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Ejecutivo" sheetId="1" state="visible" r:id="rId1"/>
    <sheet name="Pareto_Ventas" sheetId="2" state="visible" r:id="rId2"/>
    <sheet name="Pareto_Utilidad" sheetId="3" state="visible" r:id="rId3"/>
    <sheet name="Pareto_Categorias" sheetId="4" state="visible" r:id="rId4"/>
    <sheet name="Matriz_ABC_Margen" sheetId="5" state="visible" r:id="rId5"/>
    <sheet name="Productos_Muertos" sheetId="6" state="visible" r:id="rId6"/>
    <sheet name="Markup_vs_Margen" sheetId="7" state="visible" r:id="rId7"/>
    <sheet name="Tabla_Verdad_Pricing" sheetId="8" state="visible" r:id="rId8"/>
    <sheet name="Supuestos_Parametros" sheetId="9" state="visible" r:id="rId9"/>
  </sheets>
  <definedNames>
    <definedName name="p_costo_capital">Supuestos_Parametros!$B$7</definedName>
    <definedName name="p_margen_alto">Supuestos_Parametros!$B$8</definedName>
    <definedName name="p_margen_medio">Supuestos_Parametros!$B$9</definedName>
    <definedName name="p_rot_a">Supuestos_Parametros!$B$10</definedName>
    <definedName name="p_rot_b">Supuestos_Parametros!$B$11</definedName>
    <definedName name="p_dias_muerto">Supuestos_Parametros!$B$12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_-&quot;₡&quot;* #,##0_-;-&quot;₡&quot;* #,##0_-;_-&quot;₡&quot;* &quot;-&quot;??_-;_-@_-"/>
    <numFmt numFmtId="165" formatCode="yyyy-mm-dd"/>
  </numFmts>
  <fonts count="11">
    <font>
      <name val="Calibri"/>
      <family val="2"/>
      <color theme="1"/>
      <sz val="11"/>
      <scheme val="minor"/>
    </font>
    <font>
      <name val="Calibri"/>
      <b val="1"/>
      <color rgb="001F4E78"/>
      <sz val="18"/>
    </font>
    <font>
      <i val="1"/>
      <color rgb="00595959"/>
    </font>
    <font>
      <i val="1"/>
      <color rgb="00595959"/>
      <sz val="9"/>
    </font>
    <font>
      <b val="1"/>
      <color rgb="001F4E78"/>
      <sz val="10"/>
    </font>
    <font>
      <b val="1"/>
      <color rgb="001F4E78"/>
      <sz val="20"/>
    </font>
    <font>
      <name val="Calibri"/>
      <b val="1"/>
      <color rgb="001F4E78"/>
      <sz val="14"/>
    </font>
    <font>
      <name val="Calibri"/>
      <b val="1"/>
      <color rgb="00FFFFFF"/>
      <sz val="11"/>
    </font>
    <font>
      <b val="1"/>
    </font>
    <font>
      <b val="1"/>
      <color rgb="001F4E78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164" fontId="5" fillId="0" borderId="1" applyAlignment="1" pivotButton="0" quotePrefix="0" xfId="0">
      <alignment horizontal="center"/>
    </xf>
    <xf numFmtId="10" fontId="5" fillId="0" borderId="1" applyAlignment="1" pivotButton="0" quotePrefix="0" xfId="0">
      <alignment horizontal="center"/>
    </xf>
    <xf numFmtId="3" fontId="5" fillId="0" borderId="1" applyAlignment="1" pivotButton="0" quotePrefix="0" xfId="0">
      <alignment horizontal="center"/>
    </xf>
    <xf numFmtId="0" fontId="6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4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10" fontId="0" fillId="0" borderId="1" pivotButton="0" quotePrefix="0" xfId="0"/>
    <xf numFmtId="0" fontId="10" fillId="0" borderId="0" pivotButton="0" quotePrefix="0" xfId="0"/>
    <xf numFmtId="0" fontId="7" fillId="3" borderId="0" pivotButton="0" quotePrefix="0" xfId="0"/>
    <xf numFmtId="0" fontId="8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3" fontId="0" fillId="0" borderId="1" pivotButton="0" quotePrefix="0" xfId="0"/>
    <xf numFmtId="4" fontId="0" fillId="0" borderId="0" pivotButton="0" quotePrefix="0" xfId="0"/>
    <xf numFmtId="0" fontId="0" fillId="0" borderId="0" applyAlignment="1" pivotButton="0" quotePrefix="0" xfId="0">
      <alignment horizontal="center"/>
    </xf>
    <xf numFmtId="165" fontId="9" fillId="4" borderId="0" applyAlignment="1" pivotButton="0" quotePrefix="0" xfId="0">
      <alignment horizontal="right"/>
    </xf>
    <xf numFmtId="10" fontId="9" fillId="4" borderId="0" applyAlignment="1" pivotButton="0" quotePrefix="0" xfId="0">
      <alignment horizontal="right"/>
    </xf>
    <xf numFmtId="1" fontId="9" fillId="4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Curva de Pareto - Top 50 SKUs por Venta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'Pareto_Ventas'!E1</f>
            </strRef>
          </tx>
          <spPr>
            <a:ln>
              <a:prstDash val="solid"/>
            </a:ln>
          </spPr>
          <cat>
            <numRef>
              <f>'Pareto_Ventas'!$A$2:$A$51</f>
            </numRef>
          </cat>
          <val>
            <numRef>
              <f>'Pareto_Ventas'!$E$2:$E$51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'Pareto_Ventas'!G1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'Pareto_Ventas'!$G$2:$G$51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SKU rank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Venta (₡)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Top 20 Categorías por Venta Neta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'Pareto_Categorias'!D1</f>
            </strRef>
          </tx>
          <spPr>
            <a:ln>
              <a:prstDash val="solid"/>
            </a:ln>
          </spPr>
          <cat>
            <numRef>
              <f>'Pareto_Categorias'!$A$2:$A$21</f>
            </numRef>
          </cat>
          <val>
            <numRef>
              <f>'Pareto_Categorias'!$D$2:$D$21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1</row>
      <rowOff>0</rowOff>
    </from>
    <ext cx="720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25" customWidth="1" min="3" max="3"/>
    <col width="14" customWidth="1" min="4" max="4"/>
    <col width="18" customWidth="1" min="5" max="5"/>
    <col width="18" customWidth="1" min="6" max="6"/>
    <col width="12" customWidth="1" min="7" max="7"/>
  </cols>
  <sheetData>
    <row r="1">
      <c r="A1" s="1" t="inlineStr">
        <is>
          <t>Análisis Pareto + Pricing — Depósito Jiménez</t>
        </is>
      </c>
    </row>
    <row r="2">
      <c r="A2" s="2" t="inlineStr">
        <is>
          <t>Período: 2025-05-01 al 2026-04-30 (12 meses rolling completos)</t>
        </is>
      </c>
    </row>
    <row r="3">
      <c r="A3" s="3" t="inlineStr">
        <is>
          <t>Fuente: Supabase neo_items_facturados — excluidos TRANSPORTE, RUTEO0557, 42069 y promos de transporte. Devoluciones netadas.</t>
        </is>
      </c>
    </row>
    <row r="5">
      <c r="A5" s="4" t="inlineStr">
        <is>
          <t>VENTA NETA TOTAL</t>
        </is>
      </c>
      <c r="B5" s="5" t="n"/>
      <c r="C5" s="4" t="inlineStr">
        <is>
          <t>COSTO TOTAL</t>
        </is>
      </c>
      <c r="D5" s="5" t="n"/>
      <c r="E5" s="4" t="inlineStr">
        <is>
          <t>UTILIDAD BRUTA</t>
        </is>
      </c>
      <c r="F5" s="5" t="n"/>
    </row>
    <row r="6">
      <c r="A6" s="6" t="n">
        <v>2878090761.440013</v>
      </c>
      <c r="B6" s="5" t="n"/>
      <c r="C6" s="6" t="n">
        <v>1944792740.950001</v>
      </c>
      <c r="D6" s="5" t="n"/>
      <c r="E6" s="6" t="n">
        <v>933298020.4900124</v>
      </c>
      <c r="F6" s="5" t="n"/>
    </row>
    <row r="7">
      <c r="A7" s="5" t="n"/>
      <c r="B7" s="5" t="n"/>
      <c r="C7" s="5" t="n"/>
      <c r="D7" s="5" t="n"/>
      <c r="E7" s="5" t="n"/>
      <c r="F7" s="5" t="n"/>
    </row>
    <row r="9">
      <c r="A9" s="4" t="inlineStr">
        <is>
          <t>MARGEN PONDERADO</t>
        </is>
      </c>
      <c r="B9" s="5" t="n"/>
      <c r="C9" s="4" t="inlineStr">
        <is>
          <t>UNIDADES VENDIDAS</t>
        </is>
      </c>
      <c r="D9" s="5" t="n"/>
      <c r="E9" s="4" t="inlineStr">
        <is>
          <t>SKUs CON VENTA</t>
        </is>
      </c>
      <c r="F9" s="5" t="n"/>
    </row>
    <row r="10">
      <c r="A10" s="7" t="n">
        <v>0.3242767854975669</v>
      </c>
      <c r="B10" s="5" t="n"/>
      <c r="C10" s="8" t="n">
        <v>954726.7541000001</v>
      </c>
      <c r="D10" s="5" t="n"/>
      <c r="E10" s="8" t="n">
        <v>4164</v>
      </c>
      <c r="F10" s="5" t="n"/>
    </row>
    <row r="11">
      <c r="A11" s="5" t="n"/>
      <c r="B11" s="5" t="n"/>
      <c r="C11" s="5" t="n"/>
      <c r="D11" s="5" t="n"/>
      <c r="E11" s="5" t="n"/>
      <c r="F11" s="5" t="n"/>
    </row>
    <row r="16">
      <c r="A16" s="9" t="inlineStr">
        <is>
          <t>TOP 10 SKUs por Venta</t>
        </is>
      </c>
    </row>
    <row r="17">
      <c r="A17" s="10" t="inlineStr">
        <is>
          <t>SKU</t>
        </is>
      </c>
      <c r="B17" s="10" t="inlineStr">
        <is>
          <t>Nombre</t>
        </is>
      </c>
      <c r="C17" s="10" t="inlineStr">
        <is>
          <t>Categoría</t>
        </is>
      </c>
      <c r="D17" s="10" t="inlineStr">
        <is>
          <t>Unidades</t>
        </is>
      </c>
      <c r="E17" s="10" t="inlineStr">
        <is>
          <t>Venta neta (₡)</t>
        </is>
      </c>
      <c r="F17" s="10" t="inlineStr">
        <is>
          <t>Utilidad (₡)</t>
        </is>
      </c>
      <c r="G17" s="10" t="inlineStr">
        <is>
          <t>Margen %</t>
        </is>
      </c>
    </row>
    <row r="18">
      <c r="A18" s="5" t="inlineStr">
        <is>
          <t>101014</t>
        </is>
      </c>
      <c r="B18" s="5" t="inlineStr">
        <is>
          <t>HI BOND PEGAMENTO BLANCO CARTUCHO</t>
        </is>
      </c>
      <c r="C18" s="5" t="inlineStr">
        <is>
          <t>FERRETERIA GENERAL</t>
        </is>
      </c>
      <c r="D18" s="11" t="n">
        <v>6734</v>
      </c>
      <c r="E18" s="12" t="n">
        <v>42980272.62</v>
      </c>
      <c r="F18" s="12" t="n">
        <v>12707575.62</v>
      </c>
      <c r="G18" s="13" t="n">
        <v>29.5661</v>
      </c>
    </row>
    <row r="19">
      <c r="A19" s="5" t="inlineStr">
        <is>
          <t>555</t>
        </is>
      </c>
      <c r="B19" s="5" t="inlineStr">
        <is>
          <t>LAMINA GYPSUM 12MM BLANCA</t>
        </is>
      </c>
      <c r="C19" s="5" t="inlineStr">
        <is>
          <t>LAMINAS Y PERFILERIA LIVIANA</t>
        </is>
      </c>
      <c r="D19" s="11" t="n">
        <v>7314</v>
      </c>
      <c r="E19" s="12" t="n">
        <v>40556430.09</v>
      </c>
      <c r="F19" s="12" t="n">
        <v>7893970.67</v>
      </c>
      <c r="G19" s="13" t="n">
        <v>19.4642</v>
      </c>
    </row>
    <row r="20">
      <c r="A20" s="5" t="inlineStr">
        <is>
          <t>351100300991576</t>
        </is>
      </c>
      <c r="B20" s="5" t="inlineStr">
        <is>
          <t>ZINC POR METRO ESMALTADO ONDULADO Y ESTRUCTURAL  #26 0.40-- 1M ANCHO UTIL VERDE-ROJO-BLANCO</t>
        </is>
      </c>
      <c r="C20" s="5" t="inlineStr">
        <is>
          <t>LAMINAS DE ZINC Y ACCESORIOS</t>
        </is>
      </c>
      <c r="D20" s="11" t="n">
        <v>13791.7</v>
      </c>
      <c r="E20" s="12" t="n">
        <v>39521587.31</v>
      </c>
      <c r="F20" s="12" t="n">
        <v>9075836.09</v>
      </c>
      <c r="G20" s="13" t="n">
        <v>22.9642</v>
      </c>
    </row>
    <row r="21">
      <c r="A21" s="5" t="inlineStr">
        <is>
          <t>1191</t>
        </is>
      </c>
      <c r="B21" s="5" t="inlineStr">
        <is>
          <t xml:space="preserve">CEMENTO USO GENERAL 50KG </t>
        </is>
      </c>
      <c r="C21" s="5" t="inlineStr">
        <is>
          <t>MORTEROS, CEMENTOS</t>
        </is>
      </c>
      <c r="D21" s="11" t="n">
        <v>6328</v>
      </c>
      <c r="E21" s="12" t="n">
        <v>37936320.11</v>
      </c>
      <c r="F21" s="12" t="n">
        <v>5970438.07</v>
      </c>
      <c r="G21" s="13" t="n">
        <v>15.7381</v>
      </c>
    </row>
    <row r="22">
      <c r="A22" s="5" t="inlineStr">
        <is>
          <t>351100300992504</t>
        </is>
      </c>
      <c r="B22" s="5" t="inlineStr">
        <is>
          <t>AKIRO AISLANTE FIBRA DE VIDRIO 21/2 3 ROLLOS 40CM X15m 18m2 ACUSTICO Y TERMICO 12KG/M3 R8 UF</t>
        </is>
      </c>
      <c r="C22" s="5" t="inlineStr">
        <is>
          <t>IMPORTACION AISLANTES</t>
        </is>
      </c>
      <c r="D22" s="11" t="n">
        <v>933</v>
      </c>
      <c r="E22" s="12" t="n">
        <v>32763113.2</v>
      </c>
      <c r="F22" s="12" t="n">
        <v>22661825.25</v>
      </c>
      <c r="G22" s="13" t="n">
        <v>69.1687</v>
      </c>
    </row>
    <row r="23">
      <c r="A23" s="5" t="inlineStr">
        <is>
          <t>278312</t>
        </is>
      </c>
      <c r="B23" s="5" t="inlineStr">
        <is>
          <t>PROMO TABLILLA PVC CANELA PRIMERA CALIDAD 10 UNIDADES PREMIUM 11.80M2</t>
        </is>
      </c>
      <c r="C23" s="5" t="inlineStr">
        <is>
          <t>TABLILLA PVC Y CORNISAS</t>
        </is>
      </c>
      <c r="D23" s="11" t="n">
        <v>2332</v>
      </c>
      <c r="E23" s="12" t="n">
        <v>32480161.42</v>
      </c>
      <c r="F23" s="12" t="n">
        <v>10326161.42</v>
      </c>
      <c r="G23" s="13" t="n">
        <v>31.7922</v>
      </c>
    </row>
    <row r="24">
      <c r="A24" s="5" t="inlineStr">
        <is>
          <t>10140010</t>
        </is>
      </c>
      <c r="B24" s="5" t="inlineStr">
        <is>
          <t>TUBO ESTRUCT. CUADRADO 3X3 1.50MM GALVANIZADO</t>
        </is>
      </c>
      <c r="C24" s="5" t="inlineStr">
        <is>
          <t>TUBERIA ESTRUCTURAL</t>
        </is>
      </c>
      <c r="D24" s="11" t="n">
        <v>2651</v>
      </c>
      <c r="E24" s="12" t="n">
        <v>31143639.06</v>
      </c>
      <c r="F24" s="12" t="n">
        <v>5232988.17</v>
      </c>
      <c r="G24" s="13" t="n">
        <v>16.8028</v>
      </c>
    </row>
    <row r="25">
      <c r="A25" s="5" t="inlineStr">
        <is>
          <t>558</t>
        </is>
      </c>
      <c r="B25" s="5" t="inlineStr">
        <is>
          <t>LAMINA DUROCK COMERCIAL 1/2 CERTIFICADA</t>
        </is>
      </c>
      <c r="C25" s="5" t="inlineStr">
        <is>
          <t>LAMINAS Y PERFILERIA LIVIANA</t>
        </is>
      </c>
      <c r="D25" s="11" t="n">
        <v>4442</v>
      </c>
      <c r="E25" s="12" t="n">
        <v>27755213.71</v>
      </c>
      <c r="F25" s="12" t="n">
        <v>5055441.3</v>
      </c>
      <c r="G25" s="13" t="n">
        <v>18.2144</v>
      </c>
    </row>
    <row r="26">
      <c r="A26" s="5" t="inlineStr">
        <is>
          <t>351100300991913</t>
        </is>
      </c>
      <c r="B26" s="5" t="inlineStr">
        <is>
          <t>FREGADERO PANEL DIGITAL CON ACCESORIOS 78CM X 45CM</t>
        </is>
      </c>
      <c r="C26" s="5" t="inlineStr">
        <is>
          <t>GRIFERIA - ACC. BAÑO Y COCINA</t>
        </is>
      </c>
      <c r="D26" s="11" t="n">
        <v>251</v>
      </c>
      <c r="E26" s="12" t="n">
        <v>27111207.54</v>
      </c>
      <c r="F26" s="12" t="n">
        <v>6815436.78</v>
      </c>
      <c r="G26" s="13" t="n">
        <v>25.1388</v>
      </c>
    </row>
    <row r="27">
      <c r="A27" s="5" t="inlineStr">
        <is>
          <t>351100300991579</t>
        </is>
      </c>
      <c r="B27" s="5" t="inlineStr">
        <is>
          <t>PANEL SANDWICH 2 PULG POLIURETANO X 1M ANCHO UTIL</t>
        </is>
      </c>
      <c r="C27" s="5" t="inlineStr">
        <is>
          <t>LAMINAS DE ZINC Y ACCESORIOS</t>
        </is>
      </c>
      <c r="D27" s="11" t="n">
        <v>1360.25</v>
      </c>
      <c r="E27" s="12" t="n">
        <v>24130022.97</v>
      </c>
      <c r="F27" s="12" t="n">
        <v>5334581.09</v>
      </c>
      <c r="G27" s="13" t="n">
        <v>22.1077</v>
      </c>
    </row>
    <row r="29">
      <c r="A29" s="9" t="inlineStr">
        <is>
          <t>TOP 10 SKUs por Utilidad Bruta</t>
        </is>
      </c>
    </row>
    <row r="30">
      <c r="A30" s="10" t="inlineStr">
        <is>
          <t>SKU</t>
        </is>
      </c>
      <c r="B30" s="10" t="inlineStr">
        <is>
          <t>Nombre</t>
        </is>
      </c>
      <c r="C30" s="10" t="inlineStr">
        <is>
          <t>Categoría</t>
        </is>
      </c>
      <c r="D30" s="10" t="inlineStr">
        <is>
          <t>Unidades</t>
        </is>
      </c>
      <c r="E30" s="10" t="inlineStr">
        <is>
          <t>Venta neta (₡)</t>
        </is>
      </c>
      <c r="F30" s="10" t="inlineStr">
        <is>
          <t>Utilidad (₡)</t>
        </is>
      </c>
      <c r="G30" s="10" t="inlineStr">
        <is>
          <t>Margen %</t>
        </is>
      </c>
    </row>
    <row r="31">
      <c r="A31" s="5" t="inlineStr">
        <is>
          <t>351100300992504</t>
        </is>
      </c>
      <c r="B31" s="5" t="inlineStr">
        <is>
          <t>AKIRO AISLANTE FIBRA DE VIDRIO 21/2 3 ROLLOS 40CM X15m 18m2 ACUSTICO Y TERMICO 12KG/M3 R8 UF</t>
        </is>
      </c>
      <c r="C31" s="5" t="inlineStr">
        <is>
          <t>IMPORTACION AISLANTES</t>
        </is>
      </c>
      <c r="D31" s="11" t="n">
        <v>933</v>
      </c>
      <c r="E31" s="12" t="n">
        <v>32763113.2</v>
      </c>
      <c r="F31" s="12" t="n">
        <v>22661825.25</v>
      </c>
      <c r="G31" s="13" t="n">
        <v>69.1687</v>
      </c>
    </row>
    <row r="32">
      <c r="A32" s="5" t="inlineStr">
        <is>
          <t>101014</t>
        </is>
      </c>
      <c r="B32" s="5" t="inlineStr">
        <is>
          <t>HI BOND PEGAMENTO BLANCO CARTUCHO</t>
        </is>
      </c>
      <c r="C32" s="5" t="inlineStr">
        <is>
          <t>FERRETERIA GENERAL</t>
        </is>
      </c>
      <c r="D32" s="11" t="n">
        <v>6734</v>
      </c>
      <c r="E32" s="12" t="n">
        <v>42980272.62</v>
      </c>
      <c r="F32" s="12" t="n">
        <v>12707575.62</v>
      </c>
      <c r="G32" s="13" t="n">
        <v>29.5661</v>
      </c>
    </row>
    <row r="33">
      <c r="A33" s="5" t="inlineStr">
        <is>
          <t>351100300992245</t>
        </is>
      </c>
      <c r="B33" s="5" t="inlineStr">
        <is>
          <t>AMARELLO AISLANTE FIBRA DE VIDRIO 21/2 PAQ 1.20mX15m 18m2 AISLANTE ACUSTICO Y TERMICO 12KG/M3 R8 UF</t>
        </is>
      </c>
      <c r="C33" s="5" t="inlineStr">
        <is>
          <t>SIN CATEGORIA</t>
        </is>
      </c>
      <c r="D33" s="11" t="n">
        <v>504.5</v>
      </c>
      <c r="E33" s="12" t="n">
        <v>16969819.99</v>
      </c>
      <c r="F33" s="12" t="n">
        <v>12056023.71</v>
      </c>
      <c r="G33" s="13" t="n">
        <v>71.04389999999999</v>
      </c>
    </row>
    <row r="34">
      <c r="A34" s="5" t="inlineStr">
        <is>
          <t>278312</t>
        </is>
      </c>
      <c r="B34" s="5" t="inlineStr">
        <is>
          <t>PROMO TABLILLA PVC CANELA PRIMERA CALIDAD 10 UNIDADES PREMIUM 11.80M2</t>
        </is>
      </c>
      <c r="C34" s="5" t="inlineStr">
        <is>
          <t>TABLILLA PVC Y CORNISAS</t>
        </is>
      </c>
      <c r="D34" s="11" t="n">
        <v>2332</v>
      </c>
      <c r="E34" s="12" t="n">
        <v>32480161.42</v>
      </c>
      <c r="F34" s="12" t="n">
        <v>10326161.42</v>
      </c>
      <c r="G34" s="13" t="n">
        <v>31.7922</v>
      </c>
    </row>
    <row r="35">
      <c r="A35" s="5" t="inlineStr">
        <is>
          <t>14100050</t>
        </is>
      </c>
      <c r="B35" s="5" t="inlineStr">
        <is>
          <t>VENTANA 1.50M X 1M CON MOSQUITERO S56  VU-00643 UPVC</t>
        </is>
      </c>
      <c r="C35" s="5" t="inlineStr">
        <is>
          <t>IMPORTACION VENTANAS</t>
        </is>
      </c>
      <c r="D35" s="11" t="n">
        <v>291</v>
      </c>
      <c r="E35" s="12" t="n">
        <v>17729930.53</v>
      </c>
      <c r="F35" s="12" t="n">
        <v>9135148.51</v>
      </c>
      <c r="G35" s="13" t="n">
        <v>51.5239</v>
      </c>
    </row>
    <row r="36">
      <c r="A36" s="5" t="inlineStr">
        <is>
          <t>351100300991576</t>
        </is>
      </c>
      <c r="B36" s="5" t="inlineStr">
        <is>
          <t>ZINC POR METRO ESMALTADO ONDULADO Y ESTRUCTURAL  #26 0.40-- 1M ANCHO UTIL VERDE-ROJO-BLANCO</t>
        </is>
      </c>
      <c r="C36" s="5" t="inlineStr">
        <is>
          <t>LAMINAS DE ZINC Y ACCESORIOS</t>
        </is>
      </c>
      <c r="D36" s="11" t="n">
        <v>13791.7</v>
      </c>
      <c r="E36" s="12" t="n">
        <v>39521587.31</v>
      </c>
      <c r="F36" s="12" t="n">
        <v>9075836.09</v>
      </c>
      <c r="G36" s="13" t="n">
        <v>22.9642</v>
      </c>
    </row>
    <row r="37">
      <c r="A37" s="5" t="inlineStr">
        <is>
          <t>555</t>
        </is>
      </c>
      <c r="B37" s="5" t="inlineStr">
        <is>
          <t>LAMINA GYPSUM 12MM BLANCA</t>
        </is>
      </c>
      <c r="C37" s="5" t="inlineStr">
        <is>
          <t>LAMINAS Y PERFILERIA LIVIANA</t>
        </is>
      </c>
      <c r="D37" s="11" t="n">
        <v>7314</v>
      </c>
      <c r="E37" s="12" t="n">
        <v>40556430.09</v>
      </c>
      <c r="F37" s="12" t="n">
        <v>7893970.67</v>
      </c>
      <c r="G37" s="13" t="n">
        <v>19.4642</v>
      </c>
    </row>
    <row r="38">
      <c r="A38" s="5" t="inlineStr">
        <is>
          <t>14100048</t>
        </is>
      </c>
      <c r="B38" s="5" t="inlineStr">
        <is>
          <t>VENTANA 1M X 1M CON MOSQUITERO S56  VU-00435 UPVC</t>
        </is>
      </c>
      <c r="C38" s="5" t="inlineStr">
        <is>
          <t>IMPORTACION VENTANAS</t>
        </is>
      </c>
      <c r="D38" s="11" t="n">
        <v>332</v>
      </c>
      <c r="E38" s="12" t="n">
        <v>14808312.94</v>
      </c>
      <c r="F38" s="12" t="n">
        <v>7561201.52</v>
      </c>
      <c r="G38" s="13" t="n">
        <v>51.0605</v>
      </c>
    </row>
    <row r="39">
      <c r="A39" s="5" t="inlineStr">
        <is>
          <t>351100300992102</t>
        </is>
      </c>
      <c r="B39" s="5" t="inlineStr">
        <is>
          <t>LAMINA NUEVA TEC ESPEJO XL 100S HD INTERMEDIA CALIDAD  122X280 5MM BAMBU CARBON</t>
        </is>
      </c>
      <c r="C39" s="5" t="inlineStr">
        <is>
          <t>IMPORTACION LAMINA PVC, BAMBU, ACC</t>
        </is>
      </c>
      <c r="D39" s="11" t="n">
        <v>478</v>
      </c>
      <c r="E39" s="12" t="n">
        <v>18275476.28</v>
      </c>
      <c r="F39" s="12" t="n">
        <v>6817278.3</v>
      </c>
      <c r="G39" s="13" t="n">
        <v>37.3029</v>
      </c>
    </row>
    <row r="40">
      <c r="A40" s="5" t="inlineStr">
        <is>
          <t>351100300991913</t>
        </is>
      </c>
      <c r="B40" s="5" t="inlineStr">
        <is>
          <t>FREGADERO PANEL DIGITAL CON ACCESORIOS 78CM X 45CM</t>
        </is>
      </c>
      <c r="C40" s="5" t="inlineStr">
        <is>
          <t>GRIFERIA - ACC. BAÑO Y COCINA</t>
        </is>
      </c>
      <c r="D40" s="11" t="n">
        <v>251</v>
      </c>
      <c r="E40" s="12" t="n">
        <v>27111207.54</v>
      </c>
      <c r="F40" s="12" t="n">
        <v>6815436.78</v>
      </c>
      <c r="G40" s="13" t="n">
        <v>25.1388</v>
      </c>
    </row>
    <row r="42">
      <c r="A42" s="9" t="inlineStr">
        <is>
          <t>TOP 10 SKUs por Margen % (mín 5 unidades)</t>
        </is>
      </c>
    </row>
    <row r="43">
      <c r="A43" s="10" t="inlineStr">
        <is>
          <t>SKU</t>
        </is>
      </c>
      <c r="B43" s="10" t="inlineStr">
        <is>
          <t>Nombre</t>
        </is>
      </c>
      <c r="C43" s="10" t="inlineStr">
        <is>
          <t>Categoría</t>
        </is>
      </c>
      <c r="D43" s="10" t="inlineStr">
        <is>
          <t>Unidades</t>
        </is>
      </c>
      <c r="E43" s="10" t="inlineStr">
        <is>
          <t>Venta neta (₡)</t>
        </is>
      </c>
      <c r="F43" s="10" t="inlineStr">
        <is>
          <t>Utilidad (₡)</t>
        </is>
      </c>
      <c r="G43" s="10" t="inlineStr">
        <is>
          <t>Margen %</t>
        </is>
      </c>
    </row>
    <row r="44">
      <c r="A44" s="5" t="inlineStr">
        <is>
          <t>351100300991012</t>
        </is>
      </c>
      <c r="B44" s="5" t="inlineStr">
        <is>
          <t>METRO TUBO PVC 3/4</t>
        </is>
      </c>
      <c r="C44" s="5" t="inlineStr">
        <is>
          <t>TUBERIA PVC, CANOAS Y ACCESORIOS</t>
        </is>
      </c>
      <c r="D44" s="11" t="n">
        <v>12</v>
      </c>
      <c r="E44" s="12" t="n">
        <v>23893.81</v>
      </c>
      <c r="F44" s="12" t="n">
        <v>23893.81</v>
      </c>
      <c r="G44" s="13" t="n">
        <v>100</v>
      </c>
    </row>
    <row r="45">
      <c r="A45" s="5" t="inlineStr">
        <is>
          <t>351100300992246</t>
        </is>
      </c>
      <c r="B45" s="5" t="inlineStr">
        <is>
          <t>ESQUINERO VARNISH WOOD DE002 PANEL ACANALADO 1X1 2.90M WALL PANEL</t>
        </is>
      </c>
      <c r="C45" s="5" t="inlineStr">
        <is>
          <t>PANEL ACANALADO INTERIOR</t>
        </is>
      </c>
      <c r="D45" s="11" t="n">
        <v>69</v>
      </c>
      <c r="E45" s="12" t="n">
        <v>237244.25</v>
      </c>
      <c r="F45" s="12" t="n">
        <v>237244.25</v>
      </c>
      <c r="G45" s="13" t="n">
        <v>100</v>
      </c>
    </row>
    <row r="46">
      <c r="A46" s="5" t="inlineStr">
        <is>
          <t>351100300992862</t>
        </is>
      </c>
      <c r="B46" s="5" t="inlineStr">
        <is>
          <t>REMATE FINAL PISO SPC BEIGE STONE 45 X 2400MM DE033-C</t>
        </is>
      </c>
      <c r="C46" s="5" t="inlineStr">
        <is>
          <t>PISOS</t>
        </is>
      </c>
      <c r="D46" s="11" t="n">
        <v>7</v>
      </c>
      <c r="E46" s="12" t="n">
        <v>32692.02</v>
      </c>
      <c r="F46" s="12" t="n">
        <v>32692.02</v>
      </c>
      <c r="G46" s="13" t="n">
        <v>100</v>
      </c>
    </row>
    <row r="47">
      <c r="A47" s="5" t="inlineStr">
        <is>
          <t>72751</t>
        </is>
      </c>
      <c r="B47" s="5" t="inlineStr">
        <is>
          <t>ARANDELA PRESION 3/8</t>
        </is>
      </c>
      <c r="C47" s="5" t="inlineStr">
        <is>
          <t>TORNILLERIA</t>
        </is>
      </c>
      <c r="D47" s="11" t="n">
        <v>84</v>
      </c>
      <c r="E47" s="12" t="n">
        <v>11150.16</v>
      </c>
      <c r="F47" s="12" t="n">
        <v>10704.02</v>
      </c>
      <c r="G47" s="13" t="n">
        <v>95.9988</v>
      </c>
    </row>
    <row r="48">
      <c r="A48" s="5" t="inlineStr">
        <is>
          <t>72348</t>
        </is>
      </c>
      <c r="B48" s="5" t="inlineStr">
        <is>
          <t>AMARRA PLASTICA BLANCA 8</t>
        </is>
      </c>
      <c r="C48" s="5" t="inlineStr">
        <is>
          <t>FERRETERIA GENERAL</t>
        </is>
      </c>
      <c r="D48" s="11" t="n">
        <v>531</v>
      </c>
      <c r="E48" s="12" t="n">
        <v>39119.65</v>
      </c>
      <c r="F48" s="12" t="n">
        <v>36181.04</v>
      </c>
      <c r="G48" s="13" t="n">
        <v>92.4881</v>
      </c>
    </row>
    <row r="49">
      <c r="A49" s="5" t="inlineStr">
        <is>
          <t>73290</t>
        </is>
      </c>
      <c r="B49" s="5" t="inlineStr">
        <is>
          <t>ARANDELA PRESION 5/16</t>
        </is>
      </c>
      <c r="C49" s="5" t="inlineStr">
        <is>
          <t>TORNILLERIA</t>
        </is>
      </c>
      <c r="D49" s="11" t="n">
        <v>194</v>
      </c>
      <c r="E49" s="12" t="n">
        <v>8255.09</v>
      </c>
      <c r="F49" s="12" t="n">
        <v>7602.39</v>
      </c>
      <c r="G49" s="13" t="n">
        <v>92.0934</v>
      </c>
    </row>
    <row r="50">
      <c r="A50" s="5" t="inlineStr">
        <is>
          <t>4532523</t>
        </is>
      </c>
      <c r="B50" s="5" t="inlineStr">
        <is>
          <t>TERMINAL ELEC HORQUILLA AMARILLA</t>
        </is>
      </c>
      <c r="C50" s="5" t="inlineStr">
        <is>
          <t>ACCESORIOS ELECTRICOS Y CABLES</t>
        </is>
      </c>
      <c r="D50" s="11" t="n">
        <v>14</v>
      </c>
      <c r="E50" s="12" t="n">
        <v>1984.88</v>
      </c>
      <c r="F50" s="12" t="n">
        <v>1797.02</v>
      </c>
      <c r="G50" s="13" t="n">
        <v>90.5354</v>
      </c>
    </row>
    <row r="51">
      <c r="A51" s="5" t="inlineStr">
        <is>
          <t>7926</t>
        </is>
      </c>
      <c r="B51" s="5" t="inlineStr">
        <is>
          <t>$$ AMARRA PLASTICA BLANCA 6</t>
        </is>
      </c>
      <c r="C51" s="5" t="inlineStr">
        <is>
          <t>FERRETERIA GENERAL</t>
        </is>
      </c>
      <c r="D51" s="11" t="n">
        <v>1143</v>
      </c>
      <c r="E51" s="12" t="n">
        <v>28646.94</v>
      </c>
      <c r="F51" s="12" t="n">
        <v>25766.58</v>
      </c>
      <c r="G51" s="13" t="n">
        <v>89.9453</v>
      </c>
    </row>
    <row r="52">
      <c r="A52" s="5" t="inlineStr">
        <is>
          <t>72403</t>
        </is>
      </c>
      <c r="B52" s="5" t="inlineStr">
        <is>
          <t>ARANDELA PRESION  1/4</t>
        </is>
      </c>
      <c r="C52" s="5" t="inlineStr">
        <is>
          <t>TORNILLERIA</t>
        </is>
      </c>
      <c r="D52" s="11" t="n">
        <v>282</v>
      </c>
      <c r="E52" s="12" t="n">
        <v>7088.13</v>
      </c>
      <c r="F52" s="12" t="n">
        <v>6346.63</v>
      </c>
      <c r="G52" s="13" t="n">
        <v>89.53879999999999</v>
      </c>
    </row>
    <row r="53">
      <c r="A53" s="5" t="inlineStr">
        <is>
          <t>961</t>
        </is>
      </c>
      <c r="B53" s="5" t="inlineStr">
        <is>
          <t>REDUCCION PVC 1/2 X 3/4</t>
        </is>
      </c>
      <c r="C53" s="5" t="inlineStr">
        <is>
          <t>TUBERIA PVC, CANOAS Y ACCESORIOS</t>
        </is>
      </c>
      <c r="D53" s="11" t="n">
        <v>19</v>
      </c>
      <c r="E53" s="12" t="n">
        <v>8390.209999999999</v>
      </c>
      <c r="F53" s="12" t="n">
        <v>7417.21</v>
      </c>
      <c r="G53" s="13" t="n">
        <v>88.40309999999999</v>
      </c>
    </row>
  </sheetData>
  <mergeCells count="18">
    <mergeCell ref="A2:F2"/>
    <mergeCell ref="E6:F7"/>
    <mergeCell ref="C6:D7"/>
    <mergeCell ref="C10:D11"/>
    <mergeCell ref="A1:F1"/>
    <mergeCell ref="A9:B9"/>
    <mergeCell ref="C5:D5"/>
    <mergeCell ref="A5:B5"/>
    <mergeCell ref="A6:B7"/>
    <mergeCell ref="E5:F5"/>
    <mergeCell ref="A10:B11"/>
    <mergeCell ref="E10:F11"/>
    <mergeCell ref="A16:G16"/>
    <mergeCell ref="A29:G29"/>
    <mergeCell ref="C9:D9"/>
    <mergeCell ref="A3:F3"/>
    <mergeCell ref="E9:F9"/>
    <mergeCell ref="A42:G4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28" customWidth="1" min="3" max="3"/>
    <col width="12" customWidth="1" min="4" max="4"/>
    <col width="18" customWidth="1" min="5" max="5"/>
    <col width="12" customWidth="1" min="6" max="6"/>
    <col width="14" customWidth="1" min="7" max="7"/>
    <col width="12" customWidth="1" min="8" max="8"/>
  </cols>
  <sheetData>
    <row r="1" ht="30" customHeight="1">
      <c r="A1" s="10" t="inlineStr">
        <is>
          <t>SKU</t>
        </is>
      </c>
      <c r="B1" s="10" t="inlineStr">
        <is>
          <t>Nombre</t>
        </is>
      </c>
      <c r="C1" s="10" t="inlineStr">
        <is>
          <t>Categoría</t>
        </is>
      </c>
      <c r="D1" s="10" t="inlineStr">
        <is>
          <t>Unidades</t>
        </is>
      </c>
      <c r="E1" s="10" t="inlineStr">
        <is>
          <t>Venta neta (₡)</t>
        </is>
      </c>
      <c r="F1" s="10" t="inlineStr">
        <is>
          <t>% individual</t>
        </is>
      </c>
      <c r="G1" s="10" t="inlineStr">
        <is>
          <t>% acumulado</t>
        </is>
      </c>
      <c r="H1" s="10" t="inlineStr">
        <is>
          <t>Clase A/B/C</t>
        </is>
      </c>
    </row>
    <row r="2">
      <c r="A2" s="5" t="inlineStr">
        <is>
          <t>101014</t>
        </is>
      </c>
      <c r="B2" s="5" t="inlineStr">
        <is>
          <t>HI BOND PEGAMENTO BLANCO CARTUCHO</t>
        </is>
      </c>
      <c r="C2" s="5" t="inlineStr">
        <is>
          <t>FERRETERIA GENERAL</t>
        </is>
      </c>
      <c r="D2" s="11" t="n">
        <v>6734</v>
      </c>
      <c r="E2" s="12" t="n">
        <v>42980272.62</v>
      </c>
      <c r="F2" s="14">
        <f>E2/SUM(E$2:E$4165)</f>
        <v/>
      </c>
      <c r="G2" s="14">
        <f>F2</f>
        <v/>
      </c>
      <c r="H2" s="5">
        <f>IF(G2&lt;=p_rot_a,"A",IF(G2&lt;=p_rot_b,"B","C"))</f>
        <v/>
      </c>
    </row>
    <row r="3">
      <c r="A3" s="5" t="inlineStr">
        <is>
          <t>555</t>
        </is>
      </c>
      <c r="B3" s="5" t="inlineStr">
        <is>
          <t>LAMINA GYPSUM 12MM BLANCA</t>
        </is>
      </c>
      <c r="C3" s="5" t="inlineStr">
        <is>
          <t>LAMINAS Y PERFILERIA LIVIANA</t>
        </is>
      </c>
      <c r="D3" s="11" t="n">
        <v>7314</v>
      </c>
      <c r="E3" s="12" t="n">
        <v>40556430.09</v>
      </c>
      <c r="F3" s="14">
        <f>E3/SUM(E$2:E$4165)</f>
        <v/>
      </c>
      <c r="G3" s="14">
        <f>G2+F3</f>
        <v/>
      </c>
      <c r="H3" s="5">
        <f>IF(G3&lt;=p_rot_a,"A",IF(G3&lt;=p_rot_b,"B","C"))</f>
        <v/>
      </c>
    </row>
    <row r="4">
      <c r="A4" s="5" t="inlineStr">
        <is>
          <t>351100300991576</t>
        </is>
      </c>
      <c r="B4" s="5" t="inlineStr">
        <is>
          <t>ZINC POR METRO ESMALTADO ONDULADO Y ESTRUCTURAL  #26 0.40-- 1M ANCHO UTIL VERDE-ROJO-BLANCO</t>
        </is>
      </c>
      <c r="C4" s="5" t="inlineStr">
        <is>
          <t>LAMINAS DE ZINC Y ACCESORIOS</t>
        </is>
      </c>
      <c r="D4" s="11" t="n">
        <v>13791.7</v>
      </c>
      <c r="E4" s="12" t="n">
        <v>39521587.31</v>
      </c>
      <c r="F4" s="14">
        <f>E4/SUM(E$2:E$4165)</f>
        <v/>
      </c>
      <c r="G4" s="14">
        <f>G3+F4</f>
        <v/>
      </c>
      <c r="H4" s="5">
        <f>IF(G4&lt;=p_rot_a,"A",IF(G4&lt;=p_rot_b,"B","C"))</f>
        <v/>
      </c>
    </row>
    <row r="5">
      <c r="A5" s="5" t="inlineStr">
        <is>
          <t>1191</t>
        </is>
      </c>
      <c r="B5" s="5" t="inlineStr">
        <is>
          <t xml:space="preserve">CEMENTO USO GENERAL 50KG </t>
        </is>
      </c>
      <c r="C5" s="5" t="inlineStr">
        <is>
          <t>MORTEROS, CEMENTOS</t>
        </is>
      </c>
      <c r="D5" s="11" t="n">
        <v>6328</v>
      </c>
      <c r="E5" s="12" t="n">
        <v>37936320.11</v>
      </c>
      <c r="F5" s="14">
        <f>E5/SUM(E$2:E$4165)</f>
        <v/>
      </c>
      <c r="G5" s="14">
        <f>G4+F5</f>
        <v/>
      </c>
      <c r="H5" s="5">
        <f>IF(G5&lt;=p_rot_a,"A",IF(G5&lt;=p_rot_b,"B","C"))</f>
        <v/>
      </c>
    </row>
    <row r="6">
      <c r="A6" s="5" t="inlineStr">
        <is>
          <t>351100300992504</t>
        </is>
      </c>
      <c r="B6" s="5" t="inlineStr">
        <is>
          <t>AKIRO AISLANTE FIBRA DE VIDRIO 21/2 3 ROLLOS 40CM X15m 18m2 ACUSTICO Y TERMICO 12KG/M3 R8 UF</t>
        </is>
      </c>
      <c r="C6" s="5" t="inlineStr">
        <is>
          <t>IMPORTACION AISLANTES</t>
        </is>
      </c>
      <c r="D6" s="11" t="n">
        <v>933</v>
      </c>
      <c r="E6" s="12" t="n">
        <v>32763113.2</v>
      </c>
      <c r="F6" s="14">
        <f>E6/SUM(E$2:E$4165)</f>
        <v/>
      </c>
      <c r="G6" s="14">
        <f>G5+F6</f>
        <v/>
      </c>
      <c r="H6" s="5">
        <f>IF(G6&lt;=p_rot_a,"A",IF(G6&lt;=p_rot_b,"B","C"))</f>
        <v/>
      </c>
    </row>
    <row r="7">
      <c r="A7" s="5" t="inlineStr">
        <is>
          <t>278312</t>
        </is>
      </c>
      <c r="B7" s="5" t="inlineStr">
        <is>
          <t>PROMO TABLILLA PVC CANELA PRIMERA CALIDAD 10 UNIDADES PREMIUM 11.80M2</t>
        </is>
      </c>
      <c r="C7" s="5" t="inlineStr">
        <is>
          <t>TABLILLA PVC Y CORNISAS</t>
        </is>
      </c>
      <c r="D7" s="11" t="n">
        <v>2332</v>
      </c>
      <c r="E7" s="12" t="n">
        <v>32480161.42</v>
      </c>
      <c r="F7" s="14">
        <f>E7/SUM(E$2:E$4165)</f>
        <v/>
      </c>
      <c r="G7" s="14">
        <f>G6+F7</f>
        <v/>
      </c>
      <c r="H7" s="5">
        <f>IF(G7&lt;=p_rot_a,"A",IF(G7&lt;=p_rot_b,"B","C"))</f>
        <v/>
      </c>
    </row>
    <row r="8">
      <c r="A8" s="5" t="inlineStr">
        <is>
          <t>10140010</t>
        </is>
      </c>
      <c r="B8" s="5" t="inlineStr">
        <is>
          <t>TUBO ESTRUCT. CUADRADO 3X3 1.50MM GALVANIZADO</t>
        </is>
      </c>
      <c r="C8" s="5" t="inlineStr">
        <is>
          <t>TUBERIA ESTRUCTURAL</t>
        </is>
      </c>
      <c r="D8" s="11" t="n">
        <v>2651</v>
      </c>
      <c r="E8" s="12" t="n">
        <v>31143639.06</v>
      </c>
      <c r="F8" s="14">
        <f>E8/SUM(E$2:E$4165)</f>
        <v/>
      </c>
      <c r="G8" s="14">
        <f>G7+F8</f>
        <v/>
      </c>
      <c r="H8" s="5">
        <f>IF(G8&lt;=p_rot_a,"A",IF(G8&lt;=p_rot_b,"B","C"))</f>
        <v/>
      </c>
    </row>
    <row r="9">
      <c r="A9" s="5" t="inlineStr">
        <is>
          <t>558</t>
        </is>
      </c>
      <c r="B9" s="5" t="inlineStr">
        <is>
          <t>LAMINA DUROCK COMERCIAL 1/2 CERTIFICADA</t>
        </is>
      </c>
      <c r="C9" s="5" t="inlineStr">
        <is>
          <t>LAMINAS Y PERFILERIA LIVIANA</t>
        </is>
      </c>
      <c r="D9" s="11" t="n">
        <v>4442</v>
      </c>
      <c r="E9" s="12" t="n">
        <v>27755213.71</v>
      </c>
      <c r="F9" s="14">
        <f>E9/SUM(E$2:E$4165)</f>
        <v/>
      </c>
      <c r="G9" s="14">
        <f>G8+F9</f>
        <v/>
      </c>
      <c r="H9" s="5">
        <f>IF(G9&lt;=p_rot_a,"A",IF(G9&lt;=p_rot_b,"B","C"))</f>
        <v/>
      </c>
    </row>
    <row r="10">
      <c r="A10" s="5" t="inlineStr">
        <is>
          <t>351100300991913</t>
        </is>
      </c>
      <c r="B10" s="5" t="inlineStr">
        <is>
          <t>FREGADERO PANEL DIGITAL CON ACCESORIOS 78CM X 45CM</t>
        </is>
      </c>
      <c r="C10" s="5" t="inlineStr">
        <is>
          <t>GRIFERIA - ACC. BAÑO Y COCINA</t>
        </is>
      </c>
      <c r="D10" s="11" t="n">
        <v>251</v>
      </c>
      <c r="E10" s="12" t="n">
        <v>27111207.54</v>
      </c>
      <c r="F10" s="14">
        <f>E10/SUM(E$2:E$4165)</f>
        <v/>
      </c>
      <c r="G10" s="14">
        <f>G9+F10</f>
        <v/>
      </c>
      <c r="H10" s="5">
        <f>IF(G10&lt;=p_rot_a,"A",IF(G10&lt;=p_rot_b,"B","C"))</f>
        <v/>
      </c>
    </row>
    <row r="11">
      <c r="A11" s="5" t="inlineStr">
        <is>
          <t>351100300991579</t>
        </is>
      </c>
      <c r="B11" s="5" t="inlineStr">
        <is>
          <t>PANEL SANDWICH 2 PULG POLIURETANO X 1M ANCHO UTIL</t>
        </is>
      </c>
      <c r="C11" s="5" t="inlineStr">
        <is>
          <t>LAMINAS DE ZINC Y ACCESORIOS</t>
        </is>
      </c>
      <c r="D11" s="11" t="n">
        <v>1360.25</v>
      </c>
      <c r="E11" s="12" t="n">
        <v>24130022.97</v>
      </c>
      <c r="F11" s="14">
        <f>E11/SUM(E$2:E$4165)</f>
        <v/>
      </c>
      <c r="G11" s="14">
        <f>G10+F11</f>
        <v/>
      </c>
      <c r="H11" s="5">
        <f>IF(G11&lt;=p_rot_a,"A",IF(G11&lt;=p_rot_b,"B","C"))</f>
        <v/>
      </c>
    </row>
    <row r="12">
      <c r="A12" s="5" t="inlineStr">
        <is>
          <t>53</t>
        </is>
      </c>
      <c r="B12" s="5" t="inlineStr">
        <is>
          <t>ZINC #26 LEGITIMO 3.66 0.45MM TERNIUM</t>
        </is>
      </c>
      <c r="C12" s="5" t="inlineStr">
        <is>
          <t>LAMINAS DE ZINC Y ACCESORIOS</t>
        </is>
      </c>
      <c r="D12" s="11" t="n">
        <v>2756</v>
      </c>
      <c r="E12" s="12" t="n">
        <v>23736092.58</v>
      </c>
      <c r="F12" s="14">
        <f>E12/SUM(E$2:E$4165)</f>
        <v/>
      </c>
      <c r="G12" s="14">
        <f>G11+F12</f>
        <v/>
      </c>
      <c r="H12" s="5">
        <f>IF(G12&lt;=p_rot_a,"A",IF(G12&lt;=p_rot_b,"B","C"))</f>
        <v/>
      </c>
    </row>
    <row r="13">
      <c r="A13" s="5" t="inlineStr">
        <is>
          <t>351100300992102</t>
        </is>
      </c>
      <c r="B13" s="5" t="inlineStr">
        <is>
          <t>LAMINA NUEVA TEC ESPEJO XL 100S HD INTERMEDIA CALIDAD  122X280 5MM BAMBU CARBON</t>
        </is>
      </c>
      <c r="C13" s="5" t="inlineStr">
        <is>
          <t>IMPORTACION LAMINA PVC, BAMBU, ACC</t>
        </is>
      </c>
      <c r="D13" s="11" t="n">
        <v>478</v>
      </c>
      <c r="E13" s="12" t="n">
        <v>18275476.28</v>
      </c>
      <c r="F13" s="14">
        <f>E13/SUM(E$2:E$4165)</f>
        <v/>
      </c>
      <c r="G13" s="14">
        <f>G12+F13</f>
        <v/>
      </c>
      <c r="H13" s="5">
        <f>IF(G13&lt;=p_rot_a,"A",IF(G13&lt;=p_rot_b,"B","C"))</f>
        <v/>
      </c>
    </row>
    <row r="14">
      <c r="A14" s="5" t="inlineStr">
        <is>
          <t>351100300992065</t>
        </is>
      </c>
      <c r="B14" s="5" t="inlineStr">
        <is>
          <t>TOTAL TALADRO INALAM + ESMERILADORA INALAM + PISTOLA IMPAC UTOSLI241291 // UTCKLI20358</t>
        </is>
      </c>
      <c r="C14" s="5" t="inlineStr">
        <is>
          <t>TALADROS</t>
        </is>
      </c>
      <c r="D14" s="11" t="n">
        <v>202</v>
      </c>
      <c r="E14" s="12" t="n">
        <v>17770820.38</v>
      </c>
      <c r="F14" s="14">
        <f>E14/SUM(E$2:E$4165)</f>
        <v/>
      </c>
      <c r="G14" s="14">
        <f>G13+F14</f>
        <v/>
      </c>
      <c r="H14" s="5">
        <f>IF(G14&lt;=p_rot_a,"A",IF(G14&lt;=p_rot_b,"B","C"))</f>
        <v/>
      </c>
    </row>
    <row r="15">
      <c r="A15" s="5" t="inlineStr">
        <is>
          <t>14100050</t>
        </is>
      </c>
      <c r="B15" s="5" t="inlineStr">
        <is>
          <t>VENTANA 1.50M X 1M CON MOSQUITERO S56  VU-00643 UPVC</t>
        </is>
      </c>
      <c r="C15" s="5" t="inlineStr">
        <is>
          <t>IMPORTACION VENTANAS</t>
        </is>
      </c>
      <c r="D15" s="11" t="n">
        <v>291</v>
      </c>
      <c r="E15" s="12" t="n">
        <v>17729930.53</v>
      </c>
      <c r="F15" s="14">
        <f>E15/SUM(E$2:E$4165)</f>
        <v/>
      </c>
      <c r="G15" s="14">
        <f>G14+F15</f>
        <v/>
      </c>
      <c r="H15" s="5">
        <f>IF(G15&lt;=p_rot_a,"A",IF(G15&lt;=p_rot_b,"B","C"))</f>
        <v/>
      </c>
    </row>
    <row r="16">
      <c r="A16" s="5" t="inlineStr">
        <is>
          <t>20180002</t>
        </is>
      </c>
      <c r="B16" s="5" t="inlineStr">
        <is>
          <t>PISO SPC LARICE GRIS CAJA 1.75M2 18CM X 1.22M X 6MM</t>
        </is>
      </c>
      <c r="C16" s="5" t="inlineStr">
        <is>
          <t>PISO SPC</t>
        </is>
      </c>
      <c r="D16" s="11" t="n">
        <v>1073</v>
      </c>
      <c r="E16" s="12" t="n">
        <v>17678974.6</v>
      </c>
      <c r="F16" s="14">
        <f>E16/SUM(E$2:E$4165)</f>
        <v/>
      </c>
      <c r="G16" s="14">
        <f>G15+F16</f>
        <v/>
      </c>
      <c r="H16" s="5">
        <f>IF(G16&lt;=p_rot_a,"A",IF(G16&lt;=p_rot_b,"B","C"))</f>
        <v/>
      </c>
    </row>
    <row r="17">
      <c r="A17" s="5" t="inlineStr">
        <is>
          <t>3757099020200</t>
        </is>
      </c>
      <c r="B17" s="5" t="inlineStr">
        <is>
          <t>PLYCEM MI CONCRETO 20MM ENTREPISO FIBROLIT</t>
        </is>
      </c>
      <c r="C17" s="5" t="inlineStr">
        <is>
          <t>LAMINAS Y PERFILERIA LIVIANA</t>
        </is>
      </c>
      <c r="D17" s="11" t="n">
        <v>925</v>
      </c>
      <c r="E17" s="12" t="n">
        <v>17529125.03</v>
      </c>
      <c r="F17" s="14">
        <f>E17/SUM(E$2:E$4165)</f>
        <v/>
      </c>
      <c r="G17" s="14">
        <f>G16+F17</f>
        <v/>
      </c>
      <c r="H17" s="5">
        <f>IF(G17&lt;=p_rot_a,"A",IF(G17&lt;=p_rot_b,"B","C"))</f>
        <v/>
      </c>
    </row>
    <row r="18">
      <c r="A18" s="5" t="inlineStr">
        <is>
          <t>351100300992043</t>
        </is>
      </c>
      <c r="B18" s="5" t="inlineStr">
        <is>
          <t>LAMINA PVC PREMIUM GOLD 1.22X2.44 3MM IMITACION PIEDRA NATURAL</t>
        </is>
      </c>
      <c r="C18" s="5" t="inlineStr">
        <is>
          <t>LAMINA PVC, BAMBU, ACC</t>
        </is>
      </c>
      <c r="D18" s="11" t="n">
        <v>1291</v>
      </c>
      <c r="E18" s="12" t="n">
        <v>17469332.68</v>
      </c>
      <c r="F18" s="14">
        <f>E18/SUM(E$2:E$4165)</f>
        <v/>
      </c>
      <c r="G18" s="14">
        <f>G17+F18</f>
        <v/>
      </c>
      <c r="H18" s="5">
        <f>IF(G18&lt;=p_rot_a,"A",IF(G18&lt;=p_rot_b,"B","C"))</f>
        <v/>
      </c>
    </row>
    <row r="19">
      <c r="A19" s="5" t="inlineStr">
        <is>
          <t>541</t>
        </is>
      </c>
      <c r="B19" s="5" t="inlineStr">
        <is>
          <t>FURRING GYPSUM 3.66</t>
        </is>
      </c>
      <c r="C19" s="5" t="inlineStr">
        <is>
          <t>LAMINAS Y PERFILERIA LIVIANA</t>
        </is>
      </c>
      <c r="D19" s="11" t="n">
        <v>23897</v>
      </c>
      <c r="E19" s="12" t="n">
        <v>17339958.5</v>
      </c>
      <c r="F19" s="14">
        <f>E19/SUM(E$2:E$4165)</f>
        <v/>
      </c>
      <c r="G19" s="14">
        <f>G18+F19</f>
        <v/>
      </c>
      <c r="H19" s="5">
        <f>IF(G19&lt;=p_rot_a,"A",IF(G19&lt;=p_rot_b,"B","C"))</f>
        <v/>
      </c>
    </row>
    <row r="20">
      <c r="A20" s="5" t="inlineStr">
        <is>
          <t>351100300991408</t>
        </is>
      </c>
      <c r="B20" s="5" t="inlineStr">
        <is>
          <t>TABLILLA PVC LAMINADA TLS-001 BLANCA MATE PAQUETE 10U 11.9M2 20cmx5.95m</t>
        </is>
      </c>
      <c r="C20" s="5" t="inlineStr">
        <is>
          <t>IMPORTACION TABLILLA, CORNISAS, UNIONES</t>
        </is>
      </c>
      <c r="D20" s="11" t="n">
        <v>560.8</v>
      </c>
      <c r="E20" s="12" t="n">
        <v>17245212.08</v>
      </c>
      <c r="F20" s="14">
        <f>E20/SUM(E$2:E$4165)</f>
        <v/>
      </c>
      <c r="G20" s="14">
        <f>G19+F20</f>
        <v/>
      </c>
      <c r="H20" s="5">
        <f>IF(G20&lt;=p_rot_a,"A",IF(G20&lt;=p_rot_b,"B","C"))</f>
        <v/>
      </c>
    </row>
    <row r="21">
      <c r="A21" s="5" t="inlineStr">
        <is>
          <t>10140002</t>
        </is>
      </c>
      <c r="B21" s="5" t="inlineStr">
        <is>
          <t>TUBO ESTRUCT. CUADRADO 2X2 1.50MM GALVANIZADO</t>
        </is>
      </c>
      <c r="C21" s="5" t="inlineStr">
        <is>
          <t>TUBERIA ESTRUCTURAL</t>
        </is>
      </c>
      <c r="D21" s="11" t="n">
        <v>2087</v>
      </c>
      <c r="E21" s="12" t="n">
        <v>17137945.11</v>
      </c>
      <c r="F21" s="14">
        <f>E21/SUM(E$2:E$4165)</f>
        <v/>
      </c>
      <c r="G21" s="14">
        <f>G20+F21</f>
        <v/>
      </c>
      <c r="H21" s="5">
        <f>IF(G21&lt;=p_rot_a,"A",IF(G21&lt;=p_rot_b,"B","C"))</f>
        <v/>
      </c>
    </row>
    <row r="22">
      <c r="A22" s="5" t="inlineStr">
        <is>
          <t>351100300992245</t>
        </is>
      </c>
      <c r="B22" s="5" t="inlineStr">
        <is>
          <t>AMARELLO AISLANTE FIBRA DE VIDRIO 21/2 PAQ 1.20mX15m 18m2 AISLANTE ACUSTICO Y TERMICO 12KG/M3 R8 UF</t>
        </is>
      </c>
      <c r="C22" s="5" t="inlineStr">
        <is>
          <t>SIN CATEGORIA</t>
        </is>
      </c>
      <c r="D22" s="11" t="n">
        <v>504.5</v>
      </c>
      <c r="E22" s="12" t="n">
        <v>16969819.99</v>
      </c>
      <c r="F22" s="14">
        <f>E22/SUM(E$2:E$4165)</f>
        <v/>
      </c>
      <c r="G22" s="14">
        <f>G21+F22</f>
        <v/>
      </c>
      <c r="H22" s="5">
        <f>IF(G22&lt;=p_rot_a,"A",IF(G22&lt;=p_rot_b,"B","C"))</f>
        <v/>
      </c>
    </row>
    <row r="23">
      <c r="A23" s="5" t="inlineStr">
        <is>
          <t>20180001</t>
        </is>
      </c>
      <c r="B23" s="5" t="inlineStr">
        <is>
          <t>PISO SPC NOGAL DARK CAJA 1.75M2 18CM X 1.22M X 6MM</t>
        </is>
      </c>
      <c r="C23" s="5" t="inlineStr">
        <is>
          <t>PISO SPC</t>
        </is>
      </c>
      <c r="D23" s="11" t="n">
        <v>931</v>
      </c>
      <c r="E23" s="12" t="n">
        <v>15174416.81</v>
      </c>
      <c r="F23" s="14">
        <f>E23/SUM(E$2:E$4165)</f>
        <v/>
      </c>
      <c r="G23" s="14">
        <f>G22+F23</f>
        <v/>
      </c>
      <c r="H23" s="5">
        <f>IF(G23&lt;=p_rot_a,"A",IF(G23&lt;=p_rot_b,"B","C"))</f>
        <v/>
      </c>
    </row>
    <row r="24">
      <c r="A24" s="5" t="inlineStr">
        <is>
          <t>5932</t>
        </is>
      </c>
      <c r="B24" s="5" t="inlineStr">
        <is>
          <t xml:space="preserve">ZINC ESMALT 3.66 ROJO #26 ESTRUCTURAL 0.40 </t>
        </is>
      </c>
      <c r="C24" s="5" t="inlineStr">
        <is>
          <t>TUBERIA INDUSTRIAL, HIERROS PLANOS Y CORRUGADOS</t>
        </is>
      </c>
      <c r="D24" s="11" t="n">
        <v>1664</v>
      </c>
      <c r="E24" s="12" t="n">
        <v>14917922.38</v>
      </c>
      <c r="F24" s="14">
        <f>E24/SUM(E$2:E$4165)</f>
        <v/>
      </c>
      <c r="G24" s="14">
        <f>G23+F24</f>
        <v/>
      </c>
      <c r="H24" s="5">
        <f>IF(G24&lt;=p_rot_a,"A",IF(G24&lt;=p_rot_b,"B","C"))</f>
        <v/>
      </c>
    </row>
    <row r="25">
      <c r="A25" s="5" t="inlineStr">
        <is>
          <t>14100048</t>
        </is>
      </c>
      <c r="B25" s="5" t="inlineStr">
        <is>
          <t>VENTANA 1M X 1M CON MOSQUITERO S56  VU-00435 UPVC</t>
        </is>
      </c>
      <c r="C25" s="5" t="inlineStr">
        <is>
          <t>IMPORTACION VENTANAS</t>
        </is>
      </c>
      <c r="D25" s="11" t="n">
        <v>332</v>
      </c>
      <c r="E25" s="12" t="n">
        <v>14808312.94</v>
      </c>
      <c r="F25" s="14">
        <f>E25/SUM(E$2:E$4165)</f>
        <v/>
      </c>
      <c r="G25" s="14">
        <f>G24+F25</f>
        <v/>
      </c>
      <c r="H25" s="5">
        <f>IF(G25&lt;=p_rot_a,"A",IF(G25&lt;=p_rot_b,"B","C"))</f>
        <v/>
      </c>
    </row>
    <row r="26">
      <c r="A26" s="5" t="inlineStr">
        <is>
          <t>1020333</t>
        </is>
      </c>
      <c r="B26" s="5" t="inlineStr">
        <is>
          <t xml:space="preserve">DIAMOND INODORO DOBLE DESCARGA  ZT-S034 BLANCO TANQUE BAJO </t>
        </is>
      </c>
      <c r="C26" s="5" t="inlineStr">
        <is>
          <t>IMPORTACION LOZA</t>
        </is>
      </c>
      <c r="D26" s="11" t="n">
        <v>366</v>
      </c>
      <c r="E26" s="12" t="n">
        <v>14805350.57</v>
      </c>
      <c r="F26" s="14">
        <f>E26/SUM(E$2:E$4165)</f>
        <v/>
      </c>
      <c r="G26" s="14">
        <f>G25+F26</f>
        <v/>
      </c>
      <c r="H26" s="5">
        <f>IF(G26&lt;=p_rot_a,"A",IF(G26&lt;=p_rot_b,"B","C"))</f>
        <v/>
      </c>
    </row>
    <row r="27">
      <c r="A27" s="5" t="inlineStr">
        <is>
          <t>351100300992046</t>
        </is>
      </c>
      <c r="B27" s="5" t="inlineStr">
        <is>
          <t>PANEL ACANALADO CAOBA DARK 16CM X 2.90M WALL PANEL</t>
        </is>
      </c>
      <c r="C27" s="5" t="inlineStr">
        <is>
          <t>PANEL ACANALADO INTERIOR</t>
        </is>
      </c>
      <c r="D27" s="11" t="n">
        <v>3231</v>
      </c>
      <c r="E27" s="12" t="n">
        <v>14757332.76</v>
      </c>
      <c r="F27" s="14">
        <f>E27/SUM(E$2:E$4165)</f>
        <v/>
      </c>
      <c r="G27" s="14">
        <f>G26+F27</f>
        <v/>
      </c>
      <c r="H27" s="5">
        <f>IF(G27&lt;=p_rot_a,"A",IF(G27&lt;=p_rot_b,"B","C"))</f>
        <v/>
      </c>
    </row>
    <row r="28">
      <c r="A28" s="5" t="inlineStr">
        <is>
          <t>351100300992057</t>
        </is>
      </c>
      <c r="B28" s="5" t="inlineStr">
        <is>
          <t>VIDRIO COCINA GAS EMPOTRABLE 4 QUEMADORES 60CM VIDRIO PAE-604GV 48408</t>
        </is>
      </c>
      <c r="C28" s="5" t="inlineStr">
        <is>
          <t>GRIFERIA - ACC. BAÑO Y COCINA</t>
        </is>
      </c>
      <c r="D28" s="11" t="n">
        <v>253</v>
      </c>
      <c r="E28" s="12" t="n">
        <v>14600872.4</v>
      </c>
      <c r="F28" s="14">
        <f>E28/SUM(E$2:E$4165)</f>
        <v/>
      </c>
      <c r="G28" s="14">
        <f>G27+F28</f>
        <v/>
      </c>
      <c r="H28" s="5">
        <f>IF(G28&lt;=p_rot_a,"A",IF(G28&lt;=p_rot_b,"B","C"))</f>
        <v/>
      </c>
    </row>
    <row r="29">
      <c r="A29" s="5" t="inlineStr">
        <is>
          <t>351100300992784</t>
        </is>
      </c>
      <c r="B29" s="5" t="inlineStr">
        <is>
          <t>2da IMPERFECTA TABLILLA SAPELE CAFE MATE 20CM X 5.9M PAQUETE 10U 11.90M2 SEGUNDA CALIDAD</t>
        </is>
      </c>
      <c r="C29" s="5" t="inlineStr">
        <is>
          <t>TABLILLA PVC Y CORNISAS</t>
        </is>
      </c>
      <c r="D29" s="11" t="n">
        <v>902</v>
      </c>
      <c r="E29" s="12" t="n">
        <v>13941574.11</v>
      </c>
      <c r="F29" s="14">
        <f>E29/SUM(E$2:E$4165)</f>
        <v/>
      </c>
      <c r="G29" s="14">
        <f>G28+F29</f>
        <v/>
      </c>
      <c r="H29" s="5">
        <f>IF(G29&lt;=p_rot_a,"A",IF(G29&lt;=p_rot_b,"B","C"))</f>
        <v/>
      </c>
    </row>
    <row r="30">
      <c r="A30" s="5" t="inlineStr">
        <is>
          <t>351100300990219</t>
        </is>
      </c>
      <c r="B30" s="5" t="inlineStr">
        <is>
          <t>$$$ ZINC #26 3.66 BLANCO ONDULADO MCP 0.44</t>
        </is>
      </c>
      <c r="C30" s="5" t="inlineStr">
        <is>
          <t>LAMINAS DE ZINC Y ACCESORIOS</t>
        </is>
      </c>
      <c r="D30" s="11" t="n">
        <v>1412</v>
      </c>
      <c r="E30" s="12" t="n">
        <v>13906448.42</v>
      </c>
      <c r="F30" s="14">
        <f>E30/SUM(E$2:E$4165)</f>
        <v/>
      </c>
      <c r="G30" s="14">
        <f>G29+F30</f>
        <v/>
      </c>
      <c r="H30" s="5">
        <f>IF(G30&lt;=p_rot_a,"A",IF(G30&lt;=p_rot_b,"B","C"))</f>
        <v/>
      </c>
    </row>
    <row r="31">
      <c r="A31" s="5" t="inlineStr">
        <is>
          <t>111</t>
        </is>
      </c>
      <c r="B31" s="5" t="inlineStr">
        <is>
          <t>ARENA METRO</t>
        </is>
      </c>
      <c r="C31" s="5" t="inlineStr">
        <is>
          <t>AGREGADOS</t>
        </is>
      </c>
      <c r="D31" s="11" t="n">
        <v>923</v>
      </c>
      <c r="E31" s="12" t="n">
        <v>13905435.88</v>
      </c>
      <c r="F31" s="14">
        <f>E31/SUM(E$2:E$4165)</f>
        <v/>
      </c>
      <c r="G31" s="14">
        <f>G30+F31</f>
        <v/>
      </c>
      <c r="H31" s="5">
        <f>IF(G31&lt;=p_rot_a,"A",IF(G31&lt;=p_rot_b,"B","C"))</f>
        <v/>
      </c>
    </row>
    <row r="32">
      <c r="A32" s="5" t="inlineStr">
        <is>
          <t>124</t>
        </is>
      </c>
      <c r="B32" s="5" t="inlineStr">
        <is>
          <t>IMPERSA PEGA CERAMICA PLUS 20KG</t>
        </is>
      </c>
      <c r="C32" s="5" t="inlineStr">
        <is>
          <t>CERAMICAS, AZULEJOS, PORCELANATOS</t>
        </is>
      </c>
      <c r="D32" s="11" t="n">
        <v>4815</v>
      </c>
      <c r="E32" s="12" t="n">
        <v>13377808.97</v>
      </c>
      <c r="F32" s="14">
        <f>E32/SUM(E$2:E$4165)</f>
        <v/>
      </c>
      <c r="G32" s="14">
        <f>G31+F32</f>
        <v/>
      </c>
      <c r="H32" s="5">
        <f>IF(G32&lt;=p_rot_a,"A",IF(G32&lt;=p_rot_b,"B","C"))</f>
        <v/>
      </c>
    </row>
    <row r="33">
      <c r="A33" s="5" t="inlineStr">
        <is>
          <t>10180003</t>
        </is>
      </c>
      <c r="B33" s="5" t="inlineStr">
        <is>
          <t>PERLING TIPO C 2X3 1.50MM GALVANIZADO</t>
        </is>
      </c>
      <c r="C33" s="5" t="inlineStr">
        <is>
          <t>PERLING</t>
        </is>
      </c>
      <c r="D33" s="11" t="n">
        <v>1840</v>
      </c>
      <c r="E33" s="12" t="n">
        <v>13230030.6</v>
      </c>
      <c r="F33" s="14">
        <f>E33/SUM(E$2:E$4165)</f>
        <v/>
      </c>
      <c r="G33" s="14">
        <f>G32+F33</f>
        <v/>
      </c>
      <c r="H33" s="5">
        <f>IF(G33&lt;=p_rot_a,"A",IF(G33&lt;=p_rot_b,"B","C"))</f>
        <v/>
      </c>
    </row>
    <row r="34">
      <c r="A34" s="5" t="inlineStr">
        <is>
          <t>351100300992251</t>
        </is>
      </c>
      <c r="B34" s="5" t="inlineStr">
        <is>
          <t>ADHESIVO MONTACK AGARRE INMEDIATO 450GR CEYS</t>
        </is>
      </c>
      <c r="C34" s="5" t="inlineStr">
        <is>
          <t>FERRETERIA GENERAL</t>
        </is>
      </c>
      <c r="D34" s="11" t="n">
        <v>2338</v>
      </c>
      <c r="E34" s="12" t="n">
        <v>13075741.47</v>
      </c>
      <c r="F34" s="14">
        <f>E34/SUM(E$2:E$4165)</f>
        <v/>
      </c>
      <c r="G34" s="14">
        <f>G33+F34</f>
        <v/>
      </c>
      <c r="H34" s="5">
        <f>IF(G34&lt;=p_rot_a,"A",IF(G34&lt;=p_rot_b,"B","C"))</f>
        <v/>
      </c>
    </row>
    <row r="35">
      <c r="A35" s="5" t="inlineStr">
        <is>
          <t>52532</t>
        </is>
      </c>
      <c r="B35" s="5" t="inlineStr">
        <is>
          <t>ZINC ESMALT 3.66 VERDE #26 ESTRUCTURAL 0.4</t>
        </is>
      </c>
      <c r="C35" s="5" t="inlineStr">
        <is>
          <t>TUBERIA INDUSTRIAL, HIERROS PLANOS Y CORRUGADOS</t>
        </is>
      </c>
      <c r="D35" s="11" t="n">
        <v>1439</v>
      </c>
      <c r="E35" s="12" t="n">
        <v>12910884.55</v>
      </c>
      <c r="F35" s="14">
        <f>E35/SUM(E$2:E$4165)</f>
        <v/>
      </c>
      <c r="G35" s="14">
        <f>G34+F35</f>
        <v/>
      </c>
      <c r="H35" s="5">
        <f>IF(G35&lt;=p_rot_a,"A",IF(G35&lt;=p_rot_b,"B","C"))</f>
        <v/>
      </c>
    </row>
    <row r="36">
      <c r="A36" s="5" t="inlineStr">
        <is>
          <t>5201</t>
        </is>
      </c>
      <c r="B36" s="5" t="inlineStr">
        <is>
          <t>LAMINA TIPO GLASS AMARILLA GLASS</t>
        </is>
      </c>
      <c r="C36" s="5" t="inlineStr">
        <is>
          <t>LAMINAS Y PERFILERIA LIVIANA</t>
        </is>
      </c>
      <c r="D36" s="11" t="n">
        <v>916</v>
      </c>
      <c r="E36" s="12" t="n">
        <v>12868204.42</v>
      </c>
      <c r="F36" s="14">
        <f>E36/SUM(E$2:E$4165)</f>
        <v/>
      </c>
      <c r="G36" s="14">
        <f>G35+F36</f>
        <v/>
      </c>
      <c r="H36" s="5">
        <f>IF(G36&lt;=p_rot_a,"A",IF(G36&lt;=p_rot_b,"B","C"))</f>
        <v/>
      </c>
    </row>
    <row r="37">
      <c r="A37" s="5" t="inlineStr">
        <is>
          <t>351100300990884</t>
        </is>
      </c>
      <c r="B37" s="5" t="inlineStr">
        <is>
          <t>ZINC #28 3.66 LEGITIMO 0.35MM TERNIUM</t>
        </is>
      </c>
      <c r="C37" s="5" t="inlineStr">
        <is>
          <t>LAMINAS DE ZINC Y ACCESORIOS</t>
        </is>
      </c>
      <c r="D37" s="11" t="n">
        <v>1922</v>
      </c>
      <c r="E37" s="12" t="n">
        <v>12489320.74</v>
      </c>
      <c r="F37" s="14">
        <f>E37/SUM(E$2:E$4165)</f>
        <v/>
      </c>
      <c r="G37" s="14">
        <f>G36+F37</f>
        <v/>
      </c>
      <c r="H37" s="5">
        <f>IF(G37&lt;=p_rot_a,"A",IF(G37&lt;=p_rot_b,"B","C"))</f>
        <v/>
      </c>
    </row>
    <row r="38">
      <c r="A38" s="5" t="inlineStr">
        <is>
          <t>5380</t>
        </is>
      </c>
      <c r="B38" s="5" t="inlineStr">
        <is>
          <t>FRESCASA FIBRA DE VIDRIO R8 UF 21/2 PAQ 17.8M2 AISLANTE ACUSTICO Y TERMICO (18 rollos 40CMX2.4M)</t>
        </is>
      </c>
      <c r="C38" s="5" t="inlineStr">
        <is>
          <t>SIN CATEGORIA</t>
        </is>
      </c>
      <c r="D38" s="11" t="n">
        <v>291</v>
      </c>
      <c r="E38" s="12" t="n">
        <v>12164055.97</v>
      </c>
      <c r="F38" s="14">
        <f>E38/SUM(E$2:E$4165)</f>
        <v/>
      </c>
      <c r="G38" s="14">
        <f>G37+F38</f>
        <v/>
      </c>
      <c r="H38" s="5">
        <f>IF(G38&lt;=p_rot_a,"A",IF(G38&lt;=p_rot_b,"B","C"))</f>
        <v/>
      </c>
    </row>
    <row r="39">
      <c r="A39" s="5" t="inlineStr">
        <is>
          <t>14100049</t>
        </is>
      </c>
      <c r="B39" s="5" t="inlineStr">
        <is>
          <t>VENTANA 1.20M X 1M CON MOSQUITERO S56  VU-00453 UPVC</t>
        </is>
      </c>
      <c r="C39" s="5" t="inlineStr">
        <is>
          <t>IMPORTACION VENTANAS</t>
        </is>
      </c>
      <c r="D39" s="11" t="n">
        <v>234</v>
      </c>
      <c r="E39" s="12" t="n">
        <v>11820617.92</v>
      </c>
      <c r="F39" s="14">
        <f>E39/SUM(E$2:E$4165)</f>
        <v/>
      </c>
      <c r="G39" s="14">
        <f>G38+F39</f>
        <v/>
      </c>
      <c r="H39" s="5">
        <f>IF(G39&lt;=p_rot_a,"A",IF(G39&lt;=p_rot_b,"B","C"))</f>
        <v/>
      </c>
    </row>
    <row r="40">
      <c r="A40" s="5" t="inlineStr">
        <is>
          <t>14100047</t>
        </is>
      </c>
      <c r="B40" s="5" t="inlineStr">
        <is>
          <t>VENTANA 0.60M X 0.40M CON MOSQUITERO S56  VU-00461UPVC</t>
        </is>
      </c>
      <c r="C40" s="5" t="inlineStr">
        <is>
          <t>IMPORTACION VENTANAS</t>
        </is>
      </c>
      <c r="D40" s="11" t="n">
        <v>611</v>
      </c>
      <c r="E40" s="12" t="n">
        <v>11623071.29</v>
      </c>
      <c r="F40" s="14">
        <f>E40/SUM(E$2:E$4165)</f>
        <v/>
      </c>
      <c r="G40" s="14">
        <f>G39+F40</f>
        <v/>
      </c>
      <c r="H40" s="5">
        <f>IF(G40&lt;=p_rot_a,"A",IF(G40&lt;=p_rot_b,"B","C"))</f>
        <v/>
      </c>
    </row>
    <row r="41">
      <c r="A41" s="5" t="inlineStr">
        <is>
          <t>351100300992274</t>
        </is>
      </c>
      <c r="B41" s="5" t="inlineStr">
        <is>
          <t>LAMINA PVC STATUARIO GRIS 1.22X2.44 3MM IMITACION PIEDRA NATURAL</t>
        </is>
      </c>
      <c r="C41" s="5" t="inlineStr">
        <is>
          <t>LAMINA PVC, BAMBU, ACC</t>
        </is>
      </c>
      <c r="D41" s="11" t="n">
        <v>818</v>
      </c>
      <c r="E41" s="12" t="n">
        <v>11541268.6</v>
      </c>
      <c r="F41" s="14">
        <f>E41/SUM(E$2:E$4165)</f>
        <v/>
      </c>
      <c r="G41" s="14">
        <f>G40+F41</f>
        <v/>
      </c>
      <c r="H41" s="5">
        <f>IF(G41&lt;=p_rot_a,"A",IF(G41&lt;=p_rot_b,"B","C"))</f>
        <v/>
      </c>
    </row>
    <row r="42">
      <c r="A42" s="5" t="inlineStr">
        <is>
          <t>5261</t>
        </is>
      </c>
      <c r="B42" s="5" t="inlineStr">
        <is>
          <t>LAMINA  FIBROCEMENTO 25MM</t>
        </is>
      </c>
      <c r="C42" s="5" t="inlineStr">
        <is>
          <t>LAMINAS Y PERFILERIA LIVIANA</t>
        </is>
      </c>
      <c r="D42" s="11" t="n">
        <v>722</v>
      </c>
      <c r="E42" s="12" t="n">
        <v>11383237.04</v>
      </c>
      <c r="F42" s="14">
        <f>E42/SUM(E$2:E$4165)</f>
        <v/>
      </c>
      <c r="G42" s="14">
        <f>G41+F42</f>
        <v/>
      </c>
      <c r="H42" s="5">
        <f>IF(G42&lt;=p_rot_a,"A",IF(G42&lt;=p_rot_b,"B","C"))</f>
        <v/>
      </c>
    </row>
    <row r="43">
      <c r="A43" s="5" t="inlineStr">
        <is>
          <t>277</t>
        </is>
      </c>
      <c r="B43" s="5" t="inlineStr">
        <is>
          <t xml:space="preserve">TABLA FORMALETA 1X12 4VARAS </t>
        </is>
      </c>
      <c r="C43" s="5" t="inlineStr">
        <is>
          <t>SEMIDURO</t>
        </is>
      </c>
      <c r="D43" s="11" t="n">
        <v>1934</v>
      </c>
      <c r="E43" s="12" t="n">
        <v>11338393.26</v>
      </c>
      <c r="F43" s="14">
        <f>E43/SUM(E$2:E$4165)</f>
        <v/>
      </c>
      <c r="G43" s="14">
        <f>G42+F43</f>
        <v/>
      </c>
      <c r="H43" s="5">
        <f>IF(G43&lt;=p_rot_a,"A",IF(G43&lt;=p_rot_b,"B","C"))</f>
        <v/>
      </c>
    </row>
    <row r="44">
      <c r="A44" s="5" t="inlineStr">
        <is>
          <t>351100300991628</t>
        </is>
      </c>
      <c r="B44" s="5" t="inlineStr">
        <is>
          <t>TABLILLA PVC LAMINADA TLS-010 MADERA LUX PAQUETE 10U 11.9M2 20cmx5.95m</t>
        </is>
      </c>
      <c r="C44" s="5" t="inlineStr">
        <is>
          <t>IMPORTACION TABLILLA, CORNISAS, UNIONES</t>
        </is>
      </c>
      <c r="D44" s="11" t="n">
        <v>332.2</v>
      </c>
      <c r="E44" s="12" t="n">
        <v>11319680.46</v>
      </c>
      <c r="F44" s="14">
        <f>E44/SUM(E$2:E$4165)</f>
        <v/>
      </c>
      <c r="G44" s="14">
        <f>G43+F44</f>
        <v/>
      </c>
      <c r="H44" s="5">
        <f>IF(G44&lt;=p_rot_a,"A",IF(G44&lt;=p_rot_b,"B","C"))</f>
        <v/>
      </c>
    </row>
    <row r="45">
      <c r="A45" s="5" t="inlineStr">
        <is>
          <t>432882</t>
        </is>
      </c>
      <c r="B45" s="5" t="inlineStr">
        <is>
          <t>SOL COMBO COCINA 4 QUEMADORES VIDRIO + EXTRACTOR 60CM 604-GV CAME-60M</t>
        </is>
      </c>
      <c r="C45" s="5" t="inlineStr">
        <is>
          <t>COMBOS</t>
        </is>
      </c>
      <c r="D45" s="11" t="n">
        <v>127</v>
      </c>
      <c r="E45" s="12" t="n">
        <v>11238938.05</v>
      </c>
      <c r="F45" s="14">
        <f>E45/SUM(E$2:E$4165)</f>
        <v/>
      </c>
      <c r="G45" s="14">
        <f>G44+F45</f>
        <v/>
      </c>
      <c r="H45" s="5">
        <f>IF(G45&lt;=p_rot_a,"A",IF(G45&lt;=p_rot_b,"B","C"))</f>
        <v/>
      </c>
    </row>
    <row r="46">
      <c r="A46" s="5" t="inlineStr">
        <is>
          <t>351100300991632</t>
        </is>
      </c>
      <c r="B46" s="5" t="inlineStr">
        <is>
          <t>TABLILLA PVC TP-001 BLANCA LISA PAQUETE 10U 11.8M2 20cmx5.90m</t>
        </is>
      </c>
      <c r="C46" s="5" t="inlineStr">
        <is>
          <t>IMPORTACION TABLILLA, CORNISAS, UNIONES</t>
        </is>
      </c>
      <c r="D46" s="11" t="n">
        <v>444.4</v>
      </c>
      <c r="E46" s="12" t="n">
        <v>11135833.93</v>
      </c>
      <c r="F46" s="14">
        <f>E46/SUM(E$2:E$4165)</f>
        <v/>
      </c>
      <c r="G46" s="14">
        <f>G45+F46</f>
        <v/>
      </c>
      <c r="H46" s="5">
        <f>IF(G46&lt;=p_rot_a,"A",IF(G46&lt;=p_rot_b,"B","C"))</f>
        <v/>
      </c>
    </row>
    <row r="47">
      <c r="A47" s="5" t="inlineStr">
        <is>
          <t>351100300992864</t>
        </is>
      </c>
      <c r="B47" s="5" t="inlineStr">
        <is>
          <t>PANEL PVC FLAT ALE CIELOS Y PAREDES 30CM X 5.90M X 8MM 10 CANALES M-026 PIEZA 1.77M2</t>
        </is>
      </c>
      <c r="C47" s="5" t="inlineStr">
        <is>
          <t>IMPORTACION TABLILLA, CORNISAS, UNIONES</t>
        </is>
      </c>
      <c r="D47" s="11" t="n">
        <v>1628</v>
      </c>
      <c r="E47" s="12" t="n">
        <v>11133294.73</v>
      </c>
      <c r="F47" s="14">
        <f>E47/SUM(E$2:E$4165)</f>
        <v/>
      </c>
      <c r="G47" s="14">
        <f>G46+F47</f>
        <v/>
      </c>
      <c r="H47" s="5">
        <f>IF(G47&lt;=p_rot_a,"A",IF(G47&lt;=p_rot_b,"B","C"))</f>
        <v/>
      </c>
    </row>
    <row r="48">
      <c r="A48" s="5" t="inlineStr">
        <is>
          <t>351100300992036</t>
        </is>
      </c>
      <c r="B48" s="5" t="inlineStr">
        <is>
          <t>$$ LAMINA PVC KS3083AP CALACATA BRILLANTE 1.22X2.44 3MM IMITACION PIEDRA NATURAL</t>
        </is>
      </c>
      <c r="C48" s="5" t="inlineStr">
        <is>
          <t>LAMINA PVC, BAMBU, ACC</t>
        </is>
      </c>
      <c r="D48" s="11" t="n">
        <v>805</v>
      </c>
      <c r="E48" s="12" t="n">
        <v>10789573.35</v>
      </c>
      <c r="F48" s="14">
        <f>E48/SUM(E$2:E$4165)</f>
        <v/>
      </c>
      <c r="G48" s="14">
        <f>G47+F48</f>
        <v/>
      </c>
      <c r="H48" s="5">
        <f>IF(G48&lt;=p_rot_a,"A",IF(G48&lt;=p_rot_b,"B","C"))</f>
        <v/>
      </c>
    </row>
    <row r="49">
      <c r="A49" s="5" t="inlineStr">
        <is>
          <t>10140013</t>
        </is>
      </c>
      <c r="B49" s="5" t="inlineStr">
        <is>
          <t>TUBO ESTRUCT. CUADRADO 4X4 (100X100) 1.80MM GALVANIZADO</t>
        </is>
      </c>
      <c r="C49" s="5" t="inlineStr">
        <is>
          <t>TUBERIA ESTRUCTURAL</t>
        </is>
      </c>
      <c r="D49" s="11" t="n">
        <v>533</v>
      </c>
      <c r="E49" s="12" t="n">
        <v>10553940.42</v>
      </c>
      <c r="F49" s="14">
        <f>E49/SUM(E$2:E$4165)</f>
        <v/>
      </c>
      <c r="G49" s="14">
        <f>G48+F49</f>
        <v/>
      </c>
      <c r="H49" s="5">
        <f>IF(G49&lt;=p_rot_a,"A",IF(G49&lt;=p_rot_b,"B","C"))</f>
        <v/>
      </c>
    </row>
    <row r="50">
      <c r="A50" s="5" t="inlineStr">
        <is>
          <t>5273</t>
        </is>
      </c>
      <c r="B50" s="5" t="inlineStr">
        <is>
          <t>TABLILLA PVC BLANCA DIVISION  TP-018  PAQUETE 10U 11.9M2 20cmx5.95M</t>
        </is>
      </c>
      <c r="C50" s="5" t="inlineStr">
        <is>
          <t>IMPORTACION TABLILLA, CORNISAS, UNIONES</t>
        </is>
      </c>
      <c r="D50" s="11" t="n">
        <v>420.4</v>
      </c>
      <c r="E50" s="12" t="n">
        <v>10370789.23</v>
      </c>
      <c r="F50" s="14">
        <f>E50/SUM(E$2:E$4165)</f>
        <v/>
      </c>
      <c r="G50" s="14">
        <f>G49+F50</f>
        <v/>
      </c>
      <c r="H50" s="5">
        <f>IF(G50&lt;=p_rot_a,"A",IF(G50&lt;=p_rot_b,"B","C"))</f>
        <v/>
      </c>
    </row>
    <row r="51">
      <c r="A51" s="5" t="inlineStr">
        <is>
          <t>351100300992414</t>
        </is>
      </c>
      <c r="B51" s="5" t="inlineStr">
        <is>
          <t>WADFOW PULVERIZADORA DE PINTURA 1200W 120V 20.7 MPA UWAY1A10 AIRLESS</t>
        </is>
      </c>
      <c r="C51" s="5" t="inlineStr">
        <is>
          <t>HERRAMIENTA ELECTRICA</t>
        </is>
      </c>
      <c r="D51" s="11" t="n">
        <v>96</v>
      </c>
      <c r="E51" s="12" t="n">
        <v>10345373.55</v>
      </c>
      <c r="F51" s="14">
        <f>E51/SUM(E$2:E$4165)</f>
        <v/>
      </c>
      <c r="G51" s="14">
        <f>G50+F51</f>
        <v/>
      </c>
      <c r="H51" s="5">
        <f>IF(G51&lt;=p_rot_a,"A",IF(G51&lt;=p_rot_b,"B","C"))</f>
        <v/>
      </c>
    </row>
    <row r="52">
      <c r="A52" s="5" t="inlineStr">
        <is>
          <t>5551</t>
        </is>
      </c>
      <c r="B52" s="5" t="inlineStr">
        <is>
          <t>ZINC ESMALT 3.66 BLANCO #26 ESTRUCTURAL 0.4 ALUMINIZADO ALTH</t>
        </is>
      </c>
      <c r="C52" s="5" t="inlineStr">
        <is>
          <t>TUBERIA INDUSTRIAL, HIERROS PLANOS Y CORRUGADOS</t>
        </is>
      </c>
      <c r="D52" s="11" t="n">
        <v>1121</v>
      </c>
      <c r="E52" s="12" t="n">
        <v>10184668.54</v>
      </c>
      <c r="F52" s="14">
        <f>E52/SUM(E$2:E$4165)</f>
        <v/>
      </c>
      <c r="G52" s="14">
        <f>G51+F52</f>
        <v/>
      </c>
      <c r="H52" s="5">
        <f>IF(G52&lt;=p_rot_a,"A",IF(G52&lt;=p_rot_b,"B","C"))</f>
        <v/>
      </c>
    </row>
    <row r="53">
      <c r="A53" s="5" t="inlineStr">
        <is>
          <t>10140011</t>
        </is>
      </c>
      <c r="B53" s="5" t="inlineStr">
        <is>
          <t>TUBO ESTRUCT. CUADRADO 3X3 1.80MM GALVANIZADO</t>
        </is>
      </c>
      <c r="C53" s="5" t="inlineStr">
        <is>
          <t>TUBERIA ESTRUCTURAL</t>
        </is>
      </c>
      <c r="D53" s="11" t="n">
        <v>708</v>
      </c>
      <c r="E53" s="12" t="n">
        <v>9998241.130000001</v>
      </c>
      <c r="F53" s="14">
        <f>E53/SUM(E$2:E$4165)</f>
        <v/>
      </c>
      <c r="G53" s="14">
        <f>G52+F53</f>
        <v/>
      </c>
      <c r="H53" s="5">
        <f>IF(G53&lt;=p_rot_a,"A",IF(G53&lt;=p_rot_b,"B","C"))</f>
        <v/>
      </c>
    </row>
    <row r="54">
      <c r="A54" s="5" t="inlineStr">
        <is>
          <t>351100300991465</t>
        </is>
      </c>
      <c r="B54" s="5" t="inlineStr">
        <is>
          <t>PANEL ACANALADO NEGRO SATN 16CM X 2.90M WALL PANEL</t>
        </is>
      </c>
      <c r="C54" s="5" t="inlineStr">
        <is>
          <t>PANEL ACANALADO INTERIOR</t>
        </is>
      </c>
      <c r="D54" s="11" t="n">
        <v>2087</v>
      </c>
      <c r="E54" s="12" t="n">
        <v>9821314.59</v>
      </c>
      <c r="F54" s="14">
        <f>E54/SUM(E$2:E$4165)</f>
        <v/>
      </c>
      <c r="G54" s="14">
        <f>G53+F54</f>
        <v/>
      </c>
      <c r="H54" s="5">
        <f>IF(G54&lt;=p_rot_a,"A",IF(G54&lt;=p_rot_b,"B","C"))</f>
        <v/>
      </c>
    </row>
    <row r="55">
      <c r="A55" s="5" t="inlineStr">
        <is>
          <t>351100300992481</t>
        </is>
      </c>
      <c r="B55" s="5" t="inlineStr">
        <is>
          <t>FREGADERO TOKIO GRIS PLOMO DIGITAL 75CM X 45CM X 22CM</t>
        </is>
      </c>
      <c r="C55" s="5" t="inlineStr">
        <is>
          <t>IMPORTACION FREGADEROS</t>
        </is>
      </c>
      <c r="D55" s="11" t="n">
        <v>108</v>
      </c>
      <c r="E55" s="12" t="n">
        <v>9775364.6</v>
      </c>
      <c r="F55" s="14">
        <f>E55/SUM(E$2:E$4165)</f>
        <v/>
      </c>
      <c r="G55" s="14">
        <f>G54+F55</f>
        <v/>
      </c>
      <c r="H55" s="5">
        <f>IF(G55&lt;=p_rot_a,"A",IF(G55&lt;=p_rot_b,"B","C"))</f>
        <v/>
      </c>
    </row>
    <row r="56">
      <c r="A56" s="5" t="inlineStr">
        <is>
          <t>126</t>
        </is>
      </c>
      <c r="B56" s="5" t="inlineStr">
        <is>
          <t xml:space="preserve">CONCRETO SECO IMPERSA 40KG </t>
        </is>
      </c>
      <c r="C56" s="5" t="inlineStr">
        <is>
          <t>MORTEROS, CEMENTOS</t>
        </is>
      </c>
      <c r="D56" s="11" t="n">
        <v>2848</v>
      </c>
      <c r="E56" s="12" t="n">
        <v>9246094.01</v>
      </c>
      <c r="F56" s="14">
        <f>E56/SUM(E$2:E$4165)</f>
        <v/>
      </c>
      <c r="G56" s="14">
        <f>G55+F56</f>
        <v/>
      </c>
      <c r="H56" s="5">
        <f>IF(G56&lt;=p_rot_a,"A",IF(G56&lt;=p_rot_b,"B","C"))</f>
        <v/>
      </c>
    </row>
    <row r="57">
      <c r="A57" s="5" t="inlineStr">
        <is>
          <t>351100300990566</t>
        </is>
      </c>
      <c r="B57" s="5" t="inlineStr">
        <is>
          <t>ZINC 28 3.66 ALTH ROJO ONDULADO  PINTADO 28 ALTH 0.31MM - 0.32MM</t>
        </is>
      </c>
      <c r="C57" s="5" t="inlineStr">
        <is>
          <t>LAMINAS DE ZINC Y ACCESORIOS</t>
        </is>
      </c>
      <c r="D57" s="11" t="n">
        <v>1625</v>
      </c>
      <c r="E57" s="12" t="n">
        <v>9239381.42</v>
      </c>
      <c r="F57" s="14">
        <f>E57/SUM(E$2:E$4165)</f>
        <v/>
      </c>
      <c r="G57" s="14">
        <f>G56+F57</f>
        <v/>
      </c>
      <c r="H57" s="5">
        <f>IF(G57&lt;=p_rot_a,"A",IF(G57&lt;=p_rot_b,"B","C"))</f>
        <v/>
      </c>
    </row>
    <row r="58">
      <c r="A58" s="5" t="inlineStr">
        <is>
          <t>351100300992738</t>
        </is>
      </c>
      <c r="B58" s="5" t="inlineStr">
        <is>
          <t>IMPERFECTA TABLILLA LAMINADA FRESNO GRIS 20CM X 5.95M PAQUETE 10U 11.90M2</t>
        </is>
      </c>
      <c r="C58" s="5" t="inlineStr">
        <is>
          <t>TABLILLA PVC Y CORNISAS</t>
        </is>
      </c>
      <c r="D58" s="11" t="n">
        <v>538</v>
      </c>
      <c r="E58" s="12" t="n">
        <v>8797158.619999999</v>
      </c>
      <c r="F58" s="14">
        <f>E58/SUM(E$2:E$4165)</f>
        <v/>
      </c>
      <c r="G58" s="14">
        <f>G57+F58</f>
        <v/>
      </c>
      <c r="H58" s="5">
        <f>IF(G58&lt;=p_rot_a,"A",IF(G58&lt;=p_rot_b,"B","C"))</f>
        <v/>
      </c>
    </row>
    <row r="59">
      <c r="A59" s="5" t="inlineStr">
        <is>
          <t>351100300992033</t>
        </is>
      </c>
      <c r="B59" s="5" t="inlineStr">
        <is>
          <t>SEMI COMBO FREGADERO + CACHERA + BANDEJAS NANO BLACK 75 X 46 X 22 IBK02</t>
        </is>
      </c>
      <c r="C59" s="5" t="inlineStr">
        <is>
          <t>GRIFERIA - ACC. BAÑO Y COCINA</t>
        </is>
      </c>
      <c r="D59" s="11" t="n">
        <v>97</v>
      </c>
      <c r="E59" s="12" t="n">
        <v>8735716.810000001</v>
      </c>
      <c r="F59" s="14">
        <f>E59/SUM(E$2:E$4165)</f>
        <v/>
      </c>
      <c r="G59" s="14">
        <f>G58+F59</f>
        <v/>
      </c>
      <c r="H59" s="5">
        <f>IF(G59&lt;=p_rot_a,"A",IF(G59&lt;=p_rot_b,"B","C"))</f>
        <v/>
      </c>
    </row>
    <row r="60">
      <c r="A60" s="5" t="inlineStr">
        <is>
          <t>6300992865</t>
        </is>
      </c>
      <c r="B60" s="5" t="inlineStr">
        <is>
          <t>PANEL PVC FLAT VIVI CIELOS Y PAREDES 30CM X 5.90M X 8MM 10 CANALES 806002-8 PIEZA 1.77M2</t>
        </is>
      </c>
      <c r="C60" s="5" t="inlineStr">
        <is>
          <t>IMPORTACION TABLILLA, CORNISAS, UNIONES</t>
        </is>
      </c>
      <c r="D60" s="11" t="n">
        <v>1265</v>
      </c>
      <c r="E60" s="12" t="n">
        <v>8598042.039999999</v>
      </c>
      <c r="F60" s="14">
        <f>E60/SUM(E$2:E$4165)</f>
        <v/>
      </c>
      <c r="G60" s="14">
        <f>G59+F60</f>
        <v/>
      </c>
      <c r="H60" s="5">
        <f>IF(G60&lt;=p_rot_a,"A",IF(G60&lt;=p_rot_b,"B","C"))</f>
        <v/>
      </c>
    </row>
    <row r="61">
      <c r="A61" s="5" t="inlineStr">
        <is>
          <t>351100300990173</t>
        </is>
      </c>
      <c r="B61" s="5" t="inlineStr">
        <is>
          <t>PATROCINIO</t>
        </is>
      </c>
      <c r="C61" s="5" t="inlineStr">
        <is>
          <t>Gastos</t>
        </is>
      </c>
      <c r="D61" s="11" t="n">
        <v>91</v>
      </c>
      <c r="E61" s="12" t="n">
        <v>8550000</v>
      </c>
      <c r="F61" s="14">
        <f>E61/SUM(E$2:E$4165)</f>
        <v/>
      </c>
      <c r="G61" s="14">
        <f>G60+F61</f>
        <v/>
      </c>
      <c r="H61" s="5">
        <f>IF(G61&lt;=p_rot_a,"A",IF(G61&lt;=p_rot_b,"B","C"))</f>
        <v/>
      </c>
    </row>
    <row r="62">
      <c r="A62" s="5" t="inlineStr">
        <is>
          <t>990321</t>
        </is>
      </c>
      <c r="B62" s="5" t="inlineStr">
        <is>
          <t>PISO DECK CAOBA / GRIS BI COLOR WPC 14CM X 2.90M 22MM EXTERIOR</t>
        </is>
      </c>
      <c r="C62" s="5" t="inlineStr">
        <is>
          <t>PANEL ACANALADO EXTERIOR WPC</t>
        </is>
      </c>
      <c r="D62" s="11" t="n">
        <v>982</v>
      </c>
      <c r="E62" s="12" t="n">
        <v>8260675.88</v>
      </c>
      <c r="F62" s="14">
        <f>E62/SUM(E$2:E$4165)</f>
        <v/>
      </c>
      <c r="G62" s="14">
        <f>G61+F62</f>
        <v/>
      </c>
      <c r="H62" s="5">
        <f>IF(G62&lt;=p_rot_a,"A",IF(G62&lt;=p_rot_b,"B","C"))</f>
        <v/>
      </c>
    </row>
    <row r="63">
      <c r="A63" s="5" t="inlineStr">
        <is>
          <t>5492865</t>
        </is>
      </c>
      <c r="B63" s="5" t="inlineStr">
        <is>
          <t>PANEL PVC FLAT JASS CIELOS Y PAREDES 30CM X 5.90M X 8MM 10 CANALES P31 PIEZA 1.77M2</t>
        </is>
      </c>
      <c r="C63" s="5" t="inlineStr">
        <is>
          <t>IMPORTACION TABLILLA, CORNISAS, UNIONES</t>
        </is>
      </c>
      <c r="D63" s="11" t="n">
        <v>1211</v>
      </c>
      <c r="E63" s="12" t="n">
        <v>8143946.9</v>
      </c>
      <c r="F63" s="14">
        <f>E63/SUM(E$2:E$4165)</f>
        <v/>
      </c>
      <c r="G63" s="14">
        <f>G62+F63</f>
        <v/>
      </c>
      <c r="H63" s="5">
        <f>IF(G63&lt;=p_rot_a,"A",IF(G63&lt;=p_rot_b,"B","C"))</f>
        <v/>
      </c>
    </row>
    <row r="64">
      <c r="A64" s="5" t="inlineStr">
        <is>
          <t>351100300991634</t>
        </is>
      </c>
      <c r="B64" s="5" t="inlineStr">
        <is>
          <t>TABLILLA PVC TP-033 GRIS MADERA  PAQUETE 10U 11.8M2 20cmx5.90m</t>
        </is>
      </c>
      <c r="C64" s="5" t="inlineStr">
        <is>
          <t>IMPORTACION TABLILLA, CORNISAS, UNIONES</t>
        </is>
      </c>
      <c r="D64" s="11" t="n">
        <v>289.6</v>
      </c>
      <c r="E64" s="12" t="n">
        <v>7966855.23</v>
      </c>
      <c r="F64" s="14">
        <f>E64/SUM(E$2:E$4165)</f>
        <v/>
      </c>
      <c r="G64" s="14">
        <f>G63+F64</f>
        <v/>
      </c>
      <c r="H64" s="5">
        <f>IF(G64&lt;=p_rot_a,"A",IF(G64&lt;=p_rot_b,"B","C"))</f>
        <v/>
      </c>
    </row>
    <row r="65">
      <c r="A65" s="5" t="inlineStr">
        <is>
          <t>351100300991647</t>
        </is>
      </c>
      <c r="B65" s="5" t="inlineStr">
        <is>
          <t>TOTAL MAQUINA CORTAR CERAMICA 120CM TRABAJO PESADO THT571201 CON ESTUCHE</t>
        </is>
      </c>
      <c r="C65" s="5" t="inlineStr">
        <is>
          <t>CERAMICAS, AZULEJOS, PORCELANATOS</t>
        </is>
      </c>
      <c r="D65" s="11" t="n">
        <v>131</v>
      </c>
      <c r="E65" s="12" t="n">
        <v>7955213.87</v>
      </c>
      <c r="F65" s="14">
        <f>E65/SUM(E$2:E$4165)</f>
        <v/>
      </c>
      <c r="G65" s="14">
        <f>G64+F65</f>
        <v/>
      </c>
      <c r="H65" s="5">
        <f>IF(G65&lt;=p_rot_a,"A",IF(G65&lt;=p_rot_b,"B","C"))</f>
        <v/>
      </c>
    </row>
    <row r="66">
      <c r="A66" s="5" t="inlineStr">
        <is>
          <t>10160009</t>
        </is>
      </c>
      <c r="B66" s="5" t="inlineStr">
        <is>
          <t>TUBO IND. RECTANGULAR 1X2 1.50M GALVANIZADO</t>
        </is>
      </c>
      <c r="C66" s="5" t="inlineStr">
        <is>
          <t>TUBERIA INDUSTRIAL</t>
        </is>
      </c>
      <c r="D66" s="11" t="n">
        <v>1273</v>
      </c>
      <c r="E66" s="12" t="n">
        <v>7866212.69</v>
      </c>
      <c r="F66" s="14">
        <f>E66/SUM(E$2:E$4165)</f>
        <v/>
      </c>
      <c r="G66" s="14">
        <f>G65+F66</f>
        <v/>
      </c>
      <c r="H66" s="5">
        <f>IF(G66&lt;=p_rot_a,"A",IF(G66&lt;=p_rot_b,"B","C"))</f>
        <v/>
      </c>
    </row>
    <row r="67">
      <c r="A67" s="5" t="inlineStr">
        <is>
          <t>351100300991614</t>
        </is>
      </c>
      <c r="B67" s="5" t="inlineStr">
        <is>
          <t xml:space="preserve">COMBO INODORO DOBLE DESCARGA + LAVATORIO + PEDESTAL COLOR BLANCO S034 </t>
        </is>
      </c>
      <c r="C67" s="5" t="inlineStr">
        <is>
          <t>LOZA SANITARIA</t>
        </is>
      </c>
      <c r="D67" s="11" t="n">
        <v>152</v>
      </c>
      <c r="E67" s="12" t="n">
        <v>7685997.51</v>
      </c>
      <c r="F67" s="14">
        <f>E67/SUM(E$2:E$4165)</f>
        <v/>
      </c>
      <c r="G67" s="14">
        <f>G66+F67</f>
        <v/>
      </c>
      <c r="H67" s="5">
        <f>IF(G67&lt;=p_rot_a,"A",IF(G67&lt;=p_rot_b,"B","C"))</f>
        <v/>
      </c>
    </row>
    <row r="68">
      <c r="A68" s="5" t="inlineStr">
        <is>
          <t>351100300992691</t>
        </is>
      </c>
      <c r="B68" s="5" t="inlineStr">
        <is>
          <t>FACHALETA FLEXIBLE MURETO STONE DARK 30X60CM 0.18m2 EXTERIOR / INTERIOR</t>
        </is>
      </c>
      <c r="C68" s="5" t="inlineStr">
        <is>
          <t>FACHALETA</t>
        </is>
      </c>
      <c r="D68" s="11" t="n">
        <v>2656</v>
      </c>
      <c r="E68" s="12" t="n">
        <v>7650122.05</v>
      </c>
      <c r="F68" s="14">
        <f>E68/SUM(E$2:E$4165)</f>
        <v/>
      </c>
      <c r="G68" s="14">
        <f>G67+F68</f>
        <v/>
      </c>
      <c r="H68" s="5">
        <f>IF(G68&lt;=p_rot_a,"A",IF(G68&lt;=p_rot_b,"B","C"))</f>
        <v/>
      </c>
    </row>
    <row r="69">
      <c r="A69" s="5" t="inlineStr">
        <is>
          <t>11</t>
        </is>
      </c>
      <c r="B69" s="5" t="inlineStr">
        <is>
          <t>VARILLA DEFORMADA 3/8 N3</t>
        </is>
      </c>
      <c r="C69" s="5" t="inlineStr">
        <is>
          <t>TUBERIA INDUSTRIAL, HIERROS PLANOS Y CORRUGADOS</t>
        </is>
      </c>
      <c r="D69" s="11" t="n">
        <v>5464</v>
      </c>
      <c r="E69" s="12" t="n">
        <v>7543731.08</v>
      </c>
      <c r="F69" s="14">
        <f>E69/SUM(E$2:E$4165)</f>
        <v/>
      </c>
      <c r="G69" s="14">
        <f>G68+F69</f>
        <v/>
      </c>
      <c r="H69" s="5">
        <f>IF(G69&lt;=p_rot_a,"A",IF(G69&lt;=p_rot_b,"B","C"))</f>
        <v/>
      </c>
    </row>
    <row r="70">
      <c r="A70" s="5" t="inlineStr">
        <is>
          <t>351100300991635</t>
        </is>
      </c>
      <c r="B70" s="5" t="inlineStr">
        <is>
          <t>CORNISA BRILLANTE TP-001 TP-018 BLANCA 5.90M</t>
        </is>
      </c>
      <c r="C70" s="5" t="inlineStr">
        <is>
          <t>IMPORTACION TABLILLA, CORNISAS, UNIONES</t>
        </is>
      </c>
      <c r="D70" s="11" t="n">
        <v>2604</v>
      </c>
      <c r="E70" s="12" t="n">
        <v>7537140.53</v>
      </c>
      <c r="F70" s="14">
        <f>E70/SUM(E$2:E$4165)</f>
        <v/>
      </c>
      <c r="G70" s="14">
        <f>G69+F70</f>
        <v/>
      </c>
      <c r="H70" s="5">
        <f>IF(G70&lt;=p_rot_a,"A",IF(G70&lt;=p_rot_b,"B","C"))</f>
        <v/>
      </c>
    </row>
    <row r="71">
      <c r="A71" s="5" t="inlineStr">
        <is>
          <t>5387</t>
        </is>
      </c>
      <c r="B71" s="5" t="inlineStr">
        <is>
          <t>ZINC #28 3.66 0.31MM - 0.32MM PROMO TEMPORAL</t>
        </is>
      </c>
      <c r="C71" s="5" t="inlineStr">
        <is>
          <t>TUBERIA INDUSTRIAL, HIERROS PLANOS Y CORRUGADOS</t>
        </is>
      </c>
      <c r="D71" s="11" t="n">
        <v>1594</v>
      </c>
      <c r="E71" s="12" t="n">
        <v>7505608.98</v>
      </c>
      <c r="F71" s="14">
        <f>E71/SUM(E$2:E$4165)</f>
        <v/>
      </c>
      <c r="G71" s="14">
        <f>G70+F71</f>
        <v/>
      </c>
      <c r="H71" s="5">
        <f>IF(G71&lt;=p_rot_a,"A",IF(G71&lt;=p_rot_b,"B","C"))</f>
        <v/>
      </c>
    </row>
    <row r="72">
      <c r="A72" s="5" t="inlineStr">
        <is>
          <t>351100300991488</t>
        </is>
      </c>
      <c r="B72" s="5" t="inlineStr">
        <is>
          <t>LAMINA NUEVA TEC MIAMI GOLD LJ800007T 1.22 X. 2.44M 5MM BRILLANTE FIBRA BAMBU CARBON PVC IMITACION</t>
        </is>
      </c>
      <c r="C72" s="5" t="inlineStr">
        <is>
          <t>IMPORTACION LAMINA PVC, BAMBU, ACC</t>
        </is>
      </c>
      <c r="D72" s="11" t="n">
        <v>519</v>
      </c>
      <c r="E72" s="12" t="n">
        <v>7450943.03</v>
      </c>
      <c r="F72" s="14">
        <f>E72/SUM(E$2:E$4165)</f>
        <v/>
      </c>
      <c r="G72" s="14">
        <f>G71+F72</f>
        <v/>
      </c>
      <c r="H72" s="5">
        <f>IF(G72&lt;=p_rot_a,"A",IF(G72&lt;=p_rot_b,"B","C"))</f>
        <v/>
      </c>
    </row>
    <row r="73">
      <c r="A73" s="5" t="inlineStr">
        <is>
          <t>101039</t>
        </is>
      </c>
      <c r="B73" s="5" t="inlineStr">
        <is>
          <t xml:space="preserve">CORNISA CEDRO 5.90MTS </t>
        </is>
      </c>
      <c r="C73" s="5" t="inlineStr">
        <is>
          <t>SIN CATEGORIA</t>
        </is>
      </c>
      <c r="D73" s="11" t="n">
        <v>2468</v>
      </c>
      <c r="E73" s="12" t="n">
        <v>7234956.37</v>
      </c>
      <c r="F73" s="14">
        <f>E73/SUM(E$2:E$4165)</f>
        <v/>
      </c>
      <c r="G73" s="14">
        <f>G72+F73</f>
        <v/>
      </c>
      <c r="H73" s="5">
        <f>IF(G73&lt;=p_rot_a,"A",IF(G73&lt;=p_rot_b,"B","C"))</f>
        <v/>
      </c>
    </row>
    <row r="74">
      <c r="A74" s="5" t="inlineStr">
        <is>
          <t>20180003</t>
        </is>
      </c>
      <c r="B74" s="5" t="inlineStr">
        <is>
          <t xml:space="preserve">PISO SPC BEIGE STONE CAJA 2.1M2       22.8CMX154CM  X 5.5MM DE033 </t>
        </is>
      </c>
      <c r="C74" s="5" t="inlineStr">
        <is>
          <t>PISO SPC</t>
        </is>
      </c>
      <c r="D74" s="11" t="n">
        <v>331</v>
      </c>
      <c r="E74" s="12" t="n">
        <v>7217808.17</v>
      </c>
      <c r="F74" s="14">
        <f>E74/SUM(E$2:E$4165)</f>
        <v/>
      </c>
      <c r="G74" s="14">
        <f>G73+F74</f>
        <v/>
      </c>
      <c r="H74" s="5">
        <f>IF(G74&lt;=p_rot_a,"A",IF(G74&lt;=p_rot_b,"B","C"))</f>
        <v/>
      </c>
    </row>
    <row r="75">
      <c r="A75" s="5" t="inlineStr">
        <is>
          <t>550</t>
        </is>
      </c>
      <c r="B75" s="5" t="inlineStr">
        <is>
          <t>STUD 3  x 3.05</t>
        </is>
      </c>
      <c r="C75" s="5" t="inlineStr">
        <is>
          <t>LAMINAS Y PERFILERIA LIVIANA</t>
        </is>
      </c>
      <c r="D75" s="11" t="n">
        <v>7966</v>
      </c>
      <c r="E75" s="12" t="n">
        <v>7122087.28</v>
      </c>
      <c r="F75" s="14">
        <f>E75/SUM(E$2:E$4165)</f>
        <v/>
      </c>
      <c r="G75" s="14">
        <f>G74+F75</f>
        <v/>
      </c>
      <c r="H75" s="5">
        <f>IF(G75&lt;=p_rot_a,"A",IF(G75&lt;=p_rot_b,"B","C"))</f>
        <v/>
      </c>
    </row>
    <row r="76">
      <c r="A76" s="5" t="inlineStr">
        <is>
          <t>5220</t>
        </is>
      </c>
      <c r="B76" s="5" t="inlineStr">
        <is>
          <t>STUD 3 CALIBRE 20 ***</t>
        </is>
      </c>
      <c r="C76" s="5" t="inlineStr">
        <is>
          <t>LAMINAS Y PERFILERIA LIVIANA</t>
        </is>
      </c>
      <c r="D76" s="11" t="n">
        <v>4094</v>
      </c>
      <c r="E76" s="12" t="n">
        <v>7116535.41</v>
      </c>
      <c r="F76" s="14">
        <f>E76/SUM(E$2:E$4165)</f>
        <v/>
      </c>
      <c r="G76" s="14">
        <f>G75+F76</f>
        <v/>
      </c>
      <c r="H76" s="5">
        <f>IF(G76&lt;=p_rot_a,"A",IF(G76&lt;=p_rot_b,"B","C"))</f>
        <v/>
      </c>
    </row>
    <row r="77">
      <c r="A77" s="5" t="inlineStr">
        <is>
          <t>351100300991969</t>
        </is>
      </c>
      <c r="B77" s="5" t="inlineStr">
        <is>
          <t>PANEL ACUSTICO 60CM X 2.90M NERON NX-CP 1701N ABSORCION DE SONIDO Y ECO ACANALADO</t>
        </is>
      </c>
      <c r="C77" s="5" t="inlineStr">
        <is>
          <t>SIN CATEGORIA</t>
        </is>
      </c>
      <c r="D77" s="11" t="n">
        <v>301</v>
      </c>
      <c r="E77" s="12" t="n">
        <v>7060672.73</v>
      </c>
      <c r="F77" s="14">
        <f>E77/SUM(E$2:E$4165)</f>
        <v/>
      </c>
      <c r="G77" s="14">
        <f>G76+F77</f>
        <v/>
      </c>
      <c r="H77" s="5">
        <f>IF(G77&lt;=p_rot_a,"A",IF(G77&lt;=p_rot_b,"B","C"))</f>
        <v/>
      </c>
    </row>
    <row r="78">
      <c r="A78" s="5" t="inlineStr">
        <is>
          <t>566</t>
        </is>
      </c>
      <c r="B78" s="5" t="inlineStr">
        <is>
          <t xml:space="preserve">LARGA TAIWAN LAMINA POLICARBONATO ONDULADO 0.81 X 3.66 </t>
        </is>
      </c>
      <c r="C78" s="5" t="inlineStr">
        <is>
          <t>LAMINAS Y PERFILERIA LIVIANA</t>
        </is>
      </c>
      <c r="D78" s="11" t="n">
        <v>1025</v>
      </c>
      <c r="E78" s="12" t="n">
        <v>6969932.98</v>
      </c>
      <c r="F78" s="14">
        <f>E78/SUM(E$2:E$4165)</f>
        <v/>
      </c>
      <c r="G78" s="14">
        <f>G77+F78</f>
        <v/>
      </c>
      <c r="H78" s="5">
        <f>IF(G78&lt;=p_rot_a,"A",IF(G78&lt;=p_rot_b,"B","C"))</f>
        <v/>
      </c>
    </row>
    <row r="79">
      <c r="A79" s="5" t="inlineStr">
        <is>
          <t>351100300992776</t>
        </is>
      </c>
      <c r="B79" s="5" t="inlineStr">
        <is>
          <t>PUERTA CORREDIZA UPVC 2M ANCHO X 2.1M ALTO BLANCA PU46 PERFIL 8CM VIDRIO 5MM MOSQUITERO</t>
        </is>
      </c>
      <c r="C79" s="5" t="inlineStr">
        <is>
          <t>IMPORTACION VENTANAS</t>
        </is>
      </c>
      <c r="D79" s="11" t="n">
        <v>27</v>
      </c>
      <c r="E79" s="12" t="n">
        <v>6852414.98</v>
      </c>
      <c r="F79" s="14">
        <f>E79/SUM(E$2:E$4165)</f>
        <v/>
      </c>
      <c r="G79" s="14">
        <f>G78+F79</f>
        <v/>
      </c>
      <c r="H79" s="5">
        <f>IF(G79&lt;=p_rot_a,"A",IF(G79&lt;=p_rot_b,"B","C"))</f>
        <v/>
      </c>
    </row>
    <row r="80">
      <c r="A80" s="5" t="inlineStr">
        <is>
          <t>351100300991409</t>
        </is>
      </c>
      <c r="B80" s="5" t="inlineStr">
        <is>
          <t>TABLILLA PVC LAMINADA TLS-002 VENECIA PAQUETE 10U 11.9M2 20cmx5.95m</t>
        </is>
      </c>
      <c r="C80" s="5" t="inlineStr">
        <is>
          <t>IMPORTACION TABLILLA, CORNISAS, UNIONES</t>
        </is>
      </c>
      <c r="D80" s="11" t="n">
        <v>201.3</v>
      </c>
      <c r="E80" s="12" t="n">
        <v>6815435.62</v>
      </c>
      <c r="F80" s="14">
        <f>E80/SUM(E$2:E$4165)</f>
        <v/>
      </c>
      <c r="G80" s="14">
        <f>G79+F80</f>
        <v/>
      </c>
      <c r="H80" s="5">
        <f>IF(G80&lt;=p_rot_a,"A",IF(G80&lt;=p_rot_b,"B","C"))</f>
        <v/>
      </c>
    </row>
    <row r="81">
      <c r="A81" s="5" t="inlineStr">
        <is>
          <t>351100300992483</t>
        </is>
      </c>
      <c r="B81" s="5" t="inlineStr">
        <is>
          <t>FREGADERO ROMA GRIS PLOMO 88CM X 45CM.</t>
        </is>
      </c>
      <c r="C81" s="5" t="inlineStr">
        <is>
          <t>IMPORTACION FREGADEROS</t>
        </is>
      </c>
      <c r="D81" s="11" t="n">
        <v>59</v>
      </c>
      <c r="E81" s="12" t="n">
        <v>6752832.3</v>
      </c>
      <c r="F81" s="14">
        <f>E81/SUM(E$2:E$4165)</f>
        <v/>
      </c>
      <c r="G81" s="14">
        <f>G80+F81</f>
        <v/>
      </c>
      <c r="H81" s="5">
        <f>IF(G81&lt;=p_rot_a,"A",IF(G81&lt;=p_rot_b,"B","C"))</f>
        <v/>
      </c>
    </row>
    <row r="82">
      <c r="A82" s="5" t="inlineStr">
        <is>
          <t>351100300990082</t>
        </is>
      </c>
      <c r="B82" s="5" t="inlineStr">
        <is>
          <t>ZINC ESTRUCTURAL #28 3.66x1.07 BLANCO 0.31MM</t>
        </is>
      </c>
      <c r="C82" s="5" t="inlineStr">
        <is>
          <t>LAMINAS DE ZINC Y ACCESORIOS</t>
        </is>
      </c>
      <c r="D82" s="11" t="n">
        <v>829</v>
      </c>
      <c r="E82" s="12" t="n">
        <v>6510414.24</v>
      </c>
      <c r="F82" s="14">
        <f>E82/SUM(E$2:E$4165)</f>
        <v/>
      </c>
      <c r="G82" s="14">
        <f>G81+F82</f>
        <v/>
      </c>
      <c r="H82" s="5">
        <f>IF(G82&lt;=p_rot_a,"A",IF(G82&lt;=p_rot_b,"B","C"))</f>
        <v/>
      </c>
    </row>
    <row r="83">
      <c r="A83" s="5" t="inlineStr">
        <is>
          <t>10160002</t>
        </is>
      </c>
      <c r="B83" s="5" t="inlineStr">
        <is>
          <t>TUBO IND. CUADRADO 1X1 1.50MM GALVANIZADO</t>
        </is>
      </c>
      <c r="C83" s="5" t="inlineStr">
        <is>
          <t>TUBERIA INDUSTRIAL</t>
        </is>
      </c>
      <c r="D83" s="11" t="n">
        <v>1558</v>
      </c>
      <c r="E83" s="12" t="n">
        <v>6490975.53</v>
      </c>
      <c r="F83" s="14">
        <f>E83/SUM(E$2:E$4165)</f>
        <v/>
      </c>
      <c r="G83" s="14">
        <f>G82+F83</f>
        <v/>
      </c>
      <c r="H83" s="5">
        <f>IF(G83&lt;=p_rot_a,"A",IF(G83&lt;=p_rot_b,"B","C"))</f>
        <v/>
      </c>
    </row>
    <row r="84">
      <c r="A84" s="5" t="inlineStr">
        <is>
          <t>119</t>
        </is>
      </c>
      <c r="B84" s="5" t="inlineStr">
        <is>
          <t>BLOCK 12-20-40</t>
        </is>
      </c>
      <c r="C84" s="5" t="inlineStr">
        <is>
          <t>BLOQUES, VARILLAS, MALLAS</t>
        </is>
      </c>
      <c r="D84" s="11" t="n">
        <v>17120</v>
      </c>
      <c r="E84" s="12" t="n">
        <v>6487836.86</v>
      </c>
      <c r="F84" s="14">
        <f>E84/SUM(E$2:E$4165)</f>
        <v/>
      </c>
      <c r="G84" s="14">
        <f>G83+F84</f>
        <v/>
      </c>
      <c r="H84" s="5">
        <f>IF(G84&lt;=p_rot_a,"A",IF(G84&lt;=p_rot_b,"B","C"))</f>
        <v/>
      </c>
    </row>
    <row r="85">
      <c r="A85" s="5" t="inlineStr">
        <is>
          <t>879587</t>
        </is>
      </c>
      <c r="B85" s="5" t="inlineStr">
        <is>
          <t>2DA ZINC #28 3.66 0.35MM LEGITIMO LIQUIDACION SEGUNDA</t>
        </is>
      </c>
      <c r="C85" s="5" t="inlineStr">
        <is>
          <t>TUBERIA INDUSTRIAL, HIERROS PLANOS Y CORRUGADOS</t>
        </is>
      </c>
      <c r="D85" s="11" t="n">
        <v>1275</v>
      </c>
      <c r="E85" s="12" t="n">
        <v>6323084.95</v>
      </c>
      <c r="F85" s="14">
        <f>E85/SUM(E$2:E$4165)</f>
        <v/>
      </c>
      <c r="G85" s="14">
        <f>G84+F85</f>
        <v/>
      </c>
      <c r="H85" s="5">
        <f>IF(G85&lt;=p_rot_a,"A",IF(G85&lt;=p_rot_b,"B","C"))</f>
        <v/>
      </c>
    </row>
    <row r="86">
      <c r="A86" s="5" t="inlineStr">
        <is>
          <t>351100300991781</t>
        </is>
      </c>
      <c r="B86" s="5" t="inlineStr">
        <is>
          <t>PANEL ACANALADO ROBLE LUXURY GOLD 16CM X 2.90M WALL PANEL</t>
        </is>
      </c>
      <c r="C86" s="5" t="inlineStr">
        <is>
          <t>IMPORTACION PANEL ACANALADO INTERIOR</t>
        </is>
      </c>
      <c r="D86" s="11" t="n">
        <v>1492</v>
      </c>
      <c r="E86" s="12" t="n">
        <v>6253494.07</v>
      </c>
      <c r="F86" s="14">
        <f>E86/SUM(E$2:E$4165)</f>
        <v/>
      </c>
      <c r="G86" s="14">
        <f>G85+F86</f>
        <v/>
      </c>
      <c r="H86" s="5">
        <f>IF(G86&lt;=p_rot_a,"A",IF(G86&lt;=p_rot_b,"B","C"))</f>
        <v/>
      </c>
    </row>
    <row r="87">
      <c r="A87" s="5" t="inlineStr">
        <is>
          <t>351100300991630</t>
        </is>
      </c>
      <c r="B87" s="5" t="inlineStr">
        <is>
          <t>CORNISA LAMINADA TLS-010 014  MADERA LUX BLACKWOOD 5.95M</t>
        </is>
      </c>
      <c r="C87" s="5" t="inlineStr">
        <is>
          <t>IMPORTACION TABLILLA, CORNISAS, UNIONES</t>
        </is>
      </c>
      <c r="D87" s="11" t="n">
        <v>1954</v>
      </c>
      <c r="E87" s="12" t="n">
        <v>6237806.86</v>
      </c>
      <c r="F87" s="14">
        <f>E87/SUM(E$2:E$4165)</f>
        <v/>
      </c>
      <c r="G87" s="14">
        <f>G86+F87</f>
        <v/>
      </c>
      <c r="H87" s="5">
        <f>IF(G87&lt;=p_rot_a,"A",IF(G87&lt;=p_rot_b,"B","C"))</f>
        <v/>
      </c>
    </row>
    <row r="88">
      <c r="A88" s="5" t="inlineStr">
        <is>
          <t>10180002</t>
        </is>
      </c>
      <c r="B88" s="5" t="inlineStr">
        <is>
          <t>PERLING TIPO C 2X3 1.20MM GALVANIZADO</t>
        </is>
      </c>
      <c r="C88" s="5" t="inlineStr">
        <is>
          <t>PERLING</t>
        </is>
      </c>
      <c r="D88" s="11" t="n">
        <v>1093</v>
      </c>
      <c r="E88" s="12" t="n">
        <v>6201703.59</v>
      </c>
      <c r="F88" s="14">
        <f>E88/SUM(E$2:E$4165)</f>
        <v/>
      </c>
      <c r="G88" s="14">
        <f>G87+F88</f>
        <v/>
      </c>
      <c r="H88" s="5">
        <f>IF(G88&lt;=p_rot_a,"A",IF(G88&lt;=p_rot_b,"B","C"))</f>
        <v/>
      </c>
    </row>
    <row r="89">
      <c r="A89" s="5" t="inlineStr">
        <is>
          <t>1150</t>
        </is>
      </c>
      <c r="B89" s="5" t="inlineStr">
        <is>
          <t>IMPERSA MURO SECO BLANCO  20K</t>
        </is>
      </c>
      <c r="C89" s="5" t="inlineStr">
        <is>
          <t>MORTEROS, CEMENTOS</t>
        </is>
      </c>
      <c r="D89" s="11" t="n">
        <v>1121</v>
      </c>
      <c r="E89" s="12" t="n">
        <v>6160824.55</v>
      </c>
      <c r="F89" s="14">
        <f>E89/SUM(E$2:E$4165)</f>
        <v/>
      </c>
      <c r="G89" s="14">
        <f>G88+F89</f>
        <v/>
      </c>
      <c r="H89" s="5">
        <f>IF(G89&lt;=p_rot_a,"A",IF(G89&lt;=p_rot_b,"B","C"))</f>
        <v/>
      </c>
    </row>
    <row r="90">
      <c r="A90" s="5" t="inlineStr">
        <is>
          <t>439</t>
        </is>
      </c>
      <c r="B90" s="5" t="inlineStr">
        <is>
          <t>SOLDADURA HILCO #6013 3/32</t>
        </is>
      </c>
      <c r="C90" s="5" t="inlineStr">
        <is>
          <t>TUBERIA INDUSTRIAL, HIERROS PLANOS Y CORRUGADOS</t>
        </is>
      </c>
      <c r="D90" s="11" t="n">
        <v>1278</v>
      </c>
      <c r="E90" s="12" t="n">
        <v>6021303.42</v>
      </c>
      <c r="F90" s="14">
        <f>E90/SUM(E$2:E$4165)</f>
        <v/>
      </c>
      <c r="G90" s="14">
        <f>G89+F90</f>
        <v/>
      </c>
      <c r="H90" s="5">
        <f>IF(G90&lt;=p_rot_a,"A",IF(G90&lt;=p_rot_b,"B","C"))</f>
        <v/>
      </c>
    </row>
    <row r="91">
      <c r="A91" s="5" t="inlineStr">
        <is>
          <t>14100052</t>
        </is>
      </c>
      <c r="B91" s="5" t="inlineStr">
        <is>
          <t xml:space="preserve">MAMPARA PUERTA DE VIDRIO  80CM X 1.80M 10MM CON ACCESORIOS DE INSTALACION </t>
        </is>
      </c>
      <c r="C91" s="5" t="inlineStr">
        <is>
          <t>PUERTAS</t>
        </is>
      </c>
      <c r="D91" s="11" t="n">
        <v>86</v>
      </c>
      <c r="E91" s="12" t="n">
        <v>6020455.72</v>
      </c>
      <c r="F91" s="14">
        <f>E91/SUM(E$2:E$4165)</f>
        <v/>
      </c>
      <c r="G91" s="14">
        <f>G90+F91</f>
        <v/>
      </c>
      <c r="H91" s="5">
        <f>IF(G91&lt;=p_rot_a,"A",IF(G91&lt;=p_rot_b,"B","C"))</f>
        <v/>
      </c>
    </row>
    <row r="92">
      <c r="A92" s="5" t="inlineStr">
        <is>
          <t>4026969</t>
        </is>
      </c>
      <c r="B92" s="5" t="inlineStr">
        <is>
          <t>ZINC 28 3.66 ALTH BLANCO ONDULADO ALUMINIZADO PINTADO 28 ALTH 0.31MM</t>
        </is>
      </c>
      <c r="C92" s="5" t="inlineStr">
        <is>
          <t>LAMINAS DE ZINC Y ACCESORIOS</t>
        </is>
      </c>
      <c r="D92" s="11" t="n">
        <v>1054</v>
      </c>
      <c r="E92" s="12" t="n">
        <v>6007444.53</v>
      </c>
      <c r="F92" s="14">
        <f>E92/SUM(E$2:E$4165)</f>
        <v/>
      </c>
      <c r="G92" s="14">
        <f>G91+F92</f>
        <v/>
      </c>
      <c r="H92" s="5">
        <f>IF(G92&lt;=p_rot_a,"A",IF(G92&lt;=p_rot_b,"B","C"))</f>
        <v/>
      </c>
    </row>
    <row r="93">
      <c r="A93" s="5" t="inlineStr">
        <is>
          <t>351100300992527</t>
        </is>
      </c>
      <c r="B93" s="5" t="inlineStr">
        <is>
          <t>COMBO VENTANA 1.20M X 1M + PERSIANA BLACKOUT BLANCA 1.40M AD060</t>
        </is>
      </c>
      <c r="C93" s="5" t="inlineStr">
        <is>
          <t>IMPORTACION VENTANAS</t>
        </is>
      </c>
      <c r="D93" s="11" t="n">
        <v>115</v>
      </c>
      <c r="E93" s="12" t="n">
        <v>5986768.49</v>
      </c>
      <c r="F93" s="14">
        <f>E93/SUM(E$2:E$4165)</f>
        <v/>
      </c>
      <c r="G93" s="14">
        <f>G92+F93</f>
        <v/>
      </c>
      <c r="H93" s="5">
        <f>IF(G93&lt;=p_rot_a,"A",IF(G93&lt;=p_rot_b,"B","C"))</f>
        <v/>
      </c>
    </row>
    <row r="94">
      <c r="A94" s="5" t="inlineStr">
        <is>
          <t>551001</t>
        </is>
      </c>
      <c r="B94" s="5" t="inlineStr">
        <is>
          <t>Alquiler Inmueble  tipo Airbnb</t>
        </is>
      </c>
      <c r="C94" s="5" t="inlineStr">
        <is>
          <t>SERVICIO</t>
        </is>
      </c>
      <c r="D94" s="11" t="n">
        <v>3</v>
      </c>
      <c r="E94" s="12" t="n">
        <v>5925793.8</v>
      </c>
      <c r="F94" s="14">
        <f>E94/SUM(E$2:E$4165)</f>
        <v/>
      </c>
      <c r="G94" s="14">
        <f>G93+F94</f>
        <v/>
      </c>
      <c r="H94" s="5">
        <f>IF(G94&lt;=p_rot_a,"A",IF(G94&lt;=p_rot_b,"B","C"))</f>
        <v/>
      </c>
    </row>
    <row r="95">
      <c r="A95" s="5" t="inlineStr">
        <is>
          <t>114</t>
        </is>
      </c>
      <c r="B95" s="5" t="inlineStr">
        <is>
          <t>PIEDRA CUARTILLA METRO</t>
        </is>
      </c>
      <c r="C95" s="5" t="inlineStr">
        <is>
          <t>AGREGADOS</t>
        </is>
      </c>
      <c r="D95" s="11" t="n">
        <v>373.5</v>
      </c>
      <c r="E95" s="12" t="n">
        <v>5850410.83</v>
      </c>
      <c r="F95" s="14">
        <f>E95/SUM(E$2:E$4165)</f>
        <v/>
      </c>
      <c r="G95" s="14">
        <f>G94+F95</f>
        <v/>
      </c>
      <c r="H95" s="5">
        <f>IF(G95&lt;=p_rot_a,"A",IF(G95&lt;=p_rot_b,"B","C"))</f>
        <v/>
      </c>
    </row>
    <row r="96">
      <c r="A96" s="5" t="inlineStr">
        <is>
          <t>351100300991871</t>
        </is>
      </c>
      <c r="B96" s="5" t="inlineStr">
        <is>
          <t>GLADIATOR INVERSOR 130AMP  IE 4130 / 2 / 120</t>
        </is>
      </c>
      <c r="C96" s="5" t="inlineStr">
        <is>
          <t>HERRAMIENTA ELECTRICA</t>
        </is>
      </c>
      <c r="D96" s="11" t="n">
        <v>209</v>
      </c>
      <c r="E96" s="12" t="n">
        <v>5811074.48</v>
      </c>
      <c r="F96" s="14">
        <f>E96/SUM(E$2:E$4165)</f>
        <v/>
      </c>
      <c r="G96" s="14">
        <f>G95+F96</f>
        <v/>
      </c>
      <c r="H96" s="5">
        <f>IF(G96&lt;=p_rot_a,"A",IF(G96&lt;=p_rot_b,"B","C"))</f>
        <v/>
      </c>
    </row>
    <row r="97">
      <c r="A97" s="5" t="inlineStr">
        <is>
          <t>351100300992108</t>
        </is>
      </c>
      <c r="B97" s="5" t="inlineStr">
        <is>
          <t>PANEL ACANALADO LK-H8117 MADERA OSCURO 16CM X 2.90M WALL PANEL</t>
        </is>
      </c>
      <c r="C97" s="5" t="inlineStr">
        <is>
          <t>IMPORTACION PANEL ACANALADO INTERIOR</t>
        </is>
      </c>
      <c r="D97" s="11" t="n">
        <v>1414</v>
      </c>
      <c r="E97" s="12" t="n">
        <v>5700758.49</v>
      </c>
      <c r="F97" s="14">
        <f>E97/SUM(E$2:E$4165)</f>
        <v/>
      </c>
      <c r="G97" s="14">
        <f>G96+F97</f>
        <v/>
      </c>
      <c r="H97" s="5">
        <f>IF(G97&lt;=p_rot_a,"A",IF(G97&lt;=p_rot_b,"B","C"))</f>
        <v/>
      </c>
    </row>
    <row r="98">
      <c r="A98" s="5" t="inlineStr">
        <is>
          <t>351100300992480</t>
        </is>
      </c>
      <c r="B98" s="5" t="inlineStr">
        <is>
          <t>FREGADERO TOKIO SATIN DIGITAL 75CM X 45CM X 22CM</t>
        </is>
      </c>
      <c r="C98" s="5" t="inlineStr">
        <is>
          <t>IMPORTACION FREGADEROS</t>
        </is>
      </c>
      <c r="D98" s="11" t="n">
        <v>64</v>
      </c>
      <c r="E98" s="12" t="n">
        <v>5673212.45</v>
      </c>
      <c r="F98" s="14">
        <f>E98/SUM(E$2:E$4165)</f>
        <v/>
      </c>
      <c r="G98" s="14">
        <f>G97+F98</f>
        <v/>
      </c>
      <c r="H98" s="5">
        <f>IF(G98&lt;=p_rot_a,"A",IF(G98&lt;=p_rot_b,"B","C"))</f>
        <v/>
      </c>
    </row>
    <row r="99">
      <c r="A99" s="5" t="inlineStr">
        <is>
          <t>5226</t>
        </is>
      </c>
      <c r="B99" s="5" t="inlineStr">
        <is>
          <t>LARGA POLICARBONATO RECTANG 1.07 X 3.66 TRANSPARENTE</t>
        </is>
      </c>
      <c r="C99" s="5" t="inlineStr">
        <is>
          <t>LAMINAS Y PERFILERIA LIVIANA</t>
        </is>
      </c>
      <c r="D99" s="11" t="n">
        <v>348</v>
      </c>
      <c r="E99" s="12" t="n">
        <v>5630029.67</v>
      </c>
      <c r="F99" s="14">
        <f>E99/SUM(E$2:E$4165)</f>
        <v/>
      </c>
      <c r="G99" s="14">
        <f>G98+F99</f>
        <v/>
      </c>
      <c r="H99" s="5">
        <f>IF(G99&lt;=p_rot_a,"A",IF(G99&lt;=p_rot_b,"B","C"))</f>
        <v/>
      </c>
    </row>
    <row r="100">
      <c r="A100" s="5" t="inlineStr">
        <is>
          <t>351100300991783</t>
        </is>
      </c>
      <c r="B100" s="5" t="inlineStr">
        <is>
          <t>PANEL ACANALADO LIMU GREY 16CM X 2.90M WALL PANEL</t>
        </is>
      </c>
      <c r="C100" s="5" t="inlineStr">
        <is>
          <t>IMPORTACION PANEL ACANALADO INTERIOR</t>
        </is>
      </c>
      <c r="D100" s="11" t="n">
        <v>1710</v>
      </c>
      <c r="E100" s="12" t="n">
        <v>5626776.58</v>
      </c>
      <c r="F100" s="14">
        <f>E100/SUM(E$2:E$4165)</f>
        <v/>
      </c>
      <c r="G100" s="14">
        <f>G99+F100</f>
        <v/>
      </c>
      <c r="H100" s="5">
        <f>IF(G100&lt;=p_rot_a,"A",IF(G100&lt;=p_rot_b,"B","C"))</f>
        <v/>
      </c>
    </row>
    <row r="101">
      <c r="A101" s="5" t="inlineStr">
        <is>
          <t>351100300992514</t>
        </is>
      </c>
      <c r="B101" s="5" t="inlineStr">
        <is>
          <t>LAMINA NUEVA CEMENTO GRIS 61070 1.22 X. 2.44M 5MM MATE FIBRA BAMBU CARBON PVC IMITACION PIEDRA</t>
        </is>
      </c>
      <c r="C101" s="5" t="inlineStr">
        <is>
          <t>IMPORTACION LAMINA PVC, BAMBU, ACC</t>
        </is>
      </c>
      <c r="D101" s="11" t="n">
        <v>306</v>
      </c>
      <c r="E101" s="12" t="n">
        <v>5568500.63</v>
      </c>
      <c r="F101" s="14">
        <f>E101/SUM(E$2:E$4165)</f>
        <v/>
      </c>
      <c r="G101" s="14">
        <f>G100+F101</f>
        <v/>
      </c>
      <c r="H101" s="5">
        <f>IF(G101&lt;=p_rot_a,"A",IF(G101&lt;=p_rot_b,"B","C"))</f>
        <v/>
      </c>
    </row>
    <row r="102">
      <c r="A102" s="5" t="inlineStr">
        <is>
          <t>351100300992110</t>
        </is>
      </c>
      <c r="B102" s="5" t="inlineStr">
        <is>
          <t>PANEL ACANALADO LK-H8136 TEKA 16CM X 2.90M WALL PANEL</t>
        </is>
      </c>
      <c r="C102" s="5" t="inlineStr">
        <is>
          <t>IMPORTACION PANEL ACANALADO INTERIOR</t>
        </is>
      </c>
      <c r="D102" s="11" t="n">
        <v>1371</v>
      </c>
      <c r="E102" s="12" t="n">
        <v>5567242.17</v>
      </c>
      <c r="F102" s="14">
        <f>E102/SUM(E$2:E$4165)</f>
        <v/>
      </c>
      <c r="G102" s="14">
        <f>G101+F102</f>
        <v/>
      </c>
      <c r="H102" s="5">
        <f>IF(G102&lt;=p_rot_a,"A",IF(G102&lt;=p_rot_b,"B","C"))</f>
        <v/>
      </c>
    </row>
    <row r="103">
      <c r="A103" s="5" t="inlineStr">
        <is>
          <t>351100300991972</t>
        </is>
      </c>
      <c r="B103" s="5" t="inlineStr">
        <is>
          <t>PANEL ACUSTICO 60CM X 2.90M ATENEA 2238Q ABSORCION DE SONIDO Y ECO ACANALADO</t>
        </is>
      </c>
      <c r="C103" s="5" t="inlineStr">
        <is>
          <t>SIN CATEGORIA</t>
        </is>
      </c>
      <c r="D103" s="11" t="n">
        <v>239</v>
      </c>
      <c r="E103" s="12" t="n">
        <v>5552065.49</v>
      </c>
      <c r="F103" s="14">
        <f>E103/SUM(E$2:E$4165)</f>
        <v/>
      </c>
      <c r="G103" s="14">
        <f>G102+F103</f>
        <v/>
      </c>
      <c r="H103" s="5">
        <f>IF(G103&lt;=p_rot_a,"A",IF(G103&lt;=p_rot_b,"B","C"))</f>
        <v/>
      </c>
    </row>
    <row r="104">
      <c r="A104" s="5" t="inlineStr">
        <is>
          <t>9023042</t>
        </is>
      </c>
      <c r="B104" s="5" t="inlineStr">
        <is>
          <t xml:space="preserve">INTACO BONDEX PLUS 25KG MAXIBOND </t>
        </is>
      </c>
      <c r="C104" s="5" t="inlineStr">
        <is>
          <t>CERAMICAS, AZULEJOS, PORCELANATOS</t>
        </is>
      </c>
      <c r="D104" s="11" t="n">
        <v>1594</v>
      </c>
      <c r="E104" s="12" t="n">
        <v>5514294.86</v>
      </c>
      <c r="F104" s="14">
        <f>E104/SUM(E$2:E$4165)</f>
        <v/>
      </c>
      <c r="G104" s="14">
        <f>G103+F104</f>
        <v/>
      </c>
      <c r="H104" s="5">
        <f>IF(G104&lt;=p_rot_a,"A",IF(G104&lt;=p_rot_b,"B","C"))</f>
        <v/>
      </c>
    </row>
    <row r="105">
      <c r="A105" s="5" t="inlineStr">
        <is>
          <t>351100300991208</t>
        </is>
      </c>
      <c r="B105" s="5" t="inlineStr">
        <is>
          <t>LAMINA PVC 6033 MIAMI GREEN 1.22X2.44 3MM IMITACION PIEDRA NATURAL</t>
        </is>
      </c>
      <c r="C105" s="5" t="inlineStr">
        <is>
          <t>IMPORTACION LAMINA PVC, BAMBU, ACC</t>
        </is>
      </c>
      <c r="D105" s="11" t="n">
        <v>409</v>
      </c>
      <c r="E105" s="12" t="n">
        <v>5505072.8</v>
      </c>
      <c r="F105" s="14">
        <f>E105/SUM(E$2:E$4165)</f>
        <v/>
      </c>
      <c r="G105" s="14">
        <f>G104+F105</f>
        <v/>
      </c>
      <c r="H105" s="5">
        <f>IF(G105&lt;=p_rot_a,"A",IF(G105&lt;=p_rot_b,"B","C"))</f>
        <v/>
      </c>
    </row>
    <row r="106">
      <c r="A106" s="5" t="inlineStr">
        <is>
          <t>1189</t>
        </is>
      </c>
      <c r="B106" s="5" t="inlineStr">
        <is>
          <t>IMPERSA PEGA PORCELANATO</t>
        </is>
      </c>
      <c r="C106" s="5" t="inlineStr">
        <is>
          <t>MORTEROS, CEMENTOS</t>
        </is>
      </c>
      <c r="D106" s="11" t="n">
        <v>1276</v>
      </c>
      <c r="E106" s="12" t="n">
        <v>5454458.07</v>
      </c>
      <c r="F106" s="14">
        <f>E106/SUM(E$2:E$4165)</f>
        <v/>
      </c>
      <c r="G106" s="14">
        <f>G105+F106</f>
        <v/>
      </c>
      <c r="H106" s="5">
        <f>IF(G106&lt;=p_rot_a,"A",IF(G106&lt;=p_rot_b,"B","C"))</f>
        <v/>
      </c>
    </row>
    <row r="107">
      <c r="A107" s="5" t="inlineStr">
        <is>
          <t>2144566</t>
        </is>
      </c>
      <c r="B107" s="5" t="inlineStr">
        <is>
          <t>AMERICANA PASTA GYPSUM AMERICANA CUBETA EASY FINISH</t>
        </is>
      </c>
      <c r="C107" s="5" t="inlineStr">
        <is>
          <t>LAMINAS Y PERFILERIA LIVIANA</t>
        </is>
      </c>
      <c r="D107" s="11" t="n">
        <v>319</v>
      </c>
      <c r="E107" s="12" t="n">
        <v>5427986.97</v>
      </c>
      <c r="F107" s="14">
        <f>E107/SUM(E$2:E$4165)</f>
        <v/>
      </c>
      <c r="G107" s="14">
        <f>G106+F107</f>
        <v/>
      </c>
      <c r="H107" s="5">
        <f>IF(G107&lt;=p_rot_a,"A",IF(G107&lt;=p_rot_b,"B","C"))</f>
        <v/>
      </c>
    </row>
    <row r="108">
      <c r="A108" s="5" t="inlineStr">
        <is>
          <t>190</t>
        </is>
      </c>
      <c r="B108" s="5" t="inlineStr">
        <is>
          <t>PIEDRA QUINTILLA POR METRO</t>
        </is>
      </c>
      <c r="C108" s="5" t="inlineStr">
        <is>
          <t>AGREGADOS</t>
        </is>
      </c>
      <c r="D108" s="11" t="n">
        <v>323.5</v>
      </c>
      <c r="E108" s="12" t="n">
        <v>5370174.2</v>
      </c>
      <c r="F108" s="14">
        <f>E108/SUM(E$2:E$4165)</f>
        <v/>
      </c>
      <c r="G108" s="14">
        <f>G107+F108</f>
        <v/>
      </c>
      <c r="H108" s="5">
        <f>IF(G108&lt;=p_rot_a,"A",IF(G108&lt;=p_rot_b,"B","C"))</f>
        <v/>
      </c>
    </row>
    <row r="109">
      <c r="A109" s="5" t="inlineStr">
        <is>
          <t>98751</t>
        </is>
      </c>
      <c r="B109" s="5" t="inlineStr">
        <is>
          <t>FIBROLIT ULTRA 8MM ULTRA ULTRA PLYCEM</t>
        </is>
      </c>
      <c r="C109" s="5" t="inlineStr">
        <is>
          <t>LAMINAS Y PERFILERIA LIVIANA</t>
        </is>
      </c>
      <c r="D109" s="11" t="n">
        <v>798</v>
      </c>
      <c r="E109" s="12" t="n">
        <v>5332978.61</v>
      </c>
      <c r="F109" s="14">
        <f>E109/SUM(E$2:E$4165)</f>
        <v/>
      </c>
      <c r="G109" s="14">
        <f>G108+F109</f>
        <v/>
      </c>
      <c r="H109" s="5">
        <f>IF(G109&lt;=p_rot_a,"A",IF(G109&lt;=p_rot_b,"B","C"))</f>
        <v/>
      </c>
    </row>
    <row r="110">
      <c r="A110" s="5" t="inlineStr">
        <is>
          <t>351100300992191</t>
        </is>
      </c>
      <c r="B110" s="5" t="inlineStr">
        <is>
          <t>VIDRIO MAR-IO COCINA 75CM 5 QUEMADORES PAE-755GV EMPORTRABLE</t>
        </is>
      </c>
      <c r="C110" s="5" t="inlineStr">
        <is>
          <t>HERRAMIENTA ELECTRICA</t>
        </is>
      </c>
      <c r="D110" s="11" t="n">
        <v>74</v>
      </c>
      <c r="E110" s="12" t="n">
        <v>5320521.76</v>
      </c>
      <c r="F110" s="14">
        <f>E110/SUM(E$2:E$4165)</f>
        <v/>
      </c>
      <c r="G110" s="14">
        <f>G109+F110</f>
        <v/>
      </c>
      <c r="H110" s="5">
        <f>IF(G110&lt;=p_rot_a,"A",IF(G110&lt;=p_rot_b,"B","C"))</f>
        <v/>
      </c>
    </row>
    <row r="111">
      <c r="A111" s="5" t="inlineStr">
        <is>
          <t>351100300992121</t>
        </is>
      </c>
      <c r="B111" s="5" t="inlineStr">
        <is>
          <t>MEMBRANA REFLECTIVA IMPERMEABILIZANTE 90 CM DE ANCHO X METRO</t>
        </is>
      </c>
      <c r="C111" s="5" t="inlineStr">
        <is>
          <t>IMPORTACION FERRETERIA GENERAL</t>
        </is>
      </c>
      <c r="D111" s="11" t="n">
        <v>804.8</v>
      </c>
      <c r="E111" s="12" t="n">
        <v>5231073.01</v>
      </c>
      <c r="F111" s="14">
        <f>E111/SUM(E$2:E$4165)</f>
        <v/>
      </c>
      <c r="G111" s="14">
        <f>G110+F111</f>
        <v/>
      </c>
      <c r="H111" s="5">
        <f>IF(G111&lt;=p_rot_a,"A",IF(G111&lt;=p_rot_b,"B","C"))</f>
        <v/>
      </c>
    </row>
    <row r="112">
      <c r="A112" s="5" t="inlineStr">
        <is>
          <t>351100300992528</t>
        </is>
      </c>
      <c r="B112" s="5" t="inlineStr">
        <is>
          <t>COMBO VENTANA 1.50M X 1M + PERSIANA BLACKOUT BLANCA 1.60M AD051</t>
        </is>
      </c>
      <c r="C112" s="5" t="inlineStr">
        <is>
          <t>IMPORTACION VENTANAS</t>
        </is>
      </c>
      <c r="D112" s="11" t="n">
        <v>82</v>
      </c>
      <c r="E112" s="12" t="n">
        <v>5187403.54</v>
      </c>
      <c r="F112" s="14">
        <f>E112/SUM(E$2:E$4165)</f>
        <v/>
      </c>
      <c r="G112" s="14">
        <f>G111+F112</f>
        <v/>
      </c>
      <c r="H112" s="5">
        <f>IF(G112&lt;=p_rot_a,"A",IF(G112&lt;=p_rot_b,"B","C"))</f>
        <v/>
      </c>
    </row>
    <row r="113">
      <c r="A113" s="5" t="inlineStr">
        <is>
          <t>351100300991782</t>
        </is>
      </c>
      <c r="B113" s="5" t="inlineStr">
        <is>
          <t>PANEL ACANALADO CRISTOBAL GOLD SILK 16CM X 2.90M WALL PANEL</t>
        </is>
      </c>
      <c r="C113" s="5" t="inlineStr">
        <is>
          <t>IMPORTACION PANEL ACANALADO INTERIOR</t>
        </is>
      </c>
      <c r="D113" s="11" t="n">
        <v>1590</v>
      </c>
      <c r="E113" s="12" t="n">
        <v>5115504.72</v>
      </c>
      <c r="F113" s="14">
        <f>E113/SUM(E$2:E$4165)</f>
        <v/>
      </c>
      <c r="G113" s="14">
        <f>G112+F113</f>
        <v/>
      </c>
      <c r="H113" s="5">
        <f>IF(G113&lt;=p_rot_a,"A",IF(G113&lt;=p_rot_b,"B","C"))</f>
        <v/>
      </c>
    </row>
    <row r="114">
      <c r="A114" s="5" t="inlineStr">
        <is>
          <t>10160008</t>
        </is>
      </c>
      <c r="B114" s="5" t="inlineStr">
        <is>
          <t>TUBO IND. RECTANGULAR 1X2 1.20MM GALVANIZADO</t>
        </is>
      </c>
      <c r="C114" s="5" t="inlineStr">
        <is>
          <t>TUBERIA INDUSTRIAL</t>
        </is>
      </c>
      <c r="D114" s="11" t="n">
        <v>998</v>
      </c>
      <c r="E114" s="12" t="n">
        <v>5035425.86</v>
      </c>
      <c r="F114" s="14">
        <f>E114/SUM(E$2:E$4165)</f>
        <v/>
      </c>
      <c r="G114" s="14">
        <f>G113+F114</f>
        <v/>
      </c>
      <c r="H114" s="5">
        <f>IF(G114&lt;=p_rot_a,"A",IF(G114&lt;=p_rot_b,"B","C"))</f>
        <v/>
      </c>
    </row>
    <row r="115">
      <c r="A115" s="5" t="inlineStr">
        <is>
          <t>351100300991446</t>
        </is>
      </c>
      <c r="B115" s="5" t="inlineStr">
        <is>
          <t>DIAMOND MUEBLE LAVATORIO PETIT GREY AEREO 2201A-40.    43CM X 36CM X45CM (NO INCLUYE GRIFERIA)</t>
        </is>
      </c>
      <c r="C115" s="5" t="inlineStr">
        <is>
          <t>IMPORTACION LOZA</t>
        </is>
      </c>
      <c r="D115" s="11" t="n">
        <v>96</v>
      </c>
      <c r="E115" s="12" t="n">
        <v>5007575.88</v>
      </c>
      <c r="F115" s="14">
        <f>E115/SUM(E$2:E$4165)</f>
        <v/>
      </c>
      <c r="G115" s="14">
        <f>G114+F115</f>
        <v/>
      </c>
      <c r="H115" s="5">
        <f>IF(G115&lt;=p_rot_a,"A",IF(G115&lt;=p_rot_b,"B","C"))</f>
        <v/>
      </c>
    </row>
    <row r="116">
      <c r="A116" s="5" t="inlineStr">
        <is>
          <t>351100300990500</t>
        </is>
      </c>
      <c r="B116" s="5" t="inlineStr">
        <is>
          <t xml:space="preserve">INTACO MURO SECO BLANCO 25KG </t>
        </is>
      </c>
      <c r="C116" s="5" t="inlineStr">
        <is>
          <t>MORTEROS, CEMENTOS</t>
        </is>
      </c>
      <c r="D116" s="11" t="n">
        <v>606</v>
      </c>
      <c r="E116" s="12" t="n">
        <v>4969281.86</v>
      </c>
      <c r="F116" s="14">
        <f>E116/SUM(E$2:E$4165)</f>
        <v/>
      </c>
      <c r="G116" s="14">
        <f>G115+F116</f>
        <v/>
      </c>
      <c r="H116" s="5">
        <f>IF(G116&lt;=p_rot_a,"A",IF(G116&lt;=p_rot_b,"B","C"))</f>
        <v/>
      </c>
    </row>
    <row r="117">
      <c r="A117" s="5" t="inlineStr">
        <is>
          <t>7890</t>
        </is>
      </c>
      <c r="B117" s="5" t="inlineStr">
        <is>
          <t>SALDO LIQUIDACION MERCADERIA</t>
        </is>
      </c>
      <c r="C117" s="5" t="inlineStr">
        <is>
          <t>MATERIAL SEGUNDA</t>
        </is>
      </c>
      <c r="D117" s="11" t="n">
        <v>5434.254</v>
      </c>
      <c r="E117" s="12" t="n">
        <v>4937189.95</v>
      </c>
      <c r="F117" s="14">
        <f>E117/SUM(E$2:E$4165)</f>
        <v/>
      </c>
      <c r="G117" s="14">
        <f>G116+F117</f>
        <v/>
      </c>
      <c r="H117" s="5">
        <f>IF(G117&lt;=p_rot_a,"A",IF(G117&lt;=p_rot_b,"B","C"))</f>
        <v/>
      </c>
    </row>
    <row r="118">
      <c r="A118" s="5" t="inlineStr">
        <is>
          <t>351100300992746</t>
        </is>
      </c>
      <c r="B118" s="5" t="inlineStr">
        <is>
          <t>CONST MATE AQUA MUEBLE 80CM X 50CM INCLUYE LAVATORIO ESPEJO REPISA MATE AEREO LUX STONE 80CM 3291757</t>
        </is>
      </c>
      <c r="C118" s="5" t="inlineStr">
        <is>
          <t>LOZA SANITARIA</t>
        </is>
      </c>
      <c r="D118" s="11" t="n">
        <v>61</v>
      </c>
      <c r="E118" s="12" t="n">
        <v>4913451.37</v>
      </c>
      <c r="F118" s="14">
        <f>E118/SUM(E$2:E$4165)</f>
        <v/>
      </c>
      <c r="G118" s="14">
        <f>G117+F118</f>
        <v/>
      </c>
      <c r="H118" s="5">
        <f>IF(G118&lt;=p_rot_a,"A",IF(G118&lt;=p_rot_b,"B","C"))</f>
        <v/>
      </c>
    </row>
    <row r="119">
      <c r="A119" s="5" t="inlineStr">
        <is>
          <t>10140001</t>
        </is>
      </c>
      <c r="B119" s="5" t="inlineStr">
        <is>
          <t>TUBO ESTRUCT. CUADRADO 2X2 1.20MM GALVANIZADO</t>
        </is>
      </c>
      <c r="C119" s="5" t="inlineStr">
        <is>
          <t>TUBERIA ESTRUCTURAL</t>
        </is>
      </c>
      <c r="D119" s="11" t="n">
        <v>716</v>
      </c>
      <c r="E119" s="12" t="n">
        <v>4864068.65</v>
      </c>
      <c r="F119" s="14">
        <f>E119/SUM(E$2:E$4165)</f>
        <v/>
      </c>
      <c r="G119" s="14">
        <f>G118+F119</f>
        <v/>
      </c>
      <c r="H119" s="5">
        <f>IF(G119&lt;=p_rot_a,"A",IF(G119&lt;=p_rot_b,"B","C"))</f>
        <v/>
      </c>
    </row>
    <row r="120">
      <c r="A120" s="5" t="inlineStr">
        <is>
          <t>351100300992233</t>
        </is>
      </c>
      <c r="B120" s="5" t="inlineStr">
        <is>
          <t>ICIO KIT FREGADERO +GRIFERIA PARMA+ JABONERA +SIFON 60X45CM GRIS PLOMO</t>
        </is>
      </c>
      <c r="C120" s="5" t="inlineStr">
        <is>
          <t>GRIFERIA - ACC. BAÑO Y COCINA</t>
        </is>
      </c>
      <c r="D120" s="11" t="n">
        <v>92</v>
      </c>
      <c r="E120" s="12" t="n">
        <v>4859801</v>
      </c>
      <c r="F120" s="14">
        <f>E120/SUM(E$2:E$4165)</f>
        <v/>
      </c>
      <c r="G120" s="14">
        <f>G119+F120</f>
        <v/>
      </c>
      <c r="H120" s="5">
        <f>IF(G120&lt;=p_rot_a,"A",IF(G120&lt;=p_rot_b,"B","C"))</f>
        <v/>
      </c>
    </row>
    <row r="121">
      <c r="A121" s="5" t="inlineStr">
        <is>
          <t>351100300992639</t>
        </is>
      </c>
      <c r="B121" s="5" t="inlineStr">
        <is>
          <t>TABLILLA PVC LAMINADA 8-201 BEJUCO GRIS MATE PAQUETE 10U 11.9M2 20cmx5.95m</t>
        </is>
      </c>
      <c r="C121" s="5" t="inlineStr">
        <is>
          <t>IMPORTACION TABLILLA, CORNISAS, UNIONES</t>
        </is>
      </c>
      <c r="D121" s="11" t="n">
        <v>145.1</v>
      </c>
      <c r="E121" s="12" t="n">
        <v>4820156.34</v>
      </c>
      <c r="F121" s="14">
        <f>E121/SUM(E$2:E$4165)</f>
        <v/>
      </c>
      <c r="G121" s="14">
        <f>G120+F121</f>
        <v/>
      </c>
      <c r="H121" s="5">
        <f>IF(G121&lt;=p_rot_a,"A",IF(G121&lt;=p_rot_b,"B","C"))</f>
        <v/>
      </c>
    </row>
    <row r="122">
      <c r="A122" s="5" t="inlineStr">
        <is>
          <t>10140009</t>
        </is>
      </c>
      <c r="B122" s="5" t="inlineStr">
        <is>
          <t>TUBO ESTRUCT. CUADRADO 3X3 1.20MM GALVANIZADO</t>
        </is>
      </c>
      <c r="C122" s="5" t="inlineStr">
        <is>
          <t>TUBERIA ESTRUCTURAL</t>
        </is>
      </c>
      <c r="D122" s="11" t="n">
        <v>505</v>
      </c>
      <c r="E122" s="12" t="n">
        <v>4785043.07</v>
      </c>
      <c r="F122" s="14">
        <f>E122/SUM(E$2:E$4165)</f>
        <v/>
      </c>
      <c r="G122" s="14">
        <f>G121+F122</f>
        <v/>
      </c>
      <c r="H122" s="5">
        <f>IF(G122&lt;=p_rot_a,"A",IF(G122&lt;=p_rot_b,"B","C"))</f>
        <v/>
      </c>
    </row>
    <row r="123">
      <c r="A123" s="5" t="inlineStr">
        <is>
          <t>10140003</t>
        </is>
      </c>
      <c r="B123" s="5" t="inlineStr">
        <is>
          <t>TUBO ESTRUCT. CUADRADO 2X2 1.80MM GALVANIZADO</t>
        </is>
      </c>
      <c r="C123" s="5" t="inlineStr">
        <is>
          <t>TUBERIA ESTRUCTURAL</t>
        </is>
      </c>
      <c r="D123" s="11" t="n">
        <v>494</v>
      </c>
      <c r="E123" s="12" t="n">
        <v>4714433.49</v>
      </c>
      <c r="F123" s="14">
        <f>E123/SUM(E$2:E$4165)</f>
        <v/>
      </c>
      <c r="G123" s="14">
        <f>G122+F123</f>
        <v/>
      </c>
      <c r="H123" s="5">
        <f>IF(G123&lt;=p_rot_a,"A",IF(G123&lt;=p_rot_b,"B","C"))</f>
        <v/>
      </c>
    </row>
    <row r="124">
      <c r="A124" s="5" t="inlineStr">
        <is>
          <t>30329</t>
        </is>
      </c>
      <c r="B124" s="5" t="inlineStr">
        <is>
          <t>2DA LAMINA GYPSUM BLANCA SEGUNDA.</t>
        </is>
      </c>
      <c r="C124" s="5" t="inlineStr">
        <is>
          <t>LAMINAS Y PERFILERIA LIVIANA</t>
        </is>
      </c>
      <c r="D124" s="11" t="n">
        <v>994</v>
      </c>
      <c r="E124" s="12" t="n">
        <v>4695348.67</v>
      </c>
      <c r="F124" s="14">
        <f>E124/SUM(E$2:E$4165)</f>
        <v/>
      </c>
      <c r="G124" s="14">
        <f>G123+F124</f>
        <v/>
      </c>
      <c r="H124" s="5">
        <f>IF(G124&lt;=p_rot_a,"A",IF(G124&lt;=p_rot_b,"B","C"))</f>
        <v/>
      </c>
    </row>
    <row r="125">
      <c r="A125" s="5" t="inlineStr">
        <is>
          <t>351100300992757</t>
        </is>
      </c>
      <c r="B125" s="5" t="inlineStr">
        <is>
          <t>PISO SPC WOOD 18.4CM X 1.22M 5.3MM 063-1 2.25M2</t>
        </is>
      </c>
      <c r="C125" s="5" t="inlineStr">
        <is>
          <t>IMPORTACION PISO SPC</t>
        </is>
      </c>
      <c r="D125" s="11" t="n">
        <v>265</v>
      </c>
      <c r="E125" s="12" t="n">
        <v>4683368.48</v>
      </c>
      <c r="F125" s="14">
        <f>E125/SUM(E$2:E$4165)</f>
        <v/>
      </c>
      <c r="G125" s="14">
        <f>G124+F125</f>
        <v/>
      </c>
      <c r="H125" s="5">
        <f>IF(G125&lt;=p_rot_a,"A",IF(G125&lt;=p_rot_b,"B","C"))</f>
        <v/>
      </c>
    </row>
    <row r="126">
      <c r="A126" s="5" t="inlineStr">
        <is>
          <t>351100300992519</t>
        </is>
      </c>
      <c r="B126" s="5" t="inlineStr">
        <is>
          <t>LAMINA NUEVA TEC STONE GOLD YS-3771L 1.22 X. 2.44M 5MM BRILLANTE FIBRA BAMBU CARBON PVC IMITACION</t>
        </is>
      </c>
      <c r="C126" s="5" t="inlineStr">
        <is>
          <t>IMPORTACION LAMINA PVC, BAMBU, ACC</t>
        </is>
      </c>
      <c r="D126" s="11" t="n">
        <v>331</v>
      </c>
      <c r="E126" s="12" t="n">
        <v>4678725.8</v>
      </c>
      <c r="F126" s="14">
        <f>E126/SUM(E$2:E$4165)</f>
        <v/>
      </c>
      <c r="G126" s="14">
        <f>G125+F126</f>
        <v/>
      </c>
      <c r="H126" s="5">
        <f>IF(G126&lt;=p_rot_a,"A",IF(G126&lt;=p_rot_b,"B","C"))</f>
        <v/>
      </c>
    </row>
    <row r="127">
      <c r="A127" s="5" t="inlineStr">
        <is>
          <t>227</t>
        </is>
      </c>
      <c r="B127" s="5" t="inlineStr">
        <is>
          <t>SEMIDURO 1X3 PIEZA DE 4 VARAS</t>
        </is>
      </c>
      <c r="C127" s="5" t="inlineStr">
        <is>
          <t>SEMIDURO</t>
        </is>
      </c>
      <c r="D127" s="11" t="n">
        <v>2779</v>
      </c>
      <c r="E127" s="12" t="n">
        <v>4630011.84</v>
      </c>
      <c r="F127" s="14">
        <f>E127/SUM(E$2:E$4165)</f>
        <v/>
      </c>
      <c r="G127" s="14">
        <f>G126+F127</f>
        <v/>
      </c>
      <c r="H127" s="5">
        <f>IF(G127&lt;=p_rot_a,"A",IF(G127&lt;=p_rot_b,"B","C"))</f>
        <v/>
      </c>
    </row>
    <row r="128">
      <c r="A128" s="5" t="inlineStr">
        <is>
          <t>351100300992526</t>
        </is>
      </c>
      <c r="B128" s="5" t="inlineStr">
        <is>
          <t>COMBO VENTANA 1M X 1M + PERSIANA BLACKOUT GRIS 1.20M AD059</t>
        </is>
      </c>
      <c r="C128" s="5" t="inlineStr">
        <is>
          <t>IMPORTACION VENTANAS</t>
        </is>
      </c>
      <c r="D128" s="11" t="n">
        <v>101</v>
      </c>
      <c r="E128" s="12" t="n">
        <v>4618628.59</v>
      </c>
      <c r="F128" s="14">
        <f>E128/SUM(E$2:E$4165)</f>
        <v/>
      </c>
      <c r="G128" s="14">
        <f>G127+F128</f>
        <v/>
      </c>
      <c r="H128" s="5">
        <f>IF(G128&lt;=p_rot_a,"A",IF(G128&lt;=p_rot_b,"B","C"))</f>
        <v/>
      </c>
    </row>
    <row r="129">
      <c r="A129" s="5" t="inlineStr">
        <is>
          <t>351100300992692</t>
        </is>
      </c>
      <c r="B129" s="5" t="inlineStr">
        <is>
          <t>FACHALETA FLEXIBLE TRAVERTINE GOLDEN  60X120CM 0.72m2 EXTERIOR / INTERIOR</t>
        </is>
      </c>
      <c r="C129" s="5" t="inlineStr">
        <is>
          <t>FACHALETA</t>
        </is>
      </c>
      <c r="D129" s="11" t="n">
        <v>588</v>
      </c>
      <c r="E129" s="12" t="n">
        <v>4589114.11</v>
      </c>
      <c r="F129" s="14">
        <f>E129/SUM(E$2:E$4165)</f>
        <v/>
      </c>
      <c r="G129" s="14">
        <f>G128+F129</f>
        <v/>
      </c>
      <c r="H129" s="5">
        <f>IF(G129&lt;=p_rot_a,"A",IF(G129&lt;=p_rot_b,"B","C"))</f>
        <v/>
      </c>
    </row>
    <row r="130">
      <c r="A130" s="5" t="inlineStr">
        <is>
          <t>543</t>
        </is>
      </c>
      <c r="B130" s="5" t="inlineStr">
        <is>
          <t>RIGIDIZADOR GYPSUM 4.80</t>
        </is>
      </c>
      <c r="C130" s="5" t="inlineStr">
        <is>
          <t>LAMINAS Y PERFILERIA LIVIANA</t>
        </is>
      </c>
      <c r="D130" s="11" t="n">
        <v>4019</v>
      </c>
      <c r="E130" s="12" t="n">
        <v>4568268.33</v>
      </c>
      <c r="F130" s="14">
        <f>E130/SUM(E$2:E$4165)</f>
        <v/>
      </c>
      <c r="G130" s="14">
        <f>G129+F130</f>
        <v/>
      </c>
      <c r="H130" s="5">
        <f>IF(G130&lt;=p_rot_a,"A",IF(G130&lt;=p_rot_b,"B","C"))</f>
        <v/>
      </c>
    </row>
    <row r="131">
      <c r="A131" s="5" t="inlineStr">
        <is>
          <t>351100300991909</t>
        </is>
      </c>
      <c r="B131" s="5" t="inlineStr">
        <is>
          <t>GLADIATOR INVERSOR MIG ELECTRODO 140AMP IME 6140/120 KM 110V</t>
        </is>
      </c>
      <c r="C131" s="5" t="inlineStr">
        <is>
          <t>HERRAMIENTA ELECTRICA</t>
        </is>
      </c>
      <c r="D131" s="11" t="n">
        <v>97</v>
      </c>
      <c r="E131" s="12" t="n">
        <v>4543252.21</v>
      </c>
      <c r="F131" s="14">
        <f>E131/SUM(E$2:E$4165)</f>
        <v/>
      </c>
      <c r="G131" s="14">
        <f>G130+F131</f>
        <v/>
      </c>
      <c r="H131" s="5">
        <f>IF(G131&lt;=p_rot_a,"A",IF(G131&lt;=p_rot_b,"B","C"))</f>
        <v/>
      </c>
    </row>
    <row r="132">
      <c r="A132" s="5" t="inlineStr">
        <is>
          <t>545</t>
        </is>
      </c>
      <c r="B132" s="5" t="inlineStr">
        <is>
          <t>ANGULAR GYPSUM 3.05</t>
        </is>
      </c>
      <c r="C132" s="5" t="inlineStr">
        <is>
          <t>LAMINAS Y PERFILERIA LIVIANA</t>
        </is>
      </c>
      <c r="D132" s="11" t="n">
        <v>14620</v>
      </c>
      <c r="E132" s="12" t="n">
        <v>4540299.89</v>
      </c>
      <c r="F132" s="14">
        <f>E132/SUM(E$2:E$4165)</f>
        <v/>
      </c>
      <c r="G132" s="14">
        <f>G131+F132</f>
        <v/>
      </c>
      <c r="H132" s="5">
        <f>IF(G132&lt;=p_rot_a,"A",IF(G132&lt;=p_rot_b,"B","C"))</f>
        <v/>
      </c>
    </row>
    <row r="133">
      <c r="A133" s="5" t="inlineStr">
        <is>
          <t>10160001</t>
        </is>
      </c>
      <c r="B133" s="5" t="inlineStr">
        <is>
          <t>TUBO IND. CUADRADO 1X1 1.20MM GALVANIZADO</t>
        </is>
      </c>
      <c r="C133" s="5" t="inlineStr">
        <is>
          <t>TUBERIA INDUSTRIAL</t>
        </is>
      </c>
      <c r="D133" s="11" t="n">
        <v>1332</v>
      </c>
      <c r="E133" s="12" t="n">
        <v>4457077.68</v>
      </c>
      <c r="F133" s="14">
        <f>E133/SUM(E$2:E$4165)</f>
        <v/>
      </c>
      <c r="G133" s="14">
        <f>G132+F133</f>
        <v/>
      </c>
      <c r="H133" s="5">
        <f>IF(G133&lt;=p_rot_a,"A",IF(G133&lt;=p_rot_b,"B","C"))</f>
        <v/>
      </c>
    </row>
    <row r="134">
      <c r="A134" s="5" t="inlineStr">
        <is>
          <t>9135</t>
        </is>
      </c>
      <c r="B134" s="5" t="inlineStr">
        <is>
          <t>TUBO PVC 3 COMPLETO 6MTS</t>
        </is>
      </c>
      <c r="C134" s="5" t="inlineStr">
        <is>
          <t>TUBERIA PVC, CANOAS Y ACCESORIOS</t>
        </is>
      </c>
      <c r="D134" s="11" t="n">
        <v>611</v>
      </c>
      <c r="E134" s="12" t="n">
        <v>4409728.18</v>
      </c>
      <c r="F134" s="14">
        <f>E134/SUM(E$2:E$4165)</f>
        <v/>
      </c>
      <c r="G134" s="14">
        <f>G133+F134</f>
        <v/>
      </c>
      <c r="H134" s="5">
        <f>IF(G134&lt;=p_rot_a,"A",IF(G134&lt;=p_rot_b,"B","C"))</f>
        <v/>
      </c>
    </row>
    <row r="135">
      <c r="A135" s="5" t="inlineStr">
        <is>
          <t>409875</t>
        </is>
      </c>
      <c r="B135" s="5" t="inlineStr">
        <is>
          <t>LAMINA NUEVA TEC ESPEJO 30S ESTÁNDAR 122X244 5MM BAMBU CARBON</t>
        </is>
      </c>
      <c r="C135" s="5" t="inlineStr">
        <is>
          <t>IMPORTACION LAMINA PVC, BAMBU, ACC</t>
        </is>
      </c>
      <c r="D135" s="11" t="n">
        <v>152</v>
      </c>
      <c r="E135" s="12" t="n">
        <v>4386858.41</v>
      </c>
      <c r="F135" s="14">
        <f>E135/SUM(E$2:E$4165)</f>
        <v/>
      </c>
      <c r="G135" s="14">
        <f>G134+F135</f>
        <v/>
      </c>
      <c r="H135" s="5">
        <f>IF(G135&lt;=p_rot_a,"A",IF(G135&lt;=p_rot_b,"B","C"))</f>
        <v/>
      </c>
    </row>
    <row r="136">
      <c r="A136" s="5" t="inlineStr">
        <is>
          <t>10140012</t>
        </is>
      </c>
      <c r="B136" s="5" t="inlineStr">
        <is>
          <t>TUBO ESTRUCT. CUADRADO 4X4 (100X100) 1.50MM GALVANIZADO</t>
        </is>
      </c>
      <c r="C136" s="5" t="inlineStr">
        <is>
          <t>TUBERIA ESTRUCTURAL</t>
        </is>
      </c>
      <c r="D136" s="11" t="n">
        <v>266</v>
      </c>
      <c r="E136" s="12" t="n">
        <v>4369307.02</v>
      </c>
      <c r="F136" s="14">
        <f>E136/SUM(E$2:E$4165)</f>
        <v/>
      </c>
      <c r="G136" s="14">
        <f>G135+F136</f>
        <v/>
      </c>
      <c r="H136" s="5">
        <f>IF(G136&lt;=p_rot_a,"A",IF(G136&lt;=p_rot_b,"B","C"))</f>
        <v/>
      </c>
    </row>
    <row r="137">
      <c r="A137" s="5" t="inlineStr">
        <is>
          <t>351100300992756</t>
        </is>
      </c>
      <c r="B137" s="5" t="inlineStr">
        <is>
          <t>PISO SPC CASH 18.4CM X 1.22M 5.3MM 025-1 2.25M2</t>
        </is>
      </c>
      <c r="C137" s="5" t="inlineStr">
        <is>
          <t>IMPORTACION PISO SPC</t>
        </is>
      </c>
      <c r="D137" s="11" t="n">
        <v>248</v>
      </c>
      <c r="E137" s="12" t="n">
        <v>4368456.86</v>
      </c>
      <c r="F137" s="14">
        <f>E137/SUM(E$2:E$4165)</f>
        <v/>
      </c>
      <c r="G137" s="14">
        <f>G136+F137</f>
        <v/>
      </c>
      <c r="H137" s="5">
        <f>IF(G137&lt;=p_rot_a,"A",IF(G137&lt;=p_rot_b,"B","C"))</f>
        <v/>
      </c>
    </row>
    <row r="138">
      <c r="A138" s="5" t="inlineStr">
        <is>
          <t>351100300991970</t>
        </is>
      </c>
      <c r="B138" s="5" t="inlineStr">
        <is>
          <t>PANEL ACUSTICO 60CM X 2.90M SELENE 168S ABSORCION DE SONIDO Y ECO ACANALADO</t>
        </is>
      </c>
      <c r="C138" s="5" t="inlineStr">
        <is>
          <t>SIN CATEGORIA</t>
        </is>
      </c>
      <c r="D138" s="11" t="n">
        <v>198</v>
      </c>
      <c r="E138" s="12" t="n">
        <v>4350407.08</v>
      </c>
      <c r="F138" s="14">
        <f>E138/SUM(E$2:E$4165)</f>
        <v/>
      </c>
      <c r="G138" s="14">
        <f>G137+F138</f>
        <v/>
      </c>
      <c r="H138" s="5">
        <f>IF(G138&lt;=p_rot_a,"A",IF(G138&lt;=p_rot_b,"B","C"))</f>
        <v/>
      </c>
    </row>
    <row r="139">
      <c r="A139" s="5" t="inlineStr">
        <is>
          <t>351100300992638</t>
        </is>
      </c>
      <c r="B139" s="5" t="inlineStr">
        <is>
          <t>TABLILLA PVC LAMINADAFX87-22 BRASILITO MATE PAQUETE 10U 11.9M2 20cmx5.95m</t>
        </is>
      </c>
      <c r="C139" s="5" t="inlineStr">
        <is>
          <t>IMPORTACION TABLILLA, CORNISAS, UNIONES</t>
        </is>
      </c>
      <c r="D139" s="11" t="n">
        <v>131</v>
      </c>
      <c r="E139" s="12" t="n">
        <v>4342041.48</v>
      </c>
      <c r="F139" s="14">
        <f>E139/SUM(E$2:E$4165)</f>
        <v/>
      </c>
      <c r="G139" s="14">
        <f>G138+F139</f>
        <v/>
      </c>
      <c r="H139" s="5">
        <f>IF(G139&lt;=p_rot_a,"A",IF(G139&lt;=p_rot_b,"B","C"))</f>
        <v/>
      </c>
    </row>
    <row r="140">
      <c r="A140" s="5" t="inlineStr">
        <is>
          <t>351100300992559</t>
        </is>
      </c>
      <c r="B140" s="5" t="inlineStr">
        <is>
          <t>COMBO FREGADERO BARCELONA SATIN + CACHERA DIAMANTE GRIS METAL 50CM X 40CM</t>
        </is>
      </c>
      <c r="C140" s="5" t="inlineStr">
        <is>
          <t>IMPORTACION FREGADEROS</t>
        </is>
      </c>
      <c r="D140" s="11" t="n">
        <v>98</v>
      </c>
      <c r="E140" s="12" t="n">
        <v>4335398.23</v>
      </c>
      <c r="F140" s="14">
        <f>E140/SUM(E$2:E$4165)</f>
        <v/>
      </c>
      <c r="G140" s="14">
        <f>G139+F140</f>
        <v/>
      </c>
      <c r="H140" s="5">
        <f>IF(G140&lt;=p_rot_a,"A",IF(G140&lt;=p_rot_b,"B","C"))</f>
        <v/>
      </c>
    </row>
    <row r="141">
      <c r="A141" s="5" t="inlineStr">
        <is>
          <t>351100300990641</t>
        </is>
      </c>
      <c r="B141" s="5" t="inlineStr">
        <is>
          <t>LARGA MARLON LAMINA POLICARBONATO ONDULADO 0.81 X 3.66 TRANSP AMERICANA</t>
        </is>
      </c>
      <c r="C141" s="5" t="inlineStr">
        <is>
          <t>LAMINAS Y PERFILERIA LIVIANA</t>
        </is>
      </c>
      <c r="D141" s="11" t="n">
        <v>306</v>
      </c>
      <c r="E141" s="12" t="n">
        <v>4307698.58</v>
      </c>
      <c r="F141" s="14">
        <f>E141/SUM(E$2:E$4165)</f>
        <v/>
      </c>
      <c r="G141" s="14">
        <f>G140+F141</f>
        <v/>
      </c>
      <c r="H141" s="5">
        <f>IF(G141&lt;=p_rot_a,"A",IF(G141&lt;=p_rot_b,"B","C"))</f>
        <v/>
      </c>
    </row>
    <row r="142">
      <c r="A142" s="5" t="inlineStr">
        <is>
          <t>2124</t>
        </is>
      </c>
      <c r="B142" s="5" t="inlineStr">
        <is>
          <t>PINO 1X3 3.20MTS (19x65mm)</t>
        </is>
      </c>
      <c r="C142" s="5" t="inlineStr">
        <is>
          <t>PINO</t>
        </is>
      </c>
      <c r="D142" s="11" t="n">
        <v>2531</v>
      </c>
      <c r="E142" s="12" t="n">
        <v>4276226.65</v>
      </c>
      <c r="F142" s="14">
        <f>E142/SUM(E$2:E$4165)</f>
        <v/>
      </c>
      <c r="G142" s="14">
        <f>G141+F142</f>
        <v/>
      </c>
      <c r="H142" s="5">
        <f>IF(G142&lt;=p_rot_a,"A",IF(G142&lt;=p_rot_b,"B","C"))</f>
        <v/>
      </c>
    </row>
    <row r="143">
      <c r="A143" s="5" t="inlineStr">
        <is>
          <t>351100300992470</t>
        </is>
      </c>
      <c r="B143" s="5" t="inlineStr">
        <is>
          <t>OMAR COMBO COCINA 4 QUEMADORES VIDRIO PAE-604GV + EXTRACTOR 75CM CAME-75M</t>
        </is>
      </c>
      <c r="C143" s="5" t="inlineStr">
        <is>
          <t>GRIFERIA - ACC. BAÑO Y COCINA</t>
        </is>
      </c>
      <c r="D143" s="11" t="n">
        <v>47</v>
      </c>
      <c r="E143" s="12" t="n">
        <v>4159292.09</v>
      </c>
      <c r="F143" s="14">
        <f>E143/SUM(E$2:E$4165)</f>
        <v/>
      </c>
      <c r="G143" s="14">
        <f>G142+F143</f>
        <v/>
      </c>
      <c r="H143" s="5">
        <f>IF(G143&lt;=p_rot_a,"A",IF(G143&lt;=p_rot_b,"B","C"))</f>
        <v/>
      </c>
    </row>
    <row r="144">
      <c r="A144" s="5" t="inlineStr">
        <is>
          <t>101154</t>
        </is>
      </c>
      <c r="B144" s="5" t="inlineStr">
        <is>
          <t>IMPERSA REPELLO FINO BLANCO 40 KG</t>
        </is>
      </c>
      <c r="C144" s="5" t="inlineStr">
        <is>
          <t>MORTEROS, CEMENTOS</t>
        </is>
      </c>
      <c r="D144" s="11" t="n">
        <v>746</v>
      </c>
      <c r="E144" s="12" t="n">
        <v>4148023.24</v>
      </c>
      <c r="F144" s="14">
        <f>E144/SUM(E$2:E$4165)</f>
        <v/>
      </c>
      <c r="G144" s="14">
        <f>G143+F144</f>
        <v/>
      </c>
      <c r="H144" s="5">
        <f>IF(G144&lt;=p_rot_a,"A",IF(G144&lt;=p_rot_b,"B","C"))</f>
        <v/>
      </c>
    </row>
    <row r="145">
      <c r="A145" s="5" t="inlineStr">
        <is>
          <t>73742</t>
        </is>
      </c>
      <c r="B145" s="5" t="inlineStr">
        <is>
          <t xml:space="preserve">AISLANTE TERMICO 3.2MM 1.22X10M CLIMATEC 1 CARA </t>
        </is>
      </c>
      <c r="C145" s="5" t="inlineStr">
        <is>
          <t>AISLANTES</t>
        </is>
      </c>
      <c r="D145" s="11" t="n">
        <v>407</v>
      </c>
      <c r="E145" s="12" t="n">
        <v>4006028.46</v>
      </c>
      <c r="F145" s="14">
        <f>E145/SUM(E$2:E$4165)</f>
        <v/>
      </c>
      <c r="G145" s="14">
        <f>G144+F145</f>
        <v/>
      </c>
      <c r="H145" s="5">
        <f>IF(G145&lt;=p_rot_a,"A",IF(G145&lt;=p_rot_b,"B","C"))</f>
        <v/>
      </c>
    </row>
    <row r="146">
      <c r="A146" s="5" t="inlineStr">
        <is>
          <t>351100300992758</t>
        </is>
      </c>
      <c r="B146" s="5" t="inlineStr">
        <is>
          <t>PISO SPC CONCRETO MILD 18.4CM X 1.22M 5.3MM 0811 2.25M2</t>
        </is>
      </c>
      <c r="C146" s="5" t="inlineStr">
        <is>
          <t>IMPORTACION PISO SPC</t>
        </is>
      </c>
      <c r="D146" s="11" t="n">
        <v>257</v>
      </c>
      <c r="E146" s="12" t="n">
        <v>3993111.33</v>
      </c>
      <c r="F146" s="14">
        <f>E146/SUM(E$2:E$4165)</f>
        <v/>
      </c>
      <c r="G146" s="14">
        <f>G145+F146</f>
        <v/>
      </c>
      <c r="H146" s="5">
        <f>IF(G146&lt;=p_rot_a,"A",IF(G146&lt;=p_rot_b,"B","C"))</f>
        <v/>
      </c>
    </row>
    <row r="147">
      <c r="A147" s="5" t="inlineStr">
        <is>
          <t>91</t>
        </is>
      </c>
      <c r="B147" s="5" t="inlineStr">
        <is>
          <t>TUBO PVC 1/2 PARED GRUESA COMPLETO 6 MTS</t>
        </is>
      </c>
      <c r="C147" s="5" t="inlineStr">
        <is>
          <t>TUBERIA PVC, CANOAS Y ACCESORIOS</t>
        </is>
      </c>
      <c r="D147" s="11" t="n">
        <v>1233</v>
      </c>
      <c r="E147" s="12" t="n">
        <v>3932354.78</v>
      </c>
      <c r="F147" s="14">
        <f>E147/SUM(E$2:E$4165)</f>
        <v/>
      </c>
      <c r="G147" s="14">
        <f>G146+F147</f>
        <v/>
      </c>
      <c r="H147" s="5">
        <f>IF(G147&lt;=p_rot_a,"A",IF(G147&lt;=p_rot_b,"B","C"))</f>
        <v/>
      </c>
    </row>
    <row r="148">
      <c r="A148" s="5" t="inlineStr">
        <is>
          <t>351100300991901</t>
        </is>
      </c>
      <c r="B148" s="5" t="inlineStr">
        <is>
          <t>$$ LAMINA PVC MATE NEGRA DORADA TEXTURIZADA PM04-M 1.22X2.44 3MM IMITACION PIEDRA NATURAL</t>
        </is>
      </c>
      <c r="C148" s="5" t="inlineStr">
        <is>
          <t>LAMINA PVC, BAMBU, ACC</t>
        </is>
      </c>
      <c r="D148" s="11" t="n">
        <v>247</v>
      </c>
      <c r="E148" s="12" t="n">
        <v>3929989.07</v>
      </c>
      <c r="F148" s="14">
        <f>E148/SUM(E$2:E$4165)</f>
        <v/>
      </c>
      <c r="G148" s="14">
        <f>G147+F148</f>
        <v/>
      </c>
      <c r="H148" s="5">
        <f>IF(G148&lt;=p_rot_a,"A",IF(G148&lt;=p_rot_b,"B","C"))</f>
        <v/>
      </c>
    </row>
    <row r="149">
      <c r="A149" s="5" t="inlineStr">
        <is>
          <t>351100300992760</t>
        </is>
      </c>
      <c r="B149" s="5" t="inlineStr">
        <is>
          <t>PISO SPC NEO 18.4CM X 1.22M 5.3MM 2064-1 CAJA 2.25M2</t>
        </is>
      </c>
      <c r="C149" s="5" t="inlineStr">
        <is>
          <t>IMPORTACION PISO SPC</t>
        </is>
      </c>
      <c r="D149" s="11" t="n">
        <v>225</v>
      </c>
      <c r="E149" s="12" t="n">
        <v>3929044.94</v>
      </c>
      <c r="F149" s="14">
        <f>E149/SUM(E$2:E$4165)</f>
        <v/>
      </c>
      <c r="G149" s="14">
        <f>G148+F149</f>
        <v/>
      </c>
      <c r="H149" s="5">
        <f>IF(G149&lt;=p_rot_a,"A",IF(G149&lt;=p_rot_b,"B","C"))</f>
        <v/>
      </c>
    </row>
    <row r="150">
      <c r="A150" s="5" t="inlineStr">
        <is>
          <t>525</t>
        </is>
      </c>
      <c r="B150" s="5" t="inlineStr">
        <is>
          <t>BOTAGUA 18  9X9</t>
        </is>
      </c>
      <c r="C150" s="5" t="inlineStr">
        <is>
          <t>BOTAGUAS, CUMBRERAS, CANOAS METALICAS</t>
        </is>
      </c>
      <c r="D150" s="11" t="n">
        <v>1481</v>
      </c>
      <c r="E150" s="12" t="n">
        <v>3865434.47</v>
      </c>
      <c r="F150" s="14">
        <f>E150/SUM(E$2:E$4165)</f>
        <v/>
      </c>
      <c r="G150" s="14">
        <f>G149+F150</f>
        <v/>
      </c>
      <c r="H150" s="5">
        <f>IF(G150&lt;=p_rot_a,"A",IF(G150&lt;=p_rot_b,"B","C"))</f>
        <v/>
      </c>
    </row>
    <row r="151">
      <c r="A151" s="5" t="inlineStr">
        <is>
          <t>351100300992109</t>
        </is>
      </c>
      <c r="B151" s="5" t="inlineStr">
        <is>
          <t>PANEL ACANALADO LK-H7101 LINO GRIS TEXTURIZADO 16CM X 2.90M WALL PANEL</t>
        </is>
      </c>
      <c r="C151" s="5" t="inlineStr">
        <is>
          <t>IMPORTACION PANEL ACANALADO INTERIOR</t>
        </is>
      </c>
      <c r="D151" s="11" t="n">
        <v>1165</v>
      </c>
      <c r="E151" s="12" t="n">
        <v>3814798.67</v>
      </c>
      <c r="F151" s="14">
        <f>E151/SUM(E$2:E$4165)</f>
        <v/>
      </c>
      <c r="G151" s="14">
        <f>G150+F151</f>
        <v/>
      </c>
      <c r="H151" s="5">
        <f>IF(G151&lt;=p_rot_a,"A",IF(G151&lt;=p_rot_b,"B","C"))</f>
        <v/>
      </c>
    </row>
    <row r="152">
      <c r="A152" s="5" t="inlineStr">
        <is>
          <t>592868</t>
        </is>
      </c>
      <c r="B152" s="5" t="inlineStr">
        <is>
          <t>LAMINA NUEVA TEC ARENA TEXTURIZADA HC88205-4 1.22 X. 2.44M 5MM MATE FIBRA BAMBU CARBON PVC IMITACION</t>
        </is>
      </c>
      <c r="C152" s="5" t="inlineStr">
        <is>
          <t>SIN CATEGORIA</t>
        </is>
      </c>
      <c r="D152" s="11" t="n">
        <v>260</v>
      </c>
      <c r="E152" s="12" t="n">
        <v>3765442.48</v>
      </c>
      <c r="F152" s="14">
        <f>E152/SUM(E$2:E$4165)</f>
        <v/>
      </c>
      <c r="G152" s="14">
        <f>G151+F152</f>
        <v/>
      </c>
      <c r="H152" s="5">
        <f>IF(G152&lt;=p_rot_a,"A",IF(G152&lt;=p_rot_b,"B","C"))</f>
        <v/>
      </c>
    </row>
    <row r="153">
      <c r="A153" s="5" t="inlineStr">
        <is>
          <t>351100300991554</t>
        </is>
      </c>
      <c r="B153" s="5" t="inlineStr">
        <is>
          <t>DIAMOND INODORO S034-SB CAHUITA DOBLE DESCARGA NEGRO BRILLANTE</t>
        </is>
      </c>
      <c r="C153" s="5" t="inlineStr">
        <is>
          <t>IMPORTACION LOZA</t>
        </is>
      </c>
      <c r="D153" s="11" t="n">
        <v>62</v>
      </c>
      <c r="E153" s="12" t="n">
        <v>3730768.7</v>
      </c>
      <c r="F153" s="14">
        <f>E153/SUM(E$2:E$4165)</f>
        <v/>
      </c>
      <c r="G153" s="14">
        <f>G152+F153</f>
        <v/>
      </c>
      <c r="H153" s="5">
        <f>IF(G153&lt;=p_rot_a,"A",IF(G153&lt;=p_rot_b,"B","C"))</f>
        <v/>
      </c>
    </row>
    <row r="154">
      <c r="A154" s="5" t="inlineStr">
        <is>
          <t>351100300991809</t>
        </is>
      </c>
      <c r="B154" s="5" t="inlineStr">
        <is>
          <t>TRANSFORMADOR PARA LUZ LED PANEL ACANALADO CAPACIDAD 10 LUCES</t>
        </is>
      </c>
      <c r="C154" s="5" t="inlineStr">
        <is>
          <t>ACCESORIOS ELECTRICOS Y CABLES</t>
        </is>
      </c>
      <c r="D154" s="11" t="n">
        <v>470</v>
      </c>
      <c r="E154" s="12" t="n">
        <v>3713033.31</v>
      </c>
      <c r="F154" s="14">
        <f>E154/SUM(E$2:E$4165)</f>
        <v/>
      </c>
      <c r="G154" s="14">
        <f>G153+F154</f>
        <v/>
      </c>
      <c r="H154" s="5">
        <f>IF(G154&lt;=p_rot_a,"A",IF(G154&lt;=p_rot_b,"B","C"))</f>
        <v/>
      </c>
    </row>
    <row r="155">
      <c r="A155" s="5" t="inlineStr">
        <is>
          <t>89123O1</t>
        </is>
      </c>
      <c r="B155" s="5" t="inlineStr">
        <is>
          <t>SIDING WPC PARA EXTERIOR 14CM X 2.90M OAK WOOD DE081</t>
        </is>
      </c>
      <c r="C155" s="5" t="inlineStr">
        <is>
          <t>SIDING EXTERIOR WPC</t>
        </is>
      </c>
      <c r="D155" s="11" t="n">
        <v>477</v>
      </c>
      <c r="E155" s="12" t="n">
        <v>3698024.87</v>
      </c>
      <c r="F155" s="14">
        <f>E155/SUM(E$2:E$4165)</f>
        <v/>
      </c>
      <c r="G155" s="14">
        <f>G154+F155</f>
        <v/>
      </c>
      <c r="H155" s="5">
        <f>IF(G155&lt;=p_rot_a,"A",IF(G155&lt;=p_rot_b,"B","C"))</f>
        <v/>
      </c>
    </row>
    <row r="156">
      <c r="A156" s="5" t="inlineStr">
        <is>
          <t>351100300992243</t>
        </is>
      </c>
      <c r="B156" s="5" t="inlineStr">
        <is>
          <t>TABLILLA PVC LAMINADA TLS-060 LINO BEIGE PAQUETE 10U 11.9M2 20cmx5.95m</t>
        </is>
      </c>
      <c r="C156" s="5" t="inlineStr">
        <is>
          <t>SIN CATEGORIA</t>
        </is>
      </c>
      <c r="D156" s="11" t="n">
        <v>117.3</v>
      </c>
      <c r="E156" s="12" t="n">
        <v>3695573.39</v>
      </c>
      <c r="F156" s="14">
        <f>E156/SUM(E$2:E$4165)</f>
        <v/>
      </c>
      <c r="G156" s="14">
        <f>G155+F156</f>
        <v/>
      </c>
      <c r="H156" s="5">
        <f>IF(G156&lt;=p_rot_a,"A",IF(G156&lt;=p_rot_b,"B","C"))</f>
        <v/>
      </c>
    </row>
    <row r="157">
      <c r="A157" s="5" t="inlineStr">
        <is>
          <t>351100300992512</t>
        </is>
      </c>
      <c r="B157" s="5" t="inlineStr">
        <is>
          <t>LAMINA NUEVA TEC NIEVE GRIS KSJ23338 1.22 X. 2.44M 5MM MATE FIBRA BAMBU CARBON PVC IMITACION PIEDRA</t>
        </is>
      </c>
      <c r="C157" s="5" t="inlineStr">
        <is>
          <t>IMPORTACION LAMINA PVC, BAMBU, ACC</t>
        </is>
      </c>
      <c r="D157" s="11" t="n">
        <v>281</v>
      </c>
      <c r="E157" s="12" t="n">
        <v>3685244.26</v>
      </c>
      <c r="F157" s="14">
        <f>E157/SUM(E$2:E$4165)</f>
        <v/>
      </c>
      <c r="G157" s="14">
        <f>G156+F157</f>
        <v/>
      </c>
      <c r="H157" s="5">
        <f>IF(G157&lt;=p_rot_a,"A",IF(G157&lt;=p_rot_b,"B","C"))</f>
        <v/>
      </c>
    </row>
    <row r="158">
      <c r="A158" s="5" t="inlineStr">
        <is>
          <t>351100300992759</t>
        </is>
      </c>
      <c r="B158" s="5" t="inlineStr">
        <is>
          <t>PISO SPC CONCRETO 18.4CM X 1.22M 5.3MM 0851 CAJA 2.25M2</t>
        </is>
      </c>
      <c r="C158" s="5" t="inlineStr">
        <is>
          <t>IMPORTACION PISO SPC</t>
        </is>
      </c>
      <c r="D158" s="11" t="n">
        <v>211</v>
      </c>
      <c r="E158" s="12" t="n">
        <v>3656476.36</v>
      </c>
      <c r="F158" s="14">
        <f>E158/SUM(E$2:E$4165)</f>
        <v/>
      </c>
      <c r="G158" s="14">
        <f>G157+F158</f>
        <v/>
      </c>
      <c r="H158" s="5">
        <f>IF(G158&lt;=p_rot_a,"A",IF(G158&lt;=p_rot_b,"B","C"))</f>
        <v/>
      </c>
    </row>
    <row r="159">
      <c r="A159" s="5" t="inlineStr">
        <is>
          <t>30252</t>
        </is>
      </c>
      <c r="B159" s="5" t="inlineStr">
        <is>
          <t>AGUILA BLANCO TOMA CORRIENTE  DOBLE PLATA   1009AW</t>
        </is>
      </c>
      <c r="C159" s="5" t="inlineStr">
        <is>
          <t>ACCESORIOS ELECTRICOS Y CABLES</t>
        </is>
      </c>
      <c r="D159" s="11" t="n">
        <v>2042</v>
      </c>
      <c r="E159" s="12" t="n">
        <v>3641759.23</v>
      </c>
      <c r="F159" s="14">
        <f>E159/SUM(E$2:E$4165)</f>
        <v/>
      </c>
      <c r="G159" s="14">
        <f>G158+F159</f>
        <v/>
      </c>
      <c r="H159" s="5">
        <f>IF(G159&lt;=p_rot_a,"A",IF(G159&lt;=p_rot_b,"B","C"))</f>
        <v/>
      </c>
    </row>
    <row r="160">
      <c r="A160" s="5" t="inlineStr">
        <is>
          <t>7658</t>
        </is>
      </c>
      <c r="B160" s="5" t="inlineStr">
        <is>
          <t>TORNILLO TECHO 2 PB</t>
        </is>
      </c>
      <c r="C160" s="5" t="inlineStr">
        <is>
          <t>TORNILLERIA</t>
        </is>
      </c>
      <c r="D160" s="11" t="n">
        <v>118968</v>
      </c>
      <c r="E160" s="12" t="n">
        <v>3631999.14</v>
      </c>
      <c r="F160" s="14">
        <f>E160/SUM(E$2:E$4165)</f>
        <v/>
      </c>
      <c r="G160" s="14">
        <f>G159+F160</f>
        <v/>
      </c>
      <c r="H160" s="5">
        <f>IF(G160&lt;=p_rot_a,"A",IF(G160&lt;=p_rot_b,"B","C"))</f>
        <v/>
      </c>
    </row>
    <row r="161">
      <c r="A161" s="5" t="inlineStr">
        <is>
          <t>3990355</t>
        </is>
      </c>
      <c r="B161" s="5" t="inlineStr">
        <is>
          <t>IMPERSA MURO SECO GRIS 20KG</t>
        </is>
      </c>
      <c r="C161" s="5" t="inlineStr">
        <is>
          <t>MORTEROS, CEMENTOS</t>
        </is>
      </c>
      <c r="D161" s="11" t="n">
        <v>854</v>
      </c>
      <c r="E161" s="12" t="n">
        <v>3610236.95</v>
      </c>
      <c r="F161" s="14">
        <f>E161/SUM(E$2:E$4165)</f>
        <v/>
      </c>
      <c r="G161" s="14">
        <f>G160+F161</f>
        <v/>
      </c>
      <c r="H161" s="5">
        <f>IF(G161&lt;=p_rot_a,"A",IF(G161&lt;=p_rot_b,"B","C"))</f>
        <v/>
      </c>
    </row>
    <row r="162">
      <c r="A162" s="5" t="inlineStr">
        <is>
          <t>351100300991886</t>
        </is>
      </c>
      <c r="B162" s="5" t="inlineStr">
        <is>
          <t>CACHERA BAÑO TIPO PANEL NEGRA CON ESTANTES 150X22CM MT-5580 GCL</t>
        </is>
      </c>
      <c r="C162" s="5" t="inlineStr">
        <is>
          <t>GRIFERIA - ACC. BAÑO Y COCINA</t>
        </is>
      </c>
      <c r="D162" s="11" t="n">
        <v>48</v>
      </c>
      <c r="E162" s="12" t="n">
        <v>3581855.89</v>
      </c>
      <c r="F162" s="14">
        <f>E162/SUM(E$2:E$4165)</f>
        <v/>
      </c>
      <c r="G162" s="14">
        <f>G161+F162</f>
        <v/>
      </c>
      <c r="H162" s="5">
        <f>IF(G162&lt;=p_rot_a,"A",IF(G162&lt;=p_rot_b,"B","C"))</f>
        <v/>
      </c>
    </row>
    <row r="163">
      <c r="A163" s="5" t="inlineStr">
        <is>
          <t>21</t>
        </is>
      </c>
      <c r="B163" s="5" t="inlineStr">
        <is>
          <t>PINO 1X2 3.20 (19x41mm)</t>
        </is>
      </c>
      <c r="C163" s="5" t="inlineStr">
        <is>
          <t>PINO</t>
        </is>
      </c>
      <c r="D163" s="11" t="n">
        <v>3129</v>
      </c>
      <c r="E163" s="12" t="n">
        <v>3561168.54</v>
      </c>
      <c r="F163" s="14">
        <f>E163/SUM(E$2:E$4165)</f>
        <v/>
      </c>
      <c r="G163" s="14">
        <f>G162+F163</f>
        <v/>
      </c>
      <c r="H163" s="5">
        <f>IF(G163&lt;=p_rot_a,"A",IF(G163&lt;=p_rot_b,"B","C"))</f>
        <v/>
      </c>
    </row>
    <row r="164">
      <c r="A164" s="5" t="inlineStr">
        <is>
          <t>351100300992058</t>
        </is>
      </c>
      <c r="B164" s="5" t="inlineStr">
        <is>
          <t>VIDRIO COCINA GAS EMPOTRABLE 2 QUEMADORES VIDRIO PAE-302GV 46249</t>
        </is>
      </c>
      <c r="C164" s="5" t="inlineStr">
        <is>
          <t>GRIFERIA - ACC. BAÑO Y COCINA</t>
        </is>
      </c>
      <c r="D164" s="11" t="n">
        <v>89</v>
      </c>
      <c r="E164" s="12" t="n">
        <v>3479861.07</v>
      </c>
      <c r="F164" s="14">
        <f>E164/SUM(E$2:E$4165)</f>
        <v/>
      </c>
      <c r="G164" s="14">
        <f>G163+F164</f>
        <v/>
      </c>
      <c r="H164" s="5">
        <f>IF(G164&lt;=p_rot_a,"A",IF(G164&lt;=p_rot_b,"B","C"))</f>
        <v/>
      </c>
    </row>
    <row r="165">
      <c r="A165" s="5" t="inlineStr">
        <is>
          <t>14100051</t>
        </is>
      </c>
      <c r="B165" s="5" t="inlineStr">
        <is>
          <t xml:space="preserve">$$ MAMPARA PUERTA DE VIDRIO  70CM X 1.80M 10MM CON ACCESORIOS DE INSTALACION </t>
        </is>
      </c>
      <c r="C165" s="5" t="inlineStr">
        <is>
          <t>PUERTAS</t>
        </is>
      </c>
      <c r="D165" s="11" t="n">
        <v>57</v>
      </c>
      <c r="E165" s="12" t="n">
        <v>3475986.28</v>
      </c>
      <c r="F165" s="14">
        <f>E165/SUM(E$2:E$4165)</f>
        <v/>
      </c>
      <c r="G165" s="14">
        <f>G164+F165</f>
        <v/>
      </c>
      <c r="H165" s="5">
        <f>IF(G165&lt;=p_rot_a,"A",IF(G165&lt;=p_rot_b,"B","C"))</f>
        <v/>
      </c>
    </row>
    <row r="166">
      <c r="A166" s="5" t="inlineStr">
        <is>
          <t>351100300992693</t>
        </is>
      </c>
      <c r="B166" s="5" t="inlineStr">
        <is>
          <t>FACHALETA FLEXIBLE ROUGH GRANITE 60x120CM 0.72m2 EXTERIOR / INTERIOR</t>
        </is>
      </c>
      <c r="C166" s="5" t="inlineStr">
        <is>
          <t>FACHALETA</t>
        </is>
      </c>
      <c r="D166" s="11" t="n">
        <v>441</v>
      </c>
      <c r="E166" s="12" t="n">
        <v>3475461.34</v>
      </c>
      <c r="F166" s="14">
        <f>E166/SUM(E$2:E$4165)</f>
        <v/>
      </c>
      <c r="G166" s="14">
        <f>G165+F166</f>
        <v/>
      </c>
      <c r="H166" s="5">
        <f>IF(G166&lt;=p_rot_a,"A",IF(G166&lt;=p_rot_b,"B","C"))</f>
        <v/>
      </c>
    </row>
    <row r="167">
      <c r="A167" s="5" t="inlineStr">
        <is>
          <t>351100300991214</t>
        </is>
      </c>
      <c r="B167" s="5" t="inlineStr">
        <is>
          <t>LAMINA PVC 6013 LIGHT VETAS 1.22X2.44 3MM IMITACION PIEDRA NATURAL</t>
        </is>
      </c>
      <c r="C167" s="5" t="inlineStr">
        <is>
          <t>SIN CATEGORIA</t>
        </is>
      </c>
      <c r="D167" s="11" t="n">
        <v>191</v>
      </c>
      <c r="E167" s="12" t="n">
        <v>3465002.35</v>
      </c>
      <c r="F167" s="14">
        <f>E167/SUM(E$2:E$4165)</f>
        <v/>
      </c>
      <c r="G167" s="14">
        <f>G166+F167</f>
        <v/>
      </c>
      <c r="H167" s="5">
        <f>IF(G167&lt;=p_rot_a,"A",IF(G167&lt;=p_rot_b,"B","C"))</f>
        <v/>
      </c>
    </row>
    <row r="168">
      <c r="A168" s="5" t="inlineStr">
        <is>
          <t>351100300991555</t>
        </is>
      </c>
      <c r="B168" s="5" t="inlineStr">
        <is>
          <t>DIAMOND INODORO S802-SB PIETRA NEGRO BRILLANTE SIFON OCULTO DOBLE DESCARGA</t>
        </is>
      </c>
      <c r="C168" s="5" t="inlineStr">
        <is>
          <t>IMPORTACION LOZA</t>
        </is>
      </c>
      <c r="D168" s="11" t="n">
        <v>38</v>
      </c>
      <c r="E168" s="12" t="n">
        <v>3410767.63</v>
      </c>
      <c r="F168" s="14">
        <f>E168/SUM(E$2:E$4165)</f>
        <v/>
      </c>
      <c r="G168" s="14">
        <f>G167+F168</f>
        <v/>
      </c>
      <c r="H168" s="5">
        <f>IF(G168&lt;=p_rot_a,"A",IF(G168&lt;=p_rot_b,"B","C"))</f>
        <v/>
      </c>
    </row>
    <row r="169">
      <c r="A169" s="5" t="inlineStr">
        <is>
          <t>351100300991633</t>
        </is>
      </c>
      <c r="B169" s="5" t="inlineStr">
        <is>
          <t>TABLILLA PVC TP-047 CINAMON  PAQUETE 10U 11.8M2 20cmx5.90m</t>
        </is>
      </c>
      <c r="C169" s="5" t="inlineStr">
        <is>
          <t>IMPORTACION TABLILLA, CORNISAS, UNIONES</t>
        </is>
      </c>
      <c r="D169" s="11" t="n">
        <v>138.73</v>
      </c>
      <c r="E169" s="12" t="n">
        <v>3407427.08</v>
      </c>
      <c r="F169" s="14">
        <f>E169/SUM(E$2:E$4165)</f>
        <v/>
      </c>
      <c r="G169" s="14">
        <f>G168+F169</f>
        <v/>
      </c>
      <c r="H169" s="5">
        <f>IF(G169&lt;=p_rot_a,"A",IF(G169&lt;=p_rot_b,"B","C"))</f>
        <v/>
      </c>
    </row>
    <row r="170">
      <c r="A170" s="5" t="inlineStr">
        <is>
          <t>14100005</t>
        </is>
      </c>
      <c r="B170" s="5" t="inlineStr">
        <is>
          <t>PUERTA BLANCA INTERNA 6 TABLEROS 80 X 210 CM</t>
        </is>
      </c>
      <c r="C170" s="5" t="inlineStr">
        <is>
          <t>PUERTAS</t>
        </is>
      </c>
      <c r="D170" s="11" t="n">
        <v>208</v>
      </c>
      <c r="E170" s="12" t="n">
        <v>3395643.63</v>
      </c>
      <c r="F170" s="14">
        <f>E170/SUM(E$2:E$4165)</f>
        <v/>
      </c>
      <c r="G170" s="14">
        <f>G169+F170</f>
        <v/>
      </c>
      <c r="H170" s="5">
        <f>IF(G170&lt;=p_rot_a,"A",IF(G170&lt;=p_rot_b,"B","C"))</f>
        <v/>
      </c>
    </row>
    <row r="171">
      <c r="A171" s="5" t="inlineStr">
        <is>
          <t>351100300992276</t>
        </is>
      </c>
      <c r="B171" s="5" t="inlineStr">
        <is>
          <t>SIDING WPC PARA EXTERIOR 14CM X 2.90M ASH WOOD DE082</t>
        </is>
      </c>
      <c r="C171" s="5" t="inlineStr">
        <is>
          <t>SIDING EXTERIOR WPC</t>
        </is>
      </c>
      <c r="D171" s="11" t="n">
        <v>479</v>
      </c>
      <c r="E171" s="12" t="n">
        <v>3371900</v>
      </c>
      <c r="F171" s="14">
        <f>E171/SUM(E$2:E$4165)</f>
        <v/>
      </c>
      <c r="G171" s="14">
        <f>G170+F171</f>
        <v/>
      </c>
      <c r="H171" s="5">
        <f>IF(G171&lt;=p_rot_a,"A",IF(G171&lt;=p_rot_b,"B","C"))</f>
        <v/>
      </c>
    </row>
    <row r="172">
      <c r="A172" s="5" t="inlineStr">
        <is>
          <t>18</t>
        </is>
      </c>
      <c r="B172" s="5" t="inlineStr">
        <is>
          <t>MALLA ELECTROSOLDADA (1) MIDE 2.20X6 3.80MM</t>
        </is>
      </c>
      <c r="C172" s="5" t="inlineStr">
        <is>
          <t>TUBERIA INDUSTRIAL, HIERROS PLANOS Y CORRUGADOS</t>
        </is>
      </c>
      <c r="D172" s="11" t="n">
        <v>339</v>
      </c>
      <c r="E172" s="12" t="n">
        <v>3321446.43</v>
      </c>
      <c r="F172" s="14">
        <f>E172/SUM(E$2:E$4165)</f>
        <v/>
      </c>
      <c r="G172" s="14">
        <f>G171+F172</f>
        <v/>
      </c>
      <c r="H172" s="5">
        <f>IF(G172&lt;=p_rot_a,"A",IF(G172&lt;=p_rot_b,"B","C"))</f>
        <v/>
      </c>
    </row>
    <row r="173">
      <c r="A173" s="5" t="inlineStr">
        <is>
          <t>PINT-IM-0008</t>
        </is>
      </c>
      <c r="B173" s="5" t="inlineStr">
        <is>
          <t>LANCO DRY COAT BLANCO/PASTEL MATE GALON DC480-4</t>
        </is>
      </c>
      <c r="C173" s="5" t="inlineStr">
        <is>
          <t>IMPERMEABILIZANTES</t>
        </is>
      </c>
      <c r="D173" s="11" t="n">
        <v>196</v>
      </c>
      <c r="E173" s="12" t="n">
        <v>3303023.67</v>
      </c>
      <c r="F173" s="14">
        <f>E173/SUM(E$2:E$4165)</f>
        <v/>
      </c>
      <c r="G173" s="14">
        <f>G172+F173</f>
        <v/>
      </c>
      <c r="H173" s="5">
        <f>IF(G173&lt;=p_rot_a,"A",IF(G173&lt;=p_rot_b,"B","C"))</f>
        <v/>
      </c>
    </row>
    <row r="174">
      <c r="A174" s="5" t="inlineStr">
        <is>
          <t>351100300992242</t>
        </is>
      </c>
      <c r="B174" s="5" t="inlineStr">
        <is>
          <t>TABLILLA PVC LAMINADA TLS-014 BLACKWOOD PAQUETE 10U 11.9M2 20cmx5.95M</t>
        </is>
      </c>
      <c r="C174" s="5" t="inlineStr">
        <is>
          <t>IMPORTACION TABLILLA, CORNISAS, UNIONES</t>
        </is>
      </c>
      <c r="D174" s="11" t="n">
        <v>99.40000000000001</v>
      </c>
      <c r="E174" s="12" t="n">
        <v>3298950.41</v>
      </c>
      <c r="F174" s="14">
        <f>E174/SUM(E$2:E$4165)</f>
        <v/>
      </c>
      <c r="G174" s="14">
        <f>G173+F174</f>
        <v/>
      </c>
      <c r="H174" s="5">
        <f>IF(G174&lt;=p_rot_a,"A",IF(G174&lt;=p_rot_b,"B","C"))</f>
        <v/>
      </c>
    </row>
    <row r="175">
      <c r="A175" s="5" t="inlineStr">
        <is>
          <t>975</t>
        </is>
      </c>
      <c r="B175" s="5" t="inlineStr">
        <is>
          <t>TORNILLO GYP TORLAK  FRIJ  PF 1/2 X100</t>
        </is>
      </c>
      <c r="C175" s="5" t="inlineStr">
        <is>
          <t>TORNILLERIA</t>
        </is>
      </c>
      <c r="D175" s="11" t="n">
        <v>7674</v>
      </c>
      <c r="E175" s="12" t="n">
        <v>3265044.88</v>
      </c>
      <c r="F175" s="14">
        <f>E175/SUM(E$2:E$4165)</f>
        <v/>
      </c>
      <c r="G175" s="14">
        <f>G174+F175</f>
        <v/>
      </c>
      <c r="H175" s="5">
        <f>IF(G175&lt;=p_rot_a,"A",IF(G175&lt;=p_rot_b,"B","C"))</f>
        <v/>
      </c>
    </row>
    <row r="176">
      <c r="A176" s="5" t="inlineStr">
        <is>
          <t>72306</t>
        </is>
      </c>
      <c r="B176" s="5" t="inlineStr">
        <is>
          <t>JORDOMEX TELA METALICA 122X3 0.45MM</t>
        </is>
      </c>
      <c r="C176" s="5" t="inlineStr">
        <is>
          <t>TUBERIA INDUSTRIAL, HIERROS PLANOS Y CORRUGADOS</t>
        </is>
      </c>
      <c r="D176" s="11" t="n">
        <v>472</v>
      </c>
      <c r="E176" s="12" t="n">
        <v>3260254.86</v>
      </c>
      <c r="F176" s="14">
        <f>E176/SUM(E$2:E$4165)</f>
        <v/>
      </c>
      <c r="G176" s="14">
        <f>G175+F176</f>
        <v/>
      </c>
      <c r="H176" s="5">
        <f>IF(G176&lt;=p_rot_a,"A",IF(G176&lt;=p_rot_b,"B","C"))</f>
        <v/>
      </c>
    </row>
    <row r="177">
      <c r="A177" s="5" t="inlineStr">
        <is>
          <t>12</t>
        </is>
      </c>
      <c r="B177" s="5" t="inlineStr">
        <is>
          <t>VARILLA DEFORMADA 1/2 N4</t>
        </is>
      </c>
      <c r="C177" s="5" t="inlineStr">
        <is>
          <t>TUBERIA INDUSTRIAL, HIERROS PLANOS Y CORRUGADOS</t>
        </is>
      </c>
      <c r="D177" s="11" t="n">
        <v>1337</v>
      </c>
      <c r="E177" s="12" t="n">
        <v>3257810.98</v>
      </c>
      <c r="F177" s="14">
        <f>E177/SUM(E$2:E$4165)</f>
        <v/>
      </c>
      <c r="G177" s="14">
        <f>G176+F177</f>
        <v/>
      </c>
      <c r="H177" s="5">
        <f>IF(G177&lt;=p_rot_a,"A",IF(G177&lt;=p_rot_b,"B","C"))</f>
        <v/>
      </c>
    </row>
    <row r="178">
      <c r="A178" s="5" t="inlineStr">
        <is>
          <t>351100300991410</t>
        </is>
      </c>
      <c r="B178" s="5" t="inlineStr">
        <is>
          <t>TABLILLA PVC LAMINADA TLS-007 ROMA PAQUETE 10U 11.9M2 20cmx5.95m</t>
        </is>
      </c>
      <c r="C178" s="5" t="inlineStr">
        <is>
          <t>IMPORTACION TABLILLA, CORNISAS, UNIONES</t>
        </is>
      </c>
      <c r="D178" s="11" t="n">
        <v>95</v>
      </c>
      <c r="E178" s="12" t="n">
        <v>3245061.59</v>
      </c>
      <c r="F178" s="14">
        <f>E178/SUM(E$2:E$4165)</f>
        <v/>
      </c>
      <c r="G178" s="14">
        <f>G177+F178</f>
        <v/>
      </c>
      <c r="H178" s="5">
        <f>IF(G178&lt;=p_rot_a,"A",IF(G178&lt;=p_rot_b,"B","C"))</f>
        <v/>
      </c>
    </row>
    <row r="179">
      <c r="A179" s="5" t="inlineStr">
        <is>
          <t>10140005</t>
        </is>
      </c>
      <c r="B179" s="5" t="inlineStr">
        <is>
          <t>TUBO ESTRUCT. RECTANGULAR 2X4 1.50MM GALVANIZADO</t>
        </is>
      </c>
      <c r="C179" s="5" t="inlineStr">
        <is>
          <t>TUBERIA ESTRUCTURAL</t>
        </is>
      </c>
      <c r="D179" s="11" t="n">
        <v>272</v>
      </c>
      <c r="E179" s="12" t="n">
        <v>3203759.29</v>
      </c>
      <c r="F179" s="14">
        <f>E179/SUM(E$2:E$4165)</f>
        <v/>
      </c>
      <c r="G179" s="14">
        <f>G178+F179</f>
        <v/>
      </c>
      <c r="H179" s="5">
        <f>IF(G179&lt;=p_rot_a,"A",IF(G179&lt;=p_rot_b,"B","C"))</f>
        <v/>
      </c>
    </row>
    <row r="180">
      <c r="A180" s="5" t="inlineStr">
        <is>
          <t>351100300992680</t>
        </is>
      </c>
      <c r="B180" s="5" t="inlineStr">
        <is>
          <t>COMBO FREGADERO MAR-10 50CM X 40CM X 22CM GRIS PLOMO GRIS + CACHERA DIAMANTE GRIS PLOMO</t>
        </is>
      </c>
      <c r="C180" s="5" t="inlineStr">
        <is>
          <t>GRIFERIA - ACC. BAÑO Y COCINA</t>
        </is>
      </c>
      <c r="D180" s="11" t="n">
        <v>72</v>
      </c>
      <c r="E180" s="12" t="n">
        <v>3182300.9</v>
      </c>
      <c r="F180" s="14">
        <f>E180/SUM(E$2:E$4165)</f>
        <v/>
      </c>
      <c r="G180" s="14">
        <f>G179+F180</f>
        <v/>
      </c>
      <c r="H180" s="5">
        <f>IF(G180&lt;=p_rot_a,"A",IF(G180&lt;=p_rot_b,"B","C"))</f>
        <v/>
      </c>
    </row>
    <row r="181">
      <c r="A181" s="5" t="inlineStr">
        <is>
          <t>351100300990499</t>
        </is>
      </c>
      <c r="B181" s="5" t="inlineStr">
        <is>
          <t>INTACO REPELLO FINO BLANCO 40KG REPEMAX</t>
        </is>
      </c>
      <c r="C181" s="5" t="inlineStr">
        <is>
          <t>MORTEROS, CEMENTOS</t>
        </is>
      </c>
      <c r="D181" s="11" t="n">
        <v>476</v>
      </c>
      <c r="E181" s="12" t="n">
        <v>3181357.52</v>
      </c>
      <c r="F181" s="14">
        <f>E181/SUM(E$2:E$4165)</f>
        <v/>
      </c>
      <c r="G181" s="14">
        <f>G180+F181</f>
        <v/>
      </c>
      <c r="H181" s="5">
        <f>IF(G181&lt;=p_rot_a,"A",IF(G181&lt;=p_rot_b,"B","C"))</f>
        <v/>
      </c>
    </row>
    <row r="182">
      <c r="A182" s="5" t="inlineStr">
        <is>
          <t>351100300990132</t>
        </is>
      </c>
      <c r="B182" s="5" t="inlineStr">
        <is>
          <t>GRIS IMPERSA REPELLO FINO GRIS 40KG</t>
        </is>
      </c>
      <c r="C182" s="5" t="inlineStr">
        <is>
          <t>MORTEROS, CEMENTOS</t>
        </is>
      </c>
      <c r="D182" s="11" t="n">
        <v>750</v>
      </c>
      <c r="E182" s="12" t="n">
        <v>3174926.69</v>
      </c>
      <c r="F182" s="14">
        <f>E182/SUM(E$2:E$4165)</f>
        <v/>
      </c>
      <c r="G182" s="14">
        <f>G181+F182</f>
        <v/>
      </c>
      <c r="H182" s="5">
        <f>IF(G182&lt;=p_rot_a,"A",IF(G182&lt;=p_rot_b,"B","C"))</f>
        <v/>
      </c>
    </row>
    <row r="183">
      <c r="A183" s="5" t="inlineStr">
        <is>
          <t>20160001</t>
        </is>
      </c>
      <c r="B183" s="5" t="inlineStr">
        <is>
          <t>PORCELANATO ANTILLA SKY 60X120 CAJA 1.44M2</t>
        </is>
      </c>
      <c r="C183" s="5" t="inlineStr">
        <is>
          <t>SIN CATEGORIA</t>
        </is>
      </c>
      <c r="D183" s="11" t="n">
        <v>334</v>
      </c>
      <c r="E183" s="12" t="n">
        <v>3165169.91</v>
      </c>
      <c r="F183" s="14">
        <f>E183/SUM(E$2:E$4165)</f>
        <v/>
      </c>
      <c r="G183" s="14">
        <f>G182+F183</f>
        <v/>
      </c>
      <c r="H183" s="5">
        <f>IF(G183&lt;=p_rot_a,"A",IF(G183&lt;=p_rot_b,"B","C"))</f>
        <v/>
      </c>
    </row>
    <row r="184">
      <c r="A184" s="5" t="inlineStr">
        <is>
          <t>9146</t>
        </is>
      </c>
      <c r="B184" s="5" t="inlineStr">
        <is>
          <t>TUBO PVC 4 COMPLETO 6MTS</t>
        </is>
      </c>
      <c r="C184" s="5" t="inlineStr">
        <is>
          <t>TUBERIA PVC, CANOAS Y ACCESORIOS</t>
        </is>
      </c>
      <c r="D184" s="11" t="n">
        <v>289</v>
      </c>
      <c r="E184" s="12" t="n">
        <v>3152729.9</v>
      </c>
      <c r="F184" s="14">
        <f>E184/SUM(E$2:E$4165)</f>
        <v/>
      </c>
      <c r="G184" s="14">
        <f>G183+F184</f>
        <v/>
      </c>
      <c r="H184" s="5">
        <f>IF(G184&lt;=p_rot_a,"A",IF(G184&lt;=p_rot_b,"B","C"))</f>
        <v/>
      </c>
    </row>
    <row r="185">
      <c r="A185" s="5" t="inlineStr">
        <is>
          <t>5321</t>
        </is>
      </c>
      <c r="B185" s="5" t="inlineStr">
        <is>
          <t>BOTAGUA ROJO 9x9</t>
        </is>
      </c>
      <c r="C185" s="5" t="inlineStr">
        <is>
          <t>BOTAGUAS, CUMBRERAS, CANOAS METALICAS</t>
        </is>
      </c>
      <c r="D185" s="11" t="n">
        <v>808</v>
      </c>
      <c r="E185" s="12" t="n">
        <v>3140197.93</v>
      </c>
      <c r="F185" s="14">
        <f>E185/SUM(E$2:E$4165)</f>
        <v/>
      </c>
      <c r="G185" s="14">
        <f>G184+F185</f>
        <v/>
      </c>
      <c r="H185" s="5">
        <f>IF(G185&lt;=p_rot_a,"A",IF(G185&lt;=p_rot_b,"B","C"))</f>
        <v/>
      </c>
    </row>
    <row r="186">
      <c r="A186" s="5" t="inlineStr">
        <is>
          <t>73332</t>
        </is>
      </c>
      <c r="B186" s="5" t="inlineStr">
        <is>
          <t>LORENZETTI DUCHA SIN MANGUERA  MAXI 7537656</t>
        </is>
      </c>
      <c r="C186" s="5" t="inlineStr">
        <is>
          <t>FERRETERIA GENERAL</t>
        </is>
      </c>
      <c r="D186" s="11" t="n">
        <v>208</v>
      </c>
      <c r="E186" s="12" t="n">
        <v>3136419.04</v>
      </c>
      <c r="F186" s="14">
        <f>E186/SUM(E$2:E$4165)</f>
        <v/>
      </c>
      <c r="G186" s="14">
        <f>G185+F186</f>
        <v/>
      </c>
      <c r="H186" s="5">
        <f>IF(G186&lt;=p_rot_a,"A",IF(G186&lt;=p_rot_b,"B","C"))</f>
        <v/>
      </c>
    </row>
    <row r="187">
      <c r="A187" s="5" t="inlineStr">
        <is>
          <t>821732</t>
        </is>
      </c>
      <c r="B187" s="5" t="inlineStr">
        <is>
          <t>ZINC ESTRUCTURAL #28 3.66x1.07 VERDE 0.31MM</t>
        </is>
      </c>
      <c r="C187" s="5" t="inlineStr">
        <is>
          <t>TUBERIA INDUSTRIAL, HIERROS PLANOS Y CORRUGADOS</t>
        </is>
      </c>
      <c r="D187" s="11" t="n">
        <v>398</v>
      </c>
      <c r="E187" s="12" t="n">
        <v>3126248.65</v>
      </c>
      <c r="F187" s="14">
        <f>E187/SUM(E$2:E$4165)</f>
        <v/>
      </c>
      <c r="G187" s="14">
        <f>G186+F187</f>
        <v/>
      </c>
      <c r="H187" s="5">
        <f>IF(G187&lt;=p_rot_a,"A",IF(G187&lt;=p_rot_b,"B","C"))</f>
        <v/>
      </c>
    </row>
    <row r="188">
      <c r="A188" s="5" t="inlineStr">
        <is>
          <t>5352</t>
        </is>
      </c>
      <c r="B188" s="5" t="inlineStr">
        <is>
          <t>TRACK 3 X 3.05 CALIBRE 20</t>
        </is>
      </c>
      <c r="C188" s="5" t="inlineStr">
        <is>
          <t>LAMINAS Y PERFILERIA LIVIANA</t>
        </is>
      </c>
      <c r="D188" s="11" t="n">
        <v>2059</v>
      </c>
      <c r="E188" s="12" t="n">
        <v>3115282.18</v>
      </c>
      <c r="F188" s="14">
        <f>E188/SUM(E$2:E$4165)</f>
        <v/>
      </c>
      <c r="G188" s="14">
        <f>G187+F188</f>
        <v/>
      </c>
      <c r="H188" s="5">
        <f>IF(G188&lt;=p_rot_a,"A",IF(G188&lt;=p_rot_b,"B","C"))</f>
        <v/>
      </c>
    </row>
    <row r="189">
      <c r="A189" s="5" t="inlineStr">
        <is>
          <t>591</t>
        </is>
      </c>
      <c r="B189" s="5" t="inlineStr">
        <is>
          <t>LAMINA JORDOMEX 1/2 N16 122X244 1.5MM</t>
        </is>
      </c>
      <c r="C189" s="5" t="inlineStr">
        <is>
          <t>TUBERIA INDUSTRIAL, HIERROS PLANOS Y CORRUGADOS</t>
        </is>
      </c>
      <c r="D189" s="11" t="n">
        <v>318</v>
      </c>
      <c r="E189" s="12" t="n">
        <v>3108736.77</v>
      </c>
      <c r="F189" s="14">
        <f>E189/SUM(E$2:E$4165)</f>
        <v/>
      </c>
      <c r="G189" s="14">
        <f>G188+F189</f>
        <v/>
      </c>
      <c r="H189" s="5">
        <f>IF(G189&lt;=p_rot_a,"A",IF(G189&lt;=p_rot_b,"B","C"))</f>
        <v/>
      </c>
    </row>
    <row r="190">
      <c r="A190" s="5" t="inlineStr">
        <is>
          <t>351100300992589</t>
        </is>
      </c>
      <c r="B190" s="5" t="inlineStr">
        <is>
          <t>PANEL PVC FLAT MONTEVERDE CIELOS Y PAREDES 30CM X 2.90M X 8MM MELINA 5 CANALES</t>
        </is>
      </c>
      <c r="C190" s="5" t="inlineStr">
        <is>
          <t>SIN CATEGORIA</t>
        </is>
      </c>
      <c r="D190" s="11" t="n">
        <v>785</v>
      </c>
      <c r="E190" s="12" t="n">
        <v>3107046.02</v>
      </c>
      <c r="F190" s="14">
        <f>E190/SUM(E$2:E$4165)</f>
        <v/>
      </c>
      <c r="G190" s="14">
        <f>G189+F190</f>
        <v/>
      </c>
      <c r="H190" s="5">
        <f>IF(G190&lt;=p_rot_a,"A",IF(G190&lt;=p_rot_b,"B","C"))</f>
        <v/>
      </c>
    </row>
    <row r="191">
      <c r="A191" s="5" t="inlineStr">
        <is>
          <t>351100300991412</t>
        </is>
      </c>
      <c r="B191" s="5" t="inlineStr">
        <is>
          <t>CORNISA LAMINADA TLS-001 BLANCA MATE 5.95M</t>
        </is>
      </c>
      <c r="C191" s="5" t="inlineStr">
        <is>
          <t>IMPORTACION TABLILLA, CORNISAS, UNIONES</t>
        </is>
      </c>
      <c r="D191" s="11" t="n">
        <v>1053</v>
      </c>
      <c r="E191" s="12" t="n">
        <v>3097761.5</v>
      </c>
      <c r="F191" s="14">
        <f>E191/SUM(E$2:E$4165)</f>
        <v/>
      </c>
      <c r="G191" s="14">
        <f>G190+F191</f>
        <v/>
      </c>
      <c r="H191" s="5">
        <f>IF(G191&lt;=p_rot_a,"A",IF(G191&lt;=p_rot_b,"B","C"))</f>
        <v/>
      </c>
    </row>
    <row r="192">
      <c r="A192" s="5" t="inlineStr">
        <is>
          <t>351100300992511</t>
        </is>
      </c>
      <c r="B192" s="5" t="inlineStr">
        <is>
          <t>LAMINA NUEVA TEC ARTICO KSJ23329 1.22 X. 2.44M 5MM MATE FIBRA BAMBU CARBON PVC IMITACION PIEDRA</t>
        </is>
      </c>
      <c r="C192" s="5" t="inlineStr">
        <is>
          <t>SIN CATEGORIA</t>
        </is>
      </c>
      <c r="D192" s="11" t="n">
        <v>208</v>
      </c>
      <c r="E192" s="12" t="n">
        <v>3080495.57</v>
      </c>
      <c r="F192" s="14">
        <f>E192/SUM(E$2:E$4165)</f>
        <v/>
      </c>
      <c r="G192" s="14">
        <f>G191+F192</f>
        <v/>
      </c>
      <c r="H192" s="5">
        <f>IF(G192&lt;=p_rot_a,"A",IF(G192&lt;=p_rot_b,"B","C"))</f>
        <v/>
      </c>
    </row>
    <row r="193">
      <c r="A193" s="5" t="inlineStr">
        <is>
          <t>351100300992066</t>
        </is>
      </c>
      <c r="B193" s="5" t="inlineStr">
        <is>
          <t>$$ INODORO ECO BLANCO 4.8L 2 PIEZAS MANIJA TRBL</t>
        </is>
      </c>
      <c r="C193" s="5" t="inlineStr">
        <is>
          <t>LOZA SANITARIA</t>
        </is>
      </c>
      <c r="D193" s="11" t="n">
        <v>102</v>
      </c>
      <c r="E193" s="12" t="n">
        <v>3076738.73</v>
      </c>
      <c r="F193" s="14">
        <f>E193/SUM(E$2:E$4165)</f>
        <v/>
      </c>
      <c r="G193" s="14">
        <f>G192+F193</f>
        <v/>
      </c>
      <c r="H193" s="5">
        <f>IF(G193&lt;=p_rot_a,"A",IF(G193&lt;=p_rot_b,"B","C"))</f>
        <v/>
      </c>
    </row>
    <row r="194">
      <c r="A194" s="5" t="inlineStr">
        <is>
          <t>71072</t>
        </is>
      </c>
      <c r="B194" s="5" t="inlineStr">
        <is>
          <t>SOLDADURA  LINCOLN 3/32</t>
        </is>
      </c>
      <c r="C194" s="5" t="inlineStr">
        <is>
          <t>TUBERIA INDUSTRIAL, HIERROS PLANOS Y CORRUGADOS</t>
        </is>
      </c>
      <c r="D194" s="11" t="n">
        <v>887</v>
      </c>
      <c r="E194" s="12" t="n">
        <v>3067572.02</v>
      </c>
      <c r="F194" s="14">
        <f>E194/SUM(E$2:E$4165)</f>
        <v/>
      </c>
      <c r="G194" s="14">
        <f>G193+F194</f>
        <v/>
      </c>
      <c r="H194" s="5">
        <f>IF(G194&lt;=p_rot_a,"A",IF(G194&lt;=p_rot_b,"B","C"))</f>
        <v/>
      </c>
    </row>
    <row r="195">
      <c r="A195" s="5" t="inlineStr">
        <is>
          <t>530</t>
        </is>
      </c>
      <c r="B195" s="5" t="inlineStr">
        <is>
          <t>LAMINA ZINC LISO #28   0.92X1.83</t>
        </is>
      </c>
      <c r="C195" s="5" t="inlineStr">
        <is>
          <t>TUBERIA INDUSTRIAL, HIERROS PLANOS Y CORRUGADOS</t>
        </is>
      </c>
      <c r="D195" s="11" t="n">
        <v>717</v>
      </c>
      <c r="E195" s="12" t="n">
        <v>3065406.3</v>
      </c>
      <c r="F195" s="14">
        <f>E195/SUM(E$2:E$4165)</f>
        <v/>
      </c>
      <c r="G195" s="14">
        <f>G194+F195</f>
        <v/>
      </c>
      <c r="H195" s="5">
        <f>IF(G195&lt;=p_rot_a,"A",IF(G195&lt;=p_rot_b,"B","C"))</f>
        <v/>
      </c>
    </row>
    <row r="196">
      <c r="A196" s="5" t="inlineStr">
        <is>
          <t>351100300992484</t>
        </is>
      </c>
      <c r="B196" s="5" t="inlineStr">
        <is>
          <t>FREGADERO DUBAI GRIS PLOMO 1M X 46CM</t>
        </is>
      </c>
      <c r="C196" s="5" t="inlineStr">
        <is>
          <t>IMPORTACION FREGADEROS</t>
        </is>
      </c>
      <c r="D196" s="11" t="n">
        <v>15</v>
      </c>
      <c r="E196" s="12" t="n">
        <v>3051382.11</v>
      </c>
      <c r="F196" s="14">
        <f>E196/SUM(E$2:E$4165)</f>
        <v/>
      </c>
      <c r="G196" s="14">
        <f>G195+F196</f>
        <v/>
      </c>
      <c r="H196" s="5">
        <f>IF(G196&lt;=p_rot_a,"A",IF(G196&lt;=p_rot_b,"B","C"))</f>
        <v/>
      </c>
    </row>
    <row r="197">
      <c r="A197" s="5" t="inlineStr">
        <is>
          <t>158964</t>
        </is>
      </c>
      <c r="B197" s="5" t="inlineStr">
        <is>
          <t>CALENTADOR DE PASO THERMO MAX ELECTRIXO 10KW - 8KW  240 V</t>
        </is>
      </c>
      <c r="C197" s="5" t="inlineStr">
        <is>
          <t>FERRETERIA GENERAL</t>
        </is>
      </c>
      <c r="D197" s="11" t="n">
        <v>28</v>
      </c>
      <c r="E197" s="12" t="n">
        <v>3023521.98</v>
      </c>
      <c r="F197" s="14">
        <f>E197/SUM(E$2:E$4165)</f>
        <v/>
      </c>
      <c r="G197" s="14">
        <f>G196+F197</f>
        <v/>
      </c>
      <c r="H197" s="5">
        <f>IF(G197&lt;=p_rot_a,"A",IF(G197&lt;=p_rot_b,"B","C"))</f>
        <v/>
      </c>
    </row>
    <row r="198">
      <c r="A198" s="5" t="inlineStr">
        <is>
          <t>20160011</t>
        </is>
      </c>
      <c r="B198" s="5" t="inlineStr">
        <is>
          <t>PORCELANATO PULIDO BIANCO LONDON 60X120 CAJA 1.44M2</t>
        </is>
      </c>
      <c r="C198" s="5" t="inlineStr">
        <is>
          <t>SIN CATEGORIA</t>
        </is>
      </c>
      <c r="D198" s="11" t="n">
        <v>314</v>
      </c>
      <c r="E198" s="12" t="n">
        <v>3013132.33</v>
      </c>
      <c r="F198" s="14">
        <f>E198/SUM(E$2:E$4165)</f>
        <v/>
      </c>
      <c r="G198" s="14">
        <f>G197+F198</f>
        <v/>
      </c>
      <c r="H198" s="5">
        <f>IF(G198&lt;=p_rot_a,"A",IF(G198&lt;=p_rot_b,"B","C"))</f>
        <v/>
      </c>
    </row>
    <row r="199">
      <c r="A199" s="5" t="inlineStr">
        <is>
          <t>799868</t>
        </is>
      </c>
      <c r="B199" s="5" t="inlineStr">
        <is>
          <t>LAMINA NUEVA TEC SENDA ARENA TEXTURIZA HC88217-2 1.22 X. 2.44M 5MM MATE FIBRA BAMBU CARBON IMITACION</t>
        </is>
      </c>
      <c r="C199" s="5" t="inlineStr">
        <is>
          <t>IMPORTACION LAMINA PVC, BAMBU, ACC</t>
        </is>
      </c>
      <c r="D199" s="11" t="n">
        <v>195</v>
      </c>
      <c r="E199" s="12" t="n">
        <v>3009845.13</v>
      </c>
      <c r="F199" s="14">
        <f>E199/SUM(E$2:E$4165)</f>
        <v/>
      </c>
      <c r="G199" s="14">
        <f>G198+F199</f>
        <v/>
      </c>
      <c r="H199" s="5">
        <f>IF(G199&lt;=p_rot_a,"A",IF(G199&lt;=p_rot_b,"B","C"))</f>
        <v/>
      </c>
    </row>
    <row r="200">
      <c r="A200" s="5" t="inlineStr">
        <is>
          <t>351100300991973</t>
        </is>
      </c>
      <c r="B200" s="5" t="inlineStr">
        <is>
          <t>PANEL ACUSTICO 60CM X 2.90M EOLO K6350Q ABSORCION DE SONIDO Y ECO ACANALADO</t>
        </is>
      </c>
      <c r="C200" s="5" t="inlineStr">
        <is>
          <t>SIN CATEGORIA</t>
        </is>
      </c>
      <c r="D200" s="11" t="n">
        <v>120</v>
      </c>
      <c r="E200" s="12" t="n">
        <v>3004119.03</v>
      </c>
      <c r="F200" s="14">
        <f>E200/SUM(E$2:E$4165)</f>
        <v/>
      </c>
      <c r="G200" s="14">
        <f>G199+F200</f>
        <v/>
      </c>
      <c r="H200" s="5">
        <f>IF(G200&lt;=p_rot_a,"A",IF(G200&lt;=p_rot_b,"B","C"))</f>
        <v/>
      </c>
    </row>
    <row r="201">
      <c r="A201" s="5" t="inlineStr">
        <is>
          <t>351100300992028</t>
        </is>
      </c>
      <c r="B201" s="5" t="inlineStr">
        <is>
          <t>AQUAFINA A-8045SET-EG SATIN 80X45 FREGADERO DIGITAL</t>
        </is>
      </c>
      <c r="C201" s="5" t="inlineStr">
        <is>
          <t>GRIFERIA - ACC. BAÑO Y COCINA</t>
        </is>
      </c>
      <c r="D201" s="11" t="n">
        <v>23</v>
      </c>
      <c r="E201" s="12" t="n">
        <v>3001070.8</v>
      </c>
      <c r="F201" s="14">
        <f>E201/SUM(E$2:E$4165)</f>
        <v/>
      </c>
      <c r="G201" s="14">
        <f>G200+F201</f>
        <v/>
      </c>
      <c r="H201" s="5">
        <f>IF(G201&lt;=p_rot_a,"A",IF(G201&lt;=p_rot_b,"B","C"))</f>
        <v/>
      </c>
    </row>
    <row r="202">
      <c r="A202" s="5" t="inlineStr">
        <is>
          <t>351100300992906</t>
        </is>
      </c>
      <c r="B202" s="5" t="inlineStr">
        <is>
          <t>ZINC #26 1.07 X 3.66 ROJO #26 ONDULADO 0.40MM MCP</t>
        </is>
      </c>
      <c r="C202" s="5" t="inlineStr">
        <is>
          <t>ACEROS</t>
        </is>
      </c>
      <c r="D202" s="11" t="n">
        <v>340</v>
      </c>
      <c r="E202" s="12" t="n">
        <v>2996602.96</v>
      </c>
      <c r="F202" s="14">
        <f>E202/SUM(E$2:E$4165)</f>
        <v/>
      </c>
      <c r="G202" s="14">
        <f>G201+F202</f>
        <v/>
      </c>
      <c r="H202" s="5">
        <f>IF(G202&lt;=p_rot_a,"A",IF(G202&lt;=p_rot_b,"B","C"))</f>
        <v/>
      </c>
    </row>
    <row r="203">
      <c r="A203" s="5" t="inlineStr">
        <is>
          <t>351100300991454</t>
        </is>
      </c>
      <c r="B203" s="5" t="inlineStr">
        <is>
          <t>KIT MUEBLE BLANCO + LAVATORIO BOWL + GRIFERIA + DESAGUE + ABASTO MAYIST 44CM X 44CM X 80CM</t>
        </is>
      </c>
      <c r="C203" s="5" t="inlineStr">
        <is>
          <t>LOZA SANITARIA</t>
        </is>
      </c>
      <c r="D203" s="11" t="n">
        <v>44</v>
      </c>
      <c r="E203" s="12" t="n">
        <v>2946942.48</v>
      </c>
      <c r="F203" s="14">
        <f>E203/SUM(E$2:E$4165)</f>
        <v/>
      </c>
      <c r="G203" s="14">
        <f>G202+F203</f>
        <v/>
      </c>
      <c r="H203" s="5">
        <f>IF(G203&lt;=p_rot_a,"A",IF(G203&lt;=p_rot_b,"B","C"))</f>
        <v/>
      </c>
    </row>
    <row r="204">
      <c r="A204" s="5" t="inlineStr">
        <is>
          <t>10140006</t>
        </is>
      </c>
      <c r="B204" s="5" t="inlineStr">
        <is>
          <t>TUBO ESTRUCT. RECTANGULAR 2X4 1.80MM GALVANIZADO</t>
        </is>
      </c>
      <c r="C204" s="5" t="inlineStr">
        <is>
          <t>TUBERIA ESTRUCTURAL</t>
        </is>
      </c>
      <c r="D204" s="11" t="n">
        <v>210</v>
      </c>
      <c r="E204" s="12" t="n">
        <v>2938434.52</v>
      </c>
      <c r="F204" s="14">
        <f>E204/SUM(E$2:E$4165)</f>
        <v/>
      </c>
      <c r="G204" s="14">
        <f>G203+F204</f>
        <v/>
      </c>
      <c r="H204" s="5">
        <f>IF(G204&lt;=p_rot_a,"A",IF(G204&lt;=p_rot_b,"B","C"))</f>
        <v/>
      </c>
    </row>
    <row r="205">
      <c r="A205" s="5" t="inlineStr">
        <is>
          <t>351100300992034</t>
        </is>
      </c>
      <c r="B205" s="5" t="inlineStr">
        <is>
          <t>LAMINA PVC PM01-M CARRARA MATE TEXTURIZADA 1.22X2.44 3MM IMITACION PIEDRA NATURAL</t>
        </is>
      </c>
      <c r="C205" s="5" t="inlineStr">
        <is>
          <t>LAMINA PVC, BAMBU, ACC</t>
        </is>
      </c>
      <c r="D205" s="11" t="n">
        <v>181</v>
      </c>
      <c r="E205" s="12" t="n">
        <v>2929746.36</v>
      </c>
      <c r="F205" s="14">
        <f>E205/SUM(E$2:E$4165)</f>
        <v/>
      </c>
      <c r="G205" s="14">
        <f>G204+F205</f>
        <v/>
      </c>
      <c r="H205" s="5">
        <f>IF(G205&lt;=p_rot_a,"A",IF(G205&lt;=p_rot_b,"B","C"))</f>
        <v/>
      </c>
    </row>
    <row r="206">
      <c r="A206" s="5" t="inlineStr">
        <is>
          <t>351100300992080</t>
        </is>
      </c>
      <c r="B206" s="5" t="inlineStr">
        <is>
          <t>TOTAL COMBO 9 PCS TALADRO+PISTIMPACTO+SIERR CIRC+SOPLADORA+LIJADORA+ROTOMAR+ESMERILA UTCKLI20983</t>
        </is>
      </c>
      <c r="C206" s="5" t="inlineStr">
        <is>
          <t>SIN CATEGORIA</t>
        </is>
      </c>
      <c r="D206" s="11" t="n">
        <v>16</v>
      </c>
      <c r="E206" s="12" t="n">
        <v>2928252.31</v>
      </c>
      <c r="F206" s="14">
        <f>E206/SUM(E$2:E$4165)</f>
        <v/>
      </c>
      <c r="G206" s="14">
        <f>G205+F206</f>
        <v/>
      </c>
      <c r="H206" s="5">
        <f>IF(G206&lt;=p_rot_a,"A",IF(G206&lt;=p_rot_b,"B","C"))</f>
        <v/>
      </c>
    </row>
    <row r="207">
      <c r="A207" s="5" t="inlineStr">
        <is>
          <t>351100300992793</t>
        </is>
      </c>
      <c r="B207" s="5" t="inlineStr">
        <is>
          <t>PANEL ACUSTICO 60CM X 2.70M P22 CORONEL ABSORCION DE SONIDO Y ECO ACANALADO</t>
        </is>
      </c>
      <c r="C207" s="5" t="inlineStr">
        <is>
          <t>IMPORTACION PANEL ACANALADO INTERIOR</t>
        </is>
      </c>
      <c r="D207" s="11" t="n">
        <v>148</v>
      </c>
      <c r="E207" s="12" t="n">
        <v>2924800.88</v>
      </c>
      <c r="F207" s="14">
        <f>E207/SUM(E$2:E$4165)</f>
        <v/>
      </c>
      <c r="G207" s="14">
        <f>G206+F207</f>
        <v/>
      </c>
      <c r="H207" s="5">
        <f>IF(G207&lt;=p_rot_a,"A",IF(G207&lt;=p_rot_b,"B","C"))</f>
        <v/>
      </c>
    </row>
    <row r="208">
      <c r="A208" s="5" t="inlineStr">
        <is>
          <t>10140004</t>
        </is>
      </c>
      <c r="B208" s="5" t="inlineStr">
        <is>
          <t>TUBO ESTRUCT. RECTANGULAR 2X3 1.50MM GALVANIZADO</t>
        </is>
      </c>
      <c r="C208" s="5" t="inlineStr">
        <is>
          <t>TUBERIA ESTRUCTURAL</t>
        </is>
      </c>
      <c r="D208" s="11" t="n">
        <v>292</v>
      </c>
      <c r="E208" s="12" t="n">
        <v>2908161.26</v>
      </c>
      <c r="F208" s="14">
        <f>E208/SUM(E$2:E$4165)</f>
        <v/>
      </c>
      <c r="G208" s="14">
        <f>G207+F208</f>
        <v/>
      </c>
      <c r="H208" s="5">
        <f>IF(G208&lt;=p_rot_a,"A",IF(G208&lt;=p_rot_b,"B","C"))</f>
        <v/>
      </c>
    </row>
    <row r="209">
      <c r="A209" s="5" t="inlineStr">
        <is>
          <t>101153</t>
        </is>
      </c>
      <c r="B209" s="5" t="inlineStr">
        <is>
          <t>IMPERSA REPELLO GRUESO 40KG</t>
        </is>
      </c>
      <c r="C209" s="5" t="inlineStr">
        <is>
          <t>MORTEROS, CEMENTOS</t>
        </is>
      </c>
      <c r="D209" s="11" t="n">
        <v>812</v>
      </c>
      <c r="E209" s="12" t="n">
        <v>2905618.96</v>
      </c>
      <c r="F209" s="14">
        <f>E209/SUM(E$2:E$4165)</f>
        <v/>
      </c>
      <c r="G209" s="14">
        <f>G208+F209</f>
        <v/>
      </c>
      <c r="H209" s="5">
        <f>IF(G209&lt;=p_rot_a,"A",IF(G209&lt;=p_rot_b,"B","C"))</f>
        <v/>
      </c>
    </row>
    <row r="210">
      <c r="A210" s="5" t="inlineStr">
        <is>
          <t>351100300991974</t>
        </is>
      </c>
      <c r="B210" s="5" t="inlineStr">
        <is>
          <t>KIT MUEBLE MADERA CLARO + LAVATORIO BOWL + GRIFERIA + DESAGUE + ABASTO MAYIST 44CM X 44CM X 80CM</t>
        </is>
      </c>
      <c r="C210" s="5" t="inlineStr">
        <is>
          <t>LOZA SANITARIA</t>
        </is>
      </c>
      <c r="D210" s="11" t="n">
        <v>41</v>
      </c>
      <c r="E210" s="12" t="n">
        <v>2905309.03</v>
      </c>
      <c r="F210" s="14">
        <f>E210/SUM(E$2:E$4165)</f>
        <v/>
      </c>
      <c r="G210" s="14">
        <f>G209+F210</f>
        <v/>
      </c>
      <c r="H210" s="5">
        <f>IF(G210&lt;=p_rot_a,"A",IF(G210&lt;=p_rot_b,"B","C"))</f>
        <v/>
      </c>
    </row>
    <row r="211">
      <c r="A211" s="5" t="inlineStr">
        <is>
          <t>PINT-PA-0003</t>
        </is>
      </c>
      <c r="B211" s="5" t="inlineStr">
        <is>
          <t xml:space="preserve">CORONA DURA BLANCO OFERTA CUBETA </t>
        </is>
      </c>
      <c r="C211" s="5" t="inlineStr">
        <is>
          <t>PINTURA ACRILICA</t>
        </is>
      </c>
      <c r="D211" s="11" t="n">
        <v>162</v>
      </c>
      <c r="E211" s="12" t="n">
        <v>2857871.98</v>
      </c>
      <c r="F211" s="14">
        <f>E211/SUM(E$2:E$4165)</f>
        <v/>
      </c>
      <c r="G211" s="14">
        <f>G210+F211</f>
        <v/>
      </c>
      <c r="H211" s="5">
        <f>IF(G211&lt;=p_rot_a,"A",IF(G211&lt;=p_rot_b,"B","C"))</f>
        <v/>
      </c>
    </row>
    <row r="212">
      <c r="A212" s="5" t="inlineStr">
        <is>
          <t>351100300992412</t>
        </is>
      </c>
      <c r="B212" s="5" t="inlineStr">
        <is>
          <t>IRIS COMBO MUEBLE MADERA OSCURO + LAVATORIO + GRIFERIA + DESAGUE 45CM X 45 CM X 78CM</t>
        </is>
      </c>
      <c r="C212" s="5" t="inlineStr">
        <is>
          <t>LOZA SANITARIA</t>
        </is>
      </c>
      <c r="D212" s="11" t="n">
        <v>43</v>
      </c>
      <c r="E212" s="12" t="n">
        <v>2848141.59</v>
      </c>
      <c r="F212" s="14">
        <f>E212/SUM(E$2:E$4165)</f>
        <v/>
      </c>
      <c r="G212" s="14">
        <f>G211+F212</f>
        <v/>
      </c>
      <c r="H212" s="5">
        <f>IF(G212&lt;=p_rot_a,"A",IF(G212&lt;=p_rot_b,"B","C"))</f>
        <v/>
      </c>
    </row>
    <row r="213">
      <c r="A213" s="5" t="inlineStr">
        <is>
          <t>351100300991971</t>
        </is>
      </c>
      <c r="B213" s="5" t="inlineStr">
        <is>
          <t>PANEL ACUSTICO 60CM X 2.90M ARGOS 1640S ABSORCION DE SONIDO Y ECO ACANALADO</t>
        </is>
      </c>
      <c r="C213" s="5" t="inlineStr">
        <is>
          <t>SIN CATEGORIA</t>
        </is>
      </c>
      <c r="D213" s="11" t="n">
        <v>112</v>
      </c>
      <c r="E213" s="12" t="n">
        <v>2831730.97</v>
      </c>
      <c r="F213" s="14">
        <f>E213/SUM(E$2:E$4165)</f>
        <v/>
      </c>
      <c r="G213" s="14">
        <f>G212+F213</f>
        <v/>
      </c>
      <c r="H213" s="5">
        <f>IF(G213&lt;=p_rot_a,"A",IF(G213&lt;=p_rot_b,"B","C"))</f>
        <v/>
      </c>
    </row>
    <row r="214">
      <c r="A214" s="5" t="inlineStr">
        <is>
          <t>125</t>
        </is>
      </c>
      <c r="B214" s="5" t="inlineStr">
        <is>
          <t>IMPERMIX PEGA BLOQUE IMPERSA 40KG</t>
        </is>
      </c>
      <c r="C214" s="5" t="inlineStr">
        <is>
          <t>MORTEROS, CEMENTOS</t>
        </is>
      </c>
      <c r="D214" s="11" t="n">
        <v>855</v>
      </c>
      <c r="E214" s="12" t="n">
        <v>2822532.74</v>
      </c>
      <c r="F214" s="14">
        <f>E214/SUM(E$2:E$4165)</f>
        <v/>
      </c>
      <c r="G214" s="14">
        <f>G213+F214</f>
        <v/>
      </c>
      <c r="H214" s="5">
        <f>IF(G214&lt;=p_rot_a,"A",IF(G214&lt;=p_rot_b,"B","C"))</f>
        <v/>
      </c>
    </row>
    <row r="215">
      <c r="A215" s="5" t="inlineStr">
        <is>
          <t>351100300991713</t>
        </is>
      </c>
      <c r="B215" s="5" t="inlineStr">
        <is>
          <t>DIAMOND ZT-2101A-60 GREY MUEBLE PATAS LAVATORIO 60X47X82CM + ESPEJO 55X11X65CM (NO INCLUYE GRIFERIA)</t>
        </is>
      </c>
      <c r="C215" s="5" t="inlineStr">
        <is>
          <t>SIN CATEGORIA</t>
        </is>
      </c>
      <c r="D215" s="11" t="n">
        <v>38</v>
      </c>
      <c r="E215" s="12" t="n">
        <v>2813325.72</v>
      </c>
      <c r="F215" s="14">
        <f>E215/SUM(E$2:E$4165)</f>
        <v/>
      </c>
      <c r="G215" s="14">
        <f>G214+F215</f>
        <v/>
      </c>
      <c r="H215" s="5">
        <f>IF(G215&lt;=p_rot_a,"A",IF(G215&lt;=p_rot_b,"B","C"))</f>
        <v/>
      </c>
    </row>
    <row r="216">
      <c r="A216" s="5" t="inlineStr">
        <is>
          <t>351100300992816</t>
        </is>
      </c>
      <c r="B216" s="5" t="inlineStr">
        <is>
          <t>PORCELANATO EXTRA GRANDE 80CM X 2.40M 15MM WHITE PEARL 1.92M2 BRILLANTE IDEAL PARA SOBRES</t>
        </is>
      </c>
      <c r="C216" s="5" t="inlineStr">
        <is>
          <t>PORCELANATO</t>
        </is>
      </c>
      <c r="D216" s="11" t="n">
        <v>46</v>
      </c>
      <c r="E216" s="12" t="n">
        <v>2805535.14</v>
      </c>
      <c r="F216" s="14">
        <f>E216/SUM(E$2:E$4165)</f>
        <v/>
      </c>
      <c r="G216" s="14">
        <f>G215+F216</f>
        <v/>
      </c>
      <c r="H216" s="5">
        <f>IF(G216&lt;=p_rot_a,"A",IF(G216&lt;=p_rot_b,"B","C"))</f>
        <v/>
      </c>
    </row>
    <row r="217">
      <c r="A217" s="5" t="inlineStr">
        <is>
          <t>PINT-IM-0009</t>
        </is>
      </c>
      <c r="B217" s="5" t="inlineStr">
        <is>
          <t>LANCO DRY COAT BLANCO/PASTEL MATE CUBETA DC480-2</t>
        </is>
      </c>
      <c r="C217" s="5" t="inlineStr">
        <is>
          <t>IMPERMEABILIZANTES</t>
        </is>
      </c>
      <c r="D217" s="11" t="n">
        <v>36</v>
      </c>
      <c r="E217" s="12" t="n">
        <v>2804552.09</v>
      </c>
      <c r="F217" s="14">
        <f>E217/SUM(E$2:E$4165)</f>
        <v/>
      </c>
      <c r="G217" s="14">
        <f>G216+F217</f>
        <v/>
      </c>
      <c r="H217" s="5">
        <f>IF(G217&lt;=p_rot_a,"A",IF(G217&lt;=p_rot_b,"B","C"))</f>
        <v/>
      </c>
    </row>
    <row r="218">
      <c r="A218" s="5" t="inlineStr">
        <is>
          <t>10180001</t>
        </is>
      </c>
      <c r="B218" s="5" t="inlineStr">
        <is>
          <t>PERLING TIPO C 2X3 0.95MM GALVANIZADO</t>
        </is>
      </c>
      <c r="C218" s="5" t="inlineStr">
        <is>
          <t>PERLING</t>
        </is>
      </c>
      <c r="D218" s="11" t="n">
        <v>691</v>
      </c>
      <c r="E218" s="12" t="n">
        <v>2799825.56</v>
      </c>
      <c r="F218" s="14">
        <f>E218/SUM(E$2:E$4165)</f>
        <v/>
      </c>
      <c r="G218" s="14">
        <f>G217+F218</f>
        <v/>
      </c>
      <c r="H218" s="5">
        <f>IF(G218&lt;=p_rot_a,"A",IF(G218&lt;=p_rot_b,"B","C"))</f>
        <v/>
      </c>
    </row>
    <row r="219">
      <c r="A219" s="5" t="inlineStr">
        <is>
          <t>351100300992158</t>
        </is>
      </c>
      <c r="B219" s="5" t="inlineStr">
        <is>
          <t>ACERO INOX COCINA GAS EMPOTRABLE 4 QUEMADORES 60CM ACERO INOXIDABLE PAE-604GA 48406</t>
        </is>
      </c>
      <c r="C219" s="5" t="inlineStr">
        <is>
          <t>HERRAMIENTA ELECTRICA</t>
        </is>
      </c>
      <c r="D219" s="11" t="n">
        <v>48</v>
      </c>
      <c r="E219" s="12" t="n">
        <v>2775297.44</v>
      </c>
      <c r="F219" s="14">
        <f>E219/SUM(E$2:E$4165)</f>
        <v/>
      </c>
      <c r="G219" s="14">
        <f>G218+F219</f>
        <v/>
      </c>
      <c r="H219" s="5">
        <f>IF(G219&lt;=p_rot_a,"A",IF(G219&lt;=p_rot_b,"B","C"))</f>
        <v/>
      </c>
    </row>
    <row r="220">
      <c r="A220" s="5" t="inlineStr">
        <is>
          <t>351100300991452</t>
        </is>
      </c>
      <c r="B220" s="5" t="inlineStr">
        <is>
          <t>DIAMOND MUEBLE LAVATORIO BREMEN  GREY 2207A-90 AEREO 90CM X 48CM X 49CM (NO INCLUYE GRIFERIA)</t>
        </is>
      </c>
      <c r="C220" s="5" t="inlineStr">
        <is>
          <t>IMPORTACION LOZA</t>
        </is>
      </c>
      <c r="D220" s="11" t="n">
        <v>32</v>
      </c>
      <c r="E220" s="12" t="n">
        <v>2755353.98</v>
      </c>
      <c r="F220" s="14">
        <f>E220/SUM(E$2:E$4165)</f>
        <v/>
      </c>
      <c r="G220" s="14">
        <f>G219+F220</f>
        <v/>
      </c>
      <c r="H220" s="5">
        <f>IF(G220&lt;=p_rot_a,"A",IF(G220&lt;=p_rot_b,"B","C"))</f>
        <v/>
      </c>
    </row>
    <row r="221">
      <c r="A221" s="5" t="inlineStr">
        <is>
          <t>351100300992794</t>
        </is>
      </c>
      <c r="B221" s="5" t="inlineStr">
        <is>
          <t>PANEL ACUSTICO 60CM X 2.70M P29 GRIS LIGHT ARBOR ABSORCION DE SONIDO Y ECO ACANALADO</t>
        </is>
      </c>
      <c r="C221" s="5" t="inlineStr">
        <is>
          <t>IMPORTACION PANEL ACANALADO INTERIOR</t>
        </is>
      </c>
      <c r="D221" s="11" t="n">
        <v>141</v>
      </c>
      <c r="E221" s="12" t="n">
        <v>2741814.16</v>
      </c>
      <c r="F221" s="14">
        <f>E221/SUM(E$2:E$4165)</f>
        <v/>
      </c>
      <c r="G221" s="14">
        <f>G220+F221</f>
        <v/>
      </c>
      <c r="H221" s="5">
        <f>IF(G221&lt;=p_rot_a,"A",IF(G221&lt;=p_rot_b,"B","C"))</f>
        <v/>
      </c>
    </row>
    <row r="222">
      <c r="A222" s="5" t="inlineStr">
        <is>
          <t>552</t>
        </is>
      </c>
      <c r="B222" s="5" t="inlineStr">
        <is>
          <t>TRACK 3 CANAL 3.05</t>
        </is>
      </c>
      <c r="C222" s="5" t="inlineStr">
        <is>
          <t>LAMINAS Y PERFILERIA LIVIANA</t>
        </is>
      </c>
      <c r="D222" s="11" t="n">
        <v>3576</v>
      </c>
      <c r="E222" s="12" t="n">
        <v>2707391.6</v>
      </c>
      <c r="F222" s="14">
        <f>E222/SUM(E$2:E$4165)</f>
        <v/>
      </c>
      <c r="G222" s="14">
        <f>G221+F222</f>
        <v/>
      </c>
      <c r="H222" s="5">
        <f>IF(G222&lt;=p_rot_a,"A",IF(G222&lt;=p_rot_b,"B","C"))</f>
        <v/>
      </c>
    </row>
    <row r="223">
      <c r="A223" s="5" t="inlineStr">
        <is>
          <t>351100300992272</t>
        </is>
      </c>
      <c r="B223" s="5" t="inlineStr">
        <is>
          <t>EXTRACTOR COCINA PARED 75CM NEGRO CAME-75M 45440</t>
        </is>
      </c>
      <c r="C223" s="5" t="inlineStr">
        <is>
          <t>HERRAMIENTA ELECTRICA</t>
        </is>
      </c>
      <c r="D223" s="11" t="n">
        <v>62</v>
      </c>
      <c r="E223" s="12" t="n">
        <v>2668461.81</v>
      </c>
      <c r="F223" s="14">
        <f>E223/SUM(E$2:E$4165)</f>
        <v/>
      </c>
      <c r="G223" s="14">
        <f>G222+F223</f>
        <v/>
      </c>
      <c r="H223" s="5">
        <f>IF(G223&lt;=p_rot_a,"A",IF(G223&lt;=p_rot_b,"B","C"))</f>
        <v/>
      </c>
    </row>
    <row r="224">
      <c r="A224" s="5" t="inlineStr">
        <is>
          <t>7425</t>
        </is>
      </c>
      <c r="B224" s="5" t="inlineStr">
        <is>
          <t>DURETAN BLANCO 300ML</t>
        </is>
      </c>
      <c r="C224" s="5" t="inlineStr">
        <is>
          <t>PINTURAS Y SELLADORES</t>
        </is>
      </c>
      <c r="D224" s="11" t="n">
        <v>516</v>
      </c>
      <c r="E224" s="12" t="n">
        <v>2657605.95</v>
      </c>
      <c r="F224" s="14">
        <f>E224/SUM(E$2:E$4165)</f>
        <v/>
      </c>
      <c r="G224" s="14">
        <f>G223+F224</f>
        <v/>
      </c>
      <c r="H224" s="5">
        <f>IF(G224&lt;=p_rot_a,"A",IF(G224&lt;=p_rot_b,"B","C"))</f>
        <v/>
      </c>
    </row>
    <row r="225">
      <c r="A225" s="5" t="inlineStr">
        <is>
          <t>351102513</t>
        </is>
      </c>
      <c r="B225" s="5" t="inlineStr">
        <is>
          <t>LAMINA NUEVA TEC CEMENTO CAFE KSJ24331 1.22 X. 2.44M 5MM MATE FIBRA BAMBU CARBON PVC IMITACION</t>
        </is>
      </c>
      <c r="C225" s="5" t="inlineStr">
        <is>
          <t>IMPORTACION LAMINA PVC, BAMBU, ACC</t>
        </is>
      </c>
      <c r="D225" s="11" t="n">
        <v>132</v>
      </c>
      <c r="E225" s="12" t="n">
        <v>2651486.73</v>
      </c>
      <c r="F225" s="14">
        <f>E225/SUM(E$2:E$4165)</f>
        <v/>
      </c>
      <c r="G225" s="14">
        <f>G224+F225</f>
        <v/>
      </c>
      <c r="H225" s="5">
        <f>IF(G225&lt;=p_rot_a,"A",IF(G225&lt;=p_rot_b,"B","C"))</f>
        <v/>
      </c>
    </row>
    <row r="226">
      <c r="A226" s="5" t="inlineStr">
        <is>
          <t>62870</t>
        </is>
      </c>
      <c r="B226" s="5" t="inlineStr">
        <is>
          <t>PANEL ACANALADO EXTERIOR MONTREAL WPC COFFEE FLOW 17,7CM X 2.90M X 13MM 8-D-CF</t>
        </is>
      </c>
      <c r="C226" s="5" t="inlineStr">
        <is>
          <t>IMPORTACION PANEL ACANALADO EXTERIOR WPC</t>
        </is>
      </c>
      <c r="D226" s="11" t="n">
        <v>298</v>
      </c>
      <c r="E226" s="12" t="n">
        <v>2609981.86</v>
      </c>
      <c r="F226" s="14">
        <f>E226/SUM(E$2:E$4165)</f>
        <v/>
      </c>
      <c r="G226" s="14">
        <f>G225+F226</f>
        <v/>
      </c>
      <c r="H226" s="5">
        <f>IF(G226&lt;=p_rot_a,"A",IF(G226&lt;=p_rot_b,"B","C"))</f>
        <v/>
      </c>
    </row>
    <row r="227">
      <c r="A227" s="5" t="inlineStr">
        <is>
          <t>351100300991975</t>
        </is>
      </c>
      <c r="B227" s="5" t="inlineStr">
        <is>
          <t>KIT MUEBLE MADERA OSCURO + LAVATORIO BOWL + GRIFERIA + DESAGUE + ABASTO MAYIST 44CM X 44CM X 80CM</t>
        </is>
      </c>
      <c r="C227" s="5" t="inlineStr">
        <is>
          <t>LOZA SANITARIA</t>
        </is>
      </c>
      <c r="D227" s="11" t="n">
        <v>37</v>
      </c>
      <c r="E227" s="12" t="n">
        <v>2605733.8</v>
      </c>
      <c r="F227" s="14">
        <f>E227/SUM(E$2:E$4165)</f>
        <v/>
      </c>
      <c r="G227" s="14">
        <f>G226+F227</f>
        <v/>
      </c>
      <c r="H227" s="5">
        <f>IF(G227&lt;=p_rot_a,"A",IF(G227&lt;=p_rot_b,"B","C"))</f>
        <v/>
      </c>
    </row>
    <row r="228">
      <c r="A228" s="5" t="inlineStr">
        <is>
          <t>351100300992432</t>
        </is>
      </c>
      <c r="B228" s="5" t="inlineStr">
        <is>
          <t>PANEL DUCHA MULTIFUNCION NEGRA AQP-23440</t>
        </is>
      </c>
      <c r="C228" s="5" t="inlineStr">
        <is>
          <t>IMPORTACION GRIFERIA</t>
        </is>
      </c>
      <c r="D228" s="11" t="n">
        <v>33</v>
      </c>
      <c r="E228" s="12" t="n">
        <v>2602088.5</v>
      </c>
      <c r="F228" s="14">
        <f>E228/SUM(E$2:E$4165)</f>
        <v/>
      </c>
      <c r="G228" s="14">
        <f>G227+F228</f>
        <v/>
      </c>
      <c r="H228" s="5">
        <f>IF(G228&lt;=p_rot_a,"A",IF(G228&lt;=p_rot_b,"B","C"))</f>
        <v/>
      </c>
    </row>
    <row r="229">
      <c r="A229" s="5" t="inlineStr">
        <is>
          <t>14100032</t>
        </is>
      </c>
      <c r="B229" s="5" t="inlineStr">
        <is>
          <t>PUERTA PINO 90 X 210 CM</t>
        </is>
      </c>
      <c r="C229" s="5" t="inlineStr">
        <is>
          <t>PUERTAS</t>
        </is>
      </c>
      <c r="D229" s="11" t="n">
        <v>88</v>
      </c>
      <c r="E229" s="12" t="n">
        <v>2570525.8</v>
      </c>
      <c r="F229" s="14">
        <f>E229/SUM(E$2:E$4165)</f>
        <v/>
      </c>
      <c r="G229" s="14">
        <f>G228+F229</f>
        <v/>
      </c>
      <c r="H229" s="5">
        <f>IF(G229&lt;=p_rot_a,"A",IF(G229&lt;=p_rot_b,"B","C"))</f>
        <v/>
      </c>
    </row>
    <row r="230">
      <c r="A230" s="5" t="inlineStr">
        <is>
          <t>73664</t>
        </is>
      </c>
      <c r="B230" s="5" t="inlineStr">
        <is>
          <t>TOTAL DISCO METAL 41/2 CORTE FINO TAC22111550</t>
        </is>
      </c>
      <c r="C230" s="5" t="inlineStr">
        <is>
          <t>FERRETERIA GENERAL</t>
        </is>
      </c>
      <c r="D230" s="11" t="n">
        <v>3736</v>
      </c>
      <c r="E230" s="12" t="n">
        <v>2565859.23</v>
      </c>
      <c r="F230" s="14">
        <f>E230/SUM(E$2:E$4165)</f>
        <v/>
      </c>
      <c r="G230" s="14">
        <f>G229+F230</f>
        <v/>
      </c>
      <c r="H230" s="5">
        <f>IF(G230&lt;=p_rot_a,"A",IF(G230&lt;=p_rot_b,"B","C"))</f>
        <v/>
      </c>
    </row>
    <row r="231">
      <c r="A231" s="5" t="inlineStr">
        <is>
          <t>30419</t>
        </is>
      </c>
      <c r="B231" s="5" t="inlineStr">
        <is>
          <t>CLASE A TUBO CONDUIT 1/2 TIPO A UL*</t>
        </is>
      </c>
      <c r="C231" s="5" t="inlineStr">
        <is>
          <t>ACCESORIOS ELECTRICOS Y CABLES</t>
        </is>
      </c>
      <c r="D231" s="11" t="n">
        <v>3198</v>
      </c>
      <c r="E231" s="12" t="n">
        <v>2556296.63</v>
      </c>
      <c r="F231" s="14">
        <f>E231/SUM(E$2:E$4165)</f>
        <v/>
      </c>
      <c r="G231" s="14">
        <f>G230+F231</f>
        <v/>
      </c>
      <c r="H231" s="5">
        <f>IF(G231&lt;=p_rot_a,"A",IF(G231&lt;=p_rot_b,"B","C"))</f>
        <v/>
      </c>
    </row>
    <row r="232">
      <c r="A232" s="5" t="inlineStr">
        <is>
          <t>351100300991916</t>
        </is>
      </c>
      <c r="B232" s="5" t="inlineStr">
        <is>
          <t>CLIP PARA PANEL FLAT Y PANEL WPC INTERIOR</t>
        </is>
      </c>
      <c r="C232" s="5" t="inlineStr">
        <is>
          <t>PANEL ACANALADO INTERIOR</t>
        </is>
      </c>
      <c r="D232" s="11" t="n">
        <v>19186</v>
      </c>
      <c r="E232" s="12" t="n">
        <v>2553082.91</v>
      </c>
      <c r="F232" s="14">
        <f>E232/SUM(E$2:E$4165)</f>
        <v/>
      </c>
      <c r="G232" s="14">
        <f>G231+F232</f>
        <v/>
      </c>
      <c r="H232" s="5">
        <f>IF(G232&lt;=p_rot_a,"A",IF(G232&lt;=p_rot_b,"B","C"))</f>
        <v/>
      </c>
    </row>
    <row r="233">
      <c r="A233" s="5" t="inlineStr">
        <is>
          <t>351100300992197</t>
        </is>
      </c>
      <c r="B233" s="5" t="inlineStr">
        <is>
          <t>VIDRIO SUPER XL COCINA 87CM X 52CM 5 QUEMADORES PAE-905GV EMPORTRABLE</t>
        </is>
      </c>
      <c r="C233" s="5" t="inlineStr">
        <is>
          <t>ACCESORIOS ELECTRICOS Y CABLES</t>
        </is>
      </c>
      <c r="D233" s="11" t="n">
        <v>32</v>
      </c>
      <c r="E233" s="12" t="n">
        <v>2552932.34</v>
      </c>
      <c r="F233" s="14">
        <f>E233/SUM(E$2:E$4165)</f>
        <v/>
      </c>
      <c r="G233" s="14">
        <f>G232+F233</f>
        <v/>
      </c>
      <c r="H233" s="5">
        <f>IF(G233&lt;=p_rot_a,"A",IF(G233&lt;=p_rot_b,"B","C"))</f>
        <v/>
      </c>
    </row>
    <row r="234">
      <c r="A234" s="5" t="inlineStr">
        <is>
          <t>351100300990076</t>
        </is>
      </c>
      <c r="B234" s="5" t="inlineStr">
        <is>
          <t xml:space="preserve">TABLILLA PVC GRIS CANAL PAQUETE 10U 11.80M2 PROMO TEMPORAL </t>
        </is>
      </c>
      <c r="C234" s="5" t="inlineStr">
        <is>
          <t>TABLILLA PVC Y CORNISAS</t>
        </is>
      </c>
      <c r="D234" s="11" t="n">
        <v>105.6</v>
      </c>
      <c r="E234" s="12" t="n">
        <v>2549567.59</v>
      </c>
      <c r="F234" s="14">
        <f>E234/SUM(E$2:E$4165)</f>
        <v/>
      </c>
      <c r="G234" s="14">
        <f>G233+F234</f>
        <v/>
      </c>
      <c r="H234" s="5">
        <f>IF(G234&lt;=p_rot_a,"A",IF(G234&lt;=p_rot_b,"B","C"))</f>
        <v/>
      </c>
    </row>
    <row r="235">
      <c r="A235" s="5" t="inlineStr">
        <is>
          <t>351100300992332</t>
        </is>
      </c>
      <c r="B235" s="5" t="inlineStr">
        <is>
          <t>SOBRE PARA LAVATORIO TIPO BOWL 1 ESPACIO  80CM X 50CM MARMOL FF-8021PIEDRA SINTERIZADA</t>
        </is>
      </c>
      <c r="C235" s="5" t="inlineStr">
        <is>
          <t>IMPORTACION GRIFERIA</t>
        </is>
      </c>
      <c r="D235" s="11" t="n">
        <v>64</v>
      </c>
      <c r="E235" s="12" t="n">
        <v>2538318.58</v>
      </c>
      <c r="F235" s="14">
        <f>E235/SUM(E$2:E$4165)</f>
        <v/>
      </c>
      <c r="G235" s="14">
        <f>G234+F235</f>
        <v/>
      </c>
      <c r="H235" s="5">
        <f>IF(G235&lt;=p_rot_a,"A",IF(G235&lt;=p_rot_b,"B","C"))</f>
        <v/>
      </c>
    </row>
    <row r="236">
      <c r="A236" s="5" t="inlineStr">
        <is>
          <t>526</t>
        </is>
      </c>
      <c r="B236" s="5" t="inlineStr">
        <is>
          <t>BOTAGUA 12  6X6</t>
        </is>
      </c>
      <c r="C236" s="5" t="inlineStr">
        <is>
          <t>BOTAGUAS, CUMBRERAS, CANOAS METALICAS</t>
        </is>
      </c>
      <c r="D236" s="11" t="n">
        <v>1455</v>
      </c>
      <c r="E236" s="12" t="n">
        <v>2520689.21</v>
      </c>
      <c r="F236" s="14">
        <f>E236/SUM(E$2:E$4165)</f>
        <v/>
      </c>
      <c r="G236" s="14">
        <f>G235+F236</f>
        <v/>
      </c>
      <c r="H236" s="5">
        <f>IF(G236&lt;=p_rot_a,"A",IF(G236&lt;=p_rot_b,"B","C"))</f>
        <v/>
      </c>
    </row>
    <row r="237">
      <c r="A237" s="5" t="inlineStr">
        <is>
          <t>351100300991719</t>
        </is>
      </c>
      <c r="B237" s="5" t="inlineStr">
        <is>
          <t>DIAMOND ZT-2303B-60  KHAKI MUEBLE LAVATORIO 60X48X49 + ESPEJO AEREO 55X11X65 (NO INCLUYE GRIFERIA)</t>
        </is>
      </c>
      <c r="C237" s="5" t="inlineStr">
        <is>
          <t>SIN CATEGORIA</t>
        </is>
      </c>
      <c r="D237" s="11" t="n">
        <v>36</v>
      </c>
      <c r="E237" s="12" t="n">
        <v>2472375.46</v>
      </c>
      <c r="F237" s="14">
        <f>E237/SUM(E$2:E$4165)</f>
        <v/>
      </c>
      <c r="G237" s="14">
        <f>G236+F237</f>
        <v/>
      </c>
      <c r="H237" s="5">
        <f>IF(G237&lt;=p_rot_a,"A",IF(G237&lt;=p_rot_b,"B","C"))</f>
        <v/>
      </c>
    </row>
    <row r="238">
      <c r="A238" s="5" t="inlineStr">
        <is>
          <t>351100300992515</t>
        </is>
      </c>
      <c r="B238" s="5" t="inlineStr">
        <is>
          <t>LAMINA NUEVA TEC VETAS BEIGE 61077 1.22 X. 2.44M 5MM MATE FIBRA BAMBU CARBON PVC IMITACION PIEDRA</t>
        </is>
      </c>
      <c r="C238" s="5" t="inlineStr">
        <is>
          <t>IMPORTACION LAMINA PVC, BAMBU, ACC</t>
        </is>
      </c>
      <c r="D238" s="11" t="n">
        <v>147</v>
      </c>
      <c r="E238" s="12" t="n">
        <v>2453370.1</v>
      </c>
      <c r="F238" s="14">
        <f>E238/SUM(E$2:E$4165)</f>
        <v/>
      </c>
      <c r="G238" s="14">
        <f>G237+F238</f>
        <v/>
      </c>
      <c r="H238" s="5">
        <f>IF(G238&lt;=p_rot_a,"A",IF(G238&lt;=p_rot_b,"B","C"))</f>
        <v/>
      </c>
    </row>
    <row r="239">
      <c r="A239" s="5" t="inlineStr">
        <is>
          <t>10140008</t>
        </is>
      </c>
      <c r="B239" s="5" t="inlineStr">
        <is>
          <t>TUBO ESTRUCT. RECTANGULAR 2X6 1.80MM GALVANIZADO</t>
        </is>
      </c>
      <c r="C239" s="5" t="inlineStr">
        <is>
          <t>TUBERIA ESTRUCTURAL</t>
        </is>
      </c>
      <c r="D239" s="11" t="n">
        <v>119</v>
      </c>
      <c r="E239" s="12" t="n">
        <v>2435338.25</v>
      </c>
      <c r="F239" s="14">
        <f>E239/SUM(E$2:E$4165)</f>
        <v/>
      </c>
      <c r="G239" s="14">
        <f>G238+F239</f>
        <v/>
      </c>
      <c r="H239" s="5">
        <f>IF(G239&lt;=p_rot_a,"A",IF(G239&lt;=p_rot_b,"B","C"))</f>
        <v/>
      </c>
    </row>
    <row r="240">
      <c r="A240" s="5" t="inlineStr">
        <is>
          <t>351100300992798</t>
        </is>
      </c>
      <c r="B240" s="5" t="inlineStr">
        <is>
          <t>PANEL ACANALADO NUEVA TEC CAFE FONDO NEGRO F01-A04 12CM X 2.90M PS INTERIOR</t>
        </is>
      </c>
      <c r="C240" s="5" t="inlineStr">
        <is>
          <t>IMPORTACION PANEL ACANALADO INTERIOR</t>
        </is>
      </c>
      <c r="D240" s="11" t="n">
        <v>717</v>
      </c>
      <c r="E240" s="12" t="n">
        <v>2426310.79</v>
      </c>
      <c r="F240" s="14">
        <f>E240/SUM(E$2:E$4165)</f>
        <v/>
      </c>
      <c r="G240" s="14">
        <f>G239+F240</f>
        <v/>
      </c>
      <c r="H240" s="5">
        <f>IF(G240&lt;=p_rot_a,"A",IF(G240&lt;=p_rot_b,"B","C"))</f>
        <v/>
      </c>
    </row>
    <row r="241">
      <c r="A241" s="5" t="inlineStr">
        <is>
          <t>351100300992493</t>
        </is>
      </c>
      <c r="B241" s="5" t="inlineStr">
        <is>
          <t>CERAMICA VALENCIA BEIGE 46x46 PRIMERA CALIDAD CAJA 2.16M2</t>
        </is>
      </c>
      <c r="C241" s="5" t="inlineStr">
        <is>
          <t>CERAMICA</t>
        </is>
      </c>
      <c r="D241" s="11" t="n">
        <v>315</v>
      </c>
      <c r="E241" s="12" t="n">
        <v>2421188.36</v>
      </c>
      <c r="F241" s="14">
        <f>E241/SUM(E$2:E$4165)</f>
        <v/>
      </c>
      <c r="G241" s="14">
        <f>G240+F241</f>
        <v/>
      </c>
      <c r="H241" s="5">
        <f>IF(G241&lt;=p_rot_a,"A",IF(G241&lt;=p_rot_b,"B","C"))</f>
        <v/>
      </c>
    </row>
    <row r="242">
      <c r="A242" s="5" t="inlineStr">
        <is>
          <t>351100300991707</t>
        </is>
      </c>
      <c r="B242" s="5" t="inlineStr">
        <is>
          <t>KIT HERRAJE PUERTA CORREDIZA TIPO GRANERO RIEL PUERTA 2M ANCHO MAX 200LB MAX</t>
        </is>
      </c>
      <c r="C242" s="5" t="inlineStr">
        <is>
          <t>FERRETERIA GENERAL</t>
        </is>
      </c>
      <c r="D242" s="11" t="n">
        <v>85</v>
      </c>
      <c r="E242" s="12" t="n">
        <v>2400584.07</v>
      </c>
      <c r="F242" s="14">
        <f>E242/SUM(E$2:E$4165)</f>
        <v/>
      </c>
      <c r="G242" s="14">
        <f>G241+F242</f>
        <v/>
      </c>
      <c r="H242" s="5">
        <f>IF(G242&lt;=p_rot_a,"A",IF(G242&lt;=p_rot_b,"B","C"))</f>
        <v/>
      </c>
    </row>
    <row r="243">
      <c r="A243" s="5" t="inlineStr">
        <is>
          <t>546</t>
        </is>
      </c>
      <c r="B243" s="5" t="inlineStr">
        <is>
          <t>STUD 2 1/2 x  3.05</t>
        </is>
      </c>
      <c r="C243" s="5" t="inlineStr">
        <is>
          <t>LAMINAS Y PERFILERIA LIVIANA</t>
        </is>
      </c>
      <c r="D243" s="11" t="n">
        <v>2902</v>
      </c>
      <c r="E243" s="12" t="n">
        <v>2392905.66</v>
      </c>
      <c r="F243" s="14">
        <f>E243/SUM(E$2:E$4165)</f>
        <v/>
      </c>
      <c r="G243" s="14">
        <f>G242+F243</f>
        <v/>
      </c>
      <c r="H243" s="5">
        <f>IF(G243&lt;=p_rot_a,"A",IF(G243&lt;=p_rot_b,"B","C"))</f>
        <v/>
      </c>
    </row>
    <row r="244">
      <c r="A244" s="5" t="inlineStr">
        <is>
          <t>351100300992909</t>
        </is>
      </c>
      <c r="B244" s="5" t="inlineStr">
        <is>
          <t>MUEBLE LED MARMOL GRIS 80CM X 50CM LAVAT ESPEJO REPISA BRILLANTE AEREO LUX STONE BH0380-18 MAYIST</t>
        </is>
      </c>
      <c r="C244" s="5" t="inlineStr">
        <is>
          <t>LOZA</t>
        </is>
      </c>
      <c r="D244" s="11" t="n">
        <v>25</v>
      </c>
      <c r="E244" s="12" t="n">
        <v>2368895.52</v>
      </c>
      <c r="F244" s="14">
        <f>E244/SUM(E$2:E$4165)</f>
        <v/>
      </c>
      <c r="G244" s="14">
        <f>G243+F244</f>
        <v/>
      </c>
      <c r="H244" s="5">
        <f>IF(G244&lt;=p_rot_a,"A",IF(G244&lt;=p_rot_b,"B","C"))</f>
        <v/>
      </c>
    </row>
    <row r="245">
      <c r="A245" s="5" t="inlineStr">
        <is>
          <t>351100300991816</t>
        </is>
      </c>
      <c r="B245" s="5" t="inlineStr">
        <is>
          <t>LAMINA PVC QM-9018 1.22X2.44 3MM IMITACION PIEDRA NATURAL</t>
        </is>
      </c>
      <c r="C245" s="5" t="inlineStr">
        <is>
          <t>IMPORTACION LAMINA PVC, BAMBU, ACC</t>
        </is>
      </c>
      <c r="D245" s="11" t="n">
        <v>153</v>
      </c>
      <c r="E245" s="12" t="n">
        <v>2356457.13</v>
      </c>
      <c r="F245" s="14">
        <f>E245/SUM(E$2:E$4165)</f>
        <v/>
      </c>
      <c r="G245" s="14">
        <f>G244+F245</f>
        <v/>
      </c>
      <c r="H245" s="5">
        <f>IF(G245&lt;=p_rot_a,"A",IF(G245&lt;=p_rot_b,"B","C"))</f>
        <v/>
      </c>
    </row>
    <row r="246">
      <c r="A246" s="5" t="inlineStr">
        <is>
          <t>567845</t>
        </is>
      </c>
      <c r="B246" s="5" t="inlineStr">
        <is>
          <t>CANOA METALICA 6M CON ACCESORIOS TIPO PP COLOR TEJA</t>
        </is>
      </c>
      <c r="C246" s="5" t="inlineStr">
        <is>
          <t>BOTAGUAS, CUMBRERAS, CANOAS METALICAS</t>
        </is>
      </c>
      <c r="D246" s="11" t="n">
        <v>75</v>
      </c>
      <c r="E246" s="12" t="n">
        <v>2349028.11</v>
      </c>
      <c r="F246" s="14">
        <f>E246/SUM(E$2:E$4165)</f>
        <v/>
      </c>
      <c r="G246" s="14">
        <f>G245+F246</f>
        <v/>
      </c>
      <c r="H246" s="5">
        <f>IF(G246&lt;=p_rot_a,"A",IF(G246&lt;=p_rot_b,"B","C"))</f>
        <v/>
      </c>
    </row>
    <row r="247">
      <c r="A247" s="5" t="inlineStr">
        <is>
          <t>9124</t>
        </is>
      </c>
      <c r="B247" s="5" t="inlineStr">
        <is>
          <t>TUBO PVC 2  COMPLETO 6MTS</t>
        </is>
      </c>
      <c r="C247" s="5" t="inlineStr">
        <is>
          <t>TUBERIA PVC, CANOAS Y ACCESORIOS</t>
        </is>
      </c>
      <c r="D247" s="11" t="n">
        <v>489</v>
      </c>
      <c r="E247" s="12" t="n">
        <v>2345724.51</v>
      </c>
      <c r="F247" s="14">
        <f>E247/SUM(E$2:E$4165)</f>
        <v/>
      </c>
      <c r="G247" s="14">
        <f>G246+F247</f>
        <v/>
      </c>
      <c r="H247" s="5">
        <f>IF(G247&lt;=p_rot_a,"A",IF(G247&lt;=p_rot_b,"B","C"))</f>
        <v/>
      </c>
    </row>
    <row r="248">
      <c r="A248" s="5" t="inlineStr">
        <is>
          <t>71851</t>
        </is>
      </c>
      <c r="B248" s="5" t="inlineStr">
        <is>
          <t>CALENTADOR DE PASO THERMO MASTER TERM 15-12 KW 240 V</t>
        </is>
      </c>
      <c r="C248" s="5" t="inlineStr">
        <is>
          <t>ACCESORIOS ELECTRICOS Y CABLES</t>
        </is>
      </c>
      <c r="D248" s="11" t="n">
        <v>16</v>
      </c>
      <c r="E248" s="12" t="n">
        <v>2344606.99</v>
      </c>
      <c r="F248" s="14">
        <f>E248/SUM(E$2:E$4165)</f>
        <v/>
      </c>
      <c r="G248" s="14">
        <f>G247+F248</f>
        <v/>
      </c>
      <c r="H248" s="5">
        <f>IF(G248&lt;=p_rot_a,"A",IF(G248&lt;=p_rot_b,"B","C"))</f>
        <v/>
      </c>
    </row>
    <row r="249">
      <c r="A249" s="5" t="inlineStr">
        <is>
          <t>3255566</t>
        </is>
      </c>
      <c r="B249" s="5" t="inlineStr">
        <is>
          <t>PILA PLASTICA GRANDE VERSAPLAST C/ ACCESORIOS 71 X 65 X 25 cm SIN PATAS</t>
        </is>
      </c>
      <c r="C249" s="5" t="inlineStr">
        <is>
          <t>PILAS</t>
        </is>
      </c>
      <c r="D249" s="11" t="n">
        <v>38</v>
      </c>
      <c r="E249" s="12" t="n">
        <v>2342756.78</v>
      </c>
      <c r="F249" s="14">
        <f>E249/SUM(E$2:E$4165)</f>
        <v/>
      </c>
      <c r="G249" s="14">
        <f>G248+F249</f>
        <v/>
      </c>
      <c r="H249" s="5">
        <f>IF(G249&lt;=p_rot_a,"A",IF(G249&lt;=p_rot_b,"B","C"))</f>
        <v/>
      </c>
    </row>
    <row r="250">
      <c r="A250" s="5" t="inlineStr">
        <is>
          <t>233</t>
        </is>
      </c>
      <c r="B250" s="5" t="inlineStr">
        <is>
          <t>PINO 1X4 3.20MTS (19x90mm)</t>
        </is>
      </c>
      <c r="C250" s="5" t="inlineStr">
        <is>
          <t>PINO</t>
        </is>
      </c>
      <c r="D250" s="11" t="n">
        <v>1129</v>
      </c>
      <c r="E250" s="12" t="n">
        <v>2331501.7</v>
      </c>
      <c r="F250" s="14">
        <f>E250/SUM(E$2:E$4165)</f>
        <v/>
      </c>
      <c r="G250" s="14">
        <f>G249+F250</f>
        <v/>
      </c>
      <c r="H250" s="5">
        <f>IF(G250&lt;=p_rot_a,"A",IF(G250&lt;=p_rot_b,"B","C"))</f>
        <v/>
      </c>
    </row>
    <row r="251">
      <c r="A251" s="5" t="inlineStr">
        <is>
          <t>351100300992697</t>
        </is>
      </c>
      <c r="B251" s="5" t="inlineStr">
        <is>
          <t>LAGO INODORO BLANCO ULTRA LUJOSO 1 PIEZA KL-134</t>
        </is>
      </c>
      <c r="C251" s="5" t="inlineStr">
        <is>
          <t>IMPORTACION LOZA</t>
        </is>
      </c>
      <c r="D251" s="11" t="n">
        <v>31</v>
      </c>
      <c r="E251" s="12" t="n">
        <v>2319374.07</v>
      </c>
      <c r="F251" s="14">
        <f>E251/SUM(E$2:E$4165)</f>
        <v/>
      </c>
      <c r="G251" s="14">
        <f>G250+F251</f>
        <v/>
      </c>
      <c r="H251" s="5">
        <f>IF(G251&lt;=p_rot_a,"A",IF(G251&lt;=p_rot_b,"B","C"))</f>
        <v/>
      </c>
    </row>
    <row r="252">
      <c r="A252" s="5" t="inlineStr">
        <is>
          <t>351100300991935</t>
        </is>
      </c>
      <c r="B252" s="5" t="inlineStr">
        <is>
          <t>DIAMOND MUEBLE LAVATORIO NB-U83W-90 AEREO 90CM X 47CM X48CM</t>
        </is>
      </c>
      <c r="C252" s="5" t="inlineStr">
        <is>
          <t>SIN CATEGORIA</t>
        </is>
      </c>
      <c r="D252" s="11" t="n">
        <v>19</v>
      </c>
      <c r="E252" s="12" t="n">
        <v>2298134.88</v>
      </c>
      <c r="F252" s="14">
        <f>E252/SUM(E$2:E$4165)</f>
        <v/>
      </c>
      <c r="G252" s="14">
        <f>G251+F252</f>
        <v/>
      </c>
      <c r="H252" s="5">
        <f>IF(G252&lt;=p_rot_a,"A",IF(G252&lt;=p_rot_b,"B","C"))</f>
        <v/>
      </c>
    </row>
    <row r="253">
      <c r="A253" s="5" t="inlineStr">
        <is>
          <t>351100300991212</t>
        </is>
      </c>
      <c r="B253" s="5" t="inlineStr">
        <is>
          <t>LAMINA PVC 9012 VETAS BEIGE 1.22X2.44 3MM IMITACION PIEDRA NATURAL</t>
        </is>
      </c>
      <c r="C253" s="5" t="inlineStr">
        <is>
          <t>SIN CATEGORIA</t>
        </is>
      </c>
      <c r="D253" s="11" t="n">
        <v>141</v>
      </c>
      <c r="E253" s="12" t="n">
        <v>2294153.12</v>
      </c>
      <c r="F253" s="14">
        <f>E253/SUM(E$2:E$4165)</f>
        <v/>
      </c>
      <c r="G253" s="14">
        <f>G252+F253</f>
        <v/>
      </c>
      <c r="H253" s="5">
        <f>IF(G253&lt;=p_rot_a,"A",IF(G253&lt;=p_rot_b,"B","C"))</f>
        <v/>
      </c>
    </row>
    <row r="254">
      <c r="A254" s="5" t="inlineStr">
        <is>
          <t>351100300991218</t>
        </is>
      </c>
      <c r="B254" s="5" t="inlineStr">
        <is>
          <t>DIAMOND LAVATORIO Y PEDESTAL BLANCO BRILLANTE 2005</t>
        </is>
      </c>
      <c r="C254" s="5" t="inlineStr">
        <is>
          <t>LOZA</t>
        </is>
      </c>
      <c r="D254" s="11" t="n">
        <v>114</v>
      </c>
      <c r="E254" s="12" t="n">
        <v>2289913.72</v>
      </c>
      <c r="F254" s="14">
        <f>E254/SUM(E$2:E$4165)</f>
        <v/>
      </c>
      <c r="G254" s="14">
        <f>G253+F254</f>
        <v/>
      </c>
      <c r="H254" s="5">
        <f>IF(G254&lt;=p_rot_a,"A",IF(G254&lt;=p_rot_b,"B","C"))</f>
        <v/>
      </c>
    </row>
    <row r="255">
      <c r="A255" s="5" t="inlineStr">
        <is>
          <t>351100300992106</t>
        </is>
      </c>
      <c r="B255" s="5" t="inlineStr">
        <is>
          <t>LAMINA LINO GRIS P070 CJ8033 1.22X2.44 5MM BAMBU IMITACION LINO</t>
        </is>
      </c>
      <c r="C255" s="5" t="inlineStr">
        <is>
          <t>SIN CATEGORIA</t>
        </is>
      </c>
      <c r="D255" s="11" t="n">
        <v>140</v>
      </c>
      <c r="E255" s="12" t="n">
        <v>2271415.93</v>
      </c>
      <c r="F255" s="14">
        <f>E255/SUM(E$2:E$4165)</f>
        <v/>
      </c>
      <c r="G255" s="14">
        <f>G254+F255</f>
        <v/>
      </c>
      <c r="H255" s="5">
        <f>IF(G255&lt;=p_rot_a,"A",IF(G255&lt;=p_rot_b,"B","C"))</f>
        <v/>
      </c>
    </row>
    <row r="256">
      <c r="A256" s="5" t="inlineStr">
        <is>
          <t>351100300990190</t>
        </is>
      </c>
      <c r="B256" s="5" t="inlineStr">
        <is>
          <t>TABLILLA PVC BLANCA LISA PROMO 18CM X 5.95 PAQUETE 10 UNIDADES 10.71M2</t>
        </is>
      </c>
      <c r="C256" s="5" t="inlineStr">
        <is>
          <t>SIN CATEGORIA</t>
        </is>
      </c>
      <c r="D256" s="11" t="n">
        <v>96</v>
      </c>
      <c r="E256" s="12" t="n">
        <v>2239590.27</v>
      </c>
      <c r="F256" s="14">
        <f>E256/SUM(E$2:E$4165)</f>
        <v/>
      </c>
      <c r="G256" s="14">
        <f>G255+F256</f>
        <v/>
      </c>
      <c r="H256" s="5">
        <f>IF(G256&lt;=p_rot_a,"A",IF(G256&lt;=p_rot_b,"B","C"))</f>
        <v/>
      </c>
    </row>
    <row r="257">
      <c r="A257" s="5" t="inlineStr">
        <is>
          <t>351100300992312</t>
        </is>
      </c>
      <c r="B257" s="5" t="inlineStr">
        <is>
          <t xml:space="preserve">DUCHA BAÑO DIGITAL MULTIFUNCION  FF1098H EXPUESTA COLOR GRIS PLOMO FANG </t>
        </is>
      </c>
      <c r="C257" s="5" t="inlineStr">
        <is>
          <t>IMPORTACION GRIFERIA</t>
        </is>
      </c>
      <c r="D257" s="11" t="n">
        <v>27</v>
      </c>
      <c r="E257" s="12" t="n">
        <v>2237787.61</v>
      </c>
      <c r="F257" s="14">
        <f>E257/SUM(E$2:E$4165)</f>
        <v/>
      </c>
      <c r="G257" s="14">
        <f>G256+F257</f>
        <v/>
      </c>
      <c r="H257" s="5">
        <f>IF(G257&lt;=p_rot_a,"A",IF(G257&lt;=p_rot_b,"B","C"))</f>
        <v/>
      </c>
    </row>
    <row r="258">
      <c r="A258" s="5" t="inlineStr">
        <is>
          <t>351100300991805</t>
        </is>
      </c>
      <c r="B258" s="5" t="inlineStr">
        <is>
          <t xml:space="preserve">LUZ LED 100CM PARA PANEL ACANALADO </t>
        </is>
      </c>
      <c r="C258" s="5" t="inlineStr">
        <is>
          <t>PANEL ACANALADO INTERIOR</t>
        </is>
      </c>
      <c r="D258" s="11" t="n">
        <v>533</v>
      </c>
      <c r="E258" s="12" t="n">
        <v>2227074.97</v>
      </c>
      <c r="F258" s="14">
        <f>E258/SUM(E$2:E$4165)</f>
        <v/>
      </c>
      <c r="G258" s="14">
        <f>G257+F258</f>
        <v/>
      </c>
      <c r="H258" s="5">
        <f>IF(G258&lt;=p_rot_a,"A",IF(G258&lt;=p_rot_b,"B","C"))</f>
        <v/>
      </c>
    </row>
    <row r="259">
      <c r="A259" s="5" t="inlineStr">
        <is>
          <t>351100300992231</t>
        </is>
      </c>
      <c r="B259" s="5" t="inlineStr">
        <is>
          <t>CALENTADOR DE AGUA DIGITAL 7000W 220V KEWH003W</t>
        </is>
      </c>
      <c r="C259" s="5" t="inlineStr">
        <is>
          <t>HERRAMIENTA ELECTRICA</t>
        </is>
      </c>
      <c r="D259" s="11" t="n">
        <v>39</v>
      </c>
      <c r="E259" s="12" t="n">
        <v>2222349.11</v>
      </c>
      <c r="F259" s="14">
        <f>E259/SUM(E$2:E$4165)</f>
        <v/>
      </c>
      <c r="G259" s="14">
        <f>G258+F259</f>
        <v/>
      </c>
      <c r="H259" s="5">
        <f>IF(G259&lt;=p_rot_a,"A",IF(G259&lt;=p_rot_b,"B","C"))</f>
        <v/>
      </c>
    </row>
    <row r="260">
      <c r="A260" s="5" t="inlineStr">
        <is>
          <t>351100300992733</t>
        </is>
      </c>
      <c r="B260" s="5" t="inlineStr">
        <is>
          <t>FACHALETA FLEXIBLE GREY NATURE 57X27CM 0.16m2 EXTERIOR / INTERIOR</t>
        </is>
      </c>
      <c r="C260" s="5" t="inlineStr">
        <is>
          <t>FACHALETA</t>
        </is>
      </c>
      <c r="D260" s="11" t="n">
        <v>911</v>
      </c>
      <c r="E260" s="12" t="n">
        <v>2219251.24</v>
      </c>
      <c r="F260" s="14">
        <f>E260/SUM(E$2:E$4165)</f>
        <v/>
      </c>
      <c r="G260" s="14">
        <f>G259+F260</f>
        <v/>
      </c>
      <c r="H260" s="5">
        <f>IF(G260&lt;=p_rot_a,"A",IF(G260&lt;=p_rot_b,"B","C"))</f>
        <v/>
      </c>
    </row>
    <row r="261">
      <c r="A261" s="5" t="inlineStr">
        <is>
          <t>351100300992482</t>
        </is>
      </c>
      <c r="B261" s="5" t="inlineStr">
        <is>
          <t>FREGADERO ROMA SATIN 88CM X 45CM</t>
        </is>
      </c>
      <c r="C261" s="5" t="inlineStr">
        <is>
          <t>IMPORTACION FREGADEROS</t>
        </is>
      </c>
      <c r="D261" s="11" t="n">
        <v>19</v>
      </c>
      <c r="E261" s="12" t="n">
        <v>2216061.95</v>
      </c>
      <c r="F261" s="14">
        <f>E261/SUM(E$2:E$4165)</f>
        <v/>
      </c>
      <c r="G261" s="14">
        <f>G260+F261</f>
        <v/>
      </c>
      <c r="H261" s="5">
        <f>IF(G261&lt;=p_rot_a,"A",IF(G261&lt;=p_rot_b,"B","C"))</f>
        <v/>
      </c>
    </row>
    <row r="262">
      <c r="A262" s="5" t="inlineStr">
        <is>
          <t>351100300992107</t>
        </is>
      </c>
      <c r="B262" s="5" t="inlineStr">
        <is>
          <t>LAMINA NUEVA TEC LINO BLANCO HUESO P067 CJ8030 1.22X2.44 5MM BAMBU IMITACION LINO</t>
        </is>
      </c>
      <c r="C262" s="5" t="inlineStr">
        <is>
          <t>SIN CATEGORIA</t>
        </is>
      </c>
      <c r="D262" s="11" t="n">
        <v>136</v>
      </c>
      <c r="E262" s="12" t="n">
        <v>2207190.26</v>
      </c>
      <c r="F262" s="14">
        <f>E262/SUM(E$2:E$4165)</f>
        <v/>
      </c>
      <c r="G262" s="14">
        <f>G261+F262</f>
        <v/>
      </c>
      <c r="H262" s="5">
        <f>IF(G262&lt;=p_rot_a,"A",IF(G262&lt;=p_rot_b,"B","C"))</f>
        <v/>
      </c>
    </row>
    <row r="263">
      <c r="A263" s="5" t="inlineStr">
        <is>
          <t>20140015</t>
        </is>
      </c>
      <c r="B263" s="5" t="inlineStr">
        <is>
          <t>CERAMICA CASILINA 34.6X34.6 CAJA 2.15M2</t>
        </is>
      </c>
      <c r="C263" s="5" t="inlineStr">
        <is>
          <t>CERAMICA</t>
        </is>
      </c>
      <c r="D263" s="11" t="n">
        <v>395.5</v>
      </c>
      <c r="E263" s="12" t="n">
        <v>2196377.03</v>
      </c>
      <c r="F263" s="14">
        <f>E263/SUM(E$2:E$4165)</f>
        <v/>
      </c>
      <c r="G263" s="14">
        <f>G262+F263</f>
        <v/>
      </c>
      <c r="H263" s="5">
        <f>IF(G263&lt;=p_rot_a,"A",IF(G263&lt;=p_rot_b,"B","C"))</f>
        <v/>
      </c>
    </row>
    <row r="264">
      <c r="A264" s="5" t="inlineStr">
        <is>
          <t>7424</t>
        </is>
      </c>
      <c r="B264" s="5" t="inlineStr">
        <is>
          <t>DURETAN GRIS 300 ML</t>
        </is>
      </c>
      <c r="C264" s="5" t="inlineStr">
        <is>
          <t>PINTURAS Y SELLADORES</t>
        </is>
      </c>
      <c r="D264" s="11" t="n">
        <v>426</v>
      </c>
      <c r="E264" s="12" t="n">
        <v>2193263.51</v>
      </c>
      <c r="F264" s="14">
        <f>E264/SUM(E$2:E$4165)</f>
        <v/>
      </c>
      <c r="G264" s="14">
        <f>G263+F264</f>
        <v/>
      </c>
      <c r="H264" s="5">
        <f>IF(G264&lt;=p_rot_a,"A",IF(G264&lt;=p_rot_b,"B","C"))</f>
        <v/>
      </c>
    </row>
    <row r="265">
      <c r="A265" s="5" t="inlineStr">
        <is>
          <t>351100300991806</t>
        </is>
      </c>
      <c r="B265" s="5" t="inlineStr">
        <is>
          <t>LUZ LED 150CM PARA PANEL ACANALADO</t>
        </is>
      </c>
      <c r="C265" s="5" t="inlineStr">
        <is>
          <t>PANEL ACANALADO INTERIOR</t>
        </is>
      </c>
      <c r="D265" s="11" t="n">
        <v>391</v>
      </c>
      <c r="E265" s="12" t="n">
        <v>2188997.44</v>
      </c>
      <c r="F265" s="14">
        <f>E265/SUM(E$2:E$4165)</f>
        <v/>
      </c>
      <c r="G265" s="14">
        <f>G264+F265</f>
        <v/>
      </c>
      <c r="H265" s="5">
        <f>IF(G265&lt;=p_rot_a,"A",IF(G265&lt;=p_rot_b,"B","C"))</f>
        <v/>
      </c>
    </row>
    <row r="266">
      <c r="A266" s="5" t="inlineStr">
        <is>
          <t>18921</t>
        </is>
      </c>
      <c r="B266" s="5" t="inlineStr">
        <is>
          <t>IMPERSHIELD IMPERSA GRIS 20KG REPELLO IMPERMEABILIZANTE</t>
        </is>
      </c>
      <c r="C266" s="5" t="inlineStr">
        <is>
          <t>MORTEROS, CEMENTOS</t>
        </is>
      </c>
      <c r="D266" s="11" t="n">
        <v>123</v>
      </c>
      <c r="E266" s="12" t="n">
        <v>2188306.4</v>
      </c>
      <c r="F266" s="14">
        <f>E266/SUM(E$2:E$4165)</f>
        <v/>
      </c>
      <c r="G266" s="14">
        <f>G265+F266</f>
        <v/>
      </c>
      <c r="H266" s="5">
        <f>IF(G266&lt;=p_rot_a,"A",IF(G266&lt;=p_rot_b,"B","C"))</f>
        <v/>
      </c>
    </row>
    <row r="267">
      <c r="A267" s="5" t="inlineStr">
        <is>
          <t>351100300992884</t>
        </is>
      </c>
      <c r="B267" s="5" t="inlineStr">
        <is>
          <t>COMBO MUEBLE BREMEN GREY 2207A-90 + INODORO DOBLE DESCARGA  ZT-S034 TANQUE BAJO</t>
        </is>
      </c>
      <c r="C267" s="5" t="inlineStr">
        <is>
          <t>LOZA SANITARIA</t>
        </is>
      </c>
      <c r="D267" s="11" t="n">
        <v>23</v>
      </c>
      <c r="E267" s="12" t="n">
        <v>2177876.11</v>
      </c>
      <c r="F267" s="14">
        <f>E267/SUM(E$2:E$4165)</f>
        <v/>
      </c>
      <c r="G267" s="14">
        <f>G266+F267</f>
        <v/>
      </c>
      <c r="H267" s="5">
        <f>IF(G267&lt;=p_rot_a,"A",IF(G267&lt;=p_rot_b,"B","C"))</f>
        <v/>
      </c>
    </row>
    <row r="268">
      <c r="A268" s="5" t="inlineStr">
        <is>
          <t>351100300992560</t>
        </is>
      </c>
      <c r="B268" s="5" t="inlineStr">
        <is>
          <t>COMBO FREGADERO SANTIAGO GRIS PLOMO + CACHERA DIAMANTE GRIS PLOMO 80CM X 49CM</t>
        </is>
      </c>
      <c r="C268" s="5" t="inlineStr">
        <is>
          <t>IMPORTACION FREGADEROS</t>
        </is>
      </c>
      <c r="D268" s="11" t="n">
        <v>30</v>
      </c>
      <c r="E268" s="12" t="n">
        <v>2170000</v>
      </c>
      <c r="F268" s="14">
        <f>E268/SUM(E$2:E$4165)</f>
        <v/>
      </c>
      <c r="G268" s="14">
        <f>G267+F268</f>
        <v/>
      </c>
      <c r="H268" s="5">
        <f>IF(G268&lt;=p_rot_a,"A",IF(G268&lt;=p_rot_b,"B","C"))</f>
        <v/>
      </c>
    </row>
    <row r="269">
      <c r="A269" s="5" t="inlineStr">
        <is>
          <t>14100006</t>
        </is>
      </c>
      <c r="B269" s="5" t="inlineStr">
        <is>
          <t>PUERTA BLANCA INTERNA 6 TABLEROS 85 X 210 CM</t>
        </is>
      </c>
      <c r="C269" s="5" t="inlineStr">
        <is>
          <t>PUERTAS</t>
        </is>
      </c>
      <c r="D269" s="11" t="n">
        <v>142</v>
      </c>
      <c r="E269" s="12" t="n">
        <v>2165855.29</v>
      </c>
      <c r="F269" s="14">
        <f>E269/SUM(E$2:E$4165)</f>
        <v/>
      </c>
      <c r="G269" s="14">
        <f>G268+F269</f>
        <v/>
      </c>
      <c r="H269" s="5">
        <f>IF(G269&lt;=p_rot_a,"A",IF(G269&lt;=p_rot_b,"B","C"))</f>
        <v/>
      </c>
    </row>
    <row r="270">
      <c r="A270" s="5" t="inlineStr">
        <is>
          <t>351100300991637</t>
        </is>
      </c>
      <c r="B270" s="5" t="inlineStr">
        <is>
          <t>CORNISA PVC TP-033 GRIS MADERA 5.95M</t>
        </is>
      </c>
      <c r="C270" s="5" t="inlineStr">
        <is>
          <t>IMPORTACION TABLILLA, CORNISAS, UNIONES</t>
        </is>
      </c>
      <c r="D270" s="11" t="n">
        <v>734</v>
      </c>
      <c r="E270" s="12" t="n">
        <v>2162398.23</v>
      </c>
      <c r="F270" s="14">
        <f>E270/SUM(E$2:E$4165)</f>
        <v/>
      </c>
      <c r="G270" s="14">
        <f>G269+F270</f>
        <v/>
      </c>
      <c r="H270" s="5">
        <f>IF(G270&lt;=p_rot_a,"A",IF(G270&lt;=p_rot_b,"B","C"))</f>
        <v/>
      </c>
    </row>
    <row r="271">
      <c r="A271" s="5" t="inlineStr">
        <is>
          <t>351100300991557</t>
        </is>
      </c>
      <c r="B271" s="5" t="inlineStr">
        <is>
          <t>DIAMOND INODORO S200-M2 ESSENTIAL NEGRO MATE ULTRA LUJOSO</t>
        </is>
      </c>
      <c r="C271" s="5" t="inlineStr">
        <is>
          <t>IMPORTACION LOZA</t>
        </is>
      </c>
      <c r="D271" s="11" t="n">
        <v>13</v>
      </c>
      <c r="E271" s="12" t="n">
        <v>2160874.53</v>
      </c>
      <c r="F271" s="14">
        <f>E271/SUM(E$2:E$4165)</f>
        <v/>
      </c>
      <c r="G271" s="14">
        <f>G270+F271</f>
        <v/>
      </c>
      <c r="H271" s="5">
        <f>IF(G271&lt;=p_rot_a,"A",IF(G271&lt;=p_rot_b,"B","C"))</f>
        <v/>
      </c>
    </row>
    <row r="272">
      <c r="A272" s="5" t="inlineStr">
        <is>
          <t>14100030</t>
        </is>
      </c>
      <c r="B272" s="5" t="inlineStr">
        <is>
          <t>PUERTA PINO 80 X 210 CM</t>
        </is>
      </c>
      <c r="C272" s="5" t="inlineStr">
        <is>
          <t>PUERTAS</t>
        </is>
      </c>
      <c r="D272" s="11" t="n">
        <v>74</v>
      </c>
      <c r="E272" s="12" t="n">
        <v>2158543.45</v>
      </c>
      <c r="F272" s="14">
        <f>E272/SUM(E$2:E$4165)</f>
        <v/>
      </c>
      <c r="G272" s="14">
        <f>G271+F272</f>
        <v/>
      </c>
      <c r="H272" s="5">
        <f>IF(G272&lt;=p_rot_a,"A",IF(G272&lt;=p_rot_b,"B","C"))</f>
        <v/>
      </c>
    </row>
    <row r="273">
      <c r="A273" s="5" t="inlineStr">
        <is>
          <t>20160013</t>
        </is>
      </c>
      <c r="B273" s="5" t="inlineStr">
        <is>
          <t>PORCELANATO VETA GRIS CPGC 50 ALTO BRILLO 60X60 CAJA 1.44M2</t>
        </is>
      </c>
      <c r="C273" s="5" t="inlineStr">
        <is>
          <t>SIN CATEGORIA</t>
        </is>
      </c>
      <c r="D273" s="11" t="n">
        <v>273</v>
      </c>
      <c r="E273" s="12" t="n">
        <v>2135998.67</v>
      </c>
      <c r="F273" s="14">
        <f>E273/SUM(E$2:E$4165)</f>
        <v/>
      </c>
      <c r="G273" s="14">
        <f>G272+F273</f>
        <v/>
      </c>
      <c r="H273" s="5">
        <f>IF(G273&lt;=p_rot_a,"A",IF(G273&lt;=p_rot_b,"B","C"))</f>
        <v/>
      </c>
    </row>
    <row r="274">
      <c r="A274" s="5" t="inlineStr">
        <is>
          <t>20140013</t>
        </is>
      </c>
      <c r="B274" s="5" t="inlineStr">
        <is>
          <t>CERAMICA BALTICO GRIS 34X34 CAJA 2.15M2 PRIMERA CALIDAD</t>
        </is>
      </c>
      <c r="C274" s="5" t="inlineStr">
        <is>
          <t>CERAMICA</t>
        </is>
      </c>
      <c r="D274" s="11" t="n">
        <v>343</v>
      </c>
      <c r="E274" s="12" t="n">
        <v>2131373.91</v>
      </c>
      <c r="F274" s="14">
        <f>E274/SUM(E$2:E$4165)</f>
        <v/>
      </c>
      <c r="G274" s="14">
        <f>G273+F274</f>
        <v/>
      </c>
      <c r="H274" s="5">
        <f>IF(G274&lt;=p_rot_a,"A",IF(G274&lt;=p_rot_b,"B","C"))</f>
        <v/>
      </c>
    </row>
    <row r="275">
      <c r="A275" s="5" t="inlineStr">
        <is>
          <t>542910</t>
        </is>
      </c>
      <c r="B275" s="5" t="inlineStr">
        <is>
          <t>AVELLANAS PUERTA BAÑO VIDRIO EN L 100 X 100 X 190 CM 6MM MARCO CROMADO MAMPARA</t>
        </is>
      </c>
      <c r="C275" s="5" t="inlineStr">
        <is>
          <t>IMPORTACION PUERTAS DE VIDRIO</t>
        </is>
      </c>
      <c r="D275" s="11" t="n">
        <v>20</v>
      </c>
      <c r="E275" s="12" t="n">
        <v>2117504.48</v>
      </c>
      <c r="F275" s="14">
        <f>E275/SUM(E$2:E$4165)</f>
        <v/>
      </c>
      <c r="G275" s="14">
        <f>G274+F275</f>
        <v/>
      </c>
      <c r="H275" s="5">
        <f>IF(G275&lt;=p_rot_a,"A",IF(G275&lt;=p_rot_b,"B","C"))</f>
        <v/>
      </c>
    </row>
    <row r="276">
      <c r="A276" s="5" t="inlineStr">
        <is>
          <t>351100300991814</t>
        </is>
      </c>
      <c r="B276" s="5" t="inlineStr">
        <is>
          <t>LAMINA PVC QM-8226-1 1.22X2.44 3MM IMITACION PIEDRA NATURAL</t>
        </is>
      </c>
      <c r="C276" s="5" t="inlineStr">
        <is>
          <t>IMPORTACION LAMINA PVC, BAMBU, ACC</t>
        </is>
      </c>
      <c r="D276" s="11" t="n">
        <v>136</v>
      </c>
      <c r="E276" s="12" t="n">
        <v>2111789.72</v>
      </c>
      <c r="F276" s="14">
        <f>E276/SUM(E$2:E$4165)</f>
        <v/>
      </c>
      <c r="G276" s="14">
        <f>G275+F276</f>
        <v/>
      </c>
      <c r="H276" s="5">
        <f>IF(G276&lt;=p_rot_a,"A",IF(G276&lt;=p_rot_b,"B","C"))</f>
        <v/>
      </c>
    </row>
    <row r="277">
      <c r="A277" s="5" t="inlineStr">
        <is>
          <t>351100300991807</t>
        </is>
      </c>
      <c r="B277" s="5" t="inlineStr">
        <is>
          <t>LUZ LED 200CM PARA PANEL ACANALADO</t>
        </is>
      </c>
      <c r="C277" s="5" t="inlineStr">
        <is>
          <t>PANEL ACANALADO INTERIOR</t>
        </is>
      </c>
      <c r="D277" s="11" t="n">
        <v>315</v>
      </c>
      <c r="E277" s="12" t="n">
        <v>2110527.72</v>
      </c>
      <c r="F277" s="14">
        <f>E277/SUM(E$2:E$4165)</f>
        <v/>
      </c>
      <c r="G277" s="14">
        <f>G276+F277</f>
        <v/>
      </c>
      <c r="H277" s="5">
        <f>IF(G277&lt;=p_rot_a,"A",IF(G277&lt;=p_rot_b,"B","C"))</f>
        <v/>
      </c>
    </row>
    <row r="278">
      <c r="A278" s="5" t="inlineStr">
        <is>
          <t>351100300992860</t>
        </is>
      </c>
      <c r="B278" s="5" t="inlineStr">
        <is>
          <t>ZENITH INODORO INTELIGENTE 69CM X 44CM X 50CM 110V GL-910C</t>
        </is>
      </c>
      <c r="C278" s="5" t="inlineStr">
        <is>
          <t>IMPORTACION LOZA</t>
        </is>
      </c>
      <c r="D278" s="11" t="n">
        <v>8</v>
      </c>
      <c r="E278" s="12" t="n">
        <v>2107957.58</v>
      </c>
      <c r="F278" s="14">
        <f>E278/SUM(E$2:E$4165)</f>
        <v/>
      </c>
      <c r="G278" s="14">
        <f>G277+F278</f>
        <v/>
      </c>
      <c r="H278" s="5">
        <f>IF(G278&lt;=p_rot_a,"A",IF(G278&lt;=p_rot_b,"B","C"))</f>
        <v/>
      </c>
    </row>
    <row r="279">
      <c r="A279" s="5" t="inlineStr">
        <is>
          <t>351100300992035</t>
        </is>
      </c>
      <c r="B279" s="5" t="inlineStr">
        <is>
          <t>LAMINA PVC PM16-M MARMOL AZULADO TEXTURIZADA MATE 1.22X2.44 3MM IMITACION PIEDRA NATURA</t>
        </is>
      </c>
      <c r="C279" s="5" t="inlineStr">
        <is>
          <t>SIN CATEGORIA</t>
        </is>
      </c>
      <c r="D279" s="11" t="n">
        <v>131</v>
      </c>
      <c r="E279" s="12" t="n">
        <v>2107207.67</v>
      </c>
      <c r="F279" s="14">
        <f>E279/SUM(E$2:E$4165)</f>
        <v/>
      </c>
      <c r="G279" s="14">
        <f>G278+F279</f>
        <v/>
      </c>
      <c r="H279" s="5">
        <f>IF(G279&lt;=p_rot_a,"A",IF(G279&lt;=p_rot_b,"B","C"))</f>
        <v/>
      </c>
    </row>
    <row r="280">
      <c r="A280" s="5" t="inlineStr">
        <is>
          <t>25109</t>
        </is>
      </c>
      <c r="B280" s="5" t="inlineStr">
        <is>
          <t>LAMINA ESTEREOFON 2 PULG 1.22 X 2.44</t>
        </is>
      </c>
      <c r="C280" s="5" t="inlineStr">
        <is>
          <t>LAMINAS Y PERFILERIA LIVIANA</t>
        </is>
      </c>
      <c r="D280" s="11" t="n">
        <v>307</v>
      </c>
      <c r="E280" s="12" t="n">
        <v>2089857.08</v>
      </c>
      <c r="F280" s="14">
        <f>E280/SUM(E$2:E$4165)</f>
        <v/>
      </c>
      <c r="G280" s="14">
        <f>G279+F280</f>
        <v/>
      </c>
      <c r="H280" s="5">
        <f>IF(G280&lt;=p_rot_a,"A",IF(G280&lt;=p_rot_b,"B","C"))</f>
        <v/>
      </c>
    </row>
    <row r="281">
      <c r="A281" s="5" t="inlineStr">
        <is>
          <t>20160014</t>
        </is>
      </c>
      <c r="B281" s="5" t="inlineStr">
        <is>
          <t>PORCELANATO VISTA ONIX ALTO BRILLO 60X60 CAJA 1.44M2</t>
        </is>
      </c>
      <c r="C281" s="5" t="inlineStr">
        <is>
          <t>PORCELANATO</t>
        </is>
      </c>
      <c r="D281" s="11" t="n">
        <v>262</v>
      </c>
      <c r="E281" s="12" t="n">
        <v>2068790.71</v>
      </c>
      <c r="F281" s="14">
        <f>E281/SUM(E$2:E$4165)</f>
        <v/>
      </c>
      <c r="G281" s="14">
        <f>G280+F281</f>
        <v/>
      </c>
      <c r="H281" s="5">
        <f>IF(G281&lt;=p_rot_a,"A",IF(G281&lt;=p_rot_b,"B","C"))</f>
        <v/>
      </c>
    </row>
    <row r="282">
      <c r="A282" s="5" t="inlineStr">
        <is>
          <t>9711</t>
        </is>
      </c>
      <c r="B282" s="5" t="inlineStr">
        <is>
          <t>TORNILLO GYP 1 1/4 PF X 100</t>
        </is>
      </c>
      <c r="C282" s="5" t="inlineStr">
        <is>
          <t>TORNILLERIA</t>
        </is>
      </c>
      <c r="D282" s="11" t="n">
        <v>4250</v>
      </c>
      <c r="E282" s="12" t="n">
        <v>2066543.4</v>
      </c>
      <c r="F282" s="14">
        <f>E282/SUM(E$2:E$4165)</f>
        <v/>
      </c>
      <c r="G282" s="14">
        <f>G281+F282</f>
        <v/>
      </c>
      <c r="H282" s="5">
        <f>IF(G282&lt;=p_rot_a,"A",IF(G282&lt;=p_rot_b,"B","C"))</f>
        <v/>
      </c>
    </row>
    <row r="283">
      <c r="A283" s="5" t="inlineStr">
        <is>
          <t>542</t>
        </is>
      </c>
      <c r="B283" s="5" t="inlineStr">
        <is>
          <t>ZINC #26 LEGITIMO 1.83 0.45MM TERNIUM</t>
        </is>
      </c>
      <c r="C283" s="5" t="inlineStr">
        <is>
          <t>TUBERIA INDUSTRIAL, HIERROS PLANOS Y CORRUGADOS</t>
        </is>
      </c>
      <c r="D283" s="11" t="n">
        <v>476</v>
      </c>
      <c r="E283" s="12" t="n">
        <v>2063687.92</v>
      </c>
      <c r="F283" s="14">
        <f>E283/SUM(E$2:E$4165)</f>
        <v/>
      </c>
      <c r="G283" s="14">
        <f>G282+F283</f>
        <v/>
      </c>
      <c r="H283" s="5">
        <f>IF(G283&lt;=p_rot_a,"A",IF(G283&lt;=p_rot_b,"B","C"))</f>
        <v/>
      </c>
    </row>
    <row r="284">
      <c r="A284" s="5" t="inlineStr">
        <is>
          <t>9191</t>
        </is>
      </c>
      <c r="B284" s="5" t="inlineStr">
        <is>
          <t>CANOA PECHO PALOMA PVC 6MTS  AMANCO</t>
        </is>
      </c>
      <c r="C284" s="5" t="inlineStr">
        <is>
          <t>TUBERIA PVC, CANOAS Y ACCESORIOS</t>
        </is>
      </c>
      <c r="D284" s="11" t="n">
        <v>107</v>
      </c>
      <c r="E284" s="12" t="n">
        <v>2052361.71</v>
      </c>
      <c r="F284" s="14">
        <f>E284/SUM(E$2:E$4165)</f>
        <v/>
      </c>
      <c r="G284" s="14">
        <f>G283+F284</f>
        <v/>
      </c>
      <c r="H284" s="5">
        <f>IF(G284&lt;=p_rot_a,"A",IF(G284&lt;=p_rot_b,"B","C"))</f>
        <v/>
      </c>
    </row>
    <row r="285">
      <c r="A285" s="5" t="inlineStr">
        <is>
          <t>17EDE213</t>
        </is>
      </c>
      <c r="B285" s="5" t="inlineStr">
        <is>
          <t>ZINC ESTRUCTURAL #28 3.66x1.07 ROJO 0.31MM</t>
        </is>
      </c>
      <c r="C285" s="5" t="inlineStr">
        <is>
          <t>TUBERIA INDUSTRIAL, HIERROS PLANOS Y CORRUGADOS</t>
        </is>
      </c>
      <c r="D285" s="11" t="n">
        <v>248</v>
      </c>
      <c r="E285" s="12" t="n">
        <v>2036302.14</v>
      </c>
      <c r="F285" s="14">
        <f>E285/SUM(E$2:E$4165)</f>
        <v/>
      </c>
      <c r="G285" s="14">
        <f>G284+F285</f>
        <v/>
      </c>
      <c r="H285" s="5">
        <f>IF(G285&lt;=p_rot_a,"A",IF(G285&lt;=p_rot_b,"B","C"))</f>
        <v/>
      </c>
    </row>
    <row r="286">
      <c r="A286" s="5" t="inlineStr">
        <is>
          <t>70992908</t>
        </is>
      </c>
      <c r="B286" s="5" t="inlineStr">
        <is>
          <t>PANEL PVC FLAT OMEGA CIELOS Y PAREDES 30CM X 2.90M X 8MM 10 CANALES 2106</t>
        </is>
      </c>
      <c r="C286" s="5" t="inlineStr">
        <is>
          <t>PANEL ACANALADO INTERIOR</t>
        </is>
      </c>
      <c r="D286" s="11" t="n">
        <v>470</v>
      </c>
      <c r="E286" s="12" t="n">
        <v>2008200.44</v>
      </c>
      <c r="F286" s="14">
        <f>E286/SUM(E$2:E$4165)</f>
        <v/>
      </c>
      <c r="G286" s="14">
        <f>G285+F286</f>
        <v/>
      </c>
      <c r="H286" s="5">
        <f>IF(G286&lt;=p_rot_a,"A",IF(G286&lt;=p_rot_b,"B","C"))</f>
        <v/>
      </c>
    </row>
    <row r="287">
      <c r="A287" s="5" t="inlineStr">
        <is>
          <t>648646</t>
        </is>
      </c>
      <c r="B287" s="5" t="inlineStr">
        <is>
          <t>LAMINA NUEVA TEC VETAS GRISES BRILLANTE KSJ 233531.22 X. 2.44M 5MM FIBRA BAMBU CARBON PVC IMITACION</t>
        </is>
      </c>
      <c r="C287" s="5" t="inlineStr">
        <is>
          <t>IMPORTACION LAMINA PVC, BAMBU, ACC</t>
        </is>
      </c>
      <c r="D287" s="11" t="n">
        <v>138</v>
      </c>
      <c r="E287" s="12" t="n">
        <v>2003432.92</v>
      </c>
      <c r="F287" s="14">
        <f>E287/SUM(E$2:E$4165)</f>
        <v/>
      </c>
      <c r="G287" s="14">
        <f>G286+F287</f>
        <v/>
      </c>
      <c r="H287" s="5">
        <f>IF(G287&lt;=p_rot_a,"A",IF(G287&lt;=p_rot_b,"B","C"))</f>
        <v/>
      </c>
    </row>
    <row r="288">
      <c r="A288" s="5" t="inlineStr">
        <is>
          <t>549</t>
        </is>
      </c>
      <c r="B288" s="5" t="inlineStr">
        <is>
          <t>ESQUINERO PLASTICO GYPSUM 3.05***</t>
        </is>
      </c>
      <c r="C288" s="5" t="inlineStr">
        <is>
          <t>LAMINAS Y PERFILERIA LIVIANA</t>
        </is>
      </c>
      <c r="D288" s="11" t="n">
        <v>2619</v>
      </c>
      <c r="E288" s="12" t="n">
        <v>2002048.19</v>
      </c>
      <c r="F288" s="14">
        <f>E288/SUM(E$2:E$4165)</f>
        <v/>
      </c>
      <c r="G288" s="14">
        <f>G287+F288</f>
        <v/>
      </c>
      <c r="H288" s="5">
        <f>IF(G288&lt;=p_rot_a,"A",IF(G288&lt;=p_rot_b,"B","C"))</f>
        <v/>
      </c>
    </row>
    <row r="289">
      <c r="A289" s="5" t="inlineStr">
        <is>
          <t>532</t>
        </is>
      </c>
      <c r="B289" s="5" t="inlineStr">
        <is>
          <t>RECTANGULO FIBROLIT 5MM</t>
        </is>
      </c>
      <c r="C289" s="5" t="inlineStr">
        <is>
          <t>LAMINAS Y PERFILERIA LIVIANA</t>
        </is>
      </c>
      <c r="D289" s="11" t="n">
        <v>754</v>
      </c>
      <c r="E289" s="12" t="n">
        <v>1988382.55</v>
      </c>
      <c r="F289" s="14">
        <f>E289/SUM(E$2:E$4165)</f>
        <v/>
      </c>
      <c r="G289" s="14">
        <f>G288+F289</f>
        <v/>
      </c>
      <c r="H289" s="5">
        <f>IF(G289&lt;=p_rot_a,"A",IF(G289&lt;=p_rot_b,"B","C"))</f>
        <v/>
      </c>
    </row>
    <row r="290">
      <c r="A290" s="5" t="inlineStr">
        <is>
          <t>971</t>
        </is>
      </c>
      <c r="B290" s="5" t="inlineStr">
        <is>
          <t>TORNILLO GYP TORLAK FRIJ PB 1/2 X100</t>
        </is>
      </c>
      <c r="C290" s="5" t="inlineStr">
        <is>
          <t>TORNILLERIA</t>
        </is>
      </c>
      <c r="D290" s="11" t="n">
        <v>4350</v>
      </c>
      <c r="E290" s="12" t="n">
        <v>1984949.27</v>
      </c>
      <c r="F290" s="14">
        <f>E290/SUM(E$2:E$4165)</f>
        <v/>
      </c>
      <c r="G290" s="14">
        <f>G289+F290</f>
        <v/>
      </c>
      <c r="H290" s="5">
        <f>IF(G290&lt;=p_rot_a,"A",IF(G290&lt;=p_rot_b,"B","C"))</f>
        <v/>
      </c>
    </row>
    <row r="291">
      <c r="A291" s="5" t="inlineStr">
        <is>
          <t>30992908</t>
        </is>
      </c>
      <c r="B291" s="5" t="inlineStr">
        <is>
          <t>PANEL PVC FLAT DELTA CIELOS Y PAREDES 30CM X 2.90M X 8MM 10 CANALES 2112</t>
        </is>
      </c>
      <c r="C291" s="5" t="inlineStr">
        <is>
          <t>PANEL ACANALADO INTERIOR</t>
        </is>
      </c>
      <c r="D291" s="11" t="n">
        <v>464</v>
      </c>
      <c r="E291" s="12" t="n">
        <v>1980774.33</v>
      </c>
      <c r="F291" s="14">
        <f>E291/SUM(E$2:E$4165)</f>
        <v/>
      </c>
      <c r="G291" s="14">
        <f>G290+F291</f>
        <v/>
      </c>
      <c r="H291" s="5">
        <f>IF(G291&lt;=p_rot_a,"A",IF(G291&lt;=p_rot_b,"B","C"))</f>
        <v/>
      </c>
    </row>
    <row r="292">
      <c r="A292" s="5" t="inlineStr">
        <is>
          <t>351100300991921</t>
        </is>
      </c>
      <c r="B292" s="5" t="inlineStr">
        <is>
          <t>PANEL EXTERIOR ACANALADO WPC WENGUE 22CM X 2.90M DE080</t>
        </is>
      </c>
      <c r="C292" s="5" t="inlineStr">
        <is>
          <t>PANEL ACANALADO EXTERIOR WPC</t>
        </is>
      </c>
      <c r="D292" s="11" t="n">
        <v>143</v>
      </c>
      <c r="E292" s="12" t="n">
        <v>1977094.25</v>
      </c>
      <c r="F292" s="14">
        <f>E292/SUM(E$2:E$4165)</f>
        <v/>
      </c>
      <c r="G292" s="14">
        <f>G291+F292</f>
        <v/>
      </c>
      <c r="H292" s="5">
        <f>IF(G292&lt;=p_rot_a,"A",IF(G292&lt;=p_rot_b,"B","C"))</f>
        <v/>
      </c>
    </row>
    <row r="293">
      <c r="A293" s="5" t="inlineStr">
        <is>
          <t>565</t>
        </is>
      </c>
      <c r="B293" s="5" t="inlineStr">
        <is>
          <t>CORTA TAIWAN LAMINA POLICARBONATO ONDULADO 0.81 X 1.83 TRANSP</t>
        </is>
      </c>
      <c r="C293" s="5" t="inlineStr">
        <is>
          <t>LAMINAS Y PERFILERIA LIVIANA</t>
        </is>
      </c>
      <c r="D293" s="11" t="n">
        <v>571</v>
      </c>
      <c r="E293" s="12" t="n">
        <v>1974074.21</v>
      </c>
      <c r="F293" s="14">
        <f>E293/SUM(E$2:E$4165)</f>
        <v/>
      </c>
      <c r="G293" s="14">
        <f>G292+F293</f>
        <v/>
      </c>
      <c r="H293" s="5">
        <f>IF(G293&lt;=p_rot_a,"A",IF(G293&lt;=p_rot_b,"B","C"))</f>
        <v/>
      </c>
    </row>
    <row r="294">
      <c r="A294" s="5" t="inlineStr">
        <is>
          <t>20160004</t>
        </is>
      </c>
      <c r="B294" s="5" t="inlineStr">
        <is>
          <t>PORCELANATO CPGC 26 VETA BEIGE ALTO BRILLO 60X60 CAJA 1.44M2</t>
        </is>
      </c>
      <c r="C294" s="5" t="inlineStr">
        <is>
          <t>SIN CATEGORIA</t>
        </is>
      </c>
      <c r="D294" s="11" t="n">
        <v>247</v>
      </c>
      <c r="E294" s="12" t="n">
        <v>1962715.49</v>
      </c>
      <c r="F294" s="14">
        <f>E294/SUM(E$2:E$4165)</f>
        <v/>
      </c>
      <c r="G294" s="14">
        <f>G293+F294</f>
        <v/>
      </c>
      <c r="H294" s="5">
        <f>IF(G294&lt;=p_rot_a,"A",IF(G294&lt;=p_rot_b,"B","C"))</f>
        <v/>
      </c>
    </row>
    <row r="295">
      <c r="A295" s="5" t="inlineStr">
        <is>
          <t>7823</t>
        </is>
      </c>
      <c r="B295" s="5" t="inlineStr">
        <is>
          <t>LLAVIN PELOTA C/LLAVE 587 EB</t>
        </is>
      </c>
      <c r="C295" s="5" t="inlineStr">
        <is>
          <t>FERRETERIA GENERAL</t>
        </is>
      </c>
      <c r="D295" s="11" t="n">
        <v>471</v>
      </c>
      <c r="E295" s="12" t="n">
        <v>1958151.28</v>
      </c>
      <c r="F295" s="14">
        <f>E295/SUM(E$2:E$4165)</f>
        <v/>
      </c>
      <c r="G295" s="14">
        <f>G294+F295</f>
        <v/>
      </c>
      <c r="H295" s="5">
        <f>IF(G295&lt;=p_rot_a,"A",IF(G295&lt;=p_rot_b,"B","C"))</f>
        <v/>
      </c>
    </row>
    <row r="296">
      <c r="A296" s="5" t="inlineStr">
        <is>
          <t>50992870</t>
        </is>
      </c>
      <c r="B296" s="5" t="inlineStr">
        <is>
          <t>PANEL ACANALADO EXTERIOR VANCOUVER WPC ROSEWOOD 17,7CM X 2.90M X 13MM 8-C-RW</t>
        </is>
      </c>
      <c r="C296" s="5" t="inlineStr">
        <is>
          <t>IMPORTACION PANEL ACANALADO EXTERIOR WPC</t>
        </is>
      </c>
      <c r="D296" s="11" t="n">
        <v>227</v>
      </c>
      <c r="E296" s="12" t="n">
        <v>1952094.25</v>
      </c>
      <c r="F296" s="14">
        <f>E296/SUM(E$2:E$4165)</f>
        <v/>
      </c>
      <c r="G296" s="14">
        <f>G295+F296</f>
        <v/>
      </c>
      <c r="H296" s="5">
        <f>IF(G296&lt;=p_rot_a,"A",IF(G296&lt;=p_rot_b,"B","C"))</f>
        <v/>
      </c>
    </row>
    <row r="297">
      <c r="A297" s="5" t="inlineStr">
        <is>
          <t>14100007</t>
        </is>
      </c>
      <c r="B297" s="5" t="inlineStr">
        <is>
          <t>PUERTA BLANCA INTERNA 6 TABLEROS 90 X 210 CM</t>
        </is>
      </c>
      <c r="C297" s="5" t="inlineStr">
        <is>
          <t>PUERTAS</t>
        </is>
      </c>
      <c r="D297" s="11" t="n">
        <v>119</v>
      </c>
      <c r="E297" s="12" t="n">
        <v>1949234.87</v>
      </c>
      <c r="F297" s="14">
        <f>E297/SUM(E$2:E$4165)</f>
        <v/>
      </c>
      <c r="G297" s="14">
        <f>G296+F297</f>
        <v/>
      </c>
      <c r="H297" s="5">
        <f>IF(G297&lt;=p_rot_a,"A",IF(G297&lt;=p_rot_b,"B","C"))</f>
        <v/>
      </c>
    </row>
    <row r="298">
      <c r="A298" s="5" t="inlineStr">
        <is>
          <t>120</t>
        </is>
      </c>
      <c r="B298" s="5" t="inlineStr">
        <is>
          <t>BLOCK 15-20-40</t>
        </is>
      </c>
      <c r="C298" s="5" t="inlineStr">
        <is>
          <t>BLOQUES, VARILLAS, MALLAS</t>
        </is>
      </c>
      <c r="D298" s="11" t="n">
        <v>3810</v>
      </c>
      <c r="E298" s="12" t="n">
        <v>1948112.42</v>
      </c>
      <c r="F298" s="14">
        <f>E298/SUM(E$2:E$4165)</f>
        <v/>
      </c>
      <c r="G298" s="14">
        <f>G297+F298</f>
        <v/>
      </c>
      <c r="H298" s="5">
        <f>IF(G298&lt;=p_rot_a,"A",IF(G298&lt;=p_rot_b,"B","C"))</f>
        <v/>
      </c>
    </row>
    <row r="299">
      <c r="A299" s="5" t="inlineStr">
        <is>
          <t>123</t>
        </is>
      </c>
      <c r="B299" s="5" t="inlineStr">
        <is>
          <t>IMPERSA PEGA CERAMICA  REGULAR TRIPLE A 20KG</t>
        </is>
      </c>
      <c r="C299" s="5" t="inlineStr">
        <is>
          <t>CERAMICAS, AZULEJOS, PORCELANATOS</t>
        </is>
      </c>
      <c r="D299" s="11" t="n">
        <v>879</v>
      </c>
      <c r="E299" s="12" t="n">
        <v>1920529.02</v>
      </c>
      <c r="F299" s="14">
        <f>E299/SUM(E$2:E$4165)</f>
        <v/>
      </c>
      <c r="G299" s="14">
        <f>G298+F299</f>
        <v/>
      </c>
      <c r="H299" s="5">
        <f>IF(G299&lt;=p_rot_a,"A",IF(G299&lt;=p_rot_b,"B","C"))</f>
        <v/>
      </c>
    </row>
    <row r="300">
      <c r="A300" s="5" t="inlineStr">
        <is>
          <t>600992872</t>
        </is>
      </c>
      <c r="B300" s="5" t="inlineStr">
        <is>
          <t>RODAPIE PS VICTORIA 10CM X 2.40M TJ05A-10-4</t>
        </is>
      </c>
      <c r="C300" s="5" t="inlineStr">
        <is>
          <t>IMPORTACION PISO SPC</t>
        </is>
      </c>
      <c r="D300" s="11" t="n">
        <v>581</v>
      </c>
      <c r="E300" s="12" t="n">
        <v>1903340.71</v>
      </c>
      <c r="F300" s="14">
        <f>E300/SUM(E$2:E$4165)</f>
        <v/>
      </c>
      <c r="G300" s="14">
        <f>G299+F300</f>
        <v/>
      </c>
      <c r="H300" s="5">
        <f>IF(G300&lt;=p_rot_a,"A",IF(G300&lt;=p_rot_b,"B","C"))</f>
        <v/>
      </c>
    </row>
    <row r="301">
      <c r="A301" s="5" t="inlineStr">
        <is>
          <t>351100300991919</t>
        </is>
      </c>
      <c r="B301" s="5" t="inlineStr">
        <is>
          <t>PANEL EXTERIOR ACANALADO WPC CEDRO 22CM X 2.90M DE078</t>
        </is>
      </c>
      <c r="C301" s="5" t="inlineStr">
        <is>
          <t>PANEL ACANALADO EXTERIOR WPC</t>
        </is>
      </c>
      <c r="D301" s="11" t="n">
        <v>139</v>
      </c>
      <c r="E301" s="12" t="n">
        <v>1898755.75</v>
      </c>
      <c r="F301" s="14">
        <f>E301/SUM(E$2:E$4165)</f>
        <v/>
      </c>
      <c r="G301" s="14">
        <f>G300+F301</f>
        <v/>
      </c>
      <c r="H301" s="5">
        <f>IF(G301&lt;=p_rot_a,"A",IF(G301&lt;=p_rot_b,"B","C"))</f>
        <v/>
      </c>
    </row>
    <row r="302">
      <c r="A302" s="5" t="inlineStr">
        <is>
          <t>72157</t>
        </is>
      </c>
      <c r="B302" s="5" t="inlineStr">
        <is>
          <t>BOTAGUA BLANCO 9x9</t>
        </is>
      </c>
      <c r="C302" s="5" t="inlineStr">
        <is>
          <t>BOTAGUAS, CUMBRERAS, CANOAS METALICAS</t>
        </is>
      </c>
      <c r="D302" s="11" t="n">
        <v>475</v>
      </c>
      <c r="E302" s="12" t="n">
        <v>1883840.03</v>
      </c>
      <c r="F302" s="14">
        <f>E302/SUM(E$2:E$4165)</f>
        <v/>
      </c>
      <c r="G302" s="14">
        <f>G301+F302</f>
        <v/>
      </c>
      <c r="H302" s="5">
        <f>IF(G302&lt;=p_rot_a,"A",IF(G302&lt;=p_rot_b,"B","C"))</f>
        <v/>
      </c>
    </row>
    <row r="303">
      <c r="A303" s="5" t="inlineStr">
        <is>
          <t>351100300991849</t>
        </is>
      </c>
      <c r="B303" s="5" t="inlineStr">
        <is>
          <t>TOTAL COMBO TALADRO + ESMERILADORA INALAMBRICA 41/2 20V UTCKLI20273</t>
        </is>
      </c>
      <c r="C303" s="5" t="inlineStr">
        <is>
          <t>SIN CATEGORIA</t>
        </is>
      </c>
      <c r="D303" s="11" t="n">
        <v>25</v>
      </c>
      <c r="E303" s="12" t="n">
        <v>1876071.24</v>
      </c>
      <c r="F303" s="14">
        <f>E303/SUM(E$2:E$4165)</f>
        <v/>
      </c>
      <c r="G303" s="14">
        <f>G302+F303</f>
        <v/>
      </c>
      <c r="H303" s="5">
        <f>IF(G303&lt;=p_rot_a,"A",IF(G303&lt;=p_rot_b,"B","C"))</f>
        <v/>
      </c>
    </row>
    <row r="304">
      <c r="A304" s="5" t="inlineStr">
        <is>
          <t>351100300991451</t>
        </is>
      </c>
      <c r="B304" s="5" t="inlineStr">
        <is>
          <t>DIAMOND MUEBLE LAVATORIO BONN GREY 2207A-40 AEREO 43CM X36CM X 45CM (NO INCLUYE GRIFERIA)</t>
        </is>
      </c>
      <c r="C304" s="5" t="inlineStr">
        <is>
          <t>SIN CATEGORIA</t>
        </is>
      </c>
      <c r="D304" s="11" t="n">
        <v>31</v>
      </c>
      <c r="E304" s="12" t="n">
        <v>1870933.77</v>
      </c>
      <c r="F304" s="14">
        <f>E304/SUM(E$2:E$4165)</f>
        <v/>
      </c>
      <c r="G304" s="14">
        <f>G303+F304</f>
        <v/>
      </c>
      <c r="H304" s="5">
        <f>IF(G304&lt;=p_rot_a,"A",IF(G304&lt;=p_rot_b,"B","C"))</f>
        <v/>
      </c>
    </row>
    <row r="305">
      <c r="A305" s="5" t="inlineStr">
        <is>
          <t>5500070</t>
        </is>
      </c>
      <c r="B305" s="5" t="inlineStr">
        <is>
          <t>LORENZETTI DUCHA LOREN SHOWER 7510155</t>
        </is>
      </c>
      <c r="C305" s="5" t="inlineStr">
        <is>
          <t>FERRETERIA GENERAL</t>
        </is>
      </c>
      <c r="D305" s="11" t="n">
        <v>90</v>
      </c>
      <c r="E305" s="12" t="n">
        <v>1869352.81</v>
      </c>
      <c r="F305" s="14">
        <f>E305/SUM(E$2:E$4165)</f>
        <v/>
      </c>
      <c r="G305" s="14">
        <f>G304+F305</f>
        <v/>
      </c>
      <c r="H305" s="5">
        <f>IF(G305&lt;=p_rot_a,"A",IF(G305&lt;=p_rot_b,"B","C"))</f>
        <v/>
      </c>
    </row>
    <row r="306">
      <c r="A306" s="5" t="inlineStr">
        <is>
          <t>351100300992869</t>
        </is>
      </c>
      <c r="B306" s="5" t="inlineStr">
        <is>
          <t>PANEL ACANALADO EXTERIOR ONTARIO WPC CARBON BLACK 17,7CM X 2.90M X 13MM 8-D-CB</t>
        </is>
      </c>
      <c r="C306" s="5" t="inlineStr">
        <is>
          <t>IMPORTACION PANEL ACANALADO EXTERIOR WPC</t>
        </is>
      </c>
      <c r="D306" s="11" t="n">
        <v>212</v>
      </c>
      <c r="E306" s="12" t="n">
        <v>1858645.66</v>
      </c>
      <c r="F306" s="14">
        <f>E306/SUM(E$2:E$4165)</f>
        <v/>
      </c>
      <c r="G306" s="14">
        <f>G305+F306</f>
        <v/>
      </c>
      <c r="H306" s="5">
        <f>IF(G306&lt;=p_rot_a,"A",IF(G306&lt;=p_rot_b,"B","C"))</f>
        <v/>
      </c>
    </row>
    <row r="307">
      <c r="A307" s="5" t="inlineStr">
        <is>
          <t>351100300992516</t>
        </is>
      </c>
      <c r="B307" s="5" t="inlineStr">
        <is>
          <t>LAMINA NUEVA TEC PIEDRA CAFE 96201 1.22 X. 2.44M 5MM MATE FIBRA BAMBU CARBON PVC IMITACION</t>
        </is>
      </c>
      <c r="C307" s="5" t="inlineStr">
        <is>
          <t>IMPORTACION LAMINA PVC, BAMBU, ACC</t>
        </is>
      </c>
      <c r="D307" s="11" t="n">
        <v>109</v>
      </c>
      <c r="E307" s="12" t="n">
        <v>1855978.83</v>
      </c>
      <c r="F307" s="14">
        <f>E307/SUM(E$2:E$4165)</f>
        <v/>
      </c>
      <c r="G307" s="14">
        <f>G306+F307</f>
        <v/>
      </c>
      <c r="H307" s="5">
        <f>IF(G307&lt;=p_rot_a,"A",IF(G307&lt;=p_rot_b,"B","C"))</f>
        <v/>
      </c>
    </row>
    <row r="308">
      <c r="A308" s="5" t="inlineStr">
        <is>
          <t>351100300992672</t>
        </is>
      </c>
      <c r="B308" s="5" t="inlineStr">
        <is>
          <t>LAMINA NUEVA TEC XL VENECIANO BEIGE 510701-2S 1.22 X. 2.80M 5MM MATE FIBRA BAMBU CARBON PV PIEDR</t>
        </is>
      </c>
      <c r="C308" s="5" t="inlineStr">
        <is>
          <t>IMPORTACION LAMINA PVC, BAMBU, ACC</t>
        </is>
      </c>
      <c r="D308" s="11" t="n">
        <v>119</v>
      </c>
      <c r="E308" s="12" t="n">
        <v>1855805.31</v>
      </c>
      <c r="F308" s="14">
        <f>E308/SUM(E$2:E$4165)</f>
        <v/>
      </c>
      <c r="G308" s="14">
        <f>G307+F308</f>
        <v/>
      </c>
      <c r="H308" s="5">
        <f>IF(G308&lt;=p_rot_a,"A",IF(G308&lt;=p_rot_b,"B","C"))</f>
        <v/>
      </c>
    </row>
    <row r="309">
      <c r="A309" s="5" t="inlineStr">
        <is>
          <t>237</t>
        </is>
      </c>
      <c r="B309" s="5" t="inlineStr">
        <is>
          <t>SEMIDURO ALFAJILLA 2X3 PIEZA DE 4 VARAS</t>
        </is>
      </c>
      <c r="C309" s="5" t="inlineStr">
        <is>
          <t>SEMIDURO</t>
        </is>
      </c>
      <c r="D309" s="11" t="n">
        <v>565</v>
      </c>
      <c r="E309" s="12" t="n">
        <v>1853983.68</v>
      </c>
      <c r="F309" s="14">
        <f>E309/SUM(E$2:E$4165)</f>
        <v/>
      </c>
      <c r="G309" s="14">
        <f>G308+F309</f>
        <v/>
      </c>
      <c r="H309" s="5">
        <f>IF(G309&lt;=p_rot_a,"A",IF(G309&lt;=p_rot_b,"B","C"))</f>
        <v/>
      </c>
    </row>
    <row r="310">
      <c r="A310" s="5" t="inlineStr">
        <is>
          <t>556</t>
        </is>
      </c>
      <c r="B310" s="5" t="inlineStr">
        <is>
          <t>LAMINA GYPSUM VERDE/CAFE</t>
        </is>
      </c>
      <c r="C310" s="5" t="inlineStr">
        <is>
          <t>LAMINAS Y PERFILERIA LIVIANA</t>
        </is>
      </c>
      <c r="D310" s="11" t="n">
        <v>236</v>
      </c>
      <c r="E310" s="12" t="n">
        <v>1851633.97</v>
      </c>
      <c r="F310" s="14">
        <f>E310/SUM(E$2:E$4165)</f>
        <v/>
      </c>
      <c r="G310" s="14">
        <f>G309+F310</f>
        <v/>
      </c>
      <c r="H310" s="5">
        <f>IF(G310&lt;=p_rot_a,"A",IF(G310&lt;=p_rot_b,"B","C"))</f>
        <v/>
      </c>
    </row>
    <row r="311">
      <c r="A311" s="5" t="inlineStr">
        <is>
          <t>121</t>
        </is>
      </c>
      <c r="B311" s="5" t="inlineStr">
        <is>
          <t>BLOCK 20-20-40</t>
        </is>
      </c>
      <c r="C311" s="5" t="inlineStr">
        <is>
          <t>BLOQUES, VARILLAS, MALLAS</t>
        </is>
      </c>
      <c r="D311" s="11" t="n">
        <v>2730</v>
      </c>
      <c r="E311" s="12" t="n">
        <v>1850342.56</v>
      </c>
      <c r="F311" s="14">
        <f>E311/SUM(E$2:E$4165)</f>
        <v/>
      </c>
      <c r="G311" s="14">
        <f>G310+F311</f>
        <v/>
      </c>
      <c r="H311" s="5">
        <f>IF(G311&lt;=p_rot_a,"A",IF(G311&lt;=p_rot_b,"B","C"))</f>
        <v/>
      </c>
    </row>
    <row r="312">
      <c r="A312" s="5" t="inlineStr">
        <is>
          <t>351100300992338</t>
        </is>
      </c>
      <c r="B312" s="5" t="inlineStr">
        <is>
          <t>ABANICO DE TECHO MULTIFUNCION PARLANTE  BLUETOOTH VT15-FLO048 48 PULG VENTILADOR</t>
        </is>
      </c>
      <c r="C312" s="5" t="inlineStr">
        <is>
          <t>IMPORTACION FERRETERIA GENERAL</t>
        </is>
      </c>
      <c r="D312" s="11" t="n">
        <v>40</v>
      </c>
      <c r="E312" s="12" t="n">
        <v>1849371.68</v>
      </c>
      <c r="F312" s="14">
        <f>E312/SUM(E$2:E$4165)</f>
        <v/>
      </c>
      <c r="G312" s="14">
        <f>G311+F312</f>
        <v/>
      </c>
      <c r="H312" s="5">
        <f>IF(G312&lt;=p_rot_a,"A",IF(G312&lt;=p_rot_b,"B","C"))</f>
        <v/>
      </c>
    </row>
    <row r="313">
      <c r="A313" s="5" t="inlineStr">
        <is>
          <t>351100300991817</t>
        </is>
      </c>
      <c r="B313" s="5" t="inlineStr">
        <is>
          <t>LAMINA PVC DT-2438 1.22X2.44 3MM IMITACION PIEDRA NATURAL</t>
        </is>
      </c>
      <c r="C313" s="5" t="inlineStr">
        <is>
          <t>SIN CATEGORIA</t>
        </is>
      </c>
      <c r="D313" s="11" t="n">
        <v>109</v>
      </c>
      <c r="E313" s="12" t="n">
        <v>1838427.01</v>
      </c>
      <c r="F313" s="14">
        <f>E313/SUM(E$2:E$4165)</f>
        <v/>
      </c>
      <c r="G313" s="14">
        <f>G312+F313</f>
        <v/>
      </c>
      <c r="H313" s="5">
        <f>IF(G313&lt;=p_rot_a,"A",IF(G313&lt;=p_rot_b,"B","C"))</f>
        <v/>
      </c>
    </row>
    <row r="314">
      <c r="A314" s="5" t="inlineStr">
        <is>
          <t>351100300992310</t>
        </is>
      </c>
      <c r="B314" s="5" t="inlineStr">
        <is>
          <t>DUCHA BAÑO DORADA FF1108G EXPUESTA COLOR DORADA FANG</t>
        </is>
      </c>
      <c r="C314" s="5" t="inlineStr">
        <is>
          <t>IMPORTACION GRIFERIA</t>
        </is>
      </c>
      <c r="D314" s="11" t="n">
        <v>25</v>
      </c>
      <c r="E314" s="12" t="n">
        <v>1832306.5</v>
      </c>
      <c r="F314" s="14">
        <f>E314/SUM(E$2:E$4165)</f>
        <v/>
      </c>
      <c r="G314" s="14">
        <f>G313+F314</f>
        <v/>
      </c>
      <c r="H314" s="5">
        <f>IF(G314&lt;=p_rot_a,"A",IF(G314&lt;=p_rot_b,"B","C"))</f>
        <v/>
      </c>
    </row>
    <row r="315">
      <c r="A315" s="5" t="inlineStr">
        <is>
          <t>351100300991718</t>
        </is>
      </c>
      <c r="B315" s="5" t="inlineStr">
        <is>
          <t>DIAMOND ZT-2403A-70 GREY MUEBLE LAVATORIO + ESPEJO LED AEREO 70X47X48 (NO INCLUYE GRIFERIA)</t>
        </is>
      </c>
      <c r="C315" s="5" t="inlineStr">
        <is>
          <t>SIN CATEGORIA</t>
        </is>
      </c>
      <c r="D315" s="11" t="n">
        <v>19</v>
      </c>
      <c r="E315" s="12" t="n">
        <v>1821970.95</v>
      </c>
      <c r="F315" s="14">
        <f>E315/SUM(E$2:E$4165)</f>
        <v/>
      </c>
      <c r="G315" s="14">
        <f>G314+F315</f>
        <v/>
      </c>
      <c r="H315" s="5">
        <f>IF(G315&lt;=p_rot_a,"A",IF(G315&lt;=p_rot_b,"B","C"))</f>
        <v/>
      </c>
    </row>
    <row r="316">
      <c r="A316" s="5" t="inlineStr">
        <is>
          <t>351100300992734</t>
        </is>
      </c>
      <c r="B316" s="5" t="inlineStr">
        <is>
          <t xml:space="preserve"> CORNISA LAMINADA FRESNO GRIS 5.95M.</t>
        </is>
      </c>
      <c r="C316" s="5" t="inlineStr">
        <is>
          <t>TABLILLA PVC Y CORNISAS</t>
        </is>
      </c>
      <c r="D316" s="11" t="n">
        <v>568</v>
      </c>
      <c r="E316" s="12" t="n">
        <v>1807581.99</v>
      </c>
      <c r="F316" s="14">
        <f>E316/SUM(E$2:E$4165)</f>
        <v/>
      </c>
      <c r="G316" s="14">
        <f>G315+F316</f>
        <v/>
      </c>
      <c r="H316" s="5">
        <f>IF(G316&lt;=p_rot_a,"A",IF(G316&lt;=p_rot_b,"B","C"))</f>
        <v/>
      </c>
    </row>
    <row r="317">
      <c r="A317" s="5" t="inlineStr">
        <is>
          <t>351100300991823</t>
        </is>
      </c>
      <c r="B317" s="5" t="inlineStr">
        <is>
          <t>LAMINA PVC LJ24821T1.22X2.44 3MM IMITACION PIEDRA NATURAL</t>
        </is>
      </c>
      <c r="C317" s="5" t="inlineStr">
        <is>
          <t>IMPORTACION LAMINA PVC, BAMBU, ACC</t>
        </is>
      </c>
      <c r="D317" s="11" t="n">
        <v>103</v>
      </c>
      <c r="E317" s="12" t="n">
        <v>1806178.29</v>
      </c>
      <c r="F317" s="14">
        <f>E317/SUM(E$2:E$4165)</f>
        <v/>
      </c>
      <c r="G317" s="14">
        <f>G316+F317</f>
        <v/>
      </c>
      <c r="H317" s="5">
        <f>IF(G317&lt;=p_rot_a,"A",IF(G317&lt;=p_rot_b,"B","C"))</f>
        <v/>
      </c>
    </row>
    <row r="318">
      <c r="A318" s="5" t="inlineStr">
        <is>
          <t>PINT-IM-0024</t>
        </is>
      </c>
      <c r="B318" s="5" t="inlineStr">
        <is>
          <t>LANCO DRY COAT SATIN BLANCO/PASTEL GALON DC3040-4</t>
        </is>
      </c>
      <c r="C318" s="5" t="inlineStr">
        <is>
          <t>IMPERMEABILIZANTES</t>
        </is>
      </c>
      <c r="D318" s="11" t="n">
        <v>110</v>
      </c>
      <c r="E318" s="12" t="n">
        <v>1802961.95</v>
      </c>
      <c r="F318" s="14">
        <f>E318/SUM(E$2:E$4165)</f>
        <v/>
      </c>
      <c r="G318" s="14">
        <f>G317+F318</f>
        <v/>
      </c>
      <c r="H318" s="5">
        <f>IF(G318&lt;=p_rot_a,"A",IF(G318&lt;=p_rot_b,"B","C"))</f>
        <v/>
      </c>
    </row>
    <row r="319">
      <c r="A319" s="5" t="inlineStr">
        <is>
          <t>351100300992434</t>
        </is>
      </c>
      <c r="B319" s="5" t="inlineStr">
        <is>
          <t>PANEL DUCHA MULTIFUNCION SATINADA CEPILLADA ACERO AQP-23442</t>
        </is>
      </c>
      <c r="C319" s="5" t="inlineStr">
        <is>
          <t>IMPORTACION GRIFERIA</t>
        </is>
      </c>
      <c r="D319" s="11" t="n">
        <v>23</v>
      </c>
      <c r="E319" s="12" t="n">
        <v>1798106.19</v>
      </c>
      <c r="F319" s="14">
        <f>E319/SUM(E$2:E$4165)</f>
        <v/>
      </c>
      <c r="G319" s="14">
        <f>G318+F319</f>
        <v/>
      </c>
      <c r="H319" s="5">
        <f>IF(G319&lt;=p_rot_a,"A",IF(G319&lt;=p_rot_b,"B","C"))</f>
        <v/>
      </c>
    </row>
    <row r="320">
      <c r="A320" s="5" t="inlineStr">
        <is>
          <t>351100300991820</t>
        </is>
      </c>
      <c r="B320" s="5" t="inlineStr">
        <is>
          <t>LAMINA PVC DY-2407 1.22X2.44 3MM IMITACION PIEDRA NATURAL</t>
        </is>
      </c>
      <c r="C320" s="5" t="inlineStr">
        <is>
          <t>IMPORTACION LAMINA PVC, BAMBU, ACC</t>
        </is>
      </c>
      <c r="D320" s="11" t="n">
        <v>107</v>
      </c>
      <c r="E320" s="12" t="n">
        <v>1793983.16</v>
      </c>
      <c r="F320" s="14">
        <f>E320/SUM(E$2:E$4165)</f>
        <v/>
      </c>
      <c r="G320" s="14">
        <f>G319+F320</f>
        <v/>
      </c>
      <c r="H320" s="5">
        <f>IF(G320&lt;=p_rot_a,"A",IF(G320&lt;=p_rot_b,"B","C"))</f>
        <v/>
      </c>
    </row>
    <row r="321">
      <c r="A321" s="5" t="inlineStr">
        <is>
          <t>14100031</t>
        </is>
      </c>
      <c r="B321" s="5" t="inlineStr">
        <is>
          <t>PUERTA PINO 85 X 210 CM</t>
        </is>
      </c>
      <c r="C321" s="5" t="inlineStr">
        <is>
          <t>PUERTAS</t>
        </is>
      </c>
      <c r="D321" s="11" t="n">
        <v>61</v>
      </c>
      <c r="E321" s="12" t="n">
        <v>1790667.4</v>
      </c>
      <c r="F321" s="14">
        <f>E321/SUM(E$2:E$4165)</f>
        <v/>
      </c>
      <c r="G321" s="14">
        <f>G320+F321</f>
        <v/>
      </c>
      <c r="H321" s="5">
        <f>IF(G321&lt;=p_rot_a,"A",IF(G321&lt;=p_rot_b,"B","C"))</f>
        <v/>
      </c>
    </row>
    <row r="322">
      <c r="A322" s="5" t="inlineStr">
        <is>
          <t>261</t>
        </is>
      </c>
      <c r="B322" s="5" t="inlineStr">
        <is>
          <t>PINO 1X12 3.20MTS (19x290mm)</t>
        </is>
      </c>
      <c r="C322" s="5" t="inlineStr">
        <is>
          <t>PINO</t>
        </is>
      </c>
      <c r="D322" s="11" t="n">
        <v>192</v>
      </c>
      <c r="E322" s="12" t="n">
        <v>1788831.58</v>
      </c>
      <c r="F322" s="14">
        <f>E322/SUM(E$2:E$4165)</f>
        <v/>
      </c>
      <c r="G322" s="14">
        <f>G321+F322</f>
        <v/>
      </c>
      <c r="H322" s="5">
        <f>IF(G322&lt;=p_rot_a,"A",IF(G322&lt;=p_rot_b,"B","C"))</f>
        <v/>
      </c>
    </row>
    <row r="323">
      <c r="A323" s="5" t="inlineStr">
        <is>
          <t>987</t>
        </is>
      </c>
      <c r="B323" s="5" t="inlineStr">
        <is>
          <t>CODO 3 X 90</t>
        </is>
      </c>
      <c r="C323" s="5" t="inlineStr">
        <is>
          <t>TUBERIA PVC, CANOAS Y ACCESORIOS</t>
        </is>
      </c>
      <c r="D323" s="11" t="n">
        <v>1230</v>
      </c>
      <c r="E323" s="12" t="n">
        <v>1772269.29</v>
      </c>
      <c r="F323" s="14">
        <f>E323/SUM(E$2:E$4165)</f>
        <v/>
      </c>
      <c r="G323" s="14">
        <f>G322+F323</f>
        <v/>
      </c>
      <c r="H323" s="5">
        <f>IF(G323&lt;=p_rot_a,"A",IF(G323&lt;=p_rot_b,"B","C"))</f>
        <v/>
      </c>
    </row>
    <row r="324">
      <c r="A324" s="5" t="inlineStr">
        <is>
          <t>351100300990574</t>
        </is>
      </c>
      <c r="B324" s="5" t="inlineStr">
        <is>
          <t>PILA PLASTICA PEQUENA VERSAPLAST CON ACCESORIOS SIN PATAS 45CM X 65CM</t>
        </is>
      </c>
      <c r="C324" s="5" t="inlineStr">
        <is>
          <t>PILAS</t>
        </is>
      </c>
      <c r="D324" s="11" t="n">
        <v>39</v>
      </c>
      <c r="E324" s="12" t="n">
        <v>1760090.85</v>
      </c>
      <c r="F324" s="14">
        <f>E324/SUM(E$2:E$4165)</f>
        <v/>
      </c>
      <c r="G324" s="14">
        <f>G323+F324</f>
        <v/>
      </c>
      <c r="H324" s="5">
        <f>IF(G324&lt;=p_rot_a,"A",IF(G324&lt;=p_rot_b,"B","C"))</f>
        <v/>
      </c>
    </row>
    <row r="325">
      <c r="A325" s="5" t="inlineStr">
        <is>
          <t>351100300992105</t>
        </is>
      </c>
      <c r="B325" s="5" t="inlineStr">
        <is>
          <t>LAMINA NUEVA TEC PINO P060 CJ8005 1.22X2.44 5MM IMITACION BAMBU CARBON PVC</t>
        </is>
      </c>
      <c r="C325" s="5" t="inlineStr">
        <is>
          <t>IMPORTACION LAMINA PVC, BAMBU, ACC</t>
        </is>
      </c>
      <c r="D325" s="11" t="n">
        <v>120</v>
      </c>
      <c r="E325" s="12" t="n">
        <v>1756637.17</v>
      </c>
      <c r="F325" s="14">
        <f>E325/SUM(E$2:E$4165)</f>
        <v/>
      </c>
      <c r="G325" s="14">
        <f>G324+F325</f>
        <v/>
      </c>
      <c r="H325" s="5">
        <f>IF(G325&lt;=p_rot_a,"A",IF(G325&lt;=p_rot_b,"B","C"))</f>
        <v/>
      </c>
    </row>
    <row r="326">
      <c r="A326" s="5" t="inlineStr">
        <is>
          <t>351100300991556</t>
        </is>
      </c>
      <c r="B326" s="5" t="inlineStr">
        <is>
          <t>DIAMOND INODORO S802-MB PIETRA MATE NEGRO MATE SIFON OCULTO DOBLE DESCARGA</t>
        </is>
      </c>
      <c r="C326" s="5" t="inlineStr">
        <is>
          <t>IMPORTACION LOZA</t>
        </is>
      </c>
      <c r="D326" s="11" t="n">
        <v>20</v>
      </c>
      <c r="E326" s="12" t="n">
        <v>1753255.84</v>
      </c>
      <c r="F326" s="14">
        <f>E326/SUM(E$2:E$4165)</f>
        <v/>
      </c>
      <c r="G326" s="14">
        <f>G325+F326</f>
        <v/>
      </c>
      <c r="H326" s="5">
        <f>IF(G326&lt;=p_rot_a,"A",IF(G326&lt;=p_rot_b,"B","C"))</f>
        <v/>
      </c>
    </row>
    <row r="327">
      <c r="A327" s="5" t="inlineStr">
        <is>
          <t>351100300991821</t>
        </is>
      </c>
      <c r="B327" s="5" t="inlineStr">
        <is>
          <t>LAMINA PVC DY-2432 1.22X2.44 3MM IMITACION PIEDRA NATURAL</t>
        </is>
      </c>
      <c r="C327" s="5" t="inlineStr">
        <is>
          <t>IMPORTACION LAMINA PVC, BAMBU, ACC</t>
        </is>
      </c>
      <c r="D327" s="11" t="n">
        <v>119</v>
      </c>
      <c r="E327" s="12" t="n">
        <v>1751051.83</v>
      </c>
      <c r="F327" s="14">
        <f>E327/SUM(E$2:E$4165)</f>
        <v/>
      </c>
      <c r="G327" s="14">
        <f>G326+F327</f>
        <v/>
      </c>
      <c r="H327" s="5">
        <f>IF(G327&lt;=p_rot_a,"A",IF(G327&lt;=p_rot_b,"B","C"))</f>
        <v/>
      </c>
    </row>
    <row r="328">
      <c r="A328" s="5" t="inlineStr">
        <is>
          <t>72596</t>
        </is>
      </c>
      <c r="B328" s="5" t="inlineStr">
        <is>
          <t>ESCALERA ALUMINIO MULTIUSOS 3.70MT AM0112 ANDAMIO</t>
        </is>
      </c>
      <c r="C328" s="5" t="inlineStr">
        <is>
          <t>FERRETERIA GENERAL</t>
        </is>
      </c>
      <c r="D328" s="11" t="n">
        <v>49</v>
      </c>
      <c r="E328" s="12" t="n">
        <v>1747657.1</v>
      </c>
      <c r="F328" s="14">
        <f>E328/SUM(E$2:E$4165)</f>
        <v/>
      </c>
      <c r="G328" s="14">
        <f>G327+F328</f>
        <v/>
      </c>
      <c r="H328" s="5">
        <f>IF(G328&lt;=p_rot_a,"A",IF(G328&lt;=p_rot_b,"B","C"))</f>
        <v/>
      </c>
    </row>
    <row r="329">
      <c r="A329" s="5" t="inlineStr">
        <is>
          <t>160</t>
        </is>
      </c>
      <c r="B329" s="5" t="inlineStr">
        <is>
          <t>PIEDRA BRUTA METRO</t>
        </is>
      </c>
      <c r="C329" s="5" t="inlineStr">
        <is>
          <t>AGREGADOS</t>
        </is>
      </c>
      <c r="D329" s="11" t="n">
        <v>80</v>
      </c>
      <c r="E329" s="12" t="n">
        <v>1746753.03</v>
      </c>
      <c r="F329" s="14">
        <f>E329/SUM(E$2:E$4165)</f>
        <v/>
      </c>
      <c r="G329" s="14">
        <f>G328+F329</f>
        <v/>
      </c>
      <c r="H329" s="5">
        <f>IF(G329&lt;=p_rot_a,"A",IF(G329&lt;=p_rot_b,"B","C"))</f>
        <v/>
      </c>
    </row>
    <row r="330">
      <c r="A330" s="5" t="inlineStr">
        <is>
          <t>351100300991804</t>
        </is>
      </c>
      <c r="B330" s="5" t="inlineStr">
        <is>
          <t>LUZ LED 60CM PARA PANEL ACANALADO</t>
        </is>
      </c>
      <c r="C330" s="5" t="inlineStr">
        <is>
          <t>PANEL ACANALADO INTERIOR</t>
        </is>
      </c>
      <c r="D330" s="11" t="n">
        <v>563</v>
      </c>
      <c r="E330" s="12" t="n">
        <v>1744208.29</v>
      </c>
      <c r="F330" s="14">
        <f>E330/SUM(E$2:E$4165)</f>
        <v/>
      </c>
      <c r="G330" s="14">
        <f>G329+F330</f>
        <v/>
      </c>
      <c r="H330" s="5">
        <f>IF(G330&lt;=p_rot_a,"A",IF(G330&lt;=p_rot_b,"B","C"))</f>
        <v/>
      </c>
    </row>
    <row r="331">
      <c r="A331" s="5" t="inlineStr">
        <is>
          <t>351100300992357</t>
        </is>
      </c>
      <c r="B331" s="5" t="inlineStr">
        <is>
          <t>DUCHA EXPUESTA CUAD. CROMADA  AJUSTABLE AQP-23151 + CALENTADOR DE AGUA 3800W DIGITAL 110V AQP-X55</t>
        </is>
      </c>
      <c r="C331" s="5" t="inlineStr">
        <is>
          <t>IMPORTACION GRIFERIA</t>
        </is>
      </c>
      <c r="D331" s="11" t="n">
        <v>30</v>
      </c>
      <c r="E331" s="12" t="n">
        <v>1740547.57</v>
      </c>
      <c r="F331" s="14">
        <f>E331/SUM(E$2:E$4165)</f>
        <v/>
      </c>
      <c r="G331" s="14">
        <f>G330+F331</f>
        <v/>
      </c>
      <c r="H331" s="5">
        <f>IF(G331&lt;=p_rot_a,"A",IF(G331&lt;=p_rot_b,"B","C"))</f>
        <v/>
      </c>
    </row>
    <row r="332">
      <c r="A332" s="5" t="inlineStr">
        <is>
          <t>I20031</t>
        </is>
      </c>
      <c r="B332" s="5" t="inlineStr">
        <is>
          <t>TOTAL TALADRO INALAMBRICO 20V 1/2 PERCUTOR CON ESTUCHE 2 BATERIAS UTIDLI20602-20668</t>
        </is>
      </c>
      <c r="C332" s="5" t="inlineStr">
        <is>
          <t>HERRAMIENTA ELECTRICA</t>
        </is>
      </c>
      <c r="D332" s="11" t="n">
        <v>33</v>
      </c>
      <c r="E332" s="12" t="n">
        <v>1740286.84</v>
      </c>
      <c r="F332" s="14">
        <f>E332/SUM(E$2:E$4165)</f>
        <v/>
      </c>
      <c r="G332" s="14">
        <f>G331+F332</f>
        <v/>
      </c>
      <c r="H332" s="5">
        <f>IF(G332&lt;=p_rot_a,"A",IF(G332&lt;=p_rot_b,"B","C"))</f>
        <v/>
      </c>
    </row>
    <row r="333">
      <c r="A333" s="5" t="inlineStr">
        <is>
          <t>351100300991868</t>
        </is>
      </c>
      <c r="B333" s="5" t="inlineStr">
        <is>
          <t>RODAPIE PVC ZP-03 MADERA GRIS 3.5 PULG X 2.40M CON CANALETA INCLUIDA</t>
        </is>
      </c>
      <c r="C333" s="5" t="inlineStr">
        <is>
          <t>RODAPIE Y ACCESORIOS</t>
        </is>
      </c>
      <c r="D333" s="11" t="n">
        <v>696</v>
      </c>
      <c r="E333" s="12" t="n">
        <v>1731947.36</v>
      </c>
      <c r="F333" s="14">
        <f>E333/SUM(E$2:E$4165)</f>
        <v/>
      </c>
      <c r="G333" s="14">
        <f>G332+F333</f>
        <v/>
      </c>
      <c r="H333" s="5">
        <f>IF(G333&lt;=p_rot_a,"A",IF(G333&lt;=p_rot_b,"B","C"))</f>
        <v/>
      </c>
    </row>
    <row r="334">
      <c r="A334" s="5" t="inlineStr">
        <is>
          <t>351100300991936</t>
        </is>
      </c>
      <c r="B334" s="5" t="inlineStr">
        <is>
          <t>DIAMOND MUEBLE LAVATORIO NB138-80 AEREO 80CM X 47CM X44CM (NO INCLUYE GRIFERIA)</t>
        </is>
      </c>
      <c r="C334" s="5" t="inlineStr">
        <is>
          <t>IMPORTACION LOZA</t>
        </is>
      </c>
      <c r="D334" s="11" t="n">
        <v>22</v>
      </c>
      <c r="E334" s="12" t="n">
        <v>1721953.36</v>
      </c>
      <c r="F334" s="14">
        <f>E334/SUM(E$2:E$4165)</f>
        <v/>
      </c>
      <c r="G334" s="14">
        <f>G333+F334</f>
        <v/>
      </c>
      <c r="H334" s="5">
        <f>IF(G334&lt;=p_rot_a,"A",IF(G334&lt;=p_rot_b,"B","C"))</f>
        <v/>
      </c>
    </row>
    <row r="335">
      <c r="A335" s="5" t="inlineStr">
        <is>
          <t>351100300992788</t>
        </is>
      </c>
      <c r="B335" s="5" t="inlineStr">
        <is>
          <t>PIEDRA P.U. STONE GRIS CLARO 60X120CM  USO INTERIOR EXTERIOR</t>
        </is>
      </c>
      <c r="C335" s="5" t="inlineStr">
        <is>
          <t>SIDING EXTERIOR WPC</t>
        </is>
      </c>
      <c r="D335" s="11" t="n">
        <v>179</v>
      </c>
      <c r="E335" s="12" t="n">
        <v>1720367.26</v>
      </c>
      <c r="F335" s="14">
        <f>E335/SUM(E$2:E$4165)</f>
        <v/>
      </c>
      <c r="G335" s="14">
        <f>G334+F335</f>
        <v/>
      </c>
      <c r="H335" s="5">
        <f>IF(G335&lt;=p_rot_a,"A",IF(G335&lt;=p_rot_b,"B","C"))</f>
        <v/>
      </c>
    </row>
    <row r="336">
      <c r="A336" s="5" t="inlineStr">
        <is>
          <t>351100300991940</t>
        </is>
      </c>
      <c r="B336" s="5" t="inlineStr">
        <is>
          <t>DIAMOND MUEBLE LAVATORIO LD03-60 WHITE + GOLDEN 60CM X 47CM X 79CM (NO INCLUYE GRIFERIA)</t>
        </is>
      </c>
      <c r="C336" s="5" t="inlineStr">
        <is>
          <t>IMPORTACION LOZA</t>
        </is>
      </c>
      <c r="D336" s="11" t="n">
        <v>19</v>
      </c>
      <c r="E336" s="12" t="n">
        <v>1714670.8</v>
      </c>
      <c r="F336" s="14">
        <f>E336/SUM(E$2:E$4165)</f>
        <v/>
      </c>
      <c r="G336" s="14">
        <f>G335+F336</f>
        <v/>
      </c>
      <c r="H336" s="5">
        <f>IF(G336&lt;=p_rot_a,"A",IF(G336&lt;=p_rot_b,"B","C"))</f>
        <v/>
      </c>
    </row>
    <row r="337">
      <c r="A337" s="5" t="inlineStr">
        <is>
          <t>351100300992413</t>
        </is>
      </c>
      <c r="B337" s="5" t="inlineStr">
        <is>
          <t xml:space="preserve">IRIS COMBO MUEBLE BLANCO + LAVATORIO + GRIFERIA + DESAGUE 45CM X 45 CM X 78CM </t>
        </is>
      </c>
      <c r="C337" s="5" t="inlineStr">
        <is>
          <t>LOZA SANITARIA</t>
        </is>
      </c>
      <c r="D337" s="11" t="n">
        <v>26</v>
      </c>
      <c r="E337" s="12" t="n">
        <v>1713982.3</v>
      </c>
      <c r="F337" s="14">
        <f>E337/SUM(E$2:E$4165)</f>
        <v/>
      </c>
      <c r="G337" s="14">
        <f>G336+F337</f>
        <v/>
      </c>
      <c r="H337" s="5">
        <f>IF(G337&lt;=p_rot_a,"A",IF(G337&lt;=p_rot_b,"B","C"))</f>
        <v/>
      </c>
    </row>
    <row r="338">
      <c r="A338" s="5" t="inlineStr">
        <is>
          <t>351100300991570</t>
        </is>
      </c>
      <c r="B338" s="5" t="inlineStr">
        <is>
          <t>LAMINA PVC 067 MATE MONTEVERDE STONE 1.22X2.44 3MM IMITACION PIEDRA NATURAL</t>
        </is>
      </c>
      <c r="C338" s="5" t="inlineStr">
        <is>
          <t>SIN CATEGORIA</t>
        </is>
      </c>
      <c r="D338" s="11" t="n">
        <v>123</v>
      </c>
      <c r="E338" s="12" t="n">
        <v>1713423.21</v>
      </c>
      <c r="F338" s="14">
        <f>E338/SUM(E$2:E$4165)</f>
        <v/>
      </c>
      <c r="G338" s="14">
        <f>G337+F338</f>
        <v/>
      </c>
      <c r="H338" s="5">
        <f>IF(G338&lt;=p_rot_a,"A",IF(G338&lt;=p_rot_b,"B","C"))</f>
        <v/>
      </c>
    </row>
    <row r="339">
      <c r="A339" s="5" t="inlineStr">
        <is>
          <t>351100300991676</t>
        </is>
      </c>
      <c r="B339" s="5" t="inlineStr">
        <is>
          <t>$$ LAMINA PVC MIAMI BLUE 1.22X2.44 3MM IMITACION PIEDRA NATURAL PM08</t>
        </is>
      </c>
      <c r="C339" s="5" t="inlineStr">
        <is>
          <t>LAMINA PVC, BAMBU, ACC</t>
        </is>
      </c>
      <c r="D339" s="11" t="n">
        <v>135</v>
      </c>
      <c r="E339" s="12" t="n">
        <v>1712175.17</v>
      </c>
      <c r="F339" s="14">
        <f>E339/SUM(E$2:E$4165)</f>
        <v/>
      </c>
      <c r="G339" s="14">
        <f>G338+F339</f>
        <v/>
      </c>
      <c r="H339" s="5">
        <f>IF(G339&lt;=p_rot_a,"A",IF(G339&lt;=p_rot_b,"B","C"))</f>
        <v/>
      </c>
    </row>
    <row r="340">
      <c r="A340" s="5" t="inlineStr">
        <is>
          <t>20100001</t>
        </is>
      </c>
      <c r="B340" s="5" t="inlineStr">
        <is>
          <t>AZULEJO ANDES PLUS BOVEDA 20X30 CAJA 1.50M2</t>
        </is>
      </c>
      <c r="C340" s="5" t="inlineStr">
        <is>
          <t>AZULEJOS</t>
        </is>
      </c>
      <c r="D340" s="11" t="n">
        <v>203.75</v>
      </c>
      <c r="E340" s="12" t="n">
        <v>1703080.97</v>
      </c>
      <c r="F340" s="14">
        <f>E340/SUM(E$2:E$4165)</f>
        <v/>
      </c>
      <c r="G340" s="14">
        <f>G339+F340</f>
        <v/>
      </c>
      <c r="H340" s="5">
        <f>IF(G340&lt;=p_rot_a,"A",IF(G340&lt;=p_rot_b,"B","C"))</f>
        <v/>
      </c>
    </row>
    <row r="341">
      <c r="A341" s="5" t="inlineStr">
        <is>
          <t>351100300992670</t>
        </is>
      </c>
      <c r="B341" s="5" t="inlineStr">
        <is>
          <t>LAMINA NUEVA TEC XL CEMENTO BEIGE CRFM405-G01 1.22 X. 2.80M 5MM MATE FIBRA BAMBU CARBON PVC IMITACIO</t>
        </is>
      </c>
      <c r="C341" s="5" t="inlineStr">
        <is>
          <t>IMPORTACION LAMINA PVC, BAMBU, ACC</t>
        </is>
      </c>
      <c r="D341" s="11" t="n">
        <v>144</v>
      </c>
      <c r="E341" s="12" t="n">
        <v>1699685.84</v>
      </c>
      <c r="F341" s="14">
        <f>E341/SUM(E$2:E$4165)</f>
        <v/>
      </c>
      <c r="G341" s="14">
        <f>G340+F341</f>
        <v/>
      </c>
      <c r="H341" s="5">
        <f>IF(G341&lt;=p_rot_a,"A",IF(G341&lt;=p_rot_b,"B","C"))</f>
        <v/>
      </c>
    </row>
    <row r="342">
      <c r="A342" s="5" t="inlineStr">
        <is>
          <t>10160007</t>
        </is>
      </c>
      <c r="B342" s="5" t="inlineStr">
        <is>
          <t>TUBO IND. RECTANGULAR 1X11/2 1.50MM GALVANIZADO</t>
        </is>
      </c>
      <c r="C342" s="5" t="inlineStr">
        <is>
          <t>TUBERIA INDUSTRIAL</t>
        </is>
      </c>
      <c r="D342" s="11" t="n">
        <v>311</v>
      </c>
      <c r="E342" s="12" t="n">
        <v>1675565.91</v>
      </c>
      <c r="F342" s="14">
        <f>E342/SUM(E$2:E$4165)</f>
        <v/>
      </c>
      <c r="G342" s="14">
        <f>G341+F342</f>
        <v/>
      </c>
      <c r="H342" s="5">
        <f>IF(G342&lt;=p_rot_a,"A",IF(G342&lt;=p_rot_b,"B","C"))</f>
        <v/>
      </c>
    </row>
    <row r="343">
      <c r="A343" s="5" t="inlineStr">
        <is>
          <t>5148</t>
        </is>
      </c>
      <c r="B343" s="5" t="inlineStr">
        <is>
          <t>LAMINA ZINC LISO #26 0.92x1.83 cm</t>
        </is>
      </c>
      <c r="C343" s="5" t="inlineStr">
        <is>
          <t>TUBERIA INDUSTRIAL, HIERROS PLANOS Y CORRUGADOS</t>
        </is>
      </c>
      <c r="D343" s="11" t="n">
        <v>256</v>
      </c>
      <c r="E343" s="12" t="n">
        <v>1669335.71</v>
      </c>
      <c r="F343" s="14">
        <f>E343/SUM(E$2:E$4165)</f>
        <v/>
      </c>
      <c r="G343" s="14">
        <f>G342+F343</f>
        <v/>
      </c>
      <c r="H343" s="5">
        <f>IF(G343&lt;=p_rot_a,"A",IF(G343&lt;=p_rot_b,"B","C"))</f>
        <v/>
      </c>
    </row>
    <row r="344">
      <c r="A344" s="5" t="inlineStr">
        <is>
          <t>10140007</t>
        </is>
      </c>
      <c r="B344" s="5" t="inlineStr">
        <is>
          <t>TUBO ESTRUCT. RECTANGULAR 2x6 1.50MM GALVANIZADO</t>
        </is>
      </c>
      <c r="C344" s="5" t="inlineStr">
        <is>
          <t>TUBERIA ESTRUCTURAL</t>
        </is>
      </c>
      <c r="D344" s="11" t="n">
        <v>99</v>
      </c>
      <c r="E344" s="12" t="n">
        <v>1668544.76</v>
      </c>
      <c r="F344" s="14">
        <f>E344/SUM(E$2:E$4165)</f>
        <v/>
      </c>
      <c r="G344" s="14">
        <f>G343+F344</f>
        <v/>
      </c>
      <c r="H344" s="5">
        <f>IF(G344&lt;=p_rot_a,"A",IF(G344&lt;=p_rot_b,"B","C"))</f>
        <v/>
      </c>
    </row>
    <row r="345">
      <c r="A345" s="5" t="inlineStr">
        <is>
          <t>351100300992811</t>
        </is>
      </c>
      <c r="B345" s="5" t="inlineStr">
        <is>
          <t>PANEL DUCHA NEGRO MULTIFUNCION AQP-23444</t>
        </is>
      </c>
      <c r="C345" s="5" t="inlineStr">
        <is>
          <t>IMPORTACION GRIFERIA</t>
        </is>
      </c>
      <c r="D345" s="11" t="n">
        <v>21</v>
      </c>
      <c r="E345" s="12" t="n">
        <v>1666185.84</v>
      </c>
      <c r="F345" s="14">
        <f>E345/SUM(E$2:E$4165)</f>
        <v/>
      </c>
      <c r="G345" s="14">
        <f>G344+F345</f>
        <v/>
      </c>
      <c r="H345" s="5">
        <f>IF(G345&lt;=p_rot_a,"A",IF(G345&lt;=p_rot_b,"B","C"))</f>
        <v/>
      </c>
    </row>
    <row r="346">
      <c r="A346" s="5" t="inlineStr">
        <is>
          <t>2106</t>
        </is>
      </c>
      <c r="B346" s="5" t="inlineStr">
        <is>
          <t>PINO 1X20 4MTS</t>
        </is>
      </c>
      <c r="C346" s="5" t="inlineStr">
        <is>
          <t>PINO</t>
        </is>
      </c>
      <c r="D346" s="11" t="n">
        <v>58</v>
      </c>
      <c r="E346" s="12" t="n">
        <v>1665027.37</v>
      </c>
      <c r="F346" s="14">
        <f>E346/SUM(E$2:E$4165)</f>
        <v/>
      </c>
      <c r="G346" s="14">
        <f>G345+F346</f>
        <v/>
      </c>
      <c r="H346" s="5">
        <f>IF(G346&lt;=p_rot_a,"A",IF(G346&lt;=p_rot_b,"B","C"))</f>
        <v/>
      </c>
    </row>
    <row r="347">
      <c r="A347" s="5" t="inlineStr">
        <is>
          <t>PINT-PA-0033</t>
        </is>
      </c>
      <c r="B347" s="5" t="inlineStr">
        <is>
          <t>LANCO SUPER COAT BLANCO MATE CUBETA SC687-2</t>
        </is>
      </c>
      <c r="C347" s="5" t="inlineStr">
        <is>
          <t>PINTURA ACRILICA</t>
        </is>
      </c>
      <c r="D347" s="11" t="n">
        <v>28</v>
      </c>
      <c r="E347" s="12" t="n">
        <v>1660604.78</v>
      </c>
      <c r="F347" s="14">
        <f>E347/SUM(E$2:E$4165)</f>
        <v/>
      </c>
      <c r="G347" s="14">
        <f>G346+F347</f>
        <v/>
      </c>
      <c r="H347" s="5">
        <f>IF(G347&lt;=p_rot_a,"A",IF(G347&lt;=p_rot_b,"B","C"))</f>
        <v/>
      </c>
    </row>
    <row r="348">
      <c r="A348" s="5" t="inlineStr">
        <is>
          <t>351100300992732</t>
        </is>
      </c>
      <c r="B348" s="5" t="inlineStr">
        <is>
          <t>FACHALETA FLEXIBLE DARK NATURE 57X27CM 0.16m2 EXTERIOR / INTERIOR</t>
        </is>
      </c>
      <c r="C348" s="5" t="inlineStr">
        <is>
          <t>FACHALETA</t>
        </is>
      </c>
      <c r="D348" s="11" t="n">
        <v>676</v>
      </c>
      <c r="E348" s="12" t="n">
        <v>1652225.42</v>
      </c>
      <c r="F348" s="14">
        <f>E348/SUM(E$2:E$4165)</f>
        <v/>
      </c>
      <c r="G348" s="14">
        <f>G347+F348</f>
        <v/>
      </c>
      <c r="H348" s="5">
        <f>IF(G348&lt;=p_rot_a,"A",IF(G348&lt;=p_rot_b,"B","C"))</f>
        <v/>
      </c>
    </row>
    <row r="349">
      <c r="A349" s="5" t="inlineStr">
        <is>
          <t>351100300992594</t>
        </is>
      </c>
      <c r="B349" s="5" t="inlineStr">
        <is>
          <t>VIVENTA LUX LAMPARA APLIQUE NEGRA 6 WATTS LUZ AMARILLA IP65 EXTERIOR EAS-112060B</t>
        </is>
      </c>
      <c r="C349" s="5" t="inlineStr">
        <is>
          <t>BOMBILLOS Y LAMPARAS</t>
        </is>
      </c>
      <c r="D349" s="11" t="n">
        <v>289</v>
      </c>
      <c r="E349" s="12" t="n">
        <v>1645995.57</v>
      </c>
      <c r="F349" s="14">
        <f>E349/SUM(E$2:E$4165)</f>
        <v/>
      </c>
      <c r="G349" s="14">
        <f>G348+F349</f>
        <v/>
      </c>
      <c r="H349" s="5">
        <f>IF(G349&lt;=p_rot_a,"A",IF(G349&lt;=p_rot_b,"B","C"))</f>
        <v/>
      </c>
    </row>
    <row r="350">
      <c r="A350" s="5" t="inlineStr">
        <is>
          <t>351100300991413</t>
        </is>
      </c>
      <c r="B350" s="5" t="inlineStr">
        <is>
          <t>CORNISA LAMINADA TLS-002 VENECIA 5.95M</t>
        </is>
      </c>
      <c r="C350" s="5" t="inlineStr">
        <is>
          <t>IMPORTACION TABLILLA, CORNISAS, UNIONES</t>
        </is>
      </c>
      <c r="D350" s="11" t="n">
        <v>592</v>
      </c>
      <c r="E350" s="12" t="n">
        <v>1644191.17</v>
      </c>
      <c r="F350" s="14">
        <f>E350/SUM(E$2:E$4165)</f>
        <v/>
      </c>
      <c r="G350" s="14">
        <f>G349+F350</f>
        <v/>
      </c>
      <c r="H350" s="5">
        <f>IF(G350&lt;=p_rot_a,"A",IF(G350&lt;=p_rot_b,"B","C"))</f>
        <v/>
      </c>
    </row>
    <row r="351">
      <c r="A351" s="5" t="inlineStr">
        <is>
          <t>533</t>
        </is>
      </c>
      <c r="B351" s="5" t="inlineStr">
        <is>
          <t>FIBROLIT 6MM PLYROCK</t>
        </is>
      </c>
      <c r="C351" s="5" t="inlineStr">
        <is>
          <t>LAMINAS Y PERFILERIA LIVIANA</t>
        </is>
      </c>
      <c r="D351" s="11" t="n">
        <v>145</v>
      </c>
      <c r="E351" s="12" t="n">
        <v>1640612.64</v>
      </c>
      <c r="F351" s="14">
        <f>E351/SUM(E$2:E$4165)</f>
        <v/>
      </c>
      <c r="G351" s="14">
        <f>G350+F351</f>
        <v/>
      </c>
      <c r="H351" s="5">
        <f>IF(G351&lt;=p_rot_a,"A",IF(G351&lt;=p_rot_b,"B","C"))</f>
        <v/>
      </c>
    </row>
    <row r="352">
      <c r="A352" s="5" t="inlineStr">
        <is>
          <t>PINT-AN-0010</t>
        </is>
      </c>
      <c r="B352" s="5" t="inlineStr">
        <is>
          <t>LANCO ANTI. POLIURETANO ROJO CUBETA MM95-2</t>
        </is>
      </c>
      <c r="C352" s="5" t="inlineStr">
        <is>
          <t>ANTICORROSIVOS Y BASE ACEITE</t>
        </is>
      </c>
      <c r="D352" s="11" t="n">
        <v>23</v>
      </c>
      <c r="E352" s="12" t="n">
        <v>1636927.18</v>
      </c>
      <c r="F352" s="14">
        <f>E352/SUM(E$2:E$4165)</f>
        <v/>
      </c>
      <c r="G352" s="14">
        <f>G351+F352</f>
        <v/>
      </c>
      <c r="H352" s="5">
        <f>IF(G352&lt;=p_rot_a,"A",IF(G352&lt;=p_rot_b,"B","C"))</f>
        <v/>
      </c>
    </row>
    <row r="353">
      <c r="A353" s="5" t="inlineStr">
        <is>
          <t>351100300991499</t>
        </is>
      </c>
      <c r="B353" s="5" t="inlineStr">
        <is>
          <t>PERFIL UNION DORADA PARA LAMINA PVC 2.5M</t>
        </is>
      </c>
      <c r="C353" s="5" t="inlineStr">
        <is>
          <t>IMPORTACION LAMINA PVC, BAMBU, ACC</t>
        </is>
      </c>
      <c r="D353" s="11" t="n">
        <v>564</v>
      </c>
      <c r="E353" s="12" t="n">
        <v>1635089.49</v>
      </c>
      <c r="F353" s="14">
        <f>E353/SUM(E$2:E$4165)</f>
        <v/>
      </c>
      <c r="G353" s="14">
        <f>G352+F353</f>
        <v/>
      </c>
      <c r="H353" s="5">
        <f>IF(G353&lt;=p_rot_a,"A",IF(G353&lt;=p_rot_b,"B","C"))</f>
        <v/>
      </c>
    </row>
    <row r="354">
      <c r="A354" s="5" t="inlineStr">
        <is>
          <t>351100300990103</t>
        </is>
      </c>
      <c r="B354" s="5" t="inlineStr">
        <is>
          <t>ZINC 28 3.66 ALTH VERDE ONDULADO ALUMINIZADO PINTADO #28</t>
        </is>
      </c>
      <c r="C354" s="5" t="inlineStr">
        <is>
          <t>TUBERIA INDUSTRIAL, HIERROS PLANOS Y CORRUGADOS</t>
        </is>
      </c>
      <c r="D354" s="11" t="n">
        <v>294</v>
      </c>
      <c r="E354" s="12" t="n">
        <v>1623287.26</v>
      </c>
      <c r="F354" s="14">
        <f>E354/SUM(E$2:E$4165)</f>
        <v/>
      </c>
      <c r="G354" s="14">
        <f>G353+F354</f>
        <v/>
      </c>
      <c r="H354" s="5">
        <f>IF(G354&lt;=p_rot_a,"A",IF(G354&lt;=p_rot_b,"B","C"))</f>
        <v/>
      </c>
    </row>
    <row r="355">
      <c r="A355" s="5" t="inlineStr">
        <is>
          <t>20160017</t>
        </is>
      </c>
      <c r="B355" s="5" t="inlineStr">
        <is>
          <t>PORCELANATO NANO MARFIL 60X60 CAJA 1.44M2</t>
        </is>
      </c>
      <c r="C355" s="5" t="inlineStr">
        <is>
          <t>SIN CATEGORIA</t>
        </is>
      </c>
      <c r="D355" s="11" t="n">
        <v>260</v>
      </c>
      <c r="E355" s="12" t="n">
        <v>1619581.86</v>
      </c>
      <c r="F355" s="14">
        <f>E355/SUM(E$2:E$4165)</f>
        <v/>
      </c>
      <c r="G355" s="14">
        <f>G354+F355</f>
        <v/>
      </c>
      <c r="H355" s="5">
        <f>IF(G355&lt;=p_rot_a,"A",IF(G355&lt;=p_rot_b,"B","C"))</f>
        <v/>
      </c>
    </row>
    <row r="356">
      <c r="A356" s="5" t="inlineStr">
        <is>
          <t>5319</t>
        </is>
      </c>
      <c r="B356" s="5" t="inlineStr">
        <is>
          <t>BOTAGUA VERDE 9x9</t>
        </is>
      </c>
      <c r="C356" s="5" t="inlineStr">
        <is>
          <t>BOTAGUAS, CUMBRERAS, CANOAS METALICAS</t>
        </is>
      </c>
      <c r="D356" s="11" t="n">
        <v>411</v>
      </c>
      <c r="E356" s="12" t="n">
        <v>1618013.85</v>
      </c>
      <c r="F356" s="14">
        <f>E356/SUM(E$2:E$4165)</f>
        <v/>
      </c>
      <c r="G356" s="14">
        <f>G355+F356</f>
        <v/>
      </c>
      <c r="H356" s="5">
        <f>IF(G356&lt;=p_rot_a,"A",IF(G356&lt;=p_rot_b,"B","C"))</f>
        <v/>
      </c>
    </row>
    <row r="357">
      <c r="A357" s="5" t="inlineStr">
        <is>
          <t>5384</t>
        </is>
      </c>
      <c r="B357" s="5" t="inlineStr">
        <is>
          <t>ZINC #28 1.83 LEGITIMO 0.35MM TERNIUM</t>
        </is>
      </c>
      <c r="C357" s="5" t="inlineStr">
        <is>
          <t>TUBERIA INDUSTRIAL, HIERROS PLANOS Y CORRUGADOS</t>
        </is>
      </c>
      <c r="D357" s="11" t="n">
        <v>482</v>
      </c>
      <c r="E357" s="12" t="n">
        <v>1608847.29</v>
      </c>
      <c r="F357" s="14">
        <f>E357/SUM(E$2:E$4165)</f>
        <v/>
      </c>
      <c r="G357" s="14">
        <f>G356+F357</f>
        <v/>
      </c>
      <c r="H357" s="5">
        <f>IF(G357&lt;=p_rot_a,"A",IF(G357&lt;=p_rot_b,"B","C"))</f>
        <v/>
      </c>
    </row>
    <row r="358">
      <c r="A358" s="5" t="inlineStr">
        <is>
          <t>20140025</t>
        </is>
      </c>
      <c r="B358" s="5" t="inlineStr">
        <is>
          <t>CERAMICA PIEDRA PACUARE ANTIDESLIZANTE 34X34 CAJA 2.15M2 PRIMERA CALIDAD</t>
        </is>
      </c>
      <c r="C358" s="5" t="inlineStr">
        <is>
          <t>CERAMICA</t>
        </is>
      </c>
      <c r="D358" s="11" t="n">
        <v>236</v>
      </c>
      <c r="E358" s="12" t="n">
        <v>1607372.74</v>
      </c>
      <c r="F358" s="14">
        <f>E358/SUM(E$2:E$4165)</f>
        <v/>
      </c>
      <c r="G358" s="14">
        <f>G357+F358</f>
        <v/>
      </c>
      <c r="H358" s="5">
        <f>IF(G358&lt;=p_rot_a,"A",IF(G358&lt;=p_rot_b,"B","C"))</f>
        <v/>
      </c>
    </row>
    <row r="359">
      <c r="A359" s="5" t="inlineStr">
        <is>
          <t>351100300991822</t>
        </is>
      </c>
      <c r="B359" s="5" t="inlineStr">
        <is>
          <t>LAMINA PVC LJ24805-1 1.22X2.44 3MM IMITACION PIEDRA NATURAL</t>
        </is>
      </c>
      <c r="C359" s="5" t="inlineStr">
        <is>
          <t>SIN CATEGORIA</t>
        </is>
      </c>
      <c r="D359" s="11" t="n">
        <v>93</v>
      </c>
      <c r="E359" s="12" t="n">
        <v>1602433.63</v>
      </c>
      <c r="F359" s="14">
        <f>E359/SUM(E$2:E$4165)</f>
        <v/>
      </c>
      <c r="G359" s="14">
        <f>G358+F359</f>
        <v/>
      </c>
      <c r="H359" s="5">
        <f>IF(G359&lt;=p_rot_a,"A",IF(G359&lt;=p_rot_b,"B","C"))</f>
        <v/>
      </c>
    </row>
    <row r="360">
      <c r="A360" s="5" t="inlineStr">
        <is>
          <t>20160008</t>
        </is>
      </c>
      <c r="B360" s="5" t="inlineStr">
        <is>
          <t>PORCELANATO LONDON BIANCO 60X60 BRILLANTE CAJA 1.44M2</t>
        </is>
      </c>
      <c r="C360" s="5" t="inlineStr">
        <is>
          <t>SIN CATEGORIA</t>
        </is>
      </c>
      <c r="D360" s="11" t="n">
        <v>181</v>
      </c>
      <c r="E360" s="12" t="n">
        <v>1597612.3</v>
      </c>
      <c r="F360" s="14">
        <f>E360/SUM(E$2:E$4165)</f>
        <v/>
      </c>
      <c r="G360" s="14">
        <f>G359+F360</f>
        <v/>
      </c>
      <c r="H360" s="5">
        <f>IF(G360&lt;=p_rot_a,"A",IF(G360&lt;=p_rot_b,"B","C"))</f>
        <v/>
      </c>
    </row>
    <row r="361">
      <c r="A361" s="5" t="inlineStr">
        <is>
          <t>351100300992282</t>
        </is>
      </c>
      <c r="B361" s="5" t="inlineStr">
        <is>
          <t xml:space="preserve">LAMINA NUEVA TEC XL MATE CALACATA BLANCO  1.22X2.80 5MM DE026 1-V MATE FIBRA BAMBU CARBON PVC IMITA </t>
        </is>
      </c>
      <c r="C361" s="5" t="inlineStr">
        <is>
          <t>LAMINA PVC, BAMBU, ACC</t>
        </is>
      </c>
      <c r="D361" s="11" t="n">
        <v>84</v>
      </c>
      <c r="E361" s="12" t="n">
        <v>1593768.58</v>
      </c>
      <c r="F361" s="14">
        <f>E361/SUM(E$2:E$4165)</f>
        <v/>
      </c>
      <c r="G361" s="14">
        <f>G360+F361</f>
        <v/>
      </c>
      <c r="H361" s="5">
        <f>IF(G361&lt;=p_rot_a,"A",IF(G361&lt;=p_rot_b,"B","C"))</f>
        <v/>
      </c>
    </row>
    <row r="362">
      <c r="A362" s="5" t="inlineStr">
        <is>
          <t>15669</t>
        </is>
      </c>
      <c r="B362" s="5" t="inlineStr">
        <is>
          <t>INODORO BRUDER 2 PIEZAS BLANCO CUMPLE LEY 7600</t>
        </is>
      </c>
      <c r="C362" s="5" t="inlineStr">
        <is>
          <t>LOZA SANITARIA</t>
        </is>
      </c>
      <c r="D362" s="11" t="n">
        <v>37</v>
      </c>
      <c r="E362" s="12" t="n">
        <v>1589826.37</v>
      </c>
      <c r="F362" s="14">
        <f>E362/SUM(E$2:E$4165)</f>
        <v/>
      </c>
      <c r="G362" s="14">
        <f>G361+F362</f>
        <v/>
      </c>
      <c r="H362" s="5">
        <f>IF(G362&lt;=p_rot_a,"A",IF(G362&lt;=p_rot_b,"B","C"))</f>
        <v/>
      </c>
    </row>
    <row r="363">
      <c r="A363" s="5" t="inlineStr">
        <is>
          <t>5282</t>
        </is>
      </c>
      <c r="B363" s="5" t="inlineStr">
        <is>
          <t>STUD 4 CALIBRE 20</t>
        </is>
      </c>
      <c r="C363" s="5" t="inlineStr">
        <is>
          <t>LAMINAS Y PERFILERIA LIVIANA</t>
        </is>
      </c>
      <c r="D363" s="11" t="n">
        <v>765</v>
      </c>
      <c r="E363" s="12" t="n">
        <v>1584813.45</v>
      </c>
      <c r="F363" s="14">
        <f>E363/SUM(E$2:E$4165)</f>
        <v/>
      </c>
      <c r="G363" s="14">
        <f>G362+F363</f>
        <v/>
      </c>
      <c r="H363" s="5">
        <f>IF(G363&lt;=p_rot_a,"A",IF(G363&lt;=p_rot_b,"B","C"))</f>
        <v/>
      </c>
    </row>
    <row r="364">
      <c r="A364" s="5" t="inlineStr">
        <is>
          <t>351100300991939</t>
        </is>
      </c>
      <c r="B364" s="5" t="inlineStr">
        <is>
          <t>DIAMOND MUEBLE LAVATORIO LD02-50 CON PATAS 50CM X 36CM X79CM (NO INCLUYE GRIFERIA)</t>
        </is>
      </c>
      <c r="C364" s="5" t="inlineStr">
        <is>
          <t>SIN CATEGORIA</t>
        </is>
      </c>
      <c r="D364" s="11" t="n">
        <v>20</v>
      </c>
      <c r="E364" s="12" t="n">
        <v>1575795.25</v>
      </c>
      <c r="F364" s="14">
        <f>E364/SUM(E$2:E$4165)</f>
        <v/>
      </c>
      <c r="G364" s="14">
        <f>G363+F364</f>
        <v/>
      </c>
      <c r="H364" s="5">
        <f>IF(G364&lt;=p_rot_a,"A",IF(G364&lt;=p_rot_b,"B","C"))</f>
        <v/>
      </c>
    </row>
    <row r="365">
      <c r="A365" s="5" t="inlineStr">
        <is>
          <t>351100300992387</t>
        </is>
      </c>
      <c r="B365" s="5" t="inlineStr">
        <is>
          <t>DIAMOND MUEBLE LAVATORIO NBU8-60 GREY AEREO 60CM X 47CM X48CM (NO INCLUYE GRIFERIA)</t>
        </is>
      </c>
      <c r="C365" s="5" t="inlineStr">
        <is>
          <t>IMPORTACION LOZA</t>
        </is>
      </c>
      <c r="D365" s="11" t="n">
        <v>17</v>
      </c>
      <c r="E365" s="12" t="n">
        <v>1570178.29</v>
      </c>
      <c r="F365" s="14">
        <f>E365/SUM(E$2:E$4165)</f>
        <v/>
      </c>
      <c r="G365" s="14">
        <f>G364+F365</f>
        <v/>
      </c>
      <c r="H365" s="5">
        <f>IF(G365&lt;=p_rot_a,"A",IF(G365&lt;=p_rot_b,"B","C"))</f>
        <v/>
      </c>
    </row>
    <row r="366">
      <c r="A366" s="5" t="inlineStr">
        <is>
          <t>351100300992669</t>
        </is>
      </c>
      <c r="B366" s="5" t="inlineStr">
        <is>
          <t xml:space="preserve">LAMINA NUEVA TEC XL BLANCO CEPILLAD MTX51-65 1.22 X. 2.80M 5MM MATE FIBRA BAMBU CARBON PVC IMITACIO </t>
        </is>
      </c>
      <c r="C366" s="5" t="inlineStr">
        <is>
          <t>IMPORTACION LAMINA PVC, BAMBU, ACC</t>
        </is>
      </c>
      <c r="D366" s="11" t="n">
        <v>124</v>
      </c>
      <c r="E366" s="12" t="n">
        <v>1563256.81</v>
      </c>
      <c r="F366" s="14">
        <f>E366/SUM(E$2:E$4165)</f>
        <v/>
      </c>
      <c r="G366" s="14">
        <f>G365+F366</f>
        <v/>
      </c>
      <c r="H366" s="5">
        <f>IF(G366&lt;=p_rot_a,"A",IF(G366&lt;=p_rot_b,"B","C"))</f>
        <v/>
      </c>
    </row>
    <row r="367">
      <c r="A367" s="5" t="inlineStr">
        <is>
          <t>5126</t>
        </is>
      </c>
      <c r="B367" s="5" t="inlineStr">
        <is>
          <t>LAMINA JORDOMEX 3/4 N16 1.22X2.44 1.5MM</t>
        </is>
      </c>
      <c r="C367" s="5" t="inlineStr">
        <is>
          <t>TUBERIA INDUSTRIAL, HIERROS PLANOS Y CORRUGADOS</t>
        </is>
      </c>
      <c r="D367" s="11" t="n">
        <v>168</v>
      </c>
      <c r="E367" s="12" t="n">
        <v>1560072.57</v>
      </c>
      <c r="F367" s="14">
        <f>E367/SUM(E$2:E$4165)</f>
        <v/>
      </c>
      <c r="G367" s="14">
        <f>G366+F367</f>
        <v/>
      </c>
      <c r="H367" s="5">
        <f>IF(G367&lt;=p_rot_a,"A",IF(G367&lt;=p_rot_b,"B","C"))</f>
        <v/>
      </c>
    </row>
    <row r="368">
      <c r="A368" s="5" t="inlineStr">
        <is>
          <t>351100300992737</t>
        </is>
      </c>
      <c r="B368" s="5" t="inlineStr">
        <is>
          <t>DECK CLIP PLASTICO CON TORNILLO PARA INSTALACION</t>
        </is>
      </c>
      <c r="C368" s="5" t="inlineStr">
        <is>
          <t>PANEL ACANALADO EXTERIOR WPC</t>
        </is>
      </c>
      <c r="D368" s="11" t="n">
        <v>10178</v>
      </c>
      <c r="E368" s="12" t="n">
        <v>1553728.03</v>
      </c>
      <c r="F368" s="14">
        <f>E368/SUM(E$2:E$4165)</f>
        <v/>
      </c>
      <c r="G368" s="14">
        <f>G367+F368</f>
        <v/>
      </c>
      <c r="H368" s="5">
        <f>IF(G368&lt;=p_rot_a,"A",IF(G368&lt;=p_rot_b,"B","C"))</f>
        <v/>
      </c>
    </row>
    <row r="369">
      <c r="A369" s="5" t="inlineStr">
        <is>
          <t>PINT-IM-0013</t>
        </is>
      </c>
      <c r="B369" s="5" t="inlineStr">
        <is>
          <t>LANCO SEAL COAT BLANCO MATE CUBETA SC200-2</t>
        </is>
      </c>
      <c r="C369" s="5" t="inlineStr">
        <is>
          <t>IMPERMEABILIZANTES</t>
        </is>
      </c>
      <c r="D369" s="11" t="n">
        <v>21</v>
      </c>
      <c r="E369" s="12" t="n">
        <v>1552199.58</v>
      </c>
      <c r="F369" s="14">
        <f>E369/SUM(E$2:E$4165)</f>
        <v/>
      </c>
      <c r="G369" s="14">
        <f>G368+F369</f>
        <v/>
      </c>
      <c r="H369" s="5">
        <f>IF(G369&lt;=p_rot_a,"A",IF(G369&lt;=p_rot_b,"B","C"))</f>
        <v/>
      </c>
    </row>
    <row r="370">
      <c r="A370" s="5" t="inlineStr">
        <is>
          <t>351100300991938</t>
        </is>
      </c>
      <c r="B370" s="5" t="inlineStr">
        <is>
          <t>DIAMOND MUEBLE LAVATORIO NB189-1-70 GOLDEN AEREO 70CM X 47CM X 49CM (NO INCLUYE GRIFERIA)</t>
        </is>
      </c>
      <c r="C370" s="5" t="inlineStr">
        <is>
          <t>IMPORTACION LOZA</t>
        </is>
      </c>
      <c r="D370" s="11" t="n">
        <v>19</v>
      </c>
      <c r="E370" s="12" t="n">
        <v>1550576.92</v>
      </c>
      <c r="F370" s="14">
        <f>E370/SUM(E$2:E$4165)</f>
        <v/>
      </c>
      <c r="G370" s="14">
        <f>G369+F370</f>
        <v/>
      </c>
      <c r="H370" s="5">
        <f>IF(G370&lt;=p_rot_a,"A",IF(G370&lt;=p_rot_b,"B","C"))</f>
        <v/>
      </c>
    </row>
    <row r="371">
      <c r="A371" s="5" t="inlineStr">
        <is>
          <t>351100300992104</t>
        </is>
      </c>
      <c r="B371" s="5" t="inlineStr">
        <is>
          <t>LAMINA NUEVA TEC MADERA GRIS P062 CJ8018 1.22X2.44 5MM MATE FIBRA BAMBU CARBON PVC IMITACION MADERA</t>
        </is>
      </c>
      <c r="C371" s="5" t="inlineStr">
        <is>
          <t>SIN CATEGORIA</t>
        </is>
      </c>
      <c r="D371" s="11" t="n">
        <v>123</v>
      </c>
      <c r="E371" s="12" t="n">
        <v>1543709.73</v>
      </c>
      <c r="F371" s="14">
        <f>E371/SUM(E$2:E$4165)</f>
        <v/>
      </c>
      <c r="G371" s="14">
        <f>G370+F371</f>
        <v/>
      </c>
      <c r="H371" s="5">
        <f>IF(G371&lt;=p_rot_a,"A",IF(G371&lt;=p_rot_b,"B","C"))</f>
        <v/>
      </c>
    </row>
    <row r="372">
      <c r="A372" s="5" t="inlineStr">
        <is>
          <t>7659</t>
        </is>
      </c>
      <c r="B372" s="5" t="inlineStr">
        <is>
          <t>TORNILLO TECHO 2 PF</t>
        </is>
      </c>
      <c r="C372" s="5" t="inlineStr">
        <is>
          <t>TORNILLERIA</t>
        </is>
      </c>
      <c r="D372" s="11" t="n">
        <v>43639</v>
      </c>
      <c r="E372" s="12" t="n">
        <v>1535707.01</v>
      </c>
      <c r="F372" s="14">
        <f>E372/SUM(E$2:E$4165)</f>
        <v/>
      </c>
      <c r="G372" s="14">
        <f>G371+F372</f>
        <v/>
      </c>
      <c r="H372" s="5">
        <f>IF(G372&lt;=p_rot_a,"A",IF(G372&lt;=p_rot_b,"B","C"))</f>
        <v/>
      </c>
    </row>
    <row r="373">
      <c r="A373" s="5" t="inlineStr">
        <is>
          <t>351100300992103</t>
        </is>
      </c>
      <c r="B373" s="5" t="inlineStr">
        <is>
          <t>LAMINA NUEVA TEC MADERA LATTE  P063 CJ8019 1.22X2.44 5MM MATE FIBRA BAMBU CARBON PVC IMITACION MAD</t>
        </is>
      </c>
      <c r="C373" s="5" t="inlineStr">
        <is>
          <t>SIN CATEGORIA</t>
        </is>
      </c>
      <c r="D373" s="11" t="n">
        <v>128</v>
      </c>
      <c r="E373" s="12" t="n">
        <v>1526393.8</v>
      </c>
      <c r="F373" s="14">
        <f>E373/SUM(E$2:E$4165)</f>
        <v/>
      </c>
      <c r="G373" s="14">
        <f>G372+F373</f>
        <v/>
      </c>
      <c r="H373" s="5">
        <f>IF(G373&lt;=p_rot_a,"A",IF(G373&lt;=p_rot_b,"B","C"))</f>
        <v/>
      </c>
    </row>
    <row r="374">
      <c r="A374" s="5" t="inlineStr">
        <is>
          <t>351100300992007</t>
        </is>
      </c>
      <c r="B374" s="5" t="inlineStr">
        <is>
          <t>FREGADERO MAR-10 50CM X 40CM X 22CM GRIS PLOMO  GRIS CON ACCESORIOS Y JABONERA</t>
        </is>
      </c>
      <c r="C374" s="5" t="inlineStr">
        <is>
          <t>GRIFERIA - ACC. BAÑO Y COCINA</t>
        </is>
      </c>
      <c r="D374" s="11" t="n">
        <v>29</v>
      </c>
      <c r="E374" s="12" t="n">
        <v>1523474.34</v>
      </c>
      <c r="F374" s="14">
        <f>E374/SUM(E$2:E$4165)</f>
        <v/>
      </c>
      <c r="G374" s="14">
        <f>G373+F374</f>
        <v/>
      </c>
      <c r="H374" s="5">
        <f>IF(G374&lt;=p_rot_a,"A",IF(G374&lt;=p_rot_b,"B","C"))</f>
        <v/>
      </c>
    </row>
    <row r="375">
      <c r="A375" s="5" t="inlineStr">
        <is>
          <t>351100300991819</t>
        </is>
      </c>
      <c r="B375" s="5" t="inlineStr">
        <is>
          <t>LAMINA PVC DY-2445 1.22X2.44 3MM IMITACION PIEDRA NATURAL</t>
        </is>
      </c>
      <c r="C375" s="5" t="inlineStr">
        <is>
          <t>SIN CATEGORIA</t>
        </is>
      </c>
      <c r="D375" s="11" t="n">
        <v>93</v>
      </c>
      <c r="E375" s="12" t="n">
        <v>1503539.82</v>
      </c>
      <c r="F375" s="14">
        <f>E375/SUM(E$2:E$4165)</f>
        <v/>
      </c>
      <c r="G375" s="14">
        <f>G374+F375</f>
        <v/>
      </c>
      <c r="H375" s="5">
        <f>IF(G375&lt;=p_rot_a,"A",IF(G375&lt;=p_rot_b,"B","C"))</f>
        <v/>
      </c>
    </row>
    <row r="376">
      <c r="A376" s="5" t="inlineStr">
        <is>
          <t>112</t>
        </is>
      </c>
      <c r="B376" s="5" t="inlineStr">
        <is>
          <t>ARENA REGULAR SACO (40kg aprox)</t>
        </is>
      </c>
      <c r="C376" s="5" t="inlineStr">
        <is>
          <t>AGREGADOS</t>
        </is>
      </c>
      <c r="D376" s="11" t="n">
        <v>778.0001</v>
      </c>
      <c r="E376" s="12" t="n">
        <v>1503500.53</v>
      </c>
      <c r="F376" s="14">
        <f>E376/SUM(E$2:E$4165)</f>
        <v/>
      </c>
      <c r="G376" s="14">
        <f>G375+F376</f>
        <v/>
      </c>
      <c r="H376" s="5">
        <f>IF(G376&lt;=p_rot_a,"A",IF(G376&lt;=p_rot_b,"B","C"))</f>
        <v/>
      </c>
    </row>
    <row r="377">
      <c r="A377" s="5" t="inlineStr">
        <is>
          <t>351100300991818</t>
        </is>
      </c>
      <c r="B377" s="5" t="inlineStr">
        <is>
          <t>LAMINA PVC DY-2444 1.22X2.44 3MM IMITACION PIEDRA NATURAL</t>
        </is>
      </c>
      <c r="C377" s="5" t="inlineStr">
        <is>
          <t>IMPORTACION LAMINA PVC, BAMBU, ACC</t>
        </is>
      </c>
      <c r="D377" s="11" t="n">
        <v>92</v>
      </c>
      <c r="E377" s="12" t="n">
        <v>1497787.61</v>
      </c>
      <c r="F377" s="14">
        <f>E377/SUM(E$2:E$4165)</f>
        <v/>
      </c>
      <c r="G377" s="14">
        <f>G376+F377</f>
        <v/>
      </c>
      <c r="H377" s="5">
        <f>IF(G377&lt;=p_rot_a,"A",IF(G377&lt;=p_rot_b,"B","C"))</f>
        <v/>
      </c>
    </row>
    <row r="378">
      <c r="A378" s="5" t="inlineStr">
        <is>
          <t>351100300992517</t>
        </is>
      </c>
      <c r="B378" s="5" t="inlineStr">
        <is>
          <t>LAMINA NUEVA TEC PIEDRA GRIS 96202 1.22 X. 2.44M 5MM MATE FIBRA BAMBU CARBON PVC IMITACION</t>
        </is>
      </c>
      <c r="C378" s="5" t="inlineStr">
        <is>
          <t>IMPORTACION LAMINA PVC, BAMBU, ACC</t>
        </is>
      </c>
      <c r="D378" s="11" t="n">
        <v>88</v>
      </c>
      <c r="E378" s="12" t="n">
        <v>1496973.96</v>
      </c>
      <c r="F378" s="14">
        <f>E378/SUM(E$2:E$4165)</f>
        <v/>
      </c>
      <c r="G378" s="14">
        <f>G377+F378</f>
        <v/>
      </c>
      <c r="H378" s="5">
        <f>IF(G378&lt;=p_rot_a,"A",IF(G378&lt;=p_rot_b,"B","C"))</f>
        <v/>
      </c>
    </row>
    <row r="379">
      <c r="A379" s="5" t="inlineStr">
        <is>
          <t>582</t>
        </is>
      </c>
      <c r="B379" s="5" t="inlineStr">
        <is>
          <t>LAMINA PLYWOOD 12MM</t>
        </is>
      </c>
      <c r="C379" s="5" t="inlineStr">
        <is>
          <t>LAMINAS Y PERFILERIA LIVIANA</t>
        </is>
      </c>
      <c r="D379" s="11" t="n">
        <v>122</v>
      </c>
      <c r="E379" s="12" t="n">
        <v>1494076.53</v>
      </c>
      <c r="F379" s="14">
        <f>E379/SUM(E$2:E$4165)</f>
        <v/>
      </c>
      <c r="G379" s="14">
        <f>G378+F379</f>
        <v/>
      </c>
      <c r="H379" s="5">
        <f>IF(G379&lt;=p_rot_a,"A",IF(G379&lt;=p_rot_b,"B","C"))</f>
        <v/>
      </c>
    </row>
    <row r="380">
      <c r="A380" s="5" t="inlineStr">
        <is>
          <t>7800</t>
        </is>
      </c>
      <c r="B380" s="5" t="inlineStr">
        <is>
          <t>LLAVIN YALE IZQUIERDO DOBLE PASO</t>
        </is>
      </c>
      <c r="C380" s="5" t="inlineStr">
        <is>
          <t>FERRETERIA GENERAL</t>
        </is>
      </c>
      <c r="D380" s="11" t="n">
        <v>81</v>
      </c>
      <c r="E380" s="12" t="n">
        <v>1488202.7</v>
      </c>
      <c r="F380" s="14">
        <f>E380/SUM(E$2:E$4165)</f>
        <v/>
      </c>
      <c r="G380" s="14">
        <f>G379+F380</f>
        <v/>
      </c>
      <c r="H380" s="5">
        <f>IF(G380&lt;=p_rot_a,"A",IF(G380&lt;=p_rot_b,"B","C"))</f>
        <v/>
      </c>
    </row>
    <row r="381">
      <c r="A381" s="5" t="inlineStr">
        <is>
          <t>101018</t>
        </is>
      </c>
      <c r="B381" s="5" t="inlineStr">
        <is>
          <t>CORNISA SAPELE 5.90MTS</t>
        </is>
      </c>
      <c r="C381" s="5" t="inlineStr">
        <is>
          <t>SIN CATEGORIA</t>
        </is>
      </c>
      <c r="D381" s="11" t="n">
        <v>481</v>
      </c>
      <c r="E381" s="12" t="n">
        <v>1487342.35</v>
      </c>
      <c r="F381" s="14">
        <f>E381/SUM(E$2:E$4165)</f>
        <v/>
      </c>
      <c r="G381" s="14">
        <f>G380+F381</f>
        <v/>
      </c>
      <c r="H381" s="5">
        <f>IF(G381&lt;=p_rot_a,"A",IF(G381&lt;=p_rot_b,"B","C"))</f>
        <v/>
      </c>
    </row>
    <row r="382">
      <c r="A382" s="5" t="inlineStr">
        <is>
          <t>351100300992815</t>
        </is>
      </c>
      <c r="B382" s="5" t="inlineStr">
        <is>
          <t>PORCELANATO EXTRA GRANDE 80CM X 2.40M 15MM ATLANTIC WHITE 1.92M2 BRILLANTE IDEAL PARA SOBRES</t>
        </is>
      </c>
      <c r="C382" s="5" t="inlineStr">
        <is>
          <t>PORCELANATO</t>
        </is>
      </c>
      <c r="D382" s="11" t="n">
        <v>24</v>
      </c>
      <c r="E382" s="12" t="n">
        <v>1484846.04</v>
      </c>
      <c r="F382" s="14">
        <f>E382/SUM(E$2:E$4165)</f>
        <v/>
      </c>
      <c r="G382" s="14">
        <f>G381+F382</f>
        <v/>
      </c>
      <c r="H382" s="5">
        <f>IF(G382&lt;=p_rot_a,"A",IF(G382&lt;=p_rot_b,"B","C"))</f>
        <v/>
      </c>
    </row>
    <row r="383">
      <c r="A383" s="5" t="inlineStr">
        <is>
          <t>351100300991866</t>
        </is>
      </c>
      <c r="B383" s="5" t="inlineStr">
        <is>
          <t>RODAPIE PVC ZP-02 MADERA INTERMEDIA 3.5 PULG X 2.40M CON CANALETA INCLUIDA</t>
        </is>
      </c>
      <c r="C383" s="5" t="inlineStr">
        <is>
          <t>RODAPIE Y ACCESORIOS</t>
        </is>
      </c>
      <c r="D383" s="11" t="n">
        <v>600</v>
      </c>
      <c r="E383" s="12" t="n">
        <v>1484782.21</v>
      </c>
      <c r="F383" s="14">
        <f>E383/SUM(E$2:E$4165)</f>
        <v/>
      </c>
      <c r="G383" s="14">
        <f>G382+F383</f>
        <v/>
      </c>
      <c r="H383" s="5">
        <f>IF(G383&lt;=p_rot_a,"A",IF(G383&lt;=p_rot_b,"B","C"))</f>
        <v/>
      </c>
    </row>
    <row r="384">
      <c r="A384" s="5" t="inlineStr">
        <is>
          <t>4321</t>
        </is>
      </c>
      <c r="B384" s="5" t="inlineStr">
        <is>
          <t>DUCHA FAME 4 TEMPERATURAS SIN MANGUERA</t>
        </is>
      </c>
      <c r="C384" s="5" t="inlineStr">
        <is>
          <t>FERRETERIA GENERAL</t>
        </is>
      </c>
      <c r="D384" s="11" t="n">
        <v>118</v>
      </c>
      <c r="E384" s="12" t="n">
        <v>1483447.26</v>
      </c>
      <c r="F384" s="14">
        <f>E384/SUM(E$2:E$4165)</f>
        <v/>
      </c>
      <c r="G384" s="14">
        <f>G383+F384</f>
        <v/>
      </c>
      <c r="H384" s="5">
        <f>IF(G384&lt;=p_rot_a,"A",IF(G384&lt;=p_rot_b,"B","C"))</f>
        <v/>
      </c>
    </row>
    <row r="385">
      <c r="A385" s="5" t="inlineStr">
        <is>
          <t>351100300992587</t>
        </is>
      </c>
      <c r="B385" s="5" t="inlineStr">
        <is>
          <t>PANEL PVC FLAT CONCHAL CIELOS Y PAREDES 30CM X 2.90M X 8MM ARCE 5 CANALES</t>
        </is>
      </c>
      <c r="C385" s="5" t="inlineStr">
        <is>
          <t>PANEL ACANALADO INTERIOR</t>
        </is>
      </c>
      <c r="D385" s="11" t="n">
        <v>369</v>
      </c>
      <c r="E385" s="12" t="n">
        <v>1481206.37</v>
      </c>
      <c r="F385" s="14">
        <f>E385/SUM(E$2:E$4165)</f>
        <v/>
      </c>
      <c r="G385" s="14">
        <f>G384+F385</f>
        <v/>
      </c>
      <c r="H385" s="5">
        <f>IF(G385&lt;=p_rot_a,"A",IF(G385&lt;=p_rot_b,"B","C"))</f>
        <v/>
      </c>
    </row>
    <row r="386">
      <c r="A386" s="5" t="inlineStr">
        <is>
          <t>14100034</t>
        </is>
      </c>
      <c r="B386" s="5" t="inlineStr">
        <is>
          <t>PUERTA PINO 100 X 210 CM</t>
        </is>
      </c>
      <c r="C386" s="5" t="inlineStr">
        <is>
          <t>PUERTAS</t>
        </is>
      </c>
      <c r="D386" s="11" t="n">
        <v>49</v>
      </c>
      <c r="E386" s="12" t="n">
        <v>1479773.59</v>
      </c>
      <c r="F386" s="14">
        <f>E386/SUM(E$2:E$4165)</f>
        <v/>
      </c>
      <c r="G386" s="14">
        <f>G385+F386</f>
        <v/>
      </c>
      <c r="H386" s="5">
        <f>IF(G386&lt;=p_rot_a,"A",IF(G386&lt;=p_rot_b,"B","C"))</f>
        <v/>
      </c>
    </row>
    <row r="387">
      <c r="A387" s="5" t="inlineStr">
        <is>
          <t>7799</t>
        </is>
      </c>
      <c r="B387" s="5" t="inlineStr">
        <is>
          <t>LLAVIN YALE DERECHO DOBLE PASO</t>
        </is>
      </c>
      <c r="C387" s="5" t="inlineStr">
        <is>
          <t>FERRETERIA GENERAL</t>
        </is>
      </c>
      <c r="D387" s="11" t="n">
        <v>81</v>
      </c>
      <c r="E387" s="12" t="n">
        <v>1477302.73</v>
      </c>
      <c r="F387" s="14">
        <f>E387/SUM(E$2:E$4165)</f>
        <v/>
      </c>
      <c r="G387" s="14">
        <f>G386+F387</f>
        <v/>
      </c>
      <c r="H387" s="5">
        <f>IF(G387&lt;=p_rot_a,"A",IF(G387&lt;=p_rot_b,"B","C"))</f>
        <v/>
      </c>
    </row>
    <row r="388">
      <c r="A388" s="5" t="inlineStr">
        <is>
          <t>579</t>
        </is>
      </c>
      <c r="B388" s="5" t="inlineStr">
        <is>
          <t>LAMINA PLYWOOD 3.6MM</t>
        </is>
      </c>
      <c r="C388" s="5" t="inlineStr">
        <is>
          <t>LAMINAS Y PERFILERIA LIVIANA</t>
        </is>
      </c>
      <c r="D388" s="11" t="n">
        <v>260</v>
      </c>
      <c r="E388" s="12" t="n">
        <v>1477221.08</v>
      </c>
      <c r="F388" s="14">
        <f>E388/SUM(E$2:E$4165)</f>
        <v/>
      </c>
      <c r="G388" s="14">
        <f>G387+F388</f>
        <v/>
      </c>
      <c r="H388" s="5">
        <f>IF(G388&lt;=p_rot_a,"A",IF(G388&lt;=p_rot_b,"B","C"))</f>
        <v/>
      </c>
    </row>
    <row r="389">
      <c r="A389" s="5" t="inlineStr">
        <is>
          <t>108</t>
        </is>
      </c>
      <c r="B389" s="5" t="inlineStr">
        <is>
          <t>CABLE 12 BLANCO POR METRO</t>
        </is>
      </c>
      <c r="C389" s="5" t="inlineStr">
        <is>
          <t>ACCESORIOS ELECTRICOS Y CABLES</t>
        </is>
      </c>
      <c r="D389" s="11" t="n">
        <v>4663</v>
      </c>
      <c r="E389" s="12" t="n">
        <v>1470820.51</v>
      </c>
      <c r="F389" s="14">
        <f>E389/SUM(E$2:E$4165)</f>
        <v/>
      </c>
      <c r="G389" s="14">
        <f>G388+F389</f>
        <v/>
      </c>
      <c r="H389" s="5">
        <f>IF(G389&lt;=p_rot_a,"A",IF(G389&lt;=p_rot_b,"B","C"))</f>
        <v/>
      </c>
    </row>
    <row r="390">
      <c r="A390" s="5" t="inlineStr">
        <is>
          <t>351100300992269</t>
        </is>
      </c>
      <c r="B390" s="5" t="inlineStr">
        <is>
          <t>$$ INODORO APOLO BLANCO SIFON OCULTO 3-6 LITROS</t>
        </is>
      </c>
      <c r="C390" s="5" t="inlineStr">
        <is>
          <t>SIN CATEGORIA</t>
        </is>
      </c>
      <c r="D390" s="11" t="n">
        <v>20</v>
      </c>
      <c r="E390" s="12" t="n">
        <v>1465213.38</v>
      </c>
      <c r="F390" s="14">
        <f>E390/SUM(E$2:E$4165)</f>
        <v/>
      </c>
      <c r="G390" s="14">
        <f>G389+F390</f>
        <v/>
      </c>
      <c r="H390" s="5">
        <f>IF(G390&lt;=p_rot_a,"A",IF(G390&lt;=p_rot_b,"B","C"))</f>
        <v/>
      </c>
    </row>
    <row r="391">
      <c r="A391" s="5" t="inlineStr">
        <is>
          <t>11173</t>
        </is>
      </c>
      <c r="B391" s="5" t="inlineStr">
        <is>
          <t>LLAVE CHORRO PRICE PFISTER V79110-1/2 P.P</t>
        </is>
      </c>
      <c r="C391" s="5" t="inlineStr">
        <is>
          <t>FERRETERIA GENERAL</t>
        </is>
      </c>
      <c r="D391" s="11" t="n">
        <v>366</v>
      </c>
      <c r="E391" s="12" t="n">
        <v>1461251.49</v>
      </c>
      <c r="F391" s="14">
        <f>E391/SUM(E$2:E$4165)</f>
        <v/>
      </c>
      <c r="G391" s="14">
        <f>G390+F391</f>
        <v/>
      </c>
      <c r="H391" s="5">
        <f>IF(G391&lt;=p_rot_a,"A",IF(G391&lt;=p_rot_b,"B","C"))</f>
        <v/>
      </c>
    </row>
    <row r="392">
      <c r="A392" s="5" t="inlineStr">
        <is>
          <t>351100300991824</t>
        </is>
      </c>
      <c r="B392" s="5" t="inlineStr">
        <is>
          <t>LAMINA PVC DY-2410 1.22X2.44 3MM IMITACION PIEDRA NATURAL</t>
        </is>
      </c>
      <c r="C392" s="5" t="inlineStr">
        <is>
          <t>SIN CATEGORIA</t>
        </is>
      </c>
      <c r="D392" s="11" t="n">
        <v>88</v>
      </c>
      <c r="E392" s="12" t="n">
        <v>1457496.46</v>
      </c>
      <c r="F392" s="14">
        <f>E392/SUM(E$2:E$4165)</f>
        <v/>
      </c>
      <c r="G392" s="14">
        <f>G391+F392</f>
        <v/>
      </c>
      <c r="H392" s="5">
        <f>IF(G392&lt;=p_rot_a,"A",IF(G392&lt;=p_rot_b,"B","C"))</f>
        <v/>
      </c>
    </row>
    <row r="393">
      <c r="A393" s="5" t="inlineStr">
        <is>
          <t>351100300992865</t>
        </is>
      </c>
      <c r="B393" s="5" t="inlineStr">
        <is>
          <t>CORNISA TERMINAL PANEL FLAT ALE 5.90M M026</t>
        </is>
      </c>
      <c r="C393" s="5" t="inlineStr">
        <is>
          <t>IMPORTACION TABLILLA, CORNISAS, UNIONES</t>
        </is>
      </c>
      <c r="D393" s="11" t="n">
        <v>442</v>
      </c>
      <c r="E393" s="12" t="n">
        <v>1457401.99</v>
      </c>
      <c r="F393" s="14">
        <f>E393/SUM(E$2:E$4165)</f>
        <v/>
      </c>
      <c r="G393" s="14">
        <f>G392+F393</f>
        <v/>
      </c>
      <c r="H393" s="5">
        <f>IF(G393&lt;=p_rot_a,"A",IF(G393&lt;=p_rot_b,"B","C"))</f>
        <v/>
      </c>
    </row>
    <row r="394">
      <c r="A394" s="5" t="inlineStr">
        <is>
          <t>20140017</t>
        </is>
      </c>
      <c r="B394" s="5" t="inlineStr">
        <is>
          <t>CERAMICA HAYA PARQUET 34X34 CAJA 2.15M2 PRIMERA CALIDAD</t>
        </is>
      </c>
      <c r="C394" s="5" t="inlineStr">
        <is>
          <t>SIN CATEGORIA</t>
        </is>
      </c>
      <c r="D394" s="11" t="n">
        <v>249</v>
      </c>
      <c r="E394" s="12" t="n">
        <v>1446083.26</v>
      </c>
      <c r="F394" s="14">
        <f>E394/SUM(E$2:E$4165)</f>
        <v/>
      </c>
      <c r="G394" s="14">
        <f>G393+F394</f>
        <v/>
      </c>
      <c r="H394" s="5">
        <f>IF(G394&lt;=p_rot_a,"A",IF(G394&lt;=p_rot_b,"B","C"))</f>
        <v/>
      </c>
    </row>
    <row r="395">
      <c r="A395" s="5" t="inlineStr">
        <is>
          <t>351100300992789</t>
        </is>
      </c>
      <c r="B395" s="5" t="inlineStr">
        <is>
          <t>PIEDRA P.U. GRIS LAVA OSCURO 60X120CM  USO INTERIOR EXTERIOR</t>
        </is>
      </c>
      <c r="C395" s="5" t="inlineStr">
        <is>
          <t>SIDING EXTERIOR WPC</t>
        </is>
      </c>
      <c r="D395" s="11" t="n">
        <v>150</v>
      </c>
      <c r="E395" s="12" t="n">
        <v>1444009.18</v>
      </c>
      <c r="F395" s="14">
        <f>E395/SUM(E$2:E$4165)</f>
        <v/>
      </c>
      <c r="G395" s="14">
        <f>G394+F395</f>
        <v/>
      </c>
      <c r="H395" s="5">
        <f>IF(G395&lt;=p_rot_a,"A",IF(G395&lt;=p_rot_b,"B","C"))</f>
        <v/>
      </c>
    </row>
    <row r="396">
      <c r="A396" s="5" t="inlineStr">
        <is>
          <t>351100300992252</t>
        </is>
      </c>
      <c r="B396" s="5" t="inlineStr">
        <is>
          <t>TOTAL JUEGO HERRAMIENTAS 165 PCS C/ TALADRO 20V UTHKTHP11652</t>
        </is>
      </c>
      <c r="C396" s="5" t="inlineStr">
        <is>
          <t>SIN CATEGORIA</t>
        </is>
      </c>
      <c r="D396" s="11" t="n">
        <v>28</v>
      </c>
      <c r="E396" s="12" t="n">
        <v>1442827.43</v>
      </c>
      <c r="F396" s="14">
        <f>E396/SUM(E$2:E$4165)</f>
        <v/>
      </c>
      <c r="G396" s="14">
        <f>G395+F396</f>
        <v/>
      </c>
      <c r="H396" s="5">
        <f>IF(G396&lt;=p_rot_a,"A",IF(G396&lt;=p_rot_b,"B","C"))</f>
        <v/>
      </c>
    </row>
    <row r="397">
      <c r="A397" s="5" t="inlineStr">
        <is>
          <t>351100300992671</t>
        </is>
      </c>
      <c r="B397" s="5" t="inlineStr">
        <is>
          <t>LAMINA NUEVA TEC XL LINO BLANCO GRB01XD 1.22 X. 2.80M 5MM MATE FIBRA BAMBU CARBON PVC IMITACION</t>
        </is>
      </c>
      <c r="C397" s="5" t="inlineStr">
        <is>
          <t>IMPORTACION LAMINA PVC, BAMBU, ACC</t>
        </is>
      </c>
      <c r="D397" s="11" t="n">
        <v>96</v>
      </c>
      <c r="E397" s="12" t="n">
        <v>1439552.09</v>
      </c>
      <c r="F397" s="14">
        <f>E397/SUM(E$2:E$4165)</f>
        <v/>
      </c>
      <c r="G397" s="14">
        <f>G396+F397</f>
        <v/>
      </c>
      <c r="H397" s="5">
        <f>IF(G397&lt;=p_rot_a,"A",IF(G397&lt;=p_rot_b,"B","C"))</f>
        <v/>
      </c>
    </row>
    <row r="398">
      <c r="A398" s="5" t="inlineStr">
        <is>
          <t>351100300991887</t>
        </is>
      </c>
      <c r="B398" s="5" t="inlineStr">
        <is>
          <t>CACHERA BAÑO TIPO PANEL DORADA CON ESTANTES 150X22CM MT-5580 DORADA GCL</t>
        </is>
      </c>
      <c r="C398" s="5" t="inlineStr">
        <is>
          <t>GRIFERIA - ACC. BAÑO Y COCINA</t>
        </is>
      </c>
      <c r="D398" s="11" t="n">
        <v>19</v>
      </c>
      <c r="E398" s="12" t="n">
        <v>1438371.68</v>
      </c>
      <c r="F398" s="14">
        <f>E398/SUM(E$2:E$4165)</f>
        <v/>
      </c>
      <c r="G398" s="14">
        <f>G397+F398</f>
        <v/>
      </c>
      <c r="H398" s="5">
        <f>IF(G398&lt;=p_rot_a,"A",IF(G398&lt;=p_rot_b,"B","C"))</f>
        <v/>
      </c>
    </row>
    <row r="399">
      <c r="A399" s="5" t="inlineStr">
        <is>
          <t>30686</t>
        </is>
      </c>
      <c r="B399" s="5" t="inlineStr">
        <is>
          <t>CABLE ARMADO  3x12THHN</t>
        </is>
      </c>
      <c r="C399" s="5" t="inlineStr">
        <is>
          <t>ACCESORIOS ELECTRICOS Y CABLES</t>
        </is>
      </c>
      <c r="D399" s="11" t="n">
        <v>856</v>
      </c>
      <c r="E399" s="12" t="n">
        <v>1429576.48</v>
      </c>
      <c r="F399" s="14">
        <f>E399/SUM(E$2:E$4165)</f>
        <v/>
      </c>
      <c r="G399" s="14">
        <f>G398+F399</f>
        <v/>
      </c>
      <c r="H399" s="5">
        <f>IF(G399&lt;=p_rot_a,"A",IF(G399&lt;=p_rot_b,"B","C"))</f>
        <v/>
      </c>
    </row>
    <row r="400">
      <c r="A400" s="5" t="inlineStr">
        <is>
          <t>159</t>
        </is>
      </c>
      <c r="B400" s="5" t="inlineStr">
        <is>
          <t>LASTRE METRO</t>
        </is>
      </c>
      <c r="C400" s="5" t="inlineStr">
        <is>
          <t>AGREGADOS</t>
        </is>
      </c>
      <c r="D400" s="11" t="n">
        <v>91</v>
      </c>
      <c r="E400" s="12" t="n">
        <v>1428843.74</v>
      </c>
      <c r="F400" s="14">
        <f>E400/SUM(E$2:E$4165)</f>
        <v/>
      </c>
      <c r="G400" s="14">
        <f>G399+F400</f>
        <v/>
      </c>
      <c r="H400" s="5">
        <f>IF(G400&lt;=p_rot_a,"A",IF(G400&lt;=p_rot_b,"B","C"))</f>
        <v/>
      </c>
    </row>
    <row r="401">
      <c r="A401" s="5" t="inlineStr">
        <is>
          <t>351100300992084</t>
        </is>
      </c>
      <c r="B401" s="5" t="inlineStr">
        <is>
          <t>TOTAL COMBO 4PCS SIERRA + TALADRO + MULTIFUNCIONAL + PIST IMPACTO + BATERIAS + ACCES UTOSLI241169</t>
        </is>
      </c>
      <c r="C401" s="5" t="inlineStr">
        <is>
          <t>SIN CATEGORIA</t>
        </is>
      </c>
      <c r="D401" s="11" t="n">
        <v>17</v>
      </c>
      <c r="E401" s="12" t="n">
        <v>1405884.96</v>
      </c>
      <c r="F401" s="14">
        <f>E401/SUM(E$2:E$4165)</f>
        <v/>
      </c>
      <c r="G401" s="14">
        <f>G400+F401</f>
        <v/>
      </c>
      <c r="H401" s="5">
        <f>IF(G401&lt;=p_rot_a,"A",IF(G401&lt;=p_rot_b,"B","C"))</f>
        <v/>
      </c>
    </row>
    <row r="402">
      <c r="A402" s="5" t="inlineStr">
        <is>
          <t>351100300992588</t>
        </is>
      </c>
      <c r="B402" s="5" t="inlineStr">
        <is>
          <t>PANEL PVC FLAT CRESTONES CIELOS Y PAREDES 30CM X 2.90M X 8MM GRIS 5 CANALES</t>
        </is>
      </c>
      <c r="C402" s="5" t="inlineStr">
        <is>
          <t>PANEL ACANALADO INTERIOR</t>
        </is>
      </c>
      <c r="D402" s="11" t="n">
        <v>350</v>
      </c>
      <c r="E402" s="12" t="n">
        <v>1403614.6</v>
      </c>
      <c r="F402" s="14">
        <f>E402/SUM(E$2:E$4165)</f>
        <v/>
      </c>
      <c r="G402" s="14">
        <f>G401+F402</f>
        <v/>
      </c>
      <c r="H402" s="5">
        <f>IF(G402&lt;=p_rot_a,"A",IF(G402&lt;=p_rot_b,"B","C"))</f>
        <v/>
      </c>
    </row>
    <row r="403">
      <c r="A403" s="5" t="inlineStr">
        <is>
          <t>351100300991788</t>
        </is>
      </c>
      <c r="B403" s="5" t="inlineStr">
        <is>
          <t>AQUAFINA FREGADERO SATIN TODO EN UNO CON TABLA 80CM X 45CM A-8045SET-F + CACHERA DIAMANTE GRIS</t>
        </is>
      </c>
      <c r="C403" s="5" t="inlineStr">
        <is>
          <t>GRIFERIA - ACC. BAÑO Y COCINA</t>
        </is>
      </c>
      <c r="D403" s="11" t="n">
        <v>19</v>
      </c>
      <c r="E403" s="12" t="n">
        <v>1401116.71</v>
      </c>
      <c r="F403" s="14">
        <f>E403/SUM(E$2:E$4165)</f>
        <v/>
      </c>
      <c r="G403" s="14">
        <f>G402+F403</f>
        <v/>
      </c>
      <c r="H403" s="5">
        <f>IF(G403&lt;=p_rot_a,"A",IF(G403&lt;=p_rot_b,"B","C"))</f>
        <v/>
      </c>
    </row>
    <row r="404">
      <c r="A404" s="5" t="inlineStr">
        <is>
          <t>111292</t>
        </is>
      </c>
      <c r="B404" s="5" t="inlineStr">
        <is>
          <t xml:space="preserve">MANGUERA ABASTO 1/2X1/2 </t>
        </is>
      </c>
      <c r="C404" s="5" t="inlineStr">
        <is>
          <t>FERRETERIA GENERAL</t>
        </is>
      </c>
      <c r="D404" s="11" t="n">
        <v>705</v>
      </c>
      <c r="E404" s="12" t="n">
        <v>1394674.97</v>
      </c>
      <c r="F404" s="14">
        <f>E404/SUM(E$2:E$4165)</f>
        <v/>
      </c>
      <c r="G404" s="14">
        <f>G403+F404</f>
        <v/>
      </c>
      <c r="H404" s="5">
        <f>IF(G404&lt;=p_rot_a,"A",IF(G404&lt;=p_rot_b,"B","C"))</f>
        <v/>
      </c>
    </row>
    <row r="405">
      <c r="A405" s="5" t="inlineStr">
        <is>
          <t>222</t>
        </is>
      </c>
      <c r="B405" s="5" t="inlineStr">
        <is>
          <t>LAUREL 1X4 EN VARAS</t>
        </is>
      </c>
      <c r="C405" s="5" t="inlineStr">
        <is>
          <t>LAUREL</t>
        </is>
      </c>
      <c r="D405" s="11" t="n">
        <v>1323</v>
      </c>
      <c r="E405" s="12" t="n">
        <v>1386353.82</v>
      </c>
      <c r="F405" s="14">
        <f>E405/SUM(E$2:E$4165)</f>
        <v/>
      </c>
      <c r="G405" s="14">
        <f>G404+F405</f>
        <v/>
      </c>
      <c r="H405" s="5">
        <f>IF(G405&lt;=p_rot_a,"A",IF(G405&lt;=p_rot_b,"B","C"))</f>
        <v/>
      </c>
    </row>
    <row r="406">
      <c r="A406" s="5" t="inlineStr">
        <is>
          <t>351100300992696</t>
        </is>
      </c>
      <c r="B406" s="5" t="inlineStr">
        <is>
          <t>IRIS INODORO NEGRO MATE SIFON OCULTO DOBLE DESCARGA M-9106 ULTRA LUJOSO</t>
        </is>
      </c>
      <c r="C406" s="5" t="inlineStr">
        <is>
          <t>IMPORTACION LOZA</t>
        </is>
      </c>
      <c r="D406" s="11" t="n">
        <v>16</v>
      </c>
      <c r="E406" s="12" t="n">
        <v>1375451.33</v>
      </c>
      <c r="F406" s="14">
        <f>E406/SUM(E$2:E$4165)</f>
        <v/>
      </c>
      <c r="G406" s="14">
        <f>G405+F406</f>
        <v/>
      </c>
      <c r="H406" s="5">
        <f>IF(G406&lt;=p_rot_a,"A",IF(G406&lt;=p_rot_b,"B","C"))</f>
        <v/>
      </c>
    </row>
    <row r="407">
      <c r="A407" s="5" t="inlineStr">
        <is>
          <t>1019</t>
        </is>
      </c>
      <c r="B407" s="5" t="inlineStr">
        <is>
          <t>CABLE 8 ROJO</t>
        </is>
      </c>
      <c r="C407" s="5" t="inlineStr">
        <is>
          <t>ACCESORIOS ELECTRICOS Y CABLES</t>
        </is>
      </c>
      <c r="D407" s="11" t="n">
        <v>1524</v>
      </c>
      <c r="E407" s="12" t="n">
        <v>1374697.64</v>
      </c>
      <c r="F407" s="14">
        <f>E407/SUM(E$2:E$4165)</f>
        <v/>
      </c>
      <c r="G407" s="14">
        <f>G406+F407</f>
        <v/>
      </c>
      <c r="H407" s="5">
        <f>IF(G407&lt;=p_rot_a,"A",IF(G407&lt;=p_rot_b,"B","C"))</f>
        <v/>
      </c>
    </row>
    <row r="408">
      <c r="A408" s="5" t="inlineStr">
        <is>
          <t>351100300992485</t>
        </is>
      </c>
      <c r="B408" s="5" t="inlineStr">
        <is>
          <t>FREGADERO DUBAI SATIN 1M X46CM</t>
        </is>
      </c>
      <c r="C408" s="5" t="inlineStr">
        <is>
          <t>IMPORTACION FREGADEROS</t>
        </is>
      </c>
      <c r="D408" s="11" t="n">
        <v>7</v>
      </c>
      <c r="E408" s="12" t="n">
        <v>1372668.88</v>
      </c>
      <c r="F408" s="14">
        <f>E408/SUM(E$2:E$4165)</f>
        <v/>
      </c>
      <c r="G408" s="14">
        <f>G407+F408</f>
        <v/>
      </c>
      <c r="H408" s="5">
        <f>IF(G408&lt;=p_rot_a,"A",IF(G408&lt;=p_rot_b,"B","C"))</f>
        <v/>
      </c>
    </row>
    <row r="409">
      <c r="A409" s="5" t="inlineStr">
        <is>
          <t>10180006</t>
        </is>
      </c>
      <c r="B409" s="5" t="inlineStr">
        <is>
          <t>PERLING TIPO C 2X8 1.50MM GALVANIZADO</t>
        </is>
      </c>
      <c r="C409" s="5" t="inlineStr">
        <is>
          <t>PERLING</t>
        </is>
      </c>
      <c r="D409" s="11" t="n">
        <v>98</v>
      </c>
      <c r="E409" s="12" t="n">
        <v>1371397.3</v>
      </c>
      <c r="F409" s="14">
        <f>E409/SUM(E$2:E$4165)</f>
        <v/>
      </c>
      <c r="G409" s="14">
        <f>G408+F409</f>
        <v/>
      </c>
      <c r="H409" s="5">
        <f>IF(G409&lt;=p_rot_a,"A",IF(G409&lt;=p_rot_b,"B","C"))</f>
        <v/>
      </c>
    </row>
    <row r="410">
      <c r="A410" s="5" t="inlineStr">
        <is>
          <t>35110030092675</t>
        </is>
      </c>
      <c r="B410" s="5" t="inlineStr">
        <is>
          <t>LAMINA NUEVA TEC CEMENTO GRIS MEDIO 48-66 1.22 X. 2.80M 5MM MATE FIBRA BAMBU CARBON PVC IMITACIO</t>
        </is>
      </c>
      <c r="C410" s="5" t="inlineStr">
        <is>
          <t>IMPORTACION LAMINA PVC, BAMBU, ACC</t>
        </is>
      </c>
      <c r="D410" s="11" t="n">
        <v>90</v>
      </c>
      <c r="E410" s="12" t="n">
        <v>1364845.13</v>
      </c>
      <c r="F410" s="14">
        <f>E410/SUM(E$2:E$4165)</f>
        <v/>
      </c>
      <c r="G410" s="14">
        <f>G409+F410</f>
        <v/>
      </c>
      <c r="H410" s="5">
        <f>IF(G410&lt;=p_rot_a,"A",IF(G410&lt;=p_rot_b,"B","C"))</f>
        <v/>
      </c>
    </row>
    <row r="411">
      <c r="A411" s="5" t="inlineStr">
        <is>
          <t>28349752</t>
        </is>
      </c>
      <c r="B411" s="5" t="inlineStr">
        <is>
          <t>PORCELANATO TUNICIA GREEN 0.60X1.20 CAJA 1.44M2 2 PIEZAS POR CAJA</t>
        </is>
      </c>
      <c r="C411" s="5" t="inlineStr">
        <is>
          <t>PORCELANATO</t>
        </is>
      </c>
      <c r="D411" s="11" t="n">
        <v>160</v>
      </c>
      <c r="E411" s="12" t="n">
        <v>1360857.95</v>
      </c>
      <c r="F411" s="14">
        <f>E411/SUM(E$2:E$4165)</f>
        <v/>
      </c>
      <c r="G411" s="14">
        <f>G410+F411</f>
        <v/>
      </c>
      <c r="H411" s="5">
        <f>IF(G411&lt;=p_rot_a,"A",IF(G411&lt;=p_rot_b,"B","C"))</f>
        <v/>
      </c>
    </row>
    <row r="412">
      <c r="A412" s="5" t="inlineStr">
        <is>
          <t>351100300992280</t>
        </is>
      </c>
      <c r="B412" s="5" t="inlineStr">
        <is>
          <t>LAMINA NUEVA TEC XL PIEDRA OSCURA 1.22X2.80 5MM DE019-1V MATE FIBRA BAMBU CARBON PVC IMITACION PIEDR</t>
        </is>
      </c>
      <c r="C412" s="5" t="inlineStr">
        <is>
          <t>SIN CATEGORIA</t>
        </is>
      </c>
      <c r="D412" s="11" t="n">
        <v>72</v>
      </c>
      <c r="E412" s="12" t="n">
        <v>1357962.83</v>
      </c>
      <c r="F412" s="14">
        <f>E412/SUM(E$2:E$4165)</f>
        <v/>
      </c>
      <c r="G412" s="14">
        <f>G411+F412</f>
        <v/>
      </c>
      <c r="H412" s="5">
        <f>IF(G412&lt;=p_rot_a,"A",IF(G412&lt;=p_rot_b,"B","C"))</f>
        <v/>
      </c>
    </row>
    <row r="413">
      <c r="A413" s="5" t="inlineStr">
        <is>
          <t>351100300992116</t>
        </is>
      </c>
      <c r="B413" s="5" t="inlineStr">
        <is>
          <t>PERFIL U JOTA NEGRO 2.95M PARA LAMINA BAMBU</t>
        </is>
      </c>
      <c r="C413" s="5" t="inlineStr">
        <is>
          <t>IMPORTACION LAMINA PVC, BAMBU, ACC</t>
        </is>
      </c>
      <c r="D413" s="11" t="n">
        <v>438</v>
      </c>
      <c r="E413" s="12" t="n">
        <v>1347654.87</v>
      </c>
      <c r="F413" s="14">
        <f>E413/SUM(E$2:E$4165)</f>
        <v/>
      </c>
      <c r="G413" s="14">
        <f>G412+F413</f>
        <v/>
      </c>
      <c r="H413" s="5">
        <f>IF(G413&lt;=p_rot_a,"A",IF(G413&lt;=p_rot_b,"B","C"))</f>
        <v/>
      </c>
    </row>
    <row r="414">
      <c r="A414" s="5" t="inlineStr">
        <is>
          <t>351100300992735</t>
        </is>
      </c>
      <c r="B414" s="5" t="inlineStr">
        <is>
          <t>COMBO MUEBLE LAVAT NB-U818-60 WHITE AEREO+ESPEJO LED+INODORO ECO BLCO 4.8L 2 PZ</t>
        </is>
      </c>
      <c r="C414" s="5" t="inlineStr">
        <is>
          <t>LOZA</t>
        </is>
      </c>
      <c r="D414" s="11" t="n">
        <v>16</v>
      </c>
      <c r="E414" s="12" t="n">
        <v>1347345.13</v>
      </c>
      <c r="F414" s="14">
        <f>E414/SUM(E$2:E$4165)</f>
        <v/>
      </c>
      <c r="G414" s="14">
        <f>G413+F414</f>
        <v/>
      </c>
      <c r="H414" s="5">
        <f>IF(G414&lt;=p_rot_a,"A",IF(G414&lt;=p_rot_b,"B","C"))</f>
        <v/>
      </c>
    </row>
    <row r="415">
      <c r="A415" s="5" t="inlineStr">
        <is>
          <t>351100300992472</t>
        </is>
      </c>
      <c r="B415" s="5" t="inlineStr">
        <is>
          <t>FREGADERO BARCELONA GRIS PLOMO 50CM X 40CM X 20CM NO INCLUYE GRIFERIA</t>
        </is>
      </c>
      <c r="C415" s="5" t="inlineStr">
        <is>
          <t>IMPORTACION FREGADEROS</t>
        </is>
      </c>
      <c r="D415" s="11" t="n">
        <v>34</v>
      </c>
      <c r="E415" s="12" t="n">
        <v>1345243.36</v>
      </c>
      <c r="F415" s="14">
        <f>E415/SUM(E$2:E$4165)</f>
        <v/>
      </c>
      <c r="G415" s="14">
        <f>G414+F415</f>
        <v/>
      </c>
      <c r="H415" s="5">
        <f>IF(G415&lt;=p_rot_a,"A",IF(G415&lt;=p_rot_b,"B","C"))</f>
        <v/>
      </c>
    </row>
    <row r="416">
      <c r="A416" s="5" t="inlineStr">
        <is>
          <t>7344</t>
        </is>
      </c>
      <c r="B416" s="5" t="inlineStr">
        <is>
          <t>DURETAN ROJO OXIDO 300 ML</t>
        </is>
      </c>
      <c r="C416" s="5" t="inlineStr">
        <is>
          <t>PINTURAS Y SELLADORES</t>
        </is>
      </c>
      <c r="D416" s="11" t="n">
        <v>257</v>
      </c>
      <c r="E416" s="12" t="n">
        <v>1337004.32</v>
      </c>
      <c r="F416" s="14">
        <f>E416/SUM(E$2:E$4165)</f>
        <v/>
      </c>
      <c r="G416" s="14">
        <f>G415+F416</f>
        <v/>
      </c>
      <c r="H416" s="5">
        <f>IF(G416&lt;=p_rot_a,"A",IF(G416&lt;=p_rot_b,"B","C"))</f>
        <v/>
      </c>
    </row>
    <row r="417">
      <c r="A417" s="5" t="inlineStr">
        <is>
          <t>351100300992038</t>
        </is>
      </c>
      <c r="B417" s="5" t="inlineStr">
        <is>
          <t>ISRAEL FREGADERO GRIS PLOMO + LLAVE NEGRA MONOCOM + JABONERA + SIFON + DESAG 60X45</t>
        </is>
      </c>
      <c r="C417" s="5" t="inlineStr">
        <is>
          <t>GRIFERIA - ACC. BAÑO Y COCINA</t>
        </is>
      </c>
      <c r="D417" s="11" t="n">
        <v>22</v>
      </c>
      <c r="E417" s="12" t="n">
        <v>1331943.98</v>
      </c>
      <c r="F417" s="14">
        <f>E417/SUM(E$2:E$4165)</f>
        <v/>
      </c>
      <c r="G417" s="14">
        <f>G416+F417</f>
        <v/>
      </c>
      <c r="H417" s="5">
        <f>IF(G417&lt;=p_rot_a,"A",IF(G417&lt;=p_rot_b,"B","C"))</f>
        <v/>
      </c>
    </row>
    <row r="418">
      <c r="A418" s="5" t="inlineStr">
        <is>
          <t>351100300992885</t>
        </is>
      </c>
      <c r="B418" s="5" t="inlineStr">
        <is>
          <t xml:space="preserve">COMBO MUEBLE LAVATORIO NB339-60 WHITE AEREO + INODORO DOBLE DESCARGA  ZT-S034 BLANCO TANQUE BAJO </t>
        </is>
      </c>
      <c r="C418" s="5" t="inlineStr">
        <is>
          <t>LOZA SANITARIA</t>
        </is>
      </c>
      <c r="D418" s="11" t="n">
        <v>15</v>
      </c>
      <c r="E418" s="12" t="n">
        <v>1324778.76</v>
      </c>
      <c r="F418" s="14">
        <f>E418/SUM(E$2:E$4165)</f>
        <v/>
      </c>
      <c r="G418" s="14">
        <f>G417+F418</f>
        <v/>
      </c>
      <c r="H418" s="5">
        <f>IF(G418&lt;=p_rot_a,"A",IF(G418&lt;=p_rot_b,"B","C"))</f>
        <v/>
      </c>
    </row>
    <row r="419">
      <c r="A419" s="5" t="inlineStr">
        <is>
          <t>351100300992390</t>
        </is>
      </c>
      <c r="B419" s="5" t="inlineStr">
        <is>
          <t>DIAMOND MUEBLE LAVATORIO NB889-60 GREY  AEREO 60CM X 47CM X48CM (NO INCLUYE GRIFERIA)</t>
        </is>
      </c>
      <c r="C419" s="5" t="inlineStr">
        <is>
          <t>IMPORTACION LOZA</t>
        </is>
      </c>
      <c r="D419" s="11" t="n">
        <v>17</v>
      </c>
      <c r="E419" s="12" t="n">
        <v>1323741.15</v>
      </c>
      <c r="F419" s="14">
        <f>E419/SUM(E$2:E$4165)</f>
        <v/>
      </c>
      <c r="G419" s="14">
        <f>G418+F419</f>
        <v/>
      </c>
      <c r="H419" s="5">
        <f>IF(G419&lt;=p_rot_a,"A",IF(G419&lt;=p_rot_b,"B","C"))</f>
        <v/>
      </c>
    </row>
    <row r="420">
      <c r="A420" s="5" t="inlineStr">
        <is>
          <t>559</t>
        </is>
      </c>
      <c r="B420" s="5" t="inlineStr">
        <is>
          <t>PASTA GYPSUM GALON</t>
        </is>
      </c>
      <c r="C420" s="5" t="inlineStr">
        <is>
          <t>LAMINAS Y PERFILERIA LIVIANA</t>
        </is>
      </c>
      <c r="D420" s="11" t="n">
        <v>337</v>
      </c>
      <c r="E420" s="12" t="n">
        <v>1323084.42</v>
      </c>
      <c r="F420" s="14">
        <f>E420/SUM(E$2:E$4165)</f>
        <v/>
      </c>
      <c r="G420" s="14">
        <f>G419+F420</f>
        <v/>
      </c>
      <c r="H420" s="5">
        <f>IF(G420&lt;=p_rot_a,"A",IF(G420&lt;=p_rot_b,"B","C"))</f>
        <v/>
      </c>
    </row>
    <row r="421">
      <c r="A421" s="5" t="inlineStr">
        <is>
          <t>351100300990640</t>
        </is>
      </c>
      <c r="B421" s="5" t="inlineStr">
        <is>
          <t>CORTA MARLON LAMINA POLICARBONATO ONDULADO 0.81 X 1.83 TRANSP AMERICANA</t>
        </is>
      </c>
      <c r="C421" s="5" t="inlineStr">
        <is>
          <t>LAMINAS DE ZINC Y ACCESORIOS</t>
        </is>
      </c>
      <c r="D421" s="11" t="n">
        <v>189</v>
      </c>
      <c r="E421" s="12" t="n">
        <v>1313344.66</v>
      </c>
      <c r="F421" s="14">
        <f>E421/SUM(E$2:E$4165)</f>
        <v/>
      </c>
      <c r="G421" s="14">
        <f>G420+F421</f>
        <v/>
      </c>
      <c r="H421" s="5">
        <f>IF(G421&lt;=p_rot_a,"A",IF(G421&lt;=p_rot_b,"B","C"))</f>
        <v/>
      </c>
    </row>
    <row r="422">
      <c r="A422" s="5" t="inlineStr">
        <is>
          <t>351100300992595</t>
        </is>
      </c>
      <c r="B422" s="5" t="inlineStr">
        <is>
          <t>LANCO MAXIMA LATEX PASTEL MATE CUBETA MA681-2</t>
        </is>
      </c>
      <c r="C422" s="5" t="inlineStr">
        <is>
          <t>PINTURA ACRILICA</t>
        </is>
      </c>
      <c r="D422" s="11" t="n">
        <v>18</v>
      </c>
      <c r="E422" s="12" t="n">
        <v>1309778.76</v>
      </c>
      <c r="F422" s="14">
        <f>E422/SUM(E$2:E$4165)</f>
        <v/>
      </c>
      <c r="G422" s="14">
        <f>G421+F422</f>
        <v/>
      </c>
      <c r="H422" s="5">
        <f>IF(G422&lt;=p_rot_a,"A",IF(G422&lt;=p_rot_b,"B","C"))</f>
        <v/>
      </c>
    </row>
    <row r="423">
      <c r="A423" s="5" t="inlineStr">
        <is>
          <t>20140029</t>
        </is>
      </c>
      <c r="B423" s="5" t="inlineStr">
        <is>
          <t>CERAMICA TRAVERTINO MARFIL 34X34 2.15M2 PRIMERA CALIDAD.</t>
        </is>
      </c>
      <c r="C423" s="5" t="inlineStr">
        <is>
          <t>CERAMICA</t>
        </is>
      </c>
      <c r="D423" s="11" t="n">
        <v>241.8</v>
      </c>
      <c r="E423" s="12" t="n">
        <v>1308996.01</v>
      </c>
      <c r="F423" s="14">
        <f>E423/SUM(E$2:E$4165)</f>
        <v/>
      </c>
      <c r="G423" s="14">
        <f>G422+F423</f>
        <v/>
      </c>
      <c r="H423" s="5">
        <f>IF(G423&lt;=p_rot_a,"A",IF(G423&lt;=p_rot_b,"B","C"))</f>
        <v/>
      </c>
    </row>
    <row r="424">
      <c r="A424" s="5" t="inlineStr">
        <is>
          <t>351100300992518</t>
        </is>
      </c>
      <c r="B424" s="5" t="inlineStr">
        <is>
          <t>LAMINA NUEVA TEC IMPERIAL 80133 1.22 X. 2.44M 5MM MATE FIBRA BAMBU CARBON PVC IMITACION PIEDRA</t>
        </is>
      </c>
      <c r="C424" s="5" t="inlineStr">
        <is>
          <t>IMPORTACION LAMINA PVC, BAMBU, ACC</t>
        </is>
      </c>
      <c r="D424" s="11" t="n">
        <v>65</v>
      </c>
      <c r="E424" s="12" t="n">
        <v>1303371.68</v>
      </c>
      <c r="F424" s="14">
        <f>E424/SUM(E$2:E$4165)</f>
        <v/>
      </c>
      <c r="G424" s="14">
        <f>G423+F424</f>
        <v/>
      </c>
      <c r="H424" s="5">
        <f>IF(G424&lt;=p_rot_a,"A",IF(G424&lt;=p_rot_b,"B","C"))</f>
        <v/>
      </c>
    </row>
    <row r="425">
      <c r="A425" s="5" t="inlineStr">
        <is>
          <t>351100300992796</t>
        </is>
      </c>
      <c r="B425" s="5" t="inlineStr">
        <is>
          <t>PANEL ACANALADO NUEVA TEC ROSA METALICO  F01-216W 12CM X 2.90M PS INTERIOR</t>
        </is>
      </c>
      <c r="C425" s="5" t="inlineStr">
        <is>
          <t>IMPORTACION PANEL ACANALADO INTERIOR</t>
        </is>
      </c>
      <c r="D425" s="11" t="n">
        <v>303</v>
      </c>
      <c r="E425" s="12" t="n">
        <v>1299800.88</v>
      </c>
      <c r="F425" s="14">
        <f>E425/SUM(E$2:E$4165)</f>
        <v/>
      </c>
      <c r="G425" s="14">
        <f>G424+F425</f>
        <v/>
      </c>
      <c r="H425" s="5">
        <f>IF(G425&lt;=p_rot_a,"A",IF(G425&lt;=p_rot_b,"B","C"))</f>
        <v/>
      </c>
    </row>
    <row r="426">
      <c r="A426" s="5" t="inlineStr">
        <is>
          <t>30182</t>
        </is>
      </c>
      <c r="B426" s="5" t="inlineStr">
        <is>
          <t>CH BREAKER 2X100</t>
        </is>
      </c>
      <c r="C426" s="5" t="inlineStr">
        <is>
          <t>ACCESORIOS ELECTRICOS Y CABLES</t>
        </is>
      </c>
      <c r="D426" s="11" t="n">
        <v>29</v>
      </c>
      <c r="E426" s="12" t="n">
        <v>1298781.66</v>
      </c>
      <c r="F426" s="14">
        <f>E426/SUM(E$2:E$4165)</f>
        <v/>
      </c>
      <c r="G426" s="14">
        <f>G425+F426</f>
        <v/>
      </c>
      <c r="H426" s="5">
        <f>IF(G426&lt;=p_rot_a,"A",IF(G426&lt;=p_rot_b,"B","C"))</f>
        <v/>
      </c>
    </row>
    <row r="427">
      <c r="A427" s="5" t="inlineStr">
        <is>
          <t>14100004</t>
        </is>
      </c>
      <c r="B427" s="5" t="inlineStr">
        <is>
          <t>PUERTA BLANCA INTERNA 6 TABLEROS 75 X 210 CM</t>
        </is>
      </c>
      <c r="C427" s="5" t="inlineStr">
        <is>
          <t>PUERTAS</t>
        </is>
      </c>
      <c r="D427" s="11" t="n">
        <v>80</v>
      </c>
      <c r="E427" s="12" t="n">
        <v>1296373.45</v>
      </c>
      <c r="F427" s="14">
        <f>E427/SUM(E$2:E$4165)</f>
        <v/>
      </c>
      <c r="G427" s="14">
        <f>G426+F427</f>
        <v/>
      </c>
      <c r="H427" s="5">
        <f>IF(G427&lt;=p_rot_a,"A",IF(G427&lt;=p_rot_b,"B","C"))</f>
        <v/>
      </c>
    </row>
    <row r="428">
      <c r="A428" s="5" t="inlineStr">
        <is>
          <t>98</t>
        </is>
      </c>
      <c r="B428" s="5" t="inlineStr">
        <is>
          <t>PEGAMENTO PVC WET DRY 1/32 4 OZ</t>
        </is>
      </c>
      <c r="C428" s="5" t="inlineStr">
        <is>
          <t>TUBERIA PVC, CANOAS Y ACCESORIOS</t>
        </is>
      </c>
      <c r="D428" s="11" t="n">
        <v>440</v>
      </c>
      <c r="E428" s="12" t="n">
        <v>1295518.78</v>
      </c>
      <c r="F428" s="14">
        <f>E428/SUM(E$2:E$4165)</f>
        <v/>
      </c>
      <c r="G428" s="14">
        <f>G427+F428</f>
        <v/>
      </c>
      <c r="H428" s="5">
        <f>IF(G428&lt;=p_rot_a,"A",IF(G428&lt;=p_rot_b,"B","C"))</f>
        <v/>
      </c>
    </row>
    <row r="429">
      <c r="A429" s="5" t="inlineStr">
        <is>
          <t>351100300992710</t>
        </is>
      </c>
      <c r="B429" s="5" t="inlineStr">
        <is>
          <t>DJ MAREA MUEBLE 60CM X 50CM INCLUYE LAVATORIO ESPEJO REPISA MATE AEREO LUX STONE Y001-N1 60CM</t>
        </is>
      </c>
      <c r="C429" s="5" t="inlineStr">
        <is>
          <t>IMPORTACION LOZA</t>
        </is>
      </c>
      <c r="D429" s="11" t="n">
        <v>21</v>
      </c>
      <c r="E429" s="12" t="n">
        <v>1294387.17</v>
      </c>
      <c r="F429" s="14">
        <f>E429/SUM(E$2:E$4165)</f>
        <v/>
      </c>
      <c r="G429" s="14">
        <f>G428+F429</f>
        <v/>
      </c>
      <c r="H429" s="5">
        <f>IF(G429&lt;=p_rot_a,"A",IF(G429&lt;=p_rot_b,"B","C"))</f>
        <v/>
      </c>
    </row>
    <row r="430">
      <c r="A430" s="5" t="inlineStr">
        <is>
          <t>5230</t>
        </is>
      </c>
      <c r="B430" s="5" t="inlineStr">
        <is>
          <t>LAMINA HIERRO NEGRO #16 1.22 X 2.44</t>
        </is>
      </c>
      <c r="C430" s="5" t="inlineStr">
        <is>
          <t>TUBERIA INDUSTRIAL, HIERROS PLANOS Y CORRUGADOS</t>
        </is>
      </c>
      <c r="D430" s="11" t="n">
        <v>58</v>
      </c>
      <c r="E430" s="12" t="n">
        <v>1291501.9</v>
      </c>
      <c r="F430" s="14">
        <f>E430/SUM(E$2:E$4165)</f>
        <v/>
      </c>
      <c r="G430" s="14">
        <f>G429+F430</f>
        <v/>
      </c>
      <c r="H430" s="5">
        <f>IF(G430&lt;=p_rot_a,"A",IF(G430&lt;=p_rot_b,"B","C"))</f>
        <v/>
      </c>
    </row>
    <row r="431">
      <c r="A431" s="5" t="inlineStr">
        <is>
          <t>5310</t>
        </is>
      </c>
      <c r="B431" s="5" t="inlineStr">
        <is>
          <t>LAMINA JORDOMEX N7 122X244 1.5MM</t>
        </is>
      </c>
      <c r="C431" s="5" t="inlineStr">
        <is>
          <t>TUBERIA INDUSTRIAL, HIERROS PLANOS Y CORRUGADOS</t>
        </is>
      </c>
      <c r="D431" s="11" t="n">
        <v>92</v>
      </c>
      <c r="E431" s="12" t="n">
        <v>1287177.78</v>
      </c>
      <c r="F431" s="14">
        <f>E431/SUM(E$2:E$4165)</f>
        <v/>
      </c>
      <c r="G431" s="14">
        <f>G430+F431</f>
        <v/>
      </c>
      <c r="H431" s="5">
        <f>IF(G431&lt;=p_rot_a,"A",IF(G431&lt;=p_rot_b,"B","C"))</f>
        <v/>
      </c>
    </row>
    <row r="432">
      <c r="A432" s="5" t="inlineStr">
        <is>
          <t>50992866</t>
        </is>
      </c>
      <c r="B432" s="5" t="inlineStr">
        <is>
          <t>CORNISA TERMINAL PANEL FLAT JASS 5.90M P31</t>
        </is>
      </c>
      <c r="C432" s="5" t="inlineStr">
        <is>
          <t>IMPORTACION TABLILLA, CORNISAS, UNIONES</t>
        </is>
      </c>
      <c r="D432" s="11" t="n">
        <v>391</v>
      </c>
      <c r="E432" s="12" t="n">
        <v>1284325.22</v>
      </c>
      <c r="F432" s="14">
        <f>E432/SUM(E$2:E$4165)</f>
        <v/>
      </c>
      <c r="G432" s="14">
        <f>G431+F432</f>
        <v/>
      </c>
      <c r="H432" s="5">
        <f>IF(G432&lt;=p_rot_a,"A",IF(G432&lt;=p_rot_b,"B","C"))</f>
        <v/>
      </c>
    </row>
    <row r="433">
      <c r="A433" s="5" t="inlineStr">
        <is>
          <t>71558</t>
        </is>
      </c>
      <c r="B433" s="5" t="inlineStr">
        <is>
          <t>MARCO DIFUSORA 61X122</t>
        </is>
      </c>
      <c r="C433" s="5" t="inlineStr">
        <is>
          <t>FERRETERIA GENERAL</t>
        </is>
      </c>
      <c r="D433" s="11" t="n">
        <v>74</v>
      </c>
      <c r="E433" s="12" t="n">
        <v>1280193.72</v>
      </c>
      <c r="F433" s="14">
        <f>E433/SUM(E$2:E$4165)</f>
        <v/>
      </c>
      <c r="G433" s="14">
        <f>G432+F433</f>
        <v/>
      </c>
      <c r="H433" s="5">
        <f>IF(G433&lt;=p_rot_a,"A",IF(G433&lt;=p_rot_b,"B","C"))</f>
        <v/>
      </c>
    </row>
    <row r="434">
      <c r="A434" s="5" t="inlineStr">
        <is>
          <t>4300992920</t>
        </is>
      </c>
      <c r="B434" s="5" t="inlineStr">
        <is>
          <t>CACHERA CON CALENTADOR INCLUIDO 29CM X 22XCM BAJA BLANCA AQP-23560</t>
        </is>
      </c>
      <c r="C434" s="5" t="inlineStr">
        <is>
          <t>IMPORTACION GRIFERIA</t>
        </is>
      </c>
      <c r="D434" s="11" t="n">
        <v>50</v>
      </c>
      <c r="E434" s="12" t="n">
        <v>1277539.82</v>
      </c>
      <c r="F434" s="14">
        <f>E434/SUM(E$2:E$4165)</f>
        <v/>
      </c>
      <c r="G434" s="14">
        <f>G433+F434</f>
        <v/>
      </c>
      <c r="H434" s="5">
        <f>IF(G434&lt;=p_rot_a,"A",IF(G434&lt;=p_rot_b,"B","C"))</f>
        <v/>
      </c>
    </row>
    <row r="435">
      <c r="A435" s="5" t="inlineStr">
        <is>
          <t>420420947</t>
        </is>
      </c>
      <c r="B435" s="5" t="inlineStr">
        <is>
          <t>PROTECTO PROTECHOS ROJO 618 CUBETA 5 GL (18.925L)</t>
        </is>
      </c>
      <c r="C435" s="5" t="inlineStr">
        <is>
          <t>SIN CATEGORIA</t>
        </is>
      </c>
      <c r="D435" s="11" t="n">
        <v>32</v>
      </c>
      <c r="E435" s="12" t="n">
        <v>1273336.68</v>
      </c>
      <c r="F435" s="14">
        <f>E435/SUM(E$2:E$4165)</f>
        <v/>
      </c>
      <c r="G435" s="14">
        <f>G434+F435</f>
        <v/>
      </c>
      <c r="H435" s="5">
        <f>IF(G435&lt;=p_rot_a,"A",IF(G435&lt;=p_rot_b,"B","C"))</f>
        <v/>
      </c>
    </row>
    <row r="436">
      <c r="A436" s="5" t="inlineStr">
        <is>
          <t>351100300992122</t>
        </is>
      </c>
      <c r="B436" s="5" t="inlineStr">
        <is>
          <t>MEMBRANA ASFALTICA REFLECTIVA IMPERMEABILIZANTE 50CM  DE ANCHO X METRO</t>
        </is>
      </c>
      <c r="C436" s="5" t="inlineStr">
        <is>
          <t>LAMINAS DE ZINC Y ACCESORIOS</t>
        </is>
      </c>
      <c r="D436" s="11" t="n">
        <v>380.5</v>
      </c>
      <c r="E436" s="12" t="n">
        <v>1272042.47</v>
      </c>
      <c r="F436" s="14">
        <f>E436/SUM(E$2:E$4165)</f>
        <v/>
      </c>
      <c r="G436" s="14">
        <f>G435+F436</f>
        <v/>
      </c>
      <c r="H436" s="5">
        <f>IF(G436&lt;=p_rot_a,"A",IF(G436&lt;=p_rot_b,"B","C"))</f>
        <v/>
      </c>
    </row>
    <row r="437">
      <c r="A437" s="5" t="inlineStr">
        <is>
          <t>351100300992239</t>
        </is>
      </c>
      <c r="B437" s="5" t="inlineStr">
        <is>
          <t>INODORO ALFA BLANCO 2 PIEZAS DESCARGA BOTÓN 6LTS CUMPLE LEY 7600 LX-2513</t>
        </is>
      </c>
      <c r="C437" s="5" t="inlineStr">
        <is>
          <t>LOZA SANITARIA</t>
        </is>
      </c>
      <c r="D437" s="11" t="n">
        <v>31</v>
      </c>
      <c r="E437" s="12" t="n">
        <v>1269410.18</v>
      </c>
      <c r="F437" s="14">
        <f>E437/SUM(E$2:E$4165)</f>
        <v/>
      </c>
      <c r="G437" s="14">
        <f>G436+F437</f>
        <v/>
      </c>
      <c r="H437" s="5">
        <f>IF(G437&lt;=p_rot_a,"A",IF(G437&lt;=p_rot_b,"B","C"))</f>
        <v/>
      </c>
    </row>
    <row r="438">
      <c r="A438" s="5" t="inlineStr">
        <is>
          <t>6351</t>
        </is>
      </c>
      <c r="B438" s="5" t="inlineStr">
        <is>
          <t>VARSOL AGUARRAS GALON</t>
        </is>
      </c>
      <c r="C438" s="5" t="inlineStr">
        <is>
          <t>PINTURAS Y SELLADORES</t>
        </is>
      </c>
      <c r="D438" s="11" t="n">
        <v>246</v>
      </c>
      <c r="E438" s="12" t="n">
        <v>1260912.18</v>
      </c>
      <c r="F438" s="14">
        <f>E438/SUM(E$2:E$4165)</f>
        <v/>
      </c>
      <c r="G438" s="14">
        <f>G437+F438</f>
        <v/>
      </c>
      <c r="H438" s="5">
        <f>IF(G438&lt;=p_rot_a,"A",IF(G438&lt;=p_rot_b,"B","C"))</f>
        <v/>
      </c>
    </row>
    <row r="439">
      <c r="A439" s="5" t="inlineStr">
        <is>
          <t>351100300992573</t>
        </is>
      </c>
      <c r="B439" s="5" t="inlineStr">
        <is>
          <t xml:space="preserve">PANEL PVC FLAT ARENAL CIELOS Y PAREDES 30CM X 2.90M X 8MM LAUREL 5 CANALES </t>
        </is>
      </c>
      <c r="C439" s="5" t="inlineStr">
        <is>
          <t>PANEL ACANALADO INTERIOR</t>
        </is>
      </c>
      <c r="D439" s="11" t="n">
        <v>317</v>
      </c>
      <c r="E439" s="12" t="n">
        <v>1258618.58</v>
      </c>
      <c r="F439" s="14">
        <f>E439/SUM(E$2:E$4165)</f>
        <v/>
      </c>
      <c r="G439" s="14">
        <f>G438+F439</f>
        <v/>
      </c>
      <c r="H439" s="5">
        <f>IF(G439&lt;=p_rot_a,"A",IF(G439&lt;=p_rot_b,"B","C"))</f>
        <v/>
      </c>
    </row>
    <row r="440">
      <c r="A440" s="5" t="inlineStr">
        <is>
          <t>351100300992262</t>
        </is>
      </c>
      <c r="B440" s="5" t="inlineStr">
        <is>
          <t>DIAMOND LAVATORIO DORADO BLANCO G3018A-GB/SW TIPO BOWL SOBREPONER 36X36CM</t>
        </is>
      </c>
      <c r="C440" s="5" t="inlineStr">
        <is>
          <t>IMPORTACION LOZA</t>
        </is>
      </c>
      <c r="D440" s="11" t="n">
        <v>28</v>
      </c>
      <c r="E440" s="12" t="n">
        <v>1256833.63</v>
      </c>
      <c r="F440" s="14">
        <f>E440/SUM(E$2:E$4165)</f>
        <v/>
      </c>
      <c r="G440" s="14">
        <f>G439+F440</f>
        <v/>
      </c>
      <c r="H440" s="5">
        <f>IF(G440&lt;=p_rot_a,"A",IF(G440&lt;=p_rot_b,"B","C"))</f>
        <v/>
      </c>
    </row>
    <row r="441">
      <c r="A441" s="5" t="inlineStr">
        <is>
          <t>351100300991497</t>
        </is>
      </c>
      <c r="B441" s="5" t="inlineStr">
        <is>
          <t>PERFIL UNION NEGRA PARA LAMINA PVC 2.5M</t>
        </is>
      </c>
      <c r="C441" s="5" t="inlineStr">
        <is>
          <t>IMPORTACION LAMINA PVC, BAMBU, ACC</t>
        </is>
      </c>
      <c r="D441" s="11" t="n">
        <v>437</v>
      </c>
      <c r="E441" s="12" t="n">
        <v>1256158.42</v>
      </c>
      <c r="F441" s="14">
        <f>E441/SUM(E$2:E$4165)</f>
        <v/>
      </c>
      <c r="G441" s="14">
        <f>G440+F441</f>
        <v/>
      </c>
      <c r="H441" s="5">
        <f>IF(G441&lt;=p_rot_a,"A",IF(G441&lt;=p_rot_b,"B","C"))</f>
        <v/>
      </c>
    </row>
    <row r="442">
      <c r="A442" s="5" t="inlineStr">
        <is>
          <t>351100300992474</t>
        </is>
      </c>
      <c r="B442" s="5" t="inlineStr">
        <is>
          <t>FREGADERO SANTIAGO SATIN 80CM X 49CM X 20CM  NO INCLUYE GRIFERIA</t>
        </is>
      </c>
      <c r="C442" s="5" t="inlineStr">
        <is>
          <t>IMPORTACION FREGADEROS</t>
        </is>
      </c>
      <c r="D442" s="11" t="n">
        <v>22</v>
      </c>
      <c r="E442" s="12" t="n">
        <v>1251185.84</v>
      </c>
      <c r="F442" s="14">
        <f>E442/SUM(E$2:E$4165)</f>
        <v/>
      </c>
      <c r="G442" s="14">
        <f>G441+F442</f>
        <v/>
      </c>
      <c r="H442" s="5">
        <f>IF(G442&lt;=p_rot_a,"A",IF(G442&lt;=p_rot_b,"B","C"))</f>
        <v/>
      </c>
    </row>
    <row r="443">
      <c r="A443" s="5" t="inlineStr">
        <is>
          <t>109</t>
        </is>
      </c>
      <c r="B443" s="5" t="inlineStr">
        <is>
          <t>CABLE 12 ROJO POR METRO</t>
        </is>
      </c>
      <c r="C443" s="5" t="inlineStr">
        <is>
          <t>ACCESORIOS ELECTRICOS Y CABLES</t>
        </is>
      </c>
      <c r="D443" s="11" t="n">
        <v>3676</v>
      </c>
      <c r="E443" s="12" t="n">
        <v>1248396.71</v>
      </c>
      <c r="F443" s="14">
        <f>E443/SUM(E$2:E$4165)</f>
        <v/>
      </c>
      <c r="G443" s="14">
        <f>G442+F443</f>
        <v/>
      </c>
      <c r="H443" s="5">
        <f>IF(G443&lt;=p_rot_a,"A",IF(G443&lt;=p_rot_b,"B","C"))</f>
        <v/>
      </c>
    </row>
    <row r="444">
      <c r="A444" s="5" t="inlineStr">
        <is>
          <t>3051</t>
        </is>
      </c>
      <c r="B444" s="5" t="inlineStr">
        <is>
          <t>CH BREAKER 1X20</t>
        </is>
      </c>
      <c r="C444" s="5" t="inlineStr">
        <is>
          <t>ACCESORIOS ELECTRICOS Y CABLES</t>
        </is>
      </c>
      <c r="D444" s="11" t="n">
        <v>260</v>
      </c>
      <c r="E444" s="12" t="n">
        <v>1244529.52</v>
      </c>
      <c r="F444" s="14">
        <f>E444/SUM(E$2:E$4165)</f>
        <v/>
      </c>
      <c r="G444" s="14">
        <f>G443+F444</f>
        <v/>
      </c>
      <c r="H444" s="5">
        <f>IF(G444&lt;=p_rot_a,"A",IF(G444&lt;=p_rot_b,"B","C"))</f>
        <v/>
      </c>
    </row>
    <row r="445">
      <c r="A445" s="5" t="inlineStr">
        <is>
          <t>9169</t>
        </is>
      </c>
      <c r="B445" s="5" t="inlineStr">
        <is>
          <t>CANOA LISA PVC 6 MTS AMANCO***</t>
        </is>
      </c>
      <c r="C445" s="5" t="inlineStr">
        <is>
          <t>TUBERIA PVC, CANOAS Y ACCESORIOS</t>
        </is>
      </c>
      <c r="D445" s="11" t="n">
        <v>53</v>
      </c>
      <c r="E445" s="12" t="n">
        <v>1243379.77</v>
      </c>
      <c r="F445" s="14">
        <f>E445/SUM(E$2:E$4165)</f>
        <v/>
      </c>
      <c r="G445" s="14">
        <f>G444+F445</f>
        <v/>
      </c>
      <c r="H445" s="5">
        <f>IF(G445&lt;=p_rot_a,"A",IF(G445&lt;=p_rot_b,"B","C"))</f>
        <v/>
      </c>
    </row>
    <row r="446">
      <c r="A446" s="5" t="inlineStr">
        <is>
          <t>7900</t>
        </is>
      </c>
      <c r="B446" s="5" t="inlineStr">
        <is>
          <t>IMPERSA ACRIL GALON DR</t>
        </is>
      </c>
      <c r="C446" s="5" t="inlineStr">
        <is>
          <t>FERRETERIA GENERAL</t>
        </is>
      </c>
      <c r="D446" s="11" t="n">
        <v>174</v>
      </c>
      <c r="E446" s="12" t="n">
        <v>1240389.27</v>
      </c>
      <c r="F446" s="14">
        <f>E446/SUM(E$2:E$4165)</f>
        <v/>
      </c>
      <c r="G446" s="14">
        <f>G445+F446</f>
        <v/>
      </c>
      <c r="H446" s="5">
        <f>IF(G446&lt;=p_rot_a,"A",IF(G446&lt;=p_rot_b,"B","C"))</f>
        <v/>
      </c>
    </row>
    <row r="447">
      <c r="A447" s="5" t="inlineStr">
        <is>
          <t>7733</t>
        </is>
      </c>
      <c r="B447" s="5" t="inlineStr">
        <is>
          <t>TAPE SUPER 33+ 3M EN CAJA GDE</t>
        </is>
      </c>
      <c r="C447" s="5" t="inlineStr">
        <is>
          <t>ACCESORIOS ELECTRICOS Y CABLES</t>
        </is>
      </c>
      <c r="D447" s="11" t="n">
        <v>429</v>
      </c>
      <c r="E447" s="12" t="n">
        <v>1239740.62</v>
      </c>
      <c r="F447" s="14">
        <f>E447/SUM(E$2:E$4165)</f>
        <v/>
      </c>
      <c r="G447" s="14">
        <f>G446+F447</f>
        <v/>
      </c>
      <c r="H447" s="5">
        <f>IF(G447&lt;=p_rot_a,"A",IF(G447&lt;=p_rot_b,"B","C"))</f>
        <v/>
      </c>
    </row>
    <row r="448">
      <c r="A448" s="5" t="inlineStr">
        <is>
          <t>351100300992866</t>
        </is>
      </c>
      <c r="B448" s="5" t="inlineStr">
        <is>
          <t>CORNISA TERMINAL PANEL FLAT VIVI 5.90M 806002-8</t>
        </is>
      </c>
      <c r="C448" s="5" t="inlineStr">
        <is>
          <t>IMPORTACION TABLILLA, CORNISAS, UNIONES</t>
        </is>
      </c>
      <c r="D448" s="11" t="n">
        <v>376</v>
      </c>
      <c r="E448" s="12" t="n">
        <v>1238694.69</v>
      </c>
      <c r="F448" s="14">
        <f>E448/SUM(E$2:E$4165)</f>
        <v/>
      </c>
      <c r="G448" s="14">
        <f>G447+F448</f>
        <v/>
      </c>
      <c r="H448" s="5">
        <f>IF(G448&lt;=p_rot_a,"A",IF(G448&lt;=p_rot_b,"B","C"))</f>
        <v/>
      </c>
    </row>
    <row r="449">
      <c r="A449" s="5" t="inlineStr">
        <is>
          <t>PINT-IM-0007</t>
        </is>
      </c>
      <c r="B449" s="5" t="inlineStr">
        <is>
          <t>LANCO DRY COAT ACCENT MATE GALON DC479-4</t>
        </is>
      </c>
      <c r="C449" s="5" t="inlineStr">
        <is>
          <t>IMPERMEABILIZANTES</t>
        </is>
      </c>
      <c r="D449" s="11" t="n">
        <v>77</v>
      </c>
      <c r="E449" s="12" t="n">
        <v>1238472.57</v>
      </c>
      <c r="F449" s="14">
        <f>E449/SUM(E$2:E$4165)</f>
        <v/>
      </c>
      <c r="G449" s="14">
        <f>G448+F449</f>
        <v/>
      </c>
      <c r="H449" s="5">
        <f>IF(G449&lt;=p_rot_a,"A",IF(G449&lt;=p_rot_b,"B","C"))</f>
        <v/>
      </c>
    </row>
    <row r="450">
      <c r="A450" s="5" t="inlineStr">
        <is>
          <t>420420949</t>
        </is>
      </c>
      <c r="B450" s="5" t="inlineStr">
        <is>
          <t>PROTECTO PROTECHOS VERDE 629 CUBETA 5 GL (18.925L)</t>
        </is>
      </c>
      <c r="C450" s="5" t="inlineStr">
        <is>
          <t>SIN CATEGORIA</t>
        </is>
      </c>
      <c r="D450" s="11" t="n">
        <v>30</v>
      </c>
      <c r="E450" s="12" t="n">
        <v>1237301.37</v>
      </c>
      <c r="F450" s="14">
        <f>E450/SUM(E$2:E$4165)</f>
        <v/>
      </c>
      <c r="G450" s="14">
        <f>G449+F450</f>
        <v/>
      </c>
      <c r="H450" s="5">
        <f>IF(G450&lt;=p_rot_a,"A",IF(G450&lt;=p_rot_b,"B","C"))</f>
        <v/>
      </c>
    </row>
    <row r="451">
      <c r="A451" s="5" t="inlineStr">
        <is>
          <t>569</t>
        </is>
      </c>
      <c r="B451" s="5" t="inlineStr">
        <is>
          <t>LAMINA DIFUSORA SENCILLA PUNTA DIAMANTE</t>
        </is>
      </c>
      <c r="C451" s="5" t="inlineStr">
        <is>
          <t>LAMINAS Y PERFILERIA LIVIANA</t>
        </is>
      </c>
      <c r="D451" s="11" t="n">
        <v>292</v>
      </c>
      <c r="E451" s="12" t="n">
        <v>1234823.22</v>
      </c>
      <c r="F451" s="14">
        <f>E451/SUM(E$2:E$4165)</f>
        <v/>
      </c>
      <c r="G451" s="14">
        <f>G450+F451</f>
        <v/>
      </c>
      <c r="H451" s="5">
        <f>IF(G451&lt;=p_rot_a,"A",IF(G451&lt;=p_rot_b,"B","C"))</f>
        <v/>
      </c>
    </row>
    <row r="452">
      <c r="A452" s="5" t="inlineStr">
        <is>
          <t>351100300992281</t>
        </is>
      </c>
      <c r="B452" s="5" t="inlineStr">
        <is>
          <t>LAMINA NUEVA TEC XL PIEDRA CLARA 1.22X2.80 5MM DE023 1-V MATE FIBRA BAMBU CARBON PVC IMITACION PIEDR</t>
        </is>
      </c>
      <c r="C452" s="5" t="inlineStr">
        <is>
          <t>LAMINA PVC, BAMBU, ACC</t>
        </is>
      </c>
      <c r="D452" s="11" t="n">
        <v>67</v>
      </c>
      <c r="E452" s="12" t="n">
        <v>1232197.34</v>
      </c>
      <c r="F452" s="14">
        <f>E452/SUM(E$2:E$4165)</f>
        <v/>
      </c>
      <c r="G452" s="14">
        <f>G451+F452</f>
        <v/>
      </c>
      <c r="H452" s="5">
        <f>IF(G452&lt;=p_rot_a,"A",IF(G452&lt;=p_rot_b,"B","C"))</f>
        <v/>
      </c>
    </row>
    <row r="453">
      <c r="A453" s="5" t="inlineStr">
        <is>
          <t>351100300991766</t>
        </is>
      </c>
      <c r="B453" s="5" t="inlineStr">
        <is>
          <t>GRACIELA FREGADERO DORADO SUBMONTAR 1 TANQUE 75X45X23 FRE-600G</t>
        </is>
      </c>
      <c r="C453" s="5" t="inlineStr">
        <is>
          <t>GRIFERIA - ACC. BAÑO Y COCINA</t>
        </is>
      </c>
      <c r="D453" s="11" t="n">
        <v>15</v>
      </c>
      <c r="E453" s="12" t="n">
        <v>1230318.58</v>
      </c>
      <c r="F453" s="14">
        <f>E453/SUM(E$2:E$4165)</f>
        <v/>
      </c>
      <c r="G453" s="14">
        <f>G452+F453</f>
        <v/>
      </c>
      <c r="H453" s="5">
        <f>IF(G453&lt;=p_rot_a,"A",IF(G453&lt;=p_rot_b,"B","C"))</f>
        <v/>
      </c>
    </row>
    <row r="454">
      <c r="A454" s="5" t="inlineStr">
        <is>
          <t>351100300991937</t>
        </is>
      </c>
      <c r="B454" s="5" t="inlineStr">
        <is>
          <t>DIAMOND MUEBLE LAVATORIO NB-8803-90 AEREO 88CM X 46CM X 50CM (NO INCLUYE GRIFERIA)</t>
        </is>
      </c>
      <c r="C454" s="5" t="inlineStr">
        <is>
          <t>IMPORTACION LOZA</t>
        </is>
      </c>
      <c r="D454" s="11" t="n">
        <v>11</v>
      </c>
      <c r="E454" s="12" t="n">
        <v>1229503.29</v>
      </c>
      <c r="F454" s="14">
        <f>E454/SUM(E$2:E$4165)</f>
        <v/>
      </c>
      <c r="G454" s="14">
        <f>G453+F454</f>
        <v/>
      </c>
      <c r="H454" s="5">
        <f>IF(G454&lt;=p_rot_a,"A",IF(G454&lt;=p_rot_b,"B","C"))</f>
        <v/>
      </c>
    </row>
    <row r="455">
      <c r="A455" s="5" t="inlineStr">
        <is>
          <t>351100300992355</t>
        </is>
      </c>
      <c r="B455" s="5" t="inlineStr">
        <is>
          <t>LLAVE LAVATORIO NEGRA MONOCOMANDO AQP-23313</t>
        </is>
      </c>
      <c r="C455" s="5" t="inlineStr">
        <is>
          <t>IMPORTACION GRIFERIA</t>
        </is>
      </c>
      <c r="D455" s="11" t="n">
        <v>103</v>
      </c>
      <c r="E455" s="12" t="n">
        <v>1222426.19</v>
      </c>
      <c r="F455" s="14">
        <f>E455/SUM(E$2:E$4165)</f>
        <v/>
      </c>
      <c r="G455" s="14">
        <f>G454+F455</f>
        <v/>
      </c>
      <c r="H455" s="5">
        <f>IF(G455&lt;=p_rot_a,"A",IF(G455&lt;=p_rot_b,"B","C"))</f>
        <v/>
      </c>
    </row>
    <row r="456">
      <c r="A456" s="5" t="inlineStr">
        <is>
          <t>351100300992674</t>
        </is>
      </c>
      <c r="B456" s="5" t="inlineStr">
        <is>
          <t>LAMINA NUEVA TEC XL NIEVE BEIGE 48-90 1.22 X. 2.80M 5MM MATE FIBRA BAMBU CARBON PVC IMITACION</t>
        </is>
      </c>
      <c r="C456" s="5" t="inlineStr">
        <is>
          <t>IMPORTACION LAMINA PVC, BAMBU, ACC</t>
        </is>
      </c>
      <c r="D456" s="11" t="n">
        <v>102</v>
      </c>
      <c r="E456" s="12" t="n">
        <v>1216433.63</v>
      </c>
      <c r="F456" s="14">
        <f>E456/SUM(E$2:E$4165)</f>
        <v/>
      </c>
      <c r="G456" s="14">
        <f>G455+F456</f>
        <v/>
      </c>
      <c r="H456" s="5">
        <f>IF(G456&lt;=p_rot_a,"A",IF(G456&lt;=p_rot_b,"B","C"))</f>
        <v/>
      </c>
    </row>
    <row r="457">
      <c r="A457" s="5" t="inlineStr">
        <is>
          <t>7953</t>
        </is>
      </c>
      <c r="B457" s="5" t="inlineStr">
        <is>
          <t>TORNILLO GYP 1 1/4 PB x 100</t>
        </is>
      </c>
      <c r="C457" s="5" t="inlineStr">
        <is>
          <t>TORNILLERIA</t>
        </is>
      </c>
      <c r="D457" s="11" t="n">
        <v>2378</v>
      </c>
      <c r="E457" s="12" t="n">
        <v>1214471.42</v>
      </c>
      <c r="F457" s="14">
        <f>E457/SUM(E$2:E$4165)</f>
        <v/>
      </c>
      <c r="G457" s="14">
        <f>G456+F457</f>
        <v/>
      </c>
      <c r="H457" s="5">
        <f>IF(G457&lt;=p_rot_a,"A",IF(G457&lt;=p_rot_b,"B","C"))</f>
        <v/>
      </c>
    </row>
    <row r="458">
      <c r="A458" s="5" t="inlineStr">
        <is>
          <t>351100300992360</t>
        </is>
      </c>
      <c r="B458" s="5" t="inlineStr">
        <is>
          <t>CALENTADOR DE AGUA COMPACTO 3800W DIGITAL 110V AQP-X55</t>
        </is>
      </c>
      <c r="C458" s="5" t="inlineStr">
        <is>
          <t>IMPORTACION GRIFERIA</t>
        </is>
      </c>
      <c r="D458" s="11" t="n">
        <v>38</v>
      </c>
      <c r="E458" s="12" t="n">
        <v>1209049.6</v>
      </c>
      <c r="F458" s="14">
        <f>E458/SUM(E$2:E$4165)</f>
        <v/>
      </c>
      <c r="G458" s="14">
        <f>G457+F458</f>
        <v/>
      </c>
      <c r="H458" s="5">
        <f>IF(G458&lt;=p_rot_a,"A",IF(G458&lt;=p_rot_b,"B","C"))</f>
        <v/>
      </c>
    </row>
    <row r="459">
      <c r="A459" s="5" t="inlineStr">
        <is>
          <t>580</t>
        </is>
      </c>
      <c r="B459" s="5" t="inlineStr">
        <is>
          <t>LAMINA PLYWOOD 6MM</t>
        </is>
      </c>
      <c r="C459" s="5" t="inlineStr">
        <is>
          <t>LAMINAS Y PERFILERIA LIVIANA</t>
        </is>
      </c>
      <c r="D459" s="11" t="n">
        <v>170</v>
      </c>
      <c r="E459" s="12" t="n">
        <v>1208594.01</v>
      </c>
      <c r="F459" s="14">
        <f>E459/SUM(E$2:E$4165)</f>
        <v/>
      </c>
      <c r="G459" s="14">
        <f>G458+F459</f>
        <v/>
      </c>
      <c r="H459" s="5">
        <f>IF(G459&lt;=p_rot_a,"A",IF(G459&lt;=p_rot_b,"B","C"))</f>
        <v/>
      </c>
    </row>
    <row r="460">
      <c r="A460" s="5" t="inlineStr">
        <is>
          <t>351100300991721</t>
        </is>
      </c>
      <c r="B460" s="5" t="inlineStr">
        <is>
          <t>DIAMOND ZT-2201B-60 WHITE+GOLD MUEBLE + ESPEJO AEREO 60X47X48 ESPEJO 55X11X65</t>
        </is>
      </c>
      <c r="C460" s="5" t="inlineStr">
        <is>
          <t>SIN CATEGORIA</t>
        </is>
      </c>
      <c r="D460" s="11" t="n">
        <v>22</v>
      </c>
      <c r="E460" s="12" t="n">
        <v>1206340.71</v>
      </c>
      <c r="F460" s="14">
        <f>E460/SUM(E$2:E$4165)</f>
        <v/>
      </c>
      <c r="G460" s="14">
        <f>G459+F460</f>
        <v/>
      </c>
      <c r="H460" s="5">
        <f>IF(G460&lt;=p_rot_a,"A",IF(G460&lt;=p_rot_b,"B","C"))</f>
        <v/>
      </c>
    </row>
    <row r="461">
      <c r="A461" s="5" t="inlineStr">
        <is>
          <t>351100300991815</t>
        </is>
      </c>
      <c r="B461" s="5" t="inlineStr">
        <is>
          <t>LAMINA PVC QM-6031 1.22X2.44 3MM IMITACION PIEDRA NATURAL</t>
        </is>
      </c>
      <c r="C461" s="5" t="inlineStr">
        <is>
          <t>SIN CATEGORIA</t>
        </is>
      </c>
      <c r="D461" s="11" t="n">
        <v>67</v>
      </c>
      <c r="E461" s="12" t="n">
        <v>1206194.69</v>
      </c>
      <c r="F461" s="14">
        <f>E461/SUM(E$2:E$4165)</f>
        <v/>
      </c>
      <c r="G461" s="14">
        <f>G460+F461</f>
        <v/>
      </c>
      <c r="H461" s="5">
        <f>IF(G461&lt;=p_rot_a,"A",IF(G461&lt;=p_rot_b,"B","C"))</f>
        <v/>
      </c>
    </row>
    <row r="462">
      <c r="A462" s="5" t="inlineStr">
        <is>
          <t>351100300992356</t>
        </is>
      </c>
      <c r="B462" s="5" t="inlineStr">
        <is>
          <t>DUCHA EXPUESTA REDONDO CROMADA AJUSTABLE AQP-23152 + CALENTADOR DE AGUA 3800W DIGITAL 110V  AQP-X55</t>
        </is>
      </c>
      <c r="C462" s="5" t="inlineStr">
        <is>
          <t>IMPORTACION GRIFERIA</t>
        </is>
      </c>
      <c r="D462" s="11" t="n">
        <v>20</v>
      </c>
      <c r="E462" s="12" t="n">
        <v>1205176.99</v>
      </c>
      <c r="F462" s="14">
        <f>E462/SUM(E$2:E$4165)</f>
        <v/>
      </c>
      <c r="G462" s="14">
        <f>G461+F462</f>
        <v/>
      </c>
      <c r="H462" s="5">
        <f>IF(G462&lt;=p_rot_a,"A",IF(G462&lt;=p_rot_b,"B","C"))</f>
        <v/>
      </c>
    </row>
    <row r="463">
      <c r="A463" s="5" t="inlineStr">
        <is>
          <t>351100300992677</t>
        </is>
      </c>
      <c r="B463" s="5" t="inlineStr">
        <is>
          <t>LAMINA NUEVA TEC CEMENTO GRIS CLARO 46-66 1.22 X. 2.80M 5MM MATE FIBRA BAMBU CARBON PVC IMITACIO</t>
        </is>
      </c>
      <c r="C463" s="5" t="inlineStr">
        <is>
          <t>IMPORTACION LAMINA PVC, BAMBU, ACC</t>
        </is>
      </c>
      <c r="D463" s="11" t="n">
        <v>78</v>
      </c>
      <c r="E463" s="12" t="n">
        <v>1203628.32</v>
      </c>
      <c r="F463" s="14">
        <f>E463/SUM(E$2:E$4165)</f>
        <v/>
      </c>
      <c r="G463" s="14">
        <f>G462+F463</f>
        <v/>
      </c>
      <c r="H463" s="5">
        <f>IF(G463&lt;=p_rot_a,"A",IF(G463&lt;=p_rot_b,"B","C"))</f>
        <v/>
      </c>
    </row>
    <row r="464">
      <c r="A464" s="5" t="inlineStr">
        <is>
          <t>351100300992771</t>
        </is>
      </c>
      <c r="B464" s="5" t="inlineStr">
        <is>
          <t>ATARDECER COMBO MUEBLE CAFE OSCURO + LAVATORIO + GRIFERIA + DESAGUE 45CM X 45 CM X 78CM</t>
        </is>
      </c>
      <c r="C464" s="5" t="inlineStr">
        <is>
          <t>LOZA SANITARIA</t>
        </is>
      </c>
      <c r="D464" s="11" t="n">
        <v>16</v>
      </c>
      <c r="E464" s="12" t="n">
        <v>1203539.82</v>
      </c>
      <c r="F464" s="14">
        <f>E464/SUM(E$2:E$4165)</f>
        <v/>
      </c>
      <c r="G464" s="14">
        <f>G463+F464</f>
        <v/>
      </c>
      <c r="H464" s="5">
        <f>IF(G464&lt;=p_rot_a,"A",IF(G464&lt;=p_rot_b,"B","C"))</f>
        <v/>
      </c>
    </row>
    <row r="465">
      <c r="A465" s="5" t="inlineStr">
        <is>
          <t>10140015</t>
        </is>
      </c>
      <c r="B465" s="5" t="inlineStr">
        <is>
          <t>TUBO ESTRUCT. RECTANGULAR 1X3 1.50MM NEGRO</t>
        </is>
      </c>
      <c r="C465" s="5" t="inlineStr">
        <is>
          <t>TUBERIA ESTRUCTURAL</t>
        </is>
      </c>
      <c r="D465" s="11" t="n">
        <v>143</v>
      </c>
      <c r="E465" s="12" t="n">
        <v>1197769.73</v>
      </c>
      <c r="F465" s="14">
        <f>E465/SUM(E$2:E$4165)</f>
        <v/>
      </c>
      <c r="G465" s="14">
        <f>G464+F465</f>
        <v/>
      </c>
      <c r="H465" s="5">
        <f>IF(G465&lt;=p_rot_a,"A",IF(G465&lt;=p_rot_b,"B","C"))</f>
        <v/>
      </c>
    </row>
    <row r="466">
      <c r="A466" s="5" t="inlineStr">
        <is>
          <t>351100300991423</t>
        </is>
      </c>
      <c r="B466" s="5" t="inlineStr">
        <is>
          <t>TORNILLO TECHO 2 PB ROJO</t>
        </is>
      </c>
      <c r="C466" s="5" t="inlineStr">
        <is>
          <t>TORNILLERIA</t>
        </is>
      </c>
      <c r="D466" s="11" t="n">
        <v>28346</v>
      </c>
      <c r="E466" s="12" t="n">
        <v>1191761.81</v>
      </c>
      <c r="F466" s="14">
        <f>E466/SUM(E$2:E$4165)</f>
        <v/>
      </c>
      <c r="G466" s="14">
        <f>G465+F466</f>
        <v/>
      </c>
      <c r="H466" s="5">
        <f>IF(G466&lt;=p_rot_a,"A",IF(G466&lt;=p_rot_b,"B","C"))</f>
        <v/>
      </c>
    </row>
    <row r="467">
      <c r="A467" s="5" t="inlineStr">
        <is>
          <t>351100300992868</t>
        </is>
      </c>
      <c r="B467" s="5" t="inlineStr">
        <is>
          <t>LAMINA NUEVA TEC VOLCANO TEXTURIZADA HY09138222-1 1.22 X. 2.44M 5MM MATE FIBRA BAMBU CARBO IMITACION</t>
        </is>
      </c>
      <c r="C467" s="5" t="inlineStr">
        <is>
          <t>IMPORTACION LAMINA PVC, BAMBU, ACC</t>
        </is>
      </c>
      <c r="D467" s="11" t="n">
        <v>76</v>
      </c>
      <c r="E467" s="12" t="n">
        <v>1190993.23</v>
      </c>
      <c r="F467" s="14">
        <f>E467/SUM(E$2:E$4165)</f>
        <v/>
      </c>
      <c r="G467" s="14">
        <f>G466+F467</f>
        <v/>
      </c>
      <c r="H467" s="5">
        <f>IF(G467&lt;=p_rot_a,"A",IF(G467&lt;=p_rot_b,"B","C"))</f>
        <v/>
      </c>
    </row>
    <row r="468">
      <c r="A468" s="5" t="inlineStr">
        <is>
          <t>351100300991746</t>
        </is>
      </c>
      <c r="B468" s="5" t="inlineStr">
        <is>
          <t>PISO LAMINADO SPC PF03 MADERA CLARA CAJA 2.19M2  122X18 10 PIEZAS X CAJA</t>
        </is>
      </c>
      <c r="C468" s="5" t="inlineStr">
        <is>
          <t>SIN CATEGORIA</t>
        </is>
      </c>
      <c r="D468" s="11" t="n">
        <v>65</v>
      </c>
      <c r="E468" s="12" t="n">
        <v>1190662.39</v>
      </c>
      <c r="F468" s="14">
        <f>E468/SUM(E$2:E$4165)</f>
        <v/>
      </c>
      <c r="G468" s="14">
        <f>G467+F468</f>
        <v/>
      </c>
      <c r="H468" s="5">
        <f>IF(G468&lt;=p_rot_a,"A",IF(G468&lt;=p_rot_b,"B","C"))</f>
        <v/>
      </c>
    </row>
    <row r="469">
      <c r="A469" s="5" t="inlineStr">
        <is>
          <t>351100300992716</t>
        </is>
      </c>
      <c r="B469" s="5" t="inlineStr">
        <is>
          <t>DJ ECO MUEBLE 60CM X 50CM INCLUYE LAVATORIO ESPEJO REPISA BRILLANTE AEREO LUX STONE Y005-1 60CM</t>
        </is>
      </c>
      <c r="C469" s="5" t="inlineStr">
        <is>
          <t>IMPORTACION LOZA</t>
        </is>
      </c>
      <c r="D469" s="11" t="n">
        <v>16</v>
      </c>
      <c r="E469" s="12" t="n">
        <v>1182579.64</v>
      </c>
      <c r="F469" s="14">
        <f>E469/SUM(E$2:E$4165)</f>
        <v/>
      </c>
      <c r="G469" s="14">
        <f>G468+F469</f>
        <v/>
      </c>
      <c r="H469" s="5">
        <f>IF(G469&lt;=p_rot_a,"A",IF(G469&lt;=p_rot_b,"B","C"))</f>
        <v/>
      </c>
    </row>
    <row r="470">
      <c r="A470" s="5" t="inlineStr">
        <is>
          <t>351100300992475</t>
        </is>
      </c>
      <c r="B470" s="5" t="inlineStr">
        <is>
          <t>FREGADERO SANTIAGO GRIS PLOMO 80CM X 49CM X 20CM NO INCLUYE GRIFERIA</t>
        </is>
      </c>
      <c r="C470" s="5" t="inlineStr">
        <is>
          <t>IMPORTACION FREGADEROS</t>
        </is>
      </c>
      <c r="D470" s="11" t="n">
        <v>19</v>
      </c>
      <c r="E470" s="12" t="n">
        <v>1175344.03</v>
      </c>
      <c r="F470" s="14">
        <f>E470/SUM(E$2:E$4165)</f>
        <v/>
      </c>
      <c r="G470" s="14">
        <f>G469+F470</f>
        <v/>
      </c>
      <c r="H470" s="5">
        <f>IF(G470&lt;=p_rot_a,"A",IF(G470&lt;=p_rot_b,"B","C"))</f>
        <v/>
      </c>
    </row>
    <row r="471">
      <c r="A471" s="5" t="inlineStr">
        <is>
          <t>10140033</t>
        </is>
      </c>
      <c r="B471" s="5" t="inlineStr">
        <is>
          <t>TUBO ESTRUCT. CUADRADO 3X3 1.50MM NEGRO</t>
        </is>
      </c>
      <c r="C471" s="5" t="inlineStr">
        <is>
          <t>TUBERIA ESTRUCTURAL</t>
        </is>
      </c>
      <c r="D471" s="11" t="n">
        <v>100</v>
      </c>
      <c r="E471" s="12" t="n">
        <v>1174192.12</v>
      </c>
      <c r="F471" s="14">
        <f>E471/SUM(E$2:E$4165)</f>
        <v/>
      </c>
      <c r="G471" s="14">
        <f>G470+F471</f>
        <v/>
      </c>
      <c r="H471" s="5">
        <f>IF(G471&lt;=p_rot_a,"A",IF(G471&lt;=p_rot_b,"B","C"))</f>
        <v/>
      </c>
    </row>
    <row r="472">
      <c r="A472" s="5" t="inlineStr">
        <is>
          <t>351100300992237</t>
        </is>
      </c>
      <c r="B472" s="5" t="inlineStr">
        <is>
          <t>ACERO INOX COCINA GAS XL 5 QUEMADORES 75CM ACERO INOXIDABLE PAE-755GA 48316</t>
        </is>
      </c>
      <c r="C472" s="5" t="inlineStr">
        <is>
          <t>HERRAMIENTA ELECTRICA</t>
        </is>
      </c>
      <c r="D472" s="11" t="n">
        <v>16</v>
      </c>
      <c r="E472" s="12" t="n">
        <v>1172153.1</v>
      </c>
      <c r="F472" s="14">
        <f>E472/SUM(E$2:E$4165)</f>
        <v/>
      </c>
      <c r="G472" s="14">
        <f>G471+F472</f>
        <v/>
      </c>
      <c r="H472" s="5">
        <f>IF(G472&lt;=p_rot_a,"A",IF(G472&lt;=p_rot_b,"B","C"))</f>
        <v/>
      </c>
    </row>
    <row r="473">
      <c r="A473" s="5" t="inlineStr">
        <is>
          <t>351100300992917</t>
        </is>
      </c>
      <c r="B473" s="5" t="inlineStr">
        <is>
          <t>PANEL PVC FLAT NAMASTE CIELOS Y PAREDES 30CM X 2.90M X 8MM 10 CANALES 2121</t>
        </is>
      </c>
      <c r="C473" s="5" t="inlineStr">
        <is>
          <t>PANEL ACANALADO INTERIOR</t>
        </is>
      </c>
      <c r="D473" s="11" t="n">
        <v>273</v>
      </c>
      <c r="E473" s="12" t="n">
        <v>1171725.66</v>
      </c>
      <c r="F473" s="14">
        <f>E473/SUM(E$2:E$4165)</f>
        <v/>
      </c>
      <c r="G473" s="14">
        <f>G472+F473</f>
        <v/>
      </c>
      <c r="H473" s="5">
        <f>IF(G473&lt;=p_rot_a,"A",IF(G473&lt;=p_rot_b,"B","C"))</f>
        <v/>
      </c>
    </row>
    <row r="474">
      <c r="A474" s="5" t="inlineStr">
        <is>
          <t>221</t>
        </is>
      </c>
      <c r="B474" s="5" t="inlineStr">
        <is>
          <t>LAUREL 1X3 EN VARAS</t>
        </is>
      </c>
      <c r="C474" s="5" t="inlineStr">
        <is>
          <t>LAUREL</t>
        </is>
      </c>
      <c r="D474" s="11" t="n">
        <v>1519</v>
      </c>
      <c r="E474" s="12" t="n">
        <v>1169344.02</v>
      </c>
      <c r="F474" s="14">
        <f>E474/SUM(E$2:E$4165)</f>
        <v/>
      </c>
      <c r="G474" s="14">
        <f>G473+F474</f>
        <v/>
      </c>
      <c r="H474" s="5">
        <f>IF(G474&lt;=p_rot_a,"A",IF(G474&lt;=p_rot_b,"B","C"))</f>
        <v/>
      </c>
    </row>
    <row r="475">
      <c r="A475" s="5" t="inlineStr">
        <is>
          <t>351100300991948</t>
        </is>
      </c>
      <c r="B475" s="5" t="inlineStr">
        <is>
          <t>$$ REMOVEDOR E INHIBIDOR DE HONGOS TRANSPARENTE MATE SHERWIN</t>
        </is>
      </c>
      <c r="C475" s="5" t="inlineStr">
        <is>
          <t>PINTURAS Y SELLADORES</t>
        </is>
      </c>
      <c r="D475" s="11" t="n">
        <v>147</v>
      </c>
      <c r="E475" s="12" t="n">
        <v>1165210.71</v>
      </c>
      <c r="F475" s="14">
        <f>E475/SUM(E$2:E$4165)</f>
        <v/>
      </c>
      <c r="G475" s="14">
        <f>G474+F475</f>
        <v/>
      </c>
      <c r="H475" s="5">
        <f>IF(G475&lt;=p_rot_a,"A",IF(G475&lt;=p_rot_b,"B","C"))</f>
        <v/>
      </c>
    </row>
    <row r="476">
      <c r="A476" s="5" t="inlineStr">
        <is>
          <t>1047</t>
        </is>
      </c>
      <c r="B476" s="5" t="inlineStr">
        <is>
          <t>CABLE 12 BLANCO POR CAJA</t>
        </is>
      </c>
      <c r="C476" s="5" t="inlineStr">
        <is>
          <t>ACCESORIOS ELECTRICOS Y CABLES</t>
        </is>
      </c>
      <c r="D476" s="11" t="n">
        <v>38</v>
      </c>
      <c r="E476" s="12" t="n">
        <v>1161996.97</v>
      </c>
      <c r="F476" s="14">
        <f>E476/SUM(E$2:E$4165)</f>
        <v/>
      </c>
      <c r="G476" s="14">
        <f>G475+F476</f>
        <v/>
      </c>
      <c r="H476" s="5">
        <f>IF(G476&lt;=p_rot_a,"A",IF(G476&lt;=p_rot_b,"B","C"))</f>
        <v/>
      </c>
    </row>
    <row r="477">
      <c r="A477" s="5" t="inlineStr">
        <is>
          <t>742590570</t>
        </is>
      </c>
      <c r="B477" s="5" t="inlineStr">
        <is>
          <t>LORENZETTI DUCHA ACQUA DUO NEGRO CROMO CROMO 5500W</t>
        </is>
      </c>
      <c r="C477" s="5" t="inlineStr">
        <is>
          <t>ACCESORIOS ELECTRICOS Y CABLES</t>
        </is>
      </c>
      <c r="D477" s="11" t="n">
        <v>11</v>
      </c>
      <c r="E477" s="12" t="n">
        <v>1159673.64</v>
      </c>
      <c r="F477" s="14">
        <f>E477/SUM(E$2:E$4165)</f>
        <v/>
      </c>
      <c r="G477" s="14">
        <f>G476+F477</f>
        <v/>
      </c>
      <c r="H477" s="5">
        <f>IF(G477&lt;=p_rot_a,"A",IF(G477&lt;=p_rot_b,"B","C"))</f>
        <v/>
      </c>
    </row>
    <row r="478">
      <c r="A478" s="5" t="inlineStr">
        <is>
          <t>5269</t>
        </is>
      </c>
      <c r="B478" s="5" t="inlineStr">
        <is>
          <t>POLICELULAR CRISTAL 1.22 X 2.44</t>
        </is>
      </c>
      <c r="C478" s="5" t="inlineStr">
        <is>
          <t>LAMINAS Y PERFILERIA LIVIANA</t>
        </is>
      </c>
      <c r="D478" s="11" t="n">
        <v>60</v>
      </c>
      <c r="E478" s="12" t="n">
        <v>1158057.26</v>
      </c>
      <c r="F478" s="14">
        <f>E478/SUM(E$2:E$4165)</f>
        <v/>
      </c>
      <c r="G478" s="14">
        <f>G477+F478</f>
        <v/>
      </c>
      <c r="H478" s="5">
        <f>IF(G478&lt;=p_rot_a,"A",IF(G478&lt;=p_rot_b,"B","C"))</f>
        <v/>
      </c>
    </row>
    <row r="479">
      <c r="A479" s="5" t="inlineStr">
        <is>
          <t>5393</t>
        </is>
      </c>
      <c r="B479" s="5" t="inlineStr">
        <is>
          <t>ZINC #26 LEGITIMO 2.44 0.45MM</t>
        </is>
      </c>
      <c r="C479" s="5" t="inlineStr">
        <is>
          <t>TUBERIA INDUSTRIAL, HIERROS PLANOS Y CORRUGADOS</t>
        </is>
      </c>
      <c r="D479" s="11" t="n">
        <v>195</v>
      </c>
      <c r="E479" s="12" t="n">
        <v>1152625.45</v>
      </c>
      <c r="F479" s="14">
        <f>E479/SUM(E$2:E$4165)</f>
        <v/>
      </c>
      <c r="G479" s="14">
        <f>G478+F479</f>
        <v/>
      </c>
      <c r="H479" s="5">
        <f>IF(G479&lt;=p_rot_a,"A",IF(G479&lt;=p_rot_b,"B","C"))</f>
        <v/>
      </c>
    </row>
    <row r="480">
      <c r="A480" s="5" t="inlineStr">
        <is>
          <t>351100300991728</t>
        </is>
      </c>
      <c r="B480" s="5" t="inlineStr">
        <is>
          <t>DIAMOND ESPEJO LED ZT-HK-M-1019-68  60 X 80CM</t>
        </is>
      </c>
      <c r="C480" s="5" t="inlineStr">
        <is>
          <t>IMPORTACION LOZA</t>
        </is>
      </c>
      <c r="D480" s="11" t="n">
        <v>43</v>
      </c>
      <c r="E480" s="12" t="n">
        <v>1145655.98</v>
      </c>
      <c r="F480" s="14">
        <f>E480/SUM(E$2:E$4165)</f>
        <v/>
      </c>
      <c r="G480" s="14">
        <f>G479+F480</f>
        <v/>
      </c>
      <c r="H480" s="5">
        <f>IF(G480&lt;=p_rot_a,"A",IF(G480&lt;=p_rot_b,"B","C"))</f>
        <v/>
      </c>
    </row>
    <row r="481">
      <c r="A481" s="5" t="inlineStr">
        <is>
          <t>351100300991920</t>
        </is>
      </c>
      <c r="B481" s="5" t="inlineStr">
        <is>
          <t>PANEL EXTERIOR ACANALADO WPC ABEDUL 22CM X 2.90M DE079</t>
        </is>
      </c>
      <c r="C481" s="5" t="inlineStr">
        <is>
          <t>SIN CATEGORIA</t>
        </is>
      </c>
      <c r="D481" s="11" t="n">
        <v>85</v>
      </c>
      <c r="E481" s="12" t="n">
        <v>1140495.57</v>
      </c>
      <c r="F481" s="14">
        <f>E481/SUM(E$2:E$4165)</f>
        <v/>
      </c>
      <c r="G481" s="14">
        <f>G480+F481</f>
        <v/>
      </c>
      <c r="H481" s="5">
        <f>IF(G481&lt;=p_rot_a,"A",IF(G481&lt;=p_rot_b,"B","C"))</f>
        <v/>
      </c>
    </row>
    <row r="482">
      <c r="A482" s="5" t="inlineStr">
        <is>
          <t>6992872</t>
        </is>
      </c>
      <c r="B482" s="5" t="inlineStr">
        <is>
          <t>RODAPIE PS OTTAWA 10CM X 2.40M TJ05A-10-10</t>
        </is>
      </c>
      <c r="C482" s="5" t="inlineStr">
        <is>
          <t>IMPORTACION PISO SPC</t>
        </is>
      </c>
      <c r="D482" s="11" t="n">
        <v>345</v>
      </c>
      <c r="E482" s="12" t="n">
        <v>1138373.89</v>
      </c>
      <c r="F482" s="14">
        <f>E482/SUM(E$2:E$4165)</f>
        <v/>
      </c>
      <c r="G482" s="14">
        <f>G481+F482</f>
        <v/>
      </c>
      <c r="H482" s="5">
        <f>IF(G482&lt;=p_rot_a,"A",IF(G482&lt;=p_rot_b,"B","C"))</f>
        <v/>
      </c>
    </row>
    <row r="483">
      <c r="A483" s="5" t="inlineStr">
        <is>
          <t>351100300991865</t>
        </is>
      </c>
      <c r="B483" s="5" t="inlineStr">
        <is>
          <t>PISO LAMINADO SPC PF01 MADERA ROJIZA CAJA 2.19M2  122X18 10 PIEZAS X CAJA</t>
        </is>
      </c>
      <c r="C483" s="5" t="inlineStr">
        <is>
          <t>SIN CATEGORIA</t>
        </is>
      </c>
      <c r="D483" s="11" t="n">
        <v>62</v>
      </c>
      <c r="E483" s="12" t="n">
        <v>1134362.83</v>
      </c>
      <c r="F483" s="14">
        <f>E483/SUM(E$2:E$4165)</f>
        <v/>
      </c>
      <c r="G483" s="14">
        <f>G482+F483</f>
        <v/>
      </c>
      <c r="H483" s="5">
        <f>IF(G483&lt;=p_rot_a,"A",IF(G483&lt;=p_rot_b,"B","C"))</f>
        <v/>
      </c>
    </row>
    <row r="484">
      <c r="A484" s="5" t="inlineStr">
        <is>
          <t>5329</t>
        </is>
      </c>
      <c r="B484" s="5" t="inlineStr">
        <is>
          <t>POLICELULAR BRONCE 122 X 244</t>
        </is>
      </c>
      <c r="C484" s="5" t="inlineStr">
        <is>
          <t>LAMINAS Y PERFILERIA LIVIANA</t>
        </is>
      </c>
      <c r="D484" s="11" t="n">
        <v>60</v>
      </c>
      <c r="E484" s="12" t="n">
        <v>1133861.44</v>
      </c>
      <c r="F484" s="14">
        <f>E484/SUM(E$2:E$4165)</f>
        <v/>
      </c>
      <c r="G484" s="14">
        <f>G483+F484</f>
        <v/>
      </c>
      <c r="H484" s="5">
        <f>IF(G484&lt;=p_rot_a,"A",IF(G484&lt;=p_rot_b,"B","C"))</f>
        <v/>
      </c>
    </row>
    <row r="485">
      <c r="A485" s="5" t="inlineStr">
        <is>
          <t>351100300992287</t>
        </is>
      </c>
      <c r="B485" s="5" t="inlineStr">
        <is>
          <t>PERFIL UNION  5MM NIQUEL LAMINA BAMBU DE128</t>
        </is>
      </c>
      <c r="C485" s="5" t="inlineStr">
        <is>
          <t>IMPORTACION LAMINA PVC, BAMBU, ACC</t>
        </is>
      </c>
      <c r="D485" s="11" t="n">
        <v>392</v>
      </c>
      <c r="E485" s="12" t="n">
        <v>1131674.34</v>
      </c>
      <c r="F485" s="14">
        <f>E485/SUM(E$2:E$4165)</f>
        <v/>
      </c>
      <c r="G485" s="14">
        <f>G484+F485</f>
        <v/>
      </c>
      <c r="H485" s="5">
        <f>IF(G485&lt;=p_rot_a,"A",IF(G485&lt;=p_rot_b,"B","C"))</f>
        <v/>
      </c>
    </row>
    <row r="486">
      <c r="A486" s="5" t="inlineStr">
        <is>
          <t>14100033</t>
        </is>
      </c>
      <c r="B486" s="5" t="inlineStr">
        <is>
          <t>PUERTA PINO 95 X 210 CM</t>
        </is>
      </c>
      <c r="C486" s="5" t="inlineStr">
        <is>
          <t>PUERTAS</t>
        </is>
      </c>
      <c r="D486" s="11" t="n">
        <v>39</v>
      </c>
      <c r="E486" s="12" t="n">
        <v>1129496.33</v>
      </c>
      <c r="F486" s="14">
        <f>E486/SUM(E$2:E$4165)</f>
        <v/>
      </c>
      <c r="G486" s="14">
        <f>G485+F486</f>
        <v/>
      </c>
      <c r="H486" s="5">
        <f>IF(G486&lt;=p_rot_a,"A",IF(G486&lt;=p_rot_b,"B","C"))</f>
        <v/>
      </c>
    </row>
    <row r="487">
      <c r="A487" s="5" t="inlineStr">
        <is>
          <t>351100300992668</t>
        </is>
      </c>
      <c r="B487" s="5" t="inlineStr">
        <is>
          <t xml:space="preserve">LAMINA NUEVA TEC XL GRIS NEGRO CEPILLADO MTX23-65 1.22 X. 2.80M 5MM MATE FIBRA BAMBU CARBON PVC </t>
        </is>
      </c>
      <c r="C487" s="5" t="inlineStr">
        <is>
          <t>IMPORTACION LAMINA PVC, BAMBU, ACC</t>
        </is>
      </c>
      <c r="D487" s="11" t="n">
        <v>73</v>
      </c>
      <c r="E487" s="12" t="n">
        <v>1128827.43</v>
      </c>
      <c r="F487" s="14">
        <f>E487/SUM(E$2:E$4165)</f>
        <v/>
      </c>
      <c r="G487" s="14">
        <f>G486+F487</f>
        <v/>
      </c>
      <c r="H487" s="5">
        <f>IF(G487&lt;=p_rot_a,"A",IF(G487&lt;=p_rot_b,"B","C"))</f>
        <v/>
      </c>
    </row>
    <row r="488">
      <c r="A488" s="5" t="inlineStr">
        <is>
          <t>4038</t>
        </is>
      </c>
      <c r="B488" s="5" t="inlineStr">
        <is>
          <t>TOTAL DISCO METAL 9 CORTE FINO</t>
        </is>
      </c>
      <c r="C488" s="5" t="inlineStr">
        <is>
          <t>FERRETERIA GENERAL</t>
        </is>
      </c>
      <c r="D488" s="11" t="n">
        <v>643</v>
      </c>
      <c r="E488" s="12" t="n">
        <v>1127548.86</v>
      </c>
      <c r="F488" s="14">
        <f>E488/SUM(E$2:E$4165)</f>
        <v/>
      </c>
      <c r="G488" s="14">
        <f>G487+F488</f>
        <v/>
      </c>
      <c r="H488" s="5">
        <f>IF(G488&lt;=p_rot_a,"A",IF(G488&lt;=p_rot_b,"B","C"))</f>
        <v/>
      </c>
    </row>
    <row r="489">
      <c r="A489" s="5" t="inlineStr">
        <is>
          <t>351100300990101</t>
        </is>
      </c>
      <c r="B489" s="5" t="inlineStr">
        <is>
          <t>SUR REVESTIMIENTO INTERIOR 15KG</t>
        </is>
      </c>
      <c r="C489" s="5" t="inlineStr">
        <is>
          <t>PINTURAS Y SELLADORES</t>
        </is>
      </c>
      <c r="D489" s="11" t="n">
        <v>229</v>
      </c>
      <c r="E489" s="12" t="n">
        <v>1123969.47</v>
      </c>
      <c r="F489" s="14">
        <f>E489/SUM(E$2:E$4165)</f>
        <v/>
      </c>
      <c r="G489" s="14">
        <f>G488+F489</f>
        <v/>
      </c>
      <c r="H489" s="5">
        <f>IF(G489&lt;=p_rot_a,"A",IF(G489&lt;=p_rot_b,"B","C"))</f>
        <v/>
      </c>
    </row>
    <row r="490">
      <c r="A490" s="5" t="inlineStr">
        <is>
          <t>20160006</t>
        </is>
      </c>
      <c r="B490" s="5" t="inlineStr">
        <is>
          <t>PORCELANATO GRIS MARMOL ALTO RBILLO  LPY66015 60X60 CAJA 1.44M2</t>
        </is>
      </c>
      <c r="C490" s="5" t="inlineStr">
        <is>
          <t>PORCELANATO</t>
        </is>
      </c>
      <c r="D490" s="11" t="n">
        <v>139.5</v>
      </c>
      <c r="E490" s="12" t="n">
        <v>1123486.35</v>
      </c>
      <c r="F490" s="14">
        <f>E490/SUM(E$2:E$4165)</f>
        <v/>
      </c>
      <c r="G490" s="14">
        <f>G489+F490</f>
        <v/>
      </c>
      <c r="H490" s="5">
        <f>IF(G490&lt;=p_rot_a,"A",IF(G490&lt;=p_rot_b,"B","C"))</f>
        <v/>
      </c>
    </row>
    <row r="491">
      <c r="A491" s="5" t="inlineStr">
        <is>
          <t>977</t>
        </is>
      </c>
      <c r="B491" s="5" t="inlineStr">
        <is>
          <t>CODO 2 X 90</t>
        </is>
      </c>
      <c r="C491" s="5" t="inlineStr">
        <is>
          <t>TUBERIA PVC, CANOAS Y ACCESORIOS</t>
        </is>
      </c>
      <c r="D491" s="11" t="n">
        <v>1535</v>
      </c>
      <c r="E491" s="12" t="n">
        <v>1123016</v>
      </c>
      <c r="F491" s="14">
        <f>E491/SUM(E$2:E$4165)</f>
        <v/>
      </c>
      <c r="G491" s="14">
        <f>G490+F491</f>
        <v/>
      </c>
      <c r="H491" s="5">
        <f>IF(G491&lt;=p_rot_a,"A",IF(G491&lt;=p_rot_b,"B","C"))</f>
        <v/>
      </c>
    </row>
    <row r="492">
      <c r="A492" s="5" t="inlineStr">
        <is>
          <t>20140012</t>
        </is>
      </c>
      <c r="B492" s="5" t="inlineStr">
        <is>
          <t>CERAMICA ARIZONA CAFE 34X34 CAJA 2.15M2</t>
        </is>
      </c>
      <c r="C492" s="5" t="inlineStr">
        <is>
          <t>CERAMICA</t>
        </is>
      </c>
      <c r="D492" s="11" t="n">
        <v>204</v>
      </c>
      <c r="E492" s="12" t="n">
        <v>1117894.09</v>
      </c>
      <c r="F492" s="14">
        <f>E492/SUM(E$2:E$4165)</f>
        <v/>
      </c>
      <c r="G492" s="14">
        <f>G491+F492</f>
        <v/>
      </c>
      <c r="H492" s="5">
        <f>IF(G492&lt;=p_rot_a,"A",IF(G492&lt;=p_rot_b,"B","C"))</f>
        <v/>
      </c>
    </row>
    <row r="493">
      <c r="A493" s="5" t="inlineStr">
        <is>
          <t>111291</t>
        </is>
      </c>
      <c r="B493" s="5" t="inlineStr">
        <is>
          <t>LLAVE CONTROL 1/2 X 1/2 ESCUADRA E</t>
        </is>
      </c>
      <c r="C493" s="5" t="inlineStr">
        <is>
          <t>FERRETERIA GENERAL</t>
        </is>
      </c>
      <c r="D493" s="11" t="n">
        <v>409</v>
      </c>
      <c r="E493" s="12" t="n">
        <v>1114145.44</v>
      </c>
      <c r="F493" s="14">
        <f>E493/SUM(E$2:E$4165)</f>
        <v/>
      </c>
      <c r="G493" s="14">
        <f>G492+F493</f>
        <v/>
      </c>
      <c r="H493" s="5">
        <f>IF(G493&lt;=p_rot_a,"A",IF(G493&lt;=p_rot_b,"B","C"))</f>
        <v/>
      </c>
    </row>
    <row r="494">
      <c r="A494" s="5" t="inlineStr">
        <is>
          <t>351100300991136</t>
        </is>
      </c>
      <c r="B494" s="5" t="inlineStr">
        <is>
          <t>CABLE TSJ 2X12</t>
        </is>
      </c>
      <c r="C494" s="5" t="inlineStr">
        <is>
          <t>ACCESORIOS ELECTRICOS Y CABLES</t>
        </is>
      </c>
      <c r="D494" s="11" t="n">
        <v>1089</v>
      </c>
      <c r="E494" s="12" t="n">
        <v>1113805.67</v>
      </c>
      <c r="F494" s="14">
        <f>E494/SUM(E$2:E$4165)</f>
        <v/>
      </c>
      <c r="G494" s="14">
        <f>G493+F494</f>
        <v/>
      </c>
      <c r="H494" s="5">
        <f>IF(G494&lt;=p_rot_a,"A",IF(G494&lt;=p_rot_b,"B","C"))</f>
        <v/>
      </c>
    </row>
    <row r="495">
      <c r="A495" s="5" t="inlineStr">
        <is>
          <t>539</t>
        </is>
      </c>
      <c r="B495" s="5" t="inlineStr">
        <is>
          <t>PRECINTA FIBROLIT 30CM</t>
        </is>
      </c>
      <c r="C495" s="5" t="inlineStr">
        <is>
          <t>LAMINAS Y PERFILERIA LIVIANA</t>
        </is>
      </c>
      <c r="D495" s="11" t="n">
        <v>256</v>
      </c>
      <c r="E495" s="12" t="n">
        <v>1112211.46</v>
      </c>
      <c r="F495" s="14">
        <f>E495/SUM(E$2:E$4165)</f>
        <v/>
      </c>
      <c r="G495" s="14">
        <f>G494+F495</f>
        <v/>
      </c>
      <c r="H495" s="5">
        <f>IF(G495&lt;=p_rot_a,"A",IF(G495&lt;=p_rot_b,"B","C"))</f>
        <v/>
      </c>
    </row>
    <row r="496">
      <c r="A496" s="5" t="inlineStr">
        <is>
          <t>14100029</t>
        </is>
      </c>
      <c r="B496" s="5" t="inlineStr">
        <is>
          <t>PUERTA PINO 75 X 210 CM</t>
        </is>
      </c>
      <c r="C496" s="5" t="inlineStr">
        <is>
          <t>PUERTAS</t>
        </is>
      </c>
      <c r="D496" s="11" t="n">
        <v>38</v>
      </c>
      <c r="E496" s="12" t="n">
        <v>1110808.83</v>
      </c>
      <c r="F496" s="14">
        <f>E496/SUM(E$2:E$4165)</f>
        <v/>
      </c>
      <c r="G496" s="14">
        <f>G495+F496</f>
        <v/>
      </c>
      <c r="H496" s="5">
        <f>IF(G496&lt;=p_rot_a,"A",IF(G496&lt;=p_rot_b,"B","C"))</f>
        <v/>
      </c>
    </row>
    <row r="497">
      <c r="A497" s="5" t="inlineStr">
        <is>
          <t>351100300992770</t>
        </is>
      </c>
      <c r="B497" s="5" t="inlineStr">
        <is>
          <t>HURACAN COMBO MUEBLE MARRON + LAVATORIO + GRIFERIA + DESAGUE 45CM X 45CM X 78CM</t>
        </is>
      </c>
      <c r="C497" s="5" t="inlineStr">
        <is>
          <t>LOZA SANITARIA</t>
        </is>
      </c>
      <c r="D497" s="11" t="n">
        <v>15</v>
      </c>
      <c r="E497" s="12" t="n">
        <v>1110619.47</v>
      </c>
      <c r="F497" s="14">
        <f>E497/SUM(E$2:E$4165)</f>
        <v/>
      </c>
      <c r="G497" s="14">
        <f>G496+F497</f>
        <v/>
      </c>
      <c r="H497" s="5">
        <f>IF(G497&lt;=p_rot_a,"A",IF(G497&lt;=p_rot_b,"B","C"))</f>
        <v/>
      </c>
    </row>
    <row r="498">
      <c r="A498" s="5" t="inlineStr">
        <is>
          <t>23</t>
        </is>
      </c>
      <c r="B498" s="5" t="inlineStr">
        <is>
          <t>PINO 1x6 3.20MTS (19x138mm)</t>
        </is>
      </c>
      <c r="C498" s="5" t="inlineStr">
        <is>
          <t>PINO</t>
        </is>
      </c>
      <c r="D498" s="11" t="n">
        <v>324</v>
      </c>
      <c r="E498" s="12" t="n">
        <v>1109399.2</v>
      </c>
      <c r="F498" s="14">
        <f>E498/SUM(E$2:E$4165)</f>
        <v/>
      </c>
      <c r="G498" s="14">
        <f>G497+F498</f>
        <v/>
      </c>
      <c r="H498" s="5">
        <f>IF(G498&lt;=p_rot_a,"A",IF(G498&lt;=p_rot_b,"B","C"))</f>
        <v/>
      </c>
    </row>
    <row r="499">
      <c r="A499" s="5" t="inlineStr">
        <is>
          <t>351100300992238</t>
        </is>
      </c>
      <c r="B499" s="5" t="inlineStr">
        <is>
          <t>ACERO INOX COCINA GAS TOP  6 QUEMADORES 90CM ACERO INOXIDABLE PAE-906GA</t>
        </is>
      </c>
      <c r="C499" s="5" t="inlineStr">
        <is>
          <t>HERRAMIENTA ELECTRICA</t>
        </is>
      </c>
      <c r="D499" s="11" t="n">
        <v>13</v>
      </c>
      <c r="E499" s="12" t="n">
        <v>1109151.35</v>
      </c>
      <c r="F499" s="14">
        <f>E499/SUM(E$2:E$4165)</f>
        <v/>
      </c>
      <c r="G499" s="14">
        <f>G498+F499</f>
        <v/>
      </c>
      <c r="H499" s="5">
        <f>IF(G499&lt;=p_rot_a,"A",IF(G499&lt;=p_rot_b,"B","C"))</f>
        <v/>
      </c>
    </row>
    <row r="500">
      <c r="A500" s="5" t="inlineStr">
        <is>
          <t>14100003</t>
        </is>
      </c>
      <c r="B500" s="5" t="inlineStr">
        <is>
          <t>PUERTA BLANCA INTERNA 6 TABLEROS 70 X 210 CM</t>
        </is>
      </c>
      <c r="C500" s="5" t="inlineStr">
        <is>
          <t>PUERTAS</t>
        </is>
      </c>
      <c r="D500" s="11" t="n">
        <v>68</v>
      </c>
      <c r="E500" s="12" t="n">
        <v>1105907.6</v>
      </c>
      <c r="F500" s="14">
        <f>E500/SUM(E$2:E$4165)</f>
        <v/>
      </c>
      <c r="G500" s="14">
        <f>G499+F500</f>
        <v/>
      </c>
      <c r="H500" s="5">
        <f>IF(G500&lt;=p_rot_a,"A",IF(G500&lt;=p_rot_b,"B","C"))</f>
        <v/>
      </c>
    </row>
    <row r="501">
      <c r="A501" s="5" t="inlineStr">
        <is>
          <t>7455777</t>
        </is>
      </c>
      <c r="B501" s="5" t="inlineStr">
        <is>
          <t>LAMINA NUEVA TEC MAGNATE MATE KSJ243308 1.22 X. 2.44M 5MM FIBRA BAMBU CARBON PVC IMITACION</t>
        </is>
      </c>
      <c r="C501" s="5" t="inlineStr">
        <is>
          <t>IMPORTACION LAMINA PVC, BAMBU, ACC</t>
        </is>
      </c>
      <c r="D501" s="11" t="n">
        <v>63</v>
      </c>
      <c r="E501" s="12" t="n">
        <v>1103129.2</v>
      </c>
      <c r="F501" s="14">
        <f>E501/SUM(E$2:E$4165)</f>
        <v/>
      </c>
      <c r="G501" s="14">
        <f>G500+F501</f>
        <v/>
      </c>
      <c r="H501" s="5">
        <f>IF(G501&lt;=p_rot_a,"A",IF(G501&lt;=p_rot_b,"B","C"))</f>
        <v/>
      </c>
    </row>
    <row r="502">
      <c r="A502" s="5" t="inlineStr">
        <is>
          <t>PINT-AN-0012</t>
        </is>
      </c>
      <c r="B502" s="5" t="inlineStr">
        <is>
          <t>LANCO ANTI. POLIURETANO VERDE CUBETA MM96-2</t>
        </is>
      </c>
      <c r="C502" s="5" t="inlineStr">
        <is>
          <t>ANTICORROSIVOS Y BASE ACEITE</t>
        </is>
      </c>
      <c r="D502" s="11" t="n">
        <v>14</v>
      </c>
      <c r="E502" s="12" t="n">
        <v>1101238.94</v>
      </c>
      <c r="F502" s="14">
        <f>E502/SUM(E$2:E$4165)</f>
        <v/>
      </c>
      <c r="G502" s="14">
        <f>G501+F502</f>
        <v/>
      </c>
      <c r="H502" s="5">
        <f>IF(G502&lt;=p_rot_a,"A",IF(G502&lt;=p_rot_b,"B","C"))</f>
        <v/>
      </c>
    </row>
    <row r="503">
      <c r="A503" s="5" t="inlineStr">
        <is>
          <t>20160015</t>
        </is>
      </c>
      <c r="B503" s="5" t="inlineStr">
        <is>
          <t>PORCELANATO BRILLANTE PUKY GRIS 60X60 CAJA 1.44M2 PY003</t>
        </is>
      </c>
      <c r="C503" s="5" t="inlineStr">
        <is>
          <t>PORCELANATO</t>
        </is>
      </c>
      <c r="D503" s="11" t="n">
        <v>132</v>
      </c>
      <c r="E503" s="12" t="n">
        <v>1099969.6</v>
      </c>
      <c r="F503" s="14">
        <f>E503/SUM(E$2:E$4165)</f>
        <v/>
      </c>
      <c r="G503" s="14">
        <f>G502+F503</f>
        <v/>
      </c>
      <c r="H503" s="5">
        <f>IF(G503&lt;=p_rot_a,"A",IF(G503&lt;=p_rot_b,"B","C"))</f>
        <v/>
      </c>
    </row>
    <row r="504">
      <c r="A504" s="5" t="inlineStr">
        <is>
          <t>10160005</t>
        </is>
      </c>
      <c r="B504" s="5" t="inlineStr">
        <is>
          <t>TUBO IND. CUADRADO 11/2X11/2 1.50MM GALVANIZADO</t>
        </is>
      </c>
      <c r="C504" s="5" t="inlineStr">
        <is>
          <t>TUBERIA INDUSTRIAL</t>
        </is>
      </c>
      <c r="D504" s="11" t="n">
        <v>175</v>
      </c>
      <c r="E504" s="12" t="n">
        <v>1099796</v>
      </c>
      <c r="F504" s="14">
        <f>E504/SUM(E$2:E$4165)</f>
        <v/>
      </c>
      <c r="G504" s="14">
        <f>G503+F504</f>
        <v/>
      </c>
      <c r="H504" s="5">
        <f>IF(G504&lt;=p_rot_a,"A",IF(G504&lt;=p_rot_b,"B","C"))</f>
        <v/>
      </c>
    </row>
    <row r="505">
      <c r="A505" s="5" t="inlineStr">
        <is>
          <t>351100300992205</t>
        </is>
      </c>
      <c r="B505" s="5" t="inlineStr">
        <is>
          <t>DUCHA BAÑO FF1106H EXPUESTA COLOR GRIS PLOMO FANG</t>
        </is>
      </c>
      <c r="C505" s="5" t="inlineStr">
        <is>
          <t>IMPORTACION GRIFERIA</t>
        </is>
      </c>
      <c r="D505" s="11" t="n">
        <v>18</v>
      </c>
      <c r="E505" s="12" t="n">
        <v>1098915.93</v>
      </c>
      <c r="F505" s="14">
        <f>E505/SUM(E$2:E$4165)</f>
        <v/>
      </c>
      <c r="G505" s="14">
        <f>G504+F505</f>
        <v/>
      </c>
      <c r="H505" s="5">
        <f>IF(G505&lt;=p_rot_a,"A",IF(G505&lt;=p_rot_b,"B","C"))</f>
        <v/>
      </c>
    </row>
    <row r="506">
      <c r="A506" s="5" t="inlineStr">
        <is>
          <t>351100300992859</t>
        </is>
      </c>
      <c r="B506" s="5" t="inlineStr">
        <is>
          <t>DIAMOND INODORO PAME BLANCO SIFON OCULTO AHORRADOR DE AGUA S802</t>
        </is>
      </c>
      <c r="C506" s="5" t="inlineStr">
        <is>
          <t>IMPORTACION LOZA</t>
        </is>
      </c>
      <c r="D506" s="11" t="n">
        <v>15</v>
      </c>
      <c r="E506" s="12" t="n">
        <v>1097102.42</v>
      </c>
      <c r="F506" s="14">
        <f>E506/SUM(E$2:E$4165)</f>
        <v/>
      </c>
      <c r="G506" s="14">
        <f>G505+F506</f>
        <v/>
      </c>
      <c r="H506" s="5">
        <f>IF(G506&lt;=p_rot_a,"A",IF(G506&lt;=p_rot_b,"B","C"))</f>
        <v/>
      </c>
    </row>
    <row r="507">
      <c r="A507" s="5" t="inlineStr">
        <is>
          <t>684</t>
        </is>
      </c>
      <c r="B507" s="5" t="inlineStr">
        <is>
          <t>BROCHA 3 MASTER / BASIC</t>
        </is>
      </c>
      <c r="C507" s="5" t="inlineStr">
        <is>
          <t>FERRETERIA GENERAL</t>
        </is>
      </c>
      <c r="D507" s="11" t="n">
        <v>579</v>
      </c>
      <c r="E507" s="12" t="n">
        <v>1089661.41</v>
      </c>
      <c r="F507" s="14">
        <f>E507/SUM(E$2:E$4165)</f>
        <v/>
      </c>
      <c r="G507" s="14">
        <f>G506+F507</f>
        <v/>
      </c>
      <c r="H507" s="5">
        <f>IF(G507&lt;=p_rot_a,"A",IF(G507&lt;=p_rot_b,"B","C"))</f>
        <v/>
      </c>
    </row>
    <row r="508">
      <c r="A508" s="5" t="inlineStr">
        <is>
          <t>7233</t>
        </is>
      </c>
      <c r="B508" s="5" t="inlineStr">
        <is>
          <t>STANLEY  JUEGO CARRITOS PORTON 450 LB   112185</t>
        </is>
      </c>
      <c r="C508" s="5" t="inlineStr">
        <is>
          <t>FERRETERIA GENERAL</t>
        </is>
      </c>
      <c r="D508" s="11" t="n">
        <v>89</v>
      </c>
      <c r="E508" s="12" t="n">
        <v>1088376.74</v>
      </c>
      <c r="F508" s="14">
        <f>E508/SUM(E$2:E$4165)</f>
        <v/>
      </c>
      <c r="G508" s="14">
        <f>G507+F508</f>
        <v/>
      </c>
      <c r="H508" s="5">
        <f>IF(G508&lt;=p_rot_a,"A",IF(G508&lt;=p_rot_b,"B","C"))</f>
        <v/>
      </c>
    </row>
    <row r="509">
      <c r="A509" s="5" t="inlineStr">
        <is>
          <t>351100300991808</t>
        </is>
      </c>
      <c r="B509" s="5" t="inlineStr">
        <is>
          <t>LUZ LED 250CM PARA PANEL ACANALADO</t>
        </is>
      </c>
      <c r="C509" s="5" t="inlineStr">
        <is>
          <t>PANEL ACANALADO INTERIOR</t>
        </is>
      </c>
      <c r="D509" s="11" t="n">
        <v>140</v>
      </c>
      <c r="E509" s="12" t="n">
        <v>1086283.94</v>
      </c>
      <c r="F509" s="14">
        <f>E509/SUM(E$2:E$4165)</f>
        <v/>
      </c>
      <c r="G509" s="14">
        <f>G508+F509</f>
        <v/>
      </c>
      <c r="H509" s="5">
        <f>IF(G509&lt;=p_rot_a,"A",IF(G509&lt;=p_rot_b,"B","C"))</f>
        <v/>
      </c>
    </row>
    <row r="510">
      <c r="A510" s="5" t="inlineStr">
        <is>
          <t>PINT-PA-0044</t>
        </is>
      </c>
      <c r="B510" s="5" t="inlineStr">
        <is>
          <t>LANCO SUPER COAT SATIN BLANCO CUBETA SC3730-2</t>
        </is>
      </c>
      <c r="C510" s="5" t="inlineStr">
        <is>
          <t>PINTURA ACRILICA</t>
        </is>
      </c>
      <c r="D510" s="11" t="n">
        <v>17</v>
      </c>
      <c r="E510" s="12" t="n">
        <v>1082467.19</v>
      </c>
      <c r="F510" s="14">
        <f>E510/SUM(E$2:E$4165)</f>
        <v/>
      </c>
      <c r="G510" s="14">
        <f>G509+F510</f>
        <v/>
      </c>
      <c r="H510" s="5">
        <f>IF(G510&lt;=p_rot_a,"A",IF(G510&lt;=p_rot_b,"B","C"))</f>
        <v/>
      </c>
    </row>
    <row r="511">
      <c r="A511" s="5" t="inlineStr">
        <is>
          <t>351100300991448</t>
        </is>
      </c>
      <c r="B511" s="5" t="inlineStr">
        <is>
          <t>DIAMOND MUEBLE LAVATORIO ARES WHITE 2201B-50 AEREO 50CM X 36CM X45CM (NO INCLUYE GRIFERIA)</t>
        </is>
      </c>
      <c r="C511" s="5" t="inlineStr">
        <is>
          <t>IMPORTACION LOZA</t>
        </is>
      </c>
      <c r="D511" s="11" t="n">
        <v>18</v>
      </c>
      <c r="E511" s="12" t="n">
        <v>1082237.05</v>
      </c>
      <c r="F511" s="14">
        <f>E511/SUM(E$2:E$4165)</f>
        <v/>
      </c>
      <c r="G511" s="14">
        <f>G510+F511</f>
        <v/>
      </c>
      <c r="H511" s="5">
        <f>IF(G511&lt;=p_rot_a,"A",IF(G511&lt;=p_rot_b,"B","C"))</f>
        <v/>
      </c>
    </row>
    <row r="512">
      <c r="A512" s="5" t="inlineStr">
        <is>
          <t>111166</t>
        </is>
      </c>
      <c r="B512" s="5" t="inlineStr">
        <is>
          <t>LLAVE CONTROL 1/2 X 1/2 RECTA GRACIELA Y ESMA 4327</t>
        </is>
      </c>
      <c r="C512" s="5" t="inlineStr">
        <is>
          <t>FERRETERIA GENERAL</t>
        </is>
      </c>
      <c r="D512" s="11" t="n">
        <v>311</v>
      </c>
      <c r="E512" s="12" t="n">
        <v>1081099.68</v>
      </c>
      <c r="F512" s="14">
        <f>E512/SUM(E$2:E$4165)</f>
        <v/>
      </c>
      <c r="G512" s="14">
        <f>G511+F512</f>
        <v/>
      </c>
      <c r="H512" s="5">
        <f>IF(G512&lt;=p_rot_a,"A",IF(G512&lt;=p_rot_b,"B","C"))</f>
        <v/>
      </c>
    </row>
    <row r="513">
      <c r="A513" s="5" t="inlineStr">
        <is>
          <t>351100300992556</t>
        </is>
      </c>
      <c r="B513" s="5" t="inlineStr">
        <is>
          <t>PORCELANATO STORK GOLD HIGH GLOSSY  0.60X1.20 CAJA 1.44M2 2 PIEZAS POR CAJA</t>
        </is>
      </c>
      <c r="C513" s="5" t="inlineStr">
        <is>
          <t>PORCELANATO</t>
        </is>
      </c>
      <c r="D513" s="11" t="n">
        <v>99</v>
      </c>
      <c r="E513" s="12" t="n">
        <v>1078649.71</v>
      </c>
      <c r="F513" s="14">
        <f>E513/SUM(E$2:E$4165)</f>
        <v/>
      </c>
      <c r="G513" s="14">
        <f>G512+F513</f>
        <v/>
      </c>
      <c r="H513" s="5">
        <f>IF(G513&lt;=p_rot_a,"A",IF(G513&lt;=p_rot_b,"B","C"))</f>
        <v/>
      </c>
    </row>
    <row r="514">
      <c r="A514" s="5" t="inlineStr">
        <is>
          <t>60100026</t>
        </is>
      </c>
      <c r="B514" s="5" t="inlineStr">
        <is>
          <t>LAMPARA LED REDON. EMPOT. 700LM 12W 100-240V WELLMAX 2100322</t>
        </is>
      </c>
      <c r="C514" s="5" t="inlineStr">
        <is>
          <t>BOMBILLOS Y LAMPARAS</t>
        </is>
      </c>
      <c r="D514" s="11" t="n">
        <v>362</v>
      </c>
      <c r="E514" s="12" t="n">
        <v>1075362.76</v>
      </c>
      <c r="F514" s="14">
        <f>E514/SUM(E$2:E$4165)</f>
        <v/>
      </c>
      <c r="G514" s="14">
        <f>G513+F514</f>
        <v/>
      </c>
      <c r="H514" s="5">
        <f>IF(G514&lt;=p_rot_a,"A",IF(G514&lt;=p_rot_b,"B","C"))</f>
        <v/>
      </c>
    </row>
    <row r="515">
      <c r="A515" s="5" t="inlineStr">
        <is>
          <t>991003</t>
        </is>
      </c>
      <c r="B515" s="5" t="inlineStr">
        <is>
          <t>LORENZETTI ACQUA DUO NEGRO MATE 5500W 750144</t>
        </is>
      </c>
      <c r="C515" s="5" t="inlineStr">
        <is>
          <t>FERRETERIA GENERAL</t>
        </is>
      </c>
      <c r="D515" s="11" t="n">
        <v>10</v>
      </c>
      <c r="E515" s="12" t="n">
        <v>1075104.76</v>
      </c>
      <c r="F515" s="14">
        <f>E515/SUM(E$2:E$4165)</f>
        <v/>
      </c>
      <c r="G515" s="14">
        <f>G514+F515</f>
        <v/>
      </c>
      <c r="H515" s="5">
        <f>IF(G515&lt;=p_rot_a,"A",IF(G515&lt;=p_rot_b,"B","C"))</f>
        <v/>
      </c>
    </row>
    <row r="516">
      <c r="A516" s="5" t="inlineStr">
        <is>
          <t>351100300992904</t>
        </is>
      </c>
      <c r="B516" s="5" t="inlineStr">
        <is>
          <t>PANEL ACANALADO GRIS PH024 16CM X 2.90M</t>
        </is>
      </c>
      <c r="C516" s="5" t="inlineStr">
        <is>
          <t>PANEL ACANALADO INTERIOR</t>
        </is>
      </c>
      <c r="D516" s="11" t="n">
        <v>270</v>
      </c>
      <c r="E516" s="12" t="n">
        <v>1073075.22</v>
      </c>
      <c r="F516" s="14">
        <f>E516/SUM(E$2:E$4165)</f>
        <v/>
      </c>
      <c r="G516" s="14">
        <f>G515+F516</f>
        <v/>
      </c>
      <c r="H516" s="5">
        <f>IF(G516&lt;=p_rot_a,"A",IF(G516&lt;=p_rot_b,"B","C"))</f>
        <v/>
      </c>
    </row>
    <row r="517">
      <c r="A517" s="5" t="inlineStr">
        <is>
          <t>351100300990524</t>
        </is>
      </c>
      <c r="B517" s="5" t="inlineStr">
        <is>
          <t>ENERWIRE CABLE 12 BLANCO POR CAJA PROMO 4634001020100</t>
        </is>
      </c>
      <c r="C517" s="5" t="inlineStr">
        <is>
          <t>ACCESORIOS ELECTRICOS Y CABLES</t>
        </is>
      </c>
      <c r="D517" s="11" t="n">
        <v>58</v>
      </c>
      <c r="E517" s="12" t="n">
        <v>1072796.02</v>
      </c>
      <c r="F517" s="14">
        <f>E517/SUM(E$2:E$4165)</f>
        <v/>
      </c>
      <c r="G517" s="14">
        <f>G516+F517</f>
        <v/>
      </c>
      <c r="H517" s="5">
        <f>IF(G517&lt;=p_rot_a,"A",IF(G517&lt;=p_rot_b,"B","C"))</f>
        <v/>
      </c>
    </row>
    <row r="518">
      <c r="A518" s="5" t="inlineStr">
        <is>
          <t>30255</t>
        </is>
      </c>
      <c r="B518" s="5" t="inlineStr">
        <is>
          <t>CABLE 8 BLANCO</t>
        </is>
      </c>
      <c r="C518" s="5" t="inlineStr">
        <is>
          <t>ACCESORIOS ELECTRICOS Y CABLES</t>
        </is>
      </c>
      <c r="D518" s="11" t="n">
        <v>1209</v>
      </c>
      <c r="E518" s="12" t="n">
        <v>1070042.72</v>
      </c>
      <c r="F518" s="14">
        <f>E518/SUM(E$2:E$4165)</f>
        <v/>
      </c>
      <c r="G518" s="14">
        <f>G517+F518</f>
        <v/>
      </c>
      <c r="H518" s="5">
        <f>IF(G518&lt;=p_rot_a,"A",IF(G518&lt;=p_rot_b,"B","C"))</f>
        <v/>
      </c>
    </row>
    <row r="519">
      <c r="A519" s="5" t="inlineStr">
        <is>
          <t>351100300992471</t>
        </is>
      </c>
      <c r="B519" s="5" t="inlineStr">
        <is>
          <t>FREGADERO BARCELONA SATIN 50CM X 40CM X 20CM NO INCLUYE GRIFERIA</t>
        </is>
      </c>
      <c r="C519" s="5" t="inlineStr">
        <is>
          <t>IMPORTACION FREGADEROS</t>
        </is>
      </c>
      <c r="D519" s="11" t="n">
        <v>31</v>
      </c>
      <c r="E519" s="12" t="n">
        <v>1069711.53</v>
      </c>
      <c r="F519" s="14">
        <f>E519/SUM(E$2:E$4165)</f>
        <v/>
      </c>
      <c r="G519" s="14">
        <f>G518+F519</f>
        <v/>
      </c>
      <c r="H519" s="5">
        <f>IF(G519&lt;=p_rot_a,"A",IF(G519&lt;=p_rot_b,"B","C"))</f>
        <v/>
      </c>
    </row>
    <row r="520">
      <c r="A520" s="5" t="inlineStr">
        <is>
          <t>351100300991716</t>
        </is>
      </c>
      <c r="B520" s="5" t="inlineStr">
        <is>
          <t>DIAMOND ZT-2210B-90 KHAKI MUEBLE LAVATORIO + ESPEJO AEREO 90X47X49CM ESPEJO 85X11X65</t>
        </is>
      </c>
      <c r="C520" s="5" t="inlineStr">
        <is>
          <t>SIN CATEGORIA</t>
        </is>
      </c>
      <c r="D520" s="11" t="n">
        <v>14</v>
      </c>
      <c r="E520" s="12" t="n">
        <v>1069366.13</v>
      </c>
      <c r="F520" s="14">
        <f>E520/SUM(E$2:E$4165)</f>
        <v/>
      </c>
      <c r="G520" s="14">
        <f>G519+F520</f>
        <v/>
      </c>
      <c r="H520" s="5">
        <f>IF(G520&lt;=p_rot_a,"A",IF(G520&lt;=p_rot_b,"B","C"))</f>
        <v/>
      </c>
    </row>
    <row r="521">
      <c r="A521" s="5" t="inlineStr">
        <is>
          <t>351100300992024</t>
        </is>
      </c>
      <c r="B521" s="5" t="inlineStr">
        <is>
          <t>LAVATORIO CON PEDESTAL ESQUINERO BLANCO 45cm x 45cm CORNIA LZ-0025</t>
        </is>
      </c>
      <c r="C521" s="5" t="inlineStr">
        <is>
          <t>LOZA SANITARIA</t>
        </is>
      </c>
      <c r="D521" s="11" t="n">
        <v>47</v>
      </c>
      <c r="E521" s="12" t="n">
        <v>1069101.77</v>
      </c>
      <c r="F521" s="14">
        <f>E521/SUM(E$2:E$4165)</f>
        <v/>
      </c>
      <c r="G521" s="14">
        <f>G520+F521</f>
        <v/>
      </c>
      <c r="H521" s="5">
        <f>IF(G521&lt;=p_rot_a,"A",IF(G521&lt;=p_rot_b,"B","C"))</f>
        <v/>
      </c>
    </row>
    <row r="522">
      <c r="A522" s="5" t="inlineStr">
        <is>
          <t>351100300992277</t>
        </is>
      </c>
      <c r="B522" s="5" t="inlineStr">
        <is>
          <t>SIDING WPC PARA EXTERIOR 14CM X 2.90M WALNUT DE083.</t>
        </is>
      </c>
      <c r="C522" s="5" t="inlineStr">
        <is>
          <t>SIDING EXTERIOR WPC</t>
        </is>
      </c>
      <c r="D522" s="11" t="n">
        <v>146</v>
      </c>
      <c r="E522" s="12" t="n">
        <v>1068748</v>
      </c>
      <c r="F522" s="14">
        <f>E522/SUM(E$2:E$4165)</f>
        <v/>
      </c>
      <c r="G522" s="14">
        <f>G521+F522</f>
        <v/>
      </c>
      <c r="H522" s="5">
        <f>IF(G522&lt;=p_rot_a,"A",IF(G522&lt;=p_rot_b,"B","C"))</f>
        <v/>
      </c>
    </row>
    <row r="523">
      <c r="A523" s="5" t="inlineStr">
        <is>
          <t>PINT-AN-0004</t>
        </is>
      </c>
      <c r="B523" s="5" t="inlineStr">
        <is>
          <t>DUREX BASE AGUA NEGRO ANTICORROSIVO GALON DE737-4</t>
        </is>
      </c>
      <c r="C523" s="5" t="inlineStr">
        <is>
          <t>ANTICORROSIVOS Y BASE ACEITE</t>
        </is>
      </c>
      <c r="D523" s="11" t="n">
        <v>64</v>
      </c>
      <c r="E523" s="12" t="n">
        <v>1068746.69</v>
      </c>
      <c r="F523" s="14">
        <f>E523/SUM(E$2:E$4165)</f>
        <v/>
      </c>
      <c r="G523" s="14">
        <f>G522+F523</f>
        <v/>
      </c>
      <c r="H523" s="5">
        <f>IF(G523&lt;=p_rot_a,"A",IF(G523&lt;=p_rot_b,"B","C"))</f>
        <v/>
      </c>
    </row>
    <row r="524">
      <c r="A524" s="5" t="inlineStr">
        <is>
          <t>351100300990700</t>
        </is>
      </c>
      <c r="B524" s="5" t="inlineStr">
        <is>
          <t>AGUILA PLATA NEGRO TOMA DOBLE 1009ABK</t>
        </is>
      </c>
      <c r="C524" s="5" t="inlineStr">
        <is>
          <t>ACCESORIOS ELECTRICOS Y CABLES</t>
        </is>
      </c>
      <c r="D524" s="11" t="n">
        <v>424</v>
      </c>
      <c r="E524" s="12" t="n">
        <v>1065520.4</v>
      </c>
      <c r="F524" s="14">
        <f>E524/SUM(E$2:E$4165)</f>
        <v/>
      </c>
      <c r="G524" s="14">
        <f>G523+F524</f>
        <v/>
      </c>
      <c r="H524" s="5">
        <f>IF(G524&lt;=p_rot_a,"A",IF(G524&lt;=p_rot_b,"B","C"))</f>
        <v/>
      </c>
    </row>
    <row r="525">
      <c r="A525" s="5" t="inlineStr">
        <is>
          <t>351100300991211</t>
        </is>
      </c>
      <c r="B525" s="5" t="inlineStr">
        <is>
          <t>LAMINA PVC 9032 DIAMOND BLACK 1.22X2.44 3MM IMITACION PIEDRA NATURAL</t>
        </is>
      </c>
      <c r="C525" s="5" t="inlineStr">
        <is>
          <t>IMPORTACION LAMINA PVC, BAMBU, ACC</t>
        </is>
      </c>
      <c r="D525" s="11" t="n">
        <v>61</v>
      </c>
      <c r="E525" s="12" t="n">
        <v>1063745.61</v>
      </c>
      <c r="F525" s="14">
        <f>E525/SUM(E$2:E$4165)</f>
        <v/>
      </c>
      <c r="G525" s="14">
        <f>G524+F525</f>
        <v/>
      </c>
      <c r="H525" s="5">
        <f>IF(G525&lt;=p_rot_a,"A",IF(G525&lt;=p_rot_b,"B","C"))</f>
        <v/>
      </c>
    </row>
    <row r="526">
      <c r="A526" s="5" t="inlineStr">
        <is>
          <t>351100300992466</t>
        </is>
      </c>
      <c r="B526" s="5" t="inlineStr">
        <is>
          <t>NOAH COMBO MUEBLE MADERA OSCURO XL + LAVATORIO + GRIFERIA + DESAGUE 55CM X 55 CM X 78CM</t>
        </is>
      </c>
      <c r="C526" s="5" t="inlineStr">
        <is>
          <t>LOZA SANITARIA</t>
        </is>
      </c>
      <c r="D526" s="11" t="n">
        <v>11</v>
      </c>
      <c r="E526" s="12" t="n">
        <v>1063008.85</v>
      </c>
      <c r="F526" s="14">
        <f>E526/SUM(E$2:E$4165)</f>
        <v/>
      </c>
      <c r="G526" s="14">
        <f>G525+F526</f>
        <v/>
      </c>
      <c r="H526" s="5">
        <f>IF(G526&lt;=p_rot_a,"A",IF(G526&lt;=p_rot_b,"B","C"))</f>
        <v/>
      </c>
    </row>
    <row r="527">
      <c r="A527" s="5" t="inlineStr">
        <is>
          <t>6200</t>
        </is>
      </c>
      <c r="B527" s="5" t="inlineStr">
        <is>
          <t>THINNER CORRIENTE GALON</t>
        </is>
      </c>
      <c r="C527" s="5" t="inlineStr">
        <is>
          <t>PINTURAS Y SELLADORES</t>
        </is>
      </c>
      <c r="D527" s="11" t="n">
        <v>201</v>
      </c>
      <c r="E527" s="12" t="n">
        <v>1058949.2</v>
      </c>
      <c r="F527" s="14">
        <f>E527/SUM(E$2:E$4165)</f>
        <v/>
      </c>
      <c r="G527" s="14">
        <f>G526+F527</f>
        <v/>
      </c>
      <c r="H527" s="5">
        <f>IF(G527&lt;=p_rot_a,"A",IF(G527&lt;=p_rot_b,"B","C"))</f>
        <v/>
      </c>
    </row>
    <row r="528">
      <c r="A528" s="5" t="inlineStr">
        <is>
          <t>351100300992571</t>
        </is>
      </c>
      <c r="B528" s="5" t="inlineStr">
        <is>
          <t>LANCO MAXIMA LATEX SATIN PASTEL CUBETA MA761-2</t>
        </is>
      </c>
      <c r="C528" s="5" t="inlineStr">
        <is>
          <t>PINTURA ACRILICA</t>
        </is>
      </c>
      <c r="D528" s="11" t="n">
        <v>14</v>
      </c>
      <c r="E528" s="12" t="n">
        <v>1058407.08</v>
      </c>
      <c r="F528" s="14">
        <f>E528/SUM(E$2:E$4165)</f>
        <v/>
      </c>
      <c r="G528" s="14">
        <f>G527+F528</f>
        <v/>
      </c>
      <c r="H528" s="5">
        <f>IF(G528&lt;=p_rot_a,"A",IF(G528&lt;=p_rot_b,"B","C"))</f>
        <v/>
      </c>
    </row>
    <row r="529">
      <c r="A529" s="5" t="inlineStr">
        <is>
          <t>994</t>
        </is>
      </c>
      <c r="B529" s="5" t="inlineStr">
        <is>
          <t>CODO 4 X 90</t>
        </is>
      </c>
      <c r="C529" s="5" t="inlineStr">
        <is>
          <t>TUBERIA PVC, CANOAS Y ACCESORIOS</t>
        </is>
      </c>
      <c r="D529" s="11" t="n">
        <v>382</v>
      </c>
      <c r="E529" s="12" t="n">
        <v>1057849.65</v>
      </c>
      <c r="F529" s="14">
        <f>E529/SUM(E$2:E$4165)</f>
        <v/>
      </c>
      <c r="G529" s="14">
        <f>G528+F529</f>
        <v/>
      </c>
      <c r="H529" s="5">
        <f>IF(G529&lt;=p_rot_a,"A",IF(G529&lt;=p_rot_b,"B","C"))</f>
        <v/>
      </c>
    </row>
    <row r="530">
      <c r="A530" s="5" t="inlineStr">
        <is>
          <t>1252306</t>
        </is>
      </c>
      <c r="B530" s="5" t="inlineStr">
        <is>
          <t>TOTAL ESMERILADORA 9  2200W UTG12223026</t>
        </is>
      </c>
      <c r="C530" s="5" t="inlineStr">
        <is>
          <t>HERRAMIENTA ELECTRICA</t>
        </is>
      </c>
      <c r="D530" s="11" t="n">
        <v>22</v>
      </c>
      <c r="E530" s="12" t="n">
        <v>1056316.46</v>
      </c>
      <c r="F530" s="14">
        <f>E530/SUM(E$2:E$4165)</f>
        <v/>
      </c>
      <c r="G530" s="14">
        <f>G529+F530</f>
        <v/>
      </c>
      <c r="H530" s="5">
        <f>IF(G530&lt;=p_rot_a,"A",IF(G530&lt;=p_rot_b,"B","C"))</f>
        <v/>
      </c>
    </row>
    <row r="531">
      <c r="A531" s="5" t="inlineStr">
        <is>
          <t>250</t>
        </is>
      </c>
      <c r="B531" s="5" t="inlineStr">
        <is>
          <t>PINO 1X8 3.20MTS (19x185mm)</t>
        </is>
      </c>
      <c r="C531" s="5" t="inlineStr">
        <is>
          <t>PINO</t>
        </is>
      </c>
      <c r="D531" s="11" t="n">
        <v>211</v>
      </c>
      <c r="E531" s="12" t="n">
        <v>1053559.73</v>
      </c>
      <c r="F531" s="14">
        <f>E531/SUM(E$2:E$4165)</f>
        <v/>
      </c>
      <c r="G531" s="14">
        <f>G530+F531</f>
        <v/>
      </c>
      <c r="H531" s="5">
        <f>IF(G531&lt;=p_rot_a,"A",IF(G531&lt;=p_rot_b,"B","C"))</f>
        <v/>
      </c>
    </row>
    <row r="532">
      <c r="A532" s="5" t="inlineStr">
        <is>
          <t>351100300992787</t>
        </is>
      </c>
      <c r="B532" s="5" t="inlineStr">
        <is>
          <t>PIEDRA P.U. LAJA BEIGE 60X120CM  USO INTERIOR EXTERIOR</t>
        </is>
      </c>
      <c r="C532" s="5" t="inlineStr">
        <is>
          <t>SIDING EXTERIOR WPC</t>
        </is>
      </c>
      <c r="D532" s="11" t="n">
        <v>109</v>
      </c>
      <c r="E532" s="12" t="n">
        <v>1049969.03</v>
      </c>
      <c r="F532" s="14">
        <f>E532/SUM(E$2:E$4165)</f>
        <v/>
      </c>
      <c r="G532" s="14">
        <f>G531+F532</f>
        <v/>
      </c>
      <c r="H532" s="5">
        <f>IF(G532&lt;=p_rot_a,"A",IF(G532&lt;=p_rot_b,"B","C"))</f>
        <v/>
      </c>
    </row>
    <row r="533">
      <c r="A533" s="5" t="inlineStr">
        <is>
          <t>PINT-AN-0014</t>
        </is>
      </c>
      <c r="B533" s="5" t="inlineStr">
        <is>
          <t>LANCO ANTI.POLIURETANO NEGRO GALON MM92-4</t>
        </is>
      </c>
      <c r="C533" s="5" t="inlineStr">
        <is>
          <t>ANTICORROSIVOS Y BASE ACEITE</t>
        </is>
      </c>
      <c r="D533" s="11" t="n">
        <v>63</v>
      </c>
      <c r="E533" s="12" t="n">
        <v>1047936.36</v>
      </c>
      <c r="F533" s="14">
        <f>E533/SUM(E$2:E$4165)</f>
        <v/>
      </c>
      <c r="G533" s="14">
        <f>G532+F533</f>
        <v/>
      </c>
      <c r="H533" s="5">
        <f>IF(G533&lt;=p_rot_a,"A",IF(G533&lt;=p_rot_b,"B","C"))</f>
        <v/>
      </c>
    </row>
    <row r="534">
      <c r="A534" s="5" t="inlineStr">
        <is>
          <t>PINT-SE-0002</t>
        </is>
      </c>
      <c r="B534" s="5" t="inlineStr">
        <is>
          <t>LANCO SELLADOR CONCRETO CUBETA PRE SEAL PS183-2</t>
        </is>
      </c>
      <c r="C534" s="5" t="inlineStr">
        <is>
          <t>SELLADORES</t>
        </is>
      </c>
      <c r="D534" s="11" t="n">
        <v>25</v>
      </c>
      <c r="E534" s="12" t="n">
        <v>1047746.93</v>
      </c>
      <c r="F534" s="14">
        <f>E534/SUM(E$2:E$4165)</f>
        <v/>
      </c>
      <c r="G534" s="14">
        <f>G533+F534</f>
        <v/>
      </c>
      <c r="H534" s="5">
        <f>IF(G534&lt;=p_rot_a,"A",IF(G534&lt;=p_rot_b,"B","C"))</f>
        <v/>
      </c>
    </row>
    <row r="535">
      <c r="A535" s="5" t="inlineStr">
        <is>
          <t>351100300992112</t>
        </is>
      </c>
      <c r="B535" s="5" t="inlineStr">
        <is>
          <t>FAME DUCHA INTENSE NEGRA - CROMO 127V 5400W ELECTRONICA</t>
        </is>
      </c>
      <c r="C535" s="5" t="inlineStr">
        <is>
          <t>GRIFERIA - ACC. BAÑO Y COCINA</t>
        </is>
      </c>
      <c r="D535" s="11" t="n">
        <v>19</v>
      </c>
      <c r="E535" s="12" t="n">
        <v>1044283.63</v>
      </c>
      <c r="F535" s="14">
        <f>E535/SUM(E$2:E$4165)</f>
        <v/>
      </c>
      <c r="G535" s="14">
        <f>G534+F535</f>
        <v/>
      </c>
      <c r="H535" s="5">
        <f>IF(G535&lt;=p_rot_a,"A",IF(G535&lt;=p_rot_b,"B","C"))</f>
        <v/>
      </c>
    </row>
    <row r="536">
      <c r="A536" s="5" t="inlineStr">
        <is>
          <t>351100300992740</t>
        </is>
      </c>
      <c r="B536" s="5" t="inlineStr">
        <is>
          <t>CERAMICA BRILLANTE ONUBA 46X46 CAJA 1.90m2</t>
        </is>
      </c>
      <c r="C536" s="5" t="inlineStr">
        <is>
          <t>CERAMICA</t>
        </is>
      </c>
      <c r="D536" s="11" t="n">
        <v>137</v>
      </c>
      <c r="E536" s="12" t="n">
        <v>1042759.99</v>
      </c>
      <c r="F536" s="14">
        <f>E536/SUM(E$2:E$4165)</f>
        <v/>
      </c>
      <c r="G536" s="14">
        <f>G535+F536</f>
        <v/>
      </c>
      <c r="H536" s="5">
        <f>IF(G536&lt;=p_rot_a,"A",IF(G536&lt;=p_rot_b,"B","C"))</f>
        <v/>
      </c>
    </row>
    <row r="537">
      <c r="A537" s="5" t="inlineStr">
        <is>
          <t>56</t>
        </is>
      </c>
      <c r="B537" s="5" t="inlineStr">
        <is>
          <t>ZINC TEJA 1.10 X 0.60</t>
        </is>
      </c>
      <c r="C537" s="5" t="inlineStr">
        <is>
          <t>TUBERIA INDUSTRIAL, HIERROS PLANOS Y CORRUGADOS</t>
        </is>
      </c>
      <c r="D537" s="11" t="n">
        <v>252</v>
      </c>
      <c r="E537" s="12" t="n">
        <v>1042157.96</v>
      </c>
      <c r="F537" s="14">
        <f>E537/SUM(E$2:E$4165)</f>
        <v/>
      </c>
      <c r="G537" s="14">
        <f>G536+F537</f>
        <v/>
      </c>
      <c r="H537" s="5">
        <f>IF(G537&lt;=p_rot_a,"A",IF(G537&lt;=p_rot_b,"B","C"))</f>
        <v/>
      </c>
    </row>
    <row r="538">
      <c r="A538" s="5" t="inlineStr">
        <is>
          <t>351100300992351</t>
        </is>
      </c>
      <c r="B538" s="5" t="inlineStr">
        <is>
          <t>KIT DE DUCHA TELEFONO PARA LLAVE CONTROL NEGRA METAL AQP154-BK BIDET</t>
        </is>
      </c>
      <c r="C538" s="5" t="inlineStr">
        <is>
          <t>IMPORTACION GRIFERIA</t>
        </is>
      </c>
      <c r="D538" s="11" t="n">
        <v>81</v>
      </c>
      <c r="E538" s="12" t="n">
        <v>1040451.08</v>
      </c>
      <c r="F538" s="14">
        <f>E538/SUM(E$2:E$4165)</f>
        <v/>
      </c>
      <c r="G538" s="14">
        <f>G537+F538</f>
        <v/>
      </c>
      <c r="H538" s="5">
        <f>IF(G538&lt;=p_rot_a,"A",IF(G538&lt;=p_rot_b,"B","C"))</f>
        <v/>
      </c>
    </row>
    <row r="539">
      <c r="A539" s="5" t="inlineStr">
        <is>
          <t>351100300992730</t>
        </is>
      </c>
      <c r="B539" s="5" t="inlineStr">
        <is>
          <t>FACHALETA FLEXIBLE CALACATTA  57X27CM 0.16m2 EXTERIOR / INTERIOR</t>
        </is>
      </c>
      <c r="C539" s="5" t="inlineStr">
        <is>
          <t>FACHALETA</t>
        </is>
      </c>
      <c r="D539" s="11" t="n">
        <v>324</v>
      </c>
      <c r="E539" s="12" t="n">
        <v>1034920.75</v>
      </c>
      <c r="F539" s="14">
        <f>E539/SUM(E$2:E$4165)</f>
        <v/>
      </c>
      <c r="G539" s="14">
        <f>G538+F539</f>
        <v/>
      </c>
      <c r="H539" s="5">
        <f>IF(G539&lt;=p_rot_a,"A",IF(G539&lt;=p_rot_b,"B","C"))</f>
        <v/>
      </c>
    </row>
    <row r="540">
      <c r="A540" s="5" t="inlineStr">
        <is>
          <t>732868</t>
        </is>
      </c>
      <c r="B540" s="5" t="inlineStr">
        <is>
          <t>LAMINA NUEVA TEC CALIZA BEIGE TEXTURIZADA HGG0018101-3 1.22 X. 2.44M 5MM MATE FIBRA BAMBU CARBON PVC</t>
        </is>
      </c>
      <c r="C540" s="5" t="inlineStr">
        <is>
          <t>IMPORTACION LAMINA PVC, BAMBU, ACC</t>
        </is>
      </c>
      <c r="D540" s="11" t="n">
        <v>60</v>
      </c>
      <c r="E540" s="12" t="n">
        <v>1033919.47</v>
      </c>
      <c r="F540" s="14">
        <f>E540/SUM(E$2:E$4165)</f>
        <v/>
      </c>
      <c r="G540" s="14">
        <f>G539+F540</f>
        <v/>
      </c>
      <c r="H540" s="5">
        <f>IF(G540&lt;=p_rot_a,"A",IF(G540&lt;=p_rot_b,"B","C"))</f>
        <v/>
      </c>
    </row>
    <row r="541">
      <c r="A541" s="5" t="inlineStr">
        <is>
          <t>351100300991739</t>
        </is>
      </c>
      <c r="B541" s="5" t="inlineStr">
        <is>
          <t>DIAMOND ESPEJO LED ZT-LED-011 60X80 CM</t>
        </is>
      </c>
      <c r="C541" s="5" t="inlineStr">
        <is>
          <t>IMPORTACION LOZA</t>
        </is>
      </c>
      <c r="D541" s="11" t="n">
        <v>40</v>
      </c>
      <c r="E541" s="12" t="n">
        <v>1033853.43</v>
      </c>
      <c r="F541" s="14">
        <f>E541/SUM(E$2:E$4165)</f>
        <v/>
      </c>
      <c r="G541" s="14">
        <f>G540+F541</f>
        <v/>
      </c>
      <c r="H541" s="5">
        <f>IF(G541&lt;=p_rot_a,"A",IF(G541&lt;=p_rot_b,"B","C"))</f>
        <v/>
      </c>
    </row>
    <row r="542">
      <c r="A542" s="5" t="inlineStr">
        <is>
          <t>351100300991867</t>
        </is>
      </c>
      <c r="B542" s="5" t="inlineStr">
        <is>
          <t>RODAPIE PVC ZP-01 MADERA ROJIZA 3.5 PULG X 2.40M CON CANALETA INCLUIDA</t>
        </is>
      </c>
      <c r="C542" s="5" t="inlineStr">
        <is>
          <t>RODAPIE Y ACCESORIOS</t>
        </is>
      </c>
      <c r="D542" s="11" t="n">
        <v>424</v>
      </c>
      <c r="E542" s="12" t="n">
        <v>1033637.26</v>
      </c>
      <c r="F542" s="14">
        <f>E542/SUM(E$2:E$4165)</f>
        <v/>
      </c>
      <c r="G542" s="14">
        <f>G541+F542</f>
        <v/>
      </c>
      <c r="H542" s="5">
        <f>IF(G542&lt;=p_rot_a,"A",IF(G542&lt;=p_rot_b,"B","C"))</f>
        <v/>
      </c>
    </row>
    <row r="543">
      <c r="A543" s="5" t="inlineStr">
        <is>
          <t>351100300992715</t>
        </is>
      </c>
      <c r="B543" s="5" t="inlineStr">
        <is>
          <t>DJ LOTO MUEBLE 120CM X 50CM INCLUYE LAVATORIO ESPEJO REPISA BRILLANTE AEREO LUX STONE Y002-N2 120CM</t>
        </is>
      </c>
      <c r="C543" s="5" t="inlineStr">
        <is>
          <t>IMPORTACION LOZA</t>
        </is>
      </c>
      <c r="D543" s="11" t="n">
        <v>9</v>
      </c>
      <c r="E543" s="12" t="n">
        <v>1025840.71</v>
      </c>
      <c r="F543" s="14">
        <f>E543/SUM(E$2:E$4165)</f>
        <v/>
      </c>
      <c r="G543" s="14">
        <f>G542+F543</f>
        <v/>
      </c>
      <c r="H543" s="5">
        <f>IF(G543&lt;=p_rot_a,"A",IF(G543&lt;=p_rot_b,"B","C"))</f>
        <v/>
      </c>
    </row>
    <row r="544">
      <c r="A544" s="5" t="inlineStr">
        <is>
          <t>20160007</t>
        </is>
      </c>
      <c r="B544" s="5" t="inlineStr">
        <is>
          <t>PORCELANATO IVORY 60X60 1.44M2</t>
        </is>
      </c>
      <c r="C544" s="5" t="inlineStr">
        <is>
          <t>PORCELANATO</t>
        </is>
      </c>
      <c r="D544" s="11" t="n">
        <v>144</v>
      </c>
      <c r="E544" s="12" t="n">
        <v>1024259.17</v>
      </c>
      <c r="F544" s="14">
        <f>E544/SUM(E$2:E$4165)</f>
        <v/>
      </c>
      <c r="G544" s="14">
        <f>G543+F544</f>
        <v/>
      </c>
      <c r="H544" s="5">
        <f>IF(G544&lt;=p_rot_a,"A",IF(G544&lt;=p_rot_b,"B","C"))</f>
        <v/>
      </c>
    </row>
    <row r="545">
      <c r="A545" s="5" t="inlineStr">
        <is>
          <t>351100300991577</t>
        </is>
      </c>
      <c r="B545" s="5" t="inlineStr">
        <is>
          <t>METALDECK SUPER ANCHO POR METRO #22 X 1M ANCHO UTIL</t>
        </is>
      </c>
      <c r="C545" s="5" t="inlineStr">
        <is>
          <t>LAMINAS DE ZINC Y ACCESORIOS</t>
        </is>
      </c>
      <c r="D545" s="11" t="n">
        <v>200.85</v>
      </c>
      <c r="E545" s="12" t="n">
        <v>1022683.38</v>
      </c>
      <c r="F545" s="14">
        <f>E545/SUM(E$2:E$4165)</f>
        <v/>
      </c>
      <c r="G545" s="14">
        <f>G544+F545</f>
        <v/>
      </c>
      <c r="H545" s="5">
        <f>IF(G545&lt;=p_rot_a,"A",IF(G545&lt;=p_rot_b,"B","C"))</f>
        <v/>
      </c>
    </row>
    <row r="546">
      <c r="A546" s="5" t="inlineStr">
        <is>
          <t>351100300992907</t>
        </is>
      </c>
      <c r="B546" s="5" t="inlineStr">
        <is>
          <t>MUEBLE BAÑO PG0064 CON ESPEJO LED  AQUABELLA 47CM LARGO  X 60CM ANCHO NO INCLUYE GRIFERIA</t>
        </is>
      </c>
      <c r="C546" s="5" t="inlineStr">
        <is>
          <t>LOZA SANITARIA</t>
        </is>
      </c>
      <c r="D546" s="11" t="n">
        <v>13</v>
      </c>
      <c r="E546" s="12" t="n">
        <v>1020643.45</v>
      </c>
      <c r="F546" s="14">
        <f>E546/SUM(E$2:E$4165)</f>
        <v/>
      </c>
      <c r="G546" s="14">
        <f>G545+F546</f>
        <v/>
      </c>
      <c r="H546" s="5">
        <f>IF(G546&lt;=p_rot_a,"A",IF(G546&lt;=p_rot_b,"B","C"))</f>
        <v/>
      </c>
    </row>
    <row r="547">
      <c r="A547" s="5" t="inlineStr">
        <is>
          <t>9162</t>
        </is>
      </c>
      <c r="B547" s="5" t="inlineStr">
        <is>
          <t>SOPORTE CANOA PECHO PALOMA AMANCO UNIDAD</t>
        </is>
      </c>
      <c r="C547" s="5" t="inlineStr">
        <is>
          <t>TUBERIA PVC, CANOAS Y ACCESORIOS</t>
        </is>
      </c>
      <c r="D547" s="11" t="n">
        <v>1461</v>
      </c>
      <c r="E547" s="12" t="n">
        <v>1020066.84</v>
      </c>
      <c r="F547" s="14">
        <f>E547/SUM(E$2:E$4165)</f>
        <v/>
      </c>
      <c r="G547" s="14">
        <f>G546+F547</f>
        <v/>
      </c>
      <c r="H547" s="5">
        <f>IF(G547&lt;=p_rot_a,"A",IF(G547&lt;=p_rot_b,"B","C"))</f>
        <v/>
      </c>
    </row>
    <row r="548">
      <c r="A548" s="5" t="inlineStr">
        <is>
          <t>351100300992623</t>
        </is>
      </c>
      <c r="B548" s="5" t="inlineStr">
        <is>
          <t>MUEBLE PIEDRA SINT NEGRO CON ESPEJO LED SUSPEDINDO 80CM X 50CM ZT-0380-M5 LUX STONE</t>
        </is>
      </c>
      <c r="C548" s="5" t="inlineStr">
        <is>
          <t>LOZA SANITARIA</t>
        </is>
      </c>
      <c r="D548" s="11" t="n">
        <v>12</v>
      </c>
      <c r="E548" s="12" t="n">
        <v>1017512.41</v>
      </c>
      <c r="F548" s="14">
        <f>E548/SUM(E$2:E$4165)</f>
        <v/>
      </c>
      <c r="G548" s="14">
        <f>G547+F548</f>
        <v/>
      </c>
      <c r="H548" s="5">
        <f>IF(G548&lt;=p_rot_a,"A",IF(G548&lt;=p_rot_b,"B","C"))</f>
        <v/>
      </c>
    </row>
    <row r="549">
      <c r="A549" s="5" t="inlineStr">
        <is>
          <t>351100300992629</t>
        </is>
      </c>
      <c r="B549" s="5" t="inlineStr">
        <is>
          <t>LAMINA NUEVA TEC XL LINO BEIGE 1.22X2.80 5MM DE012 1-V MATE FIBRA BAMBU CARBON PVC IMITACION TELA</t>
        </is>
      </c>
      <c r="C549" s="5" t="inlineStr">
        <is>
          <t>LAMINA PVC, BAMBU, ACC</t>
        </is>
      </c>
      <c r="D549" s="11" t="n">
        <v>46</v>
      </c>
      <c r="E549" s="12" t="n">
        <v>1017077.52</v>
      </c>
      <c r="F549" s="14">
        <f>E549/SUM(E$2:E$4165)</f>
        <v/>
      </c>
      <c r="G549" s="14">
        <f>G548+F549</f>
        <v/>
      </c>
      <c r="H549" s="5">
        <f>IF(G549&lt;=p_rot_a,"A",IF(G549&lt;=p_rot_b,"B","C"))</f>
        <v/>
      </c>
    </row>
    <row r="550">
      <c r="A550" s="5" t="inlineStr">
        <is>
          <t>351100300992260</t>
        </is>
      </c>
      <c r="B550" s="5" t="inlineStr">
        <is>
          <t>DIAMOND LAVATORIO ESQUINERO IZQUIERDO ZT-8142  BLANCO COLGANTE 42 X 18CM</t>
        </is>
      </c>
      <c r="C550" s="5" t="inlineStr">
        <is>
          <t>IMPORTACION LOZA</t>
        </is>
      </c>
      <c r="D550" s="11" t="n">
        <v>63</v>
      </c>
      <c r="E550" s="12" t="n">
        <v>1016766.51</v>
      </c>
      <c r="F550" s="14">
        <f>E550/SUM(E$2:E$4165)</f>
        <v/>
      </c>
      <c r="G550" s="14">
        <f>G549+F550</f>
        <v/>
      </c>
      <c r="H550" s="5">
        <f>IF(G550&lt;=p_rot_a,"A",IF(G550&lt;=p_rot_b,"B","C"))</f>
        <v/>
      </c>
    </row>
    <row r="551">
      <c r="A551" s="5" t="inlineStr">
        <is>
          <t>PINT-PA-0010</t>
        </is>
      </c>
      <c r="B551" s="5" t="inlineStr">
        <is>
          <t>LANCO MAXIMA LATEX BLANCO MATE GALON MA680-4</t>
        </is>
      </c>
      <c r="C551" s="5" t="inlineStr">
        <is>
          <t>PINTURA ACRILICA</t>
        </is>
      </c>
      <c r="D551" s="11" t="n">
        <v>60</v>
      </c>
      <c r="E551" s="12" t="n">
        <v>1015332.83</v>
      </c>
      <c r="F551" s="14">
        <f>E551/SUM(E$2:E$4165)</f>
        <v/>
      </c>
      <c r="G551" s="14">
        <f>G550+F551</f>
        <v/>
      </c>
      <c r="H551" s="5">
        <f>IF(G551&lt;=p_rot_a,"A",IF(G551&lt;=p_rot_b,"B","C"))</f>
        <v/>
      </c>
    </row>
    <row r="552">
      <c r="A552" s="5" t="inlineStr">
        <is>
          <t>249</t>
        </is>
      </c>
      <c r="B552" s="5" t="inlineStr">
        <is>
          <t>MARCO SEGURIDAD PINO 11/2X4</t>
        </is>
      </c>
      <c r="C552" s="5" t="inlineStr">
        <is>
          <t>PINO</t>
        </is>
      </c>
      <c r="D552" s="11" t="n">
        <v>104</v>
      </c>
      <c r="E552" s="12" t="n">
        <v>1012650.99</v>
      </c>
      <c r="F552" s="14">
        <f>E552/SUM(E$2:E$4165)</f>
        <v/>
      </c>
      <c r="G552" s="14">
        <f>G551+F552</f>
        <v/>
      </c>
      <c r="H552" s="5">
        <f>IF(G552&lt;=p_rot_a,"A",IF(G552&lt;=p_rot_b,"B","C"))</f>
        <v/>
      </c>
    </row>
    <row r="553">
      <c r="A553" s="5" t="inlineStr">
        <is>
          <t>110</t>
        </is>
      </c>
      <c r="B553" s="5" t="inlineStr">
        <is>
          <t>PLASTICO NEGRO METRO</t>
        </is>
      </c>
      <c r="C553" s="5" t="inlineStr">
        <is>
          <t>FERRETERIA GENERAL</t>
        </is>
      </c>
      <c r="D553" s="11" t="n">
        <v>1447</v>
      </c>
      <c r="E553" s="12" t="n">
        <v>1008783.19</v>
      </c>
      <c r="F553" s="14">
        <f>E553/SUM(E$2:E$4165)</f>
        <v/>
      </c>
      <c r="G553" s="14">
        <f>G552+F553</f>
        <v/>
      </c>
      <c r="H553" s="5">
        <f>IF(G553&lt;=p_rot_a,"A",IF(G553&lt;=p_rot_b,"B","C"))</f>
        <v/>
      </c>
    </row>
    <row r="554">
      <c r="A554" s="5" t="inlineStr">
        <is>
          <t>351100300992283</t>
        </is>
      </c>
      <c r="B554" s="5" t="inlineStr">
        <is>
          <t xml:space="preserve">XL LAMINA NUEVA TEC XL BRILLANTE CALACATA BLANCO DE027 1-V 1.22X2.80 5M MATE FIBRA BAMBU CARBON PVC </t>
        </is>
      </c>
      <c r="C554" s="5" t="inlineStr">
        <is>
          <t>LAMINA PVC, BAMBU, ACC</t>
        </is>
      </c>
      <c r="D554" s="11" t="n">
        <v>56</v>
      </c>
      <c r="E554" s="12" t="n">
        <v>1008546.02</v>
      </c>
      <c r="F554" s="14">
        <f>E554/SUM(E$2:E$4165)</f>
        <v/>
      </c>
      <c r="G554" s="14">
        <f>G553+F554</f>
        <v/>
      </c>
      <c r="H554" s="5">
        <f>IF(G554&lt;=p_rot_a,"A",IF(G554&lt;=p_rot_b,"B","C"))</f>
        <v/>
      </c>
    </row>
    <row r="555">
      <c r="A555" s="5" t="inlineStr">
        <is>
          <t>20160019</t>
        </is>
      </c>
      <c r="B555" s="5" t="inlineStr">
        <is>
          <t>PORCELANATO MARQUINA NERO 60X60 CAJA 1.44M2 ULTRA BRILLANTE</t>
        </is>
      </c>
      <c r="C555" s="5" t="inlineStr">
        <is>
          <t>SIN CATEGORIA</t>
        </is>
      </c>
      <c r="D555" s="11" t="n">
        <v>128</v>
      </c>
      <c r="E555" s="12" t="n">
        <v>1001932.16</v>
      </c>
      <c r="F555" s="14">
        <f>E555/SUM(E$2:E$4165)</f>
        <v/>
      </c>
      <c r="G555" s="14">
        <f>G554+F555</f>
        <v/>
      </c>
      <c r="H555" s="5">
        <f>IF(G555&lt;=p_rot_a,"A",IF(G555&lt;=p_rot_b,"B","C"))</f>
        <v/>
      </c>
    </row>
    <row r="556">
      <c r="A556" s="5" t="inlineStr">
        <is>
          <t>74054</t>
        </is>
      </c>
      <c r="B556" s="5" t="inlineStr">
        <is>
          <t>TORNILLO TECHO 2 PB BLANCO</t>
        </is>
      </c>
      <c r="C556" s="5" t="inlineStr">
        <is>
          <t>TORNILLERIA</t>
        </is>
      </c>
      <c r="D556" s="11" t="n">
        <v>29084</v>
      </c>
      <c r="E556" s="12" t="n">
        <v>997209.51</v>
      </c>
      <c r="F556" s="14">
        <f>E556/SUM(E$2:E$4165)</f>
        <v/>
      </c>
      <c r="G556" s="14">
        <f>G555+F556</f>
        <v/>
      </c>
      <c r="H556" s="5">
        <f>IF(G556&lt;=p_rot_a,"A",IF(G556&lt;=p_rot_b,"B","C"))</f>
        <v/>
      </c>
    </row>
    <row r="557">
      <c r="A557" s="5" t="inlineStr">
        <is>
          <t>5492875</t>
        </is>
      </c>
      <c r="B557" s="5" t="inlineStr">
        <is>
          <t>FREGADERO SATIN 80X49CM ACERO INOX  201 JABONERA PORTA CUCHILLOS LL-8049 + CACHERA DIAMANTE GRIS</t>
        </is>
      </c>
      <c r="C557" s="5" t="inlineStr">
        <is>
          <t>IMPORTACION FREGADEROS</t>
        </is>
      </c>
      <c r="D557" s="11" t="n">
        <v>16</v>
      </c>
      <c r="E557" s="12" t="n">
        <v>991150.4399999999</v>
      </c>
      <c r="F557" s="14">
        <f>E557/SUM(E$2:E$4165)</f>
        <v/>
      </c>
      <c r="G557" s="14">
        <f>G556+F557</f>
        <v/>
      </c>
      <c r="H557" s="5">
        <f>IF(G557&lt;=p_rot_a,"A",IF(G557&lt;=p_rot_b,"B","C"))</f>
        <v/>
      </c>
    </row>
    <row r="558">
      <c r="A558" s="5" t="inlineStr">
        <is>
          <t>14100041</t>
        </is>
      </c>
      <c r="B558" s="5" t="inlineStr">
        <is>
          <t>PUERTA PLEGABLE BROWN TIVOLI 91 X 210 CM</t>
        </is>
      </c>
      <c r="C558" s="5" t="inlineStr">
        <is>
          <t>PUERTAS</t>
        </is>
      </c>
      <c r="D558" s="11" t="n">
        <v>69</v>
      </c>
      <c r="E558" s="12" t="n">
        <v>990834.96</v>
      </c>
      <c r="F558" s="14">
        <f>E558/SUM(E$2:E$4165)</f>
        <v/>
      </c>
      <c r="G558" s="14">
        <f>G557+F558</f>
        <v/>
      </c>
      <c r="H558" s="5">
        <f>IF(G558&lt;=p_rot_a,"A",IF(G558&lt;=p_rot_b,"B","C"))</f>
        <v/>
      </c>
    </row>
    <row r="559">
      <c r="A559" s="5" t="inlineStr">
        <is>
          <t>351100300992721</t>
        </is>
      </c>
      <c r="B559" s="5" t="inlineStr">
        <is>
          <t>DJ VETRA LED MUEBLE 120CM X 50CM INCLU LAVATORI ESPEJO REPISA AEREO LUX STONE Y010-N4 120CM</t>
        </is>
      </c>
      <c r="C559" s="5" t="inlineStr">
        <is>
          <t>IMPORTACION LOZA</t>
        </is>
      </c>
      <c r="D559" s="11" t="n">
        <v>8</v>
      </c>
      <c r="E559" s="12" t="n">
        <v>990442.48</v>
      </c>
      <c r="F559" s="14">
        <f>E559/SUM(E$2:E$4165)</f>
        <v/>
      </c>
      <c r="G559" s="14">
        <f>G558+F559</f>
        <v/>
      </c>
      <c r="H559" s="5">
        <f>IF(G559&lt;=p_rot_a,"A",IF(G559&lt;=p_rot_b,"B","C"))</f>
        <v/>
      </c>
    </row>
    <row r="560">
      <c r="A560" s="5" t="inlineStr">
        <is>
          <t>351456</t>
        </is>
      </c>
      <c r="B560" s="5" t="inlineStr">
        <is>
          <t>ANCLA NIVELADOR 1mm DE ESPESOR PAQUETE 100 UN PORCELANATO</t>
        </is>
      </c>
      <c r="C560" s="5" t="inlineStr">
        <is>
          <t>FERRETERIA GENERAL</t>
        </is>
      </c>
      <c r="D560" s="11" t="n">
        <v>614</v>
      </c>
      <c r="E560" s="12" t="n">
        <v>988399.3100000001</v>
      </c>
      <c r="F560" s="14">
        <f>E560/SUM(E$2:E$4165)</f>
        <v/>
      </c>
      <c r="G560" s="14">
        <f>G559+F560</f>
        <v/>
      </c>
      <c r="H560" s="5">
        <f>IF(G560&lt;=p_rot_a,"A",IF(G560&lt;=p_rot_b,"B","C"))</f>
        <v/>
      </c>
    </row>
    <row r="561">
      <c r="A561" s="5" t="inlineStr">
        <is>
          <t>351100300992905</t>
        </is>
      </c>
      <c r="B561" s="5" t="inlineStr">
        <is>
          <t>COMBO FREGADERO DOS TANQUES SATIN 78 x 43 cm ACERO INOX JABONERA LS-7843 + CACHERA DIAMANTE GRIS</t>
        </is>
      </c>
      <c r="C561" s="5" t="inlineStr">
        <is>
          <t>IMPORTACION FREGADEROS</t>
        </is>
      </c>
      <c r="D561" s="11" t="n">
        <v>16</v>
      </c>
      <c r="E561" s="12" t="n">
        <v>986194.6899999999</v>
      </c>
      <c r="F561" s="14">
        <f>E561/SUM(E$2:E$4165)</f>
        <v/>
      </c>
      <c r="G561" s="14">
        <f>G560+F561</f>
        <v/>
      </c>
      <c r="H561" s="5">
        <f>IF(G561&lt;=p_rot_a,"A",IF(G561&lt;=p_rot_b,"B","C"))</f>
        <v/>
      </c>
    </row>
    <row r="562">
      <c r="A562" s="5" t="inlineStr">
        <is>
          <t>6199</t>
        </is>
      </c>
      <c r="B562" s="5" t="inlineStr">
        <is>
          <t>VARSOL AGUARRAS LITRO</t>
        </is>
      </c>
      <c r="C562" s="5" t="inlineStr">
        <is>
          <t>PINTURAS Y SELLADORES</t>
        </is>
      </c>
      <c r="D562" s="11" t="n">
        <v>545</v>
      </c>
      <c r="E562" s="12" t="n">
        <v>985678.38</v>
      </c>
      <c r="F562" s="14">
        <f>E562/SUM(E$2:E$4165)</f>
        <v/>
      </c>
      <c r="G562" s="14">
        <f>G561+F562</f>
        <v/>
      </c>
      <c r="H562" s="5">
        <f>IF(G562&lt;=p_rot_a,"A",IF(G562&lt;=p_rot_b,"B","C"))</f>
        <v/>
      </c>
    </row>
    <row r="563">
      <c r="A563" s="5" t="inlineStr">
        <is>
          <t>351100300992467</t>
        </is>
      </c>
      <c r="B563" s="5" t="inlineStr">
        <is>
          <t>SEBAS COMBO MUEBLE MADERA OSCURO XL + LAVATORIO + GRIFERIA + DESAGUE 55CM X 55 CM X 78CM</t>
        </is>
      </c>
      <c r="C563" s="5" t="inlineStr">
        <is>
          <t>LOZA SANITARIA</t>
        </is>
      </c>
      <c r="D563" s="11" t="n">
        <v>9</v>
      </c>
      <c r="E563" s="12" t="n">
        <v>982059.25</v>
      </c>
      <c r="F563" s="14">
        <f>E563/SUM(E$2:E$4165)</f>
        <v/>
      </c>
      <c r="G563" s="14">
        <f>G562+F563</f>
        <v/>
      </c>
      <c r="H563" s="5">
        <f>IF(G563&lt;=p_rot_a,"A",IF(G563&lt;=p_rot_b,"B","C"))</f>
        <v/>
      </c>
    </row>
    <row r="564">
      <c r="A564" s="5" t="inlineStr">
        <is>
          <t>20160003</t>
        </is>
      </c>
      <c r="B564" s="5" t="inlineStr">
        <is>
          <t>PORCELANATO ASTERIX 60X120 CAJA 1.44M2 ALTO BRILLO</t>
        </is>
      </c>
      <c r="C564" s="5" t="inlineStr">
        <is>
          <t>SIN CATEGORIA</t>
        </is>
      </c>
      <c r="D564" s="11" t="n">
        <v>90.5</v>
      </c>
      <c r="E564" s="12" t="n">
        <v>981293.02</v>
      </c>
      <c r="F564" s="14">
        <f>E564/SUM(E$2:E$4165)</f>
        <v/>
      </c>
      <c r="G564" s="14">
        <f>G563+F564</f>
        <v/>
      </c>
      <c r="H564" s="5">
        <f>IF(G564&lt;=p_rot_a,"A",IF(G564&lt;=p_rot_b,"B","C"))</f>
        <v/>
      </c>
    </row>
    <row r="565">
      <c r="A565" s="5" t="inlineStr">
        <is>
          <t>351100300992754</t>
        </is>
      </c>
      <c r="B565" s="5" t="inlineStr">
        <is>
          <t>FACHALETA FLEXIBLE BOHEMIA BLANCO 57X27CM 0.16m2 EXTERIOR / INTERIOR DE059</t>
        </is>
      </c>
      <c r="C565" s="5" t="inlineStr">
        <is>
          <t>FACHALETA</t>
        </is>
      </c>
      <c r="D565" s="11" t="n">
        <v>383</v>
      </c>
      <c r="E565" s="12" t="n">
        <v>980841.59</v>
      </c>
      <c r="F565" s="14">
        <f>E565/SUM(E$2:E$4165)</f>
        <v/>
      </c>
      <c r="G565" s="14">
        <f>G564+F565</f>
        <v/>
      </c>
      <c r="H565" s="5">
        <f>IF(G565&lt;=p_rot_a,"A",IF(G565&lt;=p_rot_b,"B","C"))</f>
        <v/>
      </c>
    </row>
    <row r="566">
      <c r="A566" s="5" t="inlineStr">
        <is>
          <t>351100300991720</t>
        </is>
      </c>
      <c r="B566" s="5" t="inlineStr">
        <is>
          <t>DIAMOND ZT-2304B-60 WHITE + GREY MUEBLE LAVATORIO + ESPEJO 60X47X48CM ESPEJO 55X11X65CM</t>
        </is>
      </c>
      <c r="C566" s="5" t="inlineStr">
        <is>
          <t>SIN CATEGORIA</t>
        </is>
      </c>
      <c r="D566" s="11" t="n">
        <v>21</v>
      </c>
      <c r="E566" s="12" t="n">
        <v>979473.45</v>
      </c>
      <c r="F566" s="14">
        <f>E566/SUM(E$2:E$4165)</f>
        <v/>
      </c>
      <c r="G566" s="14">
        <f>G565+F566</f>
        <v/>
      </c>
      <c r="H566" s="5">
        <f>IF(G566&lt;=p_rot_a,"A",IF(G566&lt;=p_rot_b,"B","C"))</f>
        <v/>
      </c>
    </row>
    <row r="567">
      <c r="A567" s="5" t="inlineStr">
        <is>
          <t>351100300992673</t>
        </is>
      </c>
      <c r="B567" s="5" t="inlineStr">
        <is>
          <t>LAMINA NUEVA TEC XL NIEVE BLANCA 28-90 1.22 X. 2.80M 5MM MATE FIBRA BAMBU CARBON PVC IMITACION PIEDR</t>
        </is>
      </c>
      <c r="C567" s="5" t="inlineStr">
        <is>
          <t>IMPORTACION LAMINA PVC, BAMBU, ACC</t>
        </is>
      </c>
      <c r="D567" s="11" t="n">
        <v>63</v>
      </c>
      <c r="E567" s="12" t="n">
        <v>970136.28</v>
      </c>
      <c r="F567" s="14">
        <f>E567/SUM(E$2:E$4165)</f>
        <v/>
      </c>
      <c r="G567" s="14">
        <f>G566+F567</f>
        <v/>
      </c>
      <c r="H567" s="5">
        <f>IF(G567&lt;=p_rot_a,"A",IF(G567&lt;=p_rot_b,"B","C"))</f>
        <v/>
      </c>
    </row>
    <row r="568">
      <c r="A568" s="5" t="inlineStr">
        <is>
          <t>7255</t>
        </is>
      </c>
      <c r="B568" s="5" t="inlineStr">
        <is>
          <t>STANLEY BISAGRA 3X3 S081-100</t>
        </is>
      </c>
      <c r="C568" s="5" t="inlineStr">
        <is>
          <t>FERRETERIA GENERAL</t>
        </is>
      </c>
      <c r="D568" s="11" t="n">
        <v>844</v>
      </c>
      <c r="E568" s="12" t="n">
        <v>968276.78</v>
      </c>
      <c r="F568" s="14">
        <f>E568/SUM(E$2:E$4165)</f>
        <v/>
      </c>
      <c r="G568" s="14">
        <f>G567+F568</f>
        <v/>
      </c>
      <c r="H568" s="5">
        <f>IF(G568&lt;=p_rot_a,"A",IF(G568&lt;=p_rot_b,"B","C"))</f>
        <v/>
      </c>
    </row>
    <row r="569">
      <c r="A569" s="5" t="inlineStr">
        <is>
          <t>351100300992388</t>
        </is>
      </c>
      <c r="B569" s="5" t="inlineStr">
        <is>
          <t>DIAMOND MUEBLE LAVATORIO NB-U818-60 WHITE AEREO 60CM X 47CM X48CM ESPEJO LED (NO INCLUYE GRIFERIA)</t>
        </is>
      </c>
      <c r="C569" s="5" t="inlineStr">
        <is>
          <t>IMPORTACION LOZA</t>
        </is>
      </c>
      <c r="D569" s="11" t="n">
        <v>13</v>
      </c>
      <c r="E569" s="12" t="n">
        <v>967359.11</v>
      </c>
      <c r="F569" s="14">
        <f>E569/SUM(E$2:E$4165)</f>
        <v/>
      </c>
      <c r="G569" s="14">
        <f>G568+F569</f>
        <v/>
      </c>
      <c r="H569" s="5">
        <f>IF(G569&lt;=p_rot_a,"A",IF(G569&lt;=p_rot_b,"B","C"))</f>
        <v/>
      </c>
    </row>
    <row r="570">
      <c r="A570" s="5" t="inlineStr">
        <is>
          <t>440</t>
        </is>
      </c>
      <c r="B570" s="5" t="inlineStr">
        <is>
          <t>SOLDADURA HILCO #6013  1/8</t>
        </is>
      </c>
      <c r="C570" s="5" t="inlineStr">
        <is>
          <t>TUBERIA INDUSTRIAL, HIERROS PLANOS Y CORRUGADOS</t>
        </is>
      </c>
      <c r="D570" s="11" t="n">
        <v>213.5</v>
      </c>
      <c r="E570" s="12" t="n">
        <v>964494.1</v>
      </c>
      <c r="F570" s="14">
        <f>E570/SUM(E$2:E$4165)</f>
        <v/>
      </c>
      <c r="G570" s="14">
        <f>G569+F570</f>
        <v/>
      </c>
      <c r="H570" s="5">
        <f>IF(G570&lt;=p_rot_a,"A",IF(G570&lt;=p_rot_b,"B","C"))</f>
        <v/>
      </c>
    </row>
    <row r="571">
      <c r="A571" s="5" t="inlineStr">
        <is>
          <t>351100300991900</t>
        </is>
      </c>
      <c r="B571" s="5" t="inlineStr">
        <is>
          <t>LAMINA PVC PM03 CALIZA GRIS 1.22X2.44 3MM IMITACION PIEDRA NATURAL</t>
        </is>
      </c>
      <c r="C571" s="5" t="inlineStr">
        <is>
          <t>SIN CATEGORIA</t>
        </is>
      </c>
      <c r="D571" s="11" t="n">
        <v>69</v>
      </c>
      <c r="E571" s="12" t="n">
        <v>964170.03</v>
      </c>
      <c r="F571" s="14">
        <f>E571/SUM(E$2:E$4165)</f>
        <v/>
      </c>
      <c r="G571" s="14">
        <f>G570+F571</f>
        <v/>
      </c>
      <c r="H571" s="5">
        <f>IF(G571&lt;=p_rot_a,"A",IF(G571&lt;=p_rot_b,"B","C"))</f>
        <v/>
      </c>
    </row>
    <row r="572">
      <c r="A572" s="5" t="inlineStr">
        <is>
          <t>4621300009900</t>
        </is>
      </c>
      <c r="B572" s="5" t="inlineStr">
        <is>
          <t>BASE MEDIDOR RILEZ ECONO CON BREAK 2X100 SIEMMENS</t>
        </is>
      </c>
      <c r="C572" s="5" t="inlineStr">
        <is>
          <t>ACCESORIOS ELECTRICOS Y CABLES</t>
        </is>
      </c>
      <c r="D572" s="11" t="n">
        <v>19</v>
      </c>
      <c r="E572" s="12" t="n">
        <v>963732.5</v>
      </c>
      <c r="F572" s="14">
        <f>E572/SUM(E$2:E$4165)</f>
        <v/>
      </c>
      <c r="G572" s="14">
        <f>G571+F572</f>
        <v/>
      </c>
      <c r="H572" s="5">
        <f>IF(G572&lt;=p_rot_a,"A",IF(G572&lt;=p_rot_b,"B","C"))</f>
        <v/>
      </c>
    </row>
    <row r="573">
      <c r="A573" s="5" t="inlineStr">
        <is>
          <t>351100300992115</t>
        </is>
      </c>
      <c r="B573" s="5" t="inlineStr">
        <is>
          <t>PERFIL U JOTA DORADO 2.95M PARA LAMINA BAMBU</t>
        </is>
      </c>
      <c r="C573" s="5" t="inlineStr">
        <is>
          <t>IMPORTACION LAMINA PVC, BAMBU, ACC</t>
        </is>
      </c>
      <c r="D573" s="11" t="n">
        <v>310</v>
      </c>
      <c r="E573" s="12" t="n">
        <v>956522.12</v>
      </c>
      <c r="F573" s="14">
        <f>E573/SUM(E$2:E$4165)</f>
        <v/>
      </c>
      <c r="G573" s="14">
        <f>G572+F573</f>
        <v/>
      </c>
      <c r="H573" s="5">
        <f>IF(G573&lt;=p_rot_a,"A",IF(G573&lt;=p_rot_b,"B","C"))</f>
        <v/>
      </c>
    </row>
    <row r="574">
      <c r="A574" s="5" t="inlineStr">
        <is>
          <t>4790356</t>
        </is>
      </c>
      <c r="B574" s="5" t="inlineStr">
        <is>
          <t>TOTAL ROUTER PALMA 600W 1/4 UTLT6001</t>
        </is>
      </c>
      <c r="C574" s="5" t="inlineStr">
        <is>
          <t>HERRAMIENTA ELECTRICA</t>
        </is>
      </c>
      <c r="D574" s="11" t="n">
        <v>31</v>
      </c>
      <c r="E574" s="12" t="n">
        <v>954979.25</v>
      </c>
      <c r="F574" s="14">
        <f>E574/SUM(E$2:E$4165)</f>
        <v/>
      </c>
      <c r="G574" s="14">
        <f>G573+F574</f>
        <v/>
      </c>
      <c r="H574" s="5">
        <f>IF(G574&lt;=p_rot_a,"A",IF(G574&lt;=p_rot_b,"B","C"))</f>
        <v/>
      </c>
    </row>
    <row r="575">
      <c r="A575" s="5" t="inlineStr">
        <is>
          <t>547</t>
        </is>
      </c>
      <c r="B575" s="5" t="inlineStr">
        <is>
          <t>TRACK 2 1/2 CANAL 3.05</t>
        </is>
      </c>
      <c r="C575" s="5" t="inlineStr">
        <is>
          <t>LAMINAS Y PERFILERIA LIVIANA</t>
        </is>
      </c>
      <c r="D575" s="11" t="n">
        <v>1302</v>
      </c>
      <c r="E575" s="12" t="n">
        <v>953374.21</v>
      </c>
      <c r="F575" s="14">
        <f>E575/SUM(E$2:E$4165)</f>
        <v/>
      </c>
      <c r="G575" s="14">
        <f>G574+F575</f>
        <v/>
      </c>
      <c r="H575" s="5">
        <f>IF(G575&lt;=p_rot_a,"A",IF(G575&lt;=p_rot_b,"B","C"))</f>
        <v/>
      </c>
    </row>
    <row r="576">
      <c r="A576" s="5" t="inlineStr">
        <is>
          <t>351100300992719</t>
        </is>
      </c>
      <c r="B576" s="5" t="inlineStr">
        <is>
          <t>DJ CIMA MUEBLE 120CM X 50CM INCLUYE LAVATORIO ESPEJO REPISA BRILLANTE AEREO LUX STONE Y006-2 120CM</t>
        </is>
      </c>
      <c r="C576" s="5" t="inlineStr">
        <is>
          <t>IMPORTACION LOZA</t>
        </is>
      </c>
      <c r="D576" s="11" t="n">
        <v>8</v>
      </c>
      <c r="E576" s="12" t="n">
        <v>952502.65</v>
      </c>
      <c r="F576" s="14">
        <f>E576/SUM(E$2:E$4165)</f>
        <v/>
      </c>
      <c r="G576" s="14">
        <f>G575+F576</f>
        <v/>
      </c>
      <c r="H576" s="5">
        <f>IF(G576&lt;=p_rot_a,"A",IF(G576&lt;=p_rot_b,"B","C"))</f>
        <v/>
      </c>
    </row>
    <row r="577">
      <c r="A577" s="5" t="inlineStr">
        <is>
          <t>351100300991715</t>
        </is>
      </c>
      <c r="B577" s="5" t="inlineStr">
        <is>
          <t>DIAMOND ZT-2210B-60 KHAKI MUEBLE LAVATORIO + ESPEJO AEREO 600X47X48CM ESPEJO 55X11X65CM</t>
        </is>
      </c>
      <c r="C577" s="5" t="inlineStr">
        <is>
          <t>SIN CATEGORIA</t>
        </is>
      </c>
      <c r="D577" s="11" t="n">
        <v>16</v>
      </c>
      <c r="E577" s="12" t="n">
        <v>948415.34</v>
      </c>
      <c r="F577" s="14">
        <f>E577/SUM(E$2:E$4165)</f>
        <v/>
      </c>
      <c r="G577" s="14">
        <f>G576+F577</f>
        <v/>
      </c>
      <c r="H577" s="5">
        <f>IF(G577&lt;=p_rot_a,"A",IF(G577&lt;=p_rot_b,"B","C"))</f>
        <v/>
      </c>
    </row>
    <row r="578">
      <c r="A578" s="5" t="inlineStr">
        <is>
          <t>351100300991736</t>
        </is>
      </c>
      <c r="B578" s="5" t="inlineStr">
        <is>
          <t>DIAMOND ESPEJO LED ZT-L-1007 60X80CM</t>
        </is>
      </c>
      <c r="C578" s="5" t="inlineStr">
        <is>
          <t>SIN CATEGORIA</t>
        </is>
      </c>
      <c r="D578" s="11" t="n">
        <v>29</v>
      </c>
      <c r="E578" s="12" t="n">
        <v>947907.0699999999</v>
      </c>
      <c r="F578" s="14">
        <f>E578/SUM(E$2:E$4165)</f>
        <v/>
      </c>
      <c r="G578" s="14">
        <f>G577+F578</f>
        <v/>
      </c>
      <c r="H578" s="5">
        <f>IF(G578&lt;=p_rot_a,"A",IF(G578&lt;=p_rot_b,"B","C"))</f>
        <v/>
      </c>
    </row>
    <row r="579">
      <c r="A579" s="5" t="inlineStr">
        <is>
          <t>7516</t>
        </is>
      </c>
      <c r="B579" s="5" t="inlineStr">
        <is>
          <t>LORENZETTI DUCHA  ADVANCED 5500W 7517057</t>
        </is>
      </c>
      <c r="C579" s="5" t="inlineStr">
        <is>
          <t>FERRETERIA GENERAL</t>
        </is>
      </c>
      <c r="D579" s="11" t="n">
        <v>28</v>
      </c>
      <c r="E579" s="12" t="n">
        <v>943077.75</v>
      </c>
      <c r="F579" s="14">
        <f>E579/SUM(E$2:E$4165)</f>
        <v/>
      </c>
      <c r="G579" s="14">
        <f>G578+F579</f>
        <v/>
      </c>
      <c r="H579" s="5">
        <f>IF(G579&lt;=p_rot_a,"A",IF(G579&lt;=p_rot_b,"B","C"))</f>
        <v/>
      </c>
    </row>
    <row r="580">
      <c r="A580" s="5" t="inlineStr">
        <is>
          <t>PINT-PA-0034</t>
        </is>
      </c>
      <c r="B580" s="5" t="inlineStr">
        <is>
          <t>LANCO SUPER COAT BLANCO MATE GALON SC687-4</t>
        </is>
      </c>
      <c r="C580" s="5" t="inlineStr">
        <is>
          <t>PINTURA ACRILICA</t>
        </is>
      </c>
      <c r="D580" s="11" t="n">
        <v>71</v>
      </c>
      <c r="E580" s="12" t="n">
        <v>941296.55</v>
      </c>
      <c r="F580" s="14">
        <f>E580/SUM(E$2:E$4165)</f>
        <v/>
      </c>
      <c r="G580" s="14">
        <f>G579+F580</f>
        <v/>
      </c>
      <c r="H580" s="5">
        <f>IF(G580&lt;=p_rot_a,"A",IF(G580&lt;=p_rot_b,"B","C"))</f>
        <v/>
      </c>
    </row>
    <row r="581">
      <c r="A581" s="5" t="inlineStr">
        <is>
          <t>351100300992675</t>
        </is>
      </c>
      <c r="B581" s="5" t="inlineStr">
        <is>
          <t>LAMINA NUEVA TEC NIEVE HUMO 25-90 1.22 X. 2.80M 5MM MATE FIBRA BAMBU CARBON PVC IMITACION PIEDR</t>
        </is>
      </c>
      <c r="C581" s="5" t="inlineStr">
        <is>
          <t>IMPORTACION LAMINA PVC, BAMBU, ACC</t>
        </is>
      </c>
      <c r="D581" s="11" t="n">
        <v>61</v>
      </c>
      <c r="E581" s="12" t="n">
        <v>936684.9300000001</v>
      </c>
      <c r="F581" s="14">
        <f>E581/SUM(E$2:E$4165)</f>
        <v/>
      </c>
      <c r="G581" s="14">
        <f>G580+F581</f>
        <v/>
      </c>
      <c r="H581" s="5">
        <f>IF(G581&lt;=p_rot_a,"A",IF(G581&lt;=p_rot_b,"B","C"))</f>
        <v/>
      </c>
    </row>
    <row r="582">
      <c r="A582" s="5" t="inlineStr">
        <is>
          <t>PINT-PA-0017</t>
        </is>
      </c>
      <c r="B582" s="5" t="inlineStr">
        <is>
          <t>LANCO MAXIMA SATIN PASTEL GALON MA761-4</t>
        </is>
      </c>
      <c r="C582" s="5" t="inlineStr">
        <is>
          <t>PINTURA ACRILICA</t>
        </is>
      </c>
      <c r="D582" s="11" t="n">
        <v>60</v>
      </c>
      <c r="E582" s="12" t="n">
        <v>936386.8</v>
      </c>
      <c r="F582" s="14">
        <f>E582/SUM(E$2:E$4165)</f>
        <v/>
      </c>
      <c r="G582" s="14">
        <f>G581+F582</f>
        <v/>
      </c>
      <c r="H582" s="5">
        <f>IF(G582&lt;=p_rot_a,"A",IF(G582&lt;=p_rot_b,"B","C"))</f>
        <v/>
      </c>
    </row>
    <row r="583">
      <c r="A583" s="5" t="inlineStr">
        <is>
          <t>5327</t>
        </is>
      </c>
      <c r="B583" s="5" t="inlineStr">
        <is>
          <t>LAMINA JORDOMEX N6 122X244 1.5MM DECORADA</t>
        </is>
      </c>
      <c r="C583" s="5" t="inlineStr">
        <is>
          <t>TUBERIA INDUSTRIAL, HIERROS PLANOS Y CORRUGADOS</t>
        </is>
      </c>
      <c r="D583" s="11" t="n">
        <v>61</v>
      </c>
      <c r="E583" s="12" t="n">
        <v>935341.4</v>
      </c>
      <c r="F583" s="14">
        <f>E583/SUM(E$2:E$4165)</f>
        <v/>
      </c>
      <c r="G583" s="14">
        <f>G582+F583</f>
        <v/>
      </c>
      <c r="H583" s="5">
        <f>IF(G583&lt;=p_rot_a,"A",IF(G583&lt;=p_rot_b,"B","C"))</f>
        <v/>
      </c>
    </row>
    <row r="584">
      <c r="A584" s="5" t="inlineStr">
        <is>
          <t>351100300992799</t>
        </is>
      </c>
      <c r="B584" s="5" t="inlineStr">
        <is>
          <t>PANEL ACANALADO NUEVA TEC NEGRO MADERA SATINADO F01-C03 12CM X 2.90M PS INTERIOR</t>
        </is>
      </c>
      <c r="C584" s="5" t="inlineStr">
        <is>
          <t>IMPORTACION PANEL ACANALADO INTERIOR</t>
        </is>
      </c>
      <c r="D584" s="11" t="n">
        <v>272</v>
      </c>
      <c r="E584" s="12" t="n">
        <v>931570.8</v>
      </c>
      <c r="F584" s="14">
        <f>E584/SUM(E$2:E$4165)</f>
        <v/>
      </c>
      <c r="G584" s="14">
        <f>G583+F584</f>
        <v/>
      </c>
      <c r="H584" s="5">
        <f>IF(G584&lt;=p_rot_a,"A",IF(G584&lt;=p_rot_b,"B","C"))</f>
        <v/>
      </c>
    </row>
    <row r="585">
      <c r="A585" s="5" t="inlineStr">
        <is>
          <t>50992868</t>
        </is>
      </c>
      <c r="B585" s="5" t="inlineStr">
        <is>
          <t>LAMINA NUEVA TEC ROCA NEVADA HGG0018001-1 1.22 X. 2.44M 5MM MATE FIBRA BAMBU CARBON PVC IMITACION</t>
        </is>
      </c>
      <c r="C585" s="5" t="inlineStr">
        <is>
          <t>IMPORTACION LAMINA PVC, BAMBU, ACC</t>
        </is>
      </c>
      <c r="D585" s="11" t="n">
        <v>53</v>
      </c>
      <c r="E585" s="12" t="n">
        <v>929136.28</v>
      </c>
      <c r="F585" s="14">
        <f>E585/SUM(E$2:E$4165)</f>
        <v/>
      </c>
      <c r="G585" s="14">
        <f>G584+F585</f>
        <v/>
      </c>
      <c r="H585" s="5">
        <f>IF(G585&lt;=p_rot_a,"A",IF(G585&lt;=p_rot_b,"B","C"))</f>
        <v/>
      </c>
    </row>
    <row r="586">
      <c r="A586" s="5" t="inlineStr">
        <is>
          <t>PINT-AN-0025</t>
        </is>
      </c>
      <c r="B586" s="5" t="inlineStr">
        <is>
          <t>LANCO ANTICORROSIVO IND NEGRO GALON AC3435-4</t>
        </is>
      </c>
      <c r="C586" s="5" t="inlineStr">
        <is>
          <t>ANTICORROSIVOS Y BASE ACEITE</t>
        </is>
      </c>
      <c r="D586" s="11" t="n">
        <v>70</v>
      </c>
      <c r="E586" s="12" t="n">
        <v>927504.23</v>
      </c>
      <c r="F586" s="14">
        <f>E586/SUM(E$2:E$4165)</f>
        <v/>
      </c>
      <c r="G586" s="14">
        <f>G585+F586</f>
        <v/>
      </c>
      <c r="H586" s="5">
        <f>IF(G586&lt;=p_rot_a,"A",IF(G586&lt;=p_rot_b,"B","C"))</f>
        <v/>
      </c>
    </row>
    <row r="587">
      <c r="A587" s="5" t="inlineStr">
        <is>
          <t>351100300992234</t>
        </is>
      </c>
      <c r="B587" s="5" t="inlineStr">
        <is>
          <t>GIOVA COMBO FREGADERO +GRIFERIA AQF+ JABONERA +SIFON 60X45CM GRIS PLOMO</t>
        </is>
      </c>
      <c r="C587" s="5" t="inlineStr">
        <is>
          <t>GRIFERIA - ACC. BAÑO Y COCINA</t>
        </is>
      </c>
      <c r="D587" s="11" t="n">
        <v>19</v>
      </c>
      <c r="E587" s="12" t="n">
        <v>925972.39</v>
      </c>
      <c r="F587" s="14">
        <f>E587/SUM(E$2:E$4165)</f>
        <v/>
      </c>
      <c r="G587" s="14">
        <f>G586+F587</f>
        <v/>
      </c>
      <c r="H587" s="5">
        <f>IF(G587&lt;=p_rot_a,"A",IF(G587&lt;=p_rot_b,"B","C"))</f>
        <v/>
      </c>
    </row>
    <row r="588">
      <c r="A588" s="5" t="inlineStr">
        <is>
          <t>473</t>
        </is>
      </c>
      <c r="B588" s="5" t="inlineStr">
        <is>
          <t>STANLEY RIEL 3.05 PORTON 10               #ST105213/1414580</t>
        </is>
      </c>
      <c r="C588" s="5" t="inlineStr">
        <is>
          <t>FERRETERIA GENERAL</t>
        </is>
      </c>
      <c r="D588" s="11" t="n">
        <v>56</v>
      </c>
      <c r="E588" s="12" t="n">
        <v>925459.73</v>
      </c>
      <c r="F588" s="14">
        <f>E588/SUM(E$2:E$4165)</f>
        <v/>
      </c>
      <c r="G588" s="14">
        <f>G587+F588</f>
        <v/>
      </c>
      <c r="H588" s="5">
        <f>IF(G588&lt;=p_rot_a,"A",IF(G588&lt;=p_rot_b,"B","C"))</f>
        <v/>
      </c>
    </row>
    <row r="589">
      <c r="A589" s="5" t="inlineStr">
        <is>
          <t>351100300992867</t>
        </is>
      </c>
      <c r="B589" s="5" t="inlineStr">
        <is>
          <t>LAMINA NUEVA TEC SIENNA NEGRA DE822210-28X 1.22 X. 2.44M 5MM MATE FIBRA BAMBU CARBON PVC IMITACION</t>
        </is>
      </c>
      <c r="C589" s="5" t="inlineStr">
        <is>
          <t>IMPORTACION LAMINA PVC, BAMBU, ACC</t>
        </is>
      </c>
      <c r="D589" s="11" t="n">
        <v>60</v>
      </c>
      <c r="E589" s="12" t="n">
        <v>923318.58</v>
      </c>
      <c r="F589" s="14">
        <f>E589/SUM(E$2:E$4165)</f>
        <v/>
      </c>
      <c r="G589" s="14">
        <f>G588+F589</f>
        <v/>
      </c>
      <c r="H589" s="5">
        <f>IF(G589&lt;=p_rot_a,"A",IF(G589&lt;=p_rot_b,"B","C"))</f>
        <v/>
      </c>
    </row>
    <row r="590">
      <c r="A590" s="5" t="inlineStr">
        <is>
          <t>524524254</t>
        </is>
      </c>
      <c r="B590" s="5" t="inlineStr">
        <is>
          <t>CARRETILLO USO AGRICOLA -VERDE-AMARILLO  HARDEX</t>
        </is>
      </c>
      <c r="C590" s="5" t="inlineStr">
        <is>
          <t>FERRETERIA GENERAL</t>
        </is>
      </c>
      <c r="D590" s="11" t="n">
        <v>47</v>
      </c>
      <c r="E590" s="12" t="n">
        <v>922329.27</v>
      </c>
      <c r="F590" s="14">
        <f>E590/SUM(E$2:E$4165)</f>
        <v/>
      </c>
      <c r="G590" s="14">
        <f>G589+F590</f>
        <v/>
      </c>
      <c r="H590" s="5">
        <f>IF(G590&lt;=p_rot_a,"A",IF(G590&lt;=p_rot_b,"B","C"))</f>
        <v/>
      </c>
    </row>
    <row r="591">
      <c r="A591" s="5" t="inlineStr">
        <is>
          <t>351100300992111</t>
        </is>
      </c>
      <c r="B591" s="5" t="inlineStr">
        <is>
          <t>FAME DUCHA INTENSE BLANCO - CROMO 127V 5400W ELECTRONICA</t>
        </is>
      </c>
      <c r="C591" s="5" t="inlineStr">
        <is>
          <t>GRIFERIA - ACC. BAÑO Y COCINA</t>
        </is>
      </c>
      <c r="D591" s="11" t="n">
        <v>17</v>
      </c>
      <c r="E591" s="12" t="n">
        <v>922081.87</v>
      </c>
      <c r="F591" s="14">
        <f>E591/SUM(E$2:E$4165)</f>
        <v/>
      </c>
      <c r="G591" s="14">
        <f>G590+F591</f>
        <v/>
      </c>
      <c r="H591" s="5">
        <f>IF(G591&lt;=p_rot_a,"A",IF(G591&lt;=p_rot_b,"B","C"))</f>
        <v/>
      </c>
    </row>
    <row r="592">
      <c r="A592" s="5" t="inlineStr">
        <is>
          <t>351100300992887</t>
        </is>
      </c>
      <c r="B592" s="5" t="inlineStr">
        <is>
          <t>ALTIVA TOMA DOBLE BLANCO 9009-W EAGLE</t>
        </is>
      </c>
      <c r="C592" s="5" t="inlineStr">
        <is>
          <t>ACCESORIOS ELECTRICOS Y CABLES</t>
        </is>
      </c>
      <c r="D592" s="11" t="n">
        <v>344</v>
      </c>
      <c r="E592" s="12" t="n">
        <v>921679.89</v>
      </c>
      <c r="F592" s="14">
        <f>E592/SUM(E$2:E$4165)</f>
        <v/>
      </c>
      <c r="G592" s="14">
        <f>G591+F592</f>
        <v/>
      </c>
      <c r="H592" s="5">
        <f>IF(G592&lt;=p_rot_a,"A",IF(G592&lt;=p_rot_b,"B","C"))</f>
        <v/>
      </c>
    </row>
    <row r="593">
      <c r="A593" s="5" t="inlineStr">
        <is>
          <t>351100300992273</t>
        </is>
      </c>
      <c r="B593" s="5" t="inlineStr">
        <is>
          <t xml:space="preserve">LAMINA NUEVA TEC  XL MADERA NOGAL  1.22X2.80 5MM DE016 1-V BAMBU </t>
        </is>
      </c>
      <c r="C593" s="5" t="inlineStr">
        <is>
          <t>LAMINA PVC, BAMBU, ACC</t>
        </is>
      </c>
      <c r="D593" s="11" t="n">
        <v>40</v>
      </c>
      <c r="E593" s="12" t="n">
        <v>919818.58</v>
      </c>
      <c r="F593" s="14">
        <f>E593/SUM(E$2:E$4165)</f>
        <v/>
      </c>
      <c r="G593" s="14">
        <f>G592+F593</f>
        <v/>
      </c>
      <c r="H593" s="5">
        <f>IF(G593&lt;=p_rot_a,"A",IF(G593&lt;=p_rot_b,"B","C"))</f>
        <v/>
      </c>
    </row>
    <row r="594">
      <c r="A594" s="5" t="inlineStr">
        <is>
          <t>351100300992030</t>
        </is>
      </c>
      <c r="B594" s="5" t="inlineStr">
        <is>
          <t>FORTLEV PROMO TANQUE AGUA 1000L CON ACCESORIOS APILABLE 97CM ALTO 1.52M ANCHO</t>
        </is>
      </c>
      <c r="C594" s="5" t="inlineStr">
        <is>
          <t>SIN CATEGORIA</t>
        </is>
      </c>
      <c r="D594" s="11" t="n">
        <v>16</v>
      </c>
      <c r="E594" s="12" t="n">
        <v>918628.3199999999</v>
      </c>
      <c r="F594" s="14">
        <f>E594/SUM(E$2:E$4165)</f>
        <v/>
      </c>
      <c r="G594" s="14">
        <f>G593+F594</f>
        <v/>
      </c>
      <c r="H594" s="5">
        <f>IF(G594&lt;=p_rot_a,"A",IF(G594&lt;=p_rot_b,"B","C"))</f>
        <v/>
      </c>
    </row>
    <row r="595">
      <c r="A595" s="5" t="inlineStr">
        <is>
          <t>1041</t>
        </is>
      </c>
      <c r="B595" s="5" t="inlineStr">
        <is>
          <t>CABLE 4 ROJO</t>
        </is>
      </c>
      <c r="C595" s="5" t="inlineStr">
        <is>
          <t>ACCESORIOS ELECTRICOS Y CABLES</t>
        </is>
      </c>
      <c r="D595" s="11" t="n">
        <v>395</v>
      </c>
      <c r="E595" s="12" t="n">
        <v>916948.42</v>
      </c>
      <c r="F595" s="14">
        <f>E595/SUM(E$2:E$4165)</f>
        <v/>
      </c>
      <c r="G595" s="14">
        <f>G594+F595</f>
        <v/>
      </c>
      <c r="H595" s="5">
        <f>IF(G595&lt;=p_rot_a,"A",IF(G595&lt;=p_rot_b,"B","C"))</f>
        <v/>
      </c>
    </row>
    <row r="596">
      <c r="A596" s="5" t="inlineStr">
        <is>
          <t>683</t>
        </is>
      </c>
      <c r="B596" s="5" t="inlineStr">
        <is>
          <t>BROCHA 2 MASTER / BASIC</t>
        </is>
      </c>
      <c r="C596" s="5" t="inlineStr">
        <is>
          <t>FERRETERIA GENERAL</t>
        </is>
      </c>
      <c r="D596" s="11" t="n">
        <v>693</v>
      </c>
      <c r="E596" s="12" t="n">
        <v>907944.3</v>
      </c>
      <c r="F596" s="14">
        <f>E596/SUM(E$2:E$4165)</f>
        <v/>
      </c>
      <c r="G596" s="14">
        <f>G595+F596</f>
        <v/>
      </c>
      <c r="H596" s="5">
        <f>IF(G596&lt;=p_rot_a,"A",IF(G596&lt;=p_rot_b,"B","C"))</f>
        <v/>
      </c>
    </row>
    <row r="597">
      <c r="A597" s="5" t="inlineStr">
        <is>
          <t>10155</t>
        </is>
      </c>
      <c r="B597" s="5" t="inlineStr">
        <is>
          <t>LLAVE EMPOTRAR COPA CLASSIC 013CSVC PRICE PFISTER</t>
        </is>
      </c>
      <c r="C597" s="5" t="inlineStr">
        <is>
          <t>GRIFERIA - ACC. BAÑO Y COCINA</t>
        </is>
      </c>
      <c r="D597" s="11" t="n">
        <v>75</v>
      </c>
      <c r="E597" s="12" t="n">
        <v>905429.67</v>
      </c>
      <c r="F597" s="14">
        <f>E597/SUM(E$2:E$4165)</f>
        <v/>
      </c>
      <c r="G597" s="14">
        <f>G596+F597</f>
        <v/>
      </c>
      <c r="H597" s="5">
        <f>IF(G597&lt;=p_rot_a,"A",IF(G597&lt;=p_rot_b,"B","C"))</f>
        <v/>
      </c>
    </row>
    <row r="598">
      <c r="A598" s="5" t="inlineStr">
        <is>
          <t>PINT-PA-0038</t>
        </is>
      </c>
      <c r="B598" s="5" t="inlineStr">
        <is>
          <t>LANCO SUPER COAT PASTEL MATE CUBETA SC688-2</t>
        </is>
      </c>
      <c r="C598" s="5" t="inlineStr">
        <is>
          <t>PINTURA ACRILICA</t>
        </is>
      </c>
      <c r="D598" s="11" t="n">
        <v>16</v>
      </c>
      <c r="E598" s="12" t="n">
        <v>904761.0600000001</v>
      </c>
      <c r="F598" s="14">
        <f>E598/SUM(E$2:E$4165)</f>
        <v/>
      </c>
      <c r="G598" s="14">
        <f>G597+F598</f>
        <v/>
      </c>
      <c r="H598" s="5">
        <f>IF(G598&lt;=p_rot_a,"A",IF(G598&lt;=p_rot_b,"B","C"))</f>
        <v/>
      </c>
    </row>
    <row r="599">
      <c r="A599" s="5" t="inlineStr">
        <is>
          <t>76598</t>
        </is>
      </c>
      <c r="B599" s="5" t="inlineStr">
        <is>
          <t>2DA TABLILLA PVC BLANCA LISA SEGUNDA CALIDAD 11.80m2 PAQ 10 UNIDADES</t>
        </is>
      </c>
      <c r="C599" s="5" t="inlineStr">
        <is>
          <t>SIN CATEGORIA</t>
        </is>
      </c>
      <c r="D599" s="11" t="n">
        <v>51</v>
      </c>
      <c r="E599" s="12" t="n">
        <v>902654.87</v>
      </c>
      <c r="F599" s="14">
        <f>E599/SUM(E$2:E$4165)</f>
        <v/>
      </c>
      <c r="G599" s="14">
        <f>G598+F599</f>
        <v/>
      </c>
      <c r="H599" s="5">
        <f>IF(G599&lt;=p_rot_a,"A",IF(G599&lt;=p_rot_b,"B","C"))</f>
        <v/>
      </c>
    </row>
    <row r="600">
      <c r="A600" s="5" t="inlineStr">
        <is>
          <t>351100300992690</t>
        </is>
      </c>
      <c r="B600" s="5" t="inlineStr">
        <is>
          <t>PORCELANATO GLUM BLACK  0.60X1.20 CAJA 1.44M2 2 PIEZAS POR CAJA</t>
        </is>
      </c>
      <c r="C600" s="5" t="inlineStr">
        <is>
          <t>PORCELANATO</t>
        </is>
      </c>
      <c r="D600" s="11" t="n">
        <v>80</v>
      </c>
      <c r="E600" s="12" t="n">
        <v>901092.03</v>
      </c>
      <c r="F600" s="14">
        <f>E600/SUM(E$2:E$4165)</f>
        <v/>
      </c>
      <c r="G600" s="14">
        <f>G599+F600</f>
        <v/>
      </c>
      <c r="H600" s="5">
        <f>IF(G600&lt;=p_rot_a,"A",IF(G600&lt;=p_rot_b,"B","C"))</f>
        <v/>
      </c>
    </row>
    <row r="601">
      <c r="A601" s="5" t="inlineStr">
        <is>
          <t>351100300991733</t>
        </is>
      </c>
      <c r="B601" s="5" t="inlineStr">
        <is>
          <t>DIAMOND ESPEJO LED ZT-HK-1009-68 60X80CM</t>
        </is>
      </c>
      <c r="C601" s="5" t="inlineStr">
        <is>
          <t>SIN CATEGORIA</t>
        </is>
      </c>
      <c r="D601" s="11" t="n">
        <v>29</v>
      </c>
      <c r="E601" s="12" t="n">
        <v>898797.62</v>
      </c>
      <c r="F601" s="14">
        <f>E601/SUM(E$2:E$4165)</f>
        <v/>
      </c>
      <c r="G601" s="14">
        <f>G600+F601</f>
        <v/>
      </c>
      <c r="H601" s="5">
        <f>IF(G601&lt;=p_rot_a,"A",IF(G601&lt;=p_rot_b,"B","C"))</f>
        <v/>
      </c>
    </row>
    <row r="602">
      <c r="A602" s="5" t="inlineStr">
        <is>
          <t>923922</t>
        </is>
      </c>
      <c r="B602" s="5" t="inlineStr">
        <is>
          <t>CUMBRERA ROJO 9x9</t>
        </is>
      </c>
      <c r="C602" s="5" t="inlineStr">
        <is>
          <t>LAMINAS DE ZINC Y ACCESORIOS</t>
        </is>
      </c>
      <c r="D602" s="11" t="n">
        <v>231</v>
      </c>
      <c r="E602" s="12" t="n">
        <v>898545.51</v>
      </c>
      <c r="F602" s="14">
        <f>E602/SUM(E$2:E$4165)</f>
        <v/>
      </c>
      <c r="G602" s="14">
        <f>G601+F602</f>
        <v/>
      </c>
      <c r="H602" s="5">
        <f>IF(G602&lt;=p_rot_a,"A",IF(G602&lt;=p_rot_b,"B","C"))</f>
        <v/>
      </c>
    </row>
    <row r="603">
      <c r="A603" s="5" t="inlineStr">
        <is>
          <t>351100300992409</t>
        </is>
      </c>
      <c r="B603" s="5" t="inlineStr">
        <is>
          <t>MUEBLE LAVATORIO CAFE OSCURO MELAMINA 45X45CM NO INCLUYE LOZA</t>
        </is>
      </c>
      <c r="C603" s="5" t="inlineStr">
        <is>
          <t>LOZA SANITARIA</t>
        </is>
      </c>
      <c r="D603" s="11" t="n">
        <v>23</v>
      </c>
      <c r="E603" s="12" t="n">
        <v>898448.33</v>
      </c>
      <c r="F603" s="14">
        <f>E603/SUM(E$2:E$4165)</f>
        <v/>
      </c>
      <c r="G603" s="14">
        <f>G602+F603</f>
        <v/>
      </c>
      <c r="H603" s="5">
        <f>IF(G603&lt;=p_rot_a,"A",IF(G603&lt;=p_rot_b,"B","C"))</f>
        <v/>
      </c>
    </row>
    <row r="604">
      <c r="A604" s="5" t="inlineStr">
        <is>
          <t>351100300992676</t>
        </is>
      </c>
      <c r="B604" s="5" t="inlineStr">
        <is>
          <t>LAMINA NUEVA TEC REPELLO  25-66 1.22 X. 2.80M 5MM MATE FIBRA BAMBU CARBON PVC IMITACION PIEDR</t>
        </is>
      </c>
      <c r="C604" s="5" t="inlineStr">
        <is>
          <t>IMPORTACION LAMINA PVC, BAMBU, ACC</t>
        </is>
      </c>
      <c r="D604" s="11" t="n">
        <v>77</v>
      </c>
      <c r="E604" s="12" t="n">
        <v>897853.1800000001</v>
      </c>
      <c r="F604" s="14">
        <f>E604/SUM(E$2:E$4165)</f>
        <v/>
      </c>
      <c r="G604" s="14">
        <f>G603+F604</f>
        <v/>
      </c>
      <c r="H604" s="5">
        <f>IF(G604&lt;=p_rot_a,"A",IF(G604&lt;=p_rot_b,"B","C"))</f>
        <v/>
      </c>
    </row>
    <row r="605">
      <c r="A605" s="5" t="inlineStr">
        <is>
          <t>351100300991725</t>
        </is>
      </c>
      <c r="B605" s="5" t="inlineStr">
        <is>
          <t>DIAMOND ZT-2101A-80 GREY MUEBLE LAVATORIO + ESPEJO 800X47X82CM ESPEJO 70X11X65</t>
        </is>
      </c>
      <c r="C605" s="5" t="inlineStr">
        <is>
          <t>IMPORTACION LOZA</t>
        </is>
      </c>
      <c r="D605" s="11" t="n">
        <v>13</v>
      </c>
      <c r="E605" s="12" t="n">
        <v>897836.28</v>
      </c>
      <c r="F605" s="14">
        <f>E605/SUM(E$2:E$4165)</f>
        <v/>
      </c>
      <c r="G605" s="14">
        <f>G604+F605</f>
        <v/>
      </c>
      <c r="H605" s="5">
        <f>IF(G605&lt;=p_rot_a,"A",IF(G605&lt;=p_rot_b,"B","C"))</f>
        <v/>
      </c>
    </row>
    <row r="606">
      <c r="A606" s="5" t="inlineStr">
        <is>
          <t>351100300992640</t>
        </is>
      </c>
      <c r="B606" s="5" t="inlineStr">
        <is>
          <t>CORNISA LAMINADA 87-22 BRASILITO 5.95M</t>
        </is>
      </c>
      <c r="C606" s="5" t="inlineStr">
        <is>
          <t>IMPORTACION TABLILLA, CORNISAS, UNIONES</t>
        </is>
      </c>
      <c r="D606" s="11" t="n">
        <v>281</v>
      </c>
      <c r="E606" s="12" t="n">
        <v>897386.72</v>
      </c>
      <c r="F606" s="14">
        <f>E606/SUM(E$2:E$4165)</f>
        <v/>
      </c>
      <c r="G606" s="14">
        <f>G605+F606</f>
        <v/>
      </c>
      <c r="H606" s="5">
        <f>IF(G606&lt;=p_rot_a,"A",IF(G606&lt;=p_rot_b,"B","C"))</f>
        <v/>
      </c>
    </row>
    <row r="607">
      <c r="A607" s="5" t="inlineStr">
        <is>
          <t>7865786</t>
        </is>
      </c>
      <c r="B607" s="5" t="inlineStr">
        <is>
          <t>FACHALETA FLEXIBLE ART STONE WHITE  57X27CM 0.16m2 EXTERIOR / INTERIOR DE061</t>
        </is>
      </c>
      <c r="C607" s="5" t="inlineStr">
        <is>
          <t>FACHALETA</t>
        </is>
      </c>
      <c r="D607" s="11" t="n">
        <v>243</v>
      </c>
      <c r="E607" s="12" t="n">
        <v>896237.17</v>
      </c>
      <c r="F607" s="14">
        <f>E607/SUM(E$2:E$4165)</f>
        <v/>
      </c>
      <c r="G607" s="14">
        <f>G606+F607</f>
        <v/>
      </c>
      <c r="H607" s="5">
        <f>IF(G607&lt;=p_rot_a,"A",IF(G607&lt;=p_rot_b,"B","C"))</f>
        <v/>
      </c>
    </row>
    <row r="608">
      <c r="A608" s="5" t="inlineStr">
        <is>
          <t>351100300992773</t>
        </is>
      </c>
      <c r="B608" s="5" t="inlineStr">
        <is>
          <t>AMANECER COMBO MUEBLE BLANCO + LAVATORIO + GRIFERIA + DESAGUE 45CM X 45 CM X 78CM</t>
        </is>
      </c>
      <c r="C608" s="5" t="inlineStr">
        <is>
          <t>LOZA SANITARIA</t>
        </is>
      </c>
      <c r="D608" s="11" t="n">
        <v>12</v>
      </c>
      <c r="E608" s="12" t="n">
        <v>895486.72</v>
      </c>
      <c r="F608" s="14">
        <f>E608/SUM(E$2:E$4165)</f>
        <v/>
      </c>
      <c r="G608" s="14">
        <f>G607+F608</f>
        <v/>
      </c>
      <c r="H608" s="5">
        <f>IF(G608&lt;=p_rot_a,"A",IF(G608&lt;=p_rot_b,"B","C"))</f>
        <v/>
      </c>
    </row>
    <row r="609">
      <c r="A609" s="5" t="inlineStr">
        <is>
          <t>6500992868</t>
        </is>
      </c>
      <c r="B609" s="5" t="inlineStr">
        <is>
          <t>LAMINA NUEVA TEC BURMESE TEAK TEXTURIZADA 1.22 X. 2.44M 5MM MATE FIBRA BAMBU CARBON PVC IMITACION</t>
        </is>
      </c>
      <c r="C609" s="5" t="inlineStr">
        <is>
          <t>IMPORTACION LAMINA PVC, BAMBU, ACC</t>
        </is>
      </c>
      <c r="D609" s="11" t="n">
        <v>58</v>
      </c>
      <c r="E609" s="12" t="n">
        <v>894977.88</v>
      </c>
      <c r="F609" s="14">
        <f>E609/SUM(E$2:E$4165)</f>
        <v/>
      </c>
      <c r="G609" s="14">
        <f>G608+F609</f>
        <v/>
      </c>
      <c r="H609" s="5">
        <f>IF(G609&lt;=p_rot_a,"A",IF(G609&lt;=p_rot_b,"B","C"))</f>
        <v/>
      </c>
    </row>
    <row r="610">
      <c r="A610" s="5" t="inlineStr">
        <is>
          <t>1057</t>
        </is>
      </c>
      <c r="B610" s="5" t="inlineStr">
        <is>
          <t>CABLE TSJ 3X8</t>
        </is>
      </c>
      <c r="C610" s="5" t="inlineStr">
        <is>
          <t>ACCESORIOS ELECTRICOS Y CABLES</t>
        </is>
      </c>
      <c r="D610" s="11" t="n">
        <v>219</v>
      </c>
      <c r="E610" s="12" t="n">
        <v>894037.36</v>
      </c>
      <c r="F610" s="14">
        <f>E610/SUM(E$2:E$4165)</f>
        <v/>
      </c>
      <c r="G610" s="14">
        <f>G609+F610</f>
        <v/>
      </c>
      <c r="H610" s="5">
        <f>IF(G610&lt;=p_rot_a,"A",IF(G610&lt;=p_rot_b,"B","C"))</f>
        <v/>
      </c>
    </row>
    <row r="611">
      <c r="A611" s="5" t="inlineStr">
        <is>
          <t>20140006</t>
        </is>
      </c>
      <c r="B611" s="5" t="inlineStr">
        <is>
          <t>ARIS PULPIS MARFIL 60X60 CAJA 1.44M2 BRILLANTE CERAMICA PRIMERA CALIDAD</t>
        </is>
      </c>
      <c r="C611" s="5" t="inlineStr">
        <is>
          <t>SIN CATEGORIA</t>
        </is>
      </c>
      <c r="D611" s="11" t="n">
        <v>142</v>
      </c>
      <c r="E611" s="12" t="n">
        <v>890586.35</v>
      </c>
      <c r="F611" s="14">
        <f>E611/SUM(E$2:E$4165)</f>
        <v/>
      </c>
      <c r="G611" s="14">
        <f>G610+F611</f>
        <v/>
      </c>
      <c r="H611" s="5">
        <f>IF(G611&lt;=p_rot_a,"A",IF(G611&lt;=p_rot_b,"B","C"))</f>
        <v/>
      </c>
    </row>
    <row r="612">
      <c r="A612" s="5" t="inlineStr">
        <is>
          <t>2340424</t>
        </is>
      </c>
      <c r="B612" s="5" t="inlineStr">
        <is>
          <t>TOTAL CAJA HERRAMIENTAS 147PCS TIPO MALETIN THKTHP21476</t>
        </is>
      </c>
      <c r="C612" s="5" t="inlineStr">
        <is>
          <t>SIN CATEGORIA</t>
        </is>
      </c>
      <c r="D612" s="11" t="n">
        <v>8</v>
      </c>
      <c r="E612" s="12" t="n">
        <v>890551.67</v>
      </c>
      <c r="F612" s="14">
        <f>E612/SUM(E$2:E$4165)</f>
        <v/>
      </c>
      <c r="G612" s="14">
        <f>G611+F612</f>
        <v/>
      </c>
      <c r="H612" s="5">
        <f>IF(G612&lt;=p_rot_a,"A",IF(G612&lt;=p_rot_b,"B","C"))</f>
        <v/>
      </c>
    </row>
    <row r="613">
      <c r="A613" s="5" t="inlineStr">
        <is>
          <t>351100300992718</t>
        </is>
      </c>
      <c r="B613" s="5" t="inlineStr">
        <is>
          <t>DJ NUBE MUEBLE 60CM X 50CM INCLUYE LAVATORIO ESPEJO REPISA BRILLANTE AEREO LUX STONE Y005-2 60CM</t>
        </is>
      </c>
      <c r="C613" s="5" t="inlineStr">
        <is>
          <t>IMPORTACION LOZA</t>
        </is>
      </c>
      <c r="D613" s="11" t="n">
        <v>12</v>
      </c>
      <c r="E613" s="12" t="n">
        <v>886982.3</v>
      </c>
      <c r="F613" s="14">
        <f>E613/SUM(E$2:E$4165)</f>
        <v/>
      </c>
      <c r="G613" s="14">
        <f>G612+F613</f>
        <v/>
      </c>
      <c r="H613" s="5">
        <f>IF(G613&lt;=p_rot_a,"A",IF(G613&lt;=p_rot_b,"B","C"))</f>
        <v/>
      </c>
    </row>
    <row r="614">
      <c r="A614" s="5" t="inlineStr">
        <is>
          <t>1046</t>
        </is>
      </c>
      <c r="B614" s="5" t="inlineStr">
        <is>
          <t>CABLE 12 ROJO POR CAJA</t>
        </is>
      </c>
      <c r="C614" s="5" t="inlineStr">
        <is>
          <t>ACCESORIOS ELECTRICOS Y CABLES</t>
        </is>
      </c>
      <c r="D614" s="11" t="n">
        <v>29</v>
      </c>
      <c r="E614" s="12" t="n">
        <v>884259.64</v>
      </c>
      <c r="F614" s="14">
        <f>E614/SUM(E$2:E$4165)</f>
        <v/>
      </c>
      <c r="G614" s="14">
        <f>G613+F614</f>
        <v/>
      </c>
      <c r="H614" s="5">
        <f>IF(G614&lt;=p_rot_a,"A",IF(G614&lt;=p_rot_b,"B","C"))</f>
        <v/>
      </c>
    </row>
    <row r="615">
      <c r="A615" s="5" t="inlineStr">
        <is>
          <t>5128</t>
        </is>
      </c>
      <c r="B615" s="5" t="inlineStr">
        <is>
          <t>CARTON CAFE 2.5MM 1.22 X 2.44</t>
        </is>
      </c>
      <c r="C615" s="5" t="inlineStr">
        <is>
          <t>LAMINAS Y PERFILERIA LIVIANA</t>
        </is>
      </c>
      <c r="D615" s="11" t="n">
        <v>187</v>
      </c>
      <c r="E615" s="12" t="n">
        <v>882864.86</v>
      </c>
      <c r="F615" s="14">
        <f>E615/SUM(E$2:E$4165)</f>
        <v/>
      </c>
      <c r="G615" s="14">
        <f>G614+F615</f>
        <v/>
      </c>
      <c r="H615" s="5">
        <f>IF(G615&lt;=p_rot_a,"A",IF(G615&lt;=p_rot_b,"B","C"))</f>
        <v/>
      </c>
    </row>
    <row r="616">
      <c r="A616" s="5" t="inlineStr">
        <is>
          <t>351100300992097</t>
        </is>
      </c>
      <c r="B616" s="5" t="inlineStr">
        <is>
          <t xml:space="preserve">TOTAL MEZCLADORA DE MORTEROS 1400W 110V UTD614006 </t>
        </is>
      </c>
      <c r="C616" s="5" t="inlineStr">
        <is>
          <t>HERRAMIENTAS ELECTRICAS</t>
        </is>
      </c>
      <c r="D616" s="11" t="n">
        <v>17</v>
      </c>
      <c r="E616" s="12" t="n">
        <v>882782.21</v>
      </c>
      <c r="F616" s="14">
        <f>E616/SUM(E$2:E$4165)</f>
        <v/>
      </c>
      <c r="G616" s="14">
        <f>G615+F616</f>
        <v/>
      </c>
      <c r="H616" s="5">
        <f>IF(G616&lt;=p_rot_a,"A",IF(G616&lt;=p_rot_b,"B","C"))</f>
        <v/>
      </c>
    </row>
    <row r="617">
      <c r="A617" s="5" t="inlineStr">
        <is>
          <t>351100300992271</t>
        </is>
      </c>
      <c r="B617" s="5" t="inlineStr">
        <is>
          <t>EXTRACTOR COCINA PARED 60CM NEGRO CAME-60M 49488</t>
        </is>
      </c>
      <c r="C617" s="5" t="inlineStr">
        <is>
          <t>HERRAMIENTA ELECTRICA</t>
        </is>
      </c>
      <c r="D617" s="11" t="n">
        <v>24</v>
      </c>
      <c r="E617" s="12" t="n">
        <v>882386.73</v>
      </c>
      <c r="F617" s="14">
        <f>E617/SUM(E$2:E$4165)</f>
        <v/>
      </c>
      <c r="G617" s="14">
        <f>G616+F617</f>
        <v/>
      </c>
      <c r="H617" s="5">
        <f>IF(G617&lt;=p_rot_a,"A",IF(G617&lt;=p_rot_b,"B","C"))</f>
        <v/>
      </c>
    </row>
    <row r="618">
      <c r="A618" s="5" t="inlineStr">
        <is>
          <t>60100027</t>
        </is>
      </c>
      <c r="B618" s="5" t="inlineStr">
        <is>
          <t>LAMPARA LED REDON. EMPOT. 1440LM 18W 100-240V 6500k WELLMAX</t>
        </is>
      </c>
      <c r="C618" s="5" t="inlineStr">
        <is>
          <t>BOMBILLOS Y LAMPARAS</t>
        </is>
      </c>
      <c r="D618" s="11" t="n">
        <v>249</v>
      </c>
      <c r="E618" s="12" t="n">
        <v>880384.0600000001</v>
      </c>
      <c r="F618" s="14">
        <f>E618/SUM(E$2:E$4165)</f>
        <v/>
      </c>
      <c r="G618" s="14">
        <f>G617+F618</f>
        <v/>
      </c>
      <c r="H618" s="5">
        <f>IF(G618&lt;=p_rot_a,"A",IF(G618&lt;=p_rot_b,"B","C"))</f>
        <v/>
      </c>
    </row>
    <row r="619">
      <c r="A619" s="5" t="inlineStr">
        <is>
          <t>462</t>
        </is>
      </c>
      <c r="B619" s="5" t="inlineStr">
        <is>
          <t>LAMINA HIERRO NEGRO #20 .95MM 1.22 X 2.44</t>
        </is>
      </c>
      <c r="C619" s="5" t="inlineStr">
        <is>
          <t>TUBERIA INDUSTRIAL, HIERROS PLANOS Y CORRUGADOS</t>
        </is>
      </c>
      <c r="D619" s="11" t="n">
        <v>65</v>
      </c>
      <c r="E619" s="12" t="n">
        <v>878535.05</v>
      </c>
      <c r="F619" s="14">
        <f>E619/SUM(E$2:E$4165)</f>
        <v/>
      </c>
      <c r="G619" s="14">
        <f>G618+F619</f>
        <v/>
      </c>
      <c r="H619" s="5">
        <f>IF(G619&lt;=p_rot_a,"A",IF(G619&lt;=p_rot_b,"B","C"))</f>
        <v/>
      </c>
    </row>
    <row r="620">
      <c r="A620" s="5" t="inlineStr">
        <is>
          <t>252</t>
        </is>
      </c>
      <c r="B620" s="5" t="inlineStr">
        <is>
          <t>PINO BATIENTE 1/2X1</t>
        </is>
      </c>
      <c r="C620" s="5" t="inlineStr">
        <is>
          <t>PINO</t>
        </is>
      </c>
      <c r="D620" s="11" t="n">
        <v>1047</v>
      </c>
      <c r="E620" s="12" t="n">
        <v>877576.7</v>
      </c>
      <c r="F620" s="14">
        <f>E620/SUM(E$2:E$4165)</f>
        <v/>
      </c>
      <c r="G620" s="14">
        <f>G619+F620</f>
        <v/>
      </c>
      <c r="H620" s="5">
        <f>IF(G620&lt;=p_rot_a,"A",IF(G620&lt;=p_rot_b,"B","C"))</f>
        <v/>
      </c>
    </row>
    <row r="621">
      <c r="A621" s="5" t="inlineStr">
        <is>
          <t>351100300991770</t>
        </is>
      </c>
      <c r="B621" s="5" t="inlineStr">
        <is>
          <t>CACHERA LAVATORIO MONOCOMANDO ALTA DORADA GRACIELA 4172460</t>
        </is>
      </c>
      <c r="C621" s="5" t="inlineStr">
        <is>
          <t>GRIFERIA - ACC. BAÑO Y COCINA</t>
        </is>
      </c>
      <c r="D621" s="11" t="n">
        <v>23</v>
      </c>
      <c r="E621" s="12" t="n">
        <v>876818.91</v>
      </c>
      <c r="F621" s="14">
        <f>E621/SUM(E$2:E$4165)</f>
        <v/>
      </c>
      <c r="G621" s="14">
        <f>G620+F621</f>
        <v/>
      </c>
      <c r="H621" s="5">
        <f>IF(G621&lt;=p_rot_a,"A",IF(G621&lt;=p_rot_b,"B","C"))</f>
        <v/>
      </c>
    </row>
    <row r="622">
      <c r="A622" s="5" t="inlineStr">
        <is>
          <t>20160009</t>
        </is>
      </c>
      <c r="B622" s="5" t="inlineStr">
        <is>
          <t>PORCELANATO PARKER BLANCO MATE 60X60 CAJA 1.44M2</t>
        </is>
      </c>
      <c r="C622" s="5" t="inlineStr">
        <is>
          <t>SIN CATEGORIA</t>
        </is>
      </c>
      <c r="D622" s="11" t="n">
        <v>109</v>
      </c>
      <c r="E622" s="12" t="n">
        <v>875365.48</v>
      </c>
      <c r="F622" s="14">
        <f>E622/SUM(E$2:E$4165)</f>
        <v/>
      </c>
      <c r="G622" s="14">
        <f>G621+F622</f>
        <v/>
      </c>
      <c r="H622" s="5">
        <f>IF(G622&lt;=p_rot_a,"A",IF(G622&lt;=p_rot_b,"B","C"))</f>
        <v/>
      </c>
    </row>
    <row r="623">
      <c r="A623" s="5" t="inlineStr">
        <is>
          <t>351100300991636</t>
        </is>
      </c>
      <c r="B623" s="5" t="inlineStr">
        <is>
          <t>CORNISA PVC TP-047 CINAMON 5.95M</t>
        </is>
      </c>
      <c r="C623" s="5" t="inlineStr">
        <is>
          <t>IMPORTACION TABLILLA, CORNISAS, UNIONES</t>
        </is>
      </c>
      <c r="D623" s="11" t="n">
        <v>314</v>
      </c>
      <c r="E623" s="12" t="n">
        <v>875000</v>
      </c>
      <c r="F623" s="14">
        <f>E623/SUM(E$2:E$4165)</f>
        <v/>
      </c>
      <c r="G623" s="14">
        <f>G622+F623</f>
        <v/>
      </c>
      <c r="H623" s="5">
        <f>IF(G623&lt;=p_rot_a,"A",IF(G623&lt;=p_rot_b,"B","C"))</f>
        <v/>
      </c>
    </row>
    <row r="624">
      <c r="A624" s="5" t="inlineStr">
        <is>
          <t>10180004</t>
        </is>
      </c>
      <c r="B624" s="5" t="inlineStr">
        <is>
          <t>PERLING TIPO C 2X4 1.50 GALVANIZADO</t>
        </is>
      </c>
      <c r="C624" s="5" t="inlineStr">
        <is>
          <t>PERLING</t>
        </is>
      </c>
      <c r="D624" s="11" t="n">
        <v>101</v>
      </c>
      <c r="E624" s="12" t="n">
        <v>869576.51</v>
      </c>
      <c r="F624" s="14">
        <f>E624/SUM(E$2:E$4165)</f>
        <v/>
      </c>
      <c r="G624" s="14">
        <f>G623+F624</f>
        <v/>
      </c>
      <c r="H624" s="5">
        <f>IF(G624&lt;=p_rot_a,"A",IF(G624&lt;=p_rot_b,"B","C"))</f>
        <v/>
      </c>
    </row>
    <row r="625">
      <c r="A625" s="5" t="inlineStr">
        <is>
          <t>351100300992641</t>
        </is>
      </c>
      <c r="B625" s="5" t="inlineStr">
        <is>
          <t>CORNISA LAMINADA 8-201 BEJUCO 5.95M</t>
        </is>
      </c>
      <c r="C625" s="5" t="inlineStr">
        <is>
          <t>IMPORTACION TABLILLA, CORNISAS, UNIONES</t>
        </is>
      </c>
      <c r="D625" s="11" t="n">
        <v>276</v>
      </c>
      <c r="E625" s="12" t="n">
        <v>869508.45</v>
      </c>
      <c r="F625" s="14">
        <f>E625/SUM(E$2:E$4165)</f>
        <v/>
      </c>
      <c r="G625" s="14">
        <f>G624+F625</f>
        <v/>
      </c>
      <c r="H625" s="5">
        <f>IF(G625&lt;=p_rot_a,"A",IF(G625&lt;=p_rot_b,"B","C"))</f>
        <v/>
      </c>
    </row>
    <row r="626">
      <c r="A626" s="5" t="inlineStr">
        <is>
          <t>28</t>
        </is>
      </c>
      <c r="B626" s="5" t="inlineStr">
        <is>
          <t>PINO RODAPIE MEDITERRANEO 3M</t>
        </is>
      </c>
      <c r="C626" s="5" t="inlineStr">
        <is>
          <t>PINO</t>
        </is>
      </c>
      <c r="D626" s="11" t="n">
        <v>344</v>
      </c>
      <c r="E626" s="12" t="n">
        <v>869493.8199999999</v>
      </c>
      <c r="F626" s="14">
        <f>E626/SUM(E$2:E$4165)</f>
        <v/>
      </c>
      <c r="G626" s="14">
        <f>G625+F626</f>
        <v/>
      </c>
      <c r="H626" s="5">
        <f>IF(G626&lt;=p_rot_a,"A",IF(G626&lt;=p_rot_b,"B","C"))</f>
        <v/>
      </c>
    </row>
    <row r="627">
      <c r="A627" s="5" t="inlineStr">
        <is>
          <t>10200</t>
        </is>
      </c>
      <c r="B627" s="5" t="inlineStr">
        <is>
          <t>RODAPIE CANET NEGRO 2.40 MTS 6.5cm</t>
        </is>
      </c>
      <c r="C627" s="5" t="inlineStr">
        <is>
          <t>FERRETERIA GENERAL</t>
        </is>
      </c>
      <c r="D627" s="11" t="n">
        <v>210</v>
      </c>
      <c r="E627" s="12" t="n">
        <v>869267.33</v>
      </c>
      <c r="F627" s="14">
        <f>E627/SUM(E$2:E$4165)</f>
        <v/>
      </c>
      <c r="G627" s="14">
        <f>G626+F627</f>
        <v/>
      </c>
      <c r="H627" s="5">
        <f>IF(G627&lt;=p_rot_a,"A",IF(G627&lt;=p_rot_b,"B","C"))</f>
        <v/>
      </c>
    </row>
    <row r="628">
      <c r="A628" s="5" t="inlineStr">
        <is>
          <t>71215</t>
        </is>
      </c>
      <c r="B628" s="5" t="inlineStr">
        <is>
          <t>LAMINA DIFUSORA DECORADA 61X122</t>
        </is>
      </c>
      <c r="C628" s="5" t="inlineStr">
        <is>
          <t>LAMINAS Y PERFILERIA LIVIANA</t>
        </is>
      </c>
      <c r="D628" s="11" t="n">
        <v>77</v>
      </c>
      <c r="E628" s="12" t="n">
        <v>866458.41</v>
      </c>
      <c r="F628" s="14">
        <f>E628/SUM(E$2:E$4165)</f>
        <v/>
      </c>
      <c r="G628" s="14">
        <f>G627+F628</f>
        <v/>
      </c>
      <c r="H628" s="5">
        <f>IF(G628&lt;=p_rot_a,"A",IF(G628&lt;=p_rot_b,"B","C"))</f>
        <v/>
      </c>
    </row>
    <row r="629">
      <c r="A629" s="5" t="inlineStr">
        <is>
          <t>20140019</t>
        </is>
      </c>
      <c r="B629" s="5" t="inlineStr">
        <is>
          <t>CERAMICA LIMESTONE MARFIL 34x34 CAJA 2.15 M2</t>
        </is>
      </c>
      <c r="C629" s="5" t="inlineStr">
        <is>
          <t>CERAMICA</t>
        </is>
      </c>
      <c r="D629" s="11" t="n">
        <v>157</v>
      </c>
      <c r="E629" s="12" t="n">
        <v>864456.42</v>
      </c>
      <c r="F629" s="14">
        <f>E629/SUM(E$2:E$4165)</f>
        <v/>
      </c>
      <c r="G629" s="14">
        <f>G628+F629</f>
        <v/>
      </c>
      <c r="H629" s="5">
        <f>IF(G629&lt;=p_rot_a,"A",IF(G629&lt;=p_rot_b,"B","C"))</f>
        <v/>
      </c>
    </row>
    <row r="630">
      <c r="A630" s="5" t="inlineStr">
        <is>
          <t>551</t>
        </is>
      </c>
      <c r="B630" s="5" t="inlineStr">
        <is>
          <t>STUD 4 3.05</t>
        </is>
      </c>
      <c r="C630" s="5" t="inlineStr">
        <is>
          <t>LAMINAS Y PERFILERIA LIVIANA</t>
        </is>
      </c>
      <c r="D630" s="11" t="n">
        <v>803</v>
      </c>
      <c r="E630" s="12" t="n">
        <v>864200.63</v>
      </c>
      <c r="F630" s="14">
        <f>E630/SUM(E$2:E$4165)</f>
        <v/>
      </c>
      <c r="G630" s="14">
        <f>G629+F630</f>
        <v/>
      </c>
      <c r="H630" s="5">
        <f>IF(G630&lt;=p_rot_a,"A",IF(G630&lt;=p_rot_b,"B","C"))</f>
        <v/>
      </c>
    </row>
    <row r="631">
      <c r="A631" s="5" t="inlineStr">
        <is>
          <t>5385</t>
        </is>
      </c>
      <c r="B631" s="5" t="inlineStr">
        <is>
          <t>ZINC #28 2.44 LEGITIMO 0.35MM TERNIUM</t>
        </is>
      </c>
      <c r="C631" s="5" t="inlineStr">
        <is>
          <t>TUBERIA INDUSTRIAL, HIERROS PLANOS Y CORRUGADOS</t>
        </is>
      </c>
      <c r="D631" s="11" t="n">
        <v>194</v>
      </c>
      <c r="E631" s="12" t="n">
        <v>863376.36</v>
      </c>
      <c r="F631" s="14">
        <f>E631/SUM(E$2:E$4165)</f>
        <v/>
      </c>
      <c r="G631" s="14">
        <f>G630+F631</f>
        <v/>
      </c>
      <c r="H631" s="5">
        <f>IF(G631&lt;=p_rot_a,"A",IF(G631&lt;=p_rot_b,"B","C"))</f>
        <v/>
      </c>
    </row>
    <row r="632">
      <c r="A632" s="5" t="inlineStr">
        <is>
          <t>1017</t>
        </is>
      </c>
      <c r="B632" s="5" t="inlineStr">
        <is>
          <t>CABLE 6 ROJO</t>
        </is>
      </c>
      <c r="C632" s="5" t="inlineStr">
        <is>
          <t>ACCESORIOS ELECTRICOS Y CABLES</t>
        </is>
      </c>
      <c r="D632" s="11" t="n">
        <v>589</v>
      </c>
      <c r="E632" s="12" t="n">
        <v>862347.97</v>
      </c>
      <c r="F632" s="14">
        <f>E632/SUM(E$2:E$4165)</f>
        <v/>
      </c>
      <c r="G632" s="14">
        <f>G631+F632</f>
        <v/>
      </c>
      <c r="H632" s="5">
        <f>IF(G632&lt;=p_rot_a,"A",IF(G632&lt;=p_rot_b,"B","C"))</f>
        <v/>
      </c>
    </row>
    <row r="633">
      <c r="A633" s="5" t="inlineStr">
        <is>
          <t>351100300990527</t>
        </is>
      </c>
      <c r="B633" s="5" t="inlineStr">
        <is>
          <t>ENERWIRE CABLE 12 ROJO POR CAJA PROMO</t>
        </is>
      </c>
      <c r="C633" s="5" t="inlineStr">
        <is>
          <t>ACCESORIOS ELECTRICOS Y CABLES</t>
        </is>
      </c>
      <c r="D633" s="11" t="n">
        <v>46</v>
      </c>
      <c r="E633" s="12" t="n">
        <v>861914.75</v>
      </c>
      <c r="F633" s="14">
        <f>E633/SUM(E$2:E$4165)</f>
        <v/>
      </c>
      <c r="G633" s="14">
        <f>G632+F633</f>
        <v/>
      </c>
      <c r="H633" s="5">
        <f>IF(G633&lt;=p_rot_a,"A",IF(G633&lt;=p_rot_b,"B","C"))</f>
        <v/>
      </c>
    </row>
    <row r="634">
      <c r="A634" s="5" t="inlineStr">
        <is>
          <t>351100300992813</t>
        </is>
      </c>
      <c r="B634" s="5" t="inlineStr">
        <is>
          <t xml:space="preserve">PORCELANATO EXTRA GRANDE 80CM X 2.40M 15MM NERO MARQUINA 1.92M2 BRILLANTE IDEAL PARA SOBRES </t>
        </is>
      </c>
      <c r="C634" s="5" t="inlineStr">
        <is>
          <t>PORCELANATO</t>
        </is>
      </c>
      <c r="D634" s="11" t="n">
        <v>14</v>
      </c>
      <c r="E634" s="12" t="n">
        <v>859810.73</v>
      </c>
      <c r="F634" s="14">
        <f>E634/SUM(E$2:E$4165)</f>
        <v/>
      </c>
      <c r="G634" s="14">
        <f>G633+F634</f>
        <v/>
      </c>
      <c r="H634" s="5">
        <f>IF(G634&lt;=p_rot_a,"A",IF(G634&lt;=p_rot_b,"B","C"))</f>
        <v/>
      </c>
    </row>
    <row r="635">
      <c r="A635" s="5" t="inlineStr">
        <is>
          <t>351100300991926</t>
        </is>
      </c>
      <c r="B635" s="5" t="inlineStr">
        <is>
          <t>$$ TALISHTE PILA PLASTICA LAVADERO 28CM X 89CM X 58CM</t>
        </is>
      </c>
      <c r="C635" s="5" t="inlineStr">
        <is>
          <t>SIN CATEGORIA</t>
        </is>
      </c>
      <c r="D635" s="11" t="n">
        <v>15</v>
      </c>
      <c r="E635" s="12" t="n">
        <v>859362.77</v>
      </c>
      <c r="F635" s="14">
        <f>E635/SUM(E$2:E$4165)</f>
        <v/>
      </c>
      <c r="G635" s="14">
        <f>G634+F635</f>
        <v/>
      </c>
      <c r="H635" s="5">
        <f>IF(G635&lt;=p_rot_a,"A",IF(G635&lt;=p_rot_b,"B","C"))</f>
        <v/>
      </c>
    </row>
    <row r="636">
      <c r="A636" s="5" t="inlineStr">
        <is>
          <t>351100300992795</t>
        </is>
      </c>
      <c r="B636" s="5" t="inlineStr">
        <is>
          <t>PANEL ACANALADO NUEVA TEC TEKA F01-202W 12CM X 2.90M PS INTERIOR</t>
        </is>
      </c>
      <c r="C636" s="5" t="inlineStr">
        <is>
          <t>IMPORTACION PANEL ACANALADO INTERIOR</t>
        </is>
      </c>
      <c r="D636" s="11" t="n">
        <v>226</v>
      </c>
      <c r="E636" s="12" t="n">
        <v>858744.25</v>
      </c>
      <c r="F636" s="14">
        <f>E636/SUM(E$2:E$4165)</f>
        <v/>
      </c>
      <c r="G636" s="14">
        <f>G635+F636</f>
        <v/>
      </c>
      <c r="H636" s="5">
        <f>IF(G636&lt;=p_rot_a,"A",IF(G636&lt;=p_rot_b,"B","C"))</f>
        <v/>
      </c>
    </row>
    <row r="637">
      <c r="A637" s="5" t="inlineStr">
        <is>
          <t>351100300992814</t>
        </is>
      </c>
      <c r="B637" s="5" t="inlineStr">
        <is>
          <t>PORCELANATO EXTRA GRANDE 80CM X 2.40M 15MM BRECCIA MAX 1.92M2 BRILLANTE IDEAL PARA SOBRES</t>
        </is>
      </c>
      <c r="C637" s="5" t="inlineStr">
        <is>
          <t>PORCELANATO</t>
        </is>
      </c>
      <c r="D637" s="11" t="n">
        <v>14</v>
      </c>
      <c r="E637" s="12" t="n">
        <v>858395.58</v>
      </c>
      <c r="F637" s="14">
        <f>E637/SUM(E$2:E$4165)</f>
        <v/>
      </c>
      <c r="G637" s="14">
        <f>G636+F637</f>
        <v/>
      </c>
      <c r="H637" s="5">
        <f>IF(G637&lt;=p_rot_a,"A",IF(G637&lt;=p_rot_b,"B","C"))</f>
        <v/>
      </c>
    </row>
    <row r="638">
      <c r="A638" s="5" t="inlineStr">
        <is>
          <t>492868</t>
        </is>
      </c>
      <c r="B638" s="5" t="inlineStr">
        <is>
          <t>LAMINA NUEVA TEC EGGER OAK TEXTURIZADA 1.22 X. 2.44M 5MM MATE FIBRA BAMBU CARBON PVC IMITACION</t>
        </is>
      </c>
      <c r="C638" s="5" t="inlineStr">
        <is>
          <t>IMPORTACION LAMINA PVC, BAMBU, ACC</t>
        </is>
      </c>
      <c r="D638" s="11" t="n">
        <v>56</v>
      </c>
      <c r="E638" s="12" t="n">
        <v>856725.66</v>
      </c>
      <c r="F638" s="14">
        <f>E638/SUM(E$2:E$4165)</f>
        <v/>
      </c>
      <c r="G638" s="14">
        <f>G637+F638</f>
        <v/>
      </c>
      <c r="H638" s="5">
        <f>IF(G638&lt;=p_rot_a,"A",IF(G638&lt;=p_rot_b,"B","C"))</f>
        <v/>
      </c>
    </row>
    <row r="639">
      <c r="A639" s="5" t="inlineStr">
        <is>
          <t>30425</t>
        </is>
      </c>
      <c r="B639" s="5" t="inlineStr">
        <is>
          <t>CONECTOR PVC 1/2 UL CONDUIT</t>
        </is>
      </c>
      <c r="C639" s="5" t="inlineStr">
        <is>
          <t>ACCESORIOS ELECTRICOS Y CABLES</t>
        </is>
      </c>
      <c r="D639" s="11" t="n">
        <v>5632</v>
      </c>
      <c r="E639" s="12" t="n">
        <v>856264.1800000001</v>
      </c>
      <c r="F639" s="14">
        <f>E639/SUM(E$2:E$4165)</f>
        <v/>
      </c>
      <c r="G639" s="14">
        <f>G638+F639</f>
        <v/>
      </c>
      <c r="H639" s="5">
        <f>IF(G639&lt;=p_rot_a,"A",IF(G639&lt;=p_rot_b,"B","C"))</f>
        <v/>
      </c>
    </row>
    <row r="640">
      <c r="A640" s="5" t="inlineStr">
        <is>
          <t>176</t>
        </is>
      </c>
      <c r="B640" s="5" t="inlineStr">
        <is>
          <t>PILA PLASTICA PEQUEÑA CON PATAS L1.00XA0.70XALT0.89</t>
        </is>
      </c>
      <c r="C640" s="5" t="inlineStr">
        <is>
          <t>PILAS</t>
        </is>
      </c>
      <c r="D640" s="11" t="n">
        <v>6</v>
      </c>
      <c r="E640" s="12" t="n">
        <v>855900.38</v>
      </c>
      <c r="F640" s="14">
        <f>E640/SUM(E$2:E$4165)</f>
        <v/>
      </c>
      <c r="G640" s="14">
        <f>G639+F640</f>
        <v/>
      </c>
      <c r="H640" s="5">
        <f>IF(G640&lt;=p_rot_a,"A",IF(G640&lt;=p_rot_b,"B","C"))</f>
        <v/>
      </c>
    </row>
    <row r="641">
      <c r="A641" s="5" t="inlineStr">
        <is>
          <t>215</t>
        </is>
      </c>
      <c r="B641" s="5" t="inlineStr">
        <is>
          <t>LAUREL RODAPIE 1/2X3 MOLDURADO EN VARAS</t>
        </is>
      </c>
      <c r="C641" s="5" t="inlineStr">
        <is>
          <t>LAUREL</t>
        </is>
      </c>
      <c r="D641" s="11" t="n">
        <v>1531</v>
      </c>
      <c r="E641" s="12" t="n">
        <v>855092</v>
      </c>
      <c r="F641" s="14">
        <f>E641/SUM(E$2:E$4165)</f>
        <v/>
      </c>
      <c r="G641" s="14">
        <f>G640+F641</f>
        <v/>
      </c>
      <c r="H641" s="5">
        <f>IF(G641&lt;=p_rot_a,"A",IF(G641&lt;=p_rot_b,"B","C"))</f>
        <v/>
      </c>
    </row>
    <row r="642">
      <c r="A642" s="5" t="inlineStr">
        <is>
          <t>581</t>
        </is>
      </c>
      <c r="B642" s="5" t="inlineStr">
        <is>
          <t>LAMINA PLYWOOD 9MM</t>
        </is>
      </c>
      <c r="C642" s="5" t="inlineStr">
        <is>
          <t>LAMINAS Y PERFILERIA LIVIANA</t>
        </is>
      </c>
      <c r="D642" s="11" t="n">
        <v>86</v>
      </c>
      <c r="E642" s="12" t="n">
        <v>854644.79</v>
      </c>
      <c r="F642" s="14">
        <f>E642/SUM(E$2:E$4165)</f>
        <v/>
      </c>
      <c r="G642" s="14">
        <f>G641+F642</f>
        <v/>
      </c>
      <c r="H642" s="5">
        <f>IF(G642&lt;=p_rot_a,"A",IF(G642&lt;=p_rot_b,"B","C"))</f>
        <v/>
      </c>
    </row>
    <row r="643">
      <c r="A643" s="5" t="inlineStr">
        <is>
          <t>20160005</t>
        </is>
      </c>
      <c r="B643" s="5" t="inlineStr">
        <is>
          <t>PORCELANATO FLORIDA RED ALTO BRILLO 60X120 CAJA 1.44M2 BRILLANTE</t>
        </is>
      </c>
      <c r="C643" s="5" t="inlineStr">
        <is>
          <t>SIN CATEGORIA</t>
        </is>
      </c>
      <c r="D643" s="11" t="n">
        <v>88</v>
      </c>
      <c r="E643" s="12" t="n">
        <v>854208.85</v>
      </c>
      <c r="F643" s="14">
        <f>E643/SUM(E$2:E$4165)</f>
        <v/>
      </c>
      <c r="G643" s="14">
        <f>G642+F643</f>
        <v/>
      </c>
      <c r="H643" s="5">
        <f>IF(G643&lt;=p_rot_a,"A",IF(G643&lt;=p_rot_b,"B","C"))</f>
        <v/>
      </c>
    </row>
    <row r="644">
      <c r="A644" s="5" t="inlineStr">
        <is>
          <t>10140041</t>
        </is>
      </c>
      <c r="B644" s="5" t="inlineStr">
        <is>
          <t>TUBO ESTRUCT. RECTANGULAR 4X6 1.80MM NEGRO</t>
        </is>
      </c>
      <c r="C644" s="5" t="inlineStr">
        <is>
          <t>TUBERIA ESTRUCTURAL</t>
        </is>
      </c>
      <c r="D644" s="11" t="n">
        <v>37</v>
      </c>
      <c r="E644" s="12" t="n">
        <v>853436.71</v>
      </c>
      <c r="F644" s="14">
        <f>E644/SUM(E$2:E$4165)</f>
        <v/>
      </c>
      <c r="G644" s="14">
        <f>G643+F644</f>
        <v/>
      </c>
      <c r="H644" s="5">
        <f>IF(G644&lt;=p_rot_a,"A",IF(G644&lt;=p_rot_b,"B","C"))</f>
        <v/>
      </c>
    </row>
    <row r="645">
      <c r="A645" s="5" t="inlineStr">
        <is>
          <t>324</t>
        </is>
      </c>
      <c r="B645" s="5" t="inlineStr">
        <is>
          <t>FRAGUA AAA GRIS OSCURO</t>
        </is>
      </c>
      <c r="C645" s="5" t="inlineStr">
        <is>
          <t>CERAMICAS, AZULEJOS, PORCELANATOS</t>
        </is>
      </c>
      <c r="D645" s="11" t="n">
        <v>720</v>
      </c>
      <c r="E645" s="12" t="n">
        <v>852516.03</v>
      </c>
      <c r="F645" s="14">
        <f>E645/SUM(E$2:E$4165)</f>
        <v/>
      </c>
      <c r="G645" s="14">
        <f>G644+F645</f>
        <v/>
      </c>
      <c r="H645" s="5">
        <f>IF(G645&lt;=p_rot_a,"A",IF(G645&lt;=p_rot_b,"B","C"))</f>
        <v/>
      </c>
    </row>
    <row r="646">
      <c r="A646" s="5" t="inlineStr">
        <is>
          <t>PINT-PA-0009</t>
        </is>
      </c>
      <c r="B646" s="5" t="inlineStr">
        <is>
          <t>LANCO MAXIMA LATEX BLANCO MATE CUBETA MA680-2</t>
        </is>
      </c>
      <c r="C646" s="5" t="inlineStr">
        <is>
          <t>PINTURA ACRILICA</t>
        </is>
      </c>
      <c r="D646" s="11" t="n">
        <v>11</v>
      </c>
      <c r="E646" s="12" t="n">
        <v>849615.04</v>
      </c>
      <c r="F646" s="14">
        <f>E646/SUM(E$2:E$4165)</f>
        <v/>
      </c>
      <c r="G646" s="14">
        <f>G645+F646</f>
        <v/>
      </c>
      <c r="H646" s="5">
        <f>IF(G646&lt;=p_rot_a,"A",IF(G646&lt;=p_rot_b,"B","C"))</f>
        <v/>
      </c>
    </row>
    <row r="647">
      <c r="A647" s="5" t="inlineStr">
        <is>
          <t>3056</t>
        </is>
      </c>
      <c r="B647" s="5" t="inlineStr">
        <is>
          <t>CH BREAKER 2X40</t>
        </is>
      </c>
      <c r="C647" s="5" t="inlineStr">
        <is>
          <t>ACCESORIOS ELECTRICOS Y CABLES</t>
        </is>
      </c>
      <c r="D647" s="11" t="n">
        <v>55</v>
      </c>
      <c r="E647" s="12" t="n">
        <v>847625.33</v>
      </c>
      <c r="F647" s="14">
        <f>E647/SUM(E$2:E$4165)</f>
        <v/>
      </c>
      <c r="G647" s="14">
        <f>G646+F647</f>
        <v/>
      </c>
      <c r="H647" s="5">
        <f>IF(G647&lt;=p_rot_a,"A",IF(G647&lt;=p_rot_b,"B","C"))</f>
        <v/>
      </c>
    </row>
    <row r="648">
      <c r="A648" s="5" t="inlineStr">
        <is>
          <t>71228</t>
        </is>
      </c>
      <c r="B648" s="5" t="inlineStr">
        <is>
          <t>TOTAL FELPA ANTIGOTEO 9  1/2 MICROFIBRA THT85951</t>
        </is>
      </c>
      <c r="C648" s="5" t="inlineStr">
        <is>
          <t>FERRETERIA GENERAL</t>
        </is>
      </c>
      <c r="D648" s="11" t="n">
        <v>743</v>
      </c>
      <c r="E648" s="12" t="n">
        <v>847536.45</v>
      </c>
      <c r="F648" s="14">
        <f>E648/SUM(E$2:E$4165)</f>
        <v/>
      </c>
      <c r="G648" s="14">
        <f>G647+F648</f>
        <v/>
      </c>
      <c r="H648" s="5">
        <f>IF(G648&lt;=p_rot_a,"A",IF(G648&lt;=p_rot_b,"B","C"))</f>
        <v/>
      </c>
    </row>
    <row r="649">
      <c r="A649" s="5" t="inlineStr">
        <is>
          <t>3048</t>
        </is>
      </c>
      <c r="B649" s="5" t="inlineStr">
        <is>
          <t>CH CENTRO DE CARGA 12 CIRCUITOS EMPOTRAR</t>
        </is>
      </c>
      <c r="C649" s="5" t="inlineStr">
        <is>
          <t>ACCESORIOS ELECTRICOS Y CABLES</t>
        </is>
      </c>
      <c r="D649" s="11" t="n">
        <v>13</v>
      </c>
      <c r="E649" s="12" t="n">
        <v>843098.62</v>
      </c>
      <c r="F649" s="14">
        <f>E649/SUM(E$2:E$4165)</f>
        <v/>
      </c>
      <c r="G649" s="14">
        <f>G648+F649</f>
        <v/>
      </c>
      <c r="H649" s="5">
        <f>IF(G649&lt;=p_rot_a,"A",IF(G649&lt;=p_rot_b,"B","C"))</f>
        <v/>
      </c>
    </row>
    <row r="650">
      <c r="A650" s="5" t="inlineStr">
        <is>
          <t>351100300991732</t>
        </is>
      </c>
      <c r="B650" s="5" t="inlineStr">
        <is>
          <t>DIAMOND ESPEJO LED ZT-HK-M-1013-810 80X100CM</t>
        </is>
      </c>
      <c r="C650" s="5" t="inlineStr">
        <is>
          <t>IMPORTACION LOZA</t>
        </is>
      </c>
      <c r="D650" s="11" t="n">
        <v>21</v>
      </c>
      <c r="E650" s="12" t="n">
        <v>840518.63</v>
      </c>
      <c r="F650" s="14">
        <f>E650/SUM(E$2:E$4165)</f>
        <v/>
      </c>
      <c r="G650" s="14">
        <f>G649+F650</f>
        <v/>
      </c>
      <c r="H650" s="5">
        <f>IF(G650&lt;=p_rot_a,"A",IF(G650&lt;=p_rot_b,"B","C"))</f>
        <v/>
      </c>
    </row>
    <row r="651">
      <c r="A651" s="5" t="inlineStr">
        <is>
          <t>4500992842</t>
        </is>
      </c>
      <c r="B651" s="5" t="inlineStr">
        <is>
          <t>DESAGUE PARA BAÑO LINEAL NEGRO 30CM X  8CM NT16541-30BK ACERO INOX</t>
        </is>
      </c>
      <c r="C651" s="5" t="inlineStr">
        <is>
          <t>IMPORTACION GRIFERIA</t>
        </is>
      </c>
      <c r="D651" s="11" t="n">
        <v>69</v>
      </c>
      <c r="E651" s="12" t="n">
        <v>839849.5600000001</v>
      </c>
      <c r="F651" s="14">
        <f>E651/SUM(E$2:E$4165)</f>
        <v/>
      </c>
      <c r="G651" s="14">
        <f>G650+F651</f>
        <v/>
      </c>
      <c r="H651" s="5">
        <f>IF(G651&lt;=p_rot_a,"A",IF(G651&lt;=p_rot_b,"B","C"))</f>
        <v/>
      </c>
    </row>
    <row r="652">
      <c r="A652" s="5" t="inlineStr">
        <is>
          <t>861</t>
        </is>
      </c>
      <c r="B652" s="5" t="inlineStr">
        <is>
          <t>DIAMOND MUEBLE LAVATORIO GREY NB8803-90 AEREO 90CM X 48CM X 49CM (NO INCLUYE GRIFERIA)</t>
        </is>
      </c>
      <c r="C652" s="5" t="inlineStr">
        <is>
          <t>IMPORTACION LOZA</t>
        </is>
      </c>
      <c r="D652" s="11" t="n">
        <v>7</v>
      </c>
      <c r="E652" s="12" t="n">
        <v>839845.09</v>
      </c>
      <c r="F652" s="14">
        <f>E652/SUM(E$2:E$4165)</f>
        <v/>
      </c>
      <c r="G652" s="14">
        <f>G651+F652</f>
        <v/>
      </c>
      <c r="H652" s="5">
        <f>IF(G652&lt;=p_rot_a,"A",IF(G652&lt;=p_rot_b,"B","C"))</f>
        <v/>
      </c>
    </row>
    <row r="653">
      <c r="A653" s="5" t="inlineStr">
        <is>
          <t>351100300992599</t>
        </is>
      </c>
      <c r="B653" s="5" t="inlineStr">
        <is>
          <t>LANCO MAXIMA LATEX SATIN BLANCO CUBETA MA760-2</t>
        </is>
      </c>
      <c r="C653" s="5" t="inlineStr">
        <is>
          <t>PINTURA ACRILICA</t>
        </is>
      </c>
      <c r="D653" s="11" t="n">
        <v>11</v>
      </c>
      <c r="E653" s="12" t="n">
        <v>836919.47</v>
      </c>
      <c r="F653" s="14">
        <f>E653/SUM(E$2:E$4165)</f>
        <v/>
      </c>
      <c r="G653" s="14">
        <f>G652+F653</f>
        <v/>
      </c>
      <c r="H653" s="5">
        <f>IF(G653&lt;=p_rot_a,"A",IF(G653&lt;=p_rot_b,"B","C"))</f>
        <v/>
      </c>
    </row>
    <row r="654">
      <c r="A654" s="5" t="inlineStr">
        <is>
          <t>351100300992155</t>
        </is>
      </c>
      <c r="B654" s="5" t="inlineStr">
        <is>
          <t>$$ ABANICO BLANCO DE TECHO PARA SOCKET E27 CON LUZ LED 20 PULG VENTILADOR</t>
        </is>
      </c>
      <c r="C654" s="5" t="inlineStr">
        <is>
          <t>ACCESORIOS ELECTRICOS Y CABLES</t>
        </is>
      </c>
      <c r="D654" s="11" t="n">
        <v>56</v>
      </c>
      <c r="E654" s="12" t="n">
        <v>834870</v>
      </c>
      <c r="F654" s="14">
        <f>E654/SUM(E$2:E$4165)</f>
        <v/>
      </c>
      <c r="G654" s="14">
        <f>G653+F654</f>
        <v/>
      </c>
      <c r="H654" s="5">
        <f>IF(G654&lt;=p_rot_a,"A",IF(G654&lt;=p_rot_b,"B","C"))</f>
        <v/>
      </c>
    </row>
    <row r="655">
      <c r="A655" s="5" t="inlineStr">
        <is>
          <t>351100300992709</t>
        </is>
      </c>
      <c r="B655" s="5" t="inlineStr">
        <is>
          <t>DJ DELTA MUEBLE 80CM X 50CM INCLUYE LAVATORIO ESPEJO REPISA BRILLANTE AEREO LUX STONE Y001-NP5 80CM</t>
        </is>
      </c>
      <c r="C655" s="5" t="inlineStr">
        <is>
          <t>IMPORTACION LOZA</t>
        </is>
      </c>
      <c r="D655" s="11" t="n">
        <v>10</v>
      </c>
      <c r="E655" s="12" t="n">
        <v>833982.3</v>
      </c>
      <c r="F655" s="14">
        <f>E655/SUM(E$2:E$4165)</f>
        <v/>
      </c>
      <c r="G655" s="14">
        <f>G654+F655</f>
        <v/>
      </c>
      <c r="H655" s="5">
        <f>IF(G655&lt;=p_rot_a,"A",IF(G655&lt;=p_rot_b,"B","C"))</f>
        <v/>
      </c>
    </row>
    <row r="656">
      <c r="A656" s="5" t="inlineStr">
        <is>
          <t>1054</t>
        </is>
      </c>
      <c r="B656" s="5" t="inlineStr">
        <is>
          <t>CABLE TSJ 3X12</t>
        </is>
      </c>
      <c r="C656" s="5" t="inlineStr">
        <is>
          <t>ACCESORIOS ELECTRICOS Y CABLES</t>
        </is>
      </c>
      <c r="D656" s="11" t="n">
        <v>580</v>
      </c>
      <c r="E656" s="12" t="n">
        <v>833961.6</v>
      </c>
      <c r="F656" s="14">
        <f>E656/SUM(E$2:E$4165)</f>
        <v/>
      </c>
      <c r="G656" s="14">
        <f>G655+F656</f>
        <v/>
      </c>
      <c r="H656" s="5">
        <f>IF(G656&lt;=p_rot_a,"A",IF(G656&lt;=p_rot_b,"B","C"))</f>
        <v/>
      </c>
    </row>
    <row r="657">
      <c r="A657" s="5" t="inlineStr">
        <is>
          <t>351100300991601</t>
        </is>
      </c>
      <c r="B657" s="5" t="inlineStr">
        <is>
          <t>PANEL ACANALADO DE006 MATT BLACK SUPER ANCHO 19.5CM X 2.90M WALL PANEL</t>
        </is>
      </c>
      <c r="C657" s="5" t="inlineStr">
        <is>
          <t>PANEL ACANALADO INTERIOR</t>
        </is>
      </c>
      <c r="D657" s="11" t="n">
        <v>128</v>
      </c>
      <c r="E657" s="12" t="n">
        <v>833958.63</v>
      </c>
      <c r="F657" s="14">
        <f>E657/SUM(E$2:E$4165)</f>
        <v/>
      </c>
      <c r="G657" s="14">
        <f>G656+F657</f>
        <v/>
      </c>
      <c r="H657" s="5">
        <f>IF(G657&lt;=p_rot_a,"A",IF(G657&lt;=p_rot_b,"B","C"))</f>
        <v/>
      </c>
    </row>
    <row r="658">
      <c r="A658" s="5" t="inlineStr">
        <is>
          <t>245</t>
        </is>
      </c>
      <c r="B658" s="5" t="inlineStr">
        <is>
          <t>PINO 2X2 3.20MTS (41x41mm)</t>
        </is>
      </c>
      <c r="C658" s="5" t="inlineStr">
        <is>
          <t>PINO</t>
        </is>
      </c>
      <c r="D658" s="11" t="n">
        <v>370</v>
      </c>
      <c r="E658" s="12" t="n">
        <v>833417.36</v>
      </c>
      <c r="F658" s="14">
        <f>E658/SUM(E$2:E$4165)</f>
        <v/>
      </c>
      <c r="G658" s="14">
        <f>G657+F658</f>
        <v/>
      </c>
      <c r="H658" s="5">
        <f>IF(G658&lt;=p_rot_a,"A",IF(G658&lt;=p_rot_b,"B","C"))</f>
        <v/>
      </c>
    </row>
    <row r="659">
      <c r="A659" s="5" t="inlineStr">
        <is>
          <t>351100300992284</t>
        </is>
      </c>
      <c r="B659" s="5" t="inlineStr">
        <is>
          <t>LAMINA NUEVA TEC XL TEJIDO PERLA 1.22X2.80 5MM DE032 1-V MATE FIBRA BAMBU CARBON PVC IMITACION PIEDR</t>
        </is>
      </c>
      <c r="C659" s="5" t="inlineStr">
        <is>
          <t>SIN CATEGORIA</t>
        </is>
      </c>
      <c r="D659" s="11" t="n">
        <v>44</v>
      </c>
      <c r="E659" s="12" t="n">
        <v>831650.4399999999</v>
      </c>
      <c r="F659" s="14">
        <f>E659/SUM(E$2:E$4165)</f>
        <v/>
      </c>
      <c r="G659" s="14">
        <f>G658+F659</f>
        <v/>
      </c>
      <c r="H659" s="5">
        <f>IF(G659&lt;=p_rot_a,"A",IF(G659&lt;=p_rot_b,"B","C"))</f>
        <v/>
      </c>
    </row>
    <row r="660">
      <c r="A660" s="5" t="inlineStr">
        <is>
          <t>PINT-IM-0010</t>
        </is>
      </c>
      <c r="B660" s="5" t="inlineStr">
        <is>
          <t>LANCO DRY COAT DEEP MATE GALON DC478-4</t>
        </is>
      </c>
      <c r="C660" s="5" t="inlineStr">
        <is>
          <t>IMPERMEABILIZANTES</t>
        </is>
      </c>
      <c r="D660" s="11" t="n">
        <v>50</v>
      </c>
      <c r="E660" s="12" t="n">
        <v>829801.77</v>
      </c>
      <c r="F660" s="14">
        <f>E660/SUM(E$2:E$4165)</f>
        <v/>
      </c>
      <c r="G660" s="14">
        <f>G659+F660</f>
        <v/>
      </c>
      <c r="H660" s="5">
        <f>IF(G660&lt;=p_rot_a,"A",IF(G660&lt;=p_rot_b,"B","C"))</f>
        <v/>
      </c>
    </row>
    <row r="661">
      <c r="A661" s="5" t="inlineStr">
        <is>
          <t>1091156</t>
        </is>
      </c>
      <c r="B661" s="5" t="inlineStr">
        <is>
          <t>TOTAL ESMERILADORA 41/2 900W VELOCIDAD VARIABLE UTG1091155653</t>
        </is>
      </c>
      <c r="C661" s="5" t="inlineStr">
        <is>
          <t>HERRAMIENTA ELECTRICA</t>
        </is>
      </c>
      <c r="D661" s="11" t="n">
        <v>34</v>
      </c>
      <c r="E661" s="12" t="n">
        <v>829177.83</v>
      </c>
      <c r="F661" s="14">
        <f>E661/SUM(E$2:E$4165)</f>
        <v/>
      </c>
      <c r="G661" s="14">
        <f>G660+F661</f>
        <v/>
      </c>
      <c r="H661" s="5">
        <f>IF(G661&lt;=p_rot_a,"A",IF(G661&lt;=p_rot_b,"B","C"))</f>
        <v/>
      </c>
    </row>
    <row r="662">
      <c r="A662" s="5" t="inlineStr">
        <is>
          <t>20140026</t>
        </is>
      </c>
      <c r="B662" s="5" t="inlineStr">
        <is>
          <t>CERAMICA PIZARRA OXIDO 48X48 CAJA 2.34M2 SEMI ANTIDESLIZANTE PRIMERA CALIDAD</t>
        </is>
      </c>
      <c r="C662" s="5" t="inlineStr">
        <is>
          <t>CERAMICA</t>
        </is>
      </c>
      <c r="D662" s="11" t="n">
        <v>116</v>
      </c>
      <c r="E662" s="12" t="n">
        <v>825768.5600000001</v>
      </c>
      <c r="F662" s="14">
        <f>E662/SUM(E$2:E$4165)</f>
        <v/>
      </c>
      <c r="G662" s="14">
        <f>G661+F662</f>
        <v/>
      </c>
      <c r="H662" s="5">
        <f>IF(G662&lt;=p_rot_a,"A",IF(G662&lt;=p_rot_b,"B","C"))</f>
        <v/>
      </c>
    </row>
    <row r="663">
      <c r="A663" s="5" t="inlineStr">
        <is>
          <t>351100300992055</t>
        </is>
      </c>
      <c r="B663" s="5" t="inlineStr">
        <is>
          <t>KIT MUEBLE MAR-10 LAVATORIO  VIDRIO + GRIFERIA + DESGUE MADERA CLARA 44CM X 44CM  X 80CM MAYIST</t>
        </is>
      </c>
      <c r="C663" s="5" t="inlineStr">
        <is>
          <t>LOZA SANITARIA</t>
        </is>
      </c>
      <c r="D663" s="11" t="n">
        <v>12</v>
      </c>
      <c r="E663" s="12" t="n">
        <v>821852.87</v>
      </c>
      <c r="F663" s="14">
        <f>E663/SUM(E$2:E$4165)</f>
        <v/>
      </c>
      <c r="G663" s="14">
        <f>G662+F663</f>
        <v/>
      </c>
      <c r="H663" s="5">
        <f>IF(G663&lt;=p_rot_a,"A",IF(G663&lt;=p_rot_b,"B","C"))</f>
        <v/>
      </c>
    </row>
    <row r="664">
      <c r="A664" s="5" t="inlineStr">
        <is>
          <t>351100300992708</t>
        </is>
      </c>
      <c r="B664" s="5" t="inlineStr">
        <is>
          <t>DJ DELTA MUEBLE 60CM X 50CM INCLUYE LAVATORIO ESPEJO REPISA BRILLANTE AEREO LUX STONE Y001-NP5 60CM</t>
        </is>
      </c>
      <c r="C664" s="5" t="inlineStr">
        <is>
          <t>IMPORTACION LOZA</t>
        </is>
      </c>
      <c r="D664" s="11" t="n">
        <v>11</v>
      </c>
      <c r="E664" s="12" t="n">
        <v>820724.52</v>
      </c>
      <c r="F664" s="14">
        <f>E664/SUM(E$2:E$4165)</f>
        <v/>
      </c>
      <c r="G664" s="14">
        <f>G663+F664</f>
        <v/>
      </c>
      <c r="H664" s="5">
        <f>IF(G664&lt;=p_rot_a,"A",IF(G664&lt;=p_rot_b,"B","C"))</f>
        <v/>
      </c>
    </row>
    <row r="665">
      <c r="A665" s="5" t="inlineStr">
        <is>
          <t>351100300992071</t>
        </is>
      </c>
      <c r="B665" s="5" t="inlineStr">
        <is>
          <t>TOTAL COMBO SIERRA CIRC + LIJADORA + TALADRO 20V 2 BAT UTOSLI241193</t>
        </is>
      </c>
      <c r="C665" s="5" t="inlineStr">
        <is>
          <t>SIN CATEGORIA</t>
        </is>
      </c>
      <c r="D665" s="11" t="n">
        <v>13</v>
      </c>
      <c r="E665" s="12" t="n">
        <v>819176.48</v>
      </c>
      <c r="F665" s="14">
        <f>E665/SUM(E$2:E$4165)</f>
        <v/>
      </c>
      <c r="G665" s="14">
        <f>G664+F665</f>
        <v/>
      </c>
      <c r="H665" s="5">
        <f>IF(G665&lt;=p_rot_a,"A",IF(G665&lt;=p_rot_b,"B","C"))</f>
        <v/>
      </c>
    </row>
    <row r="666">
      <c r="A666" s="5" t="inlineStr">
        <is>
          <t>14100028</t>
        </is>
      </c>
      <c r="B666" s="5" t="inlineStr">
        <is>
          <t>PUERTA PINO 70 X 210 CM</t>
        </is>
      </c>
      <c r="C666" s="5" t="inlineStr">
        <is>
          <t>PUERTAS</t>
        </is>
      </c>
      <c r="D666" s="11" t="n">
        <v>28</v>
      </c>
      <c r="E666" s="12" t="n">
        <v>818546.88</v>
      </c>
      <c r="F666" s="14">
        <f>E666/SUM(E$2:E$4165)</f>
        <v/>
      </c>
      <c r="G666" s="14">
        <f>G665+F666</f>
        <v/>
      </c>
      <c r="H666" s="5">
        <f>IF(G666&lt;=p_rot_a,"A",IF(G666&lt;=p_rot_b,"B","C"))</f>
        <v/>
      </c>
    </row>
    <row r="667">
      <c r="A667" s="5" t="inlineStr">
        <is>
          <t>10140024</t>
        </is>
      </c>
      <c r="B667" s="5" t="inlineStr">
        <is>
          <t>TUBO ESTRUCT. RECTANGULAR 2X3 1.80MM NEGRO</t>
        </is>
      </c>
      <c r="C667" s="5" t="inlineStr">
        <is>
          <t>TUBERIA ESTRUCTURAL</t>
        </is>
      </c>
      <c r="D667" s="11" t="n">
        <v>71</v>
      </c>
      <c r="E667" s="12" t="n">
        <v>818506.88</v>
      </c>
      <c r="F667" s="14">
        <f>E667/SUM(E$2:E$4165)</f>
        <v/>
      </c>
      <c r="G667" s="14">
        <f>G666+F667</f>
        <v/>
      </c>
      <c r="H667" s="5">
        <f>IF(G667&lt;=p_rot_a,"A",IF(G667&lt;=p_rot_b,"B","C"))</f>
        <v/>
      </c>
    </row>
    <row r="668">
      <c r="A668" s="5" t="inlineStr">
        <is>
          <t>351100300991411</t>
        </is>
      </c>
      <c r="B668" s="5" t="inlineStr">
        <is>
          <t>CORNISA LAMINADA TLS-007 ROMA 5.95M</t>
        </is>
      </c>
      <c r="C668" s="5" t="inlineStr">
        <is>
          <t>IMPORTACION TABLILLA, CORNISAS, UNIONES</t>
        </is>
      </c>
      <c r="D668" s="11" t="n">
        <v>298</v>
      </c>
      <c r="E668" s="12" t="n">
        <v>817314.16</v>
      </c>
      <c r="F668" s="14">
        <f>E668/SUM(E$2:E$4165)</f>
        <v/>
      </c>
      <c r="G668" s="14">
        <f>G667+F668</f>
        <v/>
      </c>
      <c r="H668" s="5">
        <f>IF(G668&lt;=p_rot_a,"A",IF(G668&lt;=p_rot_b,"B","C"))</f>
        <v/>
      </c>
    </row>
    <row r="669">
      <c r="A669" s="5" t="inlineStr">
        <is>
          <t>1045</t>
        </is>
      </c>
      <c r="B669" s="5" t="inlineStr">
        <is>
          <t>CABLE 12 VERDE POR CAJA</t>
        </is>
      </c>
      <c r="C669" s="5" t="inlineStr">
        <is>
          <t>ACCESORIOS ELECTRICOS Y CABLES</t>
        </is>
      </c>
      <c r="D669" s="11" t="n">
        <v>27</v>
      </c>
      <c r="E669" s="12" t="n">
        <v>816870.76</v>
      </c>
      <c r="F669" s="14">
        <f>E669/SUM(E$2:E$4165)</f>
        <v/>
      </c>
      <c r="G669" s="14">
        <f>G668+F669</f>
        <v/>
      </c>
      <c r="H669" s="5">
        <f>IF(G669&lt;=p_rot_a,"A",IF(G669&lt;=p_rot_b,"B","C"))</f>
        <v/>
      </c>
    </row>
    <row r="670">
      <c r="A670" s="5" t="inlineStr">
        <is>
          <t>PINT-PA-0079</t>
        </is>
      </c>
      <c r="B670" s="5" t="inlineStr">
        <is>
          <t>SUPRA LATEX BLANCO MATE GALON VA950-4</t>
        </is>
      </c>
      <c r="C670" s="5" t="inlineStr">
        <is>
          <t>PINTURA ACRILICA</t>
        </is>
      </c>
      <c r="D670" s="11" t="n">
        <v>68</v>
      </c>
      <c r="E670" s="12" t="n">
        <v>815397.34</v>
      </c>
      <c r="F670" s="14">
        <f>E670/SUM(E$2:E$4165)</f>
        <v/>
      </c>
      <c r="G670" s="14">
        <f>G669+F670</f>
        <v/>
      </c>
      <c r="H670" s="5">
        <f>IF(G670&lt;=p_rot_a,"A",IF(G670&lt;=p_rot_b,"B","C"))</f>
        <v/>
      </c>
    </row>
    <row r="671">
      <c r="A671" s="5" t="inlineStr">
        <is>
          <t>9125</t>
        </is>
      </c>
      <c r="B671" s="5" t="inlineStr">
        <is>
          <t>TUBO CPVC 1/2 AGUA CALIENTE</t>
        </is>
      </c>
      <c r="C671" s="5" t="inlineStr">
        <is>
          <t>TUBERIA PVC, CANOAS Y ACCESORIOS</t>
        </is>
      </c>
      <c r="D671" s="11" t="n">
        <v>98</v>
      </c>
      <c r="E671" s="12" t="n">
        <v>811457.47</v>
      </c>
      <c r="F671" s="14">
        <f>E671/SUM(E$2:E$4165)</f>
        <v/>
      </c>
      <c r="G671" s="14">
        <f>G670+F671</f>
        <v/>
      </c>
      <c r="H671" s="5">
        <f>IF(G671&lt;=p_rot_a,"A",IF(G671&lt;=p_rot_b,"B","C"))</f>
        <v/>
      </c>
    </row>
    <row r="672">
      <c r="A672" s="5" t="inlineStr">
        <is>
          <t>7840992868</t>
        </is>
      </c>
      <c r="B672" s="5" t="inlineStr">
        <is>
          <t>LAMINA NUEVA TEC PETRA GRIS TEXURIZADA HY09147204-2 1.22 X. 2.44M 5MM FIBRA BAMBU CARBON PVC</t>
        </is>
      </c>
      <c r="C672" s="5" t="inlineStr">
        <is>
          <t>IMPORTACION LAMINA PVC, BAMBU, ACC</t>
        </is>
      </c>
      <c r="D672" s="11" t="n">
        <v>46</v>
      </c>
      <c r="E672" s="12" t="n">
        <v>801987.61</v>
      </c>
      <c r="F672" s="14">
        <f>E672/SUM(E$2:E$4165)</f>
        <v/>
      </c>
      <c r="G672" s="14">
        <f>G671+F672</f>
        <v/>
      </c>
      <c r="H672" s="5">
        <f>IF(G672&lt;=p_rot_a,"A",IF(G672&lt;=p_rot_b,"B","C"))</f>
        <v/>
      </c>
    </row>
    <row r="673">
      <c r="A673" s="5" t="inlineStr">
        <is>
          <t>10140019</t>
        </is>
      </c>
      <c r="B673" s="5" t="inlineStr">
        <is>
          <t>TUBO ESTRUCT. CUADRADO 2X2 1.20MM NEGRO</t>
        </is>
      </c>
      <c r="C673" s="5" t="inlineStr">
        <is>
          <t>TUBERIA ESTRUCTURAL</t>
        </is>
      </c>
      <c r="D673" s="11" t="n">
        <v>120</v>
      </c>
      <c r="E673" s="12" t="n">
        <v>799106.99</v>
      </c>
      <c r="F673" s="14">
        <f>E673/SUM(E$2:E$4165)</f>
        <v/>
      </c>
      <c r="G673" s="14">
        <f>G672+F673</f>
        <v/>
      </c>
      <c r="H673" s="5">
        <f>IF(G673&lt;=p_rot_a,"A",IF(G673&lt;=p_rot_b,"B","C"))</f>
        <v/>
      </c>
    </row>
    <row r="674">
      <c r="A674" s="5" t="inlineStr">
        <is>
          <t>229</t>
        </is>
      </c>
      <c r="B674" s="5" t="inlineStr">
        <is>
          <t>LAUREL BATIENTE 1/2X1 EN VARAS</t>
        </is>
      </c>
      <c r="C674" s="5" t="inlineStr">
        <is>
          <t>LAUREL</t>
        </is>
      </c>
      <c r="D674" s="11" t="n">
        <v>3226</v>
      </c>
      <c r="E674" s="12" t="n">
        <v>798539.0699999999</v>
      </c>
      <c r="F674" s="14">
        <f>E674/SUM(E$2:E$4165)</f>
        <v/>
      </c>
      <c r="G674" s="14">
        <f>G673+F674</f>
        <v/>
      </c>
      <c r="H674" s="5">
        <f>IF(G674&lt;=p_rot_a,"A",IF(G674&lt;=p_rot_b,"B","C"))</f>
        <v/>
      </c>
    </row>
    <row r="675">
      <c r="A675" s="5" t="inlineStr">
        <is>
          <t>73311</t>
        </is>
      </c>
      <c r="B675" s="5" t="inlineStr">
        <is>
          <t>SILICON TRANSPARENTE BAÑO/COCINA F101 HENKEL CARTUCHO  1770913</t>
        </is>
      </c>
      <c r="C675" s="5" t="inlineStr">
        <is>
          <t>FERRETERIA GENERAL</t>
        </is>
      </c>
      <c r="D675" s="11" t="n">
        <v>148</v>
      </c>
      <c r="E675" s="12" t="n">
        <v>794227.38</v>
      </c>
      <c r="F675" s="14">
        <f>E675/SUM(E$2:E$4165)</f>
        <v/>
      </c>
      <c r="G675" s="14">
        <f>G674+F675</f>
        <v/>
      </c>
      <c r="H675" s="5">
        <f>IF(G675&lt;=p_rot_a,"A",IF(G675&lt;=p_rot_b,"B","C"))</f>
        <v/>
      </c>
    </row>
    <row r="676">
      <c r="A676" s="5" t="inlineStr">
        <is>
          <t>29042</t>
        </is>
      </c>
      <c r="B676" s="5" t="inlineStr">
        <is>
          <t>BOTAGUA BLANCO 6X6</t>
        </is>
      </c>
      <c r="C676" s="5" t="inlineStr">
        <is>
          <t>BOTAGUAS, CUMBRERAS, CANOAS METALICAS</t>
        </is>
      </c>
      <c r="D676" s="11" t="n">
        <v>293</v>
      </c>
      <c r="E676" s="12" t="n">
        <v>794075.09</v>
      </c>
      <c r="F676" s="14">
        <f>E676/SUM(E$2:E$4165)</f>
        <v/>
      </c>
      <c r="G676" s="14">
        <f>G675+F676</f>
        <v/>
      </c>
      <c r="H676" s="5">
        <f>IF(G676&lt;=p_rot_a,"A",IF(G676&lt;=p_rot_b,"B","C"))</f>
        <v/>
      </c>
    </row>
    <row r="677">
      <c r="A677" s="5" t="inlineStr">
        <is>
          <t>351100300992558</t>
        </is>
      </c>
      <c r="B677" s="5" t="inlineStr">
        <is>
          <t>COMBO FREGADERO BARCELONA GRIS PLOMO + CACHERA ESMERALDA GRIS GLOMO 50CM X 40CM</t>
        </is>
      </c>
      <c r="C677" s="5" t="inlineStr">
        <is>
          <t>IMPORTACION FREGADEROS</t>
        </is>
      </c>
      <c r="D677" s="11" t="n">
        <v>18</v>
      </c>
      <c r="E677" s="12" t="n">
        <v>793362.83</v>
      </c>
      <c r="F677" s="14">
        <f>E677/SUM(E$2:E$4165)</f>
        <v/>
      </c>
      <c r="G677" s="14">
        <f>G676+F677</f>
        <v/>
      </c>
      <c r="H677" s="5">
        <f>IF(G677&lt;=p_rot_a,"A",IF(G677&lt;=p_rot_b,"B","C"))</f>
        <v/>
      </c>
    </row>
    <row r="678">
      <c r="A678" s="5" t="inlineStr">
        <is>
          <t>351100300992706</t>
        </is>
      </c>
      <c r="B678" s="5" t="inlineStr">
        <is>
          <t>DJ BAHIA MUEBLE 60CM X 50CM INCLUYE LAVATORIO ESPEJO REPISA BRILLANTE AEREO LUX STONE Y001-NP3 60CM</t>
        </is>
      </c>
      <c r="C678" s="5" t="inlineStr">
        <is>
          <t>IMPORTACION LOZA</t>
        </is>
      </c>
      <c r="D678" s="11" t="n">
        <v>11</v>
      </c>
      <c r="E678" s="12" t="n">
        <v>792334.5</v>
      </c>
      <c r="F678" s="14">
        <f>E678/SUM(E$2:E$4165)</f>
        <v/>
      </c>
      <c r="G678" s="14">
        <f>G677+F678</f>
        <v/>
      </c>
      <c r="H678" s="5">
        <f>IF(G678&lt;=p_rot_a,"A",IF(G678&lt;=p_rot_b,"B","C"))</f>
        <v/>
      </c>
    </row>
    <row r="679">
      <c r="A679" s="5" t="inlineStr">
        <is>
          <t>10160003</t>
        </is>
      </c>
      <c r="B679" s="5" t="inlineStr">
        <is>
          <t>TUBO IND. CUADRADO 11/4 X 11/4 1.50MM GALVANIZADO</t>
        </is>
      </c>
      <c r="C679" s="5" t="inlineStr">
        <is>
          <t>TUBERIA INDUSTRIAL</t>
        </is>
      </c>
      <c r="D679" s="11" t="n">
        <v>136</v>
      </c>
      <c r="E679" s="12" t="n">
        <v>788792.5600000001</v>
      </c>
      <c r="F679" s="14">
        <f>E679/SUM(E$2:E$4165)</f>
        <v/>
      </c>
      <c r="G679" s="14">
        <f>G678+F679</f>
        <v/>
      </c>
      <c r="H679" s="5">
        <f>IF(G679&lt;=p_rot_a,"A",IF(G679&lt;=p_rot_b,"B","C"))</f>
        <v/>
      </c>
    </row>
    <row r="680">
      <c r="A680" s="5" t="inlineStr">
        <is>
          <t>351100300992772</t>
        </is>
      </c>
      <c r="B680" s="5" t="inlineStr">
        <is>
          <t>CELAJE COMBO MUEBLE CAFE CLARO + LAVATORIO + GRIFERIA  + DESAGUE 45CM X 45 CM X 78CM</t>
        </is>
      </c>
      <c r="C680" s="5" t="inlineStr">
        <is>
          <t>LOZA SANITARIA</t>
        </is>
      </c>
      <c r="D680" s="11" t="n">
        <v>11</v>
      </c>
      <c r="E680" s="12" t="n">
        <v>787610.62</v>
      </c>
      <c r="F680" s="14">
        <f>E680/SUM(E$2:E$4165)</f>
        <v/>
      </c>
      <c r="G680" s="14">
        <f>G679+F680</f>
        <v/>
      </c>
      <c r="H680" s="5">
        <f>IF(G680&lt;=p_rot_a,"A",IF(G680&lt;=p_rot_b,"B","C"))</f>
        <v/>
      </c>
    </row>
    <row r="681">
      <c r="A681" s="5" t="inlineStr">
        <is>
          <t>PINT-PA-0093</t>
        </is>
      </c>
      <c r="B681" s="5" t="inlineStr">
        <is>
          <t>SUPRA SATIN BLANCO CUBETA VA3680-2</t>
        </is>
      </c>
      <c r="C681" s="5" t="inlineStr">
        <is>
          <t>PINTURA ACRILICA</t>
        </is>
      </c>
      <c r="D681" s="11" t="n">
        <v>14</v>
      </c>
      <c r="E681" s="12" t="n">
        <v>786168.22</v>
      </c>
      <c r="F681" s="14">
        <f>E681/SUM(E$2:E$4165)</f>
        <v/>
      </c>
      <c r="G681" s="14">
        <f>G680+F681</f>
        <v/>
      </c>
      <c r="H681" s="5">
        <f>IF(G681&lt;=p_rot_a,"A",IF(G681&lt;=p_rot_b,"B","C"))</f>
        <v/>
      </c>
    </row>
    <row r="682">
      <c r="A682" s="5" t="inlineStr">
        <is>
          <t>1018</t>
        </is>
      </c>
      <c r="B682" s="5" t="inlineStr">
        <is>
          <t>CABLE 6 BLANCO</t>
        </is>
      </c>
      <c r="C682" s="5" t="inlineStr">
        <is>
          <t>ACCESORIOS ELECTRICOS Y CABLES</t>
        </is>
      </c>
      <c r="D682" s="11" t="n">
        <v>537</v>
      </c>
      <c r="E682" s="12" t="n">
        <v>785415.42</v>
      </c>
      <c r="F682" s="14">
        <f>E682/SUM(E$2:E$4165)</f>
        <v/>
      </c>
      <c r="G682" s="14">
        <f>G681+F682</f>
        <v/>
      </c>
      <c r="H682" s="5">
        <f>IF(G682&lt;=p_rot_a,"A",IF(G682&lt;=p_rot_b,"B","C"))</f>
        <v/>
      </c>
    </row>
    <row r="683">
      <c r="A683" s="5" t="inlineStr">
        <is>
          <t>351100300992489</t>
        </is>
      </c>
      <c r="B683" s="5" t="inlineStr">
        <is>
          <t>CACHERA FREGADERO ESMERALDA GRIS PLOMO LS-1</t>
        </is>
      </c>
      <c r="C683" s="5" t="inlineStr">
        <is>
          <t>IMPORTACION GRIFERIA</t>
        </is>
      </c>
      <c r="D683" s="11" t="n">
        <v>45</v>
      </c>
      <c r="E683" s="12" t="n">
        <v>783274.34</v>
      </c>
      <c r="F683" s="14">
        <f>E683/SUM(E$2:E$4165)</f>
        <v/>
      </c>
      <c r="G683" s="14">
        <f>G682+F683</f>
        <v/>
      </c>
      <c r="H683" s="5">
        <f>IF(G683&lt;=p_rot_a,"A",IF(G683&lt;=p_rot_b,"B","C"))</f>
        <v/>
      </c>
    </row>
    <row r="684">
      <c r="A684" s="5" t="inlineStr">
        <is>
          <t>351100300992521</t>
        </is>
      </c>
      <c r="B684" s="5" t="inlineStr">
        <is>
          <t>PERFIL UNION 5MM BLANCO LAMINA BAMBU</t>
        </is>
      </c>
      <c r="C684" s="5" t="inlineStr">
        <is>
          <t>IMPORTACION LAMINA PVC, BAMBU, ACC</t>
        </is>
      </c>
      <c r="D684" s="11" t="n">
        <v>269</v>
      </c>
      <c r="E684" s="12" t="n">
        <v>781077.88</v>
      </c>
      <c r="F684" s="14">
        <f>E684/SUM(E$2:E$4165)</f>
        <v/>
      </c>
      <c r="G684" s="14">
        <f>G683+F684</f>
        <v/>
      </c>
      <c r="H684" s="5">
        <f>IF(G684&lt;=p_rot_a,"A",IF(G684&lt;=p_rot_b,"B","C"))</f>
        <v/>
      </c>
    </row>
    <row r="685">
      <c r="A685" s="5" t="inlineStr">
        <is>
          <t>20140027</t>
        </is>
      </c>
      <c r="B685" s="5" t="inlineStr">
        <is>
          <t>CERAMICA SEMI-ANTI CEMENTO GRIS 34X34 2.15M2</t>
        </is>
      </c>
      <c r="C685" s="5" t="inlineStr">
        <is>
          <t>CERAMICA</t>
        </is>
      </c>
      <c r="D685" s="11" t="n">
        <v>135.5</v>
      </c>
      <c r="E685" s="12" t="n">
        <v>780676.14</v>
      </c>
      <c r="F685" s="14">
        <f>E685/SUM(E$2:E$4165)</f>
        <v/>
      </c>
      <c r="G685" s="14">
        <f>G684+F685</f>
        <v/>
      </c>
      <c r="H685" s="5">
        <f>IF(G685&lt;=p_rot_a,"A",IF(G685&lt;=p_rot_b,"B","C"))</f>
        <v/>
      </c>
    </row>
    <row r="686">
      <c r="A686" s="5" t="inlineStr">
        <is>
          <t>11136</t>
        </is>
      </c>
      <c r="B686" s="5" t="inlineStr">
        <is>
          <t>LLAVE CONTROL DOBLE 1/2X1/2X1/2 EASTMAN MIBER</t>
        </is>
      </c>
      <c r="C686" s="5" t="inlineStr">
        <is>
          <t>FERRETERIA GENERAL</t>
        </is>
      </c>
      <c r="D686" s="11" t="n">
        <v>199</v>
      </c>
      <c r="E686" s="12" t="n">
        <v>778691.22</v>
      </c>
      <c r="F686" s="14">
        <f>E686/SUM(E$2:E$4165)</f>
        <v/>
      </c>
      <c r="G686" s="14">
        <f>G685+F686</f>
        <v/>
      </c>
      <c r="H686" s="5">
        <f>IF(G686&lt;=p_rot_a,"A",IF(G686&lt;=p_rot_b,"B","C"))</f>
        <v/>
      </c>
    </row>
    <row r="687">
      <c r="A687" s="5" t="inlineStr">
        <is>
          <t>544</t>
        </is>
      </c>
      <c r="B687" s="5" t="inlineStr">
        <is>
          <t xml:space="preserve">ESQUINERO METAL GYPSUM </t>
        </is>
      </c>
      <c r="C687" s="5" t="inlineStr">
        <is>
          <t>LAMINAS Y PERFILERIA LIVIANA</t>
        </is>
      </c>
      <c r="D687" s="11" t="n">
        <v>1797</v>
      </c>
      <c r="E687" s="12" t="n">
        <v>777933.25</v>
      </c>
      <c r="F687" s="14">
        <f>E687/SUM(E$2:E$4165)</f>
        <v/>
      </c>
      <c r="G687" s="14">
        <f>G686+F687</f>
        <v/>
      </c>
      <c r="H687" s="5">
        <f>IF(G687&lt;=p_rot_a,"A",IF(G687&lt;=p_rot_b,"B","C"))</f>
        <v/>
      </c>
    </row>
    <row r="688">
      <c r="A688" s="5" t="inlineStr">
        <is>
          <t>20160012</t>
        </is>
      </c>
      <c r="B688" s="5" t="inlineStr">
        <is>
          <t>PORCELANATO RUSTICO 60X60 CAJA 1.44M2 LFG66049</t>
        </is>
      </c>
      <c r="C688" s="5" t="inlineStr">
        <is>
          <t>SIN CATEGORIA</t>
        </is>
      </c>
      <c r="D688" s="11" t="n">
        <v>101</v>
      </c>
      <c r="E688" s="12" t="n">
        <v>776961.4300000001</v>
      </c>
      <c r="F688" s="14">
        <f>E688/SUM(E$2:E$4165)</f>
        <v/>
      </c>
      <c r="G688" s="14">
        <f>G687+F688</f>
        <v/>
      </c>
      <c r="H688" s="5">
        <f>IF(G688&lt;=p_rot_a,"A",IF(G688&lt;=p_rot_b,"B","C"))</f>
        <v/>
      </c>
    </row>
    <row r="689">
      <c r="A689" s="5" t="inlineStr">
        <is>
          <t>80992871</t>
        </is>
      </c>
      <c r="B689" s="5" t="inlineStr">
        <is>
          <t>PANEL ACANALADO NUEVA TEC QUEBEC MADERA INTERM  FONDO NEGRO F01-A02 12CM X 2.90M PS INTERIOR</t>
        </is>
      </c>
      <c r="C689" s="5" t="inlineStr">
        <is>
          <t>IMPORTACION PANEL ACANALADO INTERIOR</t>
        </is>
      </c>
      <c r="D689" s="11" t="n">
        <v>209</v>
      </c>
      <c r="E689" s="12" t="n">
        <v>776454.42</v>
      </c>
      <c r="F689" s="14">
        <f>E689/SUM(E$2:E$4165)</f>
        <v/>
      </c>
      <c r="G689" s="14">
        <f>G688+F689</f>
        <v/>
      </c>
      <c r="H689" s="5">
        <f>IF(G689&lt;=p_rot_a,"A",IF(G689&lt;=p_rot_b,"B","C"))</f>
        <v/>
      </c>
    </row>
    <row r="690">
      <c r="A690" s="5" t="inlineStr">
        <is>
          <t>46871</t>
        </is>
      </c>
      <c r="B690" s="5" t="inlineStr">
        <is>
          <t>BOTAGUA VERDE 6X6</t>
        </is>
      </c>
      <c r="C690" s="5" t="inlineStr">
        <is>
          <t>BOTAGUAS, CUMBRERAS, CANOAS METALICAS</t>
        </is>
      </c>
      <c r="D690" s="11" t="n">
        <v>297</v>
      </c>
      <c r="E690" s="12" t="n">
        <v>776297.9300000001</v>
      </c>
      <c r="F690" s="14">
        <f>E690/SUM(E$2:E$4165)</f>
        <v/>
      </c>
      <c r="G690" s="14">
        <f>G689+F690</f>
        <v/>
      </c>
      <c r="H690" s="5">
        <f>IF(G690&lt;=p_rot_a,"A",IF(G690&lt;=p_rot_b,"B","C"))</f>
        <v/>
      </c>
    </row>
    <row r="691">
      <c r="A691" s="5" t="inlineStr">
        <is>
          <t>73799</t>
        </is>
      </c>
      <c r="B691" s="5" t="inlineStr">
        <is>
          <t>AQUAFINA FREGADERO GRIS PLOMO TODO EN UNO CON TABLA 80CM X 45CM A-8045SET-G</t>
        </is>
      </c>
      <c r="C691" s="5" t="inlineStr">
        <is>
          <t>GRIFERIA - ACC. BAÑO Y COCINA</t>
        </is>
      </c>
      <c r="D691" s="11" t="n">
        <v>10</v>
      </c>
      <c r="E691" s="12" t="n">
        <v>771936.24</v>
      </c>
      <c r="F691" s="14">
        <f>E691/SUM(E$2:E$4165)</f>
        <v/>
      </c>
      <c r="G691" s="14">
        <f>G690+F691</f>
        <v/>
      </c>
      <c r="H691" s="5">
        <f>IF(G691&lt;=p_rot_a,"A",IF(G691&lt;=p_rot_b,"B","C"))</f>
        <v/>
      </c>
    </row>
    <row r="692">
      <c r="A692" s="5" t="inlineStr">
        <is>
          <t>351100300992679</t>
        </is>
      </c>
      <c r="B692" s="5" t="inlineStr">
        <is>
          <t>LAMINA NUEVA TEC MADERA OSCURA CRRM084-J01 1.22 X. 2.80M 5MM MATE FIBRA BAMBU CARBON PVC IMITACION</t>
        </is>
      </c>
      <c r="C692" s="5" t="inlineStr">
        <is>
          <t>SIN CATEGORIA</t>
        </is>
      </c>
      <c r="D692" s="11" t="n">
        <v>64</v>
      </c>
      <c r="E692" s="12" t="n">
        <v>764601.77</v>
      </c>
      <c r="F692" s="14">
        <f>E692/SUM(E$2:E$4165)</f>
        <v/>
      </c>
      <c r="G692" s="14">
        <f>G691+F692</f>
        <v/>
      </c>
      <c r="H692" s="5">
        <f>IF(G692&lt;=p_rot_a,"A",IF(G692&lt;=p_rot_b,"B","C"))</f>
        <v/>
      </c>
    </row>
    <row r="693">
      <c r="A693" s="5" t="inlineStr">
        <is>
          <t>351100300992410</t>
        </is>
      </c>
      <c r="B693" s="5" t="inlineStr">
        <is>
          <t>MUEBLE LAVATORIO BLANCO MELAMINA 45X45CM NO INCLUYE LOZA</t>
        </is>
      </c>
      <c r="C693" s="5" t="inlineStr">
        <is>
          <t>LOZA SANITARIA</t>
        </is>
      </c>
      <c r="D693" s="11" t="n">
        <v>20</v>
      </c>
      <c r="E693" s="12" t="n">
        <v>763274.35</v>
      </c>
      <c r="F693" s="14">
        <f>E693/SUM(E$2:E$4165)</f>
        <v/>
      </c>
      <c r="G693" s="14">
        <f>G692+F693</f>
        <v/>
      </c>
      <c r="H693" s="5">
        <f>IF(G693&lt;=p_rot_a,"A",IF(G693&lt;=p_rot_b,"B","C"))</f>
        <v/>
      </c>
    </row>
    <row r="694">
      <c r="A694" s="5" t="inlineStr">
        <is>
          <t>351100300992651</t>
        </is>
      </c>
      <c r="B694" s="5" t="inlineStr">
        <is>
          <t>NOVA DUCHA ELECTRICA 110V DE-101A CON MANGUERA</t>
        </is>
      </c>
      <c r="C694" s="5" t="inlineStr">
        <is>
          <t>IMPORTACION GRIFERIA</t>
        </is>
      </c>
      <c r="D694" s="11" t="n">
        <v>101</v>
      </c>
      <c r="E694" s="12" t="n">
        <v>759646.9</v>
      </c>
      <c r="F694" s="14">
        <f>E694/SUM(E$2:E$4165)</f>
        <v/>
      </c>
      <c r="G694" s="14">
        <f>G693+F694</f>
        <v/>
      </c>
      <c r="H694" s="5">
        <f>IF(G694&lt;=p_rot_a,"A",IF(G694&lt;=p_rot_b,"B","C"))</f>
        <v/>
      </c>
    </row>
    <row r="695">
      <c r="A695" s="5" t="inlineStr">
        <is>
          <t>PINT-IM-0011</t>
        </is>
      </c>
      <c r="B695" s="5" t="inlineStr">
        <is>
          <t>LANCO DRY COAT TINT MATE GALON DC477-4</t>
        </is>
      </c>
      <c r="C695" s="5" t="inlineStr">
        <is>
          <t>IMPERMEABILIZANTES</t>
        </is>
      </c>
      <c r="D695" s="11" t="n">
        <v>47</v>
      </c>
      <c r="E695" s="12" t="n">
        <v>759413.72</v>
      </c>
      <c r="F695" s="14">
        <f>E695/SUM(E$2:E$4165)</f>
        <v/>
      </c>
      <c r="G695" s="14">
        <f>G694+F695</f>
        <v/>
      </c>
      <c r="H695" s="5">
        <f>IF(G695&lt;=p_rot_a,"A",IF(G695&lt;=p_rot_b,"B","C"))</f>
        <v/>
      </c>
    </row>
    <row r="696">
      <c r="A696" s="5" t="inlineStr">
        <is>
          <t>351100300990339</t>
        </is>
      </c>
      <c r="B696" s="5" t="inlineStr">
        <is>
          <t>CUÑA NIVELADOR PORCELANATOS PAQUETE 100U</t>
        </is>
      </c>
      <c r="C696" s="5" t="inlineStr">
        <is>
          <t>CERAMICAS, AZULEJOS, PORCELANATOS</t>
        </is>
      </c>
      <c r="D696" s="11" t="n">
        <v>260</v>
      </c>
      <c r="E696" s="12" t="n">
        <v>757733.2</v>
      </c>
      <c r="F696" s="14">
        <f>E696/SUM(E$2:E$4165)</f>
        <v/>
      </c>
      <c r="G696" s="14">
        <f>G695+F696</f>
        <v/>
      </c>
      <c r="H696" s="5">
        <f>IF(G696&lt;=p_rot_a,"A",IF(G696&lt;=p_rot_b,"B","C"))</f>
        <v/>
      </c>
    </row>
    <row r="697">
      <c r="A697" s="5" t="inlineStr">
        <is>
          <t>351100300991737</t>
        </is>
      </c>
      <c r="B697" s="5" t="inlineStr">
        <is>
          <t>DIAMOND ESPEJO LED ZT-L-1013 60X80CM</t>
        </is>
      </c>
      <c r="C697" s="5" t="inlineStr">
        <is>
          <t>IMPORTACION LOZA</t>
        </is>
      </c>
      <c r="D697" s="11" t="n">
        <v>22</v>
      </c>
      <c r="E697" s="12" t="n">
        <v>755335.23</v>
      </c>
      <c r="F697" s="14">
        <f>E697/SUM(E$2:E$4165)</f>
        <v/>
      </c>
      <c r="G697" s="14">
        <f>G696+F697</f>
        <v/>
      </c>
      <c r="H697" s="5">
        <f>IF(G697&lt;=p_rot_a,"A",IF(G697&lt;=p_rot_b,"B","C"))</f>
        <v/>
      </c>
    </row>
    <row r="698">
      <c r="A698" s="5" t="inlineStr">
        <is>
          <t>351100300992399</t>
        </is>
      </c>
      <c r="B698" s="5" t="inlineStr">
        <is>
          <t>TOTAL COMBO 4 PIEZAS ORILLADORA CORTA CETOS SOPLADORA MOTOGUADANA INALAMB UTOSLI250496</t>
        </is>
      </c>
      <c r="C698" s="5" t="inlineStr">
        <is>
          <t>HERRAMIENTAS ELECTRICAS</t>
        </is>
      </c>
      <c r="D698" s="11" t="n">
        <v>6</v>
      </c>
      <c r="E698" s="12" t="n">
        <v>754211.08</v>
      </c>
      <c r="F698" s="14">
        <f>E698/SUM(E$2:E$4165)</f>
        <v/>
      </c>
      <c r="G698" s="14">
        <f>G697+F698</f>
        <v/>
      </c>
      <c r="H698" s="5">
        <f>IF(G698&lt;=p_rot_a,"A",IF(G698&lt;=p_rot_b,"B","C"))</f>
        <v/>
      </c>
    </row>
    <row r="699">
      <c r="A699" s="5" t="inlineStr">
        <is>
          <t>351100300992250</t>
        </is>
      </c>
      <c r="B699" s="5" t="inlineStr">
        <is>
          <t>LIQUIDACION FREGADERO DERECHO PARCHE 50CM X 100CM + CACHERA CROMADA LORIENT P-11632 + DESAGUE</t>
        </is>
      </c>
      <c r="C699" s="5" t="inlineStr">
        <is>
          <t>GRIFERIA - ACC. BAÑO Y COCINA</t>
        </is>
      </c>
      <c r="D699" s="11" t="n">
        <v>43</v>
      </c>
      <c r="E699" s="12" t="n">
        <v>753628.3199999999</v>
      </c>
      <c r="F699" s="14">
        <f>E699/SUM(E$2:E$4165)</f>
        <v/>
      </c>
      <c r="G699" s="14">
        <f>G698+F699</f>
        <v/>
      </c>
      <c r="H699" s="5">
        <f>IF(G699&lt;=p_rot_a,"A",IF(G699&lt;=p_rot_b,"B","C"))</f>
        <v/>
      </c>
    </row>
    <row r="700">
      <c r="A700" s="5" t="inlineStr">
        <is>
          <t>351100300991740</t>
        </is>
      </c>
      <c r="B700" s="5" t="inlineStr">
        <is>
          <t>DIAMOND ESPEJO LED ZT-LED-181 60X80CM</t>
        </is>
      </c>
      <c r="C700" s="5" t="inlineStr">
        <is>
          <t>SIN CATEGORIA</t>
        </is>
      </c>
      <c r="D700" s="11" t="n">
        <v>26</v>
      </c>
      <c r="E700" s="12" t="n">
        <v>750502.95</v>
      </c>
      <c r="F700" s="14">
        <f>E700/SUM(E$2:E$4165)</f>
        <v/>
      </c>
      <c r="G700" s="14">
        <f>G699+F700</f>
        <v/>
      </c>
      <c r="H700" s="5">
        <f>IF(G700&lt;=p_rot_a,"A",IF(G700&lt;=p_rot_b,"B","C"))</f>
        <v/>
      </c>
    </row>
    <row r="701">
      <c r="A701" s="5" t="inlineStr">
        <is>
          <t>351100300992016</t>
        </is>
      </c>
      <c r="B701" s="5" t="inlineStr">
        <is>
          <t xml:space="preserve">TBM-47M FOSET CACHERA TIPO BOWL MONOCOMANDO ALTA NEGRA </t>
        </is>
      </c>
      <c r="C701" s="5" t="inlineStr">
        <is>
          <t>GRIFERIA - ACC. BAÑO Y COCINA</t>
        </is>
      </c>
      <c r="D701" s="11" t="n">
        <v>58</v>
      </c>
      <c r="E701" s="12" t="n">
        <v>749526.48</v>
      </c>
      <c r="F701" s="14">
        <f>E701/SUM(E$2:E$4165)</f>
        <v/>
      </c>
      <c r="G701" s="14">
        <f>G700+F701</f>
        <v/>
      </c>
      <c r="H701" s="5">
        <f>IF(G701&lt;=p_rot_a,"A",IF(G701&lt;=p_rot_b,"B","C"))</f>
        <v/>
      </c>
    </row>
    <row r="702">
      <c r="A702" s="5" t="inlineStr">
        <is>
          <t>PINT-PA-0039</t>
        </is>
      </c>
      <c r="B702" s="5" t="inlineStr">
        <is>
          <t>LANCO SUPER COAT PASTEL MATE GALON SC688-4</t>
        </is>
      </c>
      <c r="C702" s="5" t="inlineStr">
        <is>
          <t>PINTURA ACRILICA</t>
        </is>
      </c>
      <c r="D702" s="11" t="n">
        <v>60</v>
      </c>
      <c r="E702" s="12" t="n">
        <v>746046.02</v>
      </c>
      <c r="F702" s="14">
        <f>E702/SUM(E$2:E$4165)</f>
        <v/>
      </c>
      <c r="G702" s="14">
        <f>G701+F702</f>
        <v/>
      </c>
      <c r="H702" s="5">
        <f>IF(G702&lt;=p_rot_a,"A",IF(G702&lt;=p_rot_b,"B","C"))</f>
        <v/>
      </c>
    </row>
    <row r="703">
      <c r="A703" s="5" t="inlineStr">
        <is>
          <t>PINT-IM-0016</t>
        </is>
      </c>
      <c r="B703" s="5" t="inlineStr">
        <is>
          <t>LANCO SEAL COAT PASTEL MATE GALON SC445-4</t>
        </is>
      </c>
      <c r="C703" s="5" t="inlineStr">
        <is>
          <t>IMPERMEABILIZANTES</t>
        </is>
      </c>
      <c r="D703" s="11" t="n">
        <v>51</v>
      </c>
      <c r="E703" s="12" t="n">
        <v>743237.61</v>
      </c>
      <c r="F703" s="14">
        <f>E703/SUM(E$2:E$4165)</f>
        <v/>
      </c>
      <c r="G703" s="14">
        <f>G702+F703</f>
        <v/>
      </c>
      <c r="H703" s="5">
        <f>IF(G703&lt;=p_rot_a,"A",IF(G703&lt;=p_rot_b,"B","C"))</f>
        <v/>
      </c>
    </row>
    <row r="704">
      <c r="A704" s="5" t="inlineStr">
        <is>
          <t>20140021</t>
        </is>
      </c>
      <c r="B704" s="5" t="inlineStr">
        <is>
          <t>CERAMICA MADERA VINTAGE 2.34M2 48X48</t>
        </is>
      </c>
      <c r="C704" s="5" t="inlineStr">
        <is>
          <t>SIN CATEGORIA</t>
        </is>
      </c>
      <c r="D704" s="11" t="n">
        <v>103</v>
      </c>
      <c r="E704" s="12" t="n">
        <v>738995.33</v>
      </c>
      <c r="F704" s="14">
        <f>E704/SUM(E$2:E$4165)</f>
        <v/>
      </c>
      <c r="G704" s="14">
        <f>G703+F704</f>
        <v/>
      </c>
      <c r="H704" s="5">
        <f>IF(G704&lt;=p_rot_a,"A",IF(G704&lt;=p_rot_b,"B","C"))</f>
        <v/>
      </c>
    </row>
    <row r="705">
      <c r="A705" s="5" t="inlineStr">
        <is>
          <t>1109</t>
        </is>
      </c>
      <c r="B705" s="5" t="inlineStr">
        <is>
          <t>PILA ENCHAPADA MEDIANA 75X50 IZQUIERDA #09</t>
        </is>
      </c>
      <c r="C705" s="5" t="inlineStr">
        <is>
          <t>PILAS</t>
        </is>
      </c>
      <c r="D705" s="11" t="n">
        <v>21</v>
      </c>
      <c r="E705" s="12" t="n">
        <v>736578.42</v>
      </c>
      <c r="F705" s="14">
        <f>E705/SUM(E$2:E$4165)</f>
        <v/>
      </c>
      <c r="G705" s="14">
        <f>G704+F705</f>
        <v/>
      </c>
      <c r="H705" s="5">
        <f>IF(G705&lt;=p_rot_a,"A",IF(G705&lt;=p_rot_b,"B","C"))</f>
        <v/>
      </c>
    </row>
    <row r="706">
      <c r="A706" s="5" t="inlineStr">
        <is>
          <t>10160020</t>
        </is>
      </c>
      <c r="B706" s="5" t="inlineStr">
        <is>
          <t>TUBO IND. RECTANGULAR 1X2 1.50MM NEGRO</t>
        </is>
      </c>
      <c r="C706" s="5" t="inlineStr">
        <is>
          <t>TUBERIA INDUSTRIAL</t>
        </is>
      </c>
      <c r="D706" s="11" t="n">
        <v>127</v>
      </c>
      <c r="E706" s="12" t="n">
        <v>736456.5600000001</v>
      </c>
      <c r="F706" s="14">
        <f>E706/SUM(E$2:E$4165)</f>
        <v/>
      </c>
      <c r="G706" s="14">
        <f>G705+F706</f>
        <v/>
      </c>
      <c r="H706" s="5">
        <f>IF(G706&lt;=p_rot_a,"A",IF(G706&lt;=p_rot_b,"B","C"))</f>
        <v/>
      </c>
    </row>
    <row r="707">
      <c r="A707" s="5" t="inlineStr">
        <is>
          <t>20160018</t>
        </is>
      </c>
      <c r="B707" s="5" t="inlineStr">
        <is>
          <t>PORCELANATO GRANITO 60X60 CAJA 1.44M2</t>
        </is>
      </c>
      <c r="C707" s="5" t="inlineStr">
        <is>
          <t>SIN CATEGORIA</t>
        </is>
      </c>
      <c r="D707" s="11" t="n">
        <v>115</v>
      </c>
      <c r="E707" s="12" t="n">
        <v>735922.12</v>
      </c>
      <c r="F707" s="14">
        <f>E707/SUM(E$2:E$4165)</f>
        <v/>
      </c>
      <c r="G707" s="14">
        <f>G706+F707</f>
        <v/>
      </c>
      <c r="H707" s="5">
        <f>IF(G707&lt;=p_rot_a,"A",IF(G707&lt;=p_rot_b,"B","C"))</f>
        <v/>
      </c>
    </row>
    <row r="708">
      <c r="A708" s="5" t="inlineStr">
        <is>
          <t>351100300991944</t>
        </is>
      </c>
      <c r="B708" s="5" t="inlineStr">
        <is>
          <t>DIAMOND MUEBLE LAVATORIO 2308B-70 AEREO 70CM X 47CM X 48CM</t>
        </is>
      </c>
      <c r="C708" s="5" t="inlineStr">
        <is>
          <t>SIN CATEGORIA</t>
        </is>
      </c>
      <c r="D708" s="11" t="n">
        <v>10</v>
      </c>
      <c r="E708" s="12" t="n">
        <v>735642.61</v>
      </c>
      <c r="F708" s="14">
        <f>E708/SUM(E$2:E$4165)</f>
        <v/>
      </c>
      <c r="G708" s="14">
        <f>G707+F708</f>
        <v/>
      </c>
      <c r="H708" s="5">
        <f>IF(G708&lt;=p_rot_a,"A",IF(G708&lt;=p_rot_b,"B","C"))</f>
        <v/>
      </c>
    </row>
    <row r="709">
      <c r="A709" s="5" t="inlineStr">
        <is>
          <t>351100300992478</t>
        </is>
      </c>
      <c r="B709" s="5" t="inlineStr">
        <is>
          <t>FREGADERO PARIS DOBLE BATEA GRIS PLOMO 82CM X 45CM X20CM NO INCLUYE GRIFERIA</t>
        </is>
      </c>
      <c r="C709" s="5" t="inlineStr">
        <is>
          <t>IMPORTACION FREGADEROS</t>
        </is>
      </c>
      <c r="D709" s="11" t="n">
        <v>9</v>
      </c>
      <c r="E709" s="12" t="n">
        <v>735540</v>
      </c>
      <c r="F709" s="14">
        <f>E709/SUM(E$2:E$4165)</f>
        <v/>
      </c>
      <c r="G709" s="14">
        <f>G708+F709</f>
        <v/>
      </c>
      <c r="H709" s="5">
        <f>IF(G709&lt;=p_rot_a,"A",IF(G709&lt;=p_rot_b,"B","C"))</f>
        <v/>
      </c>
    </row>
    <row r="710">
      <c r="A710" s="5" t="inlineStr">
        <is>
          <t>20140011</t>
        </is>
      </c>
      <c r="B710" s="5" t="inlineStr">
        <is>
          <t>CERAMICA AREZZO 34X34 CAJA 2.15M2 PRIMERA CALIDAD</t>
        </is>
      </c>
      <c r="C710" s="5" t="inlineStr">
        <is>
          <t>CERAMICA</t>
        </is>
      </c>
      <c r="D710" s="11" t="n">
        <v>129</v>
      </c>
      <c r="E710" s="12" t="n">
        <v>732563.6</v>
      </c>
      <c r="F710" s="14">
        <f>E710/SUM(E$2:E$4165)</f>
        <v/>
      </c>
      <c r="G710" s="14">
        <f>G709+F710</f>
        <v/>
      </c>
      <c r="H710" s="5">
        <f>IF(G710&lt;=p_rot_a,"A",IF(G710&lt;=p_rot_b,"B","C"))</f>
        <v/>
      </c>
    </row>
    <row r="711">
      <c r="A711" s="5" t="inlineStr">
        <is>
          <t>351100300991714</t>
        </is>
      </c>
      <c r="B711" s="5" t="inlineStr">
        <is>
          <t>DIAMOND ZT-2103B-60 DARK GREY MUEBLE LAVATORIO + ESPEJO 60X47X82 CM ESPEJO 55X11X65CM</t>
        </is>
      </c>
      <c r="C711" s="5" t="inlineStr">
        <is>
          <t>SIN CATEGORIA</t>
        </is>
      </c>
      <c r="D711" s="11" t="n">
        <v>13</v>
      </c>
      <c r="E711" s="12" t="n">
        <v>731964.6</v>
      </c>
      <c r="F711" s="14">
        <f>E711/SUM(E$2:E$4165)</f>
        <v/>
      </c>
      <c r="G711" s="14">
        <f>G710+F711</f>
        <v/>
      </c>
      <c r="H711" s="5">
        <f>IF(G711&lt;=p_rot_a,"A",IF(G711&lt;=p_rot_b,"B","C"))</f>
        <v/>
      </c>
    </row>
    <row r="712">
      <c r="A712" s="5" t="inlineStr">
        <is>
          <t>351100300991836</t>
        </is>
      </c>
      <c r="B712" s="5" t="inlineStr">
        <is>
          <t>PANEL ACANALADO PASTEL BLANCO 16CM X 2.90M WALL PANEL DE124</t>
        </is>
      </c>
      <c r="C712" s="5" t="inlineStr">
        <is>
          <t>PANEL ACANALADO INTERIOR</t>
        </is>
      </c>
      <c r="D712" s="11" t="n">
        <v>150</v>
      </c>
      <c r="E712" s="12" t="n">
        <v>729871.6800000001</v>
      </c>
      <c r="F712" s="14">
        <f>E712/SUM(E$2:E$4165)</f>
        <v/>
      </c>
      <c r="G712" s="14">
        <f>G711+F712</f>
        <v/>
      </c>
      <c r="H712" s="5">
        <f>IF(G712&lt;=p_rot_a,"A",IF(G712&lt;=p_rot_b,"B","C"))</f>
        <v/>
      </c>
    </row>
    <row r="713">
      <c r="A713" s="5" t="inlineStr">
        <is>
          <t>72009</t>
        </is>
      </c>
      <c r="B713" s="5" t="inlineStr">
        <is>
          <t>CANALETA 1/2 X 1 C/ADHESIVO 10X20</t>
        </is>
      </c>
      <c r="C713" s="5" t="inlineStr">
        <is>
          <t>IMPORTACION FERRETERIA GENERAL</t>
        </is>
      </c>
      <c r="D713" s="11" t="n">
        <v>663</v>
      </c>
      <c r="E713" s="12" t="n">
        <v>729468.73</v>
      </c>
      <c r="F713" s="14">
        <f>E713/SUM(E$2:E$4165)</f>
        <v/>
      </c>
      <c r="G713" s="14">
        <f>G712+F713</f>
        <v/>
      </c>
      <c r="H713" s="5">
        <f>IF(G713&lt;=p_rot_a,"A",IF(G713&lt;=p_rot_b,"B","C"))</f>
        <v/>
      </c>
    </row>
    <row r="714">
      <c r="A714" s="5" t="inlineStr">
        <is>
          <t>9190</t>
        </is>
      </c>
      <c r="B714" s="5" t="inlineStr">
        <is>
          <t>CANOA PECHO PALOMA PVC 4MTS  AMANCO</t>
        </is>
      </c>
      <c r="C714" s="5" t="inlineStr">
        <is>
          <t>TUBERIA PVC, CANOAS Y ACCESORIOS</t>
        </is>
      </c>
      <c r="D714" s="11" t="n">
        <v>55</v>
      </c>
      <c r="E714" s="12" t="n">
        <v>728101.58</v>
      </c>
      <c r="F714" s="14">
        <f>E714/SUM(E$2:E$4165)</f>
        <v/>
      </c>
      <c r="G714" s="14">
        <f>G713+F714</f>
        <v/>
      </c>
      <c r="H714" s="5">
        <f>IF(G714&lt;=p_rot_a,"A",IF(G714&lt;=p_rot_b,"B","C"))</f>
        <v/>
      </c>
    </row>
    <row r="715">
      <c r="A715" s="5" t="inlineStr">
        <is>
          <t>10100007</t>
        </is>
      </c>
      <c r="B715" s="5" t="inlineStr">
        <is>
          <t>ANGULAR 2 X 1/8</t>
        </is>
      </c>
      <c r="C715" s="5" t="inlineStr">
        <is>
          <t>ANGULAR HIERRO</t>
        </is>
      </c>
      <c r="D715" s="11" t="n">
        <v>86</v>
      </c>
      <c r="E715" s="12" t="n">
        <v>728076.9300000001</v>
      </c>
      <c r="F715" s="14">
        <f>E715/SUM(E$2:E$4165)</f>
        <v/>
      </c>
      <c r="G715" s="14">
        <f>G714+F715</f>
        <v/>
      </c>
      <c r="H715" s="5">
        <f>IF(G715&lt;=p_rot_a,"A",IF(G715&lt;=p_rot_b,"B","C"))</f>
        <v/>
      </c>
    </row>
    <row r="716">
      <c r="A716" s="5" t="inlineStr">
        <is>
          <t>1010</t>
        </is>
      </c>
      <c r="B716" s="5" t="inlineStr">
        <is>
          <t>CABLE 12 VERDE POR METRO</t>
        </is>
      </c>
      <c r="C716" s="5" t="inlineStr">
        <is>
          <t>ACCESORIOS ELECTRICOS Y CABLES</t>
        </is>
      </c>
      <c r="D716" s="11" t="n">
        <v>2284</v>
      </c>
      <c r="E716" s="12" t="n">
        <v>727998.63</v>
      </c>
      <c r="F716" s="14">
        <f>E716/SUM(E$2:E$4165)</f>
        <v/>
      </c>
      <c r="G716" s="14">
        <f>G715+F716</f>
        <v/>
      </c>
      <c r="H716" s="5">
        <f>IF(G716&lt;=p_rot_a,"A",IF(G716&lt;=p_rot_b,"B","C"))</f>
        <v/>
      </c>
    </row>
    <row r="717">
      <c r="A717" s="5" t="inlineStr">
        <is>
          <t>9139</t>
        </is>
      </c>
      <c r="B717" s="5" t="inlineStr">
        <is>
          <t>$$ VIEJO TUBO CONDUIT 1/2 LIVIANO</t>
        </is>
      </c>
      <c r="C717" s="5" t="inlineStr">
        <is>
          <t>ACCESORIOS ELECTRICOS Y CABLES</t>
        </is>
      </c>
      <c r="D717" s="11" t="n">
        <v>1469</v>
      </c>
      <c r="E717" s="12" t="n">
        <v>725686.22</v>
      </c>
      <c r="F717" s="14">
        <f>E717/SUM(E$2:E$4165)</f>
        <v/>
      </c>
      <c r="G717" s="14">
        <f>G716+F717</f>
        <v/>
      </c>
      <c r="H717" s="5">
        <f>IF(G717&lt;=p_rot_a,"A",IF(G717&lt;=p_rot_b,"B","C"))</f>
        <v/>
      </c>
    </row>
    <row r="718">
      <c r="A718" s="5" t="inlineStr">
        <is>
          <t>351100300991599</t>
        </is>
      </c>
      <c r="B718" s="5" t="inlineStr">
        <is>
          <t>PANEL ACANALADO DE004  SUPER ANCHO TEXTURIZADO GRIS  19.5CM X 2.90M WALL PANEL</t>
        </is>
      </c>
      <c r="C718" s="5" t="inlineStr">
        <is>
          <t>SIN CATEGORIA</t>
        </is>
      </c>
      <c r="D718" s="11" t="n">
        <v>110</v>
      </c>
      <c r="E718" s="12" t="n">
        <v>722887.1899999999</v>
      </c>
      <c r="F718" s="14">
        <f>E718/SUM(E$2:E$4165)</f>
        <v/>
      </c>
      <c r="G718" s="14">
        <f>G717+F718</f>
        <v/>
      </c>
      <c r="H718" s="5">
        <f>IF(G718&lt;=p_rot_a,"A",IF(G718&lt;=p_rot_b,"B","C"))</f>
        <v/>
      </c>
    </row>
    <row r="719">
      <c r="A719" s="5" t="inlineStr">
        <is>
          <t>3511001734</t>
        </is>
      </c>
      <c r="B719" s="5" t="inlineStr">
        <is>
          <t>DIAMOND ESPEJO LED ZT-HK-M2010 60CM</t>
        </is>
      </c>
      <c r="C719" s="5" t="inlineStr">
        <is>
          <t>IMPORTACION LOZA</t>
        </is>
      </c>
      <c r="D719" s="11" t="n">
        <v>25</v>
      </c>
      <c r="E719" s="12" t="n">
        <v>722368.8199999999</v>
      </c>
      <c r="F719" s="14">
        <f>E719/SUM(E$2:E$4165)</f>
        <v/>
      </c>
      <c r="G719" s="14">
        <f>G718+F719</f>
        <v/>
      </c>
      <c r="H719" s="5">
        <f>IF(G719&lt;=p_rot_a,"A",IF(G719&lt;=p_rot_b,"B","C"))</f>
        <v/>
      </c>
    </row>
    <row r="720">
      <c r="A720" s="5" t="inlineStr">
        <is>
          <t>24092</t>
        </is>
      </c>
      <c r="B720" s="5" t="inlineStr">
        <is>
          <t>TOTAL HIDRO LAVADORA 1600W 2030PSI UTGT11336</t>
        </is>
      </c>
      <c r="C720" s="5" t="inlineStr">
        <is>
          <t>HERRAMIENTA ELECTRICA</t>
        </is>
      </c>
      <c r="D720" s="11" t="n">
        <v>13</v>
      </c>
      <c r="E720" s="12" t="n">
        <v>722279.5699999999</v>
      </c>
      <c r="F720" s="14">
        <f>E720/SUM(E$2:E$4165)</f>
        <v/>
      </c>
      <c r="G720" s="14">
        <f>G719+F720</f>
        <v/>
      </c>
      <c r="H720" s="5">
        <f>IF(G720&lt;=p_rot_a,"A",IF(G720&lt;=p_rot_b,"B","C"))</f>
        <v/>
      </c>
    </row>
    <row r="721">
      <c r="A721" s="5" t="inlineStr">
        <is>
          <t>351100300991763</t>
        </is>
      </c>
      <c r="B721" s="5" t="inlineStr">
        <is>
          <t xml:space="preserve">GRACIELA FREGADERO SATIN SUBMONTAR 1 TANQUE 75X45X23 </t>
        </is>
      </c>
      <c r="C721" s="5" t="inlineStr">
        <is>
          <t>GRIFERIA - ACC. BAÑO Y COCINA</t>
        </is>
      </c>
      <c r="D721" s="11" t="n">
        <v>9</v>
      </c>
      <c r="E721" s="12" t="n">
        <v>722247.79</v>
      </c>
      <c r="F721" s="14">
        <f>E721/SUM(E$2:E$4165)</f>
        <v/>
      </c>
      <c r="G721" s="14">
        <f>G720+F721</f>
        <v/>
      </c>
      <c r="H721" s="5">
        <f>IF(G721&lt;=p_rot_a,"A",IF(G721&lt;=p_rot_b,"B","C"))</f>
        <v/>
      </c>
    </row>
    <row r="722">
      <c r="A722" s="5" t="inlineStr">
        <is>
          <t>20160016</t>
        </is>
      </c>
      <c r="B722" s="5" t="inlineStr">
        <is>
          <t>PORCELANATO BRILLANTE CARAMEL PUKY 60X60 CAJA 1.44M2 PY009</t>
        </is>
      </c>
      <c r="C722" s="5" t="inlineStr">
        <is>
          <t>PORCELANATO</t>
        </is>
      </c>
      <c r="D722" s="11" t="n">
        <v>86</v>
      </c>
      <c r="E722" s="12" t="n">
        <v>722128.58</v>
      </c>
      <c r="F722" s="14">
        <f>E722/SUM(E$2:E$4165)</f>
        <v/>
      </c>
      <c r="G722" s="14">
        <f>G721+F722</f>
        <v/>
      </c>
      <c r="H722" s="5">
        <f>IF(G722&lt;=p_rot_a,"A",IF(G722&lt;=p_rot_b,"B","C"))</f>
        <v/>
      </c>
    </row>
    <row r="723">
      <c r="A723" s="5" t="inlineStr">
        <is>
          <t>351100300992232</t>
        </is>
      </c>
      <c r="B723" s="5" t="inlineStr">
        <is>
          <t>FREGADERO A-6045B 60CM X 45CM GRIS PLOMO + JABONERA + DESAGUE + SIFON</t>
        </is>
      </c>
      <c r="C723" s="5" t="inlineStr">
        <is>
          <t>GRIFERIA - ACC. BAÑO Y COCINA</t>
        </is>
      </c>
      <c r="D723" s="11" t="n">
        <v>16</v>
      </c>
      <c r="E723" s="12" t="n">
        <v>719670.53</v>
      </c>
      <c r="F723" s="14">
        <f>E723/SUM(E$2:E$4165)</f>
        <v/>
      </c>
      <c r="G723" s="14">
        <f>G722+F723</f>
        <v/>
      </c>
      <c r="H723" s="5">
        <f>IF(G723&lt;=p_rot_a,"A",IF(G723&lt;=p_rot_b,"B","C"))</f>
        <v/>
      </c>
    </row>
    <row r="724">
      <c r="A724" s="5" t="inlineStr">
        <is>
          <t>PINT-PA-0078</t>
        </is>
      </c>
      <c r="B724" s="5" t="inlineStr">
        <is>
          <t>SUPRA LATEX BLANCO MATE  CUBETA VA950-2</t>
        </is>
      </c>
      <c r="C724" s="5" t="inlineStr">
        <is>
          <t>PINTURA ACRILICA</t>
        </is>
      </c>
      <c r="D724" s="11" t="n">
        <v>13</v>
      </c>
      <c r="E724" s="12" t="n">
        <v>717511.0600000001</v>
      </c>
      <c r="F724" s="14">
        <f>E724/SUM(E$2:E$4165)</f>
        <v/>
      </c>
      <c r="G724" s="14">
        <f>G723+F724</f>
        <v/>
      </c>
      <c r="H724" s="5">
        <f>IF(G724&lt;=p_rot_a,"A",IF(G724&lt;=p_rot_b,"B","C"))</f>
        <v/>
      </c>
    </row>
    <row r="725">
      <c r="A725" s="5" t="inlineStr">
        <is>
          <t>351100300992562</t>
        </is>
      </c>
      <c r="B725" s="5" t="inlineStr">
        <is>
          <t>COMBO FREGADERO PARIS GRIS PLOMO + CACHERA ESMERALDA GRIS PLOMO 82CM X 45CM DOBLE BATEA</t>
        </is>
      </c>
      <c r="C725" s="5" t="inlineStr">
        <is>
          <t>IMPORTACION FREGADEROS</t>
        </is>
      </c>
      <c r="D725" s="11" t="n">
        <v>9</v>
      </c>
      <c r="E725" s="12" t="n">
        <v>716814.16</v>
      </c>
      <c r="F725" s="14">
        <f>E725/SUM(E$2:E$4165)</f>
        <v/>
      </c>
      <c r="G725" s="14">
        <f>G724+F725</f>
        <v/>
      </c>
      <c r="H725" s="5">
        <f>IF(G725&lt;=p_rot_a,"A",IF(G725&lt;=p_rot_b,"B","C"))</f>
        <v/>
      </c>
    </row>
    <row r="726">
      <c r="A726" s="5" t="inlineStr">
        <is>
          <t>351100300992563</t>
        </is>
      </c>
      <c r="B726" s="5" t="inlineStr">
        <is>
          <t>COMBO FREGADERO PARIS SATIN + CACHERA ESMERALDA SATIN 82CM X 45CM DOBLE BATEA</t>
        </is>
      </c>
      <c r="C726" s="5" t="inlineStr">
        <is>
          <t>IMPORTACION FREGADEROS</t>
        </is>
      </c>
      <c r="D726" s="11" t="n">
        <v>9</v>
      </c>
      <c r="E726" s="12" t="n">
        <v>716814.16</v>
      </c>
      <c r="F726" s="14">
        <f>E726/SUM(E$2:E$4165)</f>
        <v/>
      </c>
      <c r="G726" s="14">
        <f>G725+F726</f>
        <v/>
      </c>
      <c r="H726" s="5">
        <f>IF(G726&lt;=p_rot_a,"A",IF(G726&lt;=p_rot_b,"B","C"))</f>
        <v/>
      </c>
    </row>
    <row r="727">
      <c r="A727" s="5" t="inlineStr">
        <is>
          <t>351100300991729</t>
        </is>
      </c>
      <c r="B727" s="5" t="inlineStr">
        <is>
          <t>DIAMOND ESPEJO LED ZT-HK-M1019-810 80X100CM</t>
        </is>
      </c>
      <c r="C727" s="5" t="inlineStr">
        <is>
          <t>IMPORTACION LOZA</t>
        </is>
      </c>
      <c r="D727" s="11" t="n">
        <v>17</v>
      </c>
      <c r="E727" s="12" t="n">
        <v>711465.63</v>
      </c>
      <c r="F727" s="14">
        <f>E727/SUM(E$2:E$4165)</f>
        <v/>
      </c>
      <c r="G727" s="14">
        <f>G726+F727</f>
        <v/>
      </c>
      <c r="H727" s="5">
        <f>IF(G727&lt;=p_rot_a,"A",IF(G727&lt;=p_rot_b,"B","C"))</f>
        <v/>
      </c>
    </row>
    <row r="728">
      <c r="A728" s="5" t="inlineStr">
        <is>
          <t>10180008</t>
        </is>
      </c>
      <c r="B728" s="5" t="inlineStr">
        <is>
          <t>$$ PERLING TIPO C 2X3 1.50MM 1/16 NEGRO</t>
        </is>
      </c>
      <c r="C728" s="5" t="inlineStr">
        <is>
          <t>PERLING</t>
        </is>
      </c>
      <c r="D728" s="11" t="n">
        <v>98</v>
      </c>
      <c r="E728" s="12" t="n">
        <v>710039.2</v>
      </c>
      <c r="F728" s="14">
        <f>E728/SUM(E$2:E$4165)</f>
        <v/>
      </c>
      <c r="G728" s="14">
        <f>G727+F728</f>
        <v/>
      </c>
      <c r="H728" s="5">
        <f>IF(G728&lt;=p_rot_a,"A",IF(G728&lt;=p_rot_b,"B","C"))</f>
        <v/>
      </c>
    </row>
    <row r="729">
      <c r="A729" s="5" t="inlineStr">
        <is>
          <t>351100300991539</t>
        </is>
      </c>
      <c r="B729" s="5" t="inlineStr">
        <is>
          <t>CERAMICA CALACATA GRIS 48X48 CAJA 2.34M2 PRIMERA CALIDAD</t>
        </is>
      </c>
      <c r="C729" s="5" t="inlineStr">
        <is>
          <t>CERAMICAS, AZULEJOS, PORCELANATOS</t>
        </is>
      </c>
      <c r="D729" s="11" t="n">
        <v>99</v>
      </c>
      <c r="E729" s="12" t="n">
        <v>709681.42</v>
      </c>
      <c r="F729" s="14">
        <f>E729/SUM(E$2:E$4165)</f>
        <v/>
      </c>
      <c r="G729" s="14">
        <f>G728+F729</f>
        <v/>
      </c>
      <c r="H729" s="5">
        <f>IF(G729&lt;=p_rot_a,"A",IF(G729&lt;=p_rot_b,"B","C"))</f>
        <v/>
      </c>
    </row>
    <row r="730">
      <c r="A730" s="5" t="inlineStr">
        <is>
          <t>991126</t>
        </is>
      </c>
      <c r="B730" s="5" t="inlineStr">
        <is>
          <t>2DA TABLILLA PVC CANELA PAQ COMPLETO</t>
        </is>
      </c>
      <c r="C730" s="5" t="inlineStr">
        <is>
          <t>SIN CATEGORIA</t>
        </is>
      </c>
      <c r="D730" s="11" t="n">
        <v>62</v>
      </c>
      <c r="E730" s="12" t="n">
        <v>707787.61</v>
      </c>
      <c r="F730" s="14">
        <f>E730/SUM(E$2:E$4165)</f>
        <v/>
      </c>
      <c r="G730" s="14">
        <f>G729+F730</f>
        <v/>
      </c>
      <c r="H730" s="5">
        <f>IF(G730&lt;=p_rot_a,"A",IF(G730&lt;=p_rot_b,"B","C"))</f>
        <v/>
      </c>
    </row>
    <row r="731">
      <c r="A731" s="5" t="inlineStr">
        <is>
          <t>351100300992349</t>
        </is>
      </c>
      <c r="B731" s="5" t="inlineStr">
        <is>
          <t>LLAVE TIPO BOWL NEGRA AQP-23310</t>
        </is>
      </c>
      <c r="C731" s="5" t="inlineStr">
        <is>
          <t>IMPORTACION GRIFERIA</t>
        </is>
      </c>
      <c r="D731" s="11" t="n">
        <v>52</v>
      </c>
      <c r="E731" s="12" t="n">
        <v>707715.9300000001</v>
      </c>
      <c r="F731" s="14">
        <f>E731/SUM(E$2:E$4165)</f>
        <v/>
      </c>
      <c r="G731" s="14">
        <f>G730+F731</f>
        <v/>
      </c>
      <c r="H731" s="5">
        <f>IF(G731&lt;=p_rot_a,"A",IF(G731&lt;=p_rot_b,"B","C"))</f>
        <v/>
      </c>
    </row>
    <row r="732">
      <c r="A732" s="5" t="inlineStr">
        <is>
          <t>845858</t>
        </is>
      </c>
      <c r="B732" s="5" t="inlineStr">
        <is>
          <t xml:space="preserve">PAME COMBO COCINA 4 QUEMADORES ACERO INOX PAE-604GA + EXTRACTOR  ACERO INOX 75CM ACERO INOX CAME-75 </t>
        </is>
      </c>
      <c r="C732" s="5" t="inlineStr">
        <is>
          <t>COMBOS</t>
        </is>
      </c>
      <c r="D732" s="11" t="n">
        <v>8</v>
      </c>
      <c r="E732" s="12" t="n">
        <v>707072.58</v>
      </c>
      <c r="F732" s="14">
        <f>E732/SUM(E$2:E$4165)</f>
        <v/>
      </c>
      <c r="G732" s="14">
        <f>G731+F732</f>
        <v/>
      </c>
      <c r="H732" s="5">
        <f>IF(G732&lt;=p_rot_a,"A",IF(G732&lt;=p_rot_b,"B","C"))</f>
        <v/>
      </c>
    </row>
    <row r="733">
      <c r="A733" s="5" t="inlineStr">
        <is>
          <t>351100300992206</t>
        </is>
      </c>
      <c r="B733" s="5" t="inlineStr">
        <is>
          <t>DUCHA BAÑO FF1120B EXPUESTA COLOR NEGRO Y DORADO FANG</t>
        </is>
      </c>
      <c r="C733" s="5" t="inlineStr">
        <is>
          <t>IMPORTACION GRIFERIA</t>
        </is>
      </c>
      <c r="D733" s="11" t="n">
        <v>11</v>
      </c>
      <c r="E733" s="12" t="n">
        <v>706194.6899999999</v>
      </c>
      <c r="F733" s="14">
        <f>E733/SUM(E$2:E$4165)</f>
        <v/>
      </c>
      <c r="G733" s="14">
        <f>G732+F733</f>
        <v/>
      </c>
      <c r="H733" s="5">
        <f>IF(G733&lt;=p_rot_a,"A",IF(G733&lt;=p_rot_b,"B","C"))</f>
        <v/>
      </c>
    </row>
    <row r="734">
      <c r="A734" s="5" t="inlineStr">
        <is>
          <t>10160013</t>
        </is>
      </c>
      <c r="B734" s="5" t="inlineStr">
        <is>
          <t>TUBO IND. CUADRADO 1X1 1.50MM NEGRO</t>
        </is>
      </c>
      <c r="C734" s="5" t="inlineStr">
        <is>
          <t>TUBERIA INDUSTRIAL</t>
        </is>
      </c>
      <c r="D734" s="11" t="n">
        <v>180</v>
      </c>
      <c r="E734" s="12" t="n">
        <v>705967.15</v>
      </c>
      <c r="F734" s="14">
        <f>E734/SUM(E$2:E$4165)</f>
        <v/>
      </c>
      <c r="G734" s="14">
        <f>G733+F734</f>
        <v/>
      </c>
      <c r="H734" s="5">
        <f>IF(G734&lt;=p_rot_a,"A",IF(G734&lt;=p_rot_b,"B","C"))</f>
        <v/>
      </c>
    </row>
    <row r="735">
      <c r="A735" s="5" t="inlineStr">
        <is>
          <t>351100300992257</t>
        </is>
      </c>
      <c r="B735" s="5" t="inlineStr">
        <is>
          <t>DIAMOND LAVATORIO MARMOL BLANCO RECTANGULAR 2008-R23 TIPO BOWL SOBREPONER 39X39CM</t>
        </is>
      </c>
      <c r="C735" s="5" t="inlineStr">
        <is>
          <t>IMPORTACION LOZA</t>
        </is>
      </c>
      <c r="D735" s="11" t="n">
        <v>20</v>
      </c>
      <c r="E735" s="12" t="n">
        <v>705678.8</v>
      </c>
      <c r="F735" s="14">
        <f>E735/SUM(E$2:E$4165)</f>
        <v/>
      </c>
      <c r="G735" s="14">
        <f>G734+F735</f>
        <v/>
      </c>
      <c r="H735" s="5">
        <f>IF(G735&lt;=p_rot_a,"A",IF(G735&lt;=p_rot_b,"B","C"))</f>
        <v/>
      </c>
    </row>
    <row r="736">
      <c r="A736" s="5" t="inlineStr">
        <is>
          <t>2390429342</t>
        </is>
      </c>
      <c r="B736" s="5" t="inlineStr">
        <is>
          <t>BOTAGUA ROJO 6X6</t>
        </is>
      </c>
      <c r="C736" s="5" t="inlineStr">
        <is>
          <t>BOTAGUAS, CUMBRERAS, CANOAS METALICAS</t>
        </is>
      </c>
      <c r="D736" s="11" t="n">
        <v>268</v>
      </c>
      <c r="E736" s="12" t="n">
        <v>705081.08</v>
      </c>
      <c r="F736" s="14">
        <f>E736/SUM(E$2:E$4165)</f>
        <v/>
      </c>
      <c r="G736" s="14">
        <f>G735+F736</f>
        <v/>
      </c>
      <c r="H736" s="5">
        <f>IF(G736&lt;=p_rot_a,"A",IF(G736&lt;=p_rot_b,"B","C"))</f>
        <v/>
      </c>
    </row>
    <row r="737">
      <c r="A737" s="5" t="inlineStr">
        <is>
          <t>351100300992244</t>
        </is>
      </c>
      <c r="B737" s="5" t="inlineStr">
        <is>
          <t>CORNISA LAMINADA TLS-060 LINO BEIGE 5.95M</t>
        </is>
      </c>
      <c r="C737" s="5" t="inlineStr">
        <is>
          <t>SIN CATEGORIA</t>
        </is>
      </c>
      <c r="D737" s="11" t="n">
        <v>260</v>
      </c>
      <c r="E737" s="12" t="n">
        <v>704353.98</v>
      </c>
      <c r="F737" s="14">
        <f>E737/SUM(E$2:E$4165)</f>
        <v/>
      </c>
      <c r="G737" s="14">
        <f>G736+F737</f>
        <v/>
      </c>
      <c r="H737" s="5">
        <f>IF(G737&lt;=p_rot_a,"A",IF(G737&lt;=p_rot_b,"B","C"))</f>
        <v/>
      </c>
    </row>
    <row r="738">
      <c r="A738" s="5" t="inlineStr">
        <is>
          <t>30169</t>
        </is>
      </c>
      <c r="B738" s="5" t="inlineStr">
        <is>
          <t>CH CENTRO DE CARGA 8 CIRCUITOS PARCHE</t>
        </is>
      </c>
      <c r="C738" s="5" t="inlineStr">
        <is>
          <t>ACCESORIOS ELECTRICOS Y CABLES</t>
        </is>
      </c>
      <c r="D738" s="11" t="n">
        <v>15</v>
      </c>
      <c r="E738" s="12" t="n">
        <v>704082.75</v>
      </c>
      <c r="F738" s="14">
        <f>E738/SUM(E$2:E$4165)</f>
        <v/>
      </c>
      <c r="G738" s="14">
        <f>G737+F738</f>
        <v/>
      </c>
      <c r="H738" s="5">
        <f>IF(G738&lt;=p_rot_a,"A",IF(G738&lt;=p_rot_b,"B","C"))</f>
        <v/>
      </c>
    </row>
    <row r="739">
      <c r="A739" s="5" t="inlineStr">
        <is>
          <t>351100300992633</t>
        </is>
      </c>
      <c r="B739" s="5" t="inlineStr">
        <is>
          <t>CERAMICA ANTIDESLIZANTE JAKARTA 46X46 CAJA 1.90m2</t>
        </is>
      </c>
      <c r="C739" s="5" t="inlineStr">
        <is>
          <t>CERAMICA</t>
        </is>
      </c>
      <c r="D739" s="11" t="n">
        <v>89</v>
      </c>
      <c r="E739" s="12" t="n">
        <v>701681.4</v>
      </c>
      <c r="F739" s="14">
        <f>E739/SUM(E$2:E$4165)</f>
        <v/>
      </c>
      <c r="G739" s="14">
        <f>G738+F739</f>
        <v/>
      </c>
      <c r="H739" s="5">
        <f>IF(G739&lt;=p_rot_a,"A",IF(G739&lt;=p_rot_b,"B","C"))</f>
        <v/>
      </c>
    </row>
    <row r="740">
      <c r="A740" s="5" t="inlineStr">
        <is>
          <t>15469994</t>
        </is>
      </c>
      <c r="B740" s="5" t="inlineStr">
        <is>
          <t>CORNISA CAOBA / SAPELE 5.90MTS</t>
        </is>
      </c>
      <c r="C740" s="5" t="inlineStr">
        <is>
          <t>TABLILLA PVC Y CORNISAS</t>
        </is>
      </c>
      <c r="D740" s="11" t="n">
        <v>230</v>
      </c>
      <c r="E740" s="12" t="n">
        <v>698566.3</v>
      </c>
      <c r="F740" s="14">
        <f>E740/SUM(E$2:E$4165)</f>
        <v/>
      </c>
      <c r="G740" s="14">
        <f>G739+F740</f>
        <v/>
      </c>
      <c r="H740" s="5">
        <f>IF(G740&lt;=p_rot_a,"A",IF(G740&lt;=p_rot_b,"B","C"))</f>
        <v/>
      </c>
    </row>
    <row r="741">
      <c r="A741" s="5" t="inlineStr">
        <is>
          <t>19</t>
        </is>
      </c>
      <c r="B741" s="5" t="inlineStr">
        <is>
          <t>ALAMBRE NEGRO KILO..</t>
        </is>
      </c>
      <c r="C741" s="5" t="inlineStr">
        <is>
          <t>TUBERIA INDUSTRIAL, HIERROS PLANOS Y CORRUGADOS</t>
        </is>
      </c>
      <c r="D741" s="11" t="n">
        <v>1125.5</v>
      </c>
      <c r="E741" s="12" t="n">
        <v>698554.05</v>
      </c>
      <c r="F741" s="14">
        <f>E741/SUM(E$2:E$4165)</f>
        <v/>
      </c>
      <c r="G741" s="14">
        <f>G740+F741</f>
        <v/>
      </c>
      <c r="H741" s="5">
        <f>IF(G741&lt;=p_rot_a,"A",IF(G741&lt;=p_rot_b,"B","C"))</f>
        <v/>
      </c>
    </row>
    <row r="742">
      <c r="A742" s="5" t="inlineStr">
        <is>
          <t>2112</t>
        </is>
      </c>
      <c r="B742" s="5" t="inlineStr">
        <is>
          <t>PINO 1X16 4MTS</t>
        </is>
      </c>
      <c r="C742" s="5" t="inlineStr">
        <is>
          <t>PINO</t>
        </is>
      </c>
      <c r="D742" s="11" t="n">
        <v>31</v>
      </c>
      <c r="E742" s="12" t="n">
        <v>696300.63</v>
      </c>
      <c r="F742" s="14">
        <f>E742/SUM(E$2:E$4165)</f>
        <v/>
      </c>
      <c r="G742" s="14">
        <f>G741+F742</f>
        <v/>
      </c>
      <c r="H742" s="5">
        <f>IF(G742&lt;=p_rot_a,"A",IF(G742&lt;=p_rot_b,"B","C"))</f>
        <v/>
      </c>
    </row>
    <row r="743">
      <c r="A743" s="5" t="inlineStr">
        <is>
          <t>351100300991734</t>
        </is>
      </c>
      <c r="B743" s="5" t="inlineStr">
        <is>
          <t>DIAMOND ESPEJO LED ZT-HK-1009-6120 60X120CM</t>
        </is>
      </c>
      <c r="C743" s="5" t="inlineStr">
        <is>
          <t>SIN CATEGORIA</t>
        </is>
      </c>
      <c r="D743" s="11" t="n">
        <v>14</v>
      </c>
      <c r="E743" s="12" t="n">
        <v>694090.85</v>
      </c>
      <c r="F743" s="14">
        <f>E743/SUM(E$2:E$4165)</f>
        <v/>
      </c>
      <c r="G743" s="14">
        <f>G742+F743</f>
        <v/>
      </c>
      <c r="H743" s="5">
        <f>IF(G743&lt;=p_rot_a,"A",IF(G743&lt;=p_rot_b,"B","C"))</f>
        <v/>
      </c>
    </row>
    <row r="744">
      <c r="A744" s="5" t="inlineStr">
        <is>
          <t>20140002</t>
        </is>
      </c>
      <c r="B744" s="5" t="inlineStr">
        <is>
          <t>ARIS HOUSE BLANCO 34X34 CAJA 1.85M2 BRILLANTE CERAMICA PRIMERA CALIDAD</t>
        </is>
      </c>
      <c r="C744" s="5" t="inlineStr">
        <is>
          <t>SIN CATEGORIA</t>
        </is>
      </c>
      <c r="D744" s="11" t="n">
        <v>110</v>
      </c>
      <c r="E744" s="12" t="n">
        <v>693738.41</v>
      </c>
      <c r="F744" s="14">
        <f>E744/SUM(E$2:E$4165)</f>
        <v/>
      </c>
      <c r="G744" s="14">
        <f>G743+F744</f>
        <v/>
      </c>
      <c r="H744" s="5">
        <f>IF(G744&lt;=p_rot_a,"A",IF(G744&lt;=p_rot_b,"B","C"))</f>
        <v/>
      </c>
    </row>
    <row r="745">
      <c r="A745" s="5" t="inlineStr">
        <is>
          <t>351100300992762</t>
        </is>
      </c>
      <c r="B745" s="5" t="inlineStr">
        <is>
          <t>RODAPIE PS NEGRO B1-12A-BLACK 12CM X 2.40M</t>
        </is>
      </c>
      <c r="C745" s="5" t="inlineStr">
        <is>
          <t>IMPORTACION PISO SPC</t>
        </is>
      </c>
      <c r="D745" s="11" t="n">
        <v>234</v>
      </c>
      <c r="E745" s="12" t="n">
        <v>693181.42</v>
      </c>
      <c r="F745" s="14">
        <f>E745/SUM(E$2:E$4165)</f>
        <v/>
      </c>
      <c r="G745" s="14">
        <f>G744+F745</f>
        <v/>
      </c>
      <c r="H745" s="5">
        <f>IF(G745&lt;=p_rot_a,"A",IF(G745&lt;=p_rot_b,"B","C"))</f>
        <v/>
      </c>
    </row>
    <row r="746">
      <c r="A746" s="5" t="inlineStr">
        <is>
          <t>351100300992678</t>
        </is>
      </c>
      <c r="B746" s="5" t="inlineStr">
        <is>
          <t>LAMINA NUEVA TEC BEIGE CEPILLADO 53-304 1.22 X. 2.80M 5MM MATE FIBRA BAMBU CARBON PVC IMITACION</t>
        </is>
      </c>
      <c r="C746" s="5" t="inlineStr">
        <is>
          <t>SIN CATEGORIA</t>
        </is>
      </c>
      <c r="D746" s="11" t="n">
        <v>58</v>
      </c>
      <c r="E746" s="12" t="n">
        <v>691845.11</v>
      </c>
      <c r="F746" s="14">
        <f>E746/SUM(E$2:E$4165)</f>
        <v/>
      </c>
      <c r="G746" s="14">
        <f>G745+F746</f>
        <v/>
      </c>
      <c r="H746" s="5">
        <f>IF(G746&lt;=p_rot_a,"A",IF(G746&lt;=p_rot_b,"B","C"))</f>
        <v/>
      </c>
    </row>
    <row r="747">
      <c r="A747" s="5" t="inlineStr">
        <is>
          <t>3506</t>
        </is>
      </c>
      <c r="B747" s="5" t="inlineStr">
        <is>
          <t>TOTAL PISTOLA ALTA 450W UTT3506</t>
        </is>
      </c>
      <c r="C747" s="5" t="inlineStr">
        <is>
          <t>HERRAMIENTA ELECTRICA</t>
        </is>
      </c>
      <c r="D747" s="11" t="n">
        <v>39</v>
      </c>
      <c r="E747" s="12" t="n">
        <v>691625.2</v>
      </c>
      <c r="F747" s="14">
        <f>E747/SUM(E$2:E$4165)</f>
        <v/>
      </c>
      <c r="G747" s="14">
        <f>G746+F747</f>
        <v/>
      </c>
      <c r="H747" s="5">
        <f>IF(G747&lt;=p_rot_a,"A",IF(G747&lt;=p_rot_b,"B","C"))</f>
        <v/>
      </c>
    </row>
    <row r="748">
      <c r="A748" s="5" t="inlineStr">
        <is>
          <t>351100300992083</t>
        </is>
      </c>
      <c r="B748" s="5" t="inlineStr">
        <is>
          <t>TOTAL COMBO 2PCS ATORNILLADOR  3/8  INALAMB+ JUEGO DE BROCAS UTOSLI241197</t>
        </is>
      </c>
      <c r="C748" s="5" t="inlineStr">
        <is>
          <t>SIN CATEGORIA</t>
        </is>
      </c>
      <c r="D748" s="11" t="n">
        <v>28</v>
      </c>
      <c r="E748" s="12" t="n">
        <v>690552.23</v>
      </c>
      <c r="F748" s="14">
        <f>E748/SUM(E$2:E$4165)</f>
        <v/>
      </c>
      <c r="G748" s="14">
        <f>G747+F748</f>
        <v/>
      </c>
      <c r="H748" s="5">
        <f>IF(G748&lt;=p_rot_a,"A",IF(G748&lt;=p_rot_b,"B","C"))</f>
        <v/>
      </c>
    </row>
    <row r="749">
      <c r="A749" s="5" t="inlineStr">
        <is>
          <t>351100300992249</t>
        </is>
      </c>
      <c r="B749" s="5" t="inlineStr">
        <is>
          <t>LIQUIDACION FREGADERO DERECHO EMPOTRAR 50CM X 100CM + CACHERA CROMADA LORIENT P-11632 + DESAGUE</t>
        </is>
      </c>
      <c r="C749" s="5" t="inlineStr">
        <is>
          <t>GRIFERIA - ACC. BAÑO Y COCINA</t>
        </is>
      </c>
      <c r="D749" s="11" t="n">
        <v>39</v>
      </c>
      <c r="E749" s="12" t="n">
        <v>690265.49</v>
      </c>
      <c r="F749" s="14">
        <f>E749/SUM(E$2:E$4165)</f>
        <v/>
      </c>
      <c r="G749" s="14">
        <f>G748+F749</f>
        <v/>
      </c>
      <c r="H749" s="5">
        <f>IF(G749&lt;=p_rot_a,"A",IF(G749&lt;=p_rot_b,"B","C"))</f>
        <v/>
      </c>
    </row>
    <row r="750">
      <c r="A750" s="5" t="inlineStr">
        <is>
          <t>PINT-PA-0002</t>
        </is>
      </c>
      <c r="B750" s="5" t="inlineStr">
        <is>
          <t>CORONA DURA BLANCO HUESO OFERTA CUBETA</t>
        </is>
      </c>
      <c r="C750" s="5" t="inlineStr">
        <is>
          <t>PINTURA ACRILICA</t>
        </is>
      </c>
      <c r="D750" s="11" t="n">
        <v>39</v>
      </c>
      <c r="E750" s="12" t="n">
        <v>690265.49</v>
      </c>
      <c r="F750" s="14">
        <f>E750/SUM(E$2:E$4165)</f>
        <v/>
      </c>
      <c r="G750" s="14">
        <f>G749+F750</f>
        <v/>
      </c>
      <c r="H750" s="5">
        <f>IF(G750&lt;=p_rot_a,"A",IF(G750&lt;=p_rot_b,"B","C"))</f>
        <v/>
      </c>
    </row>
    <row r="751">
      <c r="A751" s="5" t="inlineStr">
        <is>
          <t>10711556</t>
        </is>
      </c>
      <c r="B751" s="5" t="inlineStr">
        <is>
          <t>TOTAL ESMERILADORA 41/2 750W UTG10711556</t>
        </is>
      </c>
      <c r="C751" s="5" t="inlineStr">
        <is>
          <t>HERRAMIENTA ELECTRICA</t>
        </is>
      </c>
      <c r="D751" s="11" t="n">
        <v>33</v>
      </c>
      <c r="E751" s="12" t="n">
        <v>689831.2</v>
      </c>
      <c r="F751" s="14">
        <f>E751/SUM(E$2:E$4165)</f>
        <v/>
      </c>
      <c r="G751" s="14">
        <f>G750+F751</f>
        <v/>
      </c>
      <c r="H751" s="5">
        <f>IF(G751&lt;=p_rot_a,"A",IF(G751&lt;=p_rot_b,"B","C"))</f>
        <v/>
      </c>
    </row>
    <row r="752">
      <c r="A752" s="5" t="inlineStr">
        <is>
          <t>351100300992264</t>
        </is>
      </c>
      <c r="B752" s="5" t="inlineStr">
        <is>
          <t>DIAMOND LAVATORIO GRIS + NEGRO  8010A-H19/SG TIPO BOWL SOBREPONER 39 X 39CM</t>
        </is>
      </c>
      <c r="C752" s="5" t="inlineStr">
        <is>
          <t>SIN CATEGORIA</t>
        </is>
      </c>
      <c r="D752" s="11" t="n">
        <v>18</v>
      </c>
      <c r="E752" s="12" t="n">
        <v>688881.84</v>
      </c>
      <c r="F752" s="14">
        <f>E752/SUM(E$2:E$4165)</f>
        <v/>
      </c>
      <c r="G752" s="14">
        <f>G751+F752</f>
        <v/>
      </c>
      <c r="H752" s="5">
        <f>IF(G752&lt;=p_rot_a,"A",IF(G752&lt;=p_rot_b,"B","C"))</f>
        <v/>
      </c>
    </row>
    <row r="753">
      <c r="A753" s="5" t="inlineStr">
        <is>
          <t>351100300992741</t>
        </is>
      </c>
      <c r="B753" s="5" t="inlineStr">
        <is>
          <t>CERAMICA ANTIDESLIZANTE SUMATRA 46X46 CAJA 1.90m2</t>
        </is>
      </c>
      <c r="C753" s="5" t="inlineStr">
        <is>
          <t>CERAMICA</t>
        </is>
      </c>
      <c r="D753" s="11" t="n">
        <v>87</v>
      </c>
      <c r="E753" s="12" t="n">
        <v>688799.63</v>
      </c>
      <c r="F753" s="14">
        <f>E753/SUM(E$2:E$4165)</f>
        <v/>
      </c>
      <c r="G753" s="14">
        <f>G752+F753</f>
        <v/>
      </c>
      <c r="H753" s="5">
        <f>IF(G753&lt;=p_rot_a,"A",IF(G753&lt;=p_rot_b,"B","C"))</f>
        <v/>
      </c>
    </row>
    <row r="754">
      <c r="A754" s="5" t="inlineStr">
        <is>
          <t>5283</t>
        </is>
      </c>
      <c r="B754" s="5" t="inlineStr">
        <is>
          <t>TRACK 4 CALIBRE 20</t>
        </is>
      </c>
      <c r="C754" s="5" t="inlineStr">
        <is>
          <t>LAMINAS Y PERFILERIA LIVIANA</t>
        </is>
      </c>
      <c r="D754" s="11" t="n">
        <v>366</v>
      </c>
      <c r="E754" s="12" t="n">
        <v>688447.03</v>
      </c>
      <c r="F754" s="14">
        <f>E754/SUM(E$2:E$4165)</f>
        <v/>
      </c>
      <c r="G754" s="14">
        <f>G753+F754</f>
        <v/>
      </c>
      <c r="H754" s="5">
        <f>IF(G754&lt;=p_rot_a,"A",IF(G754&lt;=p_rot_b,"B","C"))</f>
        <v/>
      </c>
    </row>
    <row r="755">
      <c r="A755" s="5" t="inlineStr">
        <is>
          <t>4392802</t>
        </is>
      </c>
      <c r="B755" s="5" t="inlineStr">
        <is>
          <t>LAMINA NUEVA TEC NEGRA MATE VETA BLANCA 1.22 X. 2.44M 5MM FIBRA BAMBU CARBON PVC IMITACION</t>
        </is>
      </c>
      <c r="C755" s="5" t="inlineStr">
        <is>
          <t>IMPORTACION LAMINA PVC, BAMBU, ACC</t>
        </is>
      </c>
      <c r="D755" s="11" t="n">
        <v>39</v>
      </c>
      <c r="E755" s="12" t="n">
        <v>685282.04</v>
      </c>
      <c r="F755" s="14">
        <f>E755/SUM(E$2:E$4165)</f>
        <v/>
      </c>
      <c r="G755" s="14">
        <f>G754+F755</f>
        <v/>
      </c>
      <c r="H755" s="5">
        <f>IF(G755&lt;=p_rot_a,"A",IF(G755&lt;=p_rot_b,"B","C"))</f>
        <v/>
      </c>
    </row>
    <row r="756">
      <c r="A756" s="5" t="inlineStr">
        <is>
          <t>10160012</t>
        </is>
      </c>
      <c r="B756" s="5" t="inlineStr">
        <is>
          <t>TUBO IND. CUADRADO 1X1 1.20MM NEGRO</t>
        </is>
      </c>
      <c r="C756" s="5" t="inlineStr">
        <is>
          <t>TUBERIA INDUSTRIAL</t>
        </is>
      </c>
      <c r="D756" s="11" t="n">
        <v>208</v>
      </c>
      <c r="E756" s="12" t="n">
        <v>684104.3</v>
      </c>
      <c r="F756" s="14">
        <f>E756/SUM(E$2:E$4165)</f>
        <v/>
      </c>
      <c r="G756" s="14">
        <f>G755+F756</f>
        <v/>
      </c>
      <c r="H756" s="5">
        <f>IF(G756&lt;=p_rot_a,"A",IF(G756&lt;=p_rot_b,"B","C"))</f>
        <v/>
      </c>
    </row>
    <row r="757">
      <c r="A757" s="5" t="inlineStr">
        <is>
          <t>351100300991077</t>
        </is>
      </c>
      <c r="B757" s="5" t="inlineStr">
        <is>
          <t>CERAMICA CRETA GRIS 48X48 CAJA 2.34M2 PRIMERA CALIDAD</t>
        </is>
      </c>
      <c r="C757" s="5" t="inlineStr">
        <is>
          <t>SIN CATEGORIA</t>
        </is>
      </c>
      <c r="D757" s="11" t="n">
        <v>94</v>
      </c>
      <c r="E757" s="12" t="n">
        <v>681961.0600000001</v>
      </c>
      <c r="F757" s="14">
        <f>E757/SUM(E$2:E$4165)</f>
        <v/>
      </c>
      <c r="G757" s="14">
        <f>G756+F757</f>
        <v/>
      </c>
      <c r="H757" s="5">
        <f>IF(G757&lt;=p_rot_a,"A",IF(G757&lt;=p_rot_b,"B","C"))</f>
        <v/>
      </c>
    </row>
    <row r="758">
      <c r="A758" s="5" t="inlineStr">
        <is>
          <t>351100300990762</t>
        </is>
      </c>
      <c r="B758" s="5" t="inlineStr">
        <is>
          <t>CINTA MALLA GRANDE 50MM X 75M</t>
        </is>
      </c>
      <c r="C758" s="5" t="inlineStr">
        <is>
          <t>LAMINAS Y PERFILERIA LIVIANA</t>
        </is>
      </c>
      <c r="D758" s="11" t="n">
        <v>421</v>
      </c>
      <c r="E758" s="12" t="n">
        <v>680666.23</v>
      </c>
      <c r="F758" s="14">
        <f>E758/SUM(E$2:E$4165)</f>
        <v/>
      </c>
      <c r="G758" s="14">
        <f>G757+F758</f>
        <v/>
      </c>
      <c r="H758" s="5">
        <f>IF(G758&lt;=p_rot_a,"A",IF(G758&lt;=p_rot_b,"B","C"))</f>
        <v/>
      </c>
    </row>
    <row r="759">
      <c r="A759" s="5" t="inlineStr">
        <is>
          <t>351100300991941</t>
        </is>
      </c>
      <c r="B759" s="5" t="inlineStr">
        <is>
          <t>DIAMOND MUEBLE LAVATORIO 2104A-60 CON PATAS 60CM X 47CM X 82CM</t>
        </is>
      </c>
      <c r="C759" s="5" t="inlineStr">
        <is>
          <t>SIN CATEGORIA</t>
        </is>
      </c>
      <c r="D759" s="11" t="n">
        <v>10</v>
      </c>
      <c r="E759" s="12" t="n">
        <v>680458.54</v>
      </c>
      <c r="F759" s="14">
        <f>E759/SUM(E$2:E$4165)</f>
        <v/>
      </c>
      <c r="G759" s="14">
        <f>G758+F759</f>
        <v/>
      </c>
      <c r="H759" s="5">
        <f>IF(G759&lt;=p_rot_a,"A",IF(G759&lt;=p_rot_b,"B","C"))</f>
        <v/>
      </c>
    </row>
    <row r="760">
      <c r="A760" s="5" t="inlineStr">
        <is>
          <t>20120006</t>
        </is>
      </c>
      <c r="B760" s="5" t="inlineStr">
        <is>
          <t>FACHALETA OMICRON 15.   31X56 1.39M2</t>
        </is>
      </c>
      <c r="C760" s="5" t="inlineStr">
        <is>
          <t>SIN CATEGORIA</t>
        </is>
      </c>
      <c r="D760" s="11" t="n">
        <v>104</v>
      </c>
      <c r="E760" s="12" t="n">
        <v>680446.5699999999</v>
      </c>
      <c r="F760" s="14">
        <f>E760/SUM(E$2:E$4165)</f>
        <v/>
      </c>
      <c r="G760" s="14">
        <f>G759+F760</f>
        <v/>
      </c>
      <c r="H760" s="5">
        <f>IF(G760&lt;=p_rot_a,"A",IF(G760&lt;=p_rot_b,"B","C"))</f>
        <v/>
      </c>
    </row>
    <row r="761">
      <c r="A761" s="5" t="inlineStr">
        <is>
          <t>351100300992371</t>
        </is>
      </c>
      <c r="B761" s="5" t="inlineStr">
        <is>
          <t>TOTAL KIT ENCHAPADOR VIBRADOR + BATERIA 20V + RODILLERAS + ESPATULA + CAJA + SEPARADORES UTTVLI20015</t>
        </is>
      </c>
      <c r="C761" s="5" t="inlineStr">
        <is>
          <t>HERRAMIENTAS ELECTRICAS</t>
        </is>
      </c>
      <c r="D761" s="11" t="n">
        <v>18</v>
      </c>
      <c r="E761" s="12" t="n">
        <v>680008.85</v>
      </c>
      <c r="F761" s="14">
        <f>E761/SUM(E$2:E$4165)</f>
        <v/>
      </c>
      <c r="G761" s="14">
        <f>G760+F761</f>
        <v/>
      </c>
      <c r="H761" s="5">
        <f>IF(G761&lt;=p_rot_a,"A",IF(G761&lt;=p_rot_b,"B","C"))</f>
        <v/>
      </c>
    </row>
    <row r="762">
      <c r="A762" s="5" t="inlineStr">
        <is>
          <t>351100300992749</t>
        </is>
      </c>
      <c r="B762" s="5" t="inlineStr">
        <is>
          <t>CAPIBARA COMBO COCINA 4 QUEMADORES VIDRIO + EXTRACTOR 50CM 604-GV CAME-50M</t>
        </is>
      </c>
      <c r="C762" s="5" t="inlineStr">
        <is>
          <t>COMBOS</t>
        </is>
      </c>
      <c r="D762" s="11" t="n">
        <v>8</v>
      </c>
      <c r="E762" s="12" t="n">
        <v>679646</v>
      </c>
      <c r="F762" s="14">
        <f>E762/SUM(E$2:E$4165)</f>
        <v/>
      </c>
      <c r="G762" s="14">
        <f>G761+F762</f>
        <v/>
      </c>
      <c r="H762" s="5">
        <f>IF(G762&lt;=p_rot_a,"A",IF(G762&lt;=p_rot_b,"B","C"))</f>
        <v/>
      </c>
    </row>
    <row r="763">
      <c r="A763" s="5" t="inlineStr">
        <is>
          <t>351100300992703</t>
        </is>
      </c>
      <c r="B763" s="5" t="inlineStr">
        <is>
          <t>DJ AQUA MUEBLE 80CM X 50CM INCLUYE LAVATORIO ESPEJO REPISA BRILLANTE AEREO LUX STONE Y001-NP1 80CM</t>
        </is>
      </c>
      <c r="C763" s="5" t="inlineStr">
        <is>
          <t>IMPORTACION LOZA</t>
        </is>
      </c>
      <c r="D763" s="11" t="n">
        <v>9</v>
      </c>
      <c r="E763" s="12" t="n">
        <v>679203.54</v>
      </c>
      <c r="F763" s="14">
        <f>E763/SUM(E$2:E$4165)</f>
        <v/>
      </c>
      <c r="G763" s="14">
        <f>G762+F763</f>
        <v/>
      </c>
      <c r="H763" s="5">
        <f>IF(G763&lt;=p_rot_a,"A",IF(G763&lt;=p_rot_b,"B","C"))</f>
        <v/>
      </c>
    </row>
    <row r="764">
      <c r="A764" s="5" t="inlineStr">
        <is>
          <t>351100300991619</t>
        </is>
      </c>
      <c r="B764" s="5" t="inlineStr">
        <is>
          <t>2DA CERAMICA MADERA OLIVO 34X34 2.15M2 SEGUNDA CALIDAD.</t>
        </is>
      </c>
      <c r="C764" s="5" t="inlineStr">
        <is>
          <t>CERAMICAS, AZULEJOS, PORCELANATOS</t>
        </is>
      </c>
      <c r="D764" s="11" t="n">
        <v>129</v>
      </c>
      <c r="E764" s="12" t="n">
        <v>677844.0699999999</v>
      </c>
      <c r="F764" s="14">
        <f>E764/SUM(E$2:E$4165)</f>
        <v/>
      </c>
      <c r="G764" s="14">
        <f>G763+F764</f>
        <v/>
      </c>
      <c r="H764" s="5">
        <f>IF(G764&lt;=p_rot_a,"A",IF(G764&lt;=p_rot_b,"B","C"))</f>
        <v/>
      </c>
    </row>
    <row r="765">
      <c r="A765" s="5" t="inlineStr">
        <is>
          <t>351100300992705</t>
        </is>
      </c>
      <c r="B765" s="5" t="inlineStr">
        <is>
          <t>DJ BRISA MUEBLE 80CM X 50CM INCLUYE LAVATORIO ESPEJO REPISA BRILLANTE AEREO LUX STONE Y001-NP2 80CM</t>
        </is>
      </c>
      <c r="C765" s="5" t="inlineStr">
        <is>
          <t>IMPORTACION LOZA</t>
        </is>
      </c>
      <c r="D765" s="11" t="n">
        <v>9</v>
      </c>
      <c r="E765" s="12" t="n">
        <v>676991.15</v>
      </c>
      <c r="F765" s="14">
        <f>E765/SUM(E$2:E$4165)</f>
        <v/>
      </c>
      <c r="G765" s="14">
        <f>G764+F765</f>
        <v/>
      </c>
      <c r="H765" s="5">
        <f>IF(G765&lt;=p_rot_a,"A",IF(G765&lt;=p_rot_b,"B","C"))</f>
        <v/>
      </c>
    </row>
    <row r="766">
      <c r="A766" s="5" t="inlineStr">
        <is>
          <t>351100300992453</t>
        </is>
      </c>
      <c r="B766" s="5" t="inlineStr">
        <is>
          <t>IRIS COMBO MUEBLE MADERA CLARO + LAVATORIO + GRIFERIA + DESAGUE 45CM X 45 CM X 78CM</t>
        </is>
      </c>
      <c r="C766" s="5" t="inlineStr">
        <is>
          <t>LOZA SANITARIA</t>
        </is>
      </c>
      <c r="D766" s="11" t="n">
        <v>10</v>
      </c>
      <c r="E766" s="12" t="n">
        <v>676106.1899999999</v>
      </c>
      <c r="F766" s="14">
        <f>E766/SUM(E$2:E$4165)</f>
        <v/>
      </c>
      <c r="G766" s="14">
        <f>G765+F766</f>
        <v/>
      </c>
      <c r="H766" s="5">
        <f>IF(G766&lt;=p_rot_a,"A",IF(G766&lt;=p_rot_b,"B","C"))</f>
        <v/>
      </c>
    </row>
    <row r="767">
      <c r="A767" s="5" t="inlineStr">
        <is>
          <t>6300992872</t>
        </is>
      </c>
      <c r="B767" s="5" t="inlineStr">
        <is>
          <t>RODAPIE PS KINGSTON 10CM X 2.40M TJ05A-10-3</t>
        </is>
      </c>
      <c r="C767" s="5" t="inlineStr">
        <is>
          <t>IMPORTACION PISO SPC</t>
        </is>
      </c>
      <c r="D767" s="11" t="n">
        <v>205</v>
      </c>
      <c r="E767" s="12" t="n">
        <v>674966.8100000001</v>
      </c>
      <c r="F767" s="14">
        <f>E767/SUM(E$2:E$4165)</f>
        <v/>
      </c>
      <c r="G767" s="14">
        <f>G766+F767</f>
        <v/>
      </c>
      <c r="H767" s="5">
        <f>IF(G767&lt;=p_rot_a,"A",IF(G767&lt;=p_rot_b,"B","C"))</f>
        <v/>
      </c>
    </row>
    <row r="768">
      <c r="A768" s="5" t="inlineStr">
        <is>
          <t>351100300991738</t>
        </is>
      </c>
      <c r="B768" s="5" t="inlineStr">
        <is>
          <t>DIAMOND ESPEJO LED ZT-LED-60 60C80CM</t>
        </is>
      </c>
      <c r="C768" s="5" t="inlineStr">
        <is>
          <t>SIN CATEGORIA</t>
        </is>
      </c>
      <c r="D768" s="11" t="n">
        <v>24</v>
      </c>
      <c r="E768" s="12" t="n">
        <v>674435.14</v>
      </c>
      <c r="F768" s="14">
        <f>E768/SUM(E$2:E$4165)</f>
        <v/>
      </c>
      <c r="G768" s="14">
        <f>G767+F768</f>
        <v/>
      </c>
      <c r="H768" s="5">
        <f>IF(G768&lt;=p_rot_a,"A",IF(G768&lt;=p_rot_b,"B","C"))</f>
        <v/>
      </c>
    </row>
    <row r="769">
      <c r="A769" s="5" t="inlineStr">
        <is>
          <t>351100300992523</t>
        </is>
      </c>
      <c r="B769" s="5" t="inlineStr">
        <is>
          <t>PERFIL U JOTA NIQUEL 2.95M PARA LAMINA BAMBU</t>
        </is>
      </c>
      <c r="C769" s="5" t="inlineStr">
        <is>
          <t>IMPORTACION LAMINA PVC, BAMBU, ACC</t>
        </is>
      </c>
      <c r="D769" s="11" t="n">
        <v>227</v>
      </c>
      <c r="E769" s="12" t="n">
        <v>673849.5600000001</v>
      </c>
      <c r="F769" s="14">
        <f>E769/SUM(E$2:E$4165)</f>
        <v/>
      </c>
      <c r="G769" s="14">
        <f>G768+F769</f>
        <v/>
      </c>
      <c r="H769" s="5">
        <f>IF(G769&lt;=p_rot_a,"A",IF(G769&lt;=p_rot_b,"B","C"))</f>
        <v/>
      </c>
    </row>
    <row r="770">
      <c r="A770" s="5" t="inlineStr">
        <is>
          <t>PINT-IM-0003</t>
        </is>
      </c>
      <c r="B770" s="5" t="inlineStr">
        <is>
          <t>LANCO SILICONIZER GALON BLANCO RC200-4</t>
        </is>
      </c>
      <c r="C770" s="5" t="inlineStr">
        <is>
          <t>IMPERMEABILIZANTES</t>
        </is>
      </c>
      <c r="D770" s="11" t="n">
        <v>39</v>
      </c>
      <c r="E770" s="12" t="n">
        <v>671988.88</v>
      </c>
      <c r="F770" s="14">
        <f>E770/SUM(E$2:E$4165)</f>
        <v/>
      </c>
      <c r="G770" s="14">
        <f>G769+F770</f>
        <v/>
      </c>
      <c r="H770" s="5">
        <f>IF(G770&lt;=p_rot_a,"A",IF(G770&lt;=p_rot_b,"B","C"))</f>
        <v/>
      </c>
    </row>
    <row r="771">
      <c r="A771" s="5" t="inlineStr">
        <is>
          <t>995</t>
        </is>
      </c>
      <c r="B771" s="5" t="inlineStr">
        <is>
          <t>CODO 1/2 X 90</t>
        </is>
      </c>
      <c r="C771" s="5" t="inlineStr">
        <is>
          <t>TUBERIA PVC, CANOAS Y ACCESORIOS</t>
        </is>
      </c>
      <c r="D771" s="11" t="n">
        <v>4275</v>
      </c>
      <c r="E771" s="12" t="n">
        <v>671113.9399999999</v>
      </c>
      <c r="F771" s="14">
        <f>E771/SUM(E$2:E$4165)</f>
        <v/>
      </c>
      <c r="G771" s="14">
        <f>G770+F771</f>
        <v/>
      </c>
      <c r="H771" s="5">
        <f>IF(G771&lt;=p_rot_a,"A",IF(G771&lt;=p_rot_b,"B","C"))</f>
        <v/>
      </c>
    </row>
    <row r="772">
      <c r="A772" s="5" t="inlineStr">
        <is>
          <t>20140024</t>
        </is>
      </c>
      <c r="B772" s="5" t="inlineStr">
        <is>
          <t>CERAMICA PIEDRA CAFE 34X34 CAJA 2.15M2 ANTIDESLIZANTE PRIMERA CALIDAD</t>
        </is>
      </c>
      <c r="C772" s="5" t="inlineStr">
        <is>
          <t>SIN CATEGORIA</t>
        </is>
      </c>
      <c r="D772" s="11" t="n">
        <v>104</v>
      </c>
      <c r="E772" s="12" t="n">
        <v>670701.47</v>
      </c>
      <c r="F772" s="14">
        <f>E772/SUM(E$2:E$4165)</f>
        <v/>
      </c>
      <c r="G772" s="14">
        <f>G771+F772</f>
        <v/>
      </c>
      <c r="H772" s="5">
        <f>IF(G772&lt;=p_rot_a,"A",IF(G772&lt;=p_rot_b,"B","C"))</f>
        <v/>
      </c>
    </row>
    <row r="773">
      <c r="A773" s="5" t="inlineStr">
        <is>
          <t>PINT-AN-0006</t>
        </is>
      </c>
      <c r="B773" s="5" t="inlineStr">
        <is>
          <t>DUREX BASE AGUA ROJO ANTICORROSIVO GALON DE738-4</t>
        </is>
      </c>
      <c r="C773" s="5" t="inlineStr">
        <is>
          <t>ANTICORROSIVOS Y BASE ACEITE</t>
        </is>
      </c>
      <c r="D773" s="11" t="n">
        <v>41</v>
      </c>
      <c r="E773" s="12" t="n">
        <v>667494.91</v>
      </c>
      <c r="F773" s="14">
        <f>E773/SUM(E$2:E$4165)</f>
        <v/>
      </c>
      <c r="G773" s="14">
        <f>G772+F773</f>
        <v/>
      </c>
      <c r="H773" s="5">
        <f>IF(G773&lt;=p_rot_a,"A",IF(G773&lt;=p_rot_b,"B","C"))</f>
        <v/>
      </c>
    </row>
    <row r="774">
      <c r="A774" s="5" t="inlineStr">
        <is>
          <t>443</t>
        </is>
      </c>
      <c r="B774" s="5" t="inlineStr">
        <is>
          <t>STANLEY RIEL  3.66 PORTON 12        ST105270/1414590</t>
        </is>
      </c>
      <c r="C774" s="5" t="inlineStr">
        <is>
          <t>FERRETERIA GENERAL</t>
        </is>
      </c>
      <c r="D774" s="11" t="n">
        <v>35</v>
      </c>
      <c r="E774" s="12" t="n">
        <v>666589.9300000001</v>
      </c>
      <c r="F774" s="14">
        <f>E774/SUM(E$2:E$4165)</f>
        <v/>
      </c>
      <c r="G774" s="14">
        <f>G773+F774</f>
        <v/>
      </c>
      <c r="H774" s="5">
        <f>IF(G774&lt;=p_rot_a,"A",IF(G774&lt;=p_rot_b,"B","C"))</f>
        <v/>
      </c>
    </row>
    <row r="775">
      <c r="A775" s="5" t="inlineStr">
        <is>
          <t>351100300992070</t>
        </is>
      </c>
      <c r="B775" s="5" t="inlineStr">
        <is>
          <t>TOTAL COMBO ROTOMARTILLO + PIST IMPACTO + TALADRO 20V 2 BATERIAS CARGADOR UTCKLI20638</t>
        </is>
      </c>
      <c r="C775" s="5" t="inlineStr">
        <is>
          <t>TALADROS</t>
        </is>
      </c>
      <c r="D775" s="11" t="n">
        <v>6</v>
      </c>
      <c r="E775" s="12" t="n">
        <v>665196.63</v>
      </c>
      <c r="F775" s="14">
        <f>E775/SUM(E$2:E$4165)</f>
        <v/>
      </c>
      <c r="G775" s="14">
        <f>G774+F775</f>
        <v/>
      </c>
      <c r="H775" s="5">
        <f>IF(G775&lt;=p_rot_a,"A",IF(G775&lt;=p_rot_b,"B","C"))</f>
        <v/>
      </c>
    </row>
    <row r="776">
      <c r="A776" s="5" t="inlineStr">
        <is>
          <t>8182</t>
        </is>
      </c>
      <c r="B776" s="5" t="inlineStr">
        <is>
          <t>ASIENTO INOD REDONDO BLANCO ECONO</t>
        </is>
      </c>
      <c r="C776" s="5" t="inlineStr">
        <is>
          <t>LOZA SANITARIA</t>
        </is>
      </c>
      <c r="D776" s="11" t="n">
        <v>114</v>
      </c>
      <c r="E776" s="12" t="n">
        <v>664837.3100000001</v>
      </c>
      <c r="F776" s="14">
        <f>E776/SUM(E$2:E$4165)</f>
        <v/>
      </c>
      <c r="G776" s="14">
        <f>G775+F776</f>
        <v/>
      </c>
      <c r="H776" s="5">
        <f>IF(G776&lt;=p_rot_a,"A",IF(G776&lt;=p_rot_b,"B","C"))</f>
        <v/>
      </c>
    </row>
    <row r="777">
      <c r="A777" s="5" t="inlineStr">
        <is>
          <t>35110030991726</t>
        </is>
      </c>
      <c r="B777" s="5" t="inlineStr">
        <is>
          <t xml:space="preserve">DIAMOND ESPEJO LED ZT-KH-M2005 60CM SILVER + BLACK 3 </t>
        </is>
      </c>
      <c r="C777" s="5" t="inlineStr">
        <is>
          <t>IMPORTACION LOZA</t>
        </is>
      </c>
      <c r="D777" s="11" t="n">
        <v>30</v>
      </c>
      <c r="E777" s="12" t="n">
        <v>664779.52</v>
      </c>
      <c r="F777" s="14">
        <f>E777/SUM(E$2:E$4165)</f>
        <v/>
      </c>
      <c r="G777" s="14">
        <f>G776+F777</f>
        <v/>
      </c>
      <c r="H777" s="5">
        <f>IF(G777&lt;=p_rot_a,"A",IF(G777&lt;=p_rot_b,"B","C"))</f>
        <v/>
      </c>
    </row>
    <row r="778">
      <c r="A778" s="5" t="inlineStr">
        <is>
          <t>351100300992803</t>
        </is>
      </c>
      <c r="B778" s="5" t="inlineStr">
        <is>
          <t>$$ LAMINA PVC MARMOL BLANCO PM01 BRILLANTE 1.22X2.44 3MM IMITACION PIEDRA NATURAL</t>
        </is>
      </c>
      <c r="C778" s="5" t="inlineStr">
        <is>
          <t>LAMINA PVC, BAMBU, ACC</t>
        </is>
      </c>
      <c r="D778" s="11" t="n">
        <v>50</v>
      </c>
      <c r="E778" s="12" t="n">
        <v>663407.1</v>
      </c>
      <c r="F778" s="14">
        <f>E778/SUM(E$2:E$4165)</f>
        <v/>
      </c>
      <c r="G778" s="14">
        <f>G777+F778</f>
        <v/>
      </c>
      <c r="H778" s="5">
        <f>IF(G778&lt;=p_rot_a,"A",IF(G778&lt;=p_rot_b,"B","C"))</f>
        <v/>
      </c>
    </row>
    <row r="779">
      <c r="A779" s="5" t="inlineStr">
        <is>
          <t>73139</t>
        </is>
      </c>
      <c r="B779" s="5" t="inlineStr">
        <is>
          <t>GRACIELA SIFON FLEXIBLE 11/2 X 11/4 UNIVERSAL</t>
        </is>
      </c>
      <c r="C779" s="5" t="inlineStr">
        <is>
          <t>FERRETERIA GENERAL</t>
        </is>
      </c>
      <c r="D779" s="11" t="n">
        <v>359</v>
      </c>
      <c r="E779" s="12" t="n">
        <v>661819.8199999999</v>
      </c>
      <c r="F779" s="14">
        <f>E779/SUM(E$2:E$4165)</f>
        <v/>
      </c>
      <c r="G779" s="14">
        <f>G778+F779</f>
        <v/>
      </c>
      <c r="H779" s="5">
        <f>IF(G779&lt;=p_rot_a,"A",IF(G779&lt;=p_rot_b,"B","C"))</f>
        <v/>
      </c>
    </row>
    <row r="780">
      <c r="A780" s="5" t="inlineStr">
        <is>
          <t>10160006</t>
        </is>
      </c>
      <c r="B780" s="5" t="inlineStr">
        <is>
          <t>TUBO IND. RECTANGULAR 1X11/2 1.20MM GALVANIZADO</t>
        </is>
      </c>
      <c r="C780" s="5" t="inlineStr">
        <is>
          <t>TUBERIA INDUSTRIAL</t>
        </is>
      </c>
      <c r="D780" s="11" t="n">
        <v>155</v>
      </c>
      <c r="E780" s="12" t="n">
        <v>661697.65</v>
      </c>
      <c r="F780" s="14">
        <f>E780/SUM(E$2:E$4165)</f>
        <v/>
      </c>
      <c r="G780" s="14">
        <f>G779+F780</f>
        <v/>
      </c>
      <c r="H780" s="5">
        <f>IF(G780&lt;=p_rot_a,"A",IF(G780&lt;=p_rot_b,"B","C"))</f>
        <v/>
      </c>
    </row>
    <row r="781">
      <c r="A781" s="5" t="inlineStr">
        <is>
          <t>PINT-IM-0023</t>
        </is>
      </c>
      <c r="B781" s="5" t="inlineStr">
        <is>
          <t>LANCO SEAL COAT BLANCO SATIN CUBETA SC3493-2</t>
        </is>
      </c>
      <c r="C781" s="5" t="inlineStr">
        <is>
          <t>IMPERMEABILIZANTES</t>
        </is>
      </c>
      <c r="D781" s="11" t="n">
        <v>9</v>
      </c>
      <c r="E781" s="12" t="n">
        <v>659867.26</v>
      </c>
      <c r="F781" s="14">
        <f>E781/SUM(E$2:E$4165)</f>
        <v/>
      </c>
      <c r="G781" s="14">
        <f>G780+F781</f>
        <v/>
      </c>
      <c r="H781" s="5">
        <f>IF(G781&lt;=p_rot_a,"A",IF(G781&lt;=p_rot_b,"B","C"))</f>
        <v/>
      </c>
    </row>
    <row r="782">
      <c r="A782" s="5" t="inlineStr">
        <is>
          <t>351100300991629</t>
        </is>
      </c>
      <c r="B782" s="5" t="inlineStr">
        <is>
          <t>TABLILLA PVC LAMINADA TLWS-058 MARMOL PAQUETE 10U 11.9M2 20cmx5.95m</t>
        </is>
      </c>
      <c r="C782" s="5" t="inlineStr">
        <is>
          <t>SIN CATEGORIA</t>
        </is>
      </c>
      <c r="D782" s="11" t="n">
        <v>18.7</v>
      </c>
      <c r="E782" s="12" t="n">
        <v>658678.72</v>
      </c>
      <c r="F782" s="14">
        <f>E782/SUM(E$2:E$4165)</f>
        <v/>
      </c>
      <c r="G782" s="14">
        <f>G781+F782</f>
        <v/>
      </c>
      <c r="H782" s="5">
        <f>IF(G782&lt;=p_rot_a,"A",IF(G782&lt;=p_rot_b,"B","C"))</f>
        <v/>
      </c>
    </row>
    <row r="783">
      <c r="A783" s="5" t="inlineStr">
        <is>
          <t>10200012</t>
        </is>
      </c>
      <c r="B783" s="5" t="inlineStr">
        <is>
          <t>TUBO REDONDO P/MALLA 11/2 1.50MM GALVANIZADO</t>
        </is>
      </c>
      <c r="C783" s="5" t="inlineStr">
        <is>
          <t>TUBERIA REDONDA</t>
        </is>
      </c>
      <c r="D783" s="11" t="n">
        <v>104</v>
      </c>
      <c r="E783" s="12" t="n">
        <v>658654.83</v>
      </c>
      <c r="F783" s="14">
        <f>E783/SUM(E$2:E$4165)</f>
        <v/>
      </c>
      <c r="G783" s="14">
        <f>G782+F783</f>
        <v/>
      </c>
      <c r="H783" s="5">
        <f>IF(G783&lt;=p_rot_a,"A",IF(G783&lt;=p_rot_b,"B","C"))</f>
        <v/>
      </c>
    </row>
    <row r="784">
      <c r="A784" s="5" t="inlineStr">
        <is>
          <t>71883</t>
        </is>
      </c>
      <c r="B784" s="5" t="inlineStr">
        <is>
          <t>AGUILA BLANCO APAGADOR SENCILLO PLATA 1000W</t>
        </is>
      </c>
      <c r="C784" s="5" t="inlineStr">
        <is>
          <t>ACCESORIOS ELECTRICOS Y CABLES</t>
        </is>
      </c>
      <c r="D784" s="11" t="n">
        <v>541</v>
      </c>
      <c r="E784" s="12" t="n">
        <v>658123.98</v>
      </c>
      <c r="F784" s="14">
        <f>E784/SUM(E$2:E$4165)</f>
        <v/>
      </c>
      <c r="G784" s="14">
        <f>G783+F784</f>
        <v/>
      </c>
      <c r="H784" s="5">
        <f>IF(G784&lt;=p_rot_a,"A",IF(G784&lt;=p_rot_b,"B","C"))</f>
        <v/>
      </c>
    </row>
    <row r="785">
      <c r="A785" s="5" t="inlineStr">
        <is>
          <t>PINT-AN-0033</t>
        </is>
      </c>
      <c r="B785" s="5" t="inlineStr">
        <is>
          <t>LANCO ANTICORROSIVO MINIO ROJO GALON VA971-4</t>
        </is>
      </c>
      <c r="C785" s="5" t="inlineStr">
        <is>
          <t>ANTICORROSIVOS Y BASE ACEITE</t>
        </is>
      </c>
      <c r="D785" s="11" t="n">
        <v>56</v>
      </c>
      <c r="E785" s="12" t="n">
        <v>656970.8</v>
      </c>
      <c r="F785" s="14">
        <f>E785/SUM(E$2:E$4165)</f>
        <v/>
      </c>
      <c r="G785" s="14">
        <f>G784+F785</f>
        <v/>
      </c>
      <c r="H785" s="5">
        <f>IF(G785&lt;=p_rot_a,"A",IF(G785&lt;=p_rot_b,"B","C"))</f>
        <v/>
      </c>
    </row>
    <row r="786">
      <c r="A786" s="5" t="inlineStr">
        <is>
          <t>10154</t>
        </is>
      </c>
      <c r="B786" s="5" t="inlineStr">
        <is>
          <t>LLAVE EMPOTRAR DE PALANCA CLASSIC 013CSLC PRICE PFISTER</t>
        </is>
      </c>
      <c r="C786" s="5" t="inlineStr">
        <is>
          <t>GRIFERIA - ACC. BAÑO Y COCINA</t>
        </is>
      </c>
      <c r="D786" s="11" t="n">
        <v>49</v>
      </c>
      <c r="E786" s="12" t="n">
        <v>656687.28</v>
      </c>
      <c r="F786" s="14">
        <f>E786/SUM(E$2:E$4165)</f>
        <v/>
      </c>
      <c r="G786" s="14">
        <f>G785+F786</f>
        <v/>
      </c>
      <c r="H786" s="5">
        <f>IF(G786&lt;=p_rot_a,"A",IF(G786&lt;=p_rot_b,"B","C"))</f>
        <v/>
      </c>
    </row>
    <row r="787">
      <c r="A787" s="5" t="inlineStr">
        <is>
          <t>3490204</t>
        </is>
      </c>
      <c r="B787" s="5" t="inlineStr">
        <is>
          <t>TOTAL SIERRA CALADORA 570W UTS206656</t>
        </is>
      </c>
      <c r="C787" s="5" t="inlineStr">
        <is>
          <t>HERRAMIENTA ELECTRICA</t>
        </is>
      </c>
      <c r="D787" s="11" t="n">
        <v>32</v>
      </c>
      <c r="E787" s="12" t="n">
        <v>655644</v>
      </c>
      <c r="F787" s="14">
        <f>E787/SUM(E$2:E$4165)</f>
        <v/>
      </c>
      <c r="G787" s="14">
        <f>G786+F787</f>
        <v/>
      </c>
      <c r="H787" s="5">
        <f>IF(G787&lt;=p_rot_a,"A",IF(G787&lt;=p_rot_b,"B","C"))</f>
        <v/>
      </c>
    </row>
    <row r="788">
      <c r="A788" s="5" t="inlineStr">
        <is>
          <t>351100300992212</t>
        </is>
      </c>
      <c r="B788" s="5" t="inlineStr">
        <is>
          <t>LLAVE LAVATORIO MONOCOMANDO DORADA AQP-23305</t>
        </is>
      </c>
      <c r="C788" s="5" t="inlineStr">
        <is>
          <t>IMPORTACION GRIFERIA</t>
        </is>
      </c>
      <c r="D788" s="11" t="n">
        <v>57</v>
      </c>
      <c r="E788" s="12" t="n">
        <v>655522.12</v>
      </c>
      <c r="F788" s="14">
        <f>E788/SUM(E$2:E$4165)</f>
        <v/>
      </c>
      <c r="G788" s="14">
        <f>G787+F788</f>
        <v/>
      </c>
      <c r="H788" s="5">
        <f>IF(G788&lt;=p_rot_a,"A",IF(G788&lt;=p_rot_b,"B","C"))</f>
        <v/>
      </c>
    </row>
    <row r="789">
      <c r="A789" s="5" t="inlineStr">
        <is>
          <t>20160010</t>
        </is>
      </c>
      <c r="B789" s="5" t="inlineStr">
        <is>
          <t>PORCELANATO PARKER GRIS MATE 60X60 CAJA 1.44M2</t>
        </is>
      </c>
      <c r="C789" s="5" t="inlineStr">
        <is>
          <t>PORCELANATO</t>
        </is>
      </c>
      <c r="D789" s="11" t="n">
        <v>80</v>
      </c>
      <c r="E789" s="12" t="n">
        <v>652879.42</v>
      </c>
      <c r="F789" s="14">
        <f>E789/SUM(E$2:E$4165)</f>
        <v/>
      </c>
      <c r="G789" s="14">
        <f>G788+F789</f>
        <v/>
      </c>
      <c r="H789" s="5">
        <f>IF(G789&lt;=p_rot_a,"A",IF(G789&lt;=p_rot_b,"B","C"))</f>
        <v/>
      </c>
    </row>
    <row r="790">
      <c r="A790" s="5" t="inlineStr">
        <is>
          <t>351100300990038</t>
        </is>
      </c>
      <c r="B790" s="5" t="inlineStr">
        <is>
          <t xml:space="preserve">STUD 1-5/8 </t>
        </is>
      </c>
      <c r="C790" s="5" t="inlineStr">
        <is>
          <t>LAMINAS Y PERFILERIA LIVIANA</t>
        </is>
      </c>
      <c r="D790" s="11" t="n">
        <v>861</v>
      </c>
      <c r="E790" s="12" t="n">
        <v>652001.77</v>
      </c>
      <c r="F790" s="14">
        <f>E790/SUM(E$2:E$4165)</f>
        <v/>
      </c>
      <c r="G790" s="14">
        <f>G789+F790</f>
        <v/>
      </c>
      <c r="H790" s="5">
        <f>IF(G790&lt;=p_rot_a,"A",IF(G790&lt;=p_rot_b,"B","C"))</f>
        <v/>
      </c>
    </row>
    <row r="791">
      <c r="A791" s="5" t="inlineStr">
        <is>
          <t>90065</t>
        </is>
      </c>
      <c r="B791" s="5" t="inlineStr">
        <is>
          <t>CANOA METALICA 4M CON ACCESORIOS TIPO PP COLOR TEJA</t>
        </is>
      </c>
      <c r="C791" s="5" t="inlineStr">
        <is>
          <t>BOTAGUAS, CUMBRERAS, CANOAS METALICAS</t>
        </is>
      </c>
      <c r="D791" s="11" t="n">
        <v>32</v>
      </c>
      <c r="E791" s="12" t="n">
        <v>649660.78</v>
      </c>
      <c r="F791" s="14">
        <f>E791/SUM(E$2:E$4165)</f>
        <v/>
      </c>
      <c r="G791" s="14">
        <f>G790+F791</f>
        <v/>
      </c>
      <c r="H791" s="5">
        <f>IF(G791&lt;=p_rot_a,"A",IF(G791&lt;=p_rot_b,"B","C"))</f>
        <v/>
      </c>
    </row>
    <row r="792">
      <c r="A792" s="5" t="inlineStr">
        <is>
          <t>175</t>
        </is>
      </c>
      <c r="B792" s="5" t="inlineStr">
        <is>
          <t>PILA PLASTICA GRANDE CON PATAS L1.46XA0.70XALT0.89</t>
        </is>
      </c>
      <c r="C792" s="5" t="inlineStr">
        <is>
          <t>PILAS</t>
        </is>
      </c>
      <c r="D792" s="11" t="n">
        <v>4</v>
      </c>
      <c r="E792" s="12" t="n">
        <v>649563.25</v>
      </c>
      <c r="F792" s="14">
        <f>E792/SUM(E$2:E$4165)</f>
        <v/>
      </c>
      <c r="G792" s="14">
        <f>G791+F792</f>
        <v/>
      </c>
      <c r="H792" s="5">
        <f>IF(G792&lt;=p_rot_a,"A",IF(G792&lt;=p_rot_b,"B","C"))</f>
        <v/>
      </c>
    </row>
    <row r="793">
      <c r="A793" s="5" t="inlineStr">
        <is>
          <t>351100300990526</t>
        </is>
      </c>
      <c r="B793" s="5" t="inlineStr">
        <is>
          <t xml:space="preserve">ENERWIRE CABLE 12 VERDE POR CAJA PROMO </t>
        </is>
      </c>
      <c r="C793" s="5" t="inlineStr">
        <is>
          <t>ACCESORIOS ELECTRICOS Y CABLES</t>
        </is>
      </c>
      <c r="D793" s="11" t="n">
        <v>35</v>
      </c>
      <c r="E793" s="12" t="n">
        <v>649327.4300000001</v>
      </c>
      <c r="F793" s="14">
        <f>E793/SUM(E$2:E$4165)</f>
        <v/>
      </c>
      <c r="G793" s="14">
        <f>G792+F793</f>
        <v/>
      </c>
      <c r="H793" s="5">
        <f>IF(G793&lt;=p_rot_a,"A",IF(G793&lt;=p_rot_b,"B","C"))</f>
        <v/>
      </c>
    </row>
    <row r="794">
      <c r="A794" s="5" t="inlineStr">
        <is>
          <t>351100300992702</t>
        </is>
      </c>
      <c r="B794" s="5" t="inlineStr">
        <is>
          <t>DJ AQUA MUEBLE 60CM X 50CM INCLUYE LAVATORIO ESPEJO REPISA BRILLANTE AEREO LUX STONE Y001-NP1 60CM</t>
        </is>
      </c>
      <c r="C794" s="5" t="inlineStr">
        <is>
          <t>IMPORTACION LOZA</t>
        </is>
      </c>
      <c r="D794" s="11" t="n">
        <v>9</v>
      </c>
      <c r="E794" s="12" t="n">
        <v>648076.99</v>
      </c>
      <c r="F794" s="14">
        <f>E794/SUM(E$2:E$4165)</f>
        <v/>
      </c>
      <c r="G794" s="14">
        <f>G793+F794</f>
        <v/>
      </c>
      <c r="H794" s="5">
        <f>IF(G794&lt;=p_rot_a,"A",IF(G794&lt;=p_rot_b,"B","C"))</f>
        <v/>
      </c>
    </row>
    <row r="795">
      <c r="A795" s="5" t="inlineStr">
        <is>
          <t>351100300992015</t>
        </is>
      </c>
      <c r="B795" s="5" t="inlineStr">
        <is>
          <t xml:space="preserve">TBM-46M CACHERA TIPO BOWL MONOCOMANDO BAJA NEGRA TUBIG 47792 </t>
        </is>
      </c>
      <c r="C795" s="5" t="inlineStr">
        <is>
          <t>GRIFERIA - ACC. BAÑO Y COCINA</t>
        </is>
      </c>
      <c r="D795" s="11" t="n">
        <v>59</v>
      </c>
      <c r="E795" s="12" t="n">
        <v>646425.87</v>
      </c>
      <c r="F795" s="14">
        <f>E795/SUM(E$2:E$4165)</f>
        <v/>
      </c>
      <c r="G795" s="14">
        <f>G794+F795</f>
        <v/>
      </c>
      <c r="H795" s="5">
        <f>IF(G795&lt;=p_rot_a,"A",IF(G795&lt;=p_rot_b,"B","C"))</f>
        <v/>
      </c>
    </row>
    <row r="796">
      <c r="A796" s="5" t="inlineStr">
        <is>
          <t>PINT-AN-0035</t>
        </is>
      </c>
      <c r="B796" s="5" t="inlineStr">
        <is>
          <t>LANCO DUREX ANTICORROSIVO ROJO CUBETA DE738-2</t>
        </is>
      </c>
      <c r="C796" s="5" t="inlineStr">
        <is>
          <t>ANTICORROSIVOS Y BASE ACEITE</t>
        </is>
      </c>
      <c r="D796" s="11" t="n">
        <v>9</v>
      </c>
      <c r="E796" s="12" t="n">
        <v>646297.15</v>
      </c>
      <c r="F796" s="14">
        <f>E796/SUM(E$2:E$4165)</f>
        <v/>
      </c>
      <c r="G796" s="14">
        <f>G795+F796</f>
        <v/>
      </c>
      <c r="H796" s="5">
        <f>IF(G796&lt;=p_rot_a,"A",IF(G796&lt;=p_rot_b,"B","C"))</f>
        <v/>
      </c>
    </row>
    <row r="797">
      <c r="A797" s="5" t="inlineStr">
        <is>
          <t>4353777</t>
        </is>
      </c>
      <c r="B797" s="5" t="inlineStr">
        <is>
          <t>LAMINA NUEVA TEC ORION TEXTURIZADA HC8865-1 1.22 X. 2.44M 5MM MATE FIBRA BAMBU CARBON PVC</t>
        </is>
      </c>
      <c r="C797" s="5" t="inlineStr">
        <is>
          <t>IMPORTACION LAMINA PVC, BAMBU, ACC</t>
        </is>
      </c>
      <c r="D797" s="11" t="n">
        <v>42</v>
      </c>
      <c r="E797" s="12" t="n">
        <v>645331.86</v>
      </c>
      <c r="F797" s="14">
        <f>E797/SUM(E$2:E$4165)</f>
        <v/>
      </c>
      <c r="G797" s="14">
        <f>G796+F797</f>
        <v/>
      </c>
      <c r="H797" s="5">
        <f>IF(G797&lt;=p_rot_a,"A",IF(G797&lt;=p_rot_b,"B","C"))</f>
        <v/>
      </c>
    </row>
    <row r="798">
      <c r="A798" s="5" t="inlineStr">
        <is>
          <t>17</t>
        </is>
      </c>
      <c r="B798" s="5" t="inlineStr">
        <is>
          <t>VARILLA LISA 1/2 #4</t>
        </is>
      </c>
      <c r="C798" s="5" t="inlineStr">
        <is>
          <t>TUBERIA INDUSTRIAL, HIERROS PLANOS Y CORRUGADOS</t>
        </is>
      </c>
      <c r="D798" s="11" t="n">
        <v>178</v>
      </c>
      <c r="E798" s="12" t="n">
        <v>643292.95</v>
      </c>
      <c r="F798" s="14">
        <f>E798/SUM(E$2:E$4165)</f>
        <v/>
      </c>
      <c r="G798" s="14">
        <f>G797+F798</f>
        <v/>
      </c>
      <c r="H798" s="5">
        <f>IF(G798&lt;=p_rot_a,"A",IF(G798&lt;=p_rot_b,"B","C"))</f>
        <v/>
      </c>
    </row>
    <row r="799">
      <c r="A799" s="5" t="inlineStr">
        <is>
          <t>216</t>
        </is>
      </c>
      <c r="B799" s="5" t="inlineStr">
        <is>
          <t>LAUREL RODAPIE 1/2X4 MOLDURADO EN VARAS</t>
        </is>
      </c>
      <c r="C799" s="5" t="inlineStr">
        <is>
          <t>LAUREL</t>
        </is>
      </c>
      <c r="D799" s="11" t="n">
        <v>877</v>
      </c>
      <c r="E799" s="12" t="n">
        <v>643200.6</v>
      </c>
      <c r="F799" s="14">
        <f>E799/SUM(E$2:E$4165)</f>
        <v/>
      </c>
      <c r="G799" s="14">
        <f>G798+F799</f>
        <v/>
      </c>
      <c r="H799" s="5">
        <f>IF(G799&lt;=p_rot_a,"A",IF(G799&lt;=p_rot_b,"B","C"))</f>
        <v/>
      </c>
    </row>
    <row r="800">
      <c r="A800" s="5" t="inlineStr">
        <is>
          <t>PINT-PA-0050</t>
        </is>
      </c>
      <c r="B800" s="5" t="inlineStr">
        <is>
          <t>LANCO SUPER COAT SATIN PASTEL GALON SC3731-4</t>
        </is>
      </c>
      <c r="C800" s="5" t="inlineStr">
        <is>
          <t>PINTURA ACRILICA</t>
        </is>
      </c>
      <c r="D800" s="11" t="n">
        <v>50</v>
      </c>
      <c r="E800" s="12" t="n">
        <v>640380.53</v>
      </c>
      <c r="F800" s="14">
        <f>E800/SUM(E$2:E$4165)</f>
        <v/>
      </c>
      <c r="G800" s="14">
        <f>G799+F800</f>
        <v/>
      </c>
      <c r="H800" s="5">
        <f>IF(G800&lt;=p_rot_a,"A",IF(G800&lt;=p_rot_b,"B","C"))</f>
        <v/>
      </c>
    </row>
    <row r="801">
      <c r="A801" s="5" t="inlineStr">
        <is>
          <t>3057</t>
        </is>
      </c>
      <c r="B801" s="5" t="inlineStr">
        <is>
          <t>CH BREAKER 2X50</t>
        </is>
      </c>
      <c r="C801" s="5" t="inlineStr">
        <is>
          <t>ACCESORIOS ELECTRICOS Y CABLES</t>
        </is>
      </c>
      <c r="D801" s="11" t="n">
        <v>40</v>
      </c>
      <c r="E801" s="12" t="n">
        <v>638663.15</v>
      </c>
      <c r="F801" s="14">
        <f>E801/SUM(E$2:E$4165)</f>
        <v/>
      </c>
      <c r="G801" s="14">
        <f>G800+F801</f>
        <v/>
      </c>
      <c r="H801" s="5">
        <f>IF(G801&lt;=p_rot_a,"A",IF(G801&lt;=p_rot_b,"B","C"))</f>
        <v/>
      </c>
    </row>
    <row r="802">
      <c r="A802" s="5" t="inlineStr">
        <is>
          <t>10100008</t>
        </is>
      </c>
      <c r="B802" s="5" t="inlineStr">
        <is>
          <t>ANGULAR 2 X 3/16</t>
        </is>
      </c>
      <c r="C802" s="5" t="inlineStr">
        <is>
          <t>ANGULAR HIERRO</t>
        </is>
      </c>
      <c r="D802" s="11" t="n">
        <v>50</v>
      </c>
      <c r="E802" s="12" t="n">
        <v>638271.16</v>
      </c>
      <c r="F802" s="14">
        <f>E802/SUM(E$2:E$4165)</f>
        <v/>
      </c>
      <c r="G802" s="14">
        <f>G801+F802</f>
        <v/>
      </c>
      <c r="H802" s="5">
        <f>IF(G802&lt;=p_rot_a,"A",IF(G802&lt;=p_rot_b,"B","C"))</f>
        <v/>
      </c>
    </row>
    <row r="803">
      <c r="A803" s="5" t="inlineStr">
        <is>
          <t>351100300992717</t>
        </is>
      </c>
      <c r="B803" s="5" t="inlineStr">
        <is>
          <t>DJ ESTELA MUEBLE 120CM X 50CM INCLUYE LAVATORIO ESPEJO REPISA BRILLANTE AEREO LUX STONE Y006-1 120CM</t>
        </is>
      </c>
      <c r="C803" s="5" t="inlineStr">
        <is>
          <t>IMPORTACION LOZA</t>
        </is>
      </c>
      <c r="D803" s="11" t="n">
        <v>6</v>
      </c>
      <c r="E803" s="12" t="n">
        <v>638008.85</v>
      </c>
      <c r="F803" s="14">
        <f>E803/SUM(E$2:E$4165)</f>
        <v/>
      </c>
      <c r="G803" s="14">
        <f>G802+F803</f>
        <v/>
      </c>
      <c r="H803" s="5">
        <f>IF(G803&lt;=p_rot_a,"A",IF(G803&lt;=p_rot_b,"B","C"))</f>
        <v/>
      </c>
    </row>
    <row r="804">
      <c r="A804" s="5" t="inlineStr">
        <is>
          <t>351100300992724</t>
        </is>
      </c>
      <c r="B804" s="5" t="inlineStr">
        <is>
          <t>DJ VESTA MUEBLE 80CM X 50CM INCLUYE LAVATORIO ESPEJO REPISA AEREO LUX STONE Y011-X1 80CM</t>
        </is>
      </c>
      <c r="C804" s="5" t="inlineStr">
        <is>
          <t>IMPORTACION LOZA</t>
        </is>
      </c>
      <c r="D804" s="11" t="n">
        <v>7</v>
      </c>
      <c r="E804" s="12" t="n">
        <v>637787.61</v>
      </c>
      <c r="F804" s="14">
        <f>E804/SUM(E$2:E$4165)</f>
        <v/>
      </c>
      <c r="G804" s="14">
        <f>G803+F804</f>
        <v/>
      </c>
      <c r="H804" s="5">
        <f>IF(G804&lt;=p_rot_a,"A",IF(G804&lt;=p_rot_b,"B","C"))</f>
        <v/>
      </c>
    </row>
    <row r="805">
      <c r="A805" s="5" t="inlineStr">
        <is>
          <t>351100300992845</t>
        </is>
      </c>
      <c r="B805" s="5" t="inlineStr">
        <is>
          <t>DUCHA EXPUESTA ACERO INOXIDABLE NEGRA NT16975-BK</t>
        </is>
      </c>
      <c r="C805" s="5" t="inlineStr">
        <is>
          <t>IMPORTACION GRIFERIA</t>
        </is>
      </c>
      <c r="D805" s="11" t="n">
        <v>8</v>
      </c>
      <c r="E805" s="12" t="n">
        <v>635389.38</v>
      </c>
      <c r="F805" s="14">
        <f>E805/SUM(E$2:E$4165)</f>
        <v/>
      </c>
      <c r="G805" s="14">
        <f>G804+F805</f>
        <v/>
      </c>
      <c r="H805" s="5">
        <f>IF(G805&lt;=p_rot_a,"A",IF(G805&lt;=p_rot_b,"B","C"))</f>
        <v/>
      </c>
    </row>
    <row r="806">
      <c r="A806" s="5" t="inlineStr">
        <is>
          <t>351100300991726</t>
        </is>
      </c>
      <c r="B806" s="5" t="inlineStr">
        <is>
          <t>DIAMOND ZT-2103B-80 DARK GREY MUEBLE LAVATORIO + ESPEJO 80X47X82CM ESPEJO 70X11X65CM</t>
        </is>
      </c>
      <c r="C806" s="5" t="inlineStr">
        <is>
          <t>SIN CATEGORIA</t>
        </is>
      </c>
      <c r="D806" s="11" t="n">
        <v>9</v>
      </c>
      <c r="E806" s="12" t="n">
        <v>635055.36</v>
      </c>
      <c r="F806" s="14">
        <f>E806/SUM(E$2:E$4165)</f>
        <v/>
      </c>
      <c r="G806" s="14">
        <f>G805+F806</f>
        <v/>
      </c>
      <c r="H806" s="5">
        <f>IF(G806&lt;=p_rot_a,"A",IF(G806&lt;=p_rot_b,"B","C"))</f>
        <v/>
      </c>
    </row>
    <row r="807">
      <c r="A807" s="5" t="inlineStr">
        <is>
          <t>351100300992652</t>
        </is>
      </c>
      <c r="B807" s="5" t="inlineStr">
        <is>
          <t>CALENTADOR DE AGUA ELECTRICO DIGITAL 220V 7200W HTK-EHH-11 HIDROTEK</t>
        </is>
      </c>
      <c r="C807" s="5" t="inlineStr">
        <is>
          <t>IMPORTACION GRIFERIA</t>
        </is>
      </c>
      <c r="D807" s="11" t="n">
        <v>10</v>
      </c>
      <c r="E807" s="12" t="n">
        <v>634535.4</v>
      </c>
      <c r="F807" s="14">
        <f>E807/SUM(E$2:E$4165)</f>
        <v/>
      </c>
      <c r="G807" s="14">
        <f>G806+F807</f>
        <v/>
      </c>
      <c r="H807" s="5">
        <f>IF(G807&lt;=p_rot_a,"A",IF(G807&lt;=p_rot_b,"B","C"))</f>
        <v/>
      </c>
    </row>
    <row r="808">
      <c r="A808" s="5" t="inlineStr">
        <is>
          <t>351100300992377</t>
        </is>
      </c>
      <c r="B808" s="5" t="inlineStr">
        <is>
          <t>DESAGUE PUSH NEGRO LAVATORIO SIN SIN SIN REBOSADERO CE-226SM 75700 FOSET</t>
        </is>
      </c>
      <c r="C808" s="5" t="inlineStr">
        <is>
          <t>GRIFERIA - ACC. BAÑO Y COCINA</t>
        </is>
      </c>
      <c r="D808" s="11" t="n">
        <v>93</v>
      </c>
      <c r="E808" s="12" t="n">
        <v>633962.83</v>
      </c>
      <c r="F808" s="14">
        <f>E808/SUM(E$2:E$4165)</f>
        <v/>
      </c>
      <c r="G808" s="14">
        <f>G807+F808</f>
        <v/>
      </c>
      <c r="H808" s="5">
        <f>IF(G808&lt;=p_rot_a,"A",IF(G808&lt;=p_rot_b,"B","C"))</f>
        <v/>
      </c>
    </row>
    <row r="809">
      <c r="A809" s="5" t="inlineStr">
        <is>
          <t>351100300992684</t>
        </is>
      </c>
      <c r="B809" s="5" t="inlineStr">
        <is>
          <t>PANEL PVC FLAT MONTEVERDE CIELOS Y PAREDES 30CM X 2.90M X 8MM 10 CANALES MELINA</t>
        </is>
      </c>
      <c r="C809" s="5" t="inlineStr">
        <is>
          <t>PANEL ACANALADO INTERIOR</t>
        </is>
      </c>
      <c r="D809" s="11" t="n">
        <v>158</v>
      </c>
      <c r="E809" s="12" t="n">
        <v>631725.22</v>
      </c>
      <c r="F809" s="14">
        <f>E809/SUM(E$2:E$4165)</f>
        <v/>
      </c>
      <c r="G809" s="14">
        <f>G808+F809</f>
        <v/>
      </c>
      <c r="H809" s="5">
        <f>IF(G809&lt;=p_rot_a,"A",IF(G809&lt;=p_rot_b,"B","C"))</f>
        <v/>
      </c>
    </row>
    <row r="810">
      <c r="A810" s="5" t="inlineStr">
        <is>
          <t>PINT-PA-0085</t>
        </is>
      </c>
      <c r="B810" s="5" t="inlineStr">
        <is>
          <t>SUPRA LATEX PASTEL MATE GALON VA958-4</t>
        </is>
      </c>
      <c r="C810" s="5" t="inlineStr">
        <is>
          <t>PINTURA ACRILICA</t>
        </is>
      </c>
      <c r="D810" s="11" t="n">
        <v>52</v>
      </c>
      <c r="E810" s="12" t="n">
        <v>631502.65</v>
      </c>
      <c r="F810" s="14">
        <f>E810/SUM(E$2:E$4165)</f>
        <v/>
      </c>
      <c r="G810" s="14">
        <f>G809+F810</f>
        <v/>
      </c>
      <c r="H810" s="5">
        <f>IF(G810&lt;=p_rot_a,"A",IF(G810&lt;=p_rot_b,"B","C"))</f>
        <v/>
      </c>
    </row>
    <row r="811">
      <c r="A811" s="5" t="inlineStr">
        <is>
          <t>351100300992411</t>
        </is>
      </c>
      <c r="B811" s="5" t="inlineStr">
        <is>
          <t>MUEBLE LAVATORIO CAFE CLARO MELAMINA 45X45CM NO INCLUYE LOZA</t>
        </is>
      </c>
      <c r="C811" s="5" t="inlineStr">
        <is>
          <t>LOZA SANITARIA</t>
        </is>
      </c>
      <c r="D811" s="11" t="n">
        <v>16</v>
      </c>
      <c r="E811" s="12" t="n">
        <v>626814.16</v>
      </c>
      <c r="F811" s="14">
        <f>E811/SUM(E$2:E$4165)</f>
        <v/>
      </c>
      <c r="G811" s="14">
        <f>G810+F811</f>
        <v/>
      </c>
      <c r="H811" s="5">
        <f>IF(G811&lt;=p_rot_a,"A",IF(G811&lt;=p_rot_b,"B","C"))</f>
        <v/>
      </c>
    </row>
    <row r="812">
      <c r="A812" s="5" t="inlineStr">
        <is>
          <t>15</t>
        </is>
      </c>
      <c r="B812" s="5" t="inlineStr">
        <is>
          <t>VARILLA GRAFILADA 1/4 #2</t>
        </is>
      </c>
      <c r="C812" s="5" t="inlineStr">
        <is>
          <t>TUBERIA INDUSTRIAL, HIERROS PLANOS Y CORRUGADOS</t>
        </is>
      </c>
      <c r="D812" s="11" t="n">
        <v>969</v>
      </c>
      <c r="E812" s="12" t="n">
        <v>626528.6899999999</v>
      </c>
      <c r="F812" s="14">
        <f>E812/SUM(E$2:E$4165)</f>
        <v/>
      </c>
      <c r="G812" s="14">
        <f>G811+F812</f>
        <v/>
      </c>
      <c r="H812" s="5">
        <f>IF(G812&lt;=p_rot_a,"A",IF(G812&lt;=p_rot_b,"B","C"))</f>
        <v/>
      </c>
    </row>
    <row r="813">
      <c r="A813" s="5" t="inlineStr">
        <is>
          <t>351100300992011</t>
        </is>
      </c>
      <c r="B813" s="5" t="inlineStr">
        <is>
          <t>TRAMPA PARA MOSCA DESECHABLE SOLO APLICAR AGUA</t>
        </is>
      </c>
      <c r="C813" s="5" t="inlineStr">
        <is>
          <t>FERRETERIA GENERAL</t>
        </is>
      </c>
      <c r="D813" s="11" t="n">
        <v>354</v>
      </c>
      <c r="E813" s="12" t="n">
        <v>626109.73</v>
      </c>
      <c r="F813" s="14">
        <f>E813/SUM(E$2:E$4165)</f>
        <v/>
      </c>
      <c r="G813" s="14">
        <f>G812+F813</f>
        <v/>
      </c>
      <c r="H813" s="5">
        <f>IF(G813&lt;=p_rot_a,"A",IF(G813&lt;=p_rot_b,"B","C"))</f>
        <v/>
      </c>
    </row>
    <row r="814">
      <c r="A814" s="5" t="inlineStr">
        <is>
          <t>30423</t>
        </is>
      </c>
      <c r="B814" s="5" t="inlineStr">
        <is>
          <t>CURVA CONDUIT 1/2 TIPO A UL*</t>
        </is>
      </c>
      <c r="C814" s="5" t="inlineStr">
        <is>
          <t>ACCESORIOS ELECTRICOS Y CABLES</t>
        </is>
      </c>
      <c r="D814" s="11" t="n">
        <v>2199</v>
      </c>
      <c r="E814" s="12" t="n">
        <v>622493.9</v>
      </c>
      <c r="F814" s="14">
        <f>E814/SUM(E$2:E$4165)</f>
        <v/>
      </c>
      <c r="G814" s="14">
        <f>G813+F814</f>
        <v/>
      </c>
      <c r="H814" s="5">
        <f>IF(G814&lt;=p_rot_a,"A",IF(G814&lt;=p_rot_b,"B","C"))</f>
        <v/>
      </c>
    </row>
    <row r="815">
      <c r="A815" s="5" t="inlineStr">
        <is>
          <t>PINT-IM-0020</t>
        </is>
      </c>
      <c r="B815" s="5" t="inlineStr">
        <is>
          <t>LANCO SEAL COAT PASTEL SATIN GALON SC3494-4</t>
        </is>
      </c>
      <c r="C815" s="5" t="inlineStr">
        <is>
          <t>IMPERMEABILIZANTES</t>
        </is>
      </c>
      <c r="D815" s="11" t="n">
        <v>42</v>
      </c>
      <c r="E815" s="12" t="n">
        <v>621902.65</v>
      </c>
      <c r="F815" s="14">
        <f>E815/SUM(E$2:E$4165)</f>
        <v/>
      </c>
      <c r="G815" s="14">
        <f>G814+F815</f>
        <v/>
      </c>
      <c r="H815" s="5">
        <f>IF(G815&lt;=p_rot_a,"A",IF(G815&lt;=p_rot_b,"B","C"))</f>
        <v/>
      </c>
    </row>
    <row r="816">
      <c r="A816" s="5" t="inlineStr">
        <is>
          <t>351100300992439</t>
        </is>
      </c>
      <c r="B816" s="5" t="inlineStr">
        <is>
          <t>DESAGUE ROBUSTO LAVATORIO FLEXIBLE CROMADO AQP-22909</t>
        </is>
      </c>
      <c r="C816" s="5" t="inlineStr">
        <is>
          <t>IMPORTACION GRIFERIA</t>
        </is>
      </c>
      <c r="D816" s="11" t="n">
        <v>181</v>
      </c>
      <c r="E816" s="12" t="n">
        <v>621392.61</v>
      </c>
      <c r="F816" s="14">
        <f>E816/SUM(E$2:E$4165)</f>
        <v/>
      </c>
      <c r="G816" s="14">
        <f>G815+F816</f>
        <v/>
      </c>
      <c r="H816" s="5">
        <f>IF(G816&lt;=p_rot_a,"A",IF(G816&lt;=p_rot_b,"B","C"))</f>
        <v/>
      </c>
    </row>
    <row r="817">
      <c r="A817" s="5" t="inlineStr">
        <is>
          <t>351100300992311</t>
        </is>
      </c>
      <c r="B817" s="5" t="inlineStr">
        <is>
          <t>DUCHA BAÑO GRIS FF1105H EXPUESTA COLOR GRIS PLOMO FANG</t>
        </is>
      </c>
      <c r="C817" s="5" t="inlineStr">
        <is>
          <t>IMPORTACION GRIFERIA</t>
        </is>
      </c>
      <c r="D817" s="11" t="n">
        <v>8</v>
      </c>
      <c r="E817" s="12" t="n">
        <v>620743.36</v>
      </c>
      <c r="F817" s="14">
        <f>E817/SUM(E$2:E$4165)</f>
        <v/>
      </c>
      <c r="G817" s="14">
        <f>G816+F817</f>
        <v/>
      </c>
      <c r="H817" s="5">
        <f>IF(G817&lt;=p_rot_a,"A",IF(G817&lt;=p_rot_b,"B","C"))</f>
        <v/>
      </c>
    </row>
    <row r="818">
      <c r="A818" s="5" t="inlineStr">
        <is>
          <t>930</t>
        </is>
      </c>
      <c r="B818" s="5" t="inlineStr">
        <is>
          <t>METRO TUBO PVC 3</t>
        </is>
      </c>
      <c r="C818" s="5" t="inlineStr">
        <is>
          <t>TUBERIA PVC, CANOAS Y ACCESORIOS</t>
        </is>
      </c>
      <c r="D818" s="11" t="n">
        <v>300</v>
      </c>
      <c r="E818" s="12" t="n">
        <v>620611.5</v>
      </c>
      <c r="F818" s="14">
        <f>E818/SUM(E$2:E$4165)</f>
        <v/>
      </c>
      <c r="G818" s="14">
        <f>G817+F818</f>
        <v/>
      </c>
      <c r="H818" s="5">
        <f>IF(G818&lt;=p_rot_a,"A",IF(G818&lt;=p_rot_b,"B","C"))</f>
        <v/>
      </c>
    </row>
    <row r="819">
      <c r="A819" s="5" t="inlineStr">
        <is>
          <t>561</t>
        </is>
      </c>
      <c r="B819" s="5" t="inlineStr">
        <is>
          <t>PASTA GYPSUM SECADO RAPIDO 8KG</t>
        </is>
      </c>
      <c r="C819" s="5" t="inlineStr">
        <is>
          <t>LAMINAS Y PERFILERIA LIVIANA</t>
        </is>
      </c>
      <c r="D819" s="11" t="n">
        <v>67</v>
      </c>
      <c r="E819" s="12" t="n">
        <v>619718.4</v>
      </c>
      <c r="F819" s="14">
        <f>E819/SUM(E$2:E$4165)</f>
        <v/>
      </c>
      <c r="G819" s="14">
        <f>G818+F819</f>
        <v/>
      </c>
      <c r="H819" s="5">
        <f>IF(G819&lt;=p_rot_a,"A",IF(G819&lt;=p_rot_b,"B","C"))</f>
        <v/>
      </c>
    </row>
    <row r="820">
      <c r="A820" s="5" t="inlineStr">
        <is>
          <t>3467</t>
        </is>
      </c>
      <c r="B820" s="5" t="inlineStr">
        <is>
          <t>CERAMICA NAPOLE BEIGE 48X48 CAJA 2.34M2 PRIMERA CALIDAD</t>
        </is>
      </c>
      <c r="C820" s="5" t="inlineStr">
        <is>
          <t>CERAMICAS, AZULEJOS, PORCELANATOS</t>
        </is>
      </c>
      <c r="D820" s="11" t="n">
        <v>84</v>
      </c>
      <c r="E820" s="12" t="n">
        <v>618845.84</v>
      </c>
      <c r="F820" s="14">
        <f>E820/SUM(E$2:E$4165)</f>
        <v/>
      </c>
      <c r="G820" s="14">
        <f>G819+F820</f>
        <v/>
      </c>
      <c r="H820" s="5">
        <f>IF(G820&lt;=p_rot_a,"A",IF(G820&lt;=p_rot_b,"B","C"))</f>
        <v/>
      </c>
    </row>
    <row r="821">
      <c r="A821" s="5" t="inlineStr">
        <is>
          <t>71239</t>
        </is>
      </c>
      <c r="B821" s="5" t="inlineStr">
        <is>
          <t>PILA ENCHAPADA MEDIANA 75X50 DERECHA #08</t>
        </is>
      </c>
      <c r="C821" s="5" t="inlineStr">
        <is>
          <t>PILAS</t>
        </is>
      </c>
      <c r="D821" s="11" t="n">
        <v>18</v>
      </c>
      <c r="E821" s="12" t="n">
        <v>618413.25</v>
      </c>
      <c r="F821" s="14">
        <f>E821/SUM(E$2:E$4165)</f>
        <v/>
      </c>
      <c r="G821" s="14">
        <f>G820+F821</f>
        <v/>
      </c>
      <c r="H821" s="5">
        <f>IF(G821&lt;=p_rot_a,"A",IF(G821&lt;=p_rot_b,"B","C"))</f>
        <v/>
      </c>
    </row>
    <row r="822">
      <c r="A822" s="5" t="inlineStr">
        <is>
          <t>PINT-PA-0045</t>
        </is>
      </c>
      <c r="B822" s="5" t="inlineStr">
        <is>
          <t>LANCO SUPER COAT SATIN BLANCO GALON SC3730-4</t>
        </is>
      </c>
      <c r="C822" s="5" t="inlineStr">
        <is>
          <t>PINTURA ACRILICA</t>
        </is>
      </c>
      <c r="D822" s="11" t="n">
        <v>48</v>
      </c>
      <c r="E822" s="12" t="n">
        <v>617743.36</v>
      </c>
      <c r="F822" s="14">
        <f>E822/SUM(E$2:E$4165)</f>
        <v/>
      </c>
      <c r="G822" s="14">
        <f>G821+F822</f>
        <v/>
      </c>
      <c r="H822" s="5">
        <f>IF(G822&lt;=p_rot_a,"A",IF(G822&lt;=p_rot_b,"B","C"))</f>
        <v/>
      </c>
    </row>
    <row r="823">
      <c r="A823" s="5" t="inlineStr">
        <is>
          <t>495</t>
        </is>
      </c>
      <c r="B823" s="5" t="inlineStr">
        <is>
          <t>SOLDADURA LINCOLN 1/8</t>
        </is>
      </c>
      <c r="C823" s="5" t="inlineStr">
        <is>
          <t>TUBERIA INDUSTRIAL, HIERROS PLANOS Y CORRUGADOS</t>
        </is>
      </c>
      <c r="D823" s="11" t="n">
        <v>202.5</v>
      </c>
      <c r="E823" s="12" t="n">
        <v>616921.38</v>
      </c>
      <c r="F823" s="14">
        <f>E823/SUM(E$2:E$4165)</f>
        <v/>
      </c>
      <c r="G823" s="14">
        <f>G822+F823</f>
        <v/>
      </c>
      <c r="H823" s="5">
        <f>IF(G823&lt;=p_rot_a,"A",IF(G823&lt;=p_rot_b,"B","C"))</f>
        <v/>
      </c>
    </row>
    <row r="824">
      <c r="A824" s="5" t="inlineStr">
        <is>
          <t>351100300992725</t>
        </is>
      </c>
      <c r="B824" s="5" t="inlineStr">
        <is>
          <t>DJ VESTA MUEBLE 60CM X 50CM INCLUYE LAVATORIO ESPEJO REPISA AEREO LUX STONE Y011-X1 60CM</t>
        </is>
      </c>
      <c r="C824" s="5" t="inlineStr">
        <is>
          <t>IMPORTACION LOZA</t>
        </is>
      </c>
      <c r="D824" s="11" t="n">
        <v>7</v>
      </c>
      <c r="E824" s="12" t="n">
        <v>615923.04</v>
      </c>
      <c r="F824" s="14">
        <f>E824/SUM(E$2:E$4165)</f>
        <v/>
      </c>
      <c r="G824" s="14">
        <f>G823+F824</f>
        <v/>
      </c>
      <c r="H824" s="5">
        <f>IF(G824&lt;=p_rot_a,"A",IF(G824&lt;=p_rot_b,"B","C"))</f>
        <v/>
      </c>
    </row>
    <row r="825">
      <c r="A825" s="5" t="inlineStr">
        <is>
          <t>214</t>
        </is>
      </c>
      <c r="B825" s="5" t="inlineStr">
        <is>
          <t>LAUREL RODAPIE 1/2X3 LISO EN VARAS</t>
        </is>
      </c>
      <c r="C825" s="5" t="inlineStr">
        <is>
          <t>LAUREL</t>
        </is>
      </c>
      <c r="D825" s="11" t="n">
        <v>1107</v>
      </c>
      <c r="E825" s="12" t="n">
        <v>615619.2</v>
      </c>
      <c r="F825" s="14">
        <f>E825/SUM(E$2:E$4165)</f>
        <v/>
      </c>
      <c r="G825" s="14">
        <f>G824+F825</f>
        <v/>
      </c>
      <c r="H825" s="5">
        <f>IF(G825&lt;=p_rot_a,"A",IF(G825&lt;=p_rot_b,"B","C"))</f>
        <v/>
      </c>
    </row>
    <row r="826">
      <c r="A826" s="5" t="inlineStr">
        <is>
          <t>351100300992828</t>
        </is>
      </c>
      <c r="B826" s="5" t="inlineStr">
        <is>
          <t>CACHERA DE FREGADERO CON CALENTADOR INCLUIDO SATINADO AQP-23562</t>
        </is>
      </c>
      <c r="C826" s="5" t="inlineStr">
        <is>
          <t>IMPORTACION GRIFERIA</t>
        </is>
      </c>
      <c r="D826" s="11" t="n">
        <v>20</v>
      </c>
      <c r="E826" s="12" t="n">
        <v>615132.74</v>
      </c>
      <c r="F826" s="14">
        <f>E826/SUM(E$2:E$4165)</f>
        <v/>
      </c>
      <c r="G826" s="14">
        <f>G825+F826</f>
        <v/>
      </c>
      <c r="H826" s="5">
        <f>IF(G826&lt;=p_rot_a,"A",IF(G826&lt;=p_rot_b,"B","C"))</f>
        <v/>
      </c>
    </row>
    <row r="827">
      <c r="A827" s="5" t="inlineStr">
        <is>
          <t>351100300991834</t>
        </is>
      </c>
      <c r="B827" s="5" t="inlineStr">
        <is>
          <t>PANEL ACANALADO PASTEL ROSA 16CM X 2.90M WALL PANEL DE122</t>
        </is>
      </c>
      <c r="C827" s="5" t="inlineStr">
        <is>
          <t>PANEL ACANALADO INTERIOR</t>
        </is>
      </c>
      <c r="D827" s="11" t="n">
        <v>128</v>
      </c>
      <c r="E827" s="12" t="n">
        <v>615116.78</v>
      </c>
      <c r="F827" s="14">
        <f>E827/SUM(E$2:E$4165)</f>
        <v/>
      </c>
      <c r="G827" s="14">
        <f>G826+F827</f>
        <v/>
      </c>
      <c r="H827" s="5">
        <f>IF(G827&lt;=p_rot_a,"A",IF(G827&lt;=p_rot_b,"B","C"))</f>
        <v/>
      </c>
    </row>
    <row r="828">
      <c r="A828" s="5" t="inlineStr">
        <is>
          <t>20140014</t>
        </is>
      </c>
      <c r="B828" s="5" t="inlineStr">
        <is>
          <t>CERAMICA BILBAO BEIGE 34X34 CAJA 2.15M2 PRIMERA CALIDAD</t>
        </is>
      </c>
      <c r="C828" s="5" t="inlineStr">
        <is>
          <t>SIN CATEGORIA</t>
        </is>
      </c>
      <c r="D828" s="11" t="n">
        <v>110</v>
      </c>
      <c r="E828" s="12" t="n">
        <v>614752.49</v>
      </c>
      <c r="F828" s="14">
        <f>E828/SUM(E$2:E$4165)</f>
        <v/>
      </c>
      <c r="G828" s="14">
        <f>G827+F828</f>
        <v/>
      </c>
      <c r="H828" s="5">
        <f>IF(G828&lt;=p_rot_a,"A",IF(G828&lt;=p_rot_b,"B","C"))</f>
        <v/>
      </c>
    </row>
    <row r="829">
      <c r="A829" s="5" t="inlineStr">
        <is>
          <t>351100300991773</t>
        </is>
      </c>
      <c r="B829" s="5" t="inlineStr">
        <is>
          <t>GRACIELA JUEGO ACCESORIOS BAÑO DORADO 4 PIEZAS 8016012 .</t>
        </is>
      </c>
      <c r="C829" s="5" t="inlineStr">
        <is>
          <t>GRIFERIA - ACC. BAÑO Y COCINA</t>
        </is>
      </c>
      <c r="D829" s="11" t="n">
        <v>34</v>
      </c>
      <c r="E829" s="12" t="n">
        <v>614453.62</v>
      </c>
      <c r="F829" s="14">
        <f>E829/SUM(E$2:E$4165)</f>
        <v/>
      </c>
      <c r="G829" s="14">
        <f>G828+F829</f>
        <v/>
      </c>
      <c r="H829" s="5">
        <f>IF(G829&lt;=p_rot_a,"A",IF(G829&lt;=p_rot_b,"B","C"))</f>
        <v/>
      </c>
    </row>
    <row r="830">
      <c r="A830" s="5" t="inlineStr">
        <is>
          <t>351100300991992</t>
        </is>
      </c>
      <c r="B830" s="5" t="inlineStr">
        <is>
          <t>CACHERA PARA DUCHA EXPUESTA NEGRA  MONOMANDO MB-555 TOSCANA</t>
        </is>
      </c>
      <c r="C830" s="5" t="inlineStr">
        <is>
          <t>GRIFERIA - ACC. BAÑO Y COCINA</t>
        </is>
      </c>
      <c r="D830" s="11" t="n">
        <v>7</v>
      </c>
      <c r="E830" s="12" t="n">
        <v>614368.4</v>
      </c>
      <c r="F830" s="14">
        <f>E830/SUM(E$2:E$4165)</f>
        <v/>
      </c>
      <c r="G830" s="14">
        <f>G829+F830</f>
        <v/>
      </c>
      <c r="H830" s="5">
        <f>IF(G830&lt;=p_rot_a,"A",IF(G830&lt;=p_rot_b,"B","C"))</f>
        <v/>
      </c>
    </row>
    <row r="831">
      <c r="A831" s="5" t="inlineStr">
        <is>
          <t>351100300992445</t>
        </is>
      </c>
      <c r="B831" s="5" t="inlineStr">
        <is>
          <t>LLAVE LAVATORIO ALTA CROMO TIPO BOWL AQP-23264</t>
        </is>
      </c>
      <c r="C831" s="5" t="inlineStr">
        <is>
          <t>IMPORTACION GRIFERIA</t>
        </is>
      </c>
      <c r="D831" s="11" t="n">
        <v>35</v>
      </c>
      <c r="E831" s="12" t="n">
        <v>614258.41</v>
      </c>
      <c r="F831" s="14">
        <f>E831/SUM(E$2:E$4165)</f>
        <v/>
      </c>
      <c r="G831" s="14">
        <f>G830+F831</f>
        <v/>
      </c>
      <c r="H831" s="5">
        <f>IF(G831&lt;=p_rot_a,"A",IF(G831&lt;=p_rot_b,"B","C"))</f>
        <v/>
      </c>
    </row>
    <row r="832">
      <c r="A832" s="5" t="inlineStr">
        <is>
          <t>351100300992184</t>
        </is>
      </c>
      <c r="B832" s="5" t="inlineStr">
        <is>
          <t>TBM-46 CACHERA TIPO BOWL CROMADA MONOCOMANDO BAJA TUBIG 47790</t>
        </is>
      </c>
      <c r="C832" s="5" t="inlineStr">
        <is>
          <t>GRIFERIA - ACC. BAÑO Y COCINA</t>
        </is>
      </c>
      <c r="D832" s="11" t="n">
        <v>56</v>
      </c>
      <c r="E832" s="12" t="n">
        <v>614230.35</v>
      </c>
      <c r="F832" s="14">
        <f>E832/SUM(E$2:E$4165)</f>
        <v/>
      </c>
      <c r="G832" s="14">
        <f>G831+F832</f>
        <v/>
      </c>
      <c r="H832" s="5">
        <f>IF(G832&lt;=p_rot_a,"A",IF(G832&lt;=p_rot_b,"B","C"))</f>
        <v/>
      </c>
    </row>
    <row r="833">
      <c r="A833" s="5" t="inlineStr">
        <is>
          <t>20140003</t>
        </is>
      </c>
      <c r="B833" s="5" t="inlineStr">
        <is>
          <t>ARIS IBIZA BEIGE 46X46 CAJA 1.90M2 BRILLANTE CERAMICA PRIMERA CALIDAD</t>
        </is>
      </c>
      <c r="C833" s="5" t="inlineStr">
        <is>
          <t>SIN CATEGORIA</t>
        </is>
      </c>
      <c r="D833" s="11" t="n">
        <v>86</v>
      </c>
      <c r="E833" s="12" t="n">
        <v>613993.73</v>
      </c>
      <c r="F833" s="14">
        <f>E833/SUM(E$2:E$4165)</f>
        <v/>
      </c>
      <c r="G833" s="14">
        <f>G832+F833</f>
        <v/>
      </c>
      <c r="H833" s="5">
        <f>IF(G833&lt;=p_rot_a,"A",IF(G833&lt;=p_rot_b,"B","C"))</f>
        <v/>
      </c>
    </row>
    <row r="834">
      <c r="A834" s="5" t="inlineStr">
        <is>
          <t>849</t>
        </is>
      </c>
      <c r="B834" s="5" t="inlineStr">
        <is>
          <t>PILA ENCHAPADA 1TANQUE 1 BATEA IZQUIERDA 90X70 #12</t>
        </is>
      </c>
      <c r="C834" s="5" t="inlineStr">
        <is>
          <t>PILAS</t>
        </is>
      </c>
      <c r="D834" s="11" t="n">
        <v>15</v>
      </c>
      <c r="E834" s="12" t="n">
        <v>611997.13</v>
      </c>
      <c r="F834" s="14">
        <f>E834/SUM(E$2:E$4165)</f>
        <v/>
      </c>
      <c r="G834" s="14">
        <f>G833+F834</f>
        <v/>
      </c>
      <c r="H834" s="5">
        <f>IF(G834&lt;=p_rot_a,"A",IF(G834&lt;=p_rot_b,"B","C"))</f>
        <v/>
      </c>
    </row>
    <row r="835">
      <c r="A835" s="5" t="inlineStr">
        <is>
          <t>351100300991594</t>
        </is>
      </c>
      <c r="B835" s="5" t="inlineStr">
        <is>
          <t>CORNISA LAMINADA MAPLE PROMO TEMPORAL 5.95M</t>
        </is>
      </c>
      <c r="C835" s="5" t="inlineStr">
        <is>
          <t>TABLILLA PVC Y CORNISAS</t>
        </is>
      </c>
      <c r="D835" s="11" t="n">
        <v>346</v>
      </c>
      <c r="E835" s="12" t="n">
        <v>610814.16</v>
      </c>
      <c r="F835" s="14">
        <f>E835/SUM(E$2:E$4165)</f>
        <v/>
      </c>
      <c r="G835" s="14">
        <f>G834+F835</f>
        <v/>
      </c>
      <c r="H835" s="5">
        <f>IF(G835&lt;=p_rot_a,"A",IF(G835&lt;=p_rot_b,"B","C"))</f>
        <v/>
      </c>
    </row>
    <row r="836">
      <c r="A836" s="5" t="inlineStr">
        <is>
          <t>60100037</t>
        </is>
      </c>
      <c r="B836" s="5" t="inlineStr">
        <is>
          <t>$$ LAMPARA LED 60CM UNDER CABINET CON SENSOR INALAMBRICA 3.5W CCT PIR P29597-13</t>
        </is>
      </c>
      <c r="C836" s="5" t="inlineStr">
        <is>
          <t>BOMBILLOS Y LAMPARAS</t>
        </is>
      </c>
      <c r="D836" s="11" t="n">
        <v>50</v>
      </c>
      <c r="E836" s="12" t="n">
        <v>610346.9</v>
      </c>
      <c r="F836" s="14">
        <f>E836/SUM(E$2:E$4165)</f>
        <v/>
      </c>
      <c r="G836" s="14">
        <f>G835+F836</f>
        <v/>
      </c>
      <c r="H836" s="5">
        <f>IF(G836&lt;=p_rot_a,"A",IF(G836&lt;=p_rot_b,"B","C"))</f>
        <v/>
      </c>
    </row>
    <row r="837">
      <c r="A837" s="5" t="inlineStr">
        <is>
          <t>351100300990525</t>
        </is>
      </c>
      <c r="B837" s="5" t="inlineStr">
        <is>
          <t>ENERWIRE CABLE 12 NEGRO POR CAJA PROMO 4634001020100</t>
        </is>
      </c>
      <c r="C837" s="5" t="inlineStr">
        <is>
          <t>ACCESORIOS ELECTRICOS Y CABLES</t>
        </is>
      </c>
      <c r="D837" s="11" t="n">
        <v>33</v>
      </c>
      <c r="E837" s="12" t="n">
        <v>610282.74</v>
      </c>
      <c r="F837" s="14">
        <f>E837/SUM(E$2:E$4165)</f>
        <v/>
      </c>
      <c r="G837" s="14">
        <f>G836+F837</f>
        <v/>
      </c>
      <c r="H837" s="5">
        <f>IF(G837&lt;=p_rot_a,"A",IF(G837&lt;=p_rot_b,"B","C"))</f>
        <v/>
      </c>
    </row>
    <row r="838">
      <c r="A838" s="5" t="inlineStr">
        <is>
          <t>10160011</t>
        </is>
      </c>
      <c r="B838" s="5" t="inlineStr">
        <is>
          <t>TUBO IND. CUADRADO 3/4 X 3/4 1.20MM NEGRO</t>
        </is>
      </c>
      <c r="C838" s="5" t="inlineStr">
        <is>
          <t>TUBERIA INDUSTRIAL</t>
        </is>
      </c>
      <c r="D838" s="11" t="n">
        <v>219</v>
      </c>
      <c r="E838" s="12" t="n">
        <v>609511.22</v>
      </c>
      <c r="F838" s="14">
        <f>E838/SUM(E$2:E$4165)</f>
        <v/>
      </c>
      <c r="G838" s="14">
        <f>G837+F838</f>
        <v/>
      </c>
      <c r="H838" s="5">
        <f>IF(G838&lt;=p_rot_a,"A",IF(G838&lt;=p_rot_b,"B","C"))</f>
        <v/>
      </c>
    </row>
    <row r="839">
      <c r="A839" s="5" t="inlineStr">
        <is>
          <t>351100300991641</t>
        </is>
      </c>
      <c r="B839" s="5" t="inlineStr">
        <is>
          <t>GRACIELA LAVATORIO BOWL CUADRADO MARMOL BLANCO LX-C110 60000130</t>
        </is>
      </c>
      <c r="C839" s="5" t="inlineStr">
        <is>
          <t>LOZA SANITARIA</t>
        </is>
      </c>
      <c r="D839" s="11" t="n">
        <v>17</v>
      </c>
      <c r="E839" s="12" t="n">
        <v>608701.23</v>
      </c>
      <c r="F839" s="14">
        <f>E839/SUM(E$2:E$4165)</f>
        <v/>
      </c>
      <c r="G839" s="14">
        <f>G838+F839</f>
        <v/>
      </c>
      <c r="H839" s="5">
        <f>IF(G839&lt;=p_rot_a,"A",IF(G839&lt;=p_rot_b,"B","C"))</f>
        <v/>
      </c>
    </row>
    <row r="840">
      <c r="A840" s="5" t="inlineStr">
        <is>
          <t>351100300991624</t>
        </is>
      </c>
      <c r="B840" s="5" t="inlineStr">
        <is>
          <t xml:space="preserve">LLAVIN MANIJA NEGRO MATE CON LLAVE EISEN </t>
        </is>
      </c>
      <c r="C840" s="5" t="inlineStr">
        <is>
          <t>FERRETERIA GENERAL</t>
        </is>
      </c>
      <c r="D840" s="11" t="n">
        <v>133</v>
      </c>
      <c r="E840" s="12" t="n">
        <v>607883.89</v>
      </c>
      <c r="F840" s="14">
        <f>E840/SUM(E$2:E$4165)</f>
        <v/>
      </c>
      <c r="G840" s="14">
        <f>G839+F840</f>
        <v/>
      </c>
      <c r="H840" s="5">
        <f>IF(G840&lt;=p_rot_a,"A",IF(G840&lt;=p_rot_b,"B","C"))</f>
        <v/>
      </c>
    </row>
    <row r="841">
      <c r="A841" s="5" t="inlineStr">
        <is>
          <t>5225</t>
        </is>
      </c>
      <c r="B841" s="5" t="inlineStr">
        <is>
          <t>CORTA POLICARBONATO RECTANG 1.07 X 1.83 TRANSPARENTE</t>
        </is>
      </c>
      <c r="C841" s="5" t="inlineStr">
        <is>
          <t>LAMINAS Y PERFILERIA LIVIANA</t>
        </is>
      </c>
      <c r="D841" s="11" t="n">
        <v>62</v>
      </c>
      <c r="E841" s="12" t="n">
        <v>607860.11</v>
      </c>
      <c r="F841" s="14">
        <f>E841/SUM(E$2:E$4165)</f>
        <v/>
      </c>
      <c r="G841" s="14">
        <f>G840+F841</f>
        <v/>
      </c>
      <c r="H841" s="5">
        <f>IF(G841&lt;=p_rot_a,"A",IF(G841&lt;=p_rot_b,"B","C"))</f>
        <v/>
      </c>
    </row>
    <row r="842">
      <c r="A842" s="5" t="inlineStr">
        <is>
          <t>351100300991838</t>
        </is>
      </c>
      <c r="B842" s="5" t="inlineStr">
        <is>
          <t>PERFIL ESQUINERO INTERNO NIQUEL  PARA LAMINA PVC 2.5M 3695099990000</t>
        </is>
      </c>
      <c r="C842" s="5" t="inlineStr">
        <is>
          <t>IMPORTACION LAMINA PVC, BAMBU, ACC</t>
        </is>
      </c>
      <c r="D842" s="11" t="n">
        <v>218</v>
      </c>
      <c r="E842" s="12" t="n">
        <v>607641.62</v>
      </c>
      <c r="F842" s="14">
        <f>E842/SUM(E$2:E$4165)</f>
        <v/>
      </c>
      <c r="G842" s="14">
        <f>G841+F842</f>
        <v/>
      </c>
      <c r="H842" s="5">
        <f>IF(G842&lt;=p_rot_a,"A",IF(G842&lt;=p_rot_b,"B","C"))</f>
        <v/>
      </c>
    </row>
    <row r="843">
      <c r="A843" s="5" t="inlineStr">
        <is>
          <t>351100300992555</t>
        </is>
      </c>
      <c r="B843" s="5" t="inlineStr">
        <is>
          <t>PORCELANATO FLEX BLACK 0.60X1.20 CAJA 1.44M2 2 PIEZAS POR CAJA</t>
        </is>
      </c>
      <c r="C843" s="5" t="inlineStr">
        <is>
          <t>SIN CATEGORIA</t>
        </is>
      </c>
      <c r="D843" s="11" t="n">
        <v>56.5</v>
      </c>
      <c r="E843" s="12" t="n">
        <v>606940.38</v>
      </c>
      <c r="F843" s="14">
        <f>E843/SUM(E$2:E$4165)</f>
        <v/>
      </c>
      <c r="G843" s="14">
        <f>G842+F843</f>
        <v/>
      </c>
      <c r="H843" s="5">
        <f>IF(G843&lt;=p_rot_a,"A",IF(G843&lt;=p_rot_b,"B","C"))</f>
        <v/>
      </c>
    </row>
    <row r="844">
      <c r="A844" s="5" t="inlineStr">
        <is>
          <t>351100300991561</t>
        </is>
      </c>
      <c r="B844" s="5" t="inlineStr">
        <is>
          <t>DIAMOND LAVATORIO Y PEDESTAL NEGRO BRILLANTE 196-SB</t>
        </is>
      </c>
      <c r="C844" s="5" t="inlineStr">
        <is>
          <t>IMPORTACION LOZA</t>
        </is>
      </c>
      <c r="D844" s="11" t="n">
        <v>18</v>
      </c>
      <c r="E844" s="12" t="n">
        <v>606403.36</v>
      </c>
      <c r="F844" s="14">
        <f>E844/SUM(E$2:E$4165)</f>
        <v/>
      </c>
      <c r="G844" s="14">
        <f>G843+F844</f>
        <v/>
      </c>
      <c r="H844" s="5">
        <f>IF(G844&lt;=p_rot_a,"A",IF(G844&lt;=p_rot_b,"B","C"))</f>
        <v/>
      </c>
    </row>
    <row r="845">
      <c r="A845" s="5" t="inlineStr">
        <is>
          <t>351100300991237</t>
        </is>
      </c>
      <c r="B845" s="5" t="inlineStr">
        <is>
          <t>GATO LLAVIN TRIPLE PASO DERECHO EVOLUTION 4299201029900</t>
        </is>
      </c>
      <c r="C845" s="5" t="inlineStr">
        <is>
          <t>FERRETERIA GENERAL</t>
        </is>
      </c>
      <c r="D845" s="11" t="n">
        <v>67</v>
      </c>
      <c r="E845" s="12" t="n">
        <v>606309.12</v>
      </c>
      <c r="F845" s="14">
        <f>E845/SUM(E$2:E$4165)</f>
        <v/>
      </c>
      <c r="G845" s="14">
        <f>G844+F845</f>
        <v/>
      </c>
      <c r="H845" s="5">
        <f>IF(G845&lt;=p_rot_a,"A",IF(G845&lt;=p_rot_b,"B","C"))</f>
        <v/>
      </c>
    </row>
    <row r="846">
      <c r="A846" s="5" t="inlineStr">
        <is>
          <t>PINT-AN-0011</t>
        </is>
      </c>
      <c r="B846" s="5" t="inlineStr">
        <is>
          <t>LANCO ANTI. POLIURETANO ROJO GALON MM95-4</t>
        </is>
      </c>
      <c r="C846" s="5" t="inlineStr">
        <is>
          <t>ANTICORROSIVOS Y BASE ACEITE</t>
        </is>
      </c>
      <c r="D846" s="11" t="n">
        <v>38</v>
      </c>
      <c r="E846" s="12" t="n">
        <v>603986.8199999999</v>
      </c>
      <c r="F846" s="14">
        <f>E846/SUM(E$2:E$4165)</f>
        <v/>
      </c>
      <c r="G846" s="14">
        <f>G845+F846</f>
        <v/>
      </c>
      <c r="H846" s="5">
        <f>IF(G846&lt;=p_rot_a,"A",IF(G846&lt;=p_rot_b,"B","C"))</f>
        <v/>
      </c>
    </row>
    <row r="847">
      <c r="A847" s="5" t="inlineStr">
        <is>
          <t>338</t>
        </is>
      </c>
      <c r="B847" s="5" t="inlineStr">
        <is>
          <t>PILA ENCHAPADA MINI IZQUIERDA 65X40   #15</t>
        </is>
      </c>
      <c r="C847" s="5" t="inlineStr">
        <is>
          <t>PILAS</t>
        </is>
      </c>
      <c r="D847" s="11" t="n">
        <v>23</v>
      </c>
      <c r="E847" s="12" t="n">
        <v>603256.21</v>
      </c>
      <c r="F847" s="14">
        <f>E847/SUM(E$2:E$4165)</f>
        <v/>
      </c>
      <c r="G847" s="14">
        <f>G846+F847</f>
        <v/>
      </c>
      <c r="H847" s="5">
        <f>IF(G847&lt;=p_rot_a,"A",IF(G847&lt;=p_rot_b,"B","C"))</f>
        <v/>
      </c>
    </row>
    <row r="848">
      <c r="A848" s="5" t="inlineStr">
        <is>
          <t>351100300992333</t>
        </is>
      </c>
      <c r="B848" s="5" t="inlineStr">
        <is>
          <t>PANEL DUCHA MULTIFUNCION PLATA FF-1812</t>
        </is>
      </c>
      <c r="C848" s="5" t="inlineStr">
        <is>
          <t>IMPORTACION GRIFERIA</t>
        </is>
      </c>
      <c r="D848" s="11" t="n">
        <v>9</v>
      </c>
      <c r="E848" s="12" t="n">
        <v>601663.72</v>
      </c>
      <c r="F848" s="14">
        <f>E848/SUM(E$2:E$4165)</f>
        <v/>
      </c>
      <c r="G848" s="14">
        <f>G847+F848</f>
        <v/>
      </c>
      <c r="H848" s="5">
        <f>IF(G848&lt;=p_rot_a,"A",IF(G848&lt;=p_rot_b,"B","C"))</f>
        <v/>
      </c>
    </row>
    <row r="849">
      <c r="A849" s="5" t="inlineStr">
        <is>
          <t>351100300992286</t>
        </is>
      </c>
      <c r="B849" s="5" t="inlineStr">
        <is>
          <t>XL LAMINA NUEVA TEC XL  AZUL GRIS ACABADO SUAVE DE118 1.22 X 2.80M 5MM MATE FIBRA BAMBU CARBON PVC</t>
        </is>
      </c>
      <c r="C849" s="5" t="inlineStr">
        <is>
          <t>LAMINA PVC, BAMBU, ACC</t>
        </is>
      </c>
      <c r="D849" s="11" t="n">
        <v>22</v>
      </c>
      <c r="E849" s="12" t="n">
        <v>600730.09</v>
      </c>
      <c r="F849" s="14">
        <f>E849/SUM(E$2:E$4165)</f>
        <v/>
      </c>
      <c r="G849" s="14">
        <f>G848+F849</f>
        <v/>
      </c>
      <c r="H849" s="5">
        <f>IF(G849&lt;=p_rot_a,"A",IF(G849&lt;=p_rot_b,"B","C"))</f>
        <v/>
      </c>
    </row>
    <row r="850">
      <c r="A850" s="5" t="inlineStr">
        <is>
          <t>33</t>
        </is>
      </c>
      <c r="B850" s="5" t="inlineStr">
        <is>
          <t>FRAGUA AAA CAFE OSCURO</t>
        </is>
      </c>
      <c r="C850" s="5" t="inlineStr">
        <is>
          <t>CERAMICAS, AZULEJOS, PORCELANATOS</t>
        </is>
      </c>
      <c r="D850" s="11" t="n">
        <v>504</v>
      </c>
      <c r="E850" s="12" t="n">
        <v>599619.9300000001</v>
      </c>
      <c r="F850" s="14">
        <f>E850/SUM(E$2:E$4165)</f>
        <v/>
      </c>
      <c r="G850" s="14">
        <f>G849+F850</f>
        <v/>
      </c>
      <c r="H850" s="5">
        <f>IF(G850&lt;=p_rot_a,"A",IF(G850&lt;=p_rot_b,"B","C"))</f>
        <v/>
      </c>
    </row>
    <row r="851">
      <c r="A851" s="5" t="inlineStr">
        <is>
          <t>351100300991727</t>
        </is>
      </c>
      <c r="B851" s="5" t="inlineStr">
        <is>
          <t xml:space="preserve">DIAMOND ZT-HK-M5006 ESPEJO LED DE PIE 50X150CM </t>
        </is>
      </c>
      <c r="C851" s="5" t="inlineStr">
        <is>
          <t>IMPORTACION LOZA</t>
        </is>
      </c>
      <c r="D851" s="11" t="n">
        <v>9</v>
      </c>
      <c r="E851" s="12" t="n">
        <v>596841.5699999999</v>
      </c>
      <c r="F851" s="14">
        <f>E851/SUM(E$2:E$4165)</f>
        <v/>
      </c>
      <c r="G851" s="14">
        <f>G850+F851</f>
        <v/>
      </c>
      <c r="H851" s="5">
        <f>IF(G851&lt;=p_rot_a,"A",IF(G851&lt;=p_rot_b,"B","C"))</f>
        <v/>
      </c>
    </row>
    <row r="852">
      <c r="A852" s="5" t="inlineStr">
        <is>
          <t>10140042</t>
        </is>
      </c>
      <c r="B852" s="5" t="inlineStr">
        <is>
          <t>TUBO ESTRUCT. RECTANGULAR 4X6 2.38MM NEGRO</t>
        </is>
      </c>
      <c r="C852" s="5" t="inlineStr">
        <is>
          <t>TUBERIA ESTRUCTURAL</t>
        </is>
      </c>
      <c r="D852" s="11" t="n">
        <v>19</v>
      </c>
      <c r="E852" s="12" t="n">
        <v>596633.71</v>
      </c>
      <c r="F852" s="14">
        <f>E852/SUM(E$2:E$4165)</f>
        <v/>
      </c>
      <c r="G852" s="14">
        <f>G851+F852</f>
        <v/>
      </c>
      <c r="H852" s="5">
        <f>IF(G852&lt;=p_rot_a,"A",IF(G852&lt;=p_rot_b,"B","C"))</f>
        <v/>
      </c>
    </row>
    <row r="853">
      <c r="A853" s="5" t="inlineStr">
        <is>
          <t>351100300991382</t>
        </is>
      </c>
      <c r="B853" s="5" t="inlineStr">
        <is>
          <t>METALES CACHERA LAVATORIO NEGRA MONOCOMANDO BLU-0010</t>
        </is>
      </c>
      <c r="C853" s="5" t="inlineStr">
        <is>
          <t>GRIFERIA - ACC. BAÑO Y COCINA</t>
        </is>
      </c>
      <c r="D853" s="11" t="n">
        <v>36</v>
      </c>
      <c r="E853" s="12" t="n">
        <v>596513.3199999999</v>
      </c>
      <c r="F853" s="14">
        <f>E853/SUM(E$2:E$4165)</f>
        <v/>
      </c>
      <c r="G853" s="14">
        <f>G852+F853</f>
        <v/>
      </c>
      <c r="H853" s="5">
        <f>IF(G853&lt;=p_rot_a,"A",IF(G853&lt;=p_rot_b,"B","C"))</f>
        <v/>
      </c>
    </row>
    <row r="854">
      <c r="A854" s="5" t="inlineStr">
        <is>
          <t>72587</t>
        </is>
      </c>
      <c r="B854" s="5" t="inlineStr">
        <is>
          <t>GRACIELA /. BRASS PLUMBER LLAVE EMPOTRAR LARGA 441H</t>
        </is>
      </c>
      <c r="C854" s="5" t="inlineStr">
        <is>
          <t>GRIFERIA - ACC. BAÑO Y COCINA</t>
        </is>
      </c>
      <c r="D854" s="11" t="n">
        <v>64</v>
      </c>
      <c r="E854" s="12" t="n">
        <v>596369.87</v>
      </c>
      <c r="F854" s="14">
        <f>E854/SUM(E$2:E$4165)</f>
        <v/>
      </c>
      <c r="G854" s="14">
        <f>G853+F854</f>
        <v/>
      </c>
      <c r="H854" s="5">
        <f>IF(G854&lt;=p_rot_a,"A",IF(G854&lt;=p_rot_b,"B","C"))</f>
        <v/>
      </c>
    </row>
    <row r="855">
      <c r="A855" s="5" t="inlineStr">
        <is>
          <t>351100300992543</t>
        </is>
      </c>
      <c r="B855" s="5" t="inlineStr">
        <is>
          <t>BOSCH TALADRO INALAMB 1/2 18V 2 BATERIAS + CARGADOR GSB 183-LI</t>
        </is>
      </c>
      <c r="C855" s="5" t="inlineStr">
        <is>
          <t>TALADROS</t>
        </is>
      </c>
      <c r="D855" s="11" t="n">
        <v>16</v>
      </c>
      <c r="E855" s="12" t="n">
        <v>595413</v>
      </c>
      <c r="F855" s="14">
        <f>E855/SUM(E$2:E$4165)</f>
        <v/>
      </c>
      <c r="G855" s="14">
        <f>G854+F855</f>
        <v/>
      </c>
      <c r="H855" s="5">
        <f>IF(G855&lt;=p_rot_a,"A",IF(G855&lt;=p_rot_b,"B","C"))</f>
        <v/>
      </c>
    </row>
    <row r="856">
      <c r="A856" s="5" t="inlineStr">
        <is>
          <t>351100300992790</t>
        </is>
      </c>
      <c r="B856" s="5" t="inlineStr">
        <is>
          <t>PIEDRA P.U. ARCILLA 60X120CM  USO INTERIOR EXTERIOR</t>
        </is>
      </c>
      <c r="C856" s="5" t="inlineStr">
        <is>
          <t>SIDING EXTERIOR WPC</t>
        </is>
      </c>
      <c r="D856" s="11" t="n">
        <v>62</v>
      </c>
      <c r="E856" s="12" t="n">
        <v>595352.21</v>
      </c>
      <c r="F856" s="14">
        <f>E856/SUM(E$2:E$4165)</f>
        <v/>
      </c>
      <c r="G856" s="14">
        <f>G855+F856</f>
        <v/>
      </c>
      <c r="H856" s="5">
        <f>IF(G856&lt;=p_rot_a,"A",IF(G856&lt;=p_rot_b,"B","C"))</f>
        <v/>
      </c>
    </row>
    <row r="857">
      <c r="A857" s="5" t="inlineStr">
        <is>
          <t>351100300992391</t>
        </is>
      </c>
      <c r="B857" s="5" t="inlineStr">
        <is>
          <t>TOTAL TALADRO INALAMB 3/8 12V 20NM 600RPM UTDLI1211 UTDLI1218</t>
        </is>
      </c>
      <c r="C857" s="5" t="inlineStr">
        <is>
          <t>TALADROS</t>
        </is>
      </c>
      <c r="D857" s="11" t="n">
        <v>35</v>
      </c>
      <c r="E857" s="12" t="n">
        <v>594583.89</v>
      </c>
      <c r="F857" s="14">
        <f>E857/SUM(E$2:E$4165)</f>
        <v/>
      </c>
      <c r="G857" s="14">
        <f>G856+F857</f>
        <v/>
      </c>
      <c r="H857" s="5">
        <f>IF(G857&lt;=p_rot_a,"A",IF(G857&lt;=p_rot_b,"B","C"))</f>
        <v/>
      </c>
    </row>
    <row r="858">
      <c r="A858" s="5" t="inlineStr">
        <is>
          <t>10160004</t>
        </is>
      </c>
      <c r="B858" s="5" t="inlineStr">
        <is>
          <t>TUBO IND. CUADRADO 11/2X11/2 1.20MM GALVANIZADO</t>
        </is>
      </c>
      <c r="C858" s="5" t="inlineStr">
        <is>
          <t>TUBERIA INDUSTRIAL</t>
        </is>
      </c>
      <c r="D858" s="11" t="n">
        <v>106</v>
      </c>
      <c r="E858" s="12" t="n">
        <v>594267.54</v>
      </c>
      <c r="F858" s="14">
        <f>E858/SUM(E$2:E$4165)</f>
        <v/>
      </c>
      <c r="G858" s="14">
        <f>G857+F858</f>
        <v/>
      </c>
      <c r="H858" s="5">
        <f>IF(G858&lt;=p_rot_a,"A",IF(G858&lt;=p_rot_b,"B","C"))</f>
        <v/>
      </c>
    </row>
    <row r="859">
      <c r="A859" s="5" t="inlineStr">
        <is>
          <t>PINT-AN-0031</t>
        </is>
      </c>
      <c r="B859" s="5" t="inlineStr">
        <is>
          <t>LANCO ANTICORROSIVO IND VERDE CUBETA AC3439-2</t>
        </is>
      </c>
      <c r="C859" s="5" t="inlineStr">
        <is>
          <t>ANTICORROSIVOS Y BASE ACEITE</t>
        </is>
      </c>
      <c r="D859" s="11" t="n">
        <v>9</v>
      </c>
      <c r="E859" s="12" t="n">
        <v>593628.3199999999</v>
      </c>
      <c r="F859" s="14">
        <f>E859/SUM(E$2:E$4165)</f>
        <v/>
      </c>
      <c r="G859" s="14">
        <f>G858+F859</f>
        <v/>
      </c>
      <c r="H859" s="5">
        <f>IF(G859&lt;=p_rot_a,"A",IF(G859&lt;=p_rot_b,"B","C"))</f>
        <v/>
      </c>
    </row>
    <row r="860">
      <c r="A860" s="5" t="inlineStr">
        <is>
          <t>351100300992207</t>
        </is>
      </c>
      <c r="B860" s="5" t="inlineStr">
        <is>
          <t>DUCHA BAÑO FF1102 EXPUESTA COLOR CROMADA FANG</t>
        </is>
      </c>
      <c r="C860" s="5" t="inlineStr">
        <is>
          <t>IMPORTACION GRIFERIA</t>
        </is>
      </c>
      <c r="D860" s="11" t="n">
        <v>9</v>
      </c>
      <c r="E860" s="12" t="n">
        <v>592699.12</v>
      </c>
      <c r="F860" s="14">
        <f>E860/SUM(E$2:E$4165)</f>
        <v/>
      </c>
      <c r="G860" s="14">
        <f>G859+F860</f>
        <v/>
      </c>
      <c r="H860" s="5">
        <f>IF(G860&lt;=p_rot_a,"A",IF(G860&lt;=p_rot_b,"B","C"))</f>
        <v/>
      </c>
    </row>
    <row r="861">
      <c r="A861" s="5" t="inlineStr">
        <is>
          <t>10100</t>
        </is>
      </c>
      <c r="B861" s="5" t="inlineStr">
        <is>
          <t>RODAPIE CANET CAFE OSCURO 2.40 MTS 6.5cm</t>
        </is>
      </c>
      <c r="C861" s="5" t="inlineStr">
        <is>
          <t>FERRETERIA GENERAL</t>
        </is>
      </c>
      <c r="D861" s="11" t="n">
        <v>142</v>
      </c>
      <c r="E861" s="12" t="n">
        <v>592088.05</v>
      </c>
      <c r="F861" s="14">
        <f>E861/SUM(E$2:E$4165)</f>
        <v/>
      </c>
      <c r="G861" s="14">
        <f>G860+F861</f>
        <v/>
      </c>
      <c r="H861" s="5">
        <f>IF(G861&lt;=p_rot_a,"A",IF(G861&lt;=p_rot_b,"B","C"))</f>
        <v/>
      </c>
    </row>
    <row r="862">
      <c r="A862" s="5" t="inlineStr">
        <is>
          <t>107</t>
        </is>
      </c>
      <c r="B862" s="5" t="inlineStr">
        <is>
          <t>CABLE 12 NEGRO POR METRO</t>
        </is>
      </c>
      <c r="C862" s="5" t="inlineStr">
        <is>
          <t>ACCESORIOS ELECTRICOS Y CABLES</t>
        </is>
      </c>
      <c r="D862" s="11" t="n">
        <v>1878</v>
      </c>
      <c r="E862" s="12" t="n">
        <v>589990.73</v>
      </c>
      <c r="F862" s="14">
        <f>E862/SUM(E$2:E$4165)</f>
        <v/>
      </c>
      <c r="G862" s="14">
        <f>G861+F862</f>
        <v/>
      </c>
      <c r="H862" s="5">
        <f>IF(G862&lt;=p_rot_a,"A",IF(G862&lt;=p_rot_b,"B","C"))</f>
        <v/>
      </c>
    </row>
    <row r="863">
      <c r="A863" s="5" t="inlineStr">
        <is>
          <t>7747</t>
        </is>
      </c>
      <c r="B863" s="5" t="inlineStr">
        <is>
          <t>CAJA CLAVO IMPACTO 1</t>
        </is>
      </c>
      <c r="C863" s="5" t="inlineStr">
        <is>
          <t>FERRETERIA GENERAL</t>
        </is>
      </c>
      <c r="D863" s="11" t="n">
        <v>259</v>
      </c>
      <c r="E863" s="12" t="n">
        <v>589095.55</v>
      </c>
      <c r="F863" s="14">
        <f>E863/SUM(E$2:E$4165)</f>
        <v/>
      </c>
      <c r="G863" s="14">
        <f>G862+F863</f>
        <v/>
      </c>
      <c r="H863" s="5">
        <f>IF(G863&lt;=p_rot_a,"A",IF(G863&lt;=p_rot_b,"B","C"))</f>
        <v/>
      </c>
    </row>
    <row r="864">
      <c r="A864" s="5" t="inlineStr">
        <is>
          <t>351100300991238</t>
        </is>
      </c>
      <c r="B864" s="5" t="inlineStr">
        <is>
          <t>GATO LLAVIN TRIPLE PASO IZQUIERDO EVOLUTION</t>
        </is>
      </c>
      <c r="C864" s="5" t="inlineStr">
        <is>
          <t>FERRETERIA GENERAL</t>
        </is>
      </c>
      <c r="D864" s="11" t="n">
        <v>63</v>
      </c>
      <c r="E864" s="12" t="n">
        <v>588821.1</v>
      </c>
      <c r="F864" s="14">
        <f>E864/SUM(E$2:E$4165)</f>
        <v/>
      </c>
      <c r="G864" s="14">
        <f>G863+F864</f>
        <v/>
      </c>
      <c r="H864" s="5">
        <f>IF(G864&lt;=p_rot_a,"A",IF(G864&lt;=p_rot_b,"B","C"))</f>
        <v/>
      </c>
    </row>
    <row r="865">
      <c r="A865" s="5" t="inlineStr">
        <is>
          <t>351100300992655</t>
        </is>
      </c>
      <c r="B865" s="5" t="inlineStr">
        <is>
          <t>SEGUNDA CACHERA FANG ALTA LAVATORIO DORADO FF-6104G</t>
        </is>
      </c>
      <c r="C865" s="5" t="inlineStr">
        <is>
          <t>IMPORTACION GRIFERIA</t>
        </is>
      </c>
      <c r="D865" s="11" t="n">
        <v>29</v>
      </c>
      <c r="E865" s="12" t="n">
        <v>588544.78</v>
      </c>
      <c r="F865" s="14">
        <f>E865/SUM(E$2:E$4165)</f>
        <v/>
      </c>
      <c r="G865" s="14">
        <f>G864+F865</f>
        <v/>
      </c>
      <c r="H865" s="5">
        <f>IF(G865&lt;=p_rot_a,"A",IF(G865&lt;=p_rot_b,"B","C"))</f>
        <v/>
      </c>
    </row>
    <row r="866">
      <c r="A866" s="5" t="inlineStr">
        <is>
          <t>351100300992180</t>
        </is>
      </c>
      <c r="B866" s="5" t="inlineStr">
        <is>
          <t>$$ ABANICO NEGRO DE TECHO PARA SOCKET E27 CON LUZ LED 20 PULG VENTILADOR</t>
        </is>
      </c>
      <c r="C866" s="5" t="inlineStr">
        <is>
          <t>ACCESORIOS ELECTRICOS Y CABLES</t>
        </is>
      </c>
      <c r="D866" s="11" t="n">
        <v>40</v>
      </c>
      <c r="E866" s="12" t="n">
        <v>587100</v>
      </c>
      <c r="F866" s="14">
        <f>E866/SUM(E$2:E$4165)</f>
        <v/>
      </c>
      <c r="G866" s="14">
        <f>G865+F866</f>
        <v/>
      </c>
      <c r="H866" s="5">
        <f>IF(G866&lt;=p_rot_a,"A",IF(G866&lt;=p_rot_b,"B","C"))</f>
        <v/>
      </c>
    </row>
    <row r="867">
      <c r="A867" s="5" t="inlineStr">
        <is>
          <t>6583</t>
        </is>
      </c>
      <c r="B867" s="5" t="inlineStr">
        <is>
          <t>THINNER CORRIENTE LITRO</t>
        </is>
      </c>
      <c r="C867" s="5" t="inlineStr">
        <is>
          <t>PINTURAS Y SELLADORES</t>
        </is>
      </c>
      <c r="D867" s="11" t="n">
        <v>319</v>
      </c>
      <c r="E867" s="12" t="n">
        <v>586816.1800000001</v>
      </c>
      <c r="F867" s="14">
        <f>E867/SUM(E$2:E$4165)</f>
        <v/>
      </c>
      <c r="G867" s="14">
        <f>G866+F867</f>
        <v/>
      </c>
      <c r="H867" s="5">
        <f>IF(G867&lt;=p_rot_a,"A",IF(G867&lt;=p_rot_b,"B","C"))</f>
        <v/>
      </c>
    </row>
    <row r="868">
      <c r="A868" s="5" t="inlineStr">
        <is>
          <t>14100040</t>
        </is>
      </c>
      <c r="B868" s="5" t="inlineStr">
        <is>
          <t>PUERTA PLEGABLE BLANCA FINLANDIA TIVOLI  91 X 210 CM</t>
        </is>
      </c>
      <c r="C868" s="5" t="inlineStr">
        <is>
          <t>PUERTAS</t>
        </is>
      </c>
      <c r="D868" s="11" t="n">
        <v>41</v>
      </c>
      <c r="E868" s="12" t="n">
        <v>585281.47</v>
      </c>
      <c r="F868" s="14">
        <f>E868/SUM(E$2:E$4165)</f>
        <v/>
      </c>
      <c r="G868" s="14">
        <f>G867+F868</f>
        <v/>
      </c>
      <c r="H868" s="5">
        <f>IF(G868&lt;=p_rot_a,"A",IF(G868&lt;=p_rot_b,"B","C"))</f>
        <v/>
      </c>
    </row>
    <row r="869">
      <c r="A869" s="5" t="inlineStr">
        <is>
          <t>351100300990813</t>
        </is>
      </c>
      <c r="B869" s="5" t="inlineStr">
        <is>
          <t>EXTRACTOR COCINA 50CM NEGRO PARED CAME-50M</t>
        </is>
      </c>
      <c r="C869" s="5" t="inlineStr">
        <is>
          <t>HERRAMIENTA ELECTRICA</t>
        </is>
      </c>
      <c r="D869" s="11" t="n">
        <v>19</v>
      </c>
      <c r="E869" s="12" t="n">
        <v>584159.29</v>
      </c>
      <c r="F869" s="14">
        <f>E869/SUM(E$2:E$4165)</f>
        <v/>
      </c>
      <c r="G869" s="14">
        <f>G868+F869</f>
        <v/>
      </c>
      <c r="H869" s="5">
        <f>IF(G869&lt;=p_rot_a,"A",IF(G869&lt;=p_rot_b,"B","C"))</f>
        <v/>
      </c>
    </row>
    <row r="870">
      <c r="A870" s="5" t="inlineStr">
        <is>
          <t>PINT-PA-0005</t>
        </is>
      </c>
      <c r="B870" s="5" t="inlineStr">
        <is>
          <t xml:space="preserve">CORONA DURA GRIS ARTICO OFERTA CUBETA </t>
        </is>
      </c>
      <c r="C870" s="5" t="inlineStr">
        <is>
          <t>PINTURA ACRILICA</t>
        </is>
      </c>
      <c r="D870" s="11" t="n">
        <v>33</v>
      </c>
      <c r="E870" s="12" t="n">
        <v>584015.5699999999</v>
      </c>
      <c r="F870" s="14">
        <f>E870/SUM(E$2:E$4165)</f>
        <v/>
      </c>
      <c r="G870" s="14">
        <f>G869+F870</f>
        <v/>
      </c>
      <c r="H870" s="5">
        <f>IF(G870&lt;=p_rot_a,"A",IF(G870&lt;=p_rot_b,"B","C"))</f>
        <v/>
      </c>
    </row>
    <row r="871">
      <c r="A871" s="5" t="inlineStr">
        <is>
          <t>351100300991600</t>
        </is>
      </c>
      <c r="B871" s="5" t="inlineStr">
        <is>
          <t>PANEL ACANALADO DE005 DARK WOOD BIG SUPER ANCHO 19.5CM X 2.90M WALL PANEL</t>
        </is>
      </c>
      <c r="C871" s="5" t="inlineStr">
        <is>
          <t>PANEL ACANALADO INTERIOR</t>
        </is>
      </c>
      <c r="D871" s="11" t="n">
        <v>88</v>
      </c>
      <c r="E871" s="12" t="n">
        <v>581723.1</v>
      </c>
      <c r="F871" s="14">
        <f>E871/SUM(E$2:E$4165)</f>
        <v/>
      </c>
      <c r="G871" s="14">
        <f>G870+F871</f>
        <v/>
      </c>
      <c r="H871" s="5">
        <f>IF(G871&lt;=p_rot_a,"A",IF(G871&lt;=p_rot_b,"B","C"))</f>
        <v/>
      </c>
    </row>
    <row r="872">
      <c r="A872" s="5" t="inlineStr">
        <is>
          <t>PINT-PA-0094</t>
        </is>
      </c>
      <c r="B872" s="5" t="inlineStr">
        <is>
          <t>SUPRA SATIN BLANCO GALON VA3680-4</t>
        </is>
      </c>
      <c r="C872" s="5" t="inlineStr">
        <is>
          <t>PINTURA ACRILICA</t>
        </is>
      </c>
      <c r="D872" s="11" t="n">
        <v>48</v>
      </c>
      <c r="E872" s="12" t="n">
        <v>580759.34</v>
      </c>
      <c r="F872" s="14">
        <f>E872/SUM(E$2:E$4165)</f>
        <v/>
      </c>
      <c r="G872" s="14">
        <f>G871+F872</f>
        <v/>
      </c>
      <c r="H872" s="5">
        <f>IF(G872&lt;=p_rot_a,"A",IF(G872&lt;=p_rot_b,"B","C"))</f>
        <v/>
      </c>
    </row>
    <row r="873">
      <c r="A873" s="5" t="inlineStr">
        <is>
          <t>351100300992423</t>
        </is>
      </c>
      <c r="B873" s="5" t="inlineStr">
        <is>
          <t>AQUA BLUE LLAVE FREGADERO CUELLO FLEXIBLE P-11551</t>
        </is>
      </c>
      <c r="C873" s="5" t="inlineStr">
        <is>
          <t>IMPORTACION GRIFERIA</t>
        </is>
      </c>
      <c r="D873" s="11" t="n">
        <v>67</v>
      </c>
      <c r="E873" s="12" t="n">
        <v>580176.99</v>
      </c>
      <c r="F873" s="14">
        <f>E873/SUM(E$2:E$4165)</f>
        <v/>
      </c>
      <c r="G873" s="14">
        <f>G872+F873</f>
        <v/>
      </c>
      <c r="H873" s="5">
        <f>IF(G873&lt;=p_rot_a,"A",IF(G873&lt;=p_rot_b,"B","C"))</f>
        <v/>
      </c>
    </row>
    <row r="874">
      <c r="A874" s="5" t="inlineStr">
        <is>
          <t>351100300991986</t>
        </is>
      </c>
      <c r="B874" s="5" t="inlineStr">
        <is>
          <t>ONESTO / STECK BREAK 2X100 CON CAJA EXTERIOR IP65</t>
        </is>
      </c>
      <c r="C874" s="5" t="inlineStr">
        <is>
          <t>ACCESORIOS ELECTRICOS Y CABLES</t>
        </is>
      </c>
      <c r="D874" s="11" t="n">
        <v>27</v>
      </c>
      <c r="E874" s="12" t="n">
        <v>580005.28</v>
      </c>
      <c r="F874" s="14">
        <f>E874/SUM(E$2:E$4165)</f>
        <v/>
      </c>
      <c r="G874" s="14">
        <f>G873+F874</f>
        <v/>
      </c>
      <c r="H874" s="5">
        <f>IF(G874&lt;=p_rot_a,"A",IF(G874&lt;=p_rot_b,"B","C"))</f>
        <v/>
      </c>
    </row>
    <row r="875">
      <c r="A875" s="5" t="inlineStr">
        <is>
          <t>351100300992293</t>
        </is>
      </c>
      <c r="B875" s="5" t="inlineStr">
        <is>
          <t>LAMINA NUEVA TEC XL CUERO GRIS 1.22X2.80 5MM DE155 MATE FIBRA BAMBU CARBON PVC IMITACION CUERO</t>
        </is>
      </c>
      <c r="C875" s="5" t="inlineStr">
        <is>
          <t>LAMINA PVC, BAMBU, ACC</t>
        </is>
      </c>
      <c r="D875" s="11" t="n">
        <v>28</v>
      </c>
      <c r="E875" s="12" t="n">
        <v>576570.8</v>
      </c>
      <c r="F875" s="14">
        <f>E875/SUM(E$2:E$4165)</f>
        <v/>
      </c>
      <c r="G875" s="14">
        <f>G874+F875</f>
        <v/>
      </c>
      <c r="H875" s="5">
        <f>IF(G875&lt;=p_rot_a,"A",IF(G875&lt;=p_rot_b,"B","C"))</f>
        <v/>
      </c>
    </row>
    <row r="876">
      <c r="A876" s="5" t="inlineStr">
        <is>
          <t>351100300992886</t>
        </is>
      </c>
      <c r="B876" s="5" t="inlineStr">
        <is>
          <t>ALTIVA TOMA DOBLE 9009-BK NEGRO EAGLE</t>
        </is>
      </c>
      <c r="C876" s="5" t="inlineStr">
        <is>
          <t>ACCESORIOS ELECTRICOS Y CABLES</t>
        </is>
      </c>
      <c r="D876" s="11" t="n">
        <v>218</v>
      </c>
      <c r="E876" s="12" t="n">
        <v>576212.39</v>
      </c>
      <c r="F876" s="14">
        <f>E876/SUM(E$2:E$4165)</f>
        <v/>
      </c>
      <c r="G876" s="14">
        <f>G875+F876</f>
        <v/>
      </c>
      <c r="H876" s="5">
        <f>IF(G876&lt;=p_rot_a,"A",IF(G876&lt;=p_rot_b,"B","C"))</f>
        <v/>
      </c>
    </row>
    <row r="877">
      <c r="A877" s="5" t="inlineStr">
        <is>
          <t>7426</t>
        </is>
      </c>
      <c r="B877" s="5" t="inlineStr">
        <is>
          <t>DURETAN NEGRO 300 ML</t>
        </is>
      </c>
      <c r="C877" s="5" t="inlineStr">
        <is>
          <t>PINTURAS Y SELLADORES</t>
        </is>
      </c>
      <c r="D877" s="11" t="n">
        <v>112</v>
      </c>
      <c r="E877" s="12" t="n">
        <v>575565.95</v>
      </c>
      <c r="F877" s="14">
        <f>E877/SUM(E$2:E$4165)</f>
        <v/>
      </c>
      <c r="G877" s="14">
        <f>G876+F877</f>
        <v/>
      </c>
      <c r="H877" s="5">
        <f>IF(G877&lt;=p_rot_a,"A",IF(G877&lt;=p_rot_b,"B","C"))</f>
        <v/>
      </c>
    </row>
    <row r="878">
      <c r="A878" s="5" t="inlineStr">
        <is>
          <t>351100300992646</t>
        </is>
      </c>
      <c r="B878" s="5" t="inlineStr">
        <is>
          <t>CIELO COMBO MUEBLE BLANCO + LAVATORIO + GRIFERIA + DESAGUE 45CM X 45 CM X 78CM</t>
        </is>
      </c>
      <c r="C878" s="5" t="inlineStr">
        <is>
          <t>LOZA SANITARIA</t>
        </is>
      </c>
      <c r="D878" s="11" t="n">
        <v>9</v>
      </c>
      <c r="E878" s="12" t="n">
        <v>573451.33</v>
      </c>
      <c r="F878" s="14">
        <f>E878/SUM(E$2:E$4165)</f>
        <v/>
      </c>
      <c r="G878" s="14">
        <f>G877+F878</f>
        <v/>
      </c>
      <c r="H878" s="5">
        <f>IF(G878&lt;=p_rot_a,"A",IF(G878&lt;=p_rot_b,"B","C"))</f>
        <v/>
      </c>
    </row>
    <row r="879">
      <c r="A879" s="5" t="inlineStr">
        <is>
          <t>1110</t>
        </is>
      </c>
      <c r="B879" s="5" t="inlineStr">
        <is>
          <t>PILA ENCHAPADA 1TANQUE 1 BATEA DERECHA 90x70 #13</t>
        </is>
      </c>
      <c r="C879" s="5" t="inlineStr">
        <is>
          <t>PILAS</t>
        </is>
      </c>
      <c r="D879" s="11" t="n">
        <v>14</v>
      </c>
      <c r="E879" s="12" t="n">
        <v>573004.4</v>
      </c>
      <c r="F879" s="14">
        <f>E879/SUM(E$2:E$4165)</f>
        <v/>
      </c>
      <c r="G879" s="14">
        <f>G878+F879</f>
        <v/>
      </c>
      <c r="H879" s="5">
        <f>IF(G879&lt;=p_rot_a,"A",IF(G879&lt;=p_rot_b,"B","C"))</f>
        <v/>
      </c>
    </row>
    <row r="880">
      <c r="A880" s="5" t="inlineStr">
        <is>
          <t>351100300991494</t>
        </is>
      </c>
      <c r="B880" s="5" t="inlineStr">
        <is>
          <t>PERFIL ESQUINERO EXTERNO NIQUEL PARA LAMINA PVC 2.5m</t>
        </is>
      </c>
      <c r="C880" s="5" t="inlineStr">
        <is>
          <t>IMPORTACION LAMINA PVC, BAMBU, ACC</t>
        </is>
      </c>
      <c r="D880" s="11" t="n">
        <v>194</v>
      </c>
      <c r="E880" s="12" t="n">
        <v>572150.52</v>
      </c>
      <c r="F880" s="14">
        <f>E880/SUM(E$2:E$4165)</f>
        <v/>
      </c>
      <c r="G880" s="14">
        <f>G879+F880</f>
        <v/>
      </c>
      <c r="H880" s="5">
        <f>IF(G880&lt;=p_rot_a,"A",IF(G880&lt;=p_rot_b,"B","C"))</f>
        <v/>
      </c>
    </row>
    <row r="881">
      <c r="A881" s="5" t="inlineStr">
        <is>
          <t>14100035</t>
        </is>
      </c>
      <c r="B881" s="5" t="inlineStr">
        <is>
          <t>PUERTA CONTEMPORANEA PINO 80 X 210 CM</t>
        </is>
      </c>
      <c r="C881" s="5" t="inlineStr">
        <is>
          <t>SIN CATEGORIA</t>
        </is>
      </c>
      <c r="D881" s="11" t="n">
        <v>13</v>
      </c>
      <c r="E881" s="12" t="n">
        <v>571227.51</v>
      </c>
      <c r="F881" s="14">
        <f>E881/SUM(E$2:E$4165)</f>
        <v/>
      </c>
      <c r="G881" s="14">
        <f>G880+F881</f>
        <v/>
      </c>
      <c r="H881" s="5">
        <f>IF(G881&lt;=p_rot_a,"A",IF(G881&lt;=p_rot_b,"B","C"))</f>
        <v/>
      </c>
    </row>
    <row r="882">
      <c r="A882" s="5" t="inlineStr">
        <is>
          <t>351100300992649</t>
        </is>
      </c>
      <c r="B882" s="5" t="inlineStr">
        <is>
          <t xml:space="preserve">CLIP PARA PANEL WPC EXTERIOR ROBUSTO </t>
        </is>
      </c>
      <c r="C882" s="5" t="inlineStr">
        <is>
          <t>ACABADOS PVC Y WPC</t>
        </is>
      </c>
      <c r="D882" s="11" t="n">
        <v>2399</v>
      </c>
      <c r="E882" s="12" t="n">
        <v>571196.4399999999</v>
      </c>
      <c r="F882" s="14">
        <f>E882/SUM(E$2:E$4165)</f>
        <v/>
      </c>
      <c r="G882" s="14">
        <f>G881+F882</f>
        <v/>
      </c>
      <c r="H882" s="5">
        <f>IF(G882&lt;=p_rot_a,"A",IF(G882&lt;=p_rot_b,"B","C"))</f>
        <v/>
      </c>
    </row>
    <row r="883">
      <c r="A883" s="5" t="inlineStr">
        <is>
          <t>318</t>
        </is>
      </c>
      <c r="B883" s="5" t="inlineStr">
        <is>
          <t>FRAGUA AAA BEIGE</t>
        </is>
      </c>
      <c r="C883" s="5" t="inlineStr">
        <is>
          <t>CERAMICAS, AZULEJOS, PORCELANATOS</t>
        </is>
      </c>
      <c r="D883" s="11" t="n">
        <v>471</v>
      </c>
      <c r="E883" s="12" t="n">
        <v>567528.29</v>
      </c>
      <c r="F883" s="14">
        <f>E883/SUM(E$2:E$4165)</f>
        <v/>
      </c>
      <c r="G883" s="14">
        <f>G882+F883</f>
        <v/>
      </c>
      <c r="H883" s="5">
        <f>IF(G883&lt;=p_rot_a,"A",IF(G883&lt;=p_rot_b,"B","C"))</f>
        <v/>
      </c>
    </row>
    <row r="884">
      <c r="A884" s="5" t="inlineStr">
        <is>
          <t>351100300992476</t>
        </is>
      </c>
      <c r="B884" s="5" t="inlineStr">
        <is>
          <t>FREGADERO SANTIAGO DORADO 80CM X 49CM X 20CM NO INCLUYE GRIFERIA</t>
        </is>
      </c>
      <c r="C884" s="5" t="inlineStr">
        <is>
          <t>IMPORTACION FREGADEROS</t>
        </is>
      </c>
      <c r="D884" s="11" t="n">
        <v>8</v>
      </c>
      <c r="E884" s="12" t="n">
        <v>566371.6800000001</v>
      </c>
      <c r="F884" s="14">
        <f>E884/SUM(E$2:E$4165)</f>
        <v/>
      </c>
      <c r="G884" s="14">
        <f>G883+F884</f>
        <v/>
      </c>
      <c r="H884" s="5">
        <f>IF(G884&lt;=p_rot_a,"A",IF(G884&lt;=p_rot_b,"B","C"))</f>
        <v/>
      </c>
    </row>
    <row r="885">
      <c r="A885" s="5" t="inlineStr">
        <is>
          <t>PINT-IM-0012</t>
        </is>
      </c>
      <c r="B885" s="5" t="inlineStr">
        <is>
          <t>LANCO SEAL COAT BLANCO MATE GALON SC200-4</t>
        </is>
      </c>
      <c r="C885" s="5" t="inlineStr">
        <is>
          <t>IMPERMEABILIZANTES</t>
        </is>
      </c>
      <c r="D885" s="11" t="n">
        <v>36</v>
      </c>
      <c r="E885" s="12" t="n">
        <v>565533.3199999999</v>
      </c>
      <c r="F885" s="14">
        <f>E885/SUM(E$2:E$4165)</f>
        <v/>
      </c>
      <c r="G885" s="14">
        <f>G884+F885</f>
        <v/>
      </c>
      <c r="H885" s="5">
        <f>IF(G885&lt;=p_rot_a,"A",IF(G885&lt;=p_rot_b,"B","C"))</f>
        <v/>
      </c>
    </row>
    <row r="886">
      <c r="A886" s="5" t="inlineStr">
        <is>
          <t>73674</t>
        </is>
      </c>
      <c r="B886" s="5" t="inlineStr">
        <is>
          <t>DURETAN BLANCO NUMERO 2 HIBRIDO</t>
        </is>
      </c>
      <c r="C886" s="5" t="inlineStr">
        <is>
          <t>PINTURAS Y SELLADORES</t>
        </is>
      </c>
      <c r="D886" s="11" t="n">
        <v>88</v>
      </c>
      <c r="E886" s="12" t="n">
        <v>565205.39</v>
      </c>
      <c r="F886" s="14">
        <f>E886/SUM(E$2:E$4165)</f>
        <v/>
      </c>
      <c r="G886" s="14">
        <f>G885+F886</f>
        <v/>
      </c>
      <c r="H886" s="5">
        <f>IF(G886&lt;=p_rot_a,"A",IF(G886&lt;=p_rot_b,"B","C"))</f>
        <v/>
      </c>
    </row>
    <row r="887">
      <c r="A887" s="5" t="inlineStr">
        <is>
          <t>351100300992053</t>
        </is>
      </c>
      <c r="B887" s="5" t="inlineStr">
        <is>
          <t>KIT MUEBLE MAR-10 LAVATORIO  VIDRIO + GRIFERIA + DESGUE BLANCO 44CM X 44CM  X 80CM MAYIST</t>
        </is>
      </c>
      <c r="C887" s="5" t="inlineStr">
        <is>
          <t>LOZA SANITARIA</t>
        </is>
      </c>
      <c r="D887" s="11" t="n">
        <v>8</v>
      </c>
      <c r="E887" s="12" t="n">
        <v>564778.76</v>
      </c>
      <c r="F887" s="14">
        <f>E887/SUM(E$2:E$4165)</f>
        <v/>
      </c>
      <c r="G887" s="14">
        <f>G886+F887</f>
        <v/>
      </c>
      <c r="H887" s="5">
        <f>IF(G887&lt;=p_rot_a,"A",IF(G887&lt;=p_rot_b,"B","C"))</f>
        <v/>
      </c>
    </row>
    <row r="888">
      <c r="A888" s="5" t="inlineStr">
        <is>
          <t>7214</t>
        </is>
      </c>
      <c r="B888" s="5" t="inlineStr">
        <is>
          <t>UNION TABLILLA BLANCA CANET</t>
        </is>
      </c>
      <c r="C888" s="5" t="inlineStr">
        <is>
          <t>TABLILLA PVC Y CORNISAS</t>
        </is>
      </c>
      <c r="D888" s="11" t="n">
        <v>167</v>
      </c>
      <c r="E888" s="12" t="n">
        <v>563842.98</v>
      </c>
      <c r="F888" s="14">
        <f>E888/SUM(E$2:E$4165)</f>
        <v/>
      </c>
      <c r="G888" s="14">
        <f>G887+F888</f>
        <v/>
      </c>
      <c r="H888" s="5">
        <f>IF(G888&lt;=p_rot_a,"A",IF(G888&lt;=p_rot_b,"B","C"))</f>
        <v/>
      </c>
    </row>
    <row r="889">
      <c r="A889" s="5" t="inlineStr">
        <is>
          <t>72699</t>
        </is>
      </c>
      <c r="B889" s="5" t="inlineStr">
        <is>
          <t>ALAMBRE PUAS 400VRS 300M</t>
        </is>
      </c>
      <c r="C889" s="5" t="inlineStr">
        <is>
          <t>TUBERIA INDUSTRIAL, HIERROS PLANOS Y CORRUGADOS</t>
        </is>
      </c>
      <c r="D889" s="11" t="n">
        <v>32</v>
      </c>
      <c r="E889" s="12" t="n">
        <v>562745.16</v>
      </c>
      <c r="F889" s="14">
        <f>E889/SUM(E$2:E$4165)</f>
        <v/>
      </c>
      <c r="G889" s="14">
        <f>G888+F889</f>
        <v/>
      </c>
      <c r="H889" s="5">
        <f>IF(G889&lt;=p_rot_a,"A",IF(G889&lt;=p_rot_b,"B","C"))</f>
        <v/>
      </c>
    </row>
    <row r="890">
      <c r="A890" s="5" t="inlineStr">
        <is>
          <t>351100300991560</t>
        </is>
      </c>
      <c r="B890" s="5" t="inlineStr">
        <is>
          <t>DIAMOND LAVATORIO NEGRO MATE 8010D-M2 TIPO BOWL SOBREPONER 34CM X 34CM</t>
        </is>
      </c>
      <c r="C890" s="5" t="inlineStr">
        <is>
          <t>IMPORTACION LOZA</t>
        </is>
      </c>
      <c r="D890" s="11" t="n">
        <v>17</v>
      </c>
      <c r="E890" s="12" t="n">
        <v>562358.0699999999</v>
      </c>
      <c r="F890" s="14">
        <f>E890/SUM(E$2:E$4165)</f>
        <v/>
      </c>
      <c r="G890" s="14">
        <f>G889+F890</f>
        <v/>
      </c>
      <c r="H890" s="5">
        <f>IF(G890&lt;=p_rot_a,"A",IF(G890&lt;=p_rot_b,"B","C"))</f>
        <v/>
      </c>
    </row>
    <row r="891">
      <c r="A891" s="5" t="inlineStr">
        <is>
          <t>351100300992777</t>
        </is>
      </c>
      <c r="B891" s="5" t="inlineStr">
        <is>
          <t>PORCELANATO NANO IVORY BRILLANTE  0.60 X 0.60 CAJA 1.44M2 4 PIEZAS POR CAJA</t>
        </is>
      </c>
      <c r="C891" s="5" t="inlineStr">
        <is>
          <t>PORCELANATO</t>
        </is>
      </c>
      <c r="D891" s="11" t="n">
        <v>83</v>
      </c>
      <c r="E891" s="12" t="n">
        <v>561645.99</v>
      </c>
      <c r="F891" s="14">
        <f>E891/SUM(E$2:E$4165)</f>
        <v/>
      </c>
      <c r="G891" s="14">
        <f>G890+F891</f>
        <v/>
      </c>
      <c r="H891" s="5">
        <f>IF(G891&lt;=p_rot_a,"A",IF(G891&lt;=p_rot_b,"B","C"))</f>
        <v/>
      </c>
    </row>
    <row r="892">
      <c r="A892" s="5" t="inlineStr">
        <is>
          <t>351100300990881</t>
        </is>
      </c>
      <c r="B892" s="5" t="inlineStr">
        <is>
          <t>LANCO SILICON BLANCO PINTABLE CARTUCHO DRY COAT STRETCH</t>
        </is>
      </c>
      <c r="C892" s="5" t="inlineStr">
        <is>
          <t>PINTURAS Y SELLADORES</t>
        </is>
      </c>
      <c r="D892" s="11" t="n">
        <v>159</v>
      </c>
      <c r="E892" s="12" t="n">
        <v>559810.46</v>
      </c>
      <c r="F892" s="14">
        <f>E892/SUM(E$2:E$4165)</f>
        <v/>
      </c>
      <c r="G892" s="14">
        <f>G891+F892</f>
        <v/>
      </c>
      <c r="H892" s="5">
        <f>IF(G892&lt;=p_rot_a,"A",IF(G892&lt;=p_rot_b,"B","C"))</f>
        <v/>
      </c>
    </row>
    <row r="893">
      <c r="A893" s="5" t="inlineStr">
        <is>
          <t>351100300992743</t>
        </is>
      </c>
      <c r="B893" s="5" t="inlineStr">
        <is>
          <t>TECHO UPVC RECTANGUL 1.13M X 3.72M COLOR BLANCO 2.5MM PROTECCION ASA AISLAMIENTO ACUSTICO TERMICO</t>
        </is>
      </c>
      <c r="C893" s="5" t="inlineStr">
        <is>
          <t>TECHOS UPVC</t>
        </is>
      </c>
      <c r="D893" s="11" t="n">
        <v>27</v>
      </c>
      <c r="E893" s="12" t="n">
        <v>557920.37</v>
      </c>
      <c r="F893" s="14">
        <f>E893/SUM(E$2:E$4165)</f>
        <v/>
      </c>
      <c r="G893" s="14">
        <f>G892+F893</f>
        <v/>
      </c>
      <c r="H893" s="5">
        <f>IF(G893&lt;=p_rot_a,"A",IF(G893&lt;=p_rot_b,"B","C"))</f>
        <v/>
      </c>
    </row>
    <row r="894">
      <c r="A894" s="5" t="inlineStr">
        <is>
          <t>260</t>
        </is>
      </c>
      <c r="B894" s="5" t="inlineStr">
        <is>
          <t>PINO 1X10 3.20MTS</t>
        </is>
      </c>
      <c r="C894" s="5" t="inlineStr">
        <is>
          <t>PINO</t>
        </is>
      </c>
      <c r="D894" s="11" t="n">
        <v>81</v>
      </c>
      <c r="E894" s="12" t="n">
        <v>557726.99</v>
      </c>
      <c r="F894" s="14">
        <f>E894/SUM(E$2:E$4165)</f>
        <v/>
      </c>
      <c r="G894" s="14">
        <f>G893+F894</f>
        <v/>
      </c>
      <c r="H894" s="5">
        <f>IF(G894&lt;=p_rot_a,"A",IF(G894&lt;=p_rot_b,"B","C"))</f>
        <v/>
      </c>
    </row>
    <row r="895">
      <c r="A895" s="5" t="inlineStr">
        <is>
          <t>351100300992806</t>
        </is>
      </c>
      <c r="B895" s="5" t="inlineStr">
        <is>
          <t>MUEBLE DE LAVATORIO AEREO COMPACTO NEGRO 10811-NEGRO CON ESPEJO 40X50X15CM</t>
        </is>
      </c>
      <c r="C895" s="5" t="inlineStr">
        <is>
          <t>IMPORTACION LOZA</t>
        </is>
      </c>
      <c r="D895" s="11" t="n">
        <v>14</v>
      </c>
      <c r="E895" s="12" t="n">
        <v>557522.12</v>
      </c>
      <c r="F895" s="14">
        <f>E895/SUM(E$2:E$4165)</f>
        <v/>
      </c>
      <c r="G895" s="14">
        <f>G894+F895</f>
        <v/>
      </c>
      <c r="H895" s="5">
        <f>IF(G895&lt;=p_rot_a,"A",IF(G895&lt;=p_rot_b,"B","C"))</f>
        <v/>
      </c>
    </row>
    <row r="896">
      <c r="A896" s="5" t="inlineStr">
        <is>
          <t>351100300991598</t>
        </is>
      </c>
      <c r="B896" s="5" t="inlineStr">
        <is>
          <t>ANCLA NIVELADOR 1.5MM DE ESPESOR PAQ 100</t>
        </is>
      </c>
      <c r="C896" s="5" t="inlineStr">
        <is>
          <t>CERAMICAS, AZULEJOS, PORCELANATOS</t>
        </is>
      </c>
      <c r="D896" s="11" t="n">
        <v>327</v>
      </c>
      <c r="E896" s="12" t="n">
        <v>557437.83</v>
      </c>
      <c r="F896" s="14">
        <f>E896/SUM(E$2:E$4165)</f>
        <v/>
      </c>
      <c r="G896" s="14">
        <f>G895+F896</f>
        <v/>
      </c>
      <c r="H896" s="5">
        <f>IF(G896&lt;=p_rot_a,"A",IF(G896&lt;=p_rot_b,"B","C"))</f>
        <v/>
      </c>
    </row>
    <row r="897">
      <c r="A897" s="5" t="inlineStr">
        <is>
          <t>20140022</t>
        </is>
      </c>
      <c r="B897" s="5" t="inlineStr">
        <is>
          <t>CERAMICA MOSAICO 48X48 CAJA 2.34M2 PRIMERA CALIDAD</t>
        </is>
      </c>
      <c r="C897" s="5" t="inlineStr">
        <is>
          <t>SIN CATEGORIA</t>
        </is>
      </c>
      <c r="D897" s="11" t="n">
        <v>82</v>
      </c>
      <c r="E897" s="12" t="n">
        <v>557401.98</v>
      </c>
      <c r="F897" s="14">
        <f>E897/SUM(E$2:E$4165)</f>
        <v/>
      </c>
      <c r="G897" s="14">
        <f>G896+F897</f>
        <v/>
      </c>
      <c r="H897" s="5">
        <f>IF(G897&lt;=p_rot_a,"A",IF(G897&lt;=p_rot_b,"B","C"))</f>
        <v/>
      </c>
    </row>
    <row r="898">
      <c r="A898" s="5" t="inlineStr">
        <is>
          <t>351100300992726</t>
        </is>
      </c>
      <c r="B898" s="5" t="inlineStr">
        <is>
          <t>DJ BALI LAVATORIO ESQUINERO CON SOPORTE TIPO PAÑERA J09 30CM X 30CM (NO INCLUY ESPEJO NI GRIFERIA)</t>
        </is>
      </c>
      <c r="C898" s="5" t="inlineStr">
        <is>
          <t>IMPORTACION LOZA</t>
        </is>
      </c>
      <c r="D898" s="11" t="n">
        <v>30</v>
      </c>
      <c r="E898" s="12" t="n">
        <v>556964.6</v>
      </c>
      <c r="F898" s="14">
        <f>E898/SUM(E$2:E$4165)</f>
        <v/>
      </c>
      <c r="G898" s="14">
        <f>G897+F898</f>
        <v/>
      </c>
      <c r="H898" s="5">
        <f>IF(G898&lt;=p_rot_a,"A",IF(G898&lt;=p_rot_b,"B","C"))</f>
        <v/>
      </c>
    </row>
    <row r="899">
      <c r="A899" s="5" t="inlineStr">
        <is>
          <t>351100300992190</t>
        </is>
      </c>
      <c r="B899" s="5" t="inlineStr">
        <is>
          <t>ACERO INOX COCINA COMPACTA 2 QUEMADORES EMPOTRABLE PAE-302GA 51CM X 26CM</t>
        </is>
      </c>
      <c r="C899" s="5" t="inlineStr">
        <is>
          <t>HERRAMIENTA ELECTRICA</t>
        </is>
      </c>
      <c r="D899" s="11" t="n">
        <v>14</v>
      </c>
      <c r="E899" s="12" t="n">
        <v>556725.66</v>
      </c>
      <c r="F899" s="14">
        <f>E899/SUM(E$2:E$4165)</f>
        <v/>
      </c>
      <c r="G899" s="14">
        <f>G898+F899</f>
        <v/>
      </c>
      <c r="H899" s="5">
        <f>IF(G899&lt;=p_rot_a,"A",IF(G899&lt;=p_rot_b,"B","C"))</f>
        <v/>
      </c>
    </row>
    <row r="900">
      <c r="A900" s="5" t="inlineStr">
        <is>
          <t>351100300992723</t>
        </is>
      </c>
      <c r="B900" s="5" t="inlineStr">
        <is>
          <t>DJ ELARA LED MUEBLE 120CM X 50CM INCLU LAVATORI ESPEJO REPISA AERE LUX STONE Y009-N2 120CM</t>
        </is>
      </c>
      <c r="C900" s="5" t="inlineStr">
        <is>
          <t>IMPORTACION LOZA</t>
        </is>
      </c>
      <c r="D900" s="11" t="n">
        <v>5</v>
      </c>
      <c r="E900" s="12" t="n">
        <v>554955.75</v>
      </c>
      <c r="F900" s="14">
        <f>E900/SUM(E$2:E$4165)</f>
        <v/>
      </c>
      <c r="G900" s="14">
        <f>G899+F900</f>
        <v/>
      </c>
      <c r="H900" s="5">
        <f>IF(G900&lt;=p_rot_a,"A",IF(G900&lt;=p_rot_b,"B","C"))</f>
        <v/>
      </c>
    </row>
    <row r="901">
      <c r="A901" s="5" t="inlineStr">
        <is>
          <t>351100300992344</t>
        </is>
      </c>
      <c r="B901" s="5" t="inlineStr">
        <is>
          <t>SET ACCESORIOS PARA BAÑO CON ESPEJO 5 PIEZAS AQP-23197</t>
        </is>
      </c>
      <c r="C901" s="5" t="inlineStr">
        <is>
          <t>IMPORTACION GRIFERIA</t>
        </is>
      </c>
      <c r="D901" s="11" t="n">
        <v>23</v>
      </c>
      <c r="E901" s="12" t="n">
        <v>554706.55</v>
      </c>
      <c r="F901" s="14">
        <f>E901/SUM(E$2:E$4165)</f>
        <v/>
      </c>
      <c r="G901" s="14">
        <f>G900+F901</f>
        <v/>
      </c>
      <c r="H901" s="5">
        <f>IF(G901&lt;=p_rot_a,"A",IF(G901&lt;=p_rot_b,"B","C"))</f>
        <v/>
      </c>
    </row>
    <row r="902">
      <c r="A902" s="5" t="inlineStr">
        <is>
          <t>14100001</t>
        </is>
      </c>
      <c r="B902" s="5" t="inlineStr">
        <is>
          <t>PUERTA BLANCA INTERNA 6 TABLEROS 60 X 210 CM</t>
        </is>
      </c>
      <c r="C902" s="5" t="inlineStr">
        <is>
          <t>PUERTAS</t>
        </is>
      </c>
      <c r="D902" s="11" t="n">
        <v>34</v>
      </c>
      <c r="E902" s="12" t="n">
        <v>553377.88</v>
      </c>
      <c r="F902" s="14">
        <f>E902/SUM(E$2:E$4165)</f>
        <v/>
      </c>
      <c r="G902" s="14">
        <f>G901+F902</f>
        <v/>
      </c>
      <c r="H902" s="5">
        <f>IF(G902&lt;=p_rot_a,"A",IF(G902&lt;=p_rot_b,"B","C"))</f>
        <v/>
      </c>
    </row>
    <row r="903">
      <c r="A903" s="5" t="inlineStr">
        <is>
          <t>351100300991731</t>
        </is>
      </c>
      <c r="B903" s="5" t="inlineStr">
        <is>
          <t>DIAMOND ESPEJO LED ZT-HK-M1013-68 60X80</t>
        </is>
      </c>
      <c r="C903" s="5" t="inlineStr">
        <is>
          <t>IMPORTACION LOZA</t>
        </is>
      </c>
      <c r="D903" s="11" t="n">
        <v>17</v>
      </c>
      <c r="E903" s="12" t="n">
        <v>552671.21</v>
      </c>
      <c r="F903" s="14">
        <f>E903/SUM(E$2:E$4165)</f>
        <v/>
      </c>
      <c r="G903" s="14">
        <f>G902+F903</f>
        <v/>
      </c>
      <c r="H903" s="5">
        <f>IF(G903&lt;=p_rot_a,"A",IF(G903&lt;=p_rot_b,"B","C"))</f>
        <v/>
      </c>
    </row>
    <row r="904">
      <c r="A904" s="5" t="inlineStr">
        <is>
          <t>129</t>
        </is>
      </c>
      <c r="B904" s="5" t="inlineStr">
        <is>
          <t>TUBO CONCRETO SANITARIO SEPTICO 30¨</t>
        </is>
      </c>
      <c r="C904" s="5" t="inlineStr">
        <is>
          <t>BLOQUES, VARILLAS, MALLAS</t>
        </is>
      </c>
      <c r="D904" s="11" t="n">
        <v>20</v>
      </c>
      <c r="E904" s="12" t="n">
        <v>552473.5600000001</v>
      </c>
      <c r="F904" s="14">
        <f>E904/SUM(E$2:E$4165)</f>
        <v/>
      </c>
      <c r="G904" s="14">
        <f>G903+F904</f>
        <v/>
      </c>
      <c r="H904" s="5">
        <f>IF(G904&lt;=p_rot_a,"A",IF(G904&lt;=p_rot_b,"B","C"))</f>
        <v/>
      </c>
    </row>
    <row r="905">
      <c r="A905" s="5" t="inlineStr">
        <is>
          <t>351100300992561</t>
        </is>
      </c>
      <c r="B905" s="5" t="inlineStr">
        <is>
          <t>COMBO FREGADERO SANTIAGO SATIN + CACHERA ESMERALDA SATIN 80CM X 49CM</t>
        </is>
      </c>
      <c r="C905" s="5" t="inlineStr">
        <is>
          <t>IMPORTACION FREGADEROS</t>
        </is>
      </c>
      <c r="D905" s="11" t="n">
        <v>8</v>
      </c>
      <c r="E905" s="12" t="n">
        <v>552212.39</v>
      </c>
      <c r="F905" s="14">
        <f>E905/SUM(E$2:E$4165)</f>
        <v/>
      </c>
      <c r="G905" s="14">
        <f>G904+F905</f>
        <v/>
      </c>
      <c r="H905" s="5">
        <f>IF(G905&lt;=p_rot_a,"A",IF(G905&lt;=p_rot_b,"B","C"))</f>
        <v/>
      </c>
    </row>
    <row r="906">
      <c r="A906" s="5" t="inlineStr">
        <is>
          <t>351100300992450</t>
        </is>
      </c>
      <c r="B906" s="5" t="inlineStr">
        <is>
          <t>PANEL DUCHA MULTIFUNCION ACERO AQP-23438 LARGA</t>
        </is>
      </c>
      <c r="C906" s="5" t="inlineStr">
        <is>
          <t>IMPORTACION GRIFERIA</t>
        </is>
      </c>
      <c r="D906" s="11" t="n">
        <v>7</v>
      </c>
      <c r="E906" s="12" t="n">
        <v>552203.54</v>
      </c>
      <c r="F906" s="14">
        <f>E906/SUM(E$2:E$4165)</f>
        <v/>
      </c>
      <c r="G906" s="14">
        <f>G905+F906</f>
        <v/>
      </c>
      <c r="H906" s="5">
        <f>IF(G906&lt;=p_rot_a,"A",IF(G906&lt;=p_rot_b,"B","C"))</f>
        <v/>
      </c>
    </row>
    <row r="907">
      <c r="A907" s="5" t="inlineStr">
        <is>
          <t>78392869</t>
        </is>
      </c>
      <c r="B907" s="5" t="inlineStr">
        <is>
          <t>LAMINA NUEVA TEC BALSATO TEXTURIZAD HY09138223-1 1.22 X. 2.44M 5MM MATE FIBRA BAMBU CARBON IMITACION</t>
        </is>
      </c>
      <c r="C907" s="5" t="inlineStr">
        <is>
          <t>IMPORTACION LAMINA PVC, BAMBU, ACC</t>
        </is>
      </c>
      <c r="D907" s="11" t="n">
        <v>35</v>
      </c>
      <c r="E907" s="12" t="n">
        <v>552161.0600000001</v>
      </c>
      <c r="F907" s="14">
        <f>E907/SUM(E$2:E$4165)</f>
        <v/>
      </c>
      <c r="G907" s="14">
        <f>G906+F907</f>
        <v/>
      </c>
      <c r="H907" s="5">
        <f>IF(G907&lt;=p_rot_a,"A",IF(G907&lt;=p_rot_b,"B","C"))</f>
        <v/>
      </c>
    </row>
    <row r="908">
      <c r="A908" s="5" t="inlineStr">
        <is>
          <t>351100300992263</t>
        </is>
      </c>
      <c r="B908" s="5" t="inlineStr">
        <is>
          <t>DIAMOND LAVATORIO MARMOL CARAMEL 3018A-R31 TIPO BOWL SOBREPONER 36X36CM</t>
        </is>
      </c>
      <c r="C908" s="5" t="inlineStr">
        <is>
          <t>IMPORTACION LOZA</t>
        </is>
      </c>
      <c r="D908" s="11" t="n">
        <v>18</v>
      </c>
      <c r="E908" s="12" t="n">
        <v>552123.61</v>
      </c>
      <c r="F908" s="14">
        <f>E908/SUM(E$2:E$4165)</f>
        <v/>
      </c>
      <c r="G908" s="14">
        <f>G907+F908</f>
        <v/>
      </c>
      <c r="H908" s="5">
        <f>IF(G908&lt;=p_rot_a,"A",IF(G908&lt;=p_rot_b,"B","C"))</f>
        <v/>
      </c>
    </row>
    <row r="909">
      <c r="A909" s="5" t="inlineStr">
        <is>
          <t>991</t>
        </is>
      </c>
      <c r="B909" s="5" t="inlineStr">
        <is>
          <t>PEGAMENTO PVC WET DRY 1/8 PINTA</t>
        </is>
      </c>
      <c r="C909" s="5" t="inlineStr">
        <is>
          <t>TUBERIA PVC, CANOAS Y ACCESORIOS</t>
        </is>
      </c>
      <c r="D909" s="11" t="n">
        <v>103</v>
      </c>
      <c r="E909" s="12" t="n">
        <v>551493.78</v>
      </c>
      <c r="F909" s="14">
        <f>E909/SUM(E$2:E$4165)</f>
        <v/>
      </c>
      <c r="G909" s="14">
        <f>G908+F909</f>
        <v/>
      </c>
      <c r="H909" s="5">
        <f>IF(G909&lt;=p_rot_a,"A",IF(G909&lt;=p_rot_b,"B","C"))</f>
        <v/>
      </c>
    </row>
    <row r="910">
      <c r="A910" s="5" t="inlineStr">
        <is>
          <t>351100300990746</t>
        </is>
      </c>
      <c r="B910" s="5" t="inlineStr">
        <is>
          <t>FAME DUCHA FAMINHO COLOR NEGRO 4 TEMPERATURAS CON MANGUERA Y NIPLE</t>
        </is>
      </c>
      <c r="C910" s="5" t="inlineStr">
        <is>
          <t>GRIFERIA - ACC. BAÑO Y COCINA</t>
        </is>
      </c>
      <c r="D910" s="11" t="n">
        <v>35</v>
      </c>
      <c r="E910" s="12" t="n">
        <v>551171.23</v>
      </c>
      <c r="F910" s="14">
        <f>E910/SUM(E$2:E$4165)</f>
        <v/>
      </c>
      <c r="G910" s="14">
        <f>G909+F910</f>
        <v/>
      </c>
      <c r="H910" s="5">
        <f>IF(G910&lt;=p_rot_a,"A",IF(G910&lt;=p_rot_b,"B","C"))</f>
        <v/>
      </c>
    </row>
    <row r="911">
      <c r="A911" s="5" t="inlineStr">
        <is>
          <t>527</t>
        </is>
      </c>
      <c r="B911" s="5" t="inlineStr">
        <is>
          <t>CUMBRERA 18 9X9</t>
        </is>
      </c>
      <c r="C911" s="5" t="inlineStr">
        <is>
          <t>LAMINAS DE ZINC Y ACCESORIOS</t>
        </is>
      </c>
      <c r="D911" s="11" t="n">
        <v>206</v>
      </c>
      <c r="E911" s="12" t="n">
        <v>550702.97</v>
      </c>
      <c r="F911" s="14">
        <f>E911/SUM(E$2:E$4165)</f>
        <v/>
      </c>
      <c r="G911" s="14">
        <f>G910+F911</f>
        <v/>
      </c>
      <c r="H911" s="5">
        <f>IF(G911&lt;=p_rot_a,"A",IF(G911&lt;=p_rot_b,"B","C"))</f>
        <v/>
      </c>
    </row>
    <row r="912">
      <c r="A912" s="5" t="inlineStr">
        <is>
          <t>351100300991231</t>
        </is>
      </c>
      <c r="B912" s="5" t="inlineStr">
        <is>
          <t>FACHALETA OMICRON 6 31X56 CAJA 1.39M2</t>
        </is>
      </c>
      <c r="C912" s="5" t="inlineStr">
        <is>
          <t>SIN CATEGORIA</t>
        </is>
      </c>
      <c r="D912" s="11" t="n">
        <v>84</v>
      </c>
      <c r="E912" s="12" t="n">
        <v>549426.9</v>
      </c>
      <c r="F912" s="14">
        <f>E912/SUM(E$2:E$4165)</f>
        <v/>
      </c>
      <c r="G912" s="14">
        <f>G911+F912</f>
        <v/>
      </c>
      <c r="H912" s="5">
        <f>IF(G912&lt;=p_rot_a,"A",IF(G912&lt;=p_rot_b,"B","C"))</f>
        <v/>
      </c>
    </row>
    <row r="913">
      <c r="A913" s="5" t="inlineStr">
        <is>
          <t>7231</t>
        </is>
      </c>
      <c r="B913" s="5" t="inlineStr">
        <is>
          <t>IRWIN PUNTA PHILLIPS PH2 X2 NORMAL</t>
        </is>
      </c>
      <c r="C913" s="5" t="inlineStr">
        <is>
          <t>FERRETERIA GENERAL</t>
        </is>
      </c>
      <c r="D913" s="11" t="n">
        <v>811</v>
      </c>
      <c r="E913" s="12" t="n">
        <v>548465.7</v>
      </c>
      <c r="F913" s="14">
        <f>E913/SUM(E$2:E$4165)</f>
        <v/>
      </c>
      <c r="G913" s="14">
        <f>G912+F913</f>
        <v/>
      </c>
      <c r="H913" s="5">
        <f>IF(G913&lt;=p_rot_a,"A",IF(G913&lt;=p_rot_b,"B","C"))</f>
        <v/>
      </c>
    </row>
    <row r="914">
      <c r="A914" s="5" t="inlineStr">
        <is>
          <t>351100300992714</t>
        </is>
      </c>
      <c r="B914" s="5" t="inlineStr">
        <is>
          <t>DJ AURA MUEBLE 120CM X 50CM INCLUYE LAVATORIO ESPEJO REPISA BRILLANTE AEREO LUX STONE Y002-N1 120CM</t>
        </is>
      </c>
      <c r="C914" s="5" t="inlineStr">
        <is>
          <t>IMPORTACION LOZA</t>
        </is>
      </c>
      <c r="D914" s="11" t="n">
        <v>5</v>
      </c>
      <c r="E914" s="12" t="n">
        <v>547052.21</v>
      </c>
      <c r="F914" s="14">
        <f>E914/SUM(E$2:E$4165)</f>
        <v/>
      </c>
      <c r="G914" s="14">
        <f>G913+F914</f>
        <v/>
      </c>
      <c r="H914" s="5">
        <f>IF(G914&lt;=p_rot_a,"A",IF(G914&lt;=p_rot_b,"B","C"))</f>
        <v/>
      </c>
    </row>
    <row r="915">
      <c r="A915" s="5" t="inlineStr">
        <is>
          <t>PINT-AN-0013</t>
        </is>
      </c>
      <c r="B915" s="5" t="inlineStr">
        <is>
          <t>LANCO ANTI. POLIURETANO VERDE GALON MM96-4</t>
        </is>
      </c>
      <c r="C915" s="5" t="inlineStr">
        <is>
          <t>ANTICORROSIVOS Y BASE ACEITE</t>
        </is>
      </c>
      <c r="D915" s="11" t="n">
        <v>35</v>
      </c>
      <c r="E915" s="12" t="n">
        <v>546351.4399999999</v>
      </c>
      <c r="F915" s="14">
        <f>E915/SUM(E$2:E$4165)</f>
        <v/>
      </c>
      <c r="G915" s="14">
        <f>G914+F915</f>
        <v/>
      </c>
      <c r="H915" s="5">
        <f>IF(G915&lt;=p_rot_a,"A",IF(G915&lt;=p_rot_b,"B","C"))</f>
        <v/>
      </c>
    </row>
    <row r="916">
      <c r="A916" s="5" t="inlineStr">
        <is>
          <t>351100300992490</t>
        </is>
      </c>
      <c r="B916" s="5" t="inlineStr">
        <is>
          <t>CACHERA FREGADERO RUBI GRIS PLOMO LS-2</t>
        </is>
      </c>
      <c r="C916" s="5" t="inlineStr">
        <is>
          <t>IMPORTACION GRIFERIA</t>
        </is>
      </c>
      <c r="D916" s="11" t="n">
        <v>24</v>
      </c>
      <c r="E916" s="12" t="n">
        <v>546230.09</v>
      </c>
      <c r="F916" s="14">
        <f>E916/SUM(E$2:E$4165)</f>
        <v/>
      </c>
      <c r="G916" s="14">
        <f>G915+F916</f>
        <v/>
      </c>
      <c r="H916" s="5">
        <f>IF(G916&lt;=p_rot_a,"A",IF(G916&lt;=p_rot_b,"B","C"))</f>
        <v/>
      </c>
    </row>
    <row r="917">
      <c r="A917" s="5" t="inlineStr">
        <is>
          <t>351100300992854</t>
        </is>
      </c>
      <c r="B917" s="5" t="inlineStr">
        <is>
          <t>LLAVE LAVATORIO PERCIVAL NEGRA NT16302-7BK</t>
        </is>
      </c>
      <c r="C917" s="5" t="inlineStr">
        <is>
          <t>IMPORTACION GRIFERIA</t>
        </is>
      </c>
      <c r="D917" s="11" t="n">
        <v>26</v>
      </c>
      <c r="E917" s="12" t="n">
        <v>545628.3199999999</v>
      </c>
      <c r="F917" s="14">
        <f>E917/SUM(E$2:E$4165)</f>
        <v/>
      </c>
      <c r="G917" s="14">
        <f>G916+F917</f>
        <v/>
      </c>
      <c r="H917" s="5">
        <f>IF(G917&lt;=p_rot_a,"A",IF(G917&lt;=p_rot_b,"B","C"))</f>
        <v/>
      </c>
    </row>
    <row r="918">
      <c r="A918" s="5" t="inlineStr">
        <is>
          <t>351100300991735</t>
        </is>
      </c>
      <c r="B918" s="5" t="inlineStr">
        <is>
          <t>DIAMOND ESPEJO LED ZT-HK-M4005 50X100CM</t>
        </is>
      </c>
      <c r="C918" s="5" t="inlineStr">
        <is>
          <t>SIN CATEGORIA</t>
        </is>
      </c>
      <c r="D918" s="11" t="n">
        <v>15</v>
      </c>
      <c r="E918" s="12" t="n">
        <v>543412.14</v>
      </c>
      <c r="F918" s="14">
        <f>E918/SUM(E$2:E$4165)</f>
        <v/>
      </c>
      <c r="G918" s="14">
        <f>G917+F918</f>
        <v/>
      </c>
      <c r="H918" s="5">
        <f>IF(G918&lt;=p_rot_a,"A",IF(G918&lt;=p_rot_b,"B","C"))</f>
        <v/>
      </c>
    </row>
    <row r="919">
      <c r="A919" s="5" t="inlineStr">
        <is>
          <t>351100300992320</t>
        </is>
      </c>
      <c r="B919" s="5" t="inlineStr">
        <is>
          <t xml:space="preserve">LAVATORIO TIPO BOWL NEGRO BLANCO RECTANGULAR  FF-9045AB </t>
        </is>
      </c>
      <c r="C919" s="5" t="inlineStr">
        <is>
          <t>IMPORTACION LOZA</t>
        </is>
      </c>
      <c r="D919" s="11" t="n">
        <v>15</v>
      </c>
      <c r="E919" s="12" t="n">
        <v>541948.67</v>
      </c>
      <c r="F919" s="14">
        <f>E919/SUM(E$2:E$4165)</f>
        <v/>
      </c>
      <c r="G919" s="14">
        <f>G918+F919</f>
        <v/>
      </c>
      <c r="H919" s="5">
        <f>IF(G919&lt;=p_rot_a,"A",IF(G919&lt;=p_rot_b,"B","C"))</f>
        <v/>
      </c>
    </row>
    <row r="920">
      <c r="A920" s="5" t="inlineStr">
        <is>
          <t>351100300992426</t>
        </is>
      </c>
      <c r="B920" s="5" t="inlineStr">
        <is>
          <t>LLAVE LAVATORIO SATINADA P-11716 DAMASHKE</t>
        </is>
      </c>
      <c r="C920" s="5" t="inlineStr">
        <is>
          <t>IMPORTACION GRIFERIA</t>
        </is>
      </c>
      <c r="D920" s="11" t="n">
        <v>31</v>
      </c>
      <c r="E920" s="12" t="n">
        <v>541867.52</v>
      </c>
      <c r="F920" s="14">
        <f>E920/SUM(E$2:E$4165)</f>
        <v/>
      </c>
      <c r="G920" s="14">
        <f>G919+F920</f>
        <v/>
      </c>
      <c r="H920" s="5">
        <f>IF(G920&lt;=p_rot_a,"A",IF(G920&lt;=p_rot_b,"B","C"))</f>
        <v/>
      </c>
    </row>
    <row r="921">
      <c r="A921" s="5" t="inlineStr">
        <is>
          <t>1049</t>
        </is>
      </c>
      <c r="B921" s="5" t="inlineStr">
        <is>
          <t>CABLE 4 BLANCO</t>
        </is>
      </c>
      <c r="C921" s="5" t="inlineStr">
        <is>
          <t>ACCESORIOS ELECTRICOS Y CABLES</t>
        </is>
      </c>
      <c r="D921" s="11" t="n">
        <v>232</v>
      </c>
      <c r="E921" s="12" t="n">
        <v>541682.4</v>
      </c>
      <c r="F921" s="14">
        <f>E921/SUM(E$2:E$4165)</f>
        <v/>
      </c>
      <c r="G921" s="14">
        <f>G920+F921</f>
        <v/>
      </c>
      <c r="H921" s="5">
        <f>IF(G921&lt;=p_rot_a,"A",IF(G921&lt;=p_rot_b,"B","C"))</f>
        <v/>
      </c>
    </row>
    <row r="922">
      <c r="A922" s="5" t="inlineStr">
        <is>
          <t>1048</t>
        </is>
      </c>
      <c r="B922" s="5" t="inlineStr">
        <is>
          <t>CABLE TSJ 3X10</t>
        </is>
      </c>
      <c r="C922" s="5" t="inlineStr">
        <is>
          <t>ACCESORIOS ELECTRICOS Y CABLES</t>
        </is>
      </c>
      <c r="D922" s="11" t="n">
        <v>240</v>
      </c>
      <c r="E922" s="12" t="n">
        <v>541443.98</v>
      </c>
      <c r="F922" s="14">
        <f>E922/SUM(E$2:E$4165)</f>
        <v/>
      </c>
      <c r="G922" s="14">
        <f>G921+F922</f>
        <v/>
      </c>
      <c r="H922" s="5">
        <f>IF(G922&lt;=p_rot_a,"A",IF(G922&lt;=p_rot_b,"B","C"))</f>
        <v/>
      </c>
    </row>
    <row r="923">
      <c r="A923" s="5" t="inlineStr">
        <is>
          <t>PINT-PA-0052</t>
        </is>
      </c>
      <c r="B923" s="5" t="inlineStr">
        <is>
          <t>LANCO SUPER COAT SATIN TINT GALON SC3732-4</t>
        </is>
      </c>
      <c r="C923" s="5" t="inlineStr">
        <is>
          <t>PINTURA ACRILICA</t>
        </is>
      </c>
      <c r="D923" s="11" t="n">
        <v>43</v>
      </c>
      <c r="E923" s="12" t="n">
        <v>541150.4399999999</v>
      </c>
      <c r="F923" s="14">
        <f>E923/SUM(E$2:E$4165)</f>
        <v/>
      </c>
      <c r="G923" s="14">
        <f>G922+F923</f>
        <v/>
      </c>
      <c r="H923" s="5">
        <f>IF(G923&lt;=p_rot_a,"A",IF(G923&lt;=p_rot_b,"B","C"))</f>
        <v/>
      </c>
    </row>
    <row r="924">
      <c r="A924" s="5" t="inlineStr">
        <is>
          <t>PINT-BT-0031</t>
        </is>
      </c>
      <c r="B924" s="5" t="inlineStr">
        <is>
          <t>LANCO AQUAVAR BARNIZ 3 EN 1 CAOBA 1/4 MAHOGANY AQ1360-5</t>
        </is>
      </c>
      <c r="C924" s="5" t="inlineStr">
        <is>
          <t>BARNIZ Y TINTES</t>
        </is>
      </c>
      <c r="D924" s="11" t="n">
        <v>76</v>
      </c>
      <c r="E924" s="12" t="n">
        <v>541117.38</v>
      </c>
      <c r="F924" s="14">
        <f>E924/SUM(E$2:E$4165)</f>
        <v/>
      </c>
      <c r="G924" s="14">
        <f>G923+F924</f>
        <v/>
      </c>
      <c r="H924" s="5">
        <f>IF(G924&lt;=p_rot_a,"A",IF(G924&lt;=p_rot_b,"B","C"))</f>
        <v/>
      </c>
    </row>
    <row r="925">
      <c r="A925" s="5" t="inlineStr">
        <is>
          <t>351100300992631</t>
        </is>
      </c>
      <c r="B925" s="5" t="inlineStr">
        <is>
          <t>CERAMICA ANTIDESLIZANTE PIETRA BLOCK 46X46 CAJA 1.90M2</t>
        </is>
      </c>
      <c r="C925" s="5" t="inlineStr">
        <is>
          <t>SIN CATEGORIA</t>
        </is>
      </c>
      <c r="D925" s="11" t="n">
        <v>68</v>
      </c>
      <c r="E925" s="12" t="n">
        <v>540006.6</v>
      </c>
      <c r="F925" s="14">
        <f>E925/SUM(E$2:E$4165)</f>
        <v/>
      </c>
      <c r="G925" s="14">
        <f>G924+F925</f>
        <v/>
      </c>
      <c r="H925" s="5">
        <f>IF(G925&lt;=p_rot_a,"A",IF(G925&lt;=p_rot_b,"B","C"))</f>
        <v/>
      </c>
    </row>
    <row r="926">
      <c r="A926" s="5" t="inlineStr">
        <is>
          <t>71749</t>
        </is>
      </c>
      <c r="B926" s="5" t="inlineStr">
        <is>
          <t>NO MAS CLAVOS 353g HENKEL 2052478</t>
        </is>
      </c>
      <c r="C926" s="5" t="inlineStr">
        <is>
          <t>FERRETERIA GENERAL</t>
        </is>
      </c>
      <c r="D926" s="11" t="n">
        <v>86</v>
      </c>
      <c r="E926" s="12" t="n">
        <v>539542.41</v>
      </c>
      <c r="F926" s="14">
        <f>E926/SUM(E$2:E$4165)</f>
        <v/>
      </c>
      <c r="G926" s="14">
        <f>G925+F926</f>
        <v/>
      </c>
      <c r="H926" s="5">
        <f>IF(G926&lt;=p_rot_a,"A",IF(G926&lt;=p_rot_b,"B","C"))</f>
        <v/>
      </c>
    </row>
    <row r="927">
      <c r="A927" s="5" t="inlineStr">
        <is>
          <t>351100300991507</t>
        </is>
      </c>
      <c r="B927" s="5" t="inlineStr">
        <is>
          <t>PORCELANATO GOLDEN WAVES GAMA WHITE 60X120 CAJA 1.44M2 SEMI MATE</t>
        </is>
      </c>
      <c r="C927" s="5" t="inlineStr">
        <is>
          <t>CERAMICAS, AZULEJOS, PORCELANATOS</t>
        </is>
      </c>
      <c r="D927" s="11" t="n">
        <v>53</v>
      </c>
      <c r="E927" s="12" t="n">
        <v>539380.53</v>
      </c>
      <c r="F927" s="14">
        <f>E927/SUM(E$2:E$4165)</f>
        <v/>
      </c>
      <c r="G927" s="14">
        <f>G926+F927</f>
        <v/>
      </c>
      <c r="H927" s="5">
        <f>IF(G927&lt;=p_rot_a,"A",IF(G927&lt;=p_rot_b,"B","C"))</f>
        <v/>
      </c>
    </row>
    <row r="928">
      <c r="A928" s="5" t="inlineStr">
        <is>
          <t>351100300992418</t>
        </is>
      </c>
      <c r="B928" s="5" t="inlineStr">
        <is>
          <t>FANG LLAVE ALTA LAVATORIO DORADA BRILLANTE FF-61113G</t>
        </is>
      </c>
      <c r="C928" s="5" t="inlineStr">
        <is>
          <t>IMPORTACION GRIFERIA</t>
        </is>
      </c>
      <c r="D928" s="11" t="n">
        <v>17</v>
      </c>
      <c r="E928" s="12" t="n">
        <v>539057.8199999999</v>
      </c>
      <c r="F928" s="14">
        <f>E928/SUM(E$2:E$4165)</f>
        <v/>
      </c>
      <c r="G928" s="14">
        <f>G927+F928</f>
        <v/>
      </c>
      <c r="H928" s="5">
        <f>IF(G928&lt;=p_rot_a,"A",IF(G928&lt;=p_rot_b,"B","C"))</f>
        <v/>
      </c>
    </row>
    <row r="929">
      <c r="A929" s="5" t="inlineStr">
        <is>
          <t>10140017</t>
        </is>
      </c>
      <c r="B929" s="5" t="inlineStr">
        <is>
          <t>TUBO ESTRUCT. RECTANGULAR 1X4 1.50MM NEGRO</t>
        </is>
      </c>
      <c r="C929" s="5" t="inlineStr">
        <is>
          <t>TUBERIA ESTRUCTURAL</t>
        </is>
      </c>
      <c r="D929" s="11" t="n">
        <v>51</v>
      </c>
      <c r="E929" s="12" t="n">
        <v>538140.27</v>
      </c>
      <c r="F929" s="14">
        <f>E929/SUM(E$2:E$4165)</f>
        <v/>
      </c>
      <c r="G929" s="14">
        <f>G928+F929</f>
        <v/>
      </c>
      <c r="H929" s="5">
        <f>IF(G929&lt;=p_rot_a,"A",IF(G929&lt;=p_rot_b,"B","C"))</f>
        <v/>
      </c>
    </row>
    <row r="930">
      <c r="A930" s="5" t="inlineStr">
        <is>
          <t>351100300992664</t>
        </is>
      </c>
      <c r="B930" s="5" t="inlineStr">
        <is>
          <t>PERFIL ANGULAR ESQUINERO NEGRO PARA PANEL PVC 2.45M 3695099990000</t>
        </is>
      </c>
      <c r="C930" s="5" t="inlineStr">
        <is>
          <t>LAMINA PVC, BAMBU, ACC</t>
        </is>
      </c>
      <c r="D930" s="11" t="n">
        <v>175</v>
      </c>
      <c r="E930" s="12" t="n">
        <v>537946.9</v>
      </c>
      <c r="F930" s="14">
        <f>E930/SUM(E$2:E$4165)</f>
        <v/>
      </c>
      <c r="G930" s="14">
        <f>G929+F930</f>
        <v/>
      </c>
      <c r="H930" s="5">
        <f>IF(G930&lt;=p_rot_a,"A",IF(G930&lt;=p_rot_b,"B","C"))</f>
        <v/>
      </c>
    </row>
    <row r="931">
      <c r="A931" s="5" t="inlineStr">
        <is>
          <t>351100300992778</t>
        </is>
      </c>
      <c r="B931" s="5" t="inlineStr">
        <is>
          <t>PORCELANATO NANO MAPLE MARBLE BRILLANTE  0.60 X 0.60 CAJA 1.44M2 4 PIEZAS POR CAJA</t>
        </is>
      </c>
      <c r="C931" s="5" t="inlineStr">
        <is>
          <t>PORCELANATO</t>
        </is>
      </c>
      <c r="D931" s="11" t="n">
        <v>82</v>
      </c>
      <c r="E931" s="12" t="n">
        <v>536954.8</v>
      </c>
      <c r="F931" s="14">
        <f>E931/SUM(E$2:E$4165)</f>
        <v/>
      </c>
      <c r="G931" s="14">
        <f>G930+F931</f>
        <v/>
      </c>
      <c r="H931" s="5">
        <f>IF(G931&lt;=p_rot_a,"A",IF(G931&lt;=p_rot_b,"B","C"))</f>
        <v/>
      </c>
    </row>
    <row r="932">
      <c r="A932" s="5" t="inlineStr">
        <is>
          <t>351100300992586</t>
        </is>
      </c>
      <c r="B932" s="5" t="inlineStr">
        <is>
          <t xml:space="preserve">CALENTADOR DE AGUA INSTANTANEO A GAS 11 LITROS / MIN CALE-11I </t>
        </is>
      </c>
      <c r="C932" s="5" t="inlineStr">
        <is>
          <t>ACCESORIOS ELECTRICOS Y CABLES</t>
        </is>
      </c>
      <c r="D932" s="11" t="n">
        <v>7</v>
      </c>
      <c r="E932" s="12" t="n">
        <v>536274.34</v>
      </c>
      <c r="F932" s="14">
        <f>E932/SUM(E$2:E$4165)</f>
        <v/>
      </c>
      <c r="G932" s="14">
        <f>G931+F932</f>
        <v/>
      </c>
      <c r="H932" s="5">
        <f>IF(G932&lt;=p_rot_a,"A",IF(G932&lt;=p_rot_b,"B","C"))</f>
        <v/>
      </c>
    </row>
    <row r="933">
      <c r="A933" s="5" t="inlineStr">
        <is>
          <t>9183</t>
        </is>
      </c>
      <c r="B933" s="5" t="inlineStr">
        <is>
          <t>CAJA RECTANGULAR EMT LIVIANA 0.7</t>
        </is>
      </c>
      <c r="C933" s="5" t="inlineStr">
        <is>
          <t>ACCESORIOS ELECTRICOS Y CABLES</t>
        </is>
      </c>
      <c r="D933" s="11" t="n">
        <v>1645</v>
      </c>
      <c r="E933" s="12" t="n">
        <v>535934.3100000001</v>
      </c>
      <c r="F933" s="14">
        <f>E933/SUM(E$2:E$4165)</f>
        <v/>
      </c>
      <c r="G933" s="14">
        <f>G932+F933</f>
        <v/>
      </c>
      <c r="H933" s="5">
        <f>IF(G933&lt;=p_rot_a,"A",IF(G933&lt;=p_rot_b,"B","C"))</f>
        <v/>
      </c>
    </row>
    <row r="934">
      <c r="A934" s="5" t="inlineStr">
        <is>
          <t>351100300992220</t>
        </is>
      </c>
      <c r="B934" s="5" t="inlineStr">
        <is>
          <t>JUEGO ACCESORIOS PARA BAÑO NEGRO 6 PCS AQP-23188</t>
        </is>
      </c>
      <c r="C934" s="5" t="inlineStr">
        <is>
          <t>IMPORTACION GRIFERIA</t>
        </is>
      </c>
      <c r="D934" s="11" t="n">
        <v>31</v>
      </c>
      <c r="E934" s="12" t="n">
        <v>535922.53</v>
      </c>
      <c r="F934" s="14">
        <f>E934/SUM(E$2:E$4165)</f>
        <v/>
      </c>
      <c r="G934" s="14">
        <f>G933+F934</f>
        <v/>
      </c>
      <c r="H934" s="5">
        <f>IF(G934&lt;=p_rot_a,"A",IF(G934&lt;=p_rot_b,"B","C"))</f>
        <v/>
      </c>
    </row>
    <row r="935">
      <c r="A935" s="5" t="inlineStr">
        <is>
          <t>PINT-PP-0002</t>
        </is>
      </c>
      <c r="B935" s="5" t="inlineStr">
        <is>
          <t>LANCO PINTURA PISO ANTI SLIP CLEO GRIS GALON SF290-4</t>
        </is>
      </c>
      <c r="C935" s="5" t="inlineStr">
        <is>
          <t>PINTURA Y SELLADORES PISO</t>
        </is>
      </c>
      <c r="D935" s="11" t="n">
        <v>30</v>
      </c>
      <c r="E935" s="12" t="n">
        <v>535516.78</v>
      </c>
      <c r="F935" s="14">
        <f>E935/SUM(E$2:E$4165)</f>
        <v/>
      </c>
      <c r="G935" s="14">
        <f>G934+F935</f>
        <v/>
      </c>
      <c r="H935" s="5">
        <f>IF(G935&lt;=p_rot_a,"A",IF(G935&lt;=p_rot_b,"B","C"))</f>
        <v/>
      </c>
    </row>
    <row r="936">
      <c r="A936" s="5" t="inlineStr">
        <is>
          <t>351100300991942</t>
        </is>
      </c>
      <c r="B936" s="5" t="inlineStr">
        <is>
          <t>DIAMOND MUEBLE LAVATORIO 2104B-60 CON PATAS 60CM X 47CM X 82CM</t>
        </is>
      </c>
      <c r="C936" s="5" t="inlineStr">
        <is>
          <t>SIN CATEGORIA</t>
        </is>
      </c>
      <c r="D936" s="11" t="n">
        <v>8</v>
      </c>
      <c r="E936" s="12" t="n">
        <v>535508.14</v>
      </c>
      <c r="F936" s="14">
        <f>E936/SUM(E$2:E$4165)</f>
        <v/>
      </c>
      <c r="G936" s="14">
        <f>G935+F936</f>
        <v/>
      </c>
      <c r="H936" s="5">
        <f>IF(G936&lt;=p_rot_a,"A",IF(G936&lt;=p_rot_b,"B","C"))</f>
        <v/>
      </c>
    </row>
    <row r="937">
      <c r="A937" s="5" t="inlineStr">
        <is>
          <t>351100300992384</t>
        </is>
      </c>
      <c r="B937" s="5" t="inlineStr">
        <is>
          <t>WADFOW ESPUMA EXPANSIVA 750ML WUJ751</t>
        </is>
      </c>
      <c r="C937" s="5" t="inlineStr">
        <is>
          <t>SELLADORES</t>
        </is>
      </c>
      <c r="D937" s="11" t="n">
        <v>156</v>
      </c>
      <c r="E937" s="12" t="n">
        <v>534914.33</v>
      </c>
      <c r="F937" s="14">
        <f>E937/SUM(E$2:E$4165)</f>
        <v/>
      </c>
      <c r="G937" s="14">
        <f>G936+F937</f>
        <v/>
      </c>
      <c r="H937" s="5">
        <f>IF(G937&lt;=p_rot_a,"A",IF(G937&lt;=p_rot_b,"B","C"))</f>
        <v/>
      </c>
    </row>
    <row r="938">
      <c r="A938" s="5" t="inlineStr">
        <is>
          <t>351100300992707</t>
        </is>
      </c>
      <c r="B938" s="5" t="inlineStr">
        <is>
          <t>DJ BAHIA MUEBLE 80CM X 50CM INCLUYE LAVATORIO ESPEJO REPISA BRILLANTE AEREO LUX STONE Y001-NP3 80CM</t>
        </is>
      </c>
      <c r="C938" s="5" t="inlineStr">
        <is>
          <t>IMPORTACION LOZA</t>
        </is>
      </c>
      <c r="D938" s="11" t="n">
        <v>7</v>
      </c>
      <c r="E938" s="12" t="n">
        <v>533319.25</v>
      </c>
      <c r="F938" s="14">
        <f>E938/SUM(E$2:E$4165)</f>
        <v/>
      </c>
      <c r="G938" s="14">
        <f>G937+F938</f>
        <v/>
      </c>
      <c r="H938" s="5">
        <f>IF(G938&lt;=p_rot_a,"A",IF(G938&lt;=p_rot_b,"B","C"))</f>
        <v/>
      </c>
    </row>
    <row r="939">
      <c r="A939" s="5" t="inlineStr">
        <is>
          <t>351100300991160</t>
        </is>
      </c>
      <c r="B939" s="5" t="inlineStr">
        <is>
          <t>CERAMICA MADERA FORESTA 48X48 CAJA 2.34M2</t>
        </is>
      </c>
      <c r="C939" s="5" t="inlineStr">
        <is>
          <t>SIN CATEGORIA</t>
        </is>
      </c>
      <c r="D939" s="11" t="n">
        <v>77</v>
      </c>
      <c r="E939" s="12" t="n">
        <v>533009.47</v>
      </c>
      <c r="F939" s="14">
        <f>E939/SUM(E$2:E$4165)</f>
        <v/>
      </c>
      <c r="G939" s="14">
        <f>G938+F939</f>
        <v/>
      </c>
      <c r="H939" s="5">
        <f>IF(G939&lt;=p_rot_a,"A",IF(G939&lt;=p_rot_b,"B","C"))</f>
        <v/>
      </c>
    </row>
    <row r="940">
      <c r="A940" s="5" t="inlineStr">
        <is>
          <t>3045</t>
        </is>
      </c>
      <c r="B940" s="5" t="inlineStr">
        <is>
          <t>CH CENTRO DE CARGA 8 CIRCUITOS EMPOTRAR</t>
        </is>
      </c>
      <c r="C940" s="5" t="inlineStr">
        <is>
          <t>ACCESORIOS ELECTRICOS Y CABLES</t>
        </is>
      </c>
      <c r="D940" s="11" t="n">
        <v>12</v>
      </c>
      <c r="E940" s="12" t="n">
        <v>532611.12</v>
      </c>
      <c r="F940" s="14">
        <f>E940/SUM(E$2:E$4165)</f>
        <v/>
      </c>
      <c r="G940" s="14">
        <f>G939+F940</f>
        <v/>
      </c>
      <c r="H940" s="5">
        <f>IF(G940&lt;=p_rot_a,"A",IF(G940&lt;=p_rot_b,"B","C"))</f>
        <v/>
      </c>
    </row>
    <row r="941">
      <c r="A941" s="5" t="inlineStr">
        <is>
          <t>3022</t>
        </is>
      </c>
      <c r="B941" s="5" t="inlineStr">
        <is>
          <t>AGUILA BLANCO PLAFON LIVIANO 1175W PLATA</t>
        </is>
      </c>
      <c r="C941" s="5" t="inlineStr">
        <is>
          <t>ACCESORIOS ELECTRICOS Y CABLES</t>
        </is>
      </c>
      <c r="D941" s="11" t="n">
        <v>567</v>
      </c>
      <c r="E941" s="12" t="n">
        <v>532074.9399999999</v>
      </c>
      <c r="F941" s="14">
        <f>E941/SUM(E$2:E$4165)</f>
        <v/>
      </c>
      <c r="G941" s="14">
        <f>G940+F941</f>
        <v/>
      </c>
      <c r="H941" s="5">
        <f>IF(G941&lt;=p_rot_a,"A",IF(G941&lt;=p_rot_b,"B","C"))</f>
        <v/>
      </c>
    </row>
    <row r="942">
      <c r="A942" s="5" t="inlineStr">
        <is>
          <t>3436</t>
        </is>
      </c>
      <c r="B942" s="5" t="inlineStr">
        <is>
          <t>CERAMICA MADERA CUMARU 34.6X34.6 CAJA 2.15M2</t>
        </is>
      </c>
      <c r="C942" s="5" t="inlineStr">
        <is>
          <t>CERAMICAS, AZULEJOS, PORCELANATOS</t>
        </is>
      </c>
      <c r="D942" s="11" t="n">
        <v>76</v>
      </c>
      <c r="E942" s="12" t="n">
        <v>531632.04</v>
      </c>
      <c r="F942" s="14">
        <f>E942/SUM(E$2:E$4165)</f>
        <v/>
      </c>
      <c r="G942" s="14">
        <f>G941+F942</f>
        <v/>
      </c>
      <c r="H942" s="5">
        <f>IF(G942&lt;=p_rot_a,"A",IF(G942&lt;=p_rot_b,"B","C"))</f>
        <v/>
      </c>
    </row>
    <row r="943">
      <c r="A943" s="5" t="inlineStr">
        <is>
          <t>PINT-AN-0015</t>
        </is>
      </c>
      <c r="B943" s="5" t="inlineStr">
        <is>
          <t>LANCO ANTI. POLIURETANO NEGRO 1/4 MM92-5</t>
        </is>
      </c>
      <c r="C943" s="5" t="inlineStr">
        <is>
          <t>ANTICORROSIVOS Y BASE ACEITE</t>
        </is>
      </c>
      <c r="D943" s="11" t="n">
        <v>86</v>
      </c>
      <c r="E943" s="12" t="n">
        <v>530589.04</v>
      </c>
      <c r="F943" s="14">
        <f>E943/SUM(E$2:E$4165)</f>
        <v/>
      </c>
      <c r="G943" s="14">
        <f>G942+F943</f>
        <v/>
      </c>
      <c r="H943" s="5">
        <f>IF(G943&lt;=p_rot_a,"A",IF(G943&lt;=p_rot_b,"B","C"))</f>
        <v/>
      </c>
    </row>
    <row r="944">
      <c r="A944" s="5" t="inlineStr">
        <is>
          <t>5006</t>
        </is>
      </c>
      <c r="B944" s="5" t="inlineStr">
        <is>
          <t>TOTAL PISTOLA CON COMPRESOR HVLP 550W UTT5006</t>
        </is>
      </c>
      <c r="C944" s="5" t="inlineStr">
        <is>
          <t>SIN CATEGORIA</t>
        </is>
      </c>
      <c r="D944" s="11" t="n">
        <v>22</v>
      </c>
      <c r="E944" s="12" t="n">
        <v>529658.8</v>
      </c>
      <c r="F944" s="14">
        <f>E944/SUM(E$2:E$4165)</f>
        <v/>
      </c>
      <c r="G944" s="14">
        <f>G943+F944</f>
        <v/>
      </c>
      <c r="H944" s="5">
        <f>IF(G944&lt;=p_rot_a,"A",IF(G944&lt;=p_rot_b,"B","C"))</f>
        <v/>
      </c>
    </row>
    <row r="945">
      <c r="A945" s="5" t="inlineStr">
        <is>
          <t>9736</t>
        </is>
      </c>
      <c r="B945" s="5" t="inlineStr">
        <is>
          <t>TORNILLO AVELLANADO ALAS ESTRIAS 2 PB</t>
        </is>
      </c>
      <c r="C945" s="5" t="inlineStr">
        <is>
          <t>TORNILLERIA</t>
        </is>
      </c>
      <c r="D945" s="11" t="n">
        <v>214</v>
      </c>
      <c r="E945" s="12" t="n">
        <v>529269.05</v>
      </c>
      <c r="F945" s="14">
        <f>E945/SUM(E$2:E$4165)</f>
        <v/>
      </c>
      <c r="G945" s="14">
        <f>G944+F945</f>
        <v/>
      </c>
      <c r="H945" s="5">
        <f>IF(G945&lt;=p_rot_a,"A",IF(G945&lt;=p_rot_b,"B","C"))</f>
        <v/>
      </c>
    </row>
    <row r="946">
      <c r="A946" s="5" t="inlineStr">
        <is>
          <t>60100019</t>
        </is>
      </c>
      <c r="B946" s="5" t="inlineStr">
        <is>
          <t>LAMPARA LED CUAD. EMPOT. 720LM 12W 100-240V WELLMAX 2100316</t>
        </is>
      </c>
      <c r="C946" s="5" t="inlineStr">
        <is>
          <t>BOMBILLOS Y LAMPARAS</t>
        </is>
      </c>
      <c r="D946" s="11" t="n">
        <v>152</v>
      </c>
      <c r="E946" s="12" t="n">
        <v>528588.3100000001</v>
      </c>
      <c r="F946" s="14">
        <f>E946/SUM(E$2:E$4165)</f>
        <v/>
      </c>
      <c r="G946" s="14">
        <f>G945+F946</f>
        <v/>
      </c>
      <c r="H946" s="5">
        <f>IF(G946&lt;=p_rot_a,"A",IF(G946&lt;=p_rot_b,"B","C"))</f>
        <v/>
      </c>
    </row>
    <row r="947">
      <c r="A947" s="5" t="inlineStr">
        <is>
          <t>1532001000100</t>
        </is>
      </c>
      <c r="B947" s="5" t="inlineStr">
        <is>
          <t>PIEDRA QUINTILLA SACO (40k aprox)</t>
        </is>
      </c>
      <c r="C947" s="5" t="inlineStr">
        <is>
          <t>AGREGADOS</t>
        </is>
      </c>
      <c r="D947" s="11" t="n">
        <v>269</v>
      </c>
      <c r="E947" s="12" t="n">
        <v>528459.48</v>
      </c>
      <c r="F947" s="14">
        <f>E947/SUM(E$2:E$4165)</f>
        <v/>
      </c>
      <c r="G947" s="14">
        <f>G946+F947</f>
        <v/>
      </c>
      <c r="H947" s="5">
        <f>IF(G947&lt;=p_rot_a,"A",IF(G947&lt;=p_rot_b,"B","C"))</f>
        <v/>
      </c>
    </row>
    <row r="948">
      <c r="A948" s="5" t="inlineStr">
        <is>
          <t>351100300992473</t>
        </is>
      </c>
      <c r="B948" s="5" t="inlineStr">
        <is>
          <t>FREGADERO BARCELONA DORADO 50CM X 40CM X 20CM NO INCLUYE GRIFERIA</t>
        </is>
      </c>
      <c r="C948" s="5" t="inlineStr">
        <is>
          <t>IMPORTACION FREGADEROS</t>
        </is>
      </c>
      <c r="D948" s="11" t="n">
        <v>12</v>
      </c>
      <c r="E948" s="12" t="n">
        <v>528145.13</v>
      </c>
      <c r="F948" s="14">
        <f>E948/SUM(E$2:E$4165)</f>
        <v/>
      </c>
      <c r="G948" s="14">
        <f>G947+F948</f>
        <v/>
      </c>
      <c r="H948" s="5">
        <f>IF(G948&lt;=p_rot_a,"A",IF(G948&lt;=p_rot_b,"B","C"))</f>
        <v/>
      </c>
    </row>
    <row r="949">
      <c r="A949" s="5" t="inlineStr">
        <is>
          <t>43992910</t>
        </is>
      </c>
      <c r="B949" s="5" t="inlineStr">
        <is>
          <t>UVITA PUERTA BAÑO VIDRIO EN L 80 X 100 X 190 CM  6MM MARCO ACERO INOX NEGRO MAMPARA</t>
        </is>
      </c>
      <c r="C949" s="5" t="inlineStr">
        <is>
          <t>IMPORTACION PUERTAS DE VIDRIO</t>
        </is>
      </c>
      <c r="D949" s="11" t="n">
        <v>5</v>
      </c>
      <c r="E949" s="12" t="n">
        <v>527783.21</v>
      </c>
      <c r="F949" s="14">
        <f>E949/SUM(E$2:E$4165)</f>
        <v/>
      </c>
      <c r="G949" s="14">
        <f>G948+F949</f>
        <v/>
      </c>
      <c r="H949" s="5">
        <f>IF(G949&lt;=p_rot_a,"A",IF(G949&lt;=p_rot_b,"B","C"))</f>
        <v/>
      </c>
    </row>
    <row r="950">
      <c r="A950" s="5" t="inlineStr">
        <is>
          <t>351100300991209</t>
        </is>
      </c>
      <c r="B950" s="5" t="inlineStr">
        <is>
          <t>LAMINA PVC 6022 CARAMELO 1.22X2.44 3MM IMITACION PIEDRA NATURAL</t>
        </is>
      </c>
      <c r="C950" s="5" t="inlineStr">
        <is>
          <t>IMPORTACION LAMINA PVC, BAMBU, ACC</t>
        </is>
      </c>
      <c r="D950" s="11" t="n">
        <v>29</v>
      </c>
      <c r="E950" s="12" t="n">
        <v>527765.62</v>
      </c>
      <c r="F950" s="14">
        <f>E950/SUM(E$2:E$4165)</f>
        <v/>
      </c>
      <c r="G950" s="14">
        <f>G949+F950</f>
        <v/>
      </c>
      <c r="H950" s="5">
        <f>IF(G950&lt;=p_rot_a,"A",IF(G950&lt;=p_rot_b,"B","C"))</f>
        <v/>
      </c>
    </row>
    <row r="951">
      <c r="A951" s="5" t="inlineStr">
        <is>
          <t>20140004</t>
        </is>
      </c>
      <c r="B951" s="5" t="inlineStr">
        <is>
          <t>ARIS MADERA SABIK WHITE 60X60 CAJA 1.44M2 SATINADA CERAMICA PRIMERA CALIDAD</t>
        </is>
      </c>
      <c r="C951" s="5" t="inlineStr">
        <is>
          <t>SIN CATEGORIA</t>
        </is>
      </c>
      <c r="D951" s="11" t="n">
        <v>79</v>
      </c>
      <c r="E951" s="12" t="n">
        <v>527583.3199999999</v>
      </c>
      <c r="F951" s="14">
        <f>E951/SUM(E$2:E$4165)</f>
        <v/>
      </c>
      <c r="G951" s="14">
        <f>G950+F951</f>
        <v/>
      </c>
      <c r="H951" s="5">
        <f>IF(G951&lt;=p_rot_a,"A",IF(G951&lt;=p_rot_b,"B","C"))</f>
        <v/>
      </c>
    </row>
    <row r="952">
      <c r="A952" s="5" t="inlineStr">
        <is>
          <t>PINT-PA-0012</t>
        </is>
      </c>
      <c r="B952" s="5" t="inlineStr">
        <is>
          <t>LANCO MAXIMA LATEX PASTEL MATE GALON MA681-4</t>
        </is>
      </c>
      <c r="C952" s="5" t="inlineStr">
        <is>
          <t>PINTURA ACRILICA</t>
        </is>
      </c>
      <c r="D952" s="11" t="n">
        <v>33</v>
      </c>
      <c r="E952" s="12" t="n">
        <v>526504.42</v>
      </c>
      <c r="F952" s="14">
        <f>E952/SUM(E$2:E$4165)</f>
        <v/>
      </c>
      <c r="G952" s="14">
        <f>G951+F952</f>
        <v/>
      </c>
      <c r="H952" s="5">
        <f>IF(G952&lt;=p_rot_a,"A",IF(G952&lt;=p_rot_b,"B","C"))</f>
        <v/>
      </c>
    </row>
    <row r="953">
      <c r="A953" s="5" t="inlineStr">
        <is>
          <t>21010</t>
        </is>
      </c>
      <c r="B953" s="5" t="inlineStr">
        <is>
          <t>TRUPER DISCO DIAMANTado 4-1/2 CORTE DID 545 ESPECIAL PARA CERAMICA</t>
        </is>
      </c>
      <c r="C953" s="5" t="inlineStr">
        <is>
          <t>HERRAMIENTA ELECTRICA</t>
        </is>
      </c>
      <c r="D953" s="11" t="n">
        <v>87</v>
      </c>
      <c r="E953" s="12" t="n">
        <v>526420.9300000001</v>
      </c>
      <c r="F953" s="14">
        <f>E953/SUM(E$2:E$4165)</f>
        <v/>
      </c>
      <c r="G953" s="14">
        <f>G952+F953</f>
        <v/>
      </c>
      <c r="H953" s="5">
        <f>IF(G953&lt;=p_rot_a,"A",IF(G953&lt;=p_rot_b,"B","C"))</f>
        <v/>
      </c>
    </row>
    <row r="954">
      <c r="A954" s="5" t="inlineStr">
        <is>
          <t>351100300992433</t>
        </is>
      </c>
      <c r="B954" s="5" t="inlineStr">
        <is>
          <t>PANEL DUCHA DORADA MULTIFUNCION AQP-23441</t>
        </is>
      </c>
      <c r="C954" s="5" t="inlineStr">
        <is>
          <t>IMPORTACION GRIFERIA</t>
        </is>
      </c>
      <c r="D954" s="11" t="n">
        <v>7</v>
      </c>
      <c r="E954" s="12" t="n">
        <v>526283.1899999999</v>
      </c>
      <c r="F954" s="14">
        <f>E954/SUM(E$2:E$4165)</f>
        <v/>
      </c>
      <c r="G954" s="14">
        <f>G953+F954</f>
        <v/>
      </c>
      <c r="H954" s="5">
        <f>IF(G954&lt;=p_rot_a,"A",IF(G954&lt;=p_rot_b,"B","C"))</f>
        <v/>
      </c>
    </row>
    <row r="955">
      <c r="A955" s="5" t="inlineStr">
        <is>
          <t>351100300992215</t>
        </is>
      </c>
      <c r="B955" s="5" t="inlineStr">
        <is>
          <t>LLAVE LAVATORIO SENCILLA AQP-644</t>
        </is>
      </c>
      <c r="C955" s="5" t="inlineStr">
        <is>
          <t>IMPORTACION GRIFERIA</t>
        </is>
      </c>
      <c r="D955" s="11" t="n">
        <v>105</v>
      </c>
      <c r="E955" s="12" t="n">
        <v>526046.46</v>
      </c>
      <c r="F955" s="14">
        <f>E955/SUM(E$2:E$4165)</f>
        <v/>
      </c>
      <c r="G955" s="14">
        <f>G954+F955</f>
        <v/>
      </c>
      <c r="H955" s="5">
        <f>IF(G955&lt;=p_rot_a,"A",IF(G955&lt;=p_rot_b,"B","C"))</f>
        <v/>
      </c>
    </row>
    <row r="956">
      <c r="A956" s="5" t="inlineStr">
        <is>
          <t>866</t>
        </is>
      </c>
      <c r="B956" s="5" t="inlineStr">
        <is>
          <t>PILA ENCHAPADA MINI DERECHA 65X40 #15</t>
        </is>
      </c>
      <c r="C956" s="5" t="inlineStr">
        <is>
          <t>PILAS</t>
        </is>
      </c>
      <c r="D956" s="11" t="n">
        <v>20</v>
      </c>
      <c r="E956" s="12" t="n">
        <v>525551.76</v>
      </c>
      <c r="F956" s="14">
        <f>E956/SUM(E$2:E$4165)</f>
        <v/>
      </c>
      <c r="G956" s="14">
        <f>G955+F956</f>
        <v/>
      </c>
      <c r="H956" s="5">
        <f>IF(G956&lt;=p_rot_a,"A",IF(G956&lt;=p_rot_b,"B","C"))</f>
        <v/>
      </c>
    </row>
    <row r="957">
      <c r="A957" s="5" t="inlineStr">
        <is>
          <t>PINT-AN-0024</t>
        </is>
      </c>
      <c r="B957" s="5" t="inlineStr">
        <is>
          <t>LANCO ANTICORROSIVO IND NEGRO 1/4 AC3435-5</t>
        </is>
      </c>
      <c r="C957" s="5" t="inlineStr">
        <is>
          <t>ANTICORROSIVOS Y BASE ACEITE</t>
        </is>
      </c>
      <c r="D957" s="11" t="n">
        <v>119</v>
      </c>
      <c r="E957" s="12" t="n">
        <v>524553.16</v>
      </c>
      <c r="F957" s="14">
        <f>E957/SUM(E$2:E$4165)</f>
        <v/>
      </c>
      <c r="G957" s="14">
        <f>G956+F957</f>
        <v/>
      </c>
      <c r="H957" s="5">
        <f>IF(G957&lt;=p_rot_a,"A",IF(G957&lt;=p_rot_b,"B","C"))</f>
        <v/>
      </c>
    </row>
    <row r="958">
      <c r="A958" s="5" t="inlineStr">
        <is>
          <t>14100037</t>
        </is>
      </c>
      <c r="B958" s="5" t="inlineStr">
        <is>
          <t>PUERTA CONTEMPORANEA PINO 90 X 210 CM</t>
        </is>
      </c>
      <c r="C958" s="5" t="inlineStr">
        <is>
          <t>SIN CATEGORIA</t>
        </is>
      </c>
      <c r="D958" s="11" t="n">
        <v>12</v>
      </c>
      <c r="E958" s="12" t="n">
        <v>524325.8</v>
      </c>
      <c r="F958" s="14">
        <f>E958/SUM(E$2:E$4165)</f>
        <v/>
      </c>
      <c r="G958" s="14">
        <f>G957+F958</f>
        <v/>
      </c>
      <c r="H958" s="5">
        <f>IF(G958&lt;=p_rot_a,"A",IF(G958&lt;=p_rot_b,"B","C"))</f>
        <v/>
      </c>
    </row>
    <row r="959">
      <c r="A959" s="5" t="inlineStr">
        <is>
          <t>351100300992337</t>
        </is>
      </c>
      <c r="B959" s="5" t="inlineStr">
        <is>
          <t>LAMPARA APLIQUE CARCASA NEGRA 4 WATTS LUZ AMARILLA VT-222090Y</t>
        </is>
      </c>
      <c r="C959" s="5" t="inlineStr">
        <is>
          <t>IMPORTACION FERRETERIA GENERAL</t>
        </is>
      </c>
      <c r="D959" s="11" t="n">
        <v>116</v>
      </c>
      <c r="E959" s="12" t="n">
        <v>524157.5</v>
      </c>
      <c r="F959" s="14">
        <f>E959/SUM(E$2:E$4165)</f>
        <v/>
      </c>
      <c r="G959" s="14">
        <f>G958+F959</f>
        <v/>
      </c>
      <c r="H959" s="5">
        <f>IF(G959&lt;=p_rot_a,"A",IF(G959&lt;=p_rot_b,"B","C"))</f>
        <v/>
      </c>
    </row>
    <row r="960">
      <c r="A960" s="5" t="inlineStr">
        <is>
          <t>351100300992878</t>
        </is>
      </c>
      <c r="B960" s="5" t="inlineStr">
        <is>
          <t>DRY COAT SATIN BLANCO/PASTEL CUBETA DC3040-2</t>
        </is>
      </c>
      <c r="C960" s="5" t="inlineStr">
        <is>
          <t>IMPERMEABILIZANTES</t>
        </is>
      </c>
      <c r="D960" s="11" t="n">
        <v>7</v>
      </c>
      <c r="E960" s="12" t="n">
        <v>522079.65</v>
      </c>
      <c r="F960" s="14">
        <f>E960/SUM(E$2:E$4165)</f>
        <v/>
      </c>
      <c r="G960" s="14">
        <f>G959+F960</f>
        <v/>
      </c>
      <c r="H960" s="5">
        <f>IF(G960&lt;=p_rot_a,"A",IF(G960&lt;=p_rot_b,"B","C"))</f>
        <v/>
      </c>
    </row>
    <row r="961">
      <c r="A961" s="5" t="inlineStr">
        <is>
          <t>351100300992590</t>
        </is>
      </c>
      <c r="B961" s="5" t="inlineStr">
        <is>
          <t>LLAVE EMPOTRAR NEGRA MATE TBM-71M TUBIG</t>
        </is>
      </c>
      <c r="C961" s="5" t="inlineStr">
        <is>
          <t>GRIFERIA - ACC. BAÑO Y COCINA</t>
        </is>
      </c>
      <c r="D961" s="11" t="n">
        <v>33</v>
      </c>
      <c r="E961" s="12" t="n">
        <v>520391.15</v>
      </c>
      <c r="F961" s="14">
        <f>E961/SUM(E$2:E$4165)</f>
        <v/>
      </c>
      <c r="G961" s="14">
        <f>G960+F961</f>
        <v/>
      </c>
      <c r="H961" s="5">
        <f>IF(G961&lt;=p_rot_a,"A",IF(G961&lt;=p_rot_b,"B","C"))</f>
        <v/>
      </c>
    </row>
    <row r="962">
      <c r="A962" s="5" t="inlineStr">
        <is>
          <t>9123</t>
        </is>
      </c>
      <c r="B962" s="5" t="inlineStr">
        <is>
          <t>TUBO DRENASEP 6 METRO</t>
        </is>
      </c>
      <c r="C962" s="5" t="inlineStr">
        <is>
          <t>TUBERIA PVC, CANOAS Y ACCESORIOS</t>
        </is>
      </c>
      <c r="D962" s="11" t="n">
        <v>31</v>
      </c>
      <c r="E962" s="12" t="n">
        <v>519295.49</v>
      </c>
      <c r="F962" s="14">
        <f>E962/SUM(E$2:E$4165)</f>
        <v/>
      </c>
      <c r="G962" s="14">
        <f>G961+F962</f>
        <v/>
      </c>
      <c r="H962" s="5">
        <f>IF(G962&lt;=p_rot_a,"A",IF(G962&lt;=p_rot_b,"B","C"))</f>
        <v/>
      </c>
    </row>
    <row r="963">
      <c r="A963" s="5" t="inlineStr">
        <is>
          <t>20140007</t>
        </is>
      </c>
      <c r="B963" s="5" t="inlineStr">
        <is>
          <t>ARIS ROCCIA PLATA 34X34 CAJA 1.85M2 BRILLANTE CERAMICA PRIMERA CALIDAD</t>
        </is>
      </c>
      <c r="C963" s="5" t="inlineStr">
        <is>
          <t>SIN CATEGORIA</t>
        </is>
      </c>
      <c r="D963" s="11" t="n">
        <v>90</v>
      </c>
      <c r="E963" s="12" t="n">
        <v>518523.87</v>
      </c>
      <c r="F963" s="14">
        <f>E963/SUM(E$2:E$4165)</f>
        <v/>
      </c>
      <c r="G963" s="14">
        <f>G962+F963</f>
        <v/>
      </c>
      <c r="H963" s="5">
        <f>IF(G963&lt;=p_rot_a,"A",IF(G963&lt;=p_rot_b,"B","C"))</f>
        <v/>
      </c>
    </row>
    <row r="964">
      <c r="A964" s="5" t="inlineStr">
        <is>
          <t>PINT-PA-0049</t>
        </is>
      </c>
      <c r="B964" s="5" t="inlineStr">
        <is>
          <t>LANCO SUPER COAT SATIN PASTEL CUBETA SC3731-2</t>
        </is>
      </c>
      <c r="C964" s="5" t="inlineStr">
        <is>
          <t>PINTURA ACRILICA</t>
        </is>
      </c>
      <c r="D964" s="11" t="n">
        <v>9</v>
      </c>
      <c r="E964" s="12" t="n">
        <v>518141.59</v>
      </c>
      <c r="F964" s="14">
        <f>E964/SUM(E$2:E$4165)</f>
        <v/>
      </c>
      <c r="G964" s="14">
        <f>G963+F964</f>
        <v/>
      </c>
      <c r="H964" s="5">
        <f>IF(G964&lt;=p_rot_a,"A",IF(G964&lt;=p_rot_b,"B","C"))</f>
        <v/>
      </c>
    </row>
    <row r="965">
      <c r="A965" s="5" t="inlineStr">
        <is>
          <t>351100300992211</t>
        </is>
      </c>
      <c r="B965" s="5" t="inlineStr">
        <is>
          <t>SET DE CACHERA + ABASTOS + ACCESORIOS CROMADO AQP-23183</t>
        </is>
      </c>
      <c r="C965" s="5" t="inlineStr">
        <is>
          <t>IMPORTACION GRIFERIA</t>
        </is>
      </c>
      <c r="D965" s="11" t="n">
        <v>37</v>
      </c>
      <c r="E965" s="12" t="n">
        <v>517619.47</v>
      </c>
      <c r="F965" s="14">
        <f>E965/SUM(E$2:E$4165)</f>
        <v/>
      </c>
      <c r="G965" s="14">
        <f>G964+F965</f>
        <v/>
      </c>
      <c r="H965" s="5">
        <f>IF(G965&lt;=p_rot_a,"A",IF(G965&lt;=p_rot_b,"B","C"))</f>
        <v/>
      </c>
    </row>
    <row r="966">
      <c r="A966" s="5" t="inlineStr">
        <is>
          <t>30254</t>
        </is>
      </c>
      <c r="B966" s="5" t="inlineStr">
        <is>
          <t>CABLE 8 VERDE</t>
        </is>
      </c>
      <c r="C966" s="5" t="inlineStr">
        <is>
          <t>ACCESORIOS ELECTRICOS Y CABLES</t>
        </is>
      </c>
      <c r="D966" s="11" t="n">
        <v>585</v>
      </c>
      <c r="E966" s="12" t="n">
        <v>517457.52</v>
      </c>
      <c r="F966" s="14">
        <f>E966/SUM(E$2:E$4165)</f>
        <v/>
      </c>
      <c r="G966" s="14">
        <f>G965+F966</f>
        <v/>
      </c>
      <c r="H966" s="5">
        <f>IF(G966&lt;=p_rot_a,"A",IF(G966&lt;=p_rot_b,"B","C"))</f>
        <v/>
      </c>
    </row>
    <row r="967">
      <c r="A967" s="5" t="inlineStr">
        <is>
          <t>351100300992222</t>
        </is>
      </c>
      <c r="B967" s="5" t="inlineStr">
        <is>
          <t>JUEGO ACCESORIOS BAÑO 6 PIEZAS CROMADO CON NEGRO AQP-23213</t>
        </is>
      </c>
      <c r="C967" s="5" t="inlineStr">
        <is>
          <t>IMPORTACION GRIFERIA</t>
        </is>
      </c>
      <c r="D967" s="11" t="n">
        <v>39</v>
      </c>
      <c r="E967" s="12" t="n">
        <v>516106.19</v>
      </c>
      <c r="F967" s="14">
        <f>E967/SUM(E$2:E$4165)</f>
        <v/>
      </c>
      <c r="G967" s="14">
        <f>G966+F967</f>
        <v/>
      </c>
      <c r="H967" s="5">
        <f>IF(G967&lt;=p_rot_a,"A",IF(G967&lt;=p_rot_b,"B","C"))</f>
        <v/>
      </c>
    </row>
    <row r="968">
      <c r="A968" s="5" t="inlineStr">
        <is>
          <t>9194</t>
        </is>
      </c>
      <c r="B968" s="5" t="inlineStr">
        <is>
          <t>CANOA LISA PVC 4MTS AMANCO</t>
        </is>
      </c>
      <c r="C968" s="5" t="inlineStr">
        <is>
          <t>TUBERIA PVC, CANOAS Y ACCESORIOS</t>
        </is>
      </c>
      <c r="D968" s="11" t="n">
        <v>33</v>
      </c>
      <c r="E968" s="12" t="n">
        <v>516037.77</v>
      </c>
      <c r="F968" s="14">
        <f>E968/SUM(E$2:E$4165)</f>
        <v/>
      </c>
      <c r="G968" s="14">
        <f>G967+F968</f>
        <v/>
      </c>
      <c r="H968" s="5">
        <f>IF(G968&lt;=p_rot_a,"A",IF(G968&lt;=p_rot_b,"B","C"))</f>
        <v/>
      </c>
    </row>
    <row r="969">
      <c r="A969" s="5" t="inlineStr">
        <is>
          <t>351100300992722</t>
        </is>
      </c>
      <c r="B969" s="5" t="inlineStr">
        <is>
          <t>DJ NOVAE LED MUEBLE 80CM X 50CM INCLU LAVATORI ESPEJO REPISA AERE LUX STONE Y009-N1 80CM</t>
        </is>
      </c>
      <c r="C969" s="5" t="inlineStr">
        <is>
          <t>IMPORTACION LOZA</t>
        </is>
      </c>
      <c r="D969" s="11" t="n">
        <v>6</v>
      </c>
      <c r="E969" s="12" t="n">
        <v>515963.5</v>
      </c>
      <c r="F969" s="14">
        <f>E969/SUM(E$2:E$4165)</f>
        <v/>
      </c>
      <c r="G969" s="14">
        <f>G968+F969</f>
        <v/>
      </c>
      <c r="H969" s="5">
        <f>IF(G969&lt;=p_rot_a,"A",IF(G969&lt;=p_rot_b,"B","C"))</f>
        <v/>
      </c>
    </row>
    <row r="970">
      <c r="A970" s="5" t="inlineStr">
        <is>
          <t>2990065</t>
        </is>
      </c>
      <c r="B970" s="5" t="inlineStr">
        <is>
          <t>CANOA METALICA 3M CON ACCESORIOS TIPO PP COLOR TEJA</t>
        </is>
      </c>
      <c r="C970" s="5" t="inlineStr">
        <is>
          <t>BOTAGUAS, CUMBRERAS, CANOAS METALICAS</t>
        </is>
      </c>
      <c r="D970" s="11" t="n">
        <v>34</v>
      </c>
      <c r="E970" s="12" t="n">
        <v>515086.73</v>
      </c>
      <c r="F970" s="14">
        <f>E970/SUM(E$2:E$4165)</f>
        <v/>
      </c>
      <c r="G970" s="14">
        <f>G969+F970</f>
        <v/>
      </c>
      <c r="H970" s="5">
        <f>IF(G970&lt;=p_rot_a,"A",IF(G970&lt;=p_rot_b,"B","C"))</f>
        <v/>
      </c>
    </row>
    <row r="971">
      <c r="A971" s="5" t="inlineStr">
        <is>
          <t>351100300992564</t>
        </is>
      </c>
      <c r="B971" s="5" t="inlineStr">
        <is>
          <t>COMBO FREGADERO PARIS DORADO + CACHERA DORADA 8022G 82CM X 45CM DOBLE BATEA</t>
        </is>
      </c>
      <c r="C971" s="5" t="inlineStr">
        <is>
          <t>IMPORTACION FREGADEROS</t>
        </is>
      </c>
      <c r="D971" s="11" t="n">
        <v>6</v>
      </c>
      <c r="E971" s="12" t="n">
        <v>515044.25</v>
      </c>
      <c r="F971" s="14">
        <f>E971/SUM(E$2:E$4165)</f>
        <v/>
      </c>
      <c r="G971" s="14">
        <f>G970+F971</f>
        <v/>
      </c>
      <c r="H971" s="5">
        <f>IF(G971&lt;=p_rot_a,"A",IF(G971&lt;=p_rot_b,"B","C"))</f>
        <v/>
      </c>
    </row>
    <row r="972">
      <c r="A972" s="5" t="inlineStr">
        <is>
          <t>6638</t>
        </is>
      </c>
      <c r="B972" s="5" t="inlineStr">
        <is>
          <t>LANCO REVESTIMIENTO LISO EXTERIOR18K  RA168-20</t>
        </is>
      </c>
      <c r="C972" s="5" t="inlineStr">
        <is>
          <t>PINTURAS Y SELLADORES</t>
        </is>
      </c>
      <c r="D972" s="11" t="n">
        <v>47</v>
      </c>
      <c r="E972" s="12" t="n">
        <v>514059.52</v>
      </c>
      <c r="F972" s="14">
        <f>E972/SUM(E$2:E$4165)</f>
        <v/>
      </c>
      <c r="G972" s="14">
        <f>G971+F972</f>
        <v/>
      </c>
      <c r="H972" s="5">
        <f>IF(G972&lt;=p_rot_a,"A",IF(G972&lt;=p_rot_b,"B","C"))</f>
        <v/>
      </c>
    </row>
    <row r="973">
      <c r="A973" s="5" t="inlineStr">
        <is>
          <t>351100300991642</t>
        </is>
      </c>
      <c r="B973" s="5" t="inlineStr">
        <is>
          <t>GRACIELA LAVATORIO BOWL REDONDO MARMOL BLANCO 8428MA-21</t>
        </is>
      </c>
      <c r="C973" s="5" t="inlineStr">
        <is>
          <t>LOZA SANITARIA</t>
        </is>
      </c>
      <c r="D973" s="11" t="n">
        <v>15</v>
      </c>
      <c r="E973" s="12" t="n">
        <v>513261.5</v>
      </c>
      <c r="F973" s="14">
        <f>E973/SUM(E$2:E$4165)</f>
        <v/>
      </c>
      <c r="G973" s="14">
        <f>G972+F973</f>
        <v/>
      </c>
      <c r="H973" s="5">
        <f>IF(G973&lt;=p_rot_a,"A",IF(G973&lt;=p_rot_b,"B","C"))</f>
        <v/>
      </c>
    </row>
    <row r="974">
      <c r="A974" s="5" t="inlineStr">
        <is>
          <t>351100300990431</t>
        </is>
      </c>
      <c r="B974" s="5" t="inlineStr">
        <is>
          <t>WORK MASCARA SOLDAR FOTOSENSIBLE AWNM40</t>
        </is>
      </c>
      <c r="C974" s="5" t="inlineStr">
        <is>
          <t>HERRAMIENTA ELECTRICA</t>
        </is>
      </c>
      <c r="D974" s="11" t="n">
        <v>82</v>
      </c>
      <c r="E974" s="12" t="n">
        <v>511970.84</v>
      </c>
      <c r="F974" s="14">
        <f>E974/SUM(E$2:E$4165)</f>
        <v/>
      </c>
      <c r="G974" s="14">
        <f>G973+F974</f>
        <v/>
      </c>
      <c r="H974" s="5">
        <f>IF(G974&lt;=p_rot_a,"A",IF(G974&lt;=p_rot_b,"B","C"))</f>
        <v/>
      </c>
    </row>
    <row r="975">
      <c r="A975" s="5" t="inlineStr">
        <is>
          <t>10140020</t>
        </is>
      </c>
      <c r="B975" s="5" t="inlineStr">
        <is>
          <t>TUBO ESTRUCT. CUADRADO 2X2 1.50MM NEGRO</t>
        </is>
      </c>
      <c r="C975" s="5" t="inlineStr">
        <is>
          <t>TUBERIA ESTRUCTURAL</t>
        </is>
      </c>
      <c r="D975" s="11" t="n">
        <v>64</v>
      </c>
      <c r="E975" s="12" t="n">
        <v>509050.9</v>
      </c>
      <c r="F975" s="14">
        <f>E975/SUM(E$2:E$4165)</f>
        <v/>
      </c>
      <c r="G975" s="14">
        <f>G974+F975</f>
        <v/>
      </c>
      <c r="H975" s="5">
        <f>IF(G975&lt;=p_rot_a,"A",IF(G975&lt;=p_rot_b,"B","C"))</f>
        <v/>
      </c>
    </row>
    <row r="976">
      <c r="A976" s="5" t="inlineStr">
        <is>
          <t>60100020</t>
        </is>
      </c>
      <c r="B976" s="5" t="inlineStr">
        <is>
          <t>LAMPARA LED CUAD. EMPOT. 18W WELLMAX</t>
        </is>
      </c>
      <c r="C976" s="5" t="inlineStr">
        <is>
          <t>BOMBILLOS Y LAMPARAS</t>
        </is>
      </c>
      <c r="D976" s="11" t="n">
        <v>119</v>
      </c>
      <c r="E976" s="12" t="n">
        <v>508722.05</v>
      </c>
      <c r="F976" s="14">
        <f>E976/SUM(E$2:E$4165)</f>
        <v/>
      </c>
      <c r="G976" s="14">
        <f>G975+F976</f>
        <v/>
      </c>
      <c r="H976" s="5">
        <f>IF(G976&lt;=p_rot_a,"A",IF(G976&lt;=p_rot_b,"B","C"))</f>
        <v/>
      </c>
    </row>
    <row r="977">
      <c r="A977" s="5" t="inlineStr">
        <is>
          <t>111240</t>
        </is>
      </c>
      <c r="B977" s="5" t="inlineStr">
        <is>
          <t>LLAVE EMPOTRAR PRICE PFISTER PESADA 0131130-PF PRICE PFISTER</t>
        </is>
      </c>
      <c r="C977" s="5" t="inlineStr">
        <is>
          <t>GRIFERIA - ACC. BAÑO Y COCINA</t>
        </is>
      </c>
      <c r="D977" s="11" t="n">
        <v>25</v>
      </c>
      <c r="E977" s="12" t="n">
        <v>507658.91</v>
      </c>
      <c r="F977" s="14">
        <f>E977/SUM(E$2:E$4165)</f>
        <v/>
      </c>
      <c r="G977" s="14">
        <f>G976+F977</f>
        <v/>
      </c>
      <c r="H977" s="5">
        <f>IF(G977&lt;=p_rot_a,"A",IF(G977&lt;=p_rot_b,"B","C"))</f>
        <v/>
      </c>
    </row>
    <row r="978">
      <c r="A978" s="5" t="inlineStr">
        <is>
          <t>351100300992797</t>
        </is>
      </c>
      <c r="B978" s="5" t="inlineStr">
        <is>
          <t>PANEL ACANALADO NUEVA TEC NEGRO SATINADO LISO  F01-632 12CM X 2.90M PS INTERIOR</t>
        </is>
      </c>
      <c r="C978" s="5" t="inlineStr">
        <is>
          <t>IMPORTACION PANEL ACANALADO INTERIOR</t>
        </is>
      </c>
      <c r="D978" s="11" t="n">
        <v>146</v>
      </c>
      <c r="E978" s="12" t="n">
        <v>507627.43</v>
      </c>
      <c r="F978" s="14">
        <f>E978/SUM(E$2:E$4165)</f>
        <v/>
      </c>
      <c r="G978" s="14">
        <f>G977+F978</f>
        <v/>
      </c>
      <c r="H978" s="5">
        <f>IF(G978&lt;=p_rot_a,"A",IF(G978&lt;=p_rot_b,"B","C"))</f>
        <v/>
      </c>
    </row>
    <row r="979">
      <c r="A979" s="5" t="inlineStr">
        <is>
          <t>10140025</t>
        </is>
      </c>
      <c r="B979" s="5" t="inlineStr">
        <is>
          <t>TUBO ESTRUCT. RECTANGULAR 2X4 1.50MM NEGRO</t>
        </is>
      </c>
      <c r="C979" s="5" t="inlineStr">
        <is>
          <t>TUBERIA ESTRUCTURAL</t>
        </is>
      </c>
      <c r="D979" s="11" t="n">
        <v>44</v>
      </c>
      <c r="E979" s="12" t="n">
        <v>507396.26</v>
      </c>
      <c r="F979" s="14">
        <f>E979/SUM(E$2:E$4165)</f>
        <v/>
      </c>
      <c r="G979" s="14">
        <f>G978+F979</f>
        <v/>
      </c>
      <c r="H979" s="5">
        <f>IF(G979&lt;=p_rot_a,"A",IF(G979&lt;=p_rot_b,"B","C"))</f>
        <v/>
      </c>
    </row>
    <row r="980">
      <c r="A980" s="5" t="inlineStr">
        <is>
          <t>351100300992331</t>
        </is>
      </c>
      <c r="B980" s="5" t="inlineStr">
        <is>
          <t>SOBRE PARA LAVATORIO TIPO BOWL 2 ESPACIOS MARMOL 120CM X 50CM FF-8022 PIEDRA SINTERIZADA</t>
        </is>
      </c>
      <c r="C980" s="5" t="inlineStr">
        <is>
          <t>IMPORTACION GRIFERIA</t>
        </is>
      </c>
      <c r="D980" s="11" t="n">
        <v>9</v>
      </c>
      <c r="E980" s="12" t="n">
        <v>506902.65</v>
      </c>
      <c r="F980" s="14">
        <f>E980/SUM(E$2:E$4165)</f>
        <v/>
      </c>
      <c r="G980" s="14">
        <f>G979+F980</f>
        <v/>
      </c>
      <c r="H980" s="5">
        <f>IF(G980&lt;=p_rot_a,"A",IF(G980&lt;=p_rot_b,"B","C"))</f>
        <v/>
      </c>
    </row>
    <row r="981">
      <c r="A981" s="5" t="inlineStr">
        <is>
          <t>351100300992166</t>
        </is>
      </c>
      <c r="B981" s="5" t="inlineStr">
        <is>
          <t>TBF-84M  CACHERA NEGRA CUELLO EXTRAIBLE MONOCOMANDO FOSET</t>
        </is>
      </c>
      <c r="C981" s="5" t="inlineStr">
        <is>
          <t>GRIFERIA - ACC. BAÑO Y COCINA</t>
        </is>
      </c>
      <c r="D981" s="11" t="n">
        <v>19</v>
      </c>
      <c r="E981" s="12" t="n">
        <v>506446.31</v>
      </c>
      <c r="F981" s="14">
        <f>E981/SUM(E$2:E$4165)</f>
        <v/>
      </c>
      <c r="G981" s="14">
        <f>G980+F981</f>
        <v/>
      </c>
      <c r="H981" s="5">
        <f>IF(G981&lt;=p_rot_a,"A",IF(G981&lt;=p_rot_b,"B","C"))</f>
        <v/>
      </c>
    </row>
    <row r="982">
      <c r="A982" s="5" t="inlineStr">
        <is>
          <t>351100300991032</t>
        </is>
      </c>
      <c r="B982" s="5" t="inlineStr">
        <is>
          <t>LANCO TRANSITION BLANCO GALON CEILING PAINT</t>
        </is>
      </c>
      <c r="C982" s="5" t="inlineStr">
        <is>
          <t>PINTURAS Y SELLADORES</t>
        </is>
      </c>
      <c r="D982" s="11" t="n">
        <v>34</v>
      </c>
      <c r="E982" s="12" t="n">
        <v>505255.54</v>
      </c>
      <c r="F982" s="14">
        <f>E982/SUM(E$2:E$4165)</f>
        <v/>
      </c>
      <c r="G982" s="14">
        <f>G981+F982</f>
        <v/>
      </c>
      <c r="H982" s="5">
        <f>IF(G982&lt;=p_rot_a,"A",IF(G982&lt;=p_rot_b,"B","C"))</f>
        <v/>
      </c>
    </row>
    <row r="983">
      <c r="A983" s="5" t="inlineStr">
        <is>
          <t>PINT-PA-0042</t>
        </is>
      </c>
      <c r="B983" s="5" t="inlineStr">
        <is>
          <t>LANCO SUPER COAT SATIN ACCENT GALON SC3734-4</t>
        </is>
      </c>
      <c r="C983" s="5" t="inlineStr">
        <is>
          <t>PINTURA ACRILICA</t>
        </is>
      </c>
      <c r="D983" s="11" t="n">
        <v>40</v>
      </c>
      <c r="E983" s="12" t="n">
        <v>504115.04</v>
      </c>
      <c r="F983" s="14">
        <f>E983/SUM(E$2:E$4165)</f>
        <v/>
      </c>
      <c r="G983" s="14">
        <f>G982+F983</f>
        <v/>
      </c>
      <c r="H983" s="5">
        <f>IF(G983&lt;=p_rot_a,"A",IF(G983&lt;=p_rot_b,"B","C"))</f>
        <v/>
      </c>
    </row>
    <row r="984">
      <c r="A984" s="5" t="inlineStr">
        <is>
          <t>351100300991772</t>
        </is>
      </c>
      <c r="B984" s="5" t="inlineStr">
        <is>
          <t>CACHERA LAVATORIO MONOCOMANDO DORADO BRILLANTE ALTA RY5017-6A GRACIELA</t>
        </is>
      </c>
      <c r="C984" s="5" t="inlineStr">
        <is>
          <t>GRIFERIA - ACC. BAÑO Y COCINA</t>
        </is>
      </c>
      <c r="D984" s="11" t="n">
        <v>10</v>
      </c>
      <c r="E984" s="12" t="n">
        <v>504026.06</v>
      </c>
      <c r="F984" s="14">
        <f>E984/SUM(E$2:E$4165)</f>
        <v/>
      </c>
      <c r="G984" s="14">
        <f>G983+F984</f>
        <v/>
      </c>
      <c r="H984" s="5">
        <f>IF(G984&lt;=p_rot_a,"A",IF(G984&lt;=p_rot_b,"B","C"))</f>
        <v/>
      </c>
    </row>
    <row r="985">
      <c r="A985" s="5" t="inlineStr">
        <is>
          <t>351100300991717</t>
        </is>
      </c>
      <c r="B985" s="5" t="inlineStr">
        <is>
          <t>DIAMOND ZT-2402A-80 KHAKI MUEBLE LAVATORIO + ESPEJO AEREO 80X47X48 ESPEJO 70X11X65</t>
        </is>
      </c>
      <c r="C985" s="5" t="inlineStr">
        <is>
          <t>IMPORTACION LOZA</t>
        </is>
      </c>
      <c r="D985" s="11" t="n">
        <v>6</v>
      </c>
      <c r="E985" s="12" t="n">
        <v>503704.67</v>
      </c>
      <c r="F985" s="14">
        <f>E985/SUM(E$2:E$4165)</f>
        <v/>
      </c>
      <c r="G985" s="14">
        <f>G984+F985</f>
        <v/>
      </c>
      <c r="H985" s="5">
        <f>IF(G985&lt;=p_rot_a,"A",IF(G985&lt;=p_rot_b,"B","C"))</f>
        <v/>
      </c>
    </row>
    <row r="986">
      <c r="A986" s="5" t="inlineStr">
        <is>
          <t>351100300992054</t>
        </is>
      </c>
      <c r="B986" s="5" t="inlineStr">
        <is>
          <t>KIT MUEBLE MAR-10 LAVATORIO  VIDRIO + GRIFERIA + DESGUE MADERA OSCURA 44CM X 44CM  X 80CM MAYIST</t>
        </is>
      </c>
      <c r="C986" s="5" t="inlineStr">
        <is>
          <t>LOZA SANITARIA</t>
        </is>
      </c>
      <c r="D986" s="11" t="n">
        <v>7</v>
      </c>
      <c r="E986" s="12" t="n">
        <v>503134.51</v>
      </c>
      <c r="F986" s="14">
        <f>E986/SUM(E$2:E$4165)</f>
        <v/>
      </c>
      <c r="G986" s="14">
        <f>G985+F986</f>
        <v/>
      </c>
      <c r="H986" s="5">
        <f>IF(G986&lt;=p_rot_a,"A",IF(G986&lt;=p_rot_b,"B","C"))</f>
        <v/>
      </c>
    </row>
    <row r="987">
      <c r="A987" s="5" t="inlineStr">
        <is>
          <t>590</t>
        </is>
      </c>
      <c r="B987" s="5" t="inlineStr">
        <is>
          <t>LAMINA JORDOMEX 1/8 N24  MOSQUITO 0.7MM 91cm x 2.15m</t>
        </is>
      </c>
      <c r="C987" s="5" t="inlineStr">
        <is>
          <t>TUBERIA INDUSTRIAL, HIERROS PLANOS Y CORRUGADOS</t>
        </is>
      </c>
      <c r="D987" s="11" t="n">
        <v>88</v>
      </c>
      <c r="E987" s="12" t="n">
        <v>502727.81</v>
      </c>
      <c r="F987" s="14">
        <f>E987/SUM(E$2:E$4165)</f>
        <v/>
      </c>
      <c r="G987" s="14">
        <f>G986+F987</f>
        <v/>
      </c>
      <c r="H987" s="5">
        <f>IF(G987&lt;=p_rot_a,"A",IF(G987&lt;=p_rot_b,"B","C"))</f>
        <v/>
      </c>
    </row>
    <row r="988">
      <c r="A988" s="5" t="inlineStr">
        <is>
          <t>9298</t>
        </is>
      </c>
      <c r="B988" s="5" t="inlineStr">
        <is>
          <t>CLASE A TUBO CONDUIT 3/4 TIPO A UL*</t>
        </is>
      </c>
      <c r="C988" s="5" t="inlineStr">
        <is>
          <t>ACCESORIOS ELECTRICOS Y CABLES</t>
        </is>
      </c>
      <c r="D988" s="11" t="n">
        <v>412</v>
      </c>
      <c r="E988" s="12" t="n">
        <v>500666.53</v>
      </c>
      <c r="F988" s="14">
        <f>E988/SUM(E$2:E$4165)</f>
        <v/>
      </c>
      <c r="G988" s="14">
        <f>G987+F988</f>
        <v/>
      </c>
      <c r="H988" s="5">
        <f>IF(G988&lt;=p_rot_a,"A",IF(G988&lt;=p_rot_b,"B","C"))</f>
        <v/>
      </c>
    </row>
    <row r="989">
      <c r="A989" s="5" t="inlineStr">
        <is>
          <t>70992875</t>
        </is>
      </c>
      <c r="B989" s="5" t="inlineStr">
        <is>
          <t>PANEL ACANALADO NUEVA TEC AZUL PREMIUM  16CM X 2.90M PS INTERIOR AM1274-4</t>
        </is>
      </c>
      <c r="C989" s="5" t="inlineStr">
        <is>
          <t>PANEL ACANALADO INTERIOR</t>
        </is>
      </c>
      <c r="D989" s="11" t="n">
        <v>113</v>
      </c>
      <c r="E989" s="12" t="n">
        <v>499547.79</v>
      </c>
      <c r="F989" s="14">
        <f>E989/SUM(E$2:E$4165)</f>
        <v/>
      </c>
      <c r="G989" s="14">
        <f>G988+F989</f>
        <v/>
      </c>
      <c r="H989" s="5">
        <f>IF(G989&lt;=p_rot_a,"A",IF(G989&lt;=p_rot_b,"B","C"))</f>
        <v/>
      </c>
    </row>
    <row r="990">
      <c r="A990" s="5" t="inlineStr">
        <is>
          <t>5394</t>
        </is>
      </c>
      <c r="B990" s="5" t="inlineStr">
        <is>
          <t>ZINC #26 LEGITIMO 3.05 0.45MM</t>
        </is>
      </c>
      <c r="C990" s="5" t="inlineStr">
        <is>
          <t>TUBERIA INDUSTRIAL, HIERROS PLANOS Y CORRUGADOS</t>
        </is>
      </c>
      <c r="D990" s="11" t="n">
        <v>69</v>
      </c>
      <c r="E990" s="12" t="n">
        <v>499192.8</v>
      </c>
      <c r="F990" s="14">
        <f>E990/SUM(E$2:E$4165)</f>
        <v/>
      </c>
      <c r="G990" s="14">
        <f>G989+F990</f>
        <v/>
      </c>
      <c r="H990" s="5">
        <f>IF(G990&lt;=p_rot_a,"A",IF(G990&lt;=p_rot_b,"B","C"))</f>
        <v/>
      </c>
    </row>
    <row r="991">
      <c r="A991" s="5" t="inlineStr">
        <is>
          <t>9323</t>
        </is>
      </c>
      <c r="B991" s="5" t="inlineStr">
        <is>
          <t>LLAVE PASO PVC BOLA CALIDAD TOP</t>
        </is>
      </c>
      <c r="C991" s="5" t="inlineStr">
        <is>
          <t>GRIFERIA - ACC. BAÑO Y COCINA</t>
        </is>
      </c>
      <c r="D991" s="11" t="n">
        <v>351</v>
      </c>
      <c r="E991" s="12" t="n">
        <v>498757.43</v>
      </c>
      <c r="F991" s="14">
        <f>E991/SUM(E$2:E$4165)</f>
        <v/>
      </c>
      <c r="G991" s="14">
        <f>G990+F991</f>
        <v/>
      </c>
      <c r="H991" s="5">
        <f>IF(G991&lt;=p_rot_a,"A",IF(G991&lt;=p_rot_b,"B","C"))</f>
        <v/>
      </c>
    </row>
    <row r="992">
      <c r="A992" s="5" t="inlineStr">
        <is>
          <t>9109</t>
        </is>
      </c>
      <c r="B992" s="5" t="inlineStr">
        <is>
          <t>TEE 3 PVC</t>
        </is>
      </c>
      <c r="C992" s="5" t="inlineStr">
        <is>
          <t>TUBERIA PVC, CANOAS Y ACCESORIOS</t>
        </is>
      </c>
      <c r="D992" s="11" t="n">
        <v>210</v>
      </c>
      <c r="E992" s="12" t="n">
        <v>496790.35</v>
      </c>
      <c r="F992" s="14">
        <f>E992/SUM(E$2:E$4165)</f>
        <v/>
      </c>
      <c r="G992" s="14">
        <f>G991+F992</f>
        <v/>
      </c>
      <c r="H992" s="5">
        <f>IF(G992&lt;=p_rot_a,"A",IF(G992&lt;=p_rot_b,"B","C"))</f>
        <v/>
      </c>
    </row>
    <row r="993">
      <c r="A993" s="5" t="inlineStr">
        <is>
          <t>30476</t>
        </is>
      </c>
      <c r="B993" s="5" t="inlineStr">
        <is>
          <t>CAJA RECTANGULAR EMT PESADA****</t>
        </is>
      </c>
      <c r="C993" s="5" t="inlineStr">
        <is>
          <t>ACCESORIOS ELECTRICOS Y CABLES</t>
        </is>
      </c>
      <c r="D993" s="11" t="n">
        <v>728</v>
      </c>
      <c r="E993" s="12" t="n">
        <v>495695.59</v>
      </c>
      <c r="F993" s="14">
        <f>E993/SUM(E$2:E$4165)</f>
        <v/>
      </c>
      <c r="G993" s="14">
        <f>G992+F993</f>
        <v/>
      </c>
      <c r="H993" s="5">
        <f>IF(G993&lt;=p_rot_a,"A",IF(G993&lt;=p_rot_b,"B","C"))</f>
        <v/>
      </c>
    </row>
    <row r="994">
      <c r="A994" s="5" t="inlineStr">
        <is>
          <t>351100300992875</t>
        </is>
      </c>
      <c r="B994" s="5" t="inlineStr">
        <is>
          <t>FREGADERO CON CANASTA SATIN 785 X 48 CM ACERO INOX LS-7548-SATIN + CACHERA DIAMANTE GRIS</t>
        </is>
      </c>
      <c r="C994" s="5" t="inlineStr">
        <is>
          <t>IMPORTACION GRIFERIA</t>
        </is>
      </c>
      <c r="D994" s="11" t="n">
        <v>7</v>
      </c>
      <c r="E994" s="12" t="n">
        <v>495575.22</v>
      </c>
      <c r="F994" s="14">
        <f>E994/SUM(E$2:E$4165)</f>
        <v/>
      </c>
      <c r="G994" s="14">
        <f>G993+F994</f>
        <v/>
      </c>
      <c r="H994" s="5">
        <f>IF(G994&lt;=p_rot_a,"A",IF(G994&lt;=p_rot_b,"B","C"))</f>
        <v/>
      </c>
    </row>
    <row r="995">
      <c r="A995" s="5" t="inlineStr">
        <is>
          <t>54492829</t>
        </is>
      </c>
      <c r="B995" s="5" t="inlineStr">
        <is>
          <t>CACHERA DE FREGADERO CON CALENTADOR INCLUIDO PLASTICO / SATINADO AQP-23561</t>
        </is>
      </c>
      <c r="C995" s="5" t="inlineStr">
        <is>
          <t>IMPORTACION GRIFERIA</t>
        </is>
      </c>
      <c r="D995" s="11" t="n">
        <v>20</v>
      </c>
      <c r="E995" s="12" t="n">
        <v>495575.22</v>
      </c>
      <c r="F995" s="14">
        <f>E995/SUM(E$2:E$4165)</f>
        <v/>
      </c>
      <c r="G995" s="14">
        <f>G994+F995</f>
        <v/>
      </c>
      <c r="H995" s="5">
        <f>IF(G995&lt;=p_rot_a,"A",IF(G995&lt;=p_rot_b,"B","C"))</f>
        <v/>
      </c>
    </row>
    <row r="996">
      <c r="A996" s="5" t="inlineStr">
        <is>
          <t>50992908</t>
        </is>
      </c>
      <c r="B996" s="5" t="inlineStr">
        <is>
          <t>MUEBLE BAÑO PG0063 OSCURO CON ESPEJO LED AQUABELLA 28CM LARGO X 26CM ANCHO NO INCLUYE GRIFERIA</t>
        </is>
      </c>
      <c r="C996" s="5" t="inlineStr">
        <is>
          <t>LOZA SANITARIA</t>
        </is>
      </c>
      <c r="D996" s="11" t="n">
        <v>7</v>
      </c>
      <c r="E996" s="12" t="n">
        <v>495569.03</v>
      </c>
      <c r="F996" s="14">
        <f>E996/SUM(E$2:E$4165)</f>
        <v/>
      </c>
      <c r="G996" s="14">
        <f>G995+F996</f>
        <v/>
      </c>
      <c r="H996" s="5">
        <f>IF(G996&lt;=p_rot_a,"A",IF(G996&lt;=p_rot_b,"B","C"))</f>
        <v/>
      </c>
    </row>
    <row r="997">
      <c r="A997" s="5" t="inlineStr">
        <is>
          <t>351100300992720</t>
        </is>
      </c>
      <c r="B997" s="5" t="inlineStr">
        <is>
          <t>DJ OMARA LED MUEBLE 60CM X 50CM INCLU LAVATORIO ESPEJO REPISA MATE AEREO LUX STONE Y009-N4 60CM</t>
        </is>
      </c>
      <c r="C997" s="5" t="inlineStr">
        <is>
          <t>IMPORTACION LOZA</t>
        </is>
      </c>
      <c r="D997" s="11" t="n">
        <v>6</v>
      </c>
      <c r="E997" s="12" t="n">
        <v>494655.75</v>
      </c>
      <c r="F997" s="14">
        <f>E997/SUM(E$2:E$4165)</f>
        <v/>
      </c>
      <c r="G997" s="14">
        <f>G996+F997</f>
        <v/>
      </c>
      <c r="H997" s="5">
        <f>IF(G997&lt;=p_rot_a,"A",IF(G997&lt;=p_rot_b,"B","C"))</f>
        <v/>
      </c>
    </row>
    <row r="998">
      <c r="A998" s="5" t="inlineStr">
        <is>
          <t>2110</t>
        </is>
      </c>
      <c r="B998" s="5" t="inlineStr">
        <is>
          <t>PINO 1X18 4MTS</t>
        </is>
      </c>
      <c r="C998" s="5" t="inlineStr">
        <is>
          <t>PINO</t>
        </is>
      </c>
      <c r="D998" s="11" t="n">
        <v>20</v>
      </c>
      <c r="E998" s="12" t="n">
        <v>494480</v>
      </c>
      <c r="F998" s="14">
        <f>E998/SUM(E$2:E$4165)</f>
        <v/>
      </c>
      <c r="G998" s="14">
        <f>G997+F998</f>
        <v/>
      </c>
      <c r="H998" s="5">
        <f>IF(G998&lt;=p_rot_a,"A",IF(G998&lt;=p_rot_b,"B","C"))</f>
        <v/>
      </c>
    </row>
    <row r="999">
      <c r="A999" s="5" t="inlineStr">
        <is>
          <t>97016</t>
        </is>
      </c>
      <c r="B999" s="5" t="inlineStr">
        <is>
          <t>TORNILLO TECHO 2 PB VERDE</t>
        </is>
      </c>
      <c r="C999" s="5" t="inlineStr">
        <is>
          <t>TORNILLERIA</t>
        </is>
      </c>
      <c r="D999" s="11" t="n">
        <v>14382</v>
      </c>
      <c r="E999" s="12" t="n">
        <v>494193.02</v>
      </c>
      <c r="F999" s="14">
        <f>E999/SUM(E$2:E$4165)</f>
        <v/>
      </c>
      <c r="G999" s="14">
        <f>G998+F999</f>
        <v/>
      </c>
      <c r="H999" s="5">
        <f>IF(G999&lt;=p_rot_a,"A",IF(G999&lt;=p_rot_b,"B","C"))</f>
        <v/>
      </c>
    </row>
    <row r="1000">
      <c r="A1000" s="5" t="inlineStr">
        <is>
          <t>5386</t>
        </is>
      </c>
      <c r="B1000" s="5" t="inlineStr">
        <is>
          <t>ZINC #28 3.05 LEGITIMO 0.35MM TERNIUM</t>
        </is>
      </c>
      <c r="C1000" s="5" t="inlineStr">
        <is>
          <t>TUBERIA INDUSTRIAL, HIERROS PLANOS Y CORRUGADOS</t>
        </is>
      </c>
      <c r="D1000" s="11" t="n">
        <v>85</v>
      </c>
      <c r="E1000" s="12" t="n">
        <v>494067.35</v>
      </c>
      <c r="F1000" s="14">
        <f>E1000/SUM(E$2:E$4165)</f>
        <v/>
      </c>
      <c r="G1000" s="14">
        <f>G999+F1000</f>
        <v/>
      </c>
      <c r="H1000" s="5">
        <f>IF(G1000&lt;=p_rot_a,"A",IF(G1000&lt;=p_rot_b,"B","C"))</f>
        <v/>
      </c>
    </row>
    <row r="1001">
      <c r="A1001" s="5" t="inlineStr">
        <is>
          <t>7508</t>
        </is>
      </c>
      <c r="B1001" s="5" t="inlineStr">
        <is>
          <t>IMPERSA ACRIL 1/4</t>
        </is>
      </c>
      <c r="C1001" s="5" t="inlineStr">
        <is>
          <t>FERRETERIA GENERAL</t>
        </is>
      </c>
      <c r="D1001" s="11" t="n">
        <v>181</v>
      </c>
      <c r="E1001" s="12" t="n">
        <v>493437.94</v>
      </c>
      <c r="F1001" s="14">
        <f>E1001/SUM(E$2:E$4165)</f>
        <v/>
      </c>
      <c r="G1001" s="14">
        <f>G1000+F1001</f>
        <v/>
      </c>
      <c r="H1001" s="5">
        <f>IF(G1001&lt;=p_rot_a,"A",IF(G1001&lt;=p_rot_b,"B","C"))</f>
        <v/>
      </c>
    </row>
    <row r="1002">
      <c r="A1002" s="5" t="inlineStr">
        <is>
          <t>9147</t>
        </is>
      </c>
      <c r="B1002" s="5" t="inlineStr">
        <is>
          <t>TUBO EMT 1 1/4 UL</t>
        </is>
      </c>
      <c r="C1002" s="5" t="inlineStr">
        <is>
          <t>ACCESORIOS ELECTRICOS Y CABLES</t>
        </is>
      </c>
      <c r="D1002" s="11" t="n">
        <v>43</v>
      </c>
      <c r="E1002" s="12" t="n">
        <v>492438.41</v>
      </c>
      <c r="F1002" s="14">
        <f>E1002/SUM(E$2:E$4165)</f>
        <v/>
      </c>
      <c r="G1002" s="14">
        <f>G1001+F1002</f>
        <v/>
      </c>
      <c r="H1002" s="5">
        <f>IF(G1002&lt;=p_rot_a,"A",IF(G1002&lt;=p_rot_b,"B","C"))</f>
        <v/>
      </c>
    </row>
    <row r="1003">
      <c r="A1003" s="5" t="inlineStr">
        <is>
          <t>9172</t>
        </is>
      </c>
      <c r="B1003" s="5" t="inlineStr">
        <is>
          <t>SOPORTE CANOA LISA AMANCO UNIDAD</t>
        </is>
      </c>
      <c r="C1003" s="5" t="inlineStr">
        <is>
          <t>TUBERIA PVC, CANOAS Y ACCESORIOS</t>
        </is>
      </c>
      <c r="D1003" s="11" t="n">
        <v>678</v>
      </c>
      <c r="E1003" s="12" t="n">
        <v>492231.78</v>
      </c>
      <c r="F1003" s="14">
        <f>E1003/SUM(E$2:E$4165)</f>
        <v/>
      </c>
      <c r="G1003" s="14">
        <f>G1002+F1003</f>
        <v/>
      </c>
      <c r="H1003" s="5">
        <f>IF(G1003&lt;=p_rot_a,"A",IF(G1003&lt;=p_rot_b,"B","C"))</f>
        <v/>
      </c>
    </row>
    <row r="1004">
      <c r="A1004" s="5" t="inlineStr">
        <is>
          <t>7821</t>
        </is>
      </c>
      <c r="B1004" s="5" t="inlineStr">
        <is>
          <t>LLAVIN PELOTA S/LLAVE 587 AB</t>
        </is>
      </c>
      <c r="C1004" s="5" t="inlineStr">
        <is>
          <t>FERRETERIA GENERAL</t>
        </is>
      </c>
      <c r="D1004" s="11" t="n">
        <v>127</v>
      </c>
      <c r="E1004" s="12" t="n">
        <v>490079.74</v>
      </c>
      <c r="F1004" s="14">
        <f>E1004/SUM(E$2:E$4165)</f>
        <v/>
      </c>
      <c r="G1004" s="14">
        <f>G1003+F1004</f>
        <v/>
      </c>
      <c r="H1004" s="5">
        <f>IF(G1004&lt;=p_rot_a,"A",IF(G1004&lt;=p_rot_b,"B","C"))</f>
        <v/>
      </c>
    </row>
    <row r="1005">
      <c r="A1005" s="5" t="inlineStr">
        <is>
          <t>351100300992248</t>
        </is>
      </c>
      <c r="B1005" s="5" t="inlineStr">
        <is>
          <t>LIQUIDACION PILETA 50CM X 50CM INOX + CACHERA MONOCOMANDO CROMADA LORIENT P-11632 + DESAGUE</t>
        </is>
      </c>
      <c r="C1005" s="5" t="inlineStr">
        <is>
          <t>GRIFERIA - ACC. BAÑO Y COCINA</t>
        </is>
      </c>
      <c r="D1005" s="11" t="n">
        <v>28</v>
      </c>
      <c r="E1005" s="12" t="n">
        <v>488863.86</v>
      </c>
      <c r="F1005" s="14">
        <f>E1005/SUM(E$2:E$4165)</f>
        <v/>
      </c>
      <c r="G1005" s="14">
        <f>G1004+F1005</f>
        <v/>
      </c>
      <c r="H1005" s="5">
        <f>IF(G1005&lt;=p_rot_a,"A",IF(G1005&lt;=p_rot_b,"B","C"))</f>
        <v/>
      </c>
    </row>
    <row r="1006">
      <c r="A1006" s="5" t="inlineStr">
        <is>
          <t>351100300991597</t>
        </is>
      </c>
      <c r="B1006" s="5" t="inlineStr">
        <is>
          <t>PORCELANATO STATUARIO DALLAS SILVER 0.60X1.20M CAJA 1.44M2 SEMI MATE</t>
        </is>
      </c>
      <c r="C1006" s="5" t="inlineStr">
        <is>
          <t>SIN CATEGORIA</t>
        </is>
      </c>
      <c r="D1006" s="11" t="n">
        <v>48</v>
      </c>
      <c r="E1006" s="12" t="n">
        <v>488190.27</v>
      </c>
      <c r="F1006" s="14">
        <f>E1006/SUM(E$2:E$4165)</f>
        <v/>
      </c>
      <c r="G1006" s="14">
        <f>G1005+F1006</f>
        <v/>
      </c>
      <c r="H1006" s="5">
        <f>IF(G1006&lt;=p_rot_a,"A",IF(G1006&lt;=p_rot_b,"B","C"))</f>
        <v/>
      </c>
    </row>
    <row r="1007">
      <c r="A1007" s="5" t="inlineStr">
        <is>
          <t>1020</t>
        </is>
      </c>
      <c r="B1007" s="5" t="inlineStr">
        <is>
          <t>CABLE 8 NEGRO</t>
        </is>
      </c>
      <c r="C1007" s="5" t="inlineStr">
        <is>
          <t>ACCESORIOS ELECTRICOS Y CABLES</t>
        </is>
      </c>
      <c r="D1007" s="11" t="n">
        <v>559</v>
      </c>
      <c r="E1007" s="12" t="n">
        <v>487980.8</v>
      </c>
      <c r="F1007" s="14">
        <f>E1007/SUM(E$2:E$4165)</f>
        <v/>
      </c>
      <c r="G1007" s="14">
        <f>G1006+F1007</f>
        <v/>
      </c>
      <c r="H1007" s="5">
        <f>IF(G1007&lt;=p_rot_a,"A",IF(G1007&lt;=p_rot_b,"B","C"))</f>
        <v/>
      </c>
    </row>
    <row r="1008">
      <c r="A1008" s="5" t="inlineStr">
        <is>
          <t>71403</t>
        </is>
      </c>
      <c r="B1008" s="5" t="inlineStr">
        <is>
          <t xml:space="preserve">FAMA SET ACCESORIOS TANQUE INODORO FAMA 2208 </t>
        </is>
      </c>
      <c r="C1008" s="5" t="inlineStr">
        <is>
          <t>FERRETERIA GENERAL</t>
        </is>
      </c>
      <c r="D1008" s="11" t="n">
        <v>106</v>
      </c>
      <c r="E1008" s="12" t="n">
        <v>487758.74</v>
      </c>
      <c r="F1008" s="14">
        <f>E1008/SUM(E$2:E$4165)</f>
        <v/>
      </c>
      <c r="G1008" s="14">
        <f>G1007+F1008</f>
        <v/>
      </c>
      <c r="H1008" s="5">
        <f>IF(G1008&lt;=p_rot_a,"A",IF(G1008&lt;=p_rot_b,"B","C"))</f>
        <v/>
      </c>
    </row>
    <row r="1009">
      <c r="A1009" s="5" t="inlineStr">
        <is>
          <t>351100300992330</t>
        </is>
      </c>
      <c r="B1009" s="5" t="inlineStr">
        <is>
          <t xml:space="preserve">MUEBLE DE LAVATORIO CON ESPEJO FF-60543 </t>
        </is>
      </c>
      <c r="C1009" s="5" t="inlineStr">
        <is>
          <t>IMPORTACION LOZA</t>
        </is>
      </c>
      <c r="D1009" s="11" t="n">
        <v>8</v>
      </c>
      <c r="E1009" s="12" t="n">
        <v>487515.16</v>
      </c>
      <c r="F1009" s="14">
        <f>E1009/SUM(E$2:E$4165)</f>
        <v/>
      </c>
      <c r="G1009" s="14">
        <f>G1008+F1009</f>
        <v/>
      </c>
      <c r="H1009" s="5">
        <f>IF(G1009&lt;=p_rot_a,"A",IF(G1009&lt;=p_rot_b,"B","C"))</f>
        <v/>
      </c>
    </row>
    <row r="1010">
      <c r="A1010" s="5" t="inlineStr">
        <is>
          <t>351100300992585</t>
        </is>
      </c>
      <c r="B1010" s="5" t="inlineStr">
        <is>
          <t xml:space="preserve">LAMINA NUEVA TEC XL BRILLANTE HAYA GRIS MADERA DE017 1-V 1.22X2.80 5M MATE FIBRA BAMBU CALRBON PVC </t>
        </is>
      </c>
      <c r="C1010" s="5" t="inlineStr">
        <is>
          <t>LAMINA PVC, BAMBU, ACC</t>
        </is>
      </c>
      <c r="D1010" s="11" t="n">
        <v>22</v>
      </c>
      <c r="E1010" s="12" t="n">
        <v>487433.63</v>
      </c>
      <c r="F1010" s="14">
        <f>E1010/SUM(E$2:E$4165)</f>
        <v/>
      </c>
      <c r="G1010" s="14">
        <f>G1009+F1010</f>
        <v/>
      </c>
      <c r="H1010" s="5">
        <f>IF(G1010&lt;=p_rot_a,"A",IF(G1010&lt;=p_rot_b,"B","C"))</f>
        <v/>
      </c>
    </row>
    <row r="1011">
      <c r="A1011" s="5" t="inlineStr">
        <is>
          <t>4166</t>
        </is>
      </c>
      <c r="B1011" s="5" t="inlineStr">
        <is>
          <t>TOTAL DISCO TRONZADORA 14   TAC2213551</t>
        </is>
      </c>
      <c r="C1011" s="5" t="inlineStr">
        <is>
          <t>FERRETERIA GENERAL</t>
        </is>
      </c>
      <c r="D1011" s="11" t="n">
        <v>164</v>
      </c>
      <c r="E1011" s="12" t="n">
        <v>487349.38</v>
      </c>
      <c r="F1011" s="14">
        <f>E1011/SUM(E$2:E$4165)</f>
        <v/>
      </c>
      <c r="G1011" s="14">
        <f>G1010+F1011</f>
        <v/>
      </c>
      <c r="H1011" s="5">
        <f>IF(G1011&lt;=p_rot_a,"A",IF(G1011&lt;=p_rot_b,"B","C"))</f>
        <v/>
      </c>
    </row>
    <row r="1012">
      <c r="A1012" s="5" t="inlineStr">
        <is>
          <t>30681</t>
        </is>
      </c>
      <c r="B1012" s="5" t="inlineStr">
        <is>
          <t>AGUILA TOMA DOBLE PARCHE  77W</t>
        </is>
      </c>
      <c r="C1012" s="5" t="inlineStr">
        <is>
          <t>ACCESORIOS ELECTRICOS Y CABLES</t>
        </is>
      </c>
      <c r="D1012" s="11" t="n">
        <v>445</v>
      </c>
      <c r="E1012" s="12" t="n">
        <v>485533.14</v>
      </c>
      <c r="F1012" s="14">
        <f>E1012/SUM(E$2:E$4165)</f>
        <v/>
      </c>
      <c r="G1012" s="14">
        <f>G1011+F1012</f>
        <v/>
      </c>
      <c r="H1012" s="5">
        <f>IF(G1012&lt;=p_rot_a,"A",IF(G1012&lt;=p_rot_b,"B","C"))</f>
        <v/>
      </c>
    </row>
    <row r="1013">
      <c r="A1013" s="5" t="inlineStr">
        <is>
          <t>8145</t>
        </is>
      </c>
      <c r="B1013" s="5" t="inlineStr">
        <is>
          <t>COFLEX BRIDA FLEXIBLE CORTA 3 PB-150</t>
        </is>
      </c>
      <c r="C1013" s="5" t="inlineStr">
        <is>
          <t>FERRETERIA GENERAL</t>
        </is>
      </c>
      <c r="D1013" s="11" t="n">
        <v>110</v>
      </c>
      <c r="E1013" s="12" t="n">
        <v>484877.49</v>
      </c>
      <c r="F1013" s="14">
        <f>E1013/SUM(E$2:E$4165)</f>
        <v/>
      </c>
      <c r="G1013" s="14">
        <f>G1012+F1013</f>
        <v/>
      </c>
      <c r="H1013" s="5">
        <f>IF(G1013&lt;=p_rot_a,"A",IF(G1013&lt;=p_rot_b,"B","C"))</f>
        <v/>
      </c>
    </row>
    <row r="1014">
      <c r="A1014" s="5" t="inlineStr">
        <is>
          <t>351100300992373</t>
        </is>
      </c>
      <c r="B1014" s="5" t="inlineStr">
        <is>
          <t>CINTA LED SMART LUZ AMARILLA Y BLANCA 5 METROS SMART WIFI 58027 / 901</t>
        </is>
      </c>
      <c r="C1014" s="5" t="inlineStr">
        <is>
          <t>ACCESORIOS ELECTRICOS Y CABLES</t>
        </is>
      </c>
      <c r="D1014" s="11" t="n">
        <v>46</v>
      </c>
      <c r="E1014" s="12" t="n">
        <v>484450.88</v>
      </c>
      <c r="F1014" s="14">
        <f>E1014/SUM(E$2:E$4165)</f>
        <v/>
      </c>
      <c r="G1014" s="14">
        <f>G1013+F1014</f>
        <v/>
      </c>
      <c r="H1014" s="5">
        <f>IF(G1014&lt;=p_rot_a,"A",IF(G1014&lt;=p_rot_b,"B","C"))</f>
        <v/>
      </c>
    </row>
    <row r="1015">
      <c r="A1015" s="5" t="inlineStr">
        <is>
          <t>351100300992848</t>
        </is>
      </c>
      <c r="B1015" s="5" t="inlineStr">
        <is>
          <t>DUCHA EXPUESTA CUADRADA SATINADA ACERO INOXIDABLE NT16976-SS</t>
        </is>
      </c>
      <c r="C1015" s="5" t="inlineStr">
        <is>
          <t>IMPORTACION GRIFERIA</t>
        </is>
      </c>
      <c r="D1015" s="11" t="n">
        <v>6</v>
      </c>
      <c r="E1015" s="12" t="n">
        <v>483185.84</v>
      </c>
      <c r="F1015" s="14">
        <f>E1015/SUM(E$2:E$4165)</f>
        <v/>
      </c>
      <c r="G1015" s="14">
        <f>G1014+F1015</f>
        <v/>
      </c>
      <c r="H1015" s="5">
        <f>IF(G1015&lt;=p_rot_a,"A",IF(G1015&lt;=p_rot_b,"B","C"))</f>
        <v/>
      </c>
    </row>
    <row r="1016">
      <c r="A1016" s="5" t="inlineStr">
        <is>
          <t>351100300992577</t>
        </is>
      </c>
      <c r="B1016" s="5" t="inlineStr">
        <is>
          <t>LAVATORIO TIPO BOWL DIAMANTE BLANCO FF-9037 40CM X 40CM X 16CM</t>
        </is>
      </c>
      <c r="C1016" s="5" t="inlineStr">
        <is>
          <t>IMPORTACION LOZA</t>
        </is>
      </c>
      <c r="D1016" s="11" t="n">
        <v>18</v>
      </c>
      <c r="E1016" s="12" t="n">
        <v>482283.19</v>
      </c>
      <c r="F1016" s="14">
        <f>E1016/SUM(E$2:E$4165)</f>
        <v/>
      </c>
      <c r="G1016" s="14">
        <f>G1015+F1016</f>
        <v/>
      </c>
      <c r="H1016" s="5">
        <f>IF(G1016&lt;=p_rot_a,"A",IF(G1016&lt;=p_rot_b,"B","C"))</f>
        <v/>
      </c>
    </row>
    <row r="1017">
      <c r="A1017" s="5" t="inlineStr">
        <is>
          <t>7218</t>
        </is>
      </c>
      <c r="B1017" s="5" t="inlineStr">
        <is>
          <t>PEGAMENTO PVC WET DRY / AMANCO 1/4</t>
        </is>
      </c>
      <c r="C1017" s="5" t="inlineStr">
        <is>
          <t>TUBERIA PVC, CANOAS Y ACCESORIOS</t>
        </is>
      </c>
      <c r="D1017" s="11" t="n">
        <v>58</v>
      </c>
      <c r="E1017" s="12" t="n">
        <v>482080.81</v>
      </c>
      <c r="F1017" s="14">
        <f>E1017/SUM(E$2:E$4165)</f>
        <v/>
      </c>
      <c r="G1017" s="14">
        <f>G1016+F1017</f>
        <v/>
      </c>
      <c r="H1017" s="5">
        <f>IF(G1017&lt;=p_rot_a,"A",IF(G1017&lt;=p_rot_b,"B","C"))</f>
        <v/>
      </c>
    </row>
    <row r="1018">
      <c r="A1018" s="5" t="inlineStr">
        <is>
          <t>351100300991495</t>
        </is>
      </c>
      <c r="B1018" s="5" t="inlineStr">
        <is>
          <t>PERFIL ESQUINERO EXTERNO NEGRO PARA LAMINA PVC 2.5M</t>
        </is>
      </c>
      <c r="C1018" s="5" t="inlineStr">
        <is>
          <t>IMPORTACION LAMINA PVC, BAMBU, ACC</t>
        </is>
      </c>
      <c r="D1018" s="11" t="n">
        <v>170</v>
      </c>
      <c r="E1018" s="12" t="n">
        <v>481934.82</v>
      </c>
      <c r="F1018" s="14">
        <f>E1018/SUM(E$2:E$4165)</f>
        <v/>
      </c>
      <c r="G1018" s="14">
        <f>G1017+F1018</f>
        <v/>
      </c>
      <c r="H1018" s="5">
        <f>IF(G1018&lt;=p_rot_a,"A",IF(G1018&lt;=p_rot_b,"B","C"))</f>
        <v/>
      </c>
    </row>
    <row r="1019">
      <c r="A1019" s="5" t="inlineStr">
        <is>
          <t>351100300992400</t>
        </is>
      </c>
      <c r="B1019" s="5" t="inlineStr">
        <is>
          <t>TOTAL TALADRO 42V 69NM 1 BATERIA ULTRA FUERTE UTIDLI426981</t>
        </is>
      </c>
      <c r="C1019" s="5" t="inlineStr">
        <is>
          <t>TALADROS</t>
        </is>
      </c>
      <c r="D1019" s="11" t="n">
        <v>9</v>
      </c>
      <c r="E1019" s="12" t="n">
        <v>481777.58</v>
      </c>
      <c r="F1019" s="14">
        <f>E1019/SUM(E$2:E$4165)</f>
        <v/>
      </c>
      <c r="G1019" s="14">
        <f>G1018+F1019</f>
        <v/>
      </c>
      <c r="H1019" s="5">
        <f>IF(G1019&lt;=p_rot_a,"A",IF(G1019&lt;=p_rot_b,"B","C"))</f>
        <v/>
      </c>
    </row>
    <row r="1020">
      <c r="A1020" s="5" t="inlineStr">
        <is>
          <t>351100300992566</t>
        </is>
      </c>
      <c r="B1020" s="5" t="inlineStr">
        <is>
          <t>BOLA CROMO COMBO MUEBLE BLANCO + LAVATORIO + GRIFERIA + DESAGUE 45CM X 45 CM X 78CM</t>
        </is>
      </c>
      <c r="C1020" s="5" t="inlineStr">
        <is>
          <t>LOZA SANITARIA</t>
        </is>
      </c>
      <c r="D1020" s="11" t="n">
        <v>7</v>
      </c>
      <c r="E1020" s="12" t="n">
        <v>481415.93</v>
      </c>
      <c r="F1020" s="14">
        <f>E1020/SUM(E$2:E$4165)</f>
        <v/>
      </c>
      <c r="G1020" s="14">
        <f>G1019+F1020</f>
        <v/>
      </c>
      <c r="H1020" s="5">
        <f>IF(G1020&lt;=p_rot_a,"A",IF(G1020&lt;=p_rot_b,"B","C"))</f>
        <v/>
      </c>
    </row>
    <row r="1021">
      <c r="A1021" s="5" t="inlineStr">
        <is>
          <t>351100300992479</t>
        </is>
      </c>
      <c r="B1021" s="5" t="inlineStr">
        <is>
          <t>FREGADERO PARIS DOBLE BATEA DORADO 82CM X 45CM X20CM NO INCLUYE GRIFERIA</t>
        </is>
      </c>
      <c r="C1021" s="5" t="inlineStr">
        <is>
          <t>IMPORTACION FREGADEROS</t>
        </is>
      </c>
      <c r="D1021" s="11" t="n">
        <v>6</v>
      </c>
      <c r="E1021" s="12" t="n">
        <v>480769.91</v>
      </c>
      <c r="F1021" s="14">
        <f>E1021/SUM(E$2:E$4165)</f>
        <v/>
      </c>
      <c r="G1021" s="14">
        <f>G1020+F1021</f>
        <v/>
      </c>
      <c r="H1021" s="5">
        <f>IF(G1021&lt;=p_rot_a,"A",IF(G1021&lt;=p_rot_b,"B","C"))</f>
        <v/>
      </c>
    </row>
    <row r="1022">
      <c r="A1022" s="5" t="inlineStr">
        <is>
          <t>9110</t>
        </is>
      </c>
      <c r="B1022" s="5" t="inlineStr">
        <is>
          <t>TEE 4 PVC</t>
        </is>
      </c>
      <c r="C1022" s="5" t="inlineStr">
        <is>
          <t>TUBERIA PVC, CANOAS Y ACCESORIOS</t>
        </is>
      </c>
      <c r="D1022" s="11" t="n">
        <v>129</v>
      </c>
      <c r="E1022" s="12" t="n">
        <v>480390.49</v>
      </c>
      <c r="F1022" s="14">
        <f>E1022/SUM(E$2:E$4165)</f>
        <v/>
      </c>
      <c r="G1022" s="14">
        <f>G1021+F1022</f>
        <v/>
      </c>
      <c r="H1022" s="5">
        <f>IF(G1022&lt;=p_rot_a,"A",IF(G1022&lt;=p_rot_b,"B","C"))</f>
        <v/>
      </c>
    </row>
    <row r="1023">
      <c r="A1023" s="5" t="inlineStr">
        <is>
          <t>71861</t>
        </is>
      </c>
      <c r="B1023" s="5" t="inlineStr">
        <is>
          <t>DURETAN VERDE 300ML</t>
        </is>
      </c>
      <c r="C1023" s="5" t="inlineStr">
        <is>
          <t>PINTURAS Y SELLADORES</t>
        </is>
      </c>
      <c r="D1023" s="11" t="n">
        <v>92</v>
      </c>
      <c r="E1023" s="12" t="n">
        <v>480262.03</v>
      </c>
      <c r="F1023" s="14">
        <f>E1023/SUM(E$2:E$4165)</f>
        <v/>
      </c>
      <c r="G1023" s="14">
        <f>G1022+F1023</f>
        <v/>
      </c>
      <c r="H1023" s="5">
        <f>IF(G1023&lt;=p_rot_a,"A",IF(G1023&lt;=p_rot_b,"B","C"))</f>
        <v/>
      </c>
    </row>
    <row r="1024">
      <c r="A1024" s="5" t="inlineStr">
        <is>
          <t>351100300992660</t>
        </is>
      </c>
      <c r="B1024" s="5" t="inlineStr">
        <is>
          <t>LAVATORIO BLANCO GRIS  TIPO BOWL FF-9023SH 41CM X 38CM X 15CM</t>
        </is>
      </c>
      <c r="C1024" s="5" t="inlineStr">
        <is>
          <t>IMPORTACION LOZA</t>
        </is>
      </c>
      <c r="D1024" s="11" t="n">
        <v>13</v>
      </c>
      <c r="E1024" s="12" t="n">
        <v>478217.7</v>
      </c>
      <c r="F1024" s="14">
        <f>E1024/SUM(E$2:E$4165)</f>
        <v/>
      </c>
      <c r="G1024" s="14">
        <f>G1023+F1024</f>
        <v/>
      </c>
      <c r="H1024" s="5">
        <f>IF(G1024&lt;=p_rot_a,"A",IF(G1024&lt;=p_rot_b,"B","C"))</f>
        <v/>
      </c>
    </row>
    <row r="1025">
      <c r="A1025" s="5" t="inlineStr">
        <is>
          <t>PINT-BT-0038</t>
        </is>
      </c>
      <c r="B1025" s="5" t="inlineStr">
        <is>
          <t>LANCO AQUAVAR BARNIZ 3 EN 1 WENGUE  1/4 AQ1364-5</t>
        </is>
      </c>
      <c r="C1025" s="5" t="inlineStr">
        <is>
          <t>BARNIZ Y TINTES</t>
        </is>
      </c>
      <c r="D1025" s="11" t="n">
        <v>67</v>
      </c>
      <c r="E1025" s="12" t="n">
        <v>477672.23</v>
      </c>
      <c r="F1025" s="14">
        <f>E1025/SUM(E$2:E$4165)</f>
        <v/>
      </c>
      <c r="G1025" s="14">
        <f>G1024+F1025</f>
        <v/>
      </c>
      <c r="H1025" s="5">
        <f>IF(G1025&lt;=p_rot_a,"A",IF(G1025&lt;=p_rot_b,"B","C"))</f>
        <v/>
      </c>
    </row>
    <row r="1026">
      <c r="A1026" s="5" t="inlineStr">
        <is>
          <t>351100300992214</t>
        </is>
      </c>
      <c r="B1026" s="5" t="inlineStr">
        <is>
          <t>CACHERA FREGADERO COPA ACRILICA AQP-580</t>
        </is>
      </c>
      <c r="C1026" s="5" t="inlineStr">
        <is>
          <t>IMPORTACION GRIFERIA</t>
        </is>
      </c>
      <c r="D1026" s="11" t="n">
        <v>55</v>
      </c>
      <c r="E1026" s="12" t="n">
        <v>477523.24</v>
      </c>
      <c r="F1026" s="14">
        <f>E1026/SUM(E$2:E$4165)</f>
        <v/>
      </c>
      <c r="G1026" s="14">
        <f>G1025+F1026</f>
        <v/>
      </c>
      <c r="H1026" s="5">
        <f>IF(G1026&lt;=p_rot_a,"A",IF(G1026&lt;=p_rot_b,"B","C"))</f>
        <v/>
      </c>
    </row>
    <row r="1027">
      <c r="A1027" s="5" t="inlineStr">
        <is>
          <t>351100300992009</t>
        </is>
      </c>
      <c r="B1027" s="5" t="inlineStr">
        <is>
          <t>GLADIATOR INVERSOR MIG + TIG + ELECTRODO 7160 / 2 / 120  110v</t>
        </is>
      </c>
      <c r="C1027" s="5" t="inlineStr">
        <is>
          <t>SIN CATEGORIA</t>
        </is>
      </c>
      <c r="D1027" s="11" t="n">
        <v>6</v>
      </c>
      <c r="E1027" s="12" t="n">
        <v>477408.62</v>
      </c>
      <c r="F1027" s="14">
        <f>E1027/SUM(E$2:E$4165)</f>
        <v/>
      </c>
      <c r="G1027" s="14">
        <f>G1026+F1027</f>
        <v/>
      </c>
      <c r="H1027" s="5">
        <f>IF(G1027&lt;=p_rot_a,"A",IF(G1027&lt;=p_rot_b,"B","C"))</f>
        <v/>
      </c>
    </row>
    <row r="1028">
      <c r="A1028" s="5" t="inlineStr">
        <is>
          <t>689872</t>
        </is>
      </c>
      <c r="B1028" s="5" t="inlineStr">
        <is>
          <t>PISO LAMINADO SPC PF02 MADERA INTERMEDIA  CAJA 2.2M2  122X18 10 PIEZAS X CAJA</t>
        </is>
      </c>
      <c r="C1028" s="5" t="inlineStr">
        <is>
          <t>SIN CATEGORIA</t>
        </is>
      </c>
      <c r="D1028" s="11" t="n">
        <v>23</v>
      </c>
      <c r="E1028" s="12" t="n">
        <v>477185.84</v>
      </c>
      <c r="F1028" s="14">
        <f>E1028/SUM(E$2:E$4165)</f>
        <v/>
      </c>
      <c r="G1028" s="14">
        <f>G1027+F1028</f>
        <v/>
      </c>
      <c r="H1028" s="5">
        <f>IF(G1028&lt;=p_rot_a,"A",IF(G1028&lt;=p_rot_b,"B","C"))</f>
        <v/>
      </c>
    </row>
    <row r="1029">
      <c r="A1029" s="5" t="inlineStr">
        <is>
          <t>351100300992216</t>
        </is>
      </c>
      <c r="B1029" s="5" t="inlineStr">
        <is>
          <t>LLAVE LAVATORIO MANIJA PALETA AQP-629</t>
        </is>
      </c>
      <c r="C1029" s="5" t="inlineStr">
        <is>
          <t>IMPORTACION GRIFERIA</t>
        </is>
      </c>
      <c r="D1029" s="11" t="n">
        <v>100</v>
      </c>
      <c r="E1029" s="12" t="n">
        <v>475991.15</v>
      </c>
      <c r="F1029" s="14">
        <f>E1029/SUM(E$2:E$4165)</f>
        <v/>
      </c>
      <c r="G1029" s="14">
        <f>G1028+F1029</f>
        <v/>
      </c>
      <c r="H1029" s="5">
        <f>IF(G1029&lt;=p_rot_a,"A",IF(G1029&lt;=p_rot_b,"B","C"))</f>
        <v/>
      </c>
    </row>
    <row r="1030">
      <c r="A1030" s="5" t="inlineStr">
        <is>
          <t>20120002</t>
        </is>
      </c>
      <c r="B1030" s="5" t="inlineStr">
        <is>
          <t>FACHALETA ANDES BLANCA 34X50 CAJA 1.70M2</t>
        </is>
      </c>
      <c r="C1030" s="5" t="inlineStr">
        <is>
          <t>FACHALETA</t>
        </is>
      </c>
      <c r="D1030" s="11" t="n">
        <v>37</v>
      </c>
      <c r="E1030" s="12" t="n">
        <v>475664.39</v>
      </c>
      <c r="F1030" s="14">
        <f>E1030/SUM(E$2:E$4165)</f>
        <v/>
      </c>
      <c r="G1030" s="14">
        <f>G1029+F1030</f>
        <v/>
      </c>
      <c r="H1030" s="5">
        <f>IF(G1030&lt;=p_rot_a,"A",IF(G1030&lt;=p_rot_b,"B","C"))</f>
        <v/>
      </c>
    </row>
    <row r="1031">
      <c r="A1031" s="5" t="inlineStr">
        <is>
          <t>351100300991559</t>
        </is>
      </c>
      <c r="B1031" s="5" t="inlineStr">
        <is>
          <t>DIAMOND LAVATORIO NEGRO MATE 3018A-M2 TIPO BOWL SOBREPONER 36CM X 36CM</t>
        </is>
      </c>
      <c r="C1031" s="5" t="inlineStr">
        <is>
          <t>IMPORTACION LOZA</t>
        </is>
      </c>
      <c r="D1031" s="11" t="n">
        <v>14</v>
      </c>
      <c r="E1031" s="12" t="n">
        <v>474532.37</v>
      </c>
      <c r="F1031" s="14">
        <f>E1031/SUM(E$2:E$4165)</f>
        <v/>
      </c>
      <c r="G1031" s="14">
        <f>G1030+F1031</f>
        <v/>
      </c>
      <c r="H1031" s="5">
        <f>IF(G1031&lt;=p_rot_a,"A",IF(G1031&lt;=p_rot_b,"B","C"))</f>
        <v/>
      </c>
    </row>
    <row r="1032">
      <c r="A1032" s="5" t="inlineStr">
        <is>
          <t>351100300992513</t>
        </is>
      </c>
      <c r="B1032" s="5" t="inlineStr">
        <is>
          <t>LAMINA NUEVA TEC SHIBU KSJ24362 1.22 X. 2.44M 5MM MATE FIBRA BAMBU CARBON PVC IMITACIONPIEDRA</t>
        </is>
      </c>
      <c r="C1032" s="5" t="inlineStr">
        <is>
          <t>IMPORTACION LAMINA PVC, BAMBU, ACC</t>
        </is>
      </c>
      <c r="D1032" s="11" t="n">
        <v>27</v>
      </c>
      <c r="E1032" s="12" t="n">
        <v>474516.1</v>
      </c>
      <c r="F1032" s="14">
        <f>E1032/SUM(E$2:E$4165)</f>
        <v/>
      </c>
      <c r="G1032" s="14">
        <f>G1031+F1032</f>
        <v/>
      </c>
      <c r="H1032" s="5">
        <f>IF(G1032&lt;=p_rot_a,"A",IF(G1032&lt;=p_rot_b,"B","C"))</f>
        <v/>
      </c>
    </row>
    <row r="1033">
      <c r="A1033" s="5" t="inlineStr">
        <is>
          <t>351100300992099</t>
        </is>
      </c>
      <c r="B1033" s="5" t="inlineStr">
        <is>
          <t>TOTAL COMBO 1  CARGADOR Y 2 BATERIAS 2.AH 20V UTFBCPK12222 - UTFBCPK2212</t>
        </is>
      </c>
      <c r="C1033" s="5" t="inlineStr">
        <is>
          <t>HERRAMIENTA ELECTRICA</t>
        </is>
      </c>
      <c r="D1033" s="11" t="n">
        <v>20</v>
      </c>
      <c r="E1033" s="12" t="n">
        <v>474276.49</v>
      </c>
      <c r="F1033" s="14">
        <f>E1033/SUM(E$2:E$4165)</f>
        <v/>
      </c>
      <c r="G1033" s="14">
        <f>G1032+F1033</f>
        <v/>
      </c>
      <c r="H1033" s="5">
        <f>IF(G1033&lt;=p_rot_a,"A",IF(G1033&lt;=p_rot_b,"B","C"))</f>
        <v/>
      </c>
    </row>
    <row r="1034">
      <c r="A1034" s="5" t="inlineStr">
        <is>
          <t>60100025</t>
        </is>
      </c>
      <c r="B1034" s="5" t="inlineStr">
        <is>
          <t>LAMPARA LED REDON. EMPOT. 450LM 9W 100-240V WELLMAX 2100321</t>
        </is>
      </c>
      <c r="C1034" s="5" t="inlineStr">
        <is>
          <t>BOMBILLOS Y LAMPARAS</t>
        </is>
      </c>
      <c r="D1034" s="11" t="n">
        <v>162</v>
      </c>
      <c r="E1034" s="12" t="n">
        <v>473522.12</v>
      </c>
      <c r="F1034" s="14">
        <f>E1034/SUM(E$2:E$4165)</f>
        <v/>
      </c>
      <c r="G1034" s="14">
        <f>G1033+F1034</f>
        <v/>
      </c>
      <c r="H1034" s="5">
        <f>IF(G1034&lt;=p_rot_a,"A",IF(G1034&lt;=p_rot_b,"B","C"))</f>
        <v/>
      </c>
    </row>
    <row r="1035">
      <c r="A1035" s="5" t="inlineStr">
        <is>
          <t>PINT-PA-0031</t>
        </is>
      </c>
      <c r="B1035" s="5" t="inlineStr">
        <is>
          <t>LANCO SUPER COAT ACCENT MATE GALON SC691-4</t>
        </is>
      </c>
      <c r="C1035" s="5" t="inlineStr">
        <is>
          <t>PINTURA ACRILICA</t>
        </is>
      </c>
      <c r="D1035" s="11" t="n">
        <v>37</v>
      </c>
      <c r="E1035" s="12" t="n">
        <v>472567.26</v>
      </c>
      <c r="F1035" s="14">
        <f>E1035/SUM(E$2:E$4165)</f>
        <v/>
      </c>
      <c r="G1035" s="14">
        <f>G1034+F1035</f>
        <v/>
      </c>
      <c r="H1035" s="5">
        <f>IF(G1035&lt;=p_rot_a,"A",IF(G1035&lt;=p_rot_b,"B","C"))</f>
        <v/>
      </c>
    </row>
    <row r="1036">
      <c r="A1036" s="5" t="inlineStr">
        <is>
          <t>PINT-BT-0033</t>
        </is>
      </c>
      <c r="B1036" s="5" t="inlineStr">
        <is>
          <t>LANCO AQUAVAR BARNIZ 3 EN 1 JACOBEAN 1/4 AQ1365-5</t>
        </is>
      </c>
      <c r="C1036" s="5" t="inlineStr">
        <is>
          <t>BARNIZ Y TINTES</t>
        </is>
      </c>
      <c r="D1036" s="11" t="n">
        <v>66</v>
      </c>
      <c r="E1036" s="12" t="n">
        <v>472118.44</v>
      </c>
      <c r="F1036" s="14">
        <f>E1036/SUM(E$2:E$4165)</f>
        <v/>
      </c>
      <c r="G1036" s="14">
        <f>G1035+F1036</f>
        <v/>
      </c>
      <c r="H1036" s="5">
        <f>IF(G1036&lt;=p_rot_a,"A",IF(G1036&lt;=p_rot_b,"B","C"))</f>
        <v/>
      </c>
    </row>
    <row r="1037">
      <c r="A1037" s="5" t="inlineStr">
        <is>
          <t>12599</t>
        </is>
      </c>
      <c r="B1037" s="5" t="inlineStr">
        <is>
          <t>SACO VACIO</t>
        </is>
      </c>
      <c r="C1037" s="5" t="inlineStr">
        <is>
          <t>FERRETERIA GENERAL</t>
        </is>
      </c>
      <c r="D1037" s="11" t="n">
        <v>1294</v>
      </c>
      <c r="E1037" s="12" t="n">
        <v>471327.79</v>
      </c>
      <c r="F1037" s="14">
        <f>E1037/SUM(E$2:E$4165)</f>
        <v/>
      </c>
      <c r="G1037" s="14">
        <f>G1036+F1037</f>
        <v/>
      </c>
      <c r="H1037" s="5">
        <f>IF(G1037&lt;=p_rot_a,"A",IF(G1037&lt;=p_rot_b,"B","C"))</f>
        <v/>
      </c>
    </row>
    <row r="1038">
      <c r="A1038" s="5" t="inlineStr">
        <is>
          <t>20100007</t>
        </is>
      </c>
      <c r="B1038" s="5" t="inlineStr">
        <is>
          <t xml:space="preserve">AZULEJO DOVELA CAFE 20x30 CAJA 1.50M2 </t>
        </is>
      </c>
      <c r="C1038" s="5" t="inlineStr">
        <is>
          <t>AZULEJOS</t>
        </is>
      </c>
      <c r="D1038" s="11" t="n">
        <v>61</v>
      </c>
      <c r="E1038" s="12" t="n">
        <v>469693.12</v>
      </c>
      <c r="F1038" s="14">
        <f>E1038/SUM(E$2:E$4165)</f>
        <v/>
      </c>
      <c r="G1038" s="14">
        <f>G1037+F1038</f>
        <v/>
      </c>
      <c r="H1038" s="5">
        <f>IF(G1038&lt;=p_rot_a,"A",IF(G1038&lt;=p_rot_b,"B","C"))</f>
        <v/>
      </c>
    </row>
    <row r="1039">
      <c r="A1039" s="5" t="inlineStr">
        <is>
          <t>351100300992822</t>
        </is>
      </c>
      <c r="B1039" s="5" t="inlineStr">
        <is>
          <t>LLAVE LAVATORIO MONOCOMANDO CROMADA  AQP-22839</t>
        </is>
      </c>
      <c r="C1039" s="5" t="inlineStr">
        <is>
          <t>IMPORTACION GRIFERIA</t>
        </is>
      </c>
      <c r="D1039" s="11" t="n">
        <v>38</v>
      </c>
      <c r="E1039" s="12" t="n">
        <v>468194.69</v>
      </c>
      <c r="F1039" s="14">
        <f>E1039/SUM(E$2:E$4165)</f>
        <v/>
      </c>
      <c r="G1039" s="14">
        <f>G1038+F1039</f>
        <v/>
      </c>
      <c r="H1039" s="5">
        <f>IF(G1039&lt;=p_rot_a,"A",IF(G1039&lt;=p_rot_b,"B","C"))</f>
        <v/>
      </c>
    </row>
    <row r="1040">
      <c r="A1040" s="5" t="inlineStr">
        <is>
          <t>351100300990858</t>
        </is>
      </c>
      <c r="B1040" s="5" t="inlineStr">
        <is>
          <t>GLADIATOR INVERSOR IE9200/160 LCD</t>
        </is>
      </c>
      <c r="C1040" s="5" t="inlineStr">
        <is>
          <t>SIN CATEGORIA</t>
        </is>
      </c>
      <c r="D1040" s="11" t="n">
        <v>8</v>
      </c>
      <c r="E1040" s="12" t="n">
        <v>468168.72</v>
      </c>
      <c r="F1040" s="14">
        <f>E1040/SUM(E$2:E$4165)</f>
        <v/>
      </c>
      <c r="G1040" s="14">
        <f>G1039+F1040</f>
        <v/>
      </c>
      <c r="H1040" s="5">
        <f>IF(G1040&lt;=p_rot_a,"A",IF(G1040&lt;=p_rot_b,"B","C"))</f>
        <v/>
      </c>
    </row>
    <row r="1041">
      <c r="A1041" s="5" t="inlineStr">
        <is>
          <t>PINT-AN-0028</t>
        </is>
      </c>
      <c r="B1041" s="5" t="inlineStr">
        <is>
          <t>LANCO ANTICORROSIVO IND ROJO GALON AC3437-4</t>
        </is>
      </c>
      <c r="C1041" s="5" t="inlineStr">
        <is>
          <t>ANTICORROSIVOS Y BASE ACEITE</t>
        </is>
      </c>
      <c r="D1041" s="11" t="n">
        <v>38</v>
      </c>
      <c r="E1041" s="12" t="n">
        <v>467688.33</v>
      </c>
      <c r="F1041" s="14">
        <f>E1041/SUM(E$2:E$4165)</f>
        <v/>
      </c>
      <c r="G1041" s="14">
        <f>G1040+F1041</f>
        <v/>
      </c>
      <c r="H1041" s="5">
        <f>IF(G1041&lt;=p_rot_a,"A",IF(G1041&lt;=p_rot_b,"B","C"))</f>
        <v/>
      </c>
    </row>
    <row r="1042">
      <c r="A1042" s="5" t="inlineStr">
        <is>
          <t>351100300992359</t>
        </is>
      </c>
      <c r="B1042" s="5" t="inlineStr">
        <is>
          <t>EXTRACTOR DE BAÑO CON LUZ LED 25CM VT-2187</t>
        </is>
      </c>
      <c r="C1042" s="5" t="inlineStr">
        <is>
          <t>IMPORTACION GRIFERIA</t>
        </is>
      </c>
      <c r="D1042" s="11" t="n">
        <v>23</v>
      </c>
      <c r="E1042" s="12" t="n">
        <v>466541.93</v>
      </c>
      <c r="F1042" s="14">
        <f>E1042/SUM(E$2:E$4165)</f>
        <v/>
      </c>
      <c r="G1042" s="14">
        <f>G1041+F1042</f>
        <v/>
      </c>
      <c r="H1042" s="5">
        <f>IF(G1042&lt;=p_rot_a,"A",IF(G1042&lt;=p_rot_b,"B","C"))</f>
        <v/>
      </c>
    </row>
    <row r="1043">
      <c r="A1043" s="5" t="inlineStr">
        <is>
          <t>PINT-AN-0027</t>
        </is>
      </c>
      <c r="B1043" s="5" t="inlineStr">
        <is>
          <t>LANCO ANTICORROSIVO IND ROJO CUBETA AC3437-2</t>
        </is>
      </c>
      <c r="C1043" s="5" t="inlineStr">
        <is>
          <t>ANTICORROSIVOS Y BASE ACEITE</t>
        </is>
      </c>
      <c r="D1043" s="11" t="n">
        <v>7</v>
      </c>
      <c r="E1043" s="12" t="n">
        <v>466106.19</v>
      </c>
      <c r="F1043" s="14">
        <f>E1043/SUM(E$2:E$4165)</f>
        <v/>
      </c>
      <c r="G1043" s="14">
        <f>G1042+F1043</f>
        <v/>
      </c>
      <c r="H1043" s="5">
        <f>IF(G1043&lt;=p_rot_a,"A",IF(G1043&lt;=p_rot_b,"B","C"))</f>
        <v/>
      </c>
    </row>
    <row r="1044">
      <c r="A1044" s="5" t="inlineStr">
        <is>
          <t>351100300992031</t>
        </is>
      </c>
      <c r="B1044" s="5" t="inlineStr">
        <is>
          <t>CESPED ARTIFICIAL 1 METRO X 3.90 METROS X 20MM ALTURA ZACATE</t>
        </is>
      </c>
      <c r="C1044" s="5" t="inlineStr">
        <is>
          <t>CERAMICAS, AZULEJOS, PORCELANATOS</t>
        </is>
      </c>
      <c r="D1044" s="11" t="n">
        <v>41</v>
      </c>
      <c r="E1044" s="12" t="n">
        <v>465388.61</v>
      </c>
      <c r="F1044" s="14">
        <f>E1044/SUM(E$2:E$4165)</f>
        <v/>
      </c>
      <c r="G1044" s="14">
        <f>G1043+F1044</f>
        <v/>
      </c>
      <c r="H1044" s="5">
        <f>IF(G1044&lt;=p_rot_a,"A",IF(G1044&lt;=p_rot_b,"B","C"))</f>
        <v/>
      </c>
    </row>
    <row r="1045">
      <c r="A1045" s="5" t="inlineStr">
        <is>
          <t>351100300991748</t>
        </is>
      </c>
      <c r="B1045" s="5" t="inlineStr">
        <is>
          <t>GRACIELA LAVATORIO BOWL REDONDO MARMOL NEGRO 8428MA-20 60000131</t>
        </is>
      </c>
      <c r="C1045" s="5" t="inlineStr">
        <is>
          <t>LOZA SANITARIA</t>
        </is>
      </c>
      <c r="D1045" s="11" t="n">
        <v>13</v>
      </c>
      <c r="E1045" s="12" t="n">
        <v>463572.02</v>
      </c>
      <c r="F1045" s="14">
        <f>E1045/SUM(E$2:E$4165)</f>
        <v/>
      </c>
      <c r="G1045" s="14">
        <f>G1044+F1045</f>
        <v/>
      </c>
      <c r="H1045" s="5">
        <f>IF(G1045&lt;=p_rot_a,"A",IF(G1045&lt;=p_rot_b,"B","C"))</f>
        <v/>
      </c>
    </row>
    <row r="1046">
      <c r="A1046" s="5" t="inlineStr">
        <is>
          <t>9274</t>
        </is>
      </c>
      <c r="B1046" s="5" t="inlineStr">
        <is>
          <t>DESAGUE FREGADERO CON SIFON FLEXIBLE MIBER CHE-FT</t>
        </is>
      </c>
      <c r="C1046" s="5" t="inlineStr">
        <is>
          <t>FERRETERIA GENERAL</t>
        </is>
      </c>
      <c r="D1046" s="11" t="n">
        <v>111</v>
      </c>
      <c r="E1046" s="12" t="n">
        <v>461851.6</v>
      </c>
      <c r="F1046" s="14">
        <f>E1046/SUM(E$2:E$4165)</f>
        <v/>
      </c>
      <c r="G1046" s="14">
        <f>G1045+F1046</f>
        <v/>
      </c>
      <c r="H1046" s="5">
        <f>IF(G1046&lt;=p_rot_a,"A",IF(G1046&lt;=p_rot_b,"B","C"))</f>
        <v/>
      </c>
    </row>
    <row r="1047">
      <c r="A1047" s="5" t="inlineStr">
        <is>
          <t>20140008</t>
        </is>
      </c>
      <c r="B1047" s="5" t="inlineStr">
        <is>
          <t>CERAMICA AGATA MIX 48X48 CAJA 2.34M2 SEMI ANTIDESLIZANTE PRIMERA CALIDAD</t>
        </is>
      </c>
      <c r="C1047" s="5" t="inlineStr">
        <is>
          <t>SIN CATEGORIA</t>
        </is>
      </c>
      <c r="D1047" s="11" t="n">
        <v>73</v>
      </c>
      <c r="E1047" s="12" t="n">
        <v>460582.86</v>
      </c>
      <c r="F1047" s="14">
        <f>E1047/SUM(E$2:E$4165)</f>
        <v/>
      </c>
      <c r="G1047" s="14">
        <f>G1046+F1047</f>
        <v/>
      </c>
      <c r="H1047" s="5">
        <f>IF(G1047&lt;=p_rot_a,"A",IF(G1047&lt;=p_rot_b,"B","C"))</f>
        <v/>
      </c>
    </row>
    <row r="1048">
      <c r="A1048" s="5" t="inlineStr">
        <is>
          <t>10160010</t>
        </is>
      </c>
      <c r="B1048" s="5" t="inlineStr">
        <is>
          <t>TUBO IND. CUADRADO 1/2X1/2 1.20MM NEGRO</t>
        </is>
      </c>
      <c r="C1048" s="5" t="inlineStr">
        <is>
          <t>TUBERIA INDUSTRIAL</t>
        </is>
      </c>
      <c r="D1048" s="11" t="n">
        <v>205</v>
      </c>
      <c r="E1048" s="12" t="n">
        <v>460050.52</v>
      </c>
      <c r="F1048" s="14">
        <f>E1048/SUM(E$2:E$4165)</f>
        <v/>
      </c>
      <c r="G1048" s="14">
        <f>G1047+F1048</f>
        <v/>
      </c>
      <c r="H1048" s="5">
        <f>IF(G1048&lt;=p_rot_a,"A",IF(G1048&lt;=p_rot_b,"B","C"))</f>
        <v/>
      </c>
    </row>
    <row r="1049">
      <c r="A1049" s="5" t="inlineStr">
        <is>
          <t>351100300992827</t>
        </is>
      </c>
      <c r="B1049" s="5" t="inlineStr">
        <is>
          <t>CALENTADOR DE PASO 220V 7200W AQPX-7200 39CM X 39CM TEMPERATURA 30-55°C</t>
        </is>
      </c>
      <c r="C1049" s="5" t="inlineStr">
        <is>
          <t>IMPORTACION GRIFERIA</t>
        </is>
      </c>
      <c r="D1049" s="11" t="n">
        <v>7</v>
      </c>
      <c r="E1049" s="12" t="n">
        <v>459955.75</v>
      </c>
      <c r="F1049" s="14">
        <f>E1049/SUM(E$2:E$4165)</f>
        <v/>
      </c>
      <c r="G1049" s="14">
        <f>G1048+F1049</f>
        <v/>
      </c>
      <c r="H1049" s="5">
        <f>IF(G1049&lt;=p_rot_a,"A",IF(G1049&lt;=p_rot_b,"B","C"))</f>
        <v/>
      </c>
    </row>
    <row r="1050">
      <c r="A1050" s="5" t="inlineStr">
        <is>
          <t>74045</t>
        </is>
      </c>
      <c r="B1050" s="5" t="inlineStr">
        <is>
          <t>CH CENTRO DE CARGA 16 EMPOTRAR 16L 125BF</t>
        </is>
      </c>
      <c r="C1050" s="5" t="inlineStr">
        <is>
          <t>ACCESORIOS ELECTRICOS Y CABLES</t>
        </is>
      </c>
      <c r="D1050" s="11" t="n">
        <v>6</v>
      </c>
      <c r="E1050" s="12" t="n">
        <v>459581.09</v>
      </c>
      <c r="F1050" s="14">
        <f>E1050/SUM(E$2:E$4165)</f>
        <v/>
      </c>
      <c r="G1050" s="14">
        <f>G1049+F1050</f>
        <v/>
      </c>
      <c r="H1050" s="5">
        <f>IF(G1050&lt;=p_rot_a,"A",IF(G1050&lt;=p_rot_b,"B","C"))</f>
        <v/>
      </c>
    </row>
    <row r="1051">
      <c r="A1051" s="5" t="inlineStr">
        <is>
          <t>351100300992255</t>
        </is>
      </c>
      <c r="B1051" s="5" t="inlineStr">
        <is>
          <t>LAMINA NUEVA TEC XL MATE TERRAZO EXTRA GRANDE 1.22 X 2.80M DE146 MATE FIBRA BAMBU CARBON PVC IMITACI</t>
        </is>
      </c>
      <c r="C1051" s="5" t="inlineStr">
        <is>
          <t>LAMINA PVC, BAMBU, ACC</t>
        </is>
      </c>
      <c r="D1051" s="11" t="n">
        <v>21</v>
      </c>
      <c r="E1051" s="12" t="n">
        <v>459292.04</v>
      </c>
      <c r="F1051" s="14">
        <f>E1051/SUM(E$2:E$4165)</f>
        <v/>
      </c>
      <c r="G1051" s="14">
        <f>G1050+F1051</f>
        <v/>
      </c>
      <c r="H1051" s="5">
        <f>IF(G1051&lt;=p_rot_a,"A",IF(G1051&lt;=p_rot_b,"B","C"))</f>
        <v/>
      </c>
    </row>
    <row r="1052">
      <c r="A1052" s="5" t="inlineStr">
        <is>
          <t>30418</t>
        </is>
      </c>
      <c r="B1052" s="5" t="inlineStr">
        <is>
          <t>CLASE A TUBO CONDUIT 1 1/4 TIPO A UL*</t>
        </is>
      </c>
      <c r="C1052" s="5" t="inlineStr">
        <is>
          <t>ACCESORIOS ELECTRICOS Y CABLES</t>
        </is>
      </c>
      <c r="D1052" s="11" t="n">
        <v>156</v>
      </c>
      <c r="E1052" s="12" t="n">
        <v>459275.06</v>
      </c>
      <c r="F1052" s="14">
        <f>E1052/SUM(E$2:E$4165)</f>
        <v/>
      </c>
      <c r="G1052" s="14">
        <f>G1051+F1052</f>
        <v/>
      </c>
      <c r="H1052" s="5">
        <f>IF(G1052&lt;=p_rot_a,"A",IF(G1052&lt;=p_rot_b,"B","C"))</f>
        <v/>
      </c>
    </row>
    <row r="1053">
      <c r="A1053" s="5" t="inlineStr">
        <is>
          <t>351100300992168</t>
        </is>
      </c>
      <c r="B1053" s="5" t="inlineStr">
        <is>
          <t xml:space="preserve">AQF-88 CACHERA FREGADERO CUELLO FLEXIBLE CROMADA PALANCA </t>
        </is>
      </c>
      <c r="C1053" s="5" t="inlineStr">
        <is>
          <t>GRIFERIA - ACC. BAÑO Y COCINA</t>
        </is>
      </c>
      <c r="D1053" s="11" t="n">
        <v>32</v>
      </c>
      <c r="E1053" s="12" t="n">
        <v>456968.3</v>
      </c>
      <c r="F1053" s="14">
        <f>E1053/SUM(E$2:E$4165)</f>
        <v/>
      </c>
      <c r="G1053" s="14">
        <f>G1052+F1053</f>
        <v/>
      </c>
      <c r="H1053" s="5">
        <f>IF(G1053&lt;=p_rot_a,"A",IF(G1053&lt;=p_rot_b,"B","C"))</f>
        <v/>
      </c>
    </row>
    <row r="1054">
      <c r="A1054" s="5" t="inlineStr">
        <is>
          <t>3053</t>
        </is>
      </c>
      <c r="B1054" s="5" t="inlineStr">
        <is>
          <t>CH BREAKER 1X40</t>
        </is>
      </c>
      <c r="C1054" s="5" t="inlineStr">
        <is>
          <t>ACCESORIOS ELECTRICOS Y CABLES</t>
        </is>
      </c>
      <c r="D1054" s="11" t="n">
        <v>61</v>
      </c>
      <c r="E1054" s="12" t="n">
        <v>456833.87</v>
      </c>
      <c r="F1054" s="14">
        <f>E1054/SUM(E$2:E$4165)</f>
        <v/>
      </c>
      <c r="G1054" s="14">
        <f>G1053+F1054</f>
        <v/>
      </c>
      <c r="H1054" s="5">
        <f>IF(G1054&lt;=p_rot_a,"A",IF(G1054&lt;=p_rot_b,"B","C"))</f>
        <v/>
      </c>
    </row>
    <row r="1055">
      <c r="A1055" s="5" t="inlineStr">
        <is>
          <t>990421</t>
        </is>
      </c>
      <c r="B1055" s="5" t="inlineStr">
        <is>
          <t>PENSYLVANIA SILICON BAÑOS Y COCINAS ANTI HONGOS BLISTER 125ML 3TG ANTIHONGOS</t>
        </is>
      </c>
      <c r="C1055" s="5" t="inlineStr">
        <is>
          <t>FERRETERIA GENERAL</t>
        </is>
      </c>
      <c r="D1055" s="11" t="n">
        <v>180</v>
      </c>
      <c r="E1055" s="12" t="n">
        <v>456208.49</v>
      </c>
      <c r="F1055" s="14">
        <f>E1055/SUM(E$2:E$4165)</f>
        <v/>
      </c>
      <c r="G1055" s="14">
        <f>G1054+F1055</f>
        <v/>
      </c>
      <c r="H1055" s="5">
        <f>IF(G1055&lt;=p_rot_a,"A",IF(G1055&lt;=p_rot_b,"B","C"))</f>
        <v/>
      </c>
    </row>
    <row r="1056">
      <c r="A1056" s="5" t="inlineStr">
        <is>
          <t>72767</t>
        </is>
      </c>
      <c r="B1056" s="5" t="inlineStr">
        <is>
          <t xml:space="preserve"> metro TUBO ALUMINIO CORTINA  2 -3 Y 6 METROS </t>
        </is>
      </c>
      <c r="C1056" s="5" t="inlineStr">
        <is>
          <t>TUBERIA PVC, CANOAS Y ACCESORIOS</t>
        </is>
      </c>
      <c r="D1056" s="11" t="n">
        <v>545</v>
      </c>
      <c r="E1056" s="12" t="n">
        <v>454733.43</v>
      </c>
      <c r="F1056" s="14">
        <f>E1056/SUM(E$2:E$4165)</f>
        <v/>
      </c>
      <c r="G1056" s="14">
        <f>G1055+F1056</f>
        <v/>
      </c>
      <c r="H1056" s="5">
        <f>IF(G1056&lt;=p_rot_a,"A",IF(G1056&lt;=p_rot_b,"B","C"))</f>
        <v/>
      </c>
    </row>
    <row r="1057">
      <c r="A1057" s="5" t="inlineStr">
        <is>
          <t>456354353534</t>
        </is>
      </c>
      <c r="B1057" s="5" t="inlineStr">
        <is>
          <t>TOTAL ROTO MARTILLO UTH110286 DEMOLEDOR 1050W</t>
        </is>
      </c>
      <c r="C1057" s="5" t="inlineStr">
        <is>
          <t>HERRAMIENTA ELECTRICA</t>
        </is>
      </c>
      <c r="D1057" s="11" t="n">
        <v>10</v>
      </c>
      <c r="E1057" s="12" t="n">
        <v>454697</v>
      </c>
      <c r="F1057" s="14">
        <f>E1057/SUM(E$2:E$4165)</f>
        <v/>
      </c>
      <c r="G1057" s="14">
        <f>G1056+F1057</f>
        <v/>
      </c>
      <c r="H1057" s="5">
        <f>IF(G1057&lt;=p_rot_a,"A",IF(G1057&lt;=p_rot_b,"B","C"))</f>
        <v/>
      </c>
    </row>
    <row r="1058">
      <c r="A1058" s="5" t="inlineStr">
        <is>
          <t>115</t>
        </is>
      </c>
      <c r="B1058" s="5" t="inlineStr">
        <is>
          <t>PIEDRA CUARTILLA SACO (40kg aprox)</t>
        </is>
      </c>
      <c r="C1058" s="5" t="inlineStr">
        <is>
          <t>AGREGADOS</t>
        </is>
      </c>
      <c r="D1058" s="11" t="n">
        <v>232</v>
      </c>
      <c r="E1058" s="12" t="n">
        <v>454356.19</v>
      </c>
      <c r="F1058" s="14">
        <f>E1058/SUM(E$2:E$4165)</f>
        <v/>
      </c>
      <c r="G1058" s="14">
        <f>G1057+F1058</f>
        <v/>
      </c>
      <c r="H1058" s="5">
        <f>IF(G1058&lt;=p_rot_a,"A",IF(G1058&lt;=p_rot_b,"B","C"))</f>
        <v/>
      </c>
    </row>
    <row r="1059">
      <c r="A1059" s="5" t="inlineStr">
        <is>
          <t>351100300992376</t>
        </is>
      </c>
      <c r="B1059" s="5" t="inlineStr">
        <is>
          <t>ARENA FINA SACO (40kg aprox)</t>
        </is>
      </c>
      <c r="C1059" s="5" t="inlineStr">
        <is>
          <t>AGREGADOS</t>
        </is>
      </c>
      <c r="D1059" s="11" t="n">
        <v>205</v>
      </c>
      <c r="E1059" s="12" t="n">
        <v>453539.82</v>
      </c>
      <c r="F1059" s="14">
        <f>E1059/SUM(E$2:E$4165)</f>
        <v/>
      </c>
      <c r="G1059" s="14">
        <f>G1058+F1059</f>
        <v/>
      </c>
      <c r="H1059" s="5">
        <f>IF(G1059&lt;=p_rot_a,"A",IF(G1059&lt;=p_rot_b,"B","C"))</f>
        <v/>
      </c>
    </row>
    <row r="1060">
      <c r="A1060" s="5" t="inlineStr">
        <is>
          <t>351100300992488</t>
        </is>
      </c>
      <c r="B1060" s="5" t="inlineStr">
        <is>
          <t>CACHERA FREGADERO ESMERALDA SATINADA LS-1</t>
        </is>
      </c>
      <c r="C1060" s="5" t="inlineStr">
        <is>
          <t>IMPORTACION GRIFERIA</t>
        </is>
      </c>
      <c r="D1060" s="11" t="n">
        <v>24</v>
      </c>
      <c r="E1060" s="12" t="n">
        <v>453530</v>
      </c>
      <c r="F1060" s="14">
        <f>E1060/SUM(E$2:E$4165)</f>
        <v/>
      </c>
      <c r="G1060" s="14">
        <f>G1059+F1060</f>
        <v/>
      </c>
      <c r="H1060" s="5">
        <f>IF(G1060&lt;=p_rot_a,"A",IF(G1060&lt;=p_rot_b,"B","C"))</f>
        <v/>
      </c>
    </row>
    <row r="1061">
      <c r="A1061" s="5" t="inlineStr">
        <is>
          <t>30333</t>
        </is>
      </c>
      <c r="B1061" s="5" t="inlineStr">
        <is>
          <t>CABLE 12 NEGRO POR CAJA**</t>
        </is>
      </c>
      <c r="C1061" s="5" t="inlineStr">
        <is>
          <t>ACCESORIOS ELECTRICOS Y CABLES</t>
        </is>
      </c>
      <c r="D1061" s="11" t="n">
        <v>15</v>
      </c>
      <c r="E1061" s="12" t="n">
        <v>453074.1</v>
      </c>
      <c r="F1061" s="14">
        <f>E1061/SUM(E$2:E$4165)</f>
        <v/>
      </c>
      <c r="G1061" s="14">
        <f>G1060+F1061</f>
        <v/>
      </c>
      <c r="H1061" s="5">
        <f>IF(G1061&lt;=p_rot_a,"A",IF(G1061&lt;=p_rot_b,"B","C"))</f>
        <v/>
      </c>
    </row>
    <row r="1062">
      <c r="A1062" s="5" t="inlineStr">
        <is>
          <t>351100300992265</t>
        </is>
      </c>
      <c r="B1062" s="5" t="inlineStr">
        <is>
          <t>DIAMOND LAVATORIO GRIS OVALADO 8040-H61  TIPO BOWL SOBREPONER 47 X 32CM</t>
        </is>
      </c>
      <c r="C1062" s="5" t="inlineStr">
        <is>
          <t>SIN CATEGORIA</t>
        </is>
      </c>
      <c r="D1062" s="11" t="n">
        <v>14</v>
      </c>
      <c r="E1062" s="12" t="n">
        <v>452181.92</v>
      </c>
      <c r="F1062" s="14">
        <f>E1062/SUM(E$2:E$4165)</f>
        <v/>
      </c>
      <c r="G1062" s="14">
        <f>G1061+F1062</f>
        <v/>
      </c>
      <c r="H1062" s="5">
        <f>IF(G1062&lt;=p_rot_a,"A",IF(G1062&lt;=p_rot_b,"B","C"))</f>
        <v/>
      </c>
    </row>
    <row r="1063">
      <c r="A1063" s="5" t="inlineStr">
        <is>
          <t>351100300991960</t>
        </is>
      </c>
      <c r="B1063" s="5" t="inlineStr">
        <is>
          <t>TOTAL TALADRO 12V CON JUEGO DE HERRAMIENTAS 89PCS THKTHP10892</t>
        </is>
      </c>
      <c r="C1063" s="5" t="inlineStr">
        <is>
          <t>HERRAMIENTA ELECTRICA</t>
        </is>
      </c>
      <c r="D1063" s="11" t="n">
        <v>16</v>
      </c>
      <c r="E1063" s="12" t="n">
        <v>450849.29</v>
      </c>
      <c r="F1063" s="14">
        <f>E1063/SUM(E$2:E$4165)</f>
        <v/>
      </c>
      <c r="G1063" s="14">
        <f>G1062+F1063</f>
        <v/>
      </c>
      <c r="H1063" s="5">
        <f>IF(G1063&lt;=p_rot_a,"A",IF(G1063&lt;=p_rot_b,"B","C"))</f>
        <v/>
      </c>
    </row>
    <row r="1064">
      <c r="A1064" s="5" t="inlineStr">
        <is>
          <t>548</t>
        </is>
      </c>
      <c r="B1064" s="5" t="inlineStr">
        <is>
          <t>JOTA PLASTICA GYPSUM 3.05</t>
        </is>
      </c>
      <c r="C1064" s="5" t="inlineStr">
        <is>
          <t>LAMINAS Y PERFILERIA LIVIANA</t>
        </is>
      </c>
      <c r="D1064" s="11" t="n">
        <v>531</v>
      </c>
      <c r="E1064" s="12" t="n">
        <v>449954.3</v>
      </c>
      <c r="F1064" s="14">
        <f>E1064/SUM(E$2:E$4165)</f>
        <v/>
      </c>
      <c r="G1064" s="14">
        <f>G1063+F1064</f>
        <v/>
      </c>
      <c r="H1064" s="5">
        <f>IF(G1064&lt;=p_rot_a,"A",IF(G1064&lt;=p_rot_b,"B","C"))</f>
        <v/>
      </c>
    </row>
    <row r="1065">
      <c r="A1065" s="5" t="inlineStr">
        <is>
          <t>30328</t>
        </is>
      </c>
      <c r="B1065" s="5" t="inlineStr">
        <is>
          <t>CH CENTRO DE CARGA 12 CIRCUITOS PARCHE</t>
        </is>
      </c>
      <c r="C1065" s="5" t="inlineStr">
        <is>
          <t>ACCESORIOS ELECTRICOS Y CABLES</t>
        </is>
      </c>
      <c r="D1065" s="11" t="n">
        <v>7</v>
      </c>
      <c r="E1065" s="12" t="n">
        <v>449840.39</v>
      </c>
      <c r="F1065" s="14">
        <f>E1065/SUM(E$2:E$4165)</f>
        <v/>
      </c>
      <c r="G1065" s="14">
        <f>G1064+F1065</f>
        <v/>
      </c>
      <c r="H1065" s="5">
        <f>IF(G1065&lt;=p_rot_a,"A",IF(G1065&lt;=p_rot_b,"B","C"))</f>
        <v/>
      </c>
    </row>
    <row r="1066">
      <c r="A1066" s="5" t="inlineStr">
        <is>
          <t>351100300992538</t>
        </is>
      </c>
      <c r="B1066" s="5" t="inlineStr">
        <is>
          <t>$$ LAMINA NUEVA TEC XL SEDA AZUL EXTRA GRANDE 1.22 X 2.80M DE154 MATE FIBRA BAMBU CARBON PVC IMITACI</t>
        </is>
      </c>
      <c r="C1066" s="5" t="inlineStr">
        <is>
          <t>SIN CATEGORIA</t>
        </is>
      </c>
      <c r="D1066" s="11" t="n">
        <v>19</v>
      </c>
      <c r="E1066" s="12" t="n">
        <v>449433.63</v>
      </c>
      <c r="F1066" s="14">
        <f>E1066/SUM(E$2:E$4165)</f>
        <v/>
      </c>
      <c r="G1066" s="14">
        <f>G1065+F1066</f>
        <v/>
      </c>
      <c r="H1066" s="5">
        <f>IF(G1066&lt;=p_rot_a,"A",IF(G1066&lt;=p_rot_b,"B","C"))</f>
        <v/>
      </c>
    </row>
    <row r="1067">
      <c r="A1067" s="5" t="inlineStr">
        <is>
          <t>351100300992713</t>
        </is>
      </c>
      <c r="B1067" s="5" t="inlineStr">
        <is>
          <t>DJ LUMIA MUEBLE 80CM X 50CM INCLUYE LAVATORIO ESPEJO REPISA BRILLANTE AEREO LUX STONE Y001-N2 80CM</t>
        </is>
      </c>
      <c r="C1067" s="5" t="inlineStr">
        <is>
          <t>IMPORTACION LOZA</t>
        </is>
      </c>
      <c r="D1067" s="11" t="n">
        <v>7</v>
      </c>
      <c r="E1067" s="12" t="n">
        <v>448775.22</v>
      </c>
      <c r="F1067" s="14">
        <f>E1067/SUM(E$2:E$4165)</f>
        <v/>
      </c>
      <c r="G1067" s="14">
        <f>G1066+F1067</f>
        <v/>
      </c>
      <c r="H1067" s="5">
        <f>IF(G1067&lt;=p_rot_a,"A",IF(G1067&lt;=p_rot_b,"B","C"))</f>
        <v/>
      </c>
    </row>
    <row r="1068">
      <c r="A1068" s="5" t="inlineStr">
        <is>
          <t>554</t>
        </is>
      </c>
      <c r="B1068" s="5" t="inlineStr">
        <is>
          <t>TRACK 4 305</t>
        </is>
      </c>
      <c r="C1068" s="5" t="inlineStr">
        <is>
          <t>LAMINAS Y PERFILERIA LIVIANA</t>
        </is>
      </c>
      <c r="D1068" s="11" t="n">
        <v>454</v>
      </c>
      <c r="E1068" s="12" t="n">
        <v>448563.61</v>
      </c>
      <c r="F1068" s="14">
        <f>E1068/SUM(E$2:E$4165)</f>
        <v/>
      </c>
      <c r="G1068" s="14">
        <f>G1067+F1068</f>
        <v/>
      </c>
      <c r="H1068" s="5">
        <f>IF(G1068&lt;=p_rot_a,"A",IF(G1068&lt;=p_rot_b,"B","C"))</f>
        <v/>
      </c>
    </row>
    <row r="1069">
      <c r="A1069" s="5" t="inlineStr">
        <is>
          <t>PINT-SE-0003</t>
        </is>
      </c>
      <c r="B1069" s="5" t="inlineStr">
        <is>
          <t>LANCO SELLADOR CONCRETO GALON BLANCO PRE SEAL PS183-4</t>
        </is>
      </c>
      <c r="C1069" s="5" t="inlineStr">
        <is>
          <t>SELLADORES</t>
        </is>
      </c>
      <c r="D1069" s="11" t="n">
        <v>48</v>
      </c>
      <c r="E1069" s="12" t="n">
        <v>448559.44</v>
      </c>
      <c r="F1069" s="14">
        <f>E1069/SUM(E$2:E$4165)</f>
        <v/>
      </c>
      <c r="G1069" s="14">
        <f>G1068+F1069</f>
        <v/>
      </c>
      <c r="H1069" s="5">
        <f>IF(G1069&lt;=p_rot_a,"A",IF(G1069&lt;=p_rot_b,"B","C"))</f>
        <v/>
      </c>
    </row>
    <row r="1070">
      <c r="A1070" s="5" t="inlineStr">
        <is>
          <t>351100300992914</t>
        </is>
      </c>
      <c r="B1070" s="5" t="inlineStr">
        <is>
          <t>CORNISA PVC FLAT DELTA CIELOS Y PAREDES  2.90M 2112</t>
        </is>
      </c>
      <c r="C1070" s="5" t="inlineStr">
        <is>
          <t>PANEL ACANALADO INTERIOR</t>
        </is>
      </c>
      <c r="D1070" s="11" t="n">
        <v>153</v>
      </c>
      <c r="E1070" s="12" t="n">
        <v>447861.46</v>
      </c>
      <c r="F1070" s="14">
        <f>E1070/SUM(E$2:E$4165)</f>
        <v/>
      </c>
      <c r="G1070" s="14">
        <f>G1069+F1070</f>
        <v/>
      </c>
      <c r="H1070" s="5">
        <f>IF(G1070&lt;=p_rot_a,"A",IF(G1070&lt;=p_rot_b,"B","C"))</f>
        <v/>
      </c>
    </row>
    <row r="1071">
      <c r="A1071" s="5" t="inlineStr">
        <is>
          <t>PINT-AN-0055</t>
        </is>
      </c>
      <c r="B1071" s="5" t="inlineStr">
        <is>
          <t>DUREX BASE AGUA MOKA ANTICORROSIVO GALON DE974-4</t>
        </is>
      </c>
      <c r="C1071" s="5" t="inlineStr">
        <is>
          <t>ANTICORROSIVOS Y BASE ACEITE</t>
        </is>
      </c>
      <c r="D1071" s="11" t="n">
        <v>27</v>
      </c>
      <c r="E1071" s="12" t="n">
        <v>447585.64</v>
      </c>
      <c r="F1071" s="14">
        <f>E1071/SUM(E$2:E$4165)</f>
        <v/>
      </c>
      <c r="G1071" s="14">
        <f>G1070+F1071</f>
        <v/>
      </c>
      <c r="H1071" s="5">
        <f>IF(G1071&lt;=p_rot_a,"A",IF(G1071&lt;=p_rot_b,"B","C"))</f>
        <v/>
      </c>
    </row>
    <row r="1072">
      <c r="A1072" s="5" t="inlineStr">
        <is>
          <t>71909</t>
        </is>
      </c>
      <c r="B1072" s="5" t="inlineStr">
        <is>
          <t>PILA ROJA DERECHA PEQ 90x75  #16</t>
        </is>
      </c>
      <c r="C1072" s="5" t="inlineStr">
        <is>
          <t>PILAS</t>
        </is>
      </c>
      <c r="D1072" s="11" t="n">
        <v>23</v>
      </c>
      <c r="E1072" s="12" t="n">
        <v>446624.78</v>
      </c>
      <c r="F1072" s="14">
        <f>E1072/SUM(E$2:E$4165)</f>
        <v/>
      </c>
      <c r="G1072" s="14">
        <f>G1071+F1072</f>
        <v/>
      </c>
      <c r="H1072" s="5">
        <f>IF(G1072&lt;=p_rot_a,"A",IF(G1072&lt;=p_rot_b,"B","C"))</f>
        <v/>
      </c>
    </row>
    <row r="1073">
      <c r="A1073" s="5" t="inlineStr">
        <is>
          <t>351100300992557</t>
        </is>
      </c>
      <c r="B1073" s="5" t="inlineStr">
        <is>
          <t>COMBO COCINA 4 QUEMADORES ACERO INOX PAE-604GA + EXTRACTOR 75CM CAME-75M</t>
        </is>
      </c>
      <c r="C1073" s="5" t="inlineStr">
        <is>
          <t>SIN CATEGORIA</t>
        </is>
      </c>
      <c r="D1073" s="11" t="n">
        <v>5</v>
      </c>
      <c r="E1073" s="12" t="n">
        <v>442477.88</v>
      </c>
      <c r="F1073" s="14">
        <f>E1073/SUM(E$2:E$4165)</f>
        <v/>
      </c>
      <c r="G1073" s="14">
        <f>G1072+F1073</f>
        <v/>
      </c>
      <c r="H1073" s="5">
        <f>IF(G1073&lt;=p_rot_a,"A",IF(G1073&lt;=p_rot_b,"B","C"))</f>
        <v/>
      </c>
    </row>
    <row r="1074">
      <c r="A1074" s="5" t="inlineStr">
        <is>
          <t>351100300991705</t>
        </is>
      </c>
      <c r="B1074" s="5" t="inlineStr">
        <is>
          <t>DYLLU INFLADOR PORTATIL RECARGABLE USB-C 150 PSI MAX</t>
        </is>
      </c>
      <c r="C1074" s="5" t="inlineStr">
        <is>
          <t>ACCESORIOS ELECTRICOS Y CABLES</t>
        </is>
      </c>
      <c r="D1074" s="11" t="n">
        <v>23</v>
      </c>
      <c r="E1074" s="12" t="n">
        <v>442394.44</v>
      </c>
      <c r="F1074" s="14">
        <f>E1074/SUM(E$2:E$4165)</f>
        <v/>
      </c>
      <c r="G1074" s="14">
        <f>G1073+F1074</f>
        <v/>
      </c>
      <c r="H1074" s="5">
        <f>IF(G1074&lt;=p_rot_a,"A",IF(G1074&lt;=p_rot_b,"B","C"))</f>
        <v/>
      </c>
    </row>
    <row r="1075">
      <c r="A1075" s="5" t="inlineStr">
        <is>
          <t>351100300990831</t>
        </is>
      </c>
      <c r="B1075" s="5" t="inlineStr">
        <is>
          <t>TOTAL TALADRO 1/2 PERCUTOR 810W UTG1081316</t>
        </is>
      </c>
      <c r="C1075" s="5" t="inlineStr">
        <is>
          <t>HERRAMIENTA ELECTRICA</t>
        </is>
      </c>
      <c r="D1075" s="11" t="n">
        <v>20</v>
      </c>
      <c r="E1075" s="12" t="n">
        <v>441655.46</v>
      </c>
      <c r="F1075" s="14">
        <f>E1075/SUM(E$2:E$4165)</f>
        <v/>
      </c>
      <c r="G1075" s="14">
        <f>G1074+F1075</f>
        <v/>
      </c>
      <c r="H1075" s="5">
        <f>IF(G1075&lt;=p_rot_a,"A",IF(G1075&lt;=p_rot_b,"B","C"))</f>
        <v/>
      </c>
    </row>
    <row r="1076">
      <c r="A1076" s="5" t="inlineStr">
        <is>
          <t>14100027</t>
        </is>
      </c>
      <c r="B1076" s="5" t="inlineStr">
        <is>
          <t>PUERTA PINO 65 X 210 CM</t>
        </is>
      </c>
      <c r="C1076" s="5" t="inlineStr">
        <is>
          <t>PUERTAS</t>
        </is>
      </c>
      <c r="D1076" s="11" t="n">
        <v>15</v>
      </c>
      <c r="E1076" s="12" t="n">
        <v>440678.63</v>
      </c>
      <c r="F1076" s="14">
        <f>E1076/SUM(E$2:E$4165)</f>
        <v/>
      </c>
      <c r="G1076" s="14">
        <f>G1075+F1076</f>
        <v/>
      </c>
      <c r="H1076" s="5">
        <f>IF(G1076&lt;=p_rot_a,"A",IF(G1076&lt;=p_rot_b,"B","C"))</f>
        <v/>
      </c>
    </row>
    <row r="1077">
      <c r="A1077" s="5" t="inlineStr">
        <is>
          <t>351100300992491</t>
        </is>
      </c>
      <c r="B1077" s="5" t="inlineStr">
        <is>
          <t>CACHERA FREGADERO DIAMANTE SATINADA LS-3</t>
        </is>
      </c>
      <c r="C1077" s="5" t="inlineStr">
        <is>
          <t>IMPORTACION GRIFERIA</t>
        </is>
      </c>
      <c r="D1077" s="11" t="n">
        <v>22</v>
      </c>
      <c r="E1077" s="12" t="n">
        <v>439115.04</v>
      </c>
      <c r="F1077" s="14">
        <f>E1077/SUM(E$2:E$4165)</f>
        <v/>
      </c>
      <c r="G1077" s="14">
        <f>G1076+F1077</f>
        <v/>
      </c>
      <c r="H1077" s="5">
        <f>IF(G1077&lt;=p_rot_a,"A",IF(G1077&lt;=p_rot_b,"B","C"))</f>
        <v/>
      </c>
    </row>
    <row r="1078">
      <c r="A1078" s="5" t="inlineStr">
        <is>
          <t>351100300991841</t>
        </is>
      </c>
      <c r="B1078" s="5" t="inlineStr">
        <is>
          <t>PERFIL ESQUINERO INTERNO DORADO PARA LAMINA PVC 2.5M</t>
        </is>
      </c>
      <c r="C1078" s="5" t="inlineStr">
        <is>
          <t>IMPORTACION LAMINA PVC, BAMBU, ACC</t>
        </is>
      </c>
      <c r="D1078" s="11" t="n">
        <v>154</v>
      </c>
      <c r="E1078" s="12" t="n">
        <v>438420.78</v>
      </c>
      <c r="F1078" s="14">
        <f>E1078/SUM(E$2:E$4165)</f>
        <v/>
      </c>
      <c r="G1078" s="14">
        <f>G1077+F1078</f>
        <v/>
      </c>
      <c r="H1078" s="5">
        <f>IF(G1078&lt;=p_rot_a,"A",IF(G1078&lt;=p_rot_b,"B","C"))</f>
        <v/>
      </c>
    </row>
    <row r="1079">
      <c r="A1079" s="5" t="inlineStr">
        <is>
          <t>5332</t>
        </is>
      </c>
      <c r="B1079" s="5" t="inlineStr">
        <is>
          <t>POLICELULAR PEDIDO ESPECIAL</t>
        </is>
      </c>
      <c r="C1079" s="5" t="inlineStr">
        <is>
          <t>LAMINAS Y PERFILERIA LIVIANA</t>
        </is>
      </c>
      <c r="D1079" s="11" t="n">
        <v>8</v>
      </c>
      <c r="E1079" s="12" t="n">
        <v>437637.1</v>
      </c>
      <c r="F1079" s="14">
        <f>E1079/SUM(E$2:E$4165)</f>
        <v/>
      </c>
      <c r="G1079" s="14">
        <f>G1078+F1079</f>
        <v/>
      </c>
      <c r="H1079" s="5">
        <f>IF(G1079&lt;=p_rot_a,"A",IF(G1079&lt;=p_rot_b,"B","C"))</f>
        <v/>
      </c>
    </row>
    <row r="1080">
      <c r="A1080" s="5" t="inlineStr">
        <is>
          <t>20120008</t>
        </is>
      </c>
      <c r="B1080" s="5" t="inlineStr">
        <is>
          <t>FACHALETA RIBAZO MARRON 29X49CM CJA 1.45M2</t>
        </is>
      </c>
      <c r="C1080" s="5" t="inlineStr">
        <is>
          <t>SIN CATEGORIA</t>
        </is>
      </c>
      <c r="D1080" s="11" t="n">
        <v>46</v>
      </c>
      <c r="E1080" s="12" t="n">
        <v>434331.82</v>
      </c>
      <c r="F1080" s="14">
        <f>E1080/SUM(E$2:E$4165)</f>
        <v/>
      </c>
      <c r="G1080" s="14">
        <f>G1079+F1080</f>
        <v/>
      </c>
      <c r="H1080" s="5">
        <f>IF(G1080&lt;=p_rot_a,"A",IF(G1080&lt;=p_rot_b,"B","C"))</f>
        <v/>
      </c>
    </row>
    <row r="1081">
      <c r="A1081" s="5" t="inlineStr">
        <is>
          <t>60100010</t>
        </is>
      </c>
      <c r="B1081" s="5" t="inlineStr">
        <is>
          <t>BOMBILLO LED CON SENSOR DE MOVIMIENTO Y LUZ 9W  E27 100-240V WELLMAX 2100478</t>
        </is>
      </c>
      <c r="C1081" s="5" t="inlineStr">
        <is>
          <t>BOMBILLOS Y LAMPARAS</t>
        </is>
      </c>
      <c r="D1081" s="11" t="n">
        <v>234</v>
      </c>
      <c r="E1081" s="12" t="n">
        <v>434198.23</v>
      </c>
      <c r="F1081" s="14">
        <f>E1081/SUM(E$2:E$4165)</f>
        <v/>
      </c>
      <c r="G1081" s="14">
        <f>G1080+F1081</f>
        <v/>
      </c>
      <c r="H1081" s="5">
        <f>IF(G1081&lt;=p_rot_a,"A",IF(G1081&lt;=p_rot_b,"B","C"))</f>
        <v/>
      </c>
    </row>
    <row r="1082">
      <c r="A1082" s="5" t="inlineStr">
        <is>
          <t>PINT-PA-0108</t>
        </is>
      </c>
      <c r="B1082" s="5" t="inlineStr">
        <is>
          <t>STAINLESS BLANCO SATIN GALON OF265-4</t>
        </is>
      </c>
      <c r="C1082" s="5" t="inlineStr">
        <is>
          <t>PINTURA ACRILICA</t>
        </is>
      </c>
      <c r="D1082" s="11" t="n">
        <v>29</v>
      </c>
      <c r="E1082" s="12" t="n">
        <v>433736.73</v>
      </c>
      <c r="F1082" s="14">
        <f>E1082/SUM(E$2:E$4165)</f>
        <v/>
      </c>
      <c r="G1082" s="14">
        <f>G1081+F1082</f>
        <v/>
      </c>
      <c r="H1082" s="5">
        <f>IF(G1082&lt;=p_rot_a,"A",IF(G1082&lt;=p_rot_b,"B","C"))</f>
        <v/>
      </c>
    </row>
    <row r="1083">
      <c r="A1083" s="5" t="inlineStr">
        <is>
          <t>351100300992642</t>
        </is>
      </c>
      <c r="B1083" s="5" t="inlineStr">
        <is>
          <t>COMBO FREGADERO BARCELONA GRIS PLOMO + CACHERA ZAFIRO NEGRA C175A19-2 50CM X 40CM (SIN JABONERA)</t>
        </is>
      </c>
      <c r="C1083" s="5" t="inlineStr">
        <is>
          <t>IMPORTACION FREGADEROS</t>
        </is>
      </c>
      <c r="D1083" s="11" t="n">
        <v>10</v>
      </c>
      <c r="E1083" s="12" t="n">
        <v>433628.32</v>
      </c>
      <c r="F1083" s="14">
        <f>E1083/SUM(E$2:E$4165)</f>
        <v/>
      </c>
      <c r="G1083" s="14">
        <f>G1082+F1083</f>
        <v/>
      </c>
      <c r="H1083" s="5">
        <f>IF(G1083&lt;=p_rot_a,"A",IF(G1083&lt;=p_rot_b,"B","C"))</f>
        <v/>
      </c>
    </row>
    <row r="1084">
      <c r="A1084" s="5" t="inlineStr">
        <is>
          <t>351100300992765</t>
        </is>
      </c>
      <c r="B1084" s="5" t="inlineStr">
        <is>
          <t>TOTAL COMBO TALADRO + NIVEL LASER + MEDIDOR DISTANCIA INALAM 20V UTOSLI250511</t>
        </is>
      </c>
      <c r="C1084" s="5" t="inlineStr">
        <is>
          <t>COMBOS</t>
        </is>
      </c>
      <c r="D1084" s="11" t="n">
        <v>6</v>
      </c>
      <c r="E1084" s="12" t="n">
        <v>433076.3</v>
      </c>
      <c r="F1084" s="14">
        <f>E1084/SUM(E$2:E$4165)</f>
        <v/>
      </c>
      <c r="G1084" s="14">
        <f>G1083+F1084</f>
        <v/>
      </c>
      <c r="H1084" s="5">
        <f>IF(G1084&lt;=p_rot_a,"A",IF(G1084&lt;=p_rot_b,"B","C"))</f>
        <v/>
      </c>
    </row>
    <row r="1085">
      <c r="A1085" s="5" t="inlineStr">
        <is>
          <t>PINT-IM-0022</t>
        </is>
      </c>
      <c r="B1085" s="5" t="inlineStr">
        <is>
          <t>LANCO SEAL COAT TINT MATE GALON SC446-4</t>
        </is>
      </c>
      <c r="C1085" s="5" t="inlineStr">
        <is>
          <t>IMPERMEABILIZANTES</t>
        </is>
      </c>
      <c r="D1085" s="11" t="n">
        <v>29</v>
      </c>
      <c r="E1085" s="12" t="n">
        <v>432610.62</v>
      </c>
      <c r="F1085" s="14">
        <f>E1085/SUM(E$2:E$4165)</f>
        <v/>
      </c>
      <c r="G1085" s="14">
        <f>G1084+F1085</f>
        <v/>
      </c>
      <c r="H1085" s="5">
        <f>IF(G1085&lt;=p_rot_a,"A",IF(G1085&lt;=p_rot_b,"B","C"))</f>
        <v/>
      </c>
    </row>
    <row r="1086">
      <c r="A1086" s="5" t="inlineStr">
        <is>
          <t>7663</t>
        </is>
      </c>
      <c r="B1086" s="5" t="inlineStr">
        <is>
          <t>TORNILLO GYP 2 PF x 100</t>
        </is>
      </c>
      <c r="C1086" s="5" t="inlineStr">
        <is>
          <t>TORNILLERIA</t>
        </is>
      </c>
      <c r="D1086" s="11" t="n">
        <v>528</v>
      </c>
      <c r="E1086" s="12" t="n">
        <v>432534.99</v>
      </c>
      <c r="F1086" s="14">
        <f>E1086/SUM(E$2:E$4165)</f>
        <v/>
      </c>
      <c r="G1086" s="14">
        <f>G1085+F1086</f>
        <v/>
      </c>
      <c r="H1086" s="5">
        <f>IF(G1086&lt;=p_rot_a,"A",IF(G1086&lt;=p_rot_b,"B","C"))</f>
        <v/>
      </c>
    </row>
    <row r="1087">
      <c r="A1087" s="5" t="inlineStr">
        <is>
          <t>351100300992908</t>
        </is>
      </c>
      <c r="B1087" s="5" t="inlineStr">
        <is>
          <t xml:space="preserve">INODORO PLATANI 2 PIEZAS BLANCO 6 LITROS CUMPLE LEY 7600 AQUA NOVA </t>
        </is>
      </c>
      <c r="C1087" s="5" t="inlineStr">
        <is>
          <t>LOZA SANITARIA</t>
        </is>
      </c>
      <c r="D1087" s="11" t="n">
        <v>10</v>
      </c>
      <c r="E1087" s="12" t="n">
        <v>429221.24</v>
      </c>
      <c r="F1087" s="14">
        <f>E1087/SUM(E$2:E$4165)</f>
        <v/>
      </c>
      <c r="G1087" s="14">
        <f>G1086+F1087</f>
        <v/>
      </c>
      <c r="H1087" s="5">
        <f>IF(G1087&lt;=p_rot_a,"A",IF(G1087&lt;=p_rot_b,"B","C"))</f>
        <v/>
      </c>
    </row>
    <row r="1088">
      <c r="A1088" s="5" t="inlineStr">
        <is>
          <t>PINT-IM-0018</t>
        </is>
      </c>
      <c r="B1088" s="5" t="inlineStr">
        <is>
          <t>LANCO SEAL COAT BLANCO SATIN GALON SC3493-4</t>
        </is>
      </c>
      <c r="C1088" s="5" t="inlineStr">
        <is>
          <t>IMPERMEABILIZANTES</t>
        </is>
      </c>
      <c r="D1088" s="11" t="n">
        <v>28</v>
      </c>
      <c r="E1088" s="12" t="n">
        <v>428722.57</v>
      </c>
      <c r="F1088" s="14">
        <f>E1088/SUM(E$2:E$4165)</f>
        <v/>
      </c>
      <c r="G1088" s="14">
        <f>G1087+F1088</f>
        <v/>
      </c>
      <c r="H1088" s="5">
        <f>IF(G1088&lt;=p_rot_a,"A",IF(G1088&lt;=p_rot_b,"B","C"))</f>
        <v/>
      </c>
    </row>
    <row r="1089">
      <c r="A1089" s="5" t="inlineStr">
        <is>
          <t>9710</t>
        </is>
      </c>
      <c r="B1089" s="5" t="inlineStr">
        <is>
          <t>TORNILLO GYP 1 1/2 PF X 100</t>
        </is>
      </c>
      <c r="C1089" s="5" t="inlineStr">
        <is>
          <t>TORNILLERIA</t>
        </is>
      </c>
      <c r="D1089" s="11" t="n">
        <v>763</v>
      </c>
      <c r="E1089" s="12" t="n">
        <v>427621.93</v>
      </c>
      <c r="F1089" s="14">
        <f>E1089/SUM(E$2:E$4165)</f>
        <v/>
      </c>
      <c r="G1089" s="14">
        <f>G1088+F1089</f>
        <v/>
      </c>
      <c r="H1089" s="5">
        <f>IF(G1089&lt;=p_rot_a,"A",IF(G1089&lt;=p_rot_b,"B","C"))</f>
        <v/>
      </c>
    </row>
    <row r="1090">
      <c r="A1090" s="5" t="inlineStr">
        <is>
          <t>351100300992522</t>
        </is>
      </c>
      <c r="B1090" s="5" t="inlineStr">
        <is>
          <t>PERFIL U JOTA BLANCO 2.95M PARA LAMINA BAMBU</t>
        </is>
      </c>
      <c r="C1090" s="5" t="inlineStr">
        <is>
          <t>IMPORTACION LAMINA PVC, BAMBU, ACC</t>
        </is>
      </c>
      <c r="D1090" s="11" t="n">
        <v>147</v>
      </c>
      <c r="E1090" s="12" t="n">
        <v>426313.27</v>
      </c>
      <c r="F1090" s="14">
        <f>E1090/SUM(E$2:E$4165)</f>
        <v/>
      </c>
      <c r="G1090" s="14">
        <f>G1089+F1090</f>
        <v/>
      </c>
      <c r="H1090" s="5">
        <f>IF(G1090&lt;=p_rot_a,"A",IF(G1090&lt;=p_rot_b,"B","C"))</f>
        <v/>
      </c>
    </row>
    <row r="1091">
      <c r="A1091" s="5" t="inlineStr">
        <is>
          <t>351100300992567</t>
        </is>
      </c>
      <c r="B1091" s="5" t="inlineStr">
        <is>
          <t>BOLA CROMO COMBO MUEBLE MADERA CLARO + LAVATORIO + GRIFERIA + DESAGUE 45CM X 45 CM X 78CM</t>
        </is>
      </c>
      <c r="C1091" s="5" t="inlineStr">
        <is>
          <t>LOZA SANITARIA</t>
        </is>
      </c>
      <c r="D1091" s="11" t="n">
        <v>6</v>
      </c>
      <c r="E1091" s="12" t="n">
        <v>424778.76</v>
      </c>
      <c r="F1091" s="14">
        <f>E1091/SUM(E$2:E$4165)</f>
        <v/>
      </c>
      <c r="G1091" s="14">
        <f>G1090+F1091</f>
        <v/>
      </c>
      <c r="H1091" s="5">
        <f>IF(G1091&lt;=p_rot_a,"A",IF(G1091&lt;=p_rot_b,"B","C"))</f>
        <v/>
      </c>
    </row>
    <row r="1092">
      <c r="A1092" s="5" t="inlineStr">
        <is>
          <t>50300992876</t>
        </is>
      </c>
      <c r="B1092" s="5" t="inlineStr">
        <is>
          <t>FREGADERO CON CANASTA SATIN 80 X 48 CM ACERO INOX LS-8048-SATIN + CACHERA DIAMANTE GRIS</t>
        </is>
      </c>
      <c r="C1092" s="5" t="inlineStr">
        <is>
          <t>IMPORTACION GRIFERIA</t>
        </is>
      </c>
      <c r="D1092" s="11" t="n">
        <v>6</v>
      </c>
      <c r="E1092" s="12" t="n">
        <v>424778.76</v>
      </c>
      <c r="F1092" s="14">
        <f>E1092/SUM(E$2:E$4165)</f>
        <v/>
      </c>
      <c r="G1092" s="14">
        <f>G1091+F1092</f>
        <v/>
      </c>
      <c r="H1092" s="5">
        <f>IF(G1092&lt;=p_rot_a,"A",IF(G1092&lt;=p_rot_b,"B","C"))</f>
        <v/>
      </c>
    </row>
    <row r="1093">
      <c r="A1093" s="5" t="inlineStr">
        <is>
          <t>351100300992903</t>
        </is>
      </c>
      <c r="B1093" s="5" t="inlineStr">
        <is>
          <t>COMBO FREGADERO BARCELONA DORADO + CACHERA DIAMANTE DORADO LS-3 50CM X 40CM</t>
        </is>
      </c>
      <c r="C1093" s="5" t="inlineStr">
        <is>
          <t>IMPORTACION FREGADEROS</t>
        </is>
      </c>
      <c r="D1093" s="11" t="n">
        <v>8</v>
      </c>
      <c r="E1093" s="12" t="n">
        <v>424070.8</v>
      </c>
      <c r="F1093" s="14">
        <f>E1093/SUM(E$2:E$4165)</f>
        <v/>
      </c>
      <c r="G1093" s="14">
        <f>G1092+F1093</f>
        <v/>
      </c>
      <c r="H1093" s="5">
        <f>IF(G1093&lt;=p_rot_a,"A",IF(G1093&lt;=p_rot_b,"B","C"))</f>
        <v/>
      </c>
    </row>
    <row r="1094">
      <c r="A1094" s="5" t="inlineStr">
        <is>
          <t>351100300992323</t>
        </is>
      </c>
      <c r="B1094" s="5" t="inlineStr">
        <is>
          <t>LAVATORIO TIPO BOWL OVALADO BLANCO FF-9050</t>
        </is>
      </c>
      <c r="C1094" s="5" t="inlineStr">
        <is>
          <t>IMPORTACION LOZA</t>
        </is>
      </c>
      <c r="D1094" s="11" t="n">
        <v>12</v>
      </c>
      <c r="E1094" s="12" t="n">
        <v>423716.81</v>
      </c>
      <c r="F1094" s="14">
        <f>E1094/SUM(E$2:E$4165)</f>
        <v/>
      </c>
      <c r="G1094" s="14">
        <f>G1093+F1094</f>
        <v/>
      </c>
      <c r="H1094" s="5">
        <f>IF(G1094&lt;=p_rot_a,"A",IF(G1094&lt;=p_rot_b,"B","C"))</f>
        <v/>
      </c>
    </row>
    <row r="1095">
      <c r="A1095" s="5" t="inlineStr">
        <is>
          <t>14100002</t>
        </is>
      </c>
      <c r="B1095" s="5" t="inlineStr">
        <is>
          <t>PUERTA BLANCA INTERNA 6 TABLEROS 65 X 210 CM</t>
        </is>
      </c>
      <c r="C1095" s="5" t="inlineStr">
        <is>
          <t>PUERTAS</t>
        </is>
      </c>
      <c r="D1095" s="11" t="n">
        <v>26</v>
      </c>
      <c r="E1095" s="12" t="n">
        <v>422136.9</v>
      </c>
      <c r="F1095" s="14">
        <f>E1095/SUM(E$2:E$4165)</f>
        <v/>
      </c>
      <c r="G1095" s="14">
        <f>G1094+F1095</f>
        <v/>
      </c>
      <c r="H1095" s="5">
        <f>IF(G1095&lt;=p_rot_a,"A",IF(G1095&lt;=p_rot_b,"B","C"))</f>
        <v/>
      </c>
    </row>
    <row r="1096">
      <c r="A1096" s="5" t="inlineStr">
        <is>
          <t>5465445</t>
        </is>
      </c>
      <c r="B1096" s="5" t="inlineStr">
        <is>
          <t>ASIENTO PARA DUCHA ACERO INOX 304 9MM ESPESOR PLEGABLE  PESO MAX 200KG COLOR NEGRO</t>
        </is>
      </c>
      <c r="C1096" s="5" t="inlineStr">
        <is>
          <t>IMPORTACION LOZA</t>
        </is>
      </c>
      <c r="D1096" s="11" t="n">
        <v>6</v>
      </c>
      <c r="E1096" s="12" t="n">
        <v>422121.27</v>
      </c>
      <c r="F1096" s="14">
        <f>E1096/SUM(E$2:E$4165)</f>
        <v/>
      </c>
      <c r="G1096" s="14">
        <f>G1095+F1096</f>
        <v/>
      </c>
      <c r="H1096" s="5">
        <f>IF(G1096&lt;=p_rot_a,"A",IF(G1096&lt;=p_rot_b,"B","C"))</f>
        <v/>
      </c>
    </row>
    <row r="1097">
      <c r="A1097" s="5" t="inlineStr">
        <is>
          <t>351100300992446</t>
        </is>
      </c>
      <c r="B1097" s="5" t="inlineStr">
        <is>
          <t>LLAVE LAVATORIO ALTA TIPO BOWL CROMADA AQP-23267</t>
        </is>
      </c>
      <c r="C1097" s="5" t="inlineStr">
        <is>
          <t>IMPORTACION GRIFERIA</t>
        </is>
      </c>
      <c r="D1097" s="11" t="n">
        <v>24</v>
      </c>
      <c r="E1097" s="12" t="n">
        <v>421859.71</v>
      </c>
      <c r="F1097" s="14">
        <f>E1097/SUM(E$2:E$4165)</f>
        <v/>
      </c>
      <c r="G1097" s="14">
        <f>G1096+F1097</f>
        <v/>
      </c>
      <c r="H1097" s="5">
        <f>IF(G1097&lt;=p_rot_a,"A",IF(G1097&lt;=p_rot_b,"B","C"))</f>
        <v/>
      </c>
    </row>
    <row r="1098">
      <c r="A1098" s="5" t="inlineStr">
        <is>
          <t>9265</t>
        </is>
      </c>
      <c r="B1098" s="5" t="inlineStr">
        <is>
          <t>TANQUE FOSA SEPTICA 1100 LTS</t>
        </is>
      </c>
      <c r="C1098" s="5" t="inlineStr">
        <is>
          <t>TUBERIA PVC, CANOAS Y ACCESORIOS</t>
        </is>
      </c>
      <c r="D1098" s="11" t="n">
        <v>3</v>
      </c>
      <c r="E1098" s="12" t="n">
        <v>421154.87</v>
      </c>
      <c r="F1098" s="14">
        <f>E1098/SUM(E$2:E$4165)</f>
        <v/>
      </c>
      <c r="G1098" s="14">
        <f>G1097+F1098</f>
        <v/>
      </c>
      <c r="H1098" s="5">
        <f>IF(G1098&lt;=p_rot_a,"A",IF(G1098&lt;=p_rot_b,"B","C"))</f>
        <v/>
      </c>
    </row>
    <row r="1099">
      <c r="A1099" s="5" t="inlineStr">
        <is>
          <t>7853</t>
        </is>
      </c>
      <c r="B1099" s="5" t="inlineStr">
        <is>
          <t>CONECTOR EMT 1/2 UL     88036</t>
        </is>
      </c>
      <c r="C1099" s="5" t="inlineStr">
        <is>
          <t>ACCESORIOS ELECTRICOS Y CABLES</t>
        </is>
      </c>
      <c r="D1099" s="11" t="n">
        <v>2069</v>
      </c>
      <c r="E1099" s="12" t="n">
        <v>419919.9</v>
      </c>
      <c r="F1099" s="14">
        <f>E1099/SUM(E$2:E$4165)</f>
        <v/>
      </c>
      <c r="G1099" s="14">
        <f>G1098+F1099</f>
        <v/>
      </c>
      <c r="H1099" s="5">
        <f>IF(G1099&lt;=p_rot_a,"A",IF(G1099&lt;=p_rot_b,"B","C"))</f>
        <v/>
      </c>
    </row>
    <row r="1100">
      <c r="A1100" s="5" t="inlineStr">
        <is>
          <t>351100300992477</t>
        </is>
      </c>
      <c r="B1100" s="5" t="inlineStr">
        <is>
          <t>FREGADERO PARIS DOBLE BATEA SATIN 82CM X 45CM X20CM NO INCLUYE GRIFERIA</t>
        </is>
      </c>
      <c r="C1100" s="5" t="inlineStr">
        <is>
          <t>IMPORTACION FREGADEROS</t>
        </is>
      </c>
      <c r="D1100" s="11" t="n">
        <v>6</v>
      </c>
      <c r="E1100" s="12" t="n">
        <v>419823.01</v>
      </c>
      <c r="F1100" s="14">
        <f>E1100/SUM(E$2:E$4165)</f>
        <v/>
      </c>
      <c r="G1100" s="14">
        <f>G1099+F1100</f>
        <v/>
      </c>
      <c r="H1100" s="5">
        <f>IF(G1100&lt;=p_rot_a,"A",IF(G1100&lt;=p_rot_b,"B","C"))</f>
        <v/>
      </c>
    </row>
    <row r="1101">
      <c r="A1101" s="5" t="inlineStr">
        <is>
          <t>351100300992417</t>
        </is>
      </c>
      <c r="B1101" s="5" t="inlineStr">
        <is>
          <t>FANG CACHERA LAVATORIO NEGRA DORADO FF-6104BG</t>
        </is>
      </c>
      <c r="C1101" s="5" t="inlineStr">
        <is>
          <t>IMPORTACION GRIFERIA</t>
        </is>
      </c>
      <c r="D1101" s="11" t="n">
        <v>18</v>
      </c>
      <c r="E1101" s="12" t="n">
        <v>417543.35</v>
      </c>
      <c r="F1101" s="14">
        <f>E1101/SUM(E$2:E$4165)</f>
        <v/>
      </c>
      <c r="G1101" s="14">
        <f>G1100+F1101</f>
        <v/>
      </c>
      <c r="H1101" s="5">
        <f>IF(G1101&lt;=p_rot_a,"A",IF(G1101&lt;=p_rot_b,"B","C"))</f>
        <v/>
      </c>
    </row>
    <row r="1102">
      <c r="A1102" s="5" t="inlineStr">
        <is>
          <t>234</t>
        </is>
      </c>
      <c r="B1102" s="5" t="inlineStr">
        <is>
          <t>LAUREL MEDIA CAÑA 11/2 EN VARAS</t>
        </is>
      </c>
      <c r="C1102" s="5" t="inlineStr">
        <is>
          <t>LAUREL</t>
        </is>
      </c>
      <c r="D1102" s="11" t="n">
        <v>863</v>
      </c>
      <c r="E1102" s="12" t="n">
        <v>417094.92</v>
      </c>
      <c r="F1102" s="14">
        <f>E1102/SUM(E$2:E$4165)</f>
        <v/>
      </c>
      <c r="G1102" s="14">
        <f>G1101+F1102</f>
        <v/>
      </c>
      <c r="H1102" s="5">
        <f>IF(G1102&lt;=p_rot_a,"A",IF(G1102&lt;=p_rot_b,"B","C"))</f>
        <v/>
      </c>
    </row>
    <row r="1103">
      <c r="A1103" s="5" t="inlineStr">
        <is>
          <t>351100300992329</t>
        </is>
      </c>
      <c r="B1103" s="5" t="inlineStr">
        <is>
          <t>MUEBLE BAÑO FF-ZKQ601 CON LAVATORIO</t>
        </is>
      </c>
      <c r="C1103" s="5" t="inlineStr">
        <is>
          <t>IMPORTACION LOZA</t>
        </is>
      </c>
      <c r="D1103" s="11" t="n">
        <v>8</v>
      </c>
      <c r="E1103" s="12" t="n">
        <v>417035.63</v>
      </c>
      <c r="F1103" s="14">
        <f>E1103/SUM(E$2:E$4165)</f>
        <v/>
      </c>
      <c r="G1103" s="14">
        <f>G1102+F1103</f>
        <v/>
      </c>
      <c r="H1103" s="5">
        <f>IF(G1103&lt;=p_rot_a,"A",IF(G1103&lt;=p_rot_b,"B","C"))</f>
        <v/>
      </c>
    </row>
    <row r="1104">
      <c r="A1104" s="5" t="inlineStr">
        <is>
          <t>10100005</t>
        </is>
      </c>
      <c r="B1104" s="5" t="inlineStr">
        <is>
          <t>ANGULAR 11/2 X 1/8</t>
        </is>
      </c>
      <c r="C1104" s="5" t="inlineStr">
        <is>
          <t>ANGULAR HIERRO</t>
        </is>
      </c>
      <c r="D1104" s="11" t="n">
        <v>67</v>
      </c>
      <c r="E1104" s="12" t="n">
        <v>415981.61</v>
      </c>
      <c r="F1104" s="14">
        <f>E1104/SUM(E$2:E$4165)</f>
        <v/>
      </c>
      <c r="G1104" s="14">
        <f>G1103+F1104</f>
        <v/>
      </c>
      <c r="H1104" s="5">
        <f>IF(G1104&lt;=p_rot_a,"A",IF(G1104&lt;=p_rot_b,"B","C"))</f>
        <v/>
      </c>
    </row>
    <row r="1105">
      <c r="A1105" s="5" t="inlineStr">
        <is>
          <t>992748</t>
        </is>
      </c>
      <c r="B1105" s="5" t="inlineStr">
        <is>
          <t>PIEDRA P.U. STRATA BLACK F002-6  60X120CM 25MM USO INTERIOR EXTERIOR</t>
        </is>
      </c>
      <c r="C1105" s="5" t="inlineStr">
        <is>
          <t>TABLILLA PVC Y CORNISAS</t>
        </is>
      </c>
      <c r="D1105" s="11" t="n">
        <v>43</v>
      </c>
      <c r="E1105" s="12" t="n">
        <v>414778.85</v>
      </c>
      <c r="F1105" s="14">
        <f>E1105/SUM(E$2:E$4165)</f>
        <v/>
      </c>
      <c r="G1105" s="14">
        <f>G1104+F1105</f>
        <v/>
      </c>
      <c r="H1105" s="5">
        <f>IF(G1105&lt;=p_rot_a,"A",IF(G1105&lt;=p_rot_b,"B","C"))</f>
        <v/>
      </c>
    </row>
    <row r="1106">
      <c r="A1106" s="5" t="inlineStr">
        <is>
          <t>147</t>
        </is>
      </c>
      <c r="B1106" s="5" t="inlineStr">
        <is>
          <t>SARAN POR METRO 4M ANCHO 80%</t>
        </is>
      </c>
      <c r="C1106" s="5" t="inlineStr">
        <is>
          <t>FERRETERIA GENERAL</t>
        </is>
      </c>
      <c r="D1106" s="11" t="n">
        <v>485</v>
      </c>
      <c r="E1106" s="12" t="n">
        <v>412739.82</v>
      </c>
      <c r="F1106" s="14">
        <f>E1106/SUM(E$2:E$4165)</f>
        <v/>
      </c>
      <c r="G1106" s="14">
        <f>G1105+F1106</f>
        <v/>
      </c>
      <c r="H1106" s="5">
        <f>IF(G1106&lt;=p_rot_a,"A",IF(G1106&lt;=p_rot_b,"B","C"))</f>
        <v/>
      </c>
    </row>
    <row r="1107">
      <c r="A1107" s="5" t="inlineStr">
        <is>
          <t>538</t>
        </is>
      </c>
      <c r="B1107" s="5" t="inlineStr">
        <is>
          <t>PRECINTA FIBROLIT 20CM</t>
        </is>
      </c>
      <c r="C1107" s="5" t="inlineStr">
        <is>
          <t>LAMINAS Y PERFILERIA LIVIANA</t>
        </is>
      </c>
      <c r="D1107" s="11" t="n">
        <v>140</v>
      </c>
      <c r="E1107" s="12" t="n">
        <v>412553.29</v>
      </c>
      <c r="F1107" s="14">
        <f>E1107/SUM(E$2:E$4165)</f>
        <v/>
      </c>
      <c r="G1107" s="14">
        <f>G1106+F1107</f>
        <v/>
      </c>
      <c r="H1107" s="5">
        <f>IF(G1107&lt;=p_rot_a,"A",IF(G1107&lt;=p_rot_b,"B","C"))</f>
        <v/>
      </c>
    </row>
    <row r="1108">
      <c r="A1108" s="5" t="inlineStr">
        <is>
          <t>7217</t>
        </is>
      </c>
      <c r="B1108" s="5" t="inlineStr">
        <is>
          <t>PEGAMENTO PVC WET DRY 1/16 8 OZ</t>
        </is>
      </c>
      <c r="C1108" s="5" t="inlineStr">
        <is>
          <t>TUBERIA PVC, CANOAS Y ACCESORIOS</t>
        </is>
      </c>
      <c r="D1108" s="11" t="n">
        <v>106</v>
      </c>
      <c r="E1108" s="12" t="n">
        <v>411418.49</v>
      </c>
      <c r="F1108" s="14">
        <f>E1108/SUM(E$2:E$4165)</f>
        <v/>
      </c>
      <c r="G1108" s="14">
        <f>G1107+F1108</f>
        <v/>
      </c>
      <c r="H1108" s="5">
        <f>IF(G1108&lt;=p_rot_a,"A",IF(G1108&lt;=p_rot_b,"B","C"))</f>
        <v/>
      </c>
    </row>
    <row r="1109">
      <c r="A1109" s="5" t="inlineStr">
        <is>
          <t>6592868</t>
        </is>
      </c>
      <c r="B1109" s="5" t="inlineStr">
        <is>
          <t>LAMINA NUEVA TEC LUNAR GREY HGG0018001-21 1.22 X. 2.44M 5MM MATE FIBRA BAMBU CARBON PVC IMITACION</t>
        </is>
      </c>
      <c r="C1109" s="5" t="inlineStr">
        <is>
          <t>IMPORTACION LAMINA PVC, BAMBU, ACC</t>
        </is>
      </c>
      <c r="D1109" s="11" t="n">
        <v>23</v>
      </c>
      <c r="E1109" s="12" t="n">
        <v>410529.37</v>
      </c>
      <c r="F1109" s="14">
        <f>E1109/SUM(E$2:E$4165)</f>
        <v/>
      </c>
      <c r="G1109" s="14">
        <f>G1108+F1109</f>
        <v/>
      </c>
      <c r="H1109" s="5">
        <f>IF(G1109&lt;=p_rot_a,"A",IF(G1109&lt;=p_rot_b,"B","C"))</f>
        <v/>
      </c>
    </row>
    <row r="1110">
      <c r="A1110" s="5" t="inlineStr">
        <is>
          <t>PINT-IM-0017</t>
        </is>
      </c>
      <c r="B1110" s="5" t="inlineStr">
        <is>
          <t>LANCO SEAL COAT ACCENT SATIN GALON SC3497-4</t>
        </is>
      </c>
      <c r="C1110" s="5" t="inlineStr">
        <is>
          <t>IMPERMEABILIZANTES</t>
        </is>
      </c>
      <c r="D1110" s="11" t="n">
        <v>26</v>
      </c>
      <c r="E1110" s="12" t="n">
        <v>410265.49</v>
      </c>
      <c r="F1110" s="14">
        <f>E1110/SUM(E$2:E$4165)</f>
        <v/>
      </c>
      <c r="G1110" s="14">
        <f>G1109+F1110</f>
        <v/>
      </c>
      <c r="H1110" s="5">
        <f>IF(G1110&lt;=p_rot_a,"A",IF(G1110&lt;=p_rot_b,"B","C"))</f>
        <v/>
      </c>
    </row>
    <row r="1111">
      <c r="A1111" s="5" t="inlineStr">
        <is>
          <t>71882</t>
        </is>
      </c>
      <c r="B1111" s="5" t="inlineStr">
        <is>
          <t>AGUILA BLANCO APAGADOR DOBLE  PLATA 1004W</t>
        </is>
      </c>
      <c r="C1111" s="5" t="inlineStr">
        <is>
          <t>ACCESORIOS ELECTRICOS Y CABLES</t>
        </is>
      </c>
      <c r="D1111" s="11" t="n">
        <v>191</v>
      </c>
      <c r="E1111" s="12" t="n">
        <v>410136.88</v>
      </c>
      <c r="F1111" s="14">
        <f>E1111/SUM(E$2:E$4165)</f>
        <v/>
      </c>
      <c r="G1111" s="14">
        <f>G1110+F1111</f>
        <v/>
      </c>
      <c r="H1111" s="5">
        <f>IF(G1111&lt;=p_rot_a,"A",IF(G1111&lt;=p_rot_b,"B","C"))</f>
        <v/>
      </c>
    </row>
    <row r="1112">
      <c r="A1112" s="5" t="inlineStr">
        <is>
          <t>351100300991958</t>
        </is>
      </c>
      <c r="B1112" s="5" t="inlineStr">
        <is>
          <t xml:space="preserve">SOPORTE PARA ESMERILADORA MINI TRONZADORA 41/2 WASC1251 </t>
        </is>
      </c>
      <c r="C1112" s="5" t="inlineStr">
        <is>
          <t>FERRETERIA GENERAL</t>
        </is>
      </c>
      <c r="D1112" s="11" t="n">
        <v>32</v>
      </c>
      <c r="E1112" s="12" t="n">
        <v>409592.92</v>
      </c>
      <c r="F1112" s="14">
        <f>E1112/SUM(E$2:E$4165)</f>
        <v/>
      </c>
      <c r="G1112" s="14">
        <f>G1111+F1112</f>
        <v/>
      </c>
      <c r="H1112" s="5">
        <f>IF(G1112&lt;=p_rot_a,"A",IF(G1112&lt;=p_rot_b,"B","C"))</f>
        <v/>
      </c>
    </row>
    <row r="1113">
      <c r="A1113" s="5" t="inlineStr">
        <is>
          <t>54845125</t>
        </is>
      </c>
      <c r="B1113" s="5" t="inlineStr">
        <is>
          <t>TOTAL LIJADORA ROTO ORBITAL 320W UTF 2131256</t>
        </is>
      </c>
      <c r="C1113" s="5" t="inlineStr">
        <is>
          <t>FERRETERIA GENERAL</t>
        </is>
      </c>
      <c r="D1113" s="11" t="n">
        <v>16</v>
      </c>
      <c r="E1113" s="12" t="n">
        <v>409488.13</v>
      </c>
      <c r="F1113" s="14">
        <f>E1113/SUM(E$2:E$4165)</f>
        <v/>
      </c>
      <c r="G1113" s="14">
        <f>G1112+F1113</f>
        <v/>
      </c>
      <c r="H1113" s="5">
        <f>IF(G1113&lt;=p_rot_a,"A",IF(G1113&lt;=p_rot_b,"B","C"))</f>
        <v/>
      </c>
    </row>
    <row r="1114">
      <c r="A1114" s="5" t="inlineStr">
        <is>
          <t>351100300992188</t>
        </is>
      </c>
      <c r="B1114" s="5" t="inlineStr">
        <is>
          <t>$$ RS-704 DESAGUE LARGO DE LUJO CROMO 12 PULG ACERO INOX</t>
        </is>
      </c>
      <c r="C1114" s="5" t="inlineStr">
        <is>
          <t>GRIFERIA - ACC. BAÑO Y COCINA</t>
        </is>
      </c>
      <c r="D1114" s="11" t="n">
        <v>44</v>
      </c>
      <c r="E1114" s="12" t="n">
        <v>408376.11</v>
      </c>
      <c r="F1114" s="14">
        <f>E1114/SUM(E$2:E$4165)</f>
        <v/>
      </c>
      <c r="G1114" s="14">
        <f>G1113+F1114</f>
        <v/>
      </c>
      <c r="H1114" s="5">
        <f>IF(G1114&lt;=p_rot_a,"A",IF(G1114&lt;=p_rot_b,"B","C"))</f>
        <v/>
      </c>
    </row>
    <row r="1115">
      <c r="A1115" s="5" t="inlineStr">
        <is>
          <t>PINT-AN-0001</t>
        </is>
      </c>
      <c r="B1115" s="5" t="inlineStr">
        <is>
          <t>ANTICORROSIVO ALUMINIO 1/4 RUST ELIMINATOR LANCO SE463-5</t>
        </is>
      </c>
      <c r="C1115" s="5" t="inlineStr">
        <is>
          <t>ANTICORROSIVOS Y BASE ACEITE</t>
        </is>
      </c>
      <c r="D1115" s="11" t="n">
        <v>47</v>
      </c>
      <c r="E1115" s="12" t="n">
        <v>406900.94</v>
      </c>
      <c r="F1115" s="14">
        <f>E1115/SUM(E$2:E$4165)</f>
        <v/>
      </c>
      <c r="G1115" s="14">
        <f>G1114+F1115</f>
        <v/>
      </c>
      <c r="H1115" s="5">
        <f>IF(G1115&lt;=p_rot_a,"A",IF(G1115&lt;=p_rot_b,"B","C"))</f>
        <v/>
      </c>
    </row>
    <row r="1116">
      <c r="A1116" s="5" t="inlineStr">
        <is>
          <t>351100300991771</t>
        </is>
      </c>
      <c r="B1116" s="5" t="inlineStr">
        <is>
          <t>DESAGUE LAVATORIO DORADO PUSH REDONDO RY7788G GRACIELA</t>
        </is>
      </c>
      <c r="C1116" s="5" t="inlineStr">
        <is>
          <t>GRIFERIA - ACC. BAÑO Y COCINA</t>
        </is>
      </c>
      <c r="D1116" s="11" t="n">
        <v>80</v>
      </c>
      <c r="E1116" s="12" t="n">
        <v>406319.69</v>
      </c>
      <c r="F1116" s="14">
        <f>E1116/SUM(E$2:E$4165)</f>
        <v/>
      </c>
      <c r="G1116" s="14">
        <f>G1115+F1116</f>
        <v/>
      </c>
      <c r="H1116" s="5">
        <f>IF(G1116&lt;=p_rot_a,"A",IF(G1116&lt;=p_rot_b,"B","C"))</f>
        <v/>
      </c>
    </row>
    <row r="1117">
      <c r="A1117" s="5" t="inlineStr">
        <is>
          <t>PINT-BT-0037</t>
        </is>
      </c>
      <c r="B1117" s="5" t="inlineStr">
        <is>
          <t>LANCO AQUAVAR BARNIZ 3 EN 1 TRANSPARENTE 1/4 AQ1367-5</t>
        </is>
      </c>
      <c r="C1117" s="5" t="inlineStr">
        <is>
          <t>BARNIZ Y TINTES</t>
        </is>
      </c>
      <c r="D1117" s="11" t="n">
        <v>57</v>
      </c>
      <c r="E1117" s="12" t="n">
        <v>405694.27</v>
      </c>
      <c r="F1117" s="14">
        <f>E1117/SUM(E$2:E$4165)</f>
        <v/>
      </c>
      <c r="G1117" s="14">
        <f>G1116+F1117</f>
        <v/>
      </c>
      <c r="H1117" s="5">
        <f>IF(G1117&lt;=p_rot_a,"A",IF(G1117&lt;=p_rot_b,"B","C"))</f>
        <v/>
      </c>
    </row>
    <row r="1118">
      <c r="A1118" s="5" t="inlineStr">
        <is>
          <t>351100300992420</t>
        </is>
      </c>
      <c r="B1118" s="5" t="inlineStr">
        <is>
          <t>LAVATORIO TIPO BOWL MARMOL CAFE FF-9047SG</t>
        </is>
      </c>
      <c r="C1118" s="5" t="inlineStr">
        <is>
          <t>IMPORTACION LOZA</t>
        </is>
      </c>
      <c r="D1118" s="11" t="n">
        <v>14</v>
      </c>
      <c r="E1118" s="12" t="n">
        <v>405637.17</v>
      </c>
      <c r="F1118" s="14">
        <f>E1118/SUM(E$2:E$4165)</f>
        <v/>
      </c>
      <c r="G1118" s="14">
        <f>G1117+F1118</f>
        <v/>
      </c>
      <c r="H1118" s="5">
        <f>IF(G1118&lt;=p_rot_a,"A",IF(G1118&lt;=p_rot_b,"B","C"))</f>
        <v/>
      </c>
    </row>
    <row r="1119">
      <c r="A1119" s="5" t="inlineStr">
        <is>
          <t>351100300992727</t>
        </is>
      </c>
      <c r="B1119" s="5" t="inlineStr">
        <is>
          <t>DJ SIENNA LAVATORIO CON SOPORTE TIPO PAÑERA Y ESPEJO  J014 37cm x 48 cm</t>
        </is>
      </c>
      <c r="C1119" s="5" t="inlineStr">
        <is>
          <t>IMPORTACION LOZA</t>
        </is>
      </c>
      <c r="D1119" s="11" t="n">
        <v>19</v>
      </c>
      <c r="E1119" s="12" t="n">
        <v>403539.85</v>
      </c>
      <c r="F1119" s="14">
        <f>E1119/SUM(E$2:E$4165)</f>
        <v/>
      </c>
      <c r="G1119" s="14">
        <f>G1118+F1119</f>
        <v/>
      </c>
      <c r="H1119" s="5">
        <f>IF(G1119&lt;=p_rot_a,"A",IF(G1119&lt;=p_rot_b,"B","C"))</f>
        <v/>
      </c>
    </row>
    <row r="1120">
      <c r="A1120" s="5" t="inlineStr">
        <is>
          <t>351100300992892</t>
        </is>
      </c>
      <c r="B1120" s="5" t="inlineStr">
        <is>
          <t>ALTIVA TOMA DOBLE USB-C 9011-BK NEGRO EAGLE</t>
        </is>
      </c>
      <c r="C1120" s="5" t="inlineStr">
        <is>
          <t>ACCESORIOS ELECTRICOS Y CABLES</t>
        </is>
      </c>
      <c r="D1120" s="11" t="n">
        <v>34</v>
      </c>
      <c r="E1120" s="12" t="n">
        <v>402974.02</v>
      </c>
      <c r="F1120" s="14">
        <f>E1120/SUM(E$2:E$4165)</f>
        <v/>
      </c>
      <c r="G1120" s="14">
        <f>G1119+F1120</f>
        <v/>
      </c>
      <c r="H1120" s="5">
        <f>IF(G1120&lt;=p_rot_a,"A",IF(G1120&lt;=p_rot_b,"B","C"))</f>
        <v/>
      </c>
    </row>
    <row r="1121">
      <c r="A1121" s="5" t="inlineStr">
        <is>
          <t>351100300992012</t>
        </is>
      </c>
      <c r="B1121" s="5" t="inlineStr">
        <is>
          <t>TRAPEADOR MOPA SPIN MOP GIRATORIO TINA 5 LITROS AN25</t>
        </is>
      </c>
      <c r="C1121" s="5" t="inlineStr">
        <is>
          <t>FERRETERIA GENERAL</t>
        </is>
      </c>
      <c r="D1121" s="11" t="n">
        <v>27</v>
      </c>
      <c r="E1121" s="12" t="n">
        <v>402560.39</v>
      </c>
      <c r="F1121" s="14">
        <f>E1121/SUM(E$2:E$4165)</f>
        <v/>
      </c>
      <c r="G1121" s="14">
        <f>G1120+F1121</f>
        <v/>
      </c>
      <c r="H1121" s="5">
        <f>IF(G1121&lt;=p_rot_a,"A",IF(G1121&lt;=p_rot_b,"B","C"))</f>
        <v/>
      </c>
    </row>
    <row r="1122">
      <c r="A1122" s="5" t="inlineStr">
        <is>
          <t>9157</t>
        </is>
      </c>
      <c r="B1122" s="5" t="inlineStr">
        <is>
          <t>CANOA PECHO PALOMA PVC 3MTS AMANCO</t>
        </is>
      </c>
      <c r="C1122" s="5" t="inlineStr">
        <is>
          <t>TUBERIA PVC, CANOAS Y ACCESORIOS</t>
        </is>
      </c>
      <c r="D1122" s="11" t="n">
        <v>41</v>
      </c>
      <c r="E1122" s="12" t="n">
        <v>401600.31</v>
      </c>
      <c r="F1122" s="14">
        <f>E1122/SUM(E$2:E$4165)</f>
        <v/>
      </c>
      <c r="G1122" s="14">
        <f>G1121+F1122</f>
        <v/>
      </c>
      <c r="H1122" s="5">
        <f>IF(G1122&lt;=p_rot_a,"A",IF(G1122&lt;=p_rot_b,"B","C"))</f>
        <v/>
      </c>
    </row>
    <row r="1123">
      <c r="A1123" s="5" t="inlineStr">
        <is>
          <t>351100300991943</t>
        </is>
      </c>
      <c r="B1123" s="5" t="inlineStr">
        <is>
          <t>DIAMOND MUEBLE LAVATORIO ARES WHITE 2404A-80 AEREO 80CM X 47CM X 48CM</t>
        </is>
      </c>
      <c r="C1123" s="5" t="inlineStr">
        <is>
          <t>SIN CATEGORIA</t>
        </is>
      </c>
      <c r="D1123" s="11" t="n">
        <v>7</v>
      </c>
      <c r="E1123" s="12" t="n">
        <v>401547.22</v>
      </c>
      <c r="F1123" s="14">
        <f>E1123/SUM(E$2:E$4165)</f>
        <v/>
      </c>
      <c r="G1123" s="14">
        <f>G1122+F1123</f>
        <v/>
      </c>
      <c r="H1123" s="5">
        <f>IF(G1123&lt;=p_rot_a,"A",IF(G1123&lt;=p_rot_b,"B","C"))</f>
        <v/>
      </c>
    </row>
    <row r="1124">
      <c r="A1124" s="5" t="inlineStr">
        <is>
          <t>351100300992842</t>
        </is>
      </c>
      <c r="B1124" s="5" t="inlineStr">
        <is>
          <t>DESAGUE PARA BAÑO LINEAL SATINADO 30CM X 8CM NT16541-30SS ACERO INOX</t>
        </is>
      </c>
      <c r="C1124" s="5" t="inlineStr">
        <is>
          <t>IMPORTACION GRIFERIA</t>
        </is>
      </c>
      <c r="D1124" s="11" t="n">
        <v>33</v>
      </c>
      <c r="E1124" s="12" t="n">
        <v>401500.88</v>
      </c>
      <c r="F1124" s="14">
        <f>E1124/SUM(E$2:E$4165)</f>
        <v/>
      </c>
      <c r="G1124" s="14">
        <f>G1123+F1124</f>
        <v/>
      </c>
      <c r="H1124" s="5">
        <f>IF(G1124&lt;=p_rot_a,"A",IF(G1124&lt;=p_rot_b,"B","C"))</f>
        <v/>
      </c>
    </row>
    <row r="1125">
      <c r="A1125" s="5" t="inlineStr">
        <is>
          <t>20140001</t>
        </is>
      </c>
      <c r="B1125" s="5" t="inlineStr">
        <is>
          <t>ARIS AGATTA BEIGE 34X34 CAJA 1.85M2 BRILLANTE CERAMICA PRIMERA CALIDAD</t>
        </is>
      </c>
      <c r="C1125" s="5" t="inlineStr">
        <is>
          <t>SIN CATEGORIA</t>
        </is>
      </c>
      <c r="D1125" s="11" t="n">
        <v>110</v>
      </c>
      <c r="E1125" s="12" t="n">
        <v>400886.51</v>
      </c>
      <c r="F1125" s="14">
        <f>E1125/SUM(E$2:E$4165)</f>
        <v/>
      </c>
      <c r="G1125" s="14">
        <f>G1124+F1125</f>
        <v/>
      </c>
      <c r="H1125" s="5">
        <f>IF(G1125&lt;=p_rot_a,"A",IF(G1125&lt;=p_rot_b,"B","C"))</f>
        <v/>
      </c>
    </row>
    <row r="1126">
      <c r="A1126" s="5" t="inlineStr">
        <is>
          <t>73190</t>
        </is>
      </c>
      <c r="B1126" s="5" t="inlineStr">
        <is>
          <t>CLAVO ACERO 2 BOLSA 10U</t>
        </is>
      </c>
      <c r="C1126" s="5" t="inlineStr">
        <is>
          <t>FERRETERIA GENERAL</t>
        </is>
      </c>
      <c r="D1126" s="11" t="n">
        <v>1139</v>
      </c>
      <c r="E1126" s="12" t="n">
        <v>400776.17</v>
      </c>
      <c r="F1126" s="14">
        <f>E1126/SUM(E$2:E$4165)</f>
        <v/>
      </c>
      <c r="G1126" s="14">
        <f>G1125+F1126</f>
        <v/>
      </c>
      <c r="H1126" s="5">
        <f>IF(G1126&lt;=p_rot_a,"A",IF(G1126&lt;=p_rot_b,"B","C"))</f>
        <v/>
      </c>
    </row>
    <row r="1127">
      <c r="A1127" s="5" t="inlineStr">
        <is>
          <t>351100300992039</t>
        </is>
      </c>
      <c r="B1127" s="5" t="inlineStr">
        <is>
          <t>VEKER LLAVIN DIGITAL P130 DS01 16207 CONTRASEÑA APLICACION HUELLA DIGITAL  WIFI</t>
        </is>
      </c>
      <c r="C1127" s="5" t="inlineStr">
        <is>
          <t>FERRETERIA GENERAL</t>
        </is>
      </c>
      <c r="D1127" s="11" t="n">
        <v>6</v>
      </c>
      <c r="E1127" s="12" t="n">
        <v>400530.97</v>
      </c>
      <c r="F1127" s="14">
        <f>E1127/SUM(E$2:E$4165)</f>
        <v/>
      </c>
      <c r="G1127" s="14">
        <f>G1126+F1127</f>
        <v/>
      </c>
      <c r="H1127" s="5">
        <f>IF(G1127&lt;=p_rot_a,"A",IF(G1127&lt;=p_rot_b,"B","C"))</f>
        <v/>
      </c>
    </row>
    <row r="1128">
      <c r="A1128" s="5" t="inlineStr">
        <is>
          <t>71322</t>
        </is>
      </c>
      <c r="B1128" s="5" t="inlineStr">
        <is>
          <t>MANGUERA ABASTO DOBLE TIPO YE 1/2X1/2X1/2</t>
        </is>
      </c>
      <c r="C1128" s="5" t="inlineStr">
        <is>
          <t>FERRETERIA GENERAL</t>
        </is>
      </c>
      <c r="D1128" s="11" t="n">
        <v>85</v>
      </c>
      <c r="E1128" s="12" t="n">
        <v>400144.62</v>
      </c>
      <c r="F1128" s="14">
        <f>E1128/SUM(E$2:E$4165)</f>
        <v/>
      </c>
      <c r="G1128" s="14">
        <f>G1127+F1128</f>
        <v/>
      </c>
      <c r="H1128" s="5">
        <f>IF(G1128&lt;=p_rot_a,"A",IF(G1128&lt;=p_rot_b,"B","C"))</f>
        <v/>
      </c>
    </row>
    <row r="1129">
      <c r="A1129" s="5" t="inlineStr">
        <is>
          <t>351100300992425</t>
        </is>
      </c>
      <c r="B1129" s="5" t="inlineStr">
        <is>
          <t>LLAVE LAVATORIO NEGRA MATE P-11643 DAMASHKE</t>
        </is>
      </c>
      <c r="C1129" s="5" t="inlineStr">
        <is>
          <t>IMPORTACION GRIFERIA</t>
        </is>
      </c>
      <c r="D1129" s="11" t="n">
        <v>23</v>
      </c>
      <c r="E1129" s="12" t="n">
        <v>400113.27</v>
      </c>
      <c r="F1129" s="14">
        <f>E1129/SUM(E$2:E$4165)</f>
        <v/>
      </c>
      <c r="G1129" s="14">
        <f>G1128+F1129</f>
        <v/>
      </c>
      <c r="H1129" s="5">
        <f>IF(G1129&lt;=p_rot_a,"A",IF(G1129&lt;=p_rot_b,"B","C"))</f>
        <v/>
      </c>
    </row>
    <row r="1130">
      <c r="A1130" s="5" t="inlineStr">
        <is>
          <t>72523</t>
        </is>
      </c>
      <c r="B1130" s="5" t="inlineStr">
        <is>
          <t>CAJA CLAVO IMPACTO 1 1/4</t>
        </is>
      </c>
      <c r="C1130" s="5" t="inlineStr">
        <is>
          <t>FERRETERIA GENERAL</t>
        </is>
      </c>
      <c r="D1130" s="11" t="n">
        <v>166</v>
      </c>
      <c r="E1130" s="12" t="n">
        <v>398663.69</v>
      </c>
      <c r="F1130" s="14">
        <f>E1130/SUM(E$2:E$4165)</f>
        <v/>
      </c>
      <c r="G1130" s="14">
        <f>G1129+F1130</f>
        <v/>
      </c>
      <c r="H1130" s="5">
        <f>IF(G1130&lt;=p_rot_a,"A",IF(G1130&lt;=p_rot_b,"B","C"))</f>
        <v/>
      </c>
    </row>
    <row r="1131">
      <c r="A1131" s="5" t="inlineStr">
        <is>
          <t>82347535</t>
        </is>
      </c>
      <c r="B1131" s="5" t="inlineStr">
        <is>
          <t>PERFIL ANGULAR ESQUINERO NIQUEL PARA PANEL PVC 2.45M</t>
        </is>
      </c>
      <c r="C1131" s="5" t="inlineStr">
        <is>
          <t>LAMINA PVC, BAMBU, ACC</t>
        </is>
      </c>
      <c r="D1131" s="11" t="n">
        <v>129</v>
      </c>
      <c r="E1131" s="12" t="n">
        <v>398163.72</v>
      </c>
      <c r="F1131" s="14">
        <f>E1131/SUM(E$2:E$4165)</f>
        <v/>
      </c>
      <c r="G1131" s="14">
        <f>G1130+F1131</f>
        <v/>
      </c>
      <c r="H1131" s="5">
        <f>IF(G1131&lt;=p_rot_a,"A",IF(G1131&lt;=p_rot_b,"B","C"))</f>
        <v/>
      </c>
    </row>
    <row r="1132">
      <c r="A1132" s="5" t="inlineStr">
        <is>
          <t>351100300991602</t>
        </is>
      </c>
      <c r="B1132" s="5" t="inlineStr">
        <is>
          <t>PANEL ACANALADO DE051 MADERA GRIS 12CM X 2.90M WALL PANEL</t>
        </is>
      </c>
      <c r="C1132" s="5" t="inlineStr">
        <is>
          <t>PANEL ACANALADO INTERIOR</t>
        </is>
      </c>
      <c r="D1132" s="11" t="n">
        <v>69</v>
      </c>
      <c r="E1132" s="12" t="n">
        <v>397758.6</v>
      </c>
      <c r="F1132" s="14">
        <f>E1132/SUM(E$2:E$4165)</f>
        <v/>
      </c>
      <c r="G1132" s="14">
        <f>G1131+F1132</f>
        <v/>
      </c>
      <c r="H1132" s="5">
        <f>IF(G1132&lt;=p_rot_a,"A",IF(G1132&lt;=p_rot_b,"B","C"))</f>
        <v/>
      </c>
    </row>
    <row r="1133">
      <c r="A1133" s="5" t="inlineStr">
        <is>
          <t>351100300992352</t>
        </is>
      </c>
      <c r="B1133" s="5" t="inlineStr">
        <is>
          <t>LLAVE LAVATORIO MONOCOMANDO ALTA AQP-22834</t>
        </is>
      </c>
      <c r="C1133" s="5" t="inlineStr">
        <is>
          <t>IMPORTACION GRIFERIA</t>
        </is>
      </c>
      <c r="D1133" s="11" t="n">
        <v>45</v>
      </c>
      <c r="E1133" s="12" t="n">
        <v>397699.11</v>
      </c>
      <c r="F1133" s="14">
        <f>E1133/SUM(E$2:E$4165)</f>
        <v/>
      </c>
      <c r="G1133" s="14">
        <f>G1132+F1133</f>
        <v/>
      </c>
      <c r="H1133" s="5">
        <f>IF(G1133&lt;=p_rot_a,"A",IF(G1133&lt;=p_rot_b,"B","C"))</f>
        <v/>
      </c>
    </row>
    <row r="1134">
      <c r="A1134" s="5" t="inlineStr">
        <is>
          <t>351100300991839</t>
        </is>
      </c>
      <c r="B1134" s="5" t="inlineStr">
        <is>
          <t>PERFIL ESQUINERO INTERNO NEGRA PARA LAMINA PVC 2.5M 3695099990000</t>
        </is>
      </c>
      <c r="C1134" s="5" t="inlineStr">
        <is>
          <t>IMPORTACION LAMINA PVC, BAMBU, ACC</t>
        </is>
      </c>
      <c r="D1134" s="11" t="n">
        <v>140</v>
      </c>
      <c r="E1134" s="12" t="n">
        <v>397556.82</v>
      </c>
      <c r="F1134" s="14">
        <f>E1134/SUM(E$2:E$4165)</f>
        <v/>
      </c>
      <c r="G1134" s="14">
        <f>G1133+F1134</f>
        <v/>
      </c>
      <c r="H1134" s="5">
        <f>IF(G1134&lt;=p_rot_a,"A",IF(G1134&lt;=p_rot_b,"B","C"))</f>
        <v/>
      </c>
    </row>
    <row r="1135">
      <c r="A1135" s="5" t="inlineStr">
        <is>
          <t>7664</t>
        </is>
      </c>
      <c r="B1135" s="5" t="inlineStr">
        <is>
          <t>TORNILLO GYP 2 PB x 100</t>
        </is>
      </c>
      <c r="C1135" s="5" t="inlineStr">
        <is>
          <t>TORNILLERIA</t>
        </is>
      </c>
      <c r="D1135" s="11" t="n">
        <v>344</v>
      </c>
      <c r="E1135" s="12" t="n">
        <v>396576.2</v>
      </c>
      <c r="F1135" s="14">
        <f>E1135/SUM(E$2:E$4165)</f>
        <v/>
      </c>
      <c r="G1135" s="14">
        <f>G1134+F1135</f>
        <v/>
      </c>
      <c r="H1135" s="5">
        <f>IF(G1135&lt;=p_rot_a,"A",IF(G1135&lt;=p_rot_b,"B","C"))</f>
        <v/>
      </c>
    </row>
    <row r="1136">
      <c r="A1136" s="5" t="inlineStr">
        <is>
          <t>351100300990575</t>
        </is>
      </c>
      <c r="B1136" s="5" t="inlineStr">
        <is>
          <t>CABLE TSJ 2X14</t>
        </is>
      </c>
      <c r="C1136" s="5" t="inlineStr">
        <is>
          <t>ACCESORIOS ELECTRICOS Y CABLES</t>
        </is>
      </c>
      <c r="D1136" s="11" t="n">
        <v>515</v>
      </c>
      <c r="E1136" s="12" t="n">
        <v>396119.23</v>
      </c>
      <c r="F1136" s="14">
        <f>E1136/SUM(E$2:E$4165)</f>
        <v/>
      </c>
      <c r="G1136" s="14">
        <f>G1135+F1136</f>
        <v/>
      </c>
      <c r="H1136" s="5">
        <f>IF(G1136&lt;=p_rot_a,"A",IF(G1136&lt;=p_rot_b,"B","C"))</f>
        <v/>
      </c>
    </row>
    <row r="1137">
      <c r="A1137" s="5" t="inlineStr">
        <is>
          <t>351100300992221</t>
        </is>
      </c>
      <c r="B1137" s="5" t="inlineStr">
        <is>
          <t>JUEGO DE ACCESORIOS PARA BAÑO 4 PIEZAS NEGRO AQP-23189</t>
        </is>
      </c>
      <c r="C1137" s="5" t="inlineStr">
        <is>
          <t>IMPORTACION GRIFERIA</t>
        </is>
      </c>
      <c r="D1137" s="11" t="n">
        <v>26</v>
      </c>
      <c r="E1137" s="12" t="n">
        <v>395867.41</v>
      </c>
      <c r="F1137" s="14">
        <f>E1137/SUM(E$2:E$4165)</f>
        <v/>
      </c>
      <c r="G1137" s="14">
        <f>G1136+F1137</f>
        <v/>
      </c>
      <c r="H1137" s="5">
        <f>IF(G1137&lt;=p_rot_a,"A",IF(G1137&lt;=p_rot_b,"B","C"))</f>
        <v/>
      </c>
    </row>
    <row r="1138">
      <c r="A1138" s="5" t="inlineStr">
        <is>
          <t>351100300992582</t>
        </is>
      </c>
      <c r="B1138" s="5" t="inlineStr">
        <is>
          <t>SET ACCESORIOS BAÑO Y ESPEJO NEGRO 4 PIEZAS AQP-23196</t>
        </is>
      </c>
      <c r="C1138" s="5" t="inlineStr">
        <is>
          <t>IMPORTACION GRIFERIA</t>
        </is>
      </c>
      <c r="D1138" s="11" t="n">
        <v>22</v>
      </c>
      <c r="E1138" s="12" t="n">
        <v>395581.42</v>
      </c>
      <c r="F1138" s="14">
        <f>E1138/SUM(E$2:E$4165)</f>
        <v/>
      </c>
      <c r="G1138" s="14">
        <f>G1137+F1138</f>
        <v/>
      </c>
      <c r="H1138" s="5">
        <f>IF(G1138&lt;=p_rot_a,"A",IF(G1138&lt;=p_rot_b,"B","C"))</f>
        <v/>
      </c>
    </row>
    <row r="1139">
      <c r="A1139" s="5" t="inlineStr">
        <is>
          <t>PINT-AN-0003</t>
        </is>
      </c>
      <c r="B1139" s="5" t="inlineStr">
        <is>
          <t>DUREX BASE AGUA NEGRO ANTICORROSIVO 1/4 DE737-5</t>
        </is>
      </c>
      <c r="C1139" s="5" t="inlineStr">
        <is>
          <t>ANTICORROSIVOS Y BASE ACEITE</t>
        </is>
      </c>
      <c r="D1139" s="11" t="n">
        <v>61</v>
      </c>
      <c r="E1139" s="12" t="n">
        <v>394422.67</v>
      </c>
      <c r="F1139" s="14">
        <f>E1139/SUM(E$2:E$4165)</f>
        <v/>
      </c>
      <c r="G1139" s="14">
        <f>G1138+F1139</f>
        <v/>
      </c>
      <c r="H1139" s="5">
        <f>IF(G1139&lt;=p_rot_a,"A",IF(G1139&lt;=p_rot_b,"B","C"))</f>
        <v/>
      </c>
    </row>
    <row r="1140">
      <c r="A1140" s="5" t="inlineStr">
        <is>
          <t>351100300991775</t>
        </is>
      </c>
      <c r="B1140" s="5" t="inlineStr">
        <is>
          <t>LAVATORIO BOWL CUADRADO DORADO LX-C015 GRACIELA</t>
        </is>
      </c>
      <c r="C1140" s="5" t="inlineStr">
        <is>
          <t>LOZA SANITARIA</t>
        </is>
      </c>
      <c r="D1140" s="11" t="n">
        <v>7</v>
      </c>
      <c r="E1140" s="12" t="n">
        <v>394314.23</v>
      </c>
      <c r="F1140" s="14">
        <f>E1140/SUM(E$2:E$4165)</f>
        <v/>
      </c>
      <c r="G1140" s="14">
        <f>G1139+F1140</f>
        <v/>
      </c>
      <c r="H1140" s="5">
        <f>IF(G1140&lt;=p_rot_a,"A",IF(G1140&lt;=p_rot_b,"B","C"))</f>
        <v/>
      </c>
    </row>
    <row r="1141">
      <c r="A1141" s="5" t="inlineStr">
        <is>
          <t>351100300992364</t>
        </is>
      </c>
      <c r="B1141" s="5" t="inlineStr">
        <is>
          <t>COLGADOR DE ROPA 100CM X 50 CM AM-3320 TENDEDERO PLEGABLE AEREO BLANCO</t>
        </is>
      </c>
      <c r="C1141" s="5" t="inlineStr">
        <is>
          <t>IMPORTACION FERRETERIA GENERAL</t>
        </is>
      </c>
      <c r="D1141" s="11" t="n">
        <v>26</v>
      </c>
      <c r="E1141" s="12" t="n">
        <v>394017.7</v>
      </c>
      <c r="F1141" s="14">
        <f>E1141/SUM(E$2:E$4165)</f>
        <v/>
      </c>
      <c r="G1141" s="14">
        <f>G1140+F1141</f>
        <v/>
      </c>
      <c r="H1141" s="5">
        <f>IF(G1141&lt;=p_rot_a,"A",IF(G1141&lt;=p_rot_b,"B","C"))</f>
        <v/>
      </c>
    </row>
    <row r="1142">
      <c r="A1142" s="5" t="inlineStr">
        <is>
          <t>7477</t>
        </is>
      </c>
      <c r="B1142" s="5" t="inlineStr">
        <is>
          <t>MANGUERA ABASTO 1/2X7/8</t>
        </is>
      </c>
      <c r="C1142" s="5" t="inlineStr">
        <is>
          <t>FERRETERIA GENERAL</t>
        </is>
      </c>
      <c r="D1142" s="11" t="n">
        <v>221</v>
      </c>
      <c r="E1142" s="12" t="n">
        <v>393617.61</v>
      </c>
      <c r="F1142" s="14">
        <f>E1142/SUM(E$2:E$4165)</f>
        <v/>
      </c>
      <c r="G1142" s="14">
        <f>G1141+F1142</f>
        <v/>
      </c>
      <c r="H1142" s="5">
        <f>IF(G1142&lt;=p_rot_a,"A",IF(G1142&lt;=p_rot_b,"B","C"))</f>
        <v/>
      </c>
    </row>
    <row r="1143">
      <c r="A1143" s="5" t="inlineStr">
        <is>
          <t>351100300992537</t>
        </is>
      </c>
      <c r="B1143" s="5" t="inlineStr">
        <is>
          <t>LAMINA NUEVA TEC XL CONCRETO BLANCO 1.22X2.80 5MM DE013-1V MATE FIBRA BAMBU CARBON PVC IMITACION</t>
        </is>
      </c>
      <c r="C1143" s="5" t="inlineStr">
        <is>
          <t>LAMINA PVC, BAMBU, ACC</t>
        </is>
      </c>
      <c r="D1143" s="11" t="n">
        <v>19</v>
      </c>
      <c r="E1143" s="12" t="n">
        <v>393437.17</v>
      </c>
      <c r="F1143" s="14">
        <f>E1143/SUM(E$2:E$4165)</f>
        <v/>
      </c>
      <c r="G1143" s="14">
        <f>G1142+F1143</f>
        <v/>
      </c>
      <c r="H1143" s="5">
        <f>IF(G1143&lt;=p_rot_a,"A",IF(G1143&lt;=p_rot_b,"B","C"))</f>
        <v/>
      </c>
    </row>
    <row r="1144">
      <c r="A1144" s="5" t="inlineStr">
        <is>
          <t>351100300992362</t>
        </is>
      </c>
      <c r="B1144" s="5" t="inlineStr">
        <is>
          <t>KIT DE DUCHA TELEFONO PARA LLAVE CONTROL CROMO AQP-22966 BIDET</t>
        </is>
      </c>
      <c r="C1144" s="5" t="inlineStr">
        <is>
          <t>IMPORTACION GRIFERIA</t>
        </is>
      </c>
      <c r="D1144" s="11" t="n">
        <v>26</v>
      </c>
      <c r="E1144" s="12" t="n">
        <v>393322.08</v>
      </c>
      <c r="F1144" s="14">
        <f>E1144/SUM(E$2:E$4165)</f>
        <v/>
      </c>
      <c r="G1144" s="14">
        <f>G1143+F1144</f>
        <v/>
      </c>
      <c r="H1144" s="5">
        <f>IF(G1144&lt;=p_rot_a,"A",IF(G1144&lt;=p_rot_b,"B","C"))</f>
        <v/>
      </c>
    </row>
    <row r="1145">
      <c r="A1145" s="5" t="inlineStr">
        <is>
          <t>71457</t>
        </is>
      </c>
      <c r="B1145" s="5" t="inlineStr">
        <is>
          <t>CABLE 6 VERDE</t>
        </is>
      </c>
      <c r="C1145" s="5" t="inlineStr">
        <is>
          <t>ACCESORIOS ELECTRICOS Y CABLES</t>
        </is>
      </c>
      <c r="D1145" s="11" t="n">
        <v>280</v>
      </c>
      <c r="E1145" s="12" t="n">
        <v>393076.69</v>
      </c>
      <c r="F1145" s="14">
        <f>E1145/SUM(E$2:E$4165)</f>
        <v/>
      </c>
      <c r="G1145" s="14">
        <f>G1144+F1145</f>
        <v/>
      </c>
      <c r="H1145" s="5">
        <f>IF(G1145&lt;=p_rot_a,"A",IF(G1145&lt;=p_rot_b,"B","C"))</f>
        <v/>
      </c>
    </row>
    <row r="1146">
      <c r="A1146" s="5" t="inlineStr">
        <is>
          <t>PINT-PA-0098</t>
        </is>
      </c>
      <c r="B1146" s="5" t="inlineStr">
        <is>
          <t>SUPRA SATIN PASTEL CUBETA VA3681-2</t>
        </is>
      </c>
      <c r="C1146" s="5" t="inlineStr">
        <is>
          <t>PINTURA ACRILICA</t>
        </is>
      </c>
      <c r="D1146" s="11" t="n">
        <v>7</v>
      </c>
      <c r="E1146" s="12" t="n">
        <v>392699.12</v>
      </c>
      <c r="F1146" s="14">
        <f>E1146/SUM(E$2:E$4165)</f>
        <v/>
      </c>
      <c r="G1146" s="14">
        <f>G1145+F1146</f>
        <v/>
      </c>
      <c r="H1146" s="5">
        <f>IF(G1146&lt;=p_rot_a,"A",IF(G1146&lt;=p_rot_b,"B","C"))</f>
        <v/>
      </c>
    </row>
    <row r="1147">
      <c r="A1147" s="5" t="inlineStr">
        <is>
          <t>351100300992350</t>
        </is>
      </c>
      <c r="B1147" s="5" t="inlineStr">
        <is>
          <t>LLAVE TIPO BOWL SATINADA ALTA AQP-23311</t>
        </is>
      </c>
      <c r="C1147" s="5" t="inlineStr">
        <is>
          <t>IMPORTACION GRIFERIA</t>
        </is>
      </c>
      <c r="D1147" s="11" t="n">
        <v>29</v>
      </c>
      <c r="E1147" s="12" t="n">
        <v>392369.47</v>
      </c>
      <c r="F1147" s="14">
        <f>E1147/SUM(E$2:E$4165)</f>
        <v/>
      </c>
      <c r="G1147" s="14">
        <f>G1146+F1147</f>
        <v/>
      </c>
      <c r="H1147" s="5">
        <f>IF(G1147&lt;=p_rot_a,"A",IF(G1147&lt;=p_rot_b,"B","C"))</f>
        <v/>
      </c>
    </row>
    <row r="1148">
      <c r="A1148" s="5" t="inlineStr">
        <is>
          <t>1025</t>
        </is>
      </c>
      <c r="B1148" s="5" t="inlineStr">
        <is>
          <t>CABLE CORDON VIAKON #12</t>
        </is>
      </c>
      <c r="C1148" s="5" t="inlineStr">
        <is>
          <t>ACCESORIOS ELECTRICOS Y CABLES</t>
        </is>
      </c>
      <c r="D1148" s="11" t="n">
        <v>387</v>
      </c>
      <c r="E1148" s="12" t="n">
        <v>391709.73</v>
      </c>
      <c r="F1148" s="14">
        <f>E1148/SUM(E$2:E$4165)</f>
        <v/>
      </c>
      <c r="G1148" s="14">
        <f>G1147+F1148</f>
        <v/>
      </c>
      <c r="H1148" s="5">
        <f>IF(G1148&lt;=p_rot_a,"A",IF(G1148&lt;=p_rot_b,"B","C"))</f>
        <v/>
      </c>
    </row>
    <row r="1149">
      <c r="A1149" s="5" t="inlineStr">
        <is>
          <t>10180005</t>
        </is>
      </c>
      <c r="B1149" s="5" t="inlineStr">
        <is>
          <t>PERLING TIPO C 2X6 1.50MM GALVANIZADO</t>
        </is>
      </c>
      <c r="C1149" s="5" t="inlineStr">
        <is>
          <t>PERLING</t>
        </is>
      </c>
      <c r="D1149" s="11" t="n">
        <v>36</v>
      </c>
      <c r="E1149" s="12" t="n">
        <v>390290.26</v>
      </c>
      <c r="F1149" s="14">
        <f>E1149/SUM(E$2:E$4165)</f>
        <v/>
      </c>
      <c r="G1149" s="14">
        <f>G1148+F1149</f>
        <v/>
      </c>
      <c r="H1149" s="5">
        <f>IF(G1149&lt;=p_rot_a,"A",IF(G1149&lt;=p_rot_b,"B","C"))</f>
        <v/>
      </c>
    </row>
    <row r="1150">
      <c r="A1150" s="5" t="inlineStr">
        <is>
          <t>PINT-PA-0076</t>
        </is>
      </c>
      <c r="B1150" s="5" t="inlineStr">
        <is>
          <t>SUPRA LATEX ACCENT MATE GALON VA966-4</t>
        </is>
      </c>
      <c r="C1150" s="5" t="inlineStr">
        <is>
          <t>PINTURA ACRILICA</t>
        </is>
      </c>
      <c r="D1150" s="11" t="n">
        <v>33</v>
      </c>
      <c r="E1150" s="12" t="n">
        <v>390242.92</v>
      </c>
      <c r="F1150" s="14">
        <f>E1150/SUM(E$2:E$4165)</f>
        <v/>
      </c>
      <c r="G1150" s="14">
        <f>G1149+F1150</f>
        <v/>
      </c>
      <c r="H1150" s="5">
        <f>IF(G1150&lt;=p_rot_a,"A",IF(G1150&lt;=p_rot_b,"B","C"))</f>
        <v/>
      </c>
    </row>
    <row r="1151">
      <c r="A1151" s="5" t="inlineStr">
        <is>
          <t>351100300992451</t>
        </is>
      </c>
      <c r="B1151" s="5" t="inlineStr">
        <is>
          <t>PANEL DUCHA MULTIFUNCION ACERO INOX BRILLANTE LARGA AQP-23439</t>
        </is>
      </c>
      <c r="C1151" s="5" t="inlineStr">
        <is>
          <t>IMPORTACION GRIFERIA</t>
        </is>
      </c>
      <c r="D1151" s="11" t="n">
        <v>5</v>
      </c>
      <c r="E1151" s="12" t="n">
        <v>390176.99</v>
      </c>
      <c r="F1151" s="14">
        <f>E1151/SUM(E$2:E$4165)</f>
        <v/>
      </c>
      <c r="G1151" s="14">
        <f>G1150+F1151</f>
        <v/>
      </c>
      <c r="H1151" s="5">
        <f>IF(G1151&lt;=p_rot_a,"A",IF(G1151&lt;=p_rot_b,"B","C"))</f>
        <v/>
      </c>
    </row>
    <row r="1152">
      <c r="A1152" s="5" t="inlineStr">
        <is>
          <t>351100300991469</t>
        </is>
      </c>
      <c r="B1152" s="5" t="inlineStr">
        <is>
          <t xml:space="preserve">LLAVE CONTROL 1/2 X 1/2 LIQUIDACION </t>
        </is>
      </c>
      <c r="C1152" s="5" t="inlineStr">
        <is>
          <t>FERRETERIA GENERAL</t>
        </is>
      </c>
      <c r="D1152" s="11" t="n">
        <v>196</v>
      </c>
      <c r="E1152" s="12" t="n">
        <v>389920</v>
      </c>
      <c r="F1152" s="14">
        <f>E1152/SUM(E$2:E$4165)</f>
        <v/>
      </c>
      <c r="G1152" s="14">
        <f>G1151+F1152</f>
        <v/>
      </c>
      <c r="H1152" s="5">
        <f>IF(G1152&lt;=p_rot_a,"A",IF(G1152&lt;=p_rot_b,"B","C"))</f>
        <v/>
      </c>
    </row>
    <row r="1153">
      <c r="A1153" s="5" t="inlineStr">
        <is>
          <t>351100300992544</t>
        </is>
      </c>
      <c r="B1153" s="5" t="inlineStr">
        <is>
          <t>BOSCH COMBO TALADRO INALAMB + LLAVE IMPACTO 18V 2 BATERIAS GSB 185LI GDR 18V-200</t>
        </is>
      </c>
      <c r="C1153" s="5" t="inlineStr">
        <is>
          <t>SIN CATEGORIA</t>
        </is>
      </c>
      <c r="D1153" s="11" t="n">
        <v>5</v>
      </c>
      <c r="E1153" s="12" t="n">
        <v>389512.5</v>
      </c>
      <c r="F1153" s="14">
        <f>E1153/SUM(E$2:E$4165)</f>
        <v/>
      </c>
      <c r="G1153" s="14">
        <f>G1152+F1153</f>
        <v/>
      </c>
      <c r="H1153" s="5">
        <f>IF(G1153&lt;=p_rot_a,"A",IF(G1153&lt;=p_rot_b,"B","C"))</f>
        <v/>
      </c>
    </row>
    <row r="1154">
      <c r="A1154" s="5" t="inlineStr">
        <is>
          <t>20036</t>
        </is>
      </c>
      <c r="B1154" s="5" t="inlineStr">
        <is>
          <t>TOTAL PISTOLA CALOR 1600W UTB20036 UTB16078</t>
        </is>
      </c>
      <c r="C1154" s="5" t="inlineStr">
        <is>
          <t>HERRAMIENTA ELECTRICA</t>
        </is>
      </c>
      <c r="D1154" s="11" t="n">
        <v>30</v>
      </c>
      <c r="E1154" s="12" t="n">
        <v>388869.24</v>
      </c>
      <c r="F1154" s="14">
        <f>E1154/SUM(E$2:E$4165)</f>
        <v/>
      </c>
      <c r="G1154" s="14">
        <f>G1153+F1154</f>
        <v/>
      </c>
      <c r="H1154" s="5">
        <f>IF(G1154&lt;=p_rot_a,"A",IF(G1154&lt;=p_rot_b,"B","C"))</f>
        <v/>
      </c>
    </row>
    <row r="1155">
      <c r="A1155" s="5" t="inlineStr">
        <is>
          <t>351100300992823</t>
        </is>
      </c>
      <c r="B1155" s="5" t="inlineStr">
        <is>
          <t>LLAVE LAVATORIO SENCILLA CROMADA AQP-23229</t>
        </is>
      </c>
      <c r="C1155" s="5" t="inlineStr">
        <is>
          <t>IMPORTACION GRIFERIA</t>
        </is>
      </c>
      <c r="D1155" s="11" t="n">
        <v>74</v>
      </c>
      <c r="E1155" s="12" t="n">
        <v>387276.55</v>
      </c>
      <c r="F1155" s="14">
        <f>E1155/SUM(E$2:E$4165)</f>
        <v/>
      </c>
      <c r="G1155" s="14">
        <f>G1154+F1155</f>
        <v/>
      </c>
      <c r="H1155" s="5">
        <f>IF(G1155&lt;=p_rot_a,"A",IF(G1155&lt;=p_rot_b,"B","C"))</f>
        <v/>
      </c>
    </row>
    <row r="1156">
      <c r="A1156" s="5" t="inlineStr">
        <is>
          <t>351100300991896</t>
        </is>
      </c>
      <c r="B1156" s="5" t="inlineStr">
        <is>
          <t>BOTAGUA Y CUMBRERA POR METRO  ESMALTADA #26</t>
        </is>
      </c>
      <c r="C1156" s="5" t="inlineStr">
        <is>
          <t>BOTAGUAS, CUMBRERAS, CANOAS METALICAS</t>
        </is>
      </c>
      <c r="D1156" s="11" t="n">
        <v>166.67</v>
      </c>
      <c r="E1156" s="12" t="n">
        <v>386874.72</v>
      </c>
      <c r="F1156" s="14">
        <f>E1156/SUM(E$2:E$4165)</f>
        <v/>
      </c>
      <c r="G1156" s="14">
        <f>G1155+F1156</f>
        <v/>
      </c>
      <c r="H1156" s="5">
        <f>IF(G1156&lt;=p_rot_a,"A",IF(G1156&lt;=p_rot_b,"B","C"))</f>
        <v/>
      </c>
    </row>
    <row r="1157">
      <c r="A1157" s="5" t="inlineStr">
        <is>
          <t>921</t>
        </is>
      </c>
      <c r="B1157" s="5" t="inlineStr">
        <is>
          <t>METRO TUBO PVC 2 PVC</t>
        </is>
      </c>
      <c r="C1157" s="5" t="inlineStr">
        <is>
          <t>TUBERIA PVC, CANOAS Y ACCESORIOS</t>
        </is>
      </c>
      <c r="D1157" s="11" t="n">
        <v>293</v>
      </c>
      <c r="E1157" s="12" t="n">
        <v>386841.24</v>
      </c>
      <c r="F1157" s="14">
        <f>E1157/SUM(E$2:E$4165)</f>
        <v/>
      </c>
      <c r="G1157" s="14">
        <f>G1156+F1157</f>
        <v/>
      </c>
      <c r="H1157" s="5">
        <f>IF(G1157&lt;=p_rot_a,"A",IF(G1157&lt;=p_rot_b,"B","C"))</f>
        <v/>
      </c>
    </row>
    <row r="1158">
      <c r="A1158" s="5" t="inlineStr">
        <is>
          <t>351100300992449</t>
        </is>
      </c>
      <c r="B1158" s="5" t="inlineStr">
        <is>
          <t>CACHERA FREGADERO NEGRA FLEXIBLE MANIJA CRUZ AQP-23256</t>
        </is>
      </c>
      <c r="C1158" s="5" t="inlineStr">
        <is>
          <t>IMPORTACION GRIFERIA</t>
        </is>
      </c>
      <c r="D1158" s="11" t="n">
        <v>28</v>
      </c>
      <c r="E1158" s="12" t="n">
        <v>386654.87</v>
      </c>
      <c r="F1158" s="14">
        <f>E1158/SUM(E$2:E$4165)</f>
        <v/>
      </c>
      <c r="G1158" s="14">
        <f>G1157+F1158</f>
        <v/>
      </c>
      <c r="H1158" s="5">
        <f>IF(G1158&lt;=p_rot_a,"A",IF(G1158&lt;=p_rot_b,"B","C"))</f>
        <v/>
      </c>
    </row>
    <row r="1159">
      <c r="A1159" s="5" t="inlineStr">
        <is>
          <t>9113</t>
        </is>
      </c>
      <c r="B1159" s="5" t="inlineStr">
        <is>
          <t>TUBO PVC 11/2  6MTS</t>
        </is>
      </c>
      <c r="C1159" s="5" t="inlineStr">
        <is>
          <t>TUBERIA PVC, CANOAS Y ACCESORIOS</t>
        </is>
      </c>
      <c r="D1159" s="11" t="n">
        <v>85</v>
      </c>
      <c r="E1159" s="12" t="n">
        <v>385630.89</v>
      </c>
      <c r="F1159" s="14">
        <f>E1159/SUM(E$2:E$4165)</f>
        <v/>
      </c>
      <c r="G1159" s="14">
        <f>G1158+F1159</f>
        <v/>
      </c>
      <c r="H1159" s="5">
        <f>IF(G1159&lt;=p_rot_a,"A",IF(G1159&lt;=p_rot_b,"B","C"))</f>
        <v/>
      </c>
    </row>
    <row r="1160">
      <c r="A1160" s="5" t="inlineStr">
        <is>
          <t>351100300992701</t>
        </is>
      </c>
      <c r="B1160" s="5" t="inlineStr">
        <is>
          <t>DJ SIFON A LA PARED TIPO BOTA INOX ULTRA LUJOSO CON REGISTRO</t>
        </is>
      </c>
      <c r="C1160" s="5" t="inlineStr">
        <is>
          <t>IMPORTACION GRIFERIA</t>
        </is>
      </c>
      <c r="D1160" s="11" t="n">
        <v>30</v>
      </c>
      <c r="E1160" s="12" t="n">
        <v>385488.49</v>
      </c>
      <c r="F1160" s="14">
        <f>E1160/SUM(E$2:E$4165)</f>
        <v/>
      </c>
      <c r="G1160" s="14">
        <f>G1159+F1160</f>
        <v/>
      </c>
      <c r="H1160" s="5">
        <f>IF(G1160&lt;=p_rot_a,"A",IF(G1160&lt;=p_rot_b,"B","C"))</f>
        <v/>
      </c>
    </row>
    <row r="1161">
      <c r="A1161" s="5" t="inlineStr">
        <is>
          <t>351100300992742</t>
        </is>
      </c>
      <c r="B1161" s="5" t="inlineStr">
        <is>
          <t>TECHO UPVC TEJA 1.13M X 3.72M COLOR TERRACOTA 2.5MM PROTECCION ASA AISLAMIENTO ACUSTICO TERMICO</t>
        </is>
      </c>
      <c r="C1161" s="5" t="inlineStr">
        <is>
          <t>TECHOS UPVC</t>
        </is>
      </c>
      <c r="D1161" s="11" t="n">
        <v>18</v>
      </c>
      <c r="E1161" s="12" t="n">
        <v>384738.08</v>
      </c>
      <c r="F1161" s="14">
        <f>E1161/SUM(E$2:E$4165)</f>
        <v/>
      </c>
      <c r="G1161" s="14">
        <f>G1160+F1161</f>
        <v/>
      </c>
      <c r="H1161" s="5">
        <f>IF(G1161&lt;=p_rot_a,"A",IF(G1161&lt;=p_rot_b,"B","C"))</f>
        <v/>
      </c>
    </row>
    <row r="1162">
      <c r="A1162" s="5" t="inlineStr">
        <is>
          <t>10140021</t>
        </is>
      </c>
      <c r="B1162" s="5" t="inlineStr">
        <is>
          <t>TUBO ESTRUCT. CUADRADO 2X2 1.80MM NEGRO</t>
        </is>
      </c>
      <c r="C1162" s="5" t="inlineStr">
        <is>
          <t>TUBERIA ESTRUCTURAL</t>
        </is>
      </c>
      <c r="D1162" s="11" t="n">
        <v>41</v>
      </c>
      <c r="E1162" s="12" t="n">
        <v>384364.68</v>
      </c>
      <c r="F1162" s="14">
        <f>E1162/SUM(E$2:E$4165)</f>
        <v/>
      </c>
      <c r="G1162" s="14">
        <f>G1161+F1162</f>
        <v/>
      </c>
      <c r="H1162" s="5">
        <f>IF(G1162&lt;=p_rot_a,"A",IF(G1162&lt;=p_rot_b,"B","C"))</f>
        <v/>
      </c>
    </row>
    <row r="1163">
      <c r="A1163" s="5" t="inlineStr">
        <is>
          <t>20100011</t>
        </is>
      </c>
      <c r="B1163" s="5" t="inlineStr">
        <is>
          <t xml:space="preserve">AZULEJO KIOTO NEGRO SATINADA 20CM X 60CM CAJA 1.08M2 CERAMICA </t>
        </is>
      </c>
      <c r="C1163" s="5" t="inlineStr">
        <is>
          <t>AZULEJOS</t>
        </is>
      </c>
      <c r="D1163" s="11" t="n">
        <v>53</v>
      </c>
      <c r="E1163" s="12" t="n">
        <v>384166.37</v>
      </c>
      <c r="F1163" s="14">
        <f>E1163/SUM(E$2:E$4165)</f>
        <v/>
      </c>
      <c r="G1163" s="14">
        <f>G1162+F1163</f>
        <v/>
      </c>
      <c r="H1163" s="5">
        <f>IF(G1163&lt;=p_rot_a,"A",IF(G1163&lt;=p_rot_b,"B","C"))</f>
        <v/>
      </c>
    </row>
    <row r="1164">
      <c r="A1164" s="5" t="inlineStr">
        <is>
          <t>351100300990949</t>
        </is>
      </c>
      <c r="B1164" s="5" t="inlineStr">
        <is>
          <t>DEWALT DISCO METAL FINO 41/2</t>
        </is>
      </c>
      <c r="C1164" s="5" t="inlineStr">
        <is>
          <t>FERRETERIA GENERAL</t>
        </is>
      </c>
      <c r="D1164" s="11" t="n">
        <v>256</v>
      </c>
      <c r="E1164" s="12" t="n">
        <v>383680.18</v>
      </c>
      <c r="F1164" s="14">
        <f>E1164/SUM(E$2:E$4165)</f>
        <v/>
      </c>
      <c r="G1164" s="14">
        <f>G1163+F1164</f>
        <v/>
      </c>
      <c r="H1164" s="5">
        <f>IF(G1164&lt;=p_rot_a,"A",IF(G1164&lt;=p_rot_b,"B","C"))</f>
        <v/>
      </c>
    </row>
    <row r="1165">
      <c r="A1165" s="5" t="inlineStr">
        <is>
          <t>38222</t>
        </is>
      </c>
      <c r="B1165" s="5" t="inlineStr">
        <is>
          <t>DESAGUE LAVATORIO CON SIFON FLEXIBLE GRACIELA</t>
        </is>
      </c>
      <c r="C1165" s="5" t="inlineStr">
        <is>
          <t>FERRETERIA GENERAL</t>
        </is>
      </c>
      <c r="D1165" s="11" t="n">
        <v>163</v>
      </c>
      <c r="E1165" s="12" t="n">
        <v>383515.52</v>
      </c>
      <c r="F1165" s="14">
        <f>E1165/SUM(E$2:E$4165)</f>
        <v/>
      </c>
      <c r="G1165" s="14">
        <f>G1164+F1165</f>
        <v/>
      </c>
      <c r="H1165" s="5">
        <f>IF(G1165&lt;=p_rot_a,"A",IF(G1165&lt;=p_rot_b,"B","C"))</f>
        <v/>
      </c>
    </row>
    <row r="1166">
      <c r="A1166" s="5" t="inlineStr">
        <is>
          <t>351100300992258</t>
        </is>
      </c>
      <c r="B1166" s="5" t="inlineStr">
        <is>
          <t>DIAMOND LAVATORIO MARMOL BLANCO RED 2006-R1 BOWL SOBREPONER 42X42CM</t>
        </is>
      </c>
      <c r="C1166" s="5" t="inlineStr">
        <is>
          <t>IMPORTACION LOZA</t>
        </is>
      </c>
      <c r="D1166" s="11" t="n">
        <v>11</v>
      </c>
      <c r="E1166" s="12" t="n">
        <v>381663.6</v>
      </c>
      <c r="F1166" s="14">
        <f>E1166/SUM(E$2:E$4165)</f>
        <v/>
      </c>
      <c r="G1166" s="14">
        <f>G1165+F1166</f>
        <v/>
      </c>
      <c r="H1166" s="5">
        <f>IF(G1166&lt;=p_rot_a,"A",IF(G1166&lt;=p_rot_b,"B","C"))</f>
        <v/>
      </c>
    </row>
    <row r="1167">
      <c r="A1167" s="5" t="inlineStr">
        <is>
          <t>351100300992632</t>
        </is>
      </c>
      <c r="B1167" s="5" t="inlineStr">
        <is>
          <t>CERAMICA ANTIDESLIZANTE MATIR 46X46 CAJA 1.90M2</t>
        </is>
      </c>
      <c r="C1167" s="5" t="inlineStr">
        <is>
          <t>CERAMICA</t>
        </is>
      </c>
      <c r="D1167" s="11" t="n">
        <v>48</v>
      </c>
      <c r="E1167" s="12" t="n">
        <v>381364.2</v>
      </c>
      <c r="F1167" s="14">
        <f>E1167/SUM(E$2:E$4165)</f>
        <v/>
      </c>
      <c r="G1167" s="14">
        <f>G1166+F1167</f>
        <v/>
      </c>
      <c r="H1167" s="5">
        <f>IF(G1167&lt;=p_rot_a,"A",IF(G1167&lt;=p_rot_b,"B","C"))</f>
        <v/>
      </c>
    </row>
    <row r="1168">
      <c r="A1168" s="5" t="inlineStr">
        <is>
          <t>351100300991443</t>
        </is>
      </c>
      <c r="B1168" s="5" t="inlineStr">
        <is>
          <t xml:space="preserve">CARBONE SPRAY TAPAGOTERAS I-SEAL </t>
        </is>
      </c>
      <c r="C1168" s="5" t="inlineStr">
        <is>
          <t>PINTURAS Y SELLADORES</t>
        </is>
      </c>
      <c r="D1168" s="11" t="n">
        <v>80</v>
      </c>
      <c r="E1168" s="12" t="n">
        <v>381201.33</v>
      </c>
      <c r="F1168" s="14">
        <f>E1168/SUM(E$2:E$4165)</f>
        <v/>
      </c>
      <c r="G1168" s="14">
        <f>G1167+F1168</f>
        <v/>
      </c>
      <c r="H1168" s="5">
        <f>IF(G1168&lt;=p_rot_a,"A",IF(G1168&lt;=p_rot_b,"B","C"))</f>
        <v/>
      </c>
    </row>
    <row r="1169">
      <c r="A1169" s="5" t="inlineStr">
        <is>
          <t>351100300992370</t>
        </is>
      </c>
      <c r="B1169" s="5" t="inlineStr">
        <is>
          <t>ORGANIZADOR DE BAÑO 3 NIVELES AM-3367 50CM ANCHO X 1.69ALTO 30KGS CAPACIDAD MAX</t>
        </is>
      </c>
      <c r="C1169" s="5" t="inlineStr">
        <is>
          <t>IMPORTACION GRIFERIA</t>
        </is>
      </c>
      <c r="D1169" s="11" t="n">
        <v>26</v>
      </c>
      <c r="E1169" s="12" t="n">
        <v>380568.06</v>
      </c>
      <c r="F1169" s="14">
        <f>E1169/SUM(E$2:E$4165)</f>
        <v/>
      </c>
      <c r="G1169" s="14">
        <f>G1168+F1169</f>
        <v/>
      </c>
      <c r="H1169" s="5">
        <f>IF(G1169&lt;=p_rot_a,"A",IF(G1169&lt;=p_rot_b,"B","C"))</f>
        <v/>
      </c>
    </row>
    <row r="1170">
      <c r="A1170" s="5" t="inlineStr">
        <is>
          <t>351100300992574</t>
        </is>
      </c>
      <c r="B1170" s="5" t="inlineStr">
        <is>
          <t>ESPEJO LUZ LED FF 1157-75 OVALADO 50X70CM</t>
        </is>
      </c>
      <c r="C1170" s="5" t="inlineStr">
        <is>
          <t>IMPORTACION LOZA</t>
        </is>
      </c>
      <c r="D1170" s="11" t="n">
        <v>15</v>
      </c>
      <c r="E1170" s="12" t="n">
        <v>378796.46</v>
      </c>
      <c r="F1170" s="14">
        <f>E1170/SUM(E$2:E$4165)</f>
        <v/>
      </c>
      <c r="G1170" s="14">
        <f>G1169+F1170</f>
        <v/>
      </c>
      <c r="H1170" s="5">
        <f>IF(G1170&lt;=p_rot_a,"A",IF(G1170&lt;=p_rot_b,"B","C"))</f>
        <v/>
      </c>
    </row>
    <row r="1171">
      <c r="A1171" s="5" t="inlineStr">
        <is>
          <t>351100300992896</t>
        </is>
      </c>
      <c r="B1171" s="5" t="inlineStr">
        <is>
          <t>DRY COAT SATIN DEEP CUBETA DC3042-2</t>
        </is>
      </c>
      <c r="C1171" s="5" t="inlineStr">
        <is>
          <t>IMPERMEABILIZANTES</t>
        </is>
      </c>
      <c r="D1171" s="11" t="n">
        <v>5</v>
      </c>
      <c r="E1171" s="12" t="n">
        <v>378318.58</v>
      </c>
      <c r="F1171" s="14">
        <f>E1171/SUM(E$2:E$4165)</f>
        <v/>
      </c>
      <c r="G1171" s="14">
        <f>G1170+F1171</f>
        <v/>
      </c>
      <c r="H1171" s="5">
        <f>IF(G1171&lt;=p_rot_a,"A",IF(G1171&lt;=p_rot_b,"B","C"))</f>
        <v/>
      </c>
    </row>
    <row r="1172">
      <c r="A1172" s="5" t="inlineStr">
        <is>
          <t>5992908</t>
        </is>
      </c>
      <c r="B1172" s="5" t="inlineStr">
        <is>
          <t>PANEL PVC FLAT ALFA CIELOS Y PAREDES 30CM X 2.90M X 8MM 10 CANALES 2104</t>
        </is>
      </c>
      <c r="C1172" s="5" t="inlineStr">
        <is>
          <t>PANEL ACANALADO INTERIOR</t>
        </is>
      </c>
      <c r="D1172" s="11" t="n">
        <v>88</v>
      </c>
      <c r="E1172" s="12" t="n">
        <v>377699.11</v>
      </c>
      <c r="F1172" s="14">
        <f>E1172/SUM(E$2:E$4165)</f>
        <v/>
      </c>
      <c r="G1172" s="14">
        <f>G1171+F1172</f>
        <v/>
      </c>
      <c r="H1172" s="5">
        <f>IF(G1172&lt;=p_rot_a,"A",IF(G1172&lt;=p_rot_b,"B","C"))</f>
        <v/>
      </c>
    </row>
    <row r="1173">
      <c r="A1173" s="5" t="inlineStr">
        <is>
          <t>5171</t>
        </is>
      </c>
      <c r="B1173" s="5" t="inlineStr">
        <is>
          <t>CUMBRERA VERDE 9x9</t>
        </is>
      </c>
      <c r="C1173" s="5" t="inlineStr">
        <is>
          <t>LAMINAS DE ZINC Y ACCESORIOS</t>
        </is>
      </c>
      <c r="D1173" s="11" t="n">
        <v>88</v>
      </c>
      <c r="E1173" s="12" t="n">
        <v>377638.15</v>
      </c>
      <c r="F1173" s="14">
        <f>E1173/SUM(E$2:E$4165)</f>
        <v/>
      </c>
      <c r="G1173" s="14">
        <f>G1172+F1173</f>
        <v/>
      </c>
      <c r="H1173" s="5">
        <f>IF(G1173&lt;=p_rot_a,"A",IF(G1173&lt;=p_rot_b,"B","C"))</f>
        <v/>
      </c>
    </row>
    <row r="1174">
      <c r="A1174" s="5" t="inlineStr">
        <is>
          <t>60100036</t>
        </is>
      </c>
      <c r="B1174" s="5" t="inlineStr">
        <is>
          <t>LAMPARA LED 30CM UNDER CABINET CON SENSOR INALAMBRICA 2W CCT PIR P29596-13</t>
        </is>
      </c>
      <c r="C1174" s="5" t="inlineStr">
        <is>
          <t>BOMBILLOS Y LAMPARAS</t>
        </is>
      </c>
      <c r="D1174" s="11" t="n">
        <v>39</v>
      </c>
      <c r="E1174" s="12" t="n">
        <v>376840.71</v>
      </c>
      <c r="F1174" s="14">
        <f>E1174/SUM(E$2:E$4165)</f>
        <v/>
      </c>
      <c r="G1174" s="14">
        <f>G1173+F1174</f>
        <v/>
      </c>
      <c r="H1174" s="5">
        <f>IF(G1174&lt;=p_rot_a,"A",IF(G1174&lt;=p_rot_b,"B","C"))</f>
        <v/>
      </c>
    </row>
    <row r="1175">
      <c r="A1175" s="5" t="inlineStr">
        <is>
          <t>351100300991373</t>
        </is>
      </c>
      <c r="B1175" s="5" t="inlineStr">
        <is>
          <t>CERAMICA VENETTO BRILLANTE 34X34 CAJA 2.15M2 PRIMERA CALIDAD</t>
        </is>
      </c>
      <c r="C1175" s="5" t="inlineStr">
        <is>
          <t>SIN CATEGORIA</t>
        </is>
      </c>
      <c r="D1175" s="11" t="n">
        <v>67</v>
      </c>
      <c r="E1175" s="12" t="n">
        <v>376751.5</v>
      </c>
      <c r="F1175" s="14">
        <f>E1175/SUM(E$2:E$4165)</f>
        <v/>
      </c>
      <c r="G1175" s="14">
        <f>G1174+F1175</f>
        <v/>
      </c>
      <c r="H1175" s="5">
        <f>IF(G1175&lt;=p_rot_a,"A",IF(G1175&lt;=p_rot_b,"B","C"))</f>
        <v/>
      </c>
    </row>
    <row r="1176">
      <c r="A1176" s="5" t="inlineStr">
        <is>
          <t>351100300992029</t>
        </is>
      </c>
      <c r="B1176" s="5" t="inlineStr">
        <is>
          <t>FORTLEV PROMO TANQUE AGUA 500L CON ACCESORIOS APILABLE 75CM ALTO 1.24M ANCHO</t>
        </is>
      </c>
      <c r="C1176" s="5" t="inlineStr">
        <is>
          <t>SIN CATEGORIA</t>
        </is>
      </c>
      <c r="D1176" s="11" t="n">
        <v>10</v>
      </c>
      <c r="E1176" s="12" t="n">
        <v>376678.76</v>
      </c>
      <c r="F1176" s="14">
        <f>E1176/SUM(E$2:E$4165)</f>
        <v/>
      </c>
      <c r="G1176" s="14">
        <f>G1175+F1176</f>
        <v/>
      </c>
      <c r="H1176" s="5">
        <f>IF(G1176&lt;=p_rot_a,"A",IF(G1176&lt;=p_rot_b,"B","C"))</f>
        <v/>
      </c>
    </row>
    <row r="1177">
      <c r="A1177" s="5" t="inlineStr">
        <is>
          <t>20120004</t>
        </is>
      </c>
      <c r="B1177" s="5" t="inlineStr">
        <is>
          <t>FACHALETA MURETO BLACK 25X50 CAJA 1.75M2</t>
        </is>
      </c>
      <c r="C1177" s="5" t="inlineStr">
        <is>
          <t>FACHALETA</t>
        </is>
      </c>
      <c r="D1177" s="11" t="n">
        <v>26</v>
      </c>
      <c r="E1177" s="12" t="n">
        <v>376087.31</v>
      </c>
      <c r="F1177" s="14">
        <f>E1177/SUM(E$2:E$4165)</f>
        <v/>
      </c>
      <c r="G1177" s="14">
        <f>G1176+F1177</f>
        <v/>
      </c>
      <c r="H1177" s="5">
        <f>IF(G1177&lt;=p_rot_a,"A",IF(G1177&lt;=p_rot_b,"B","C"))</f>
        <v/>
      </c>
    </row>
    <row r="1178">
      <c r="A1178" s="5" t="inlineStr">
        <is>
          <t>1125</t>
        </is>
      </c>
      <c r="B1178" s="5" t="inlineStr">
        <is>
          <t>ARENA FINA METRO</t>
        </is>
      </c>
      <c r="C1178" s="5" t="inlineStr">
        <is>
          <t>AGREGADOS</t>
        </is>
      </c>
      <c r="D1178" s="11" t="n">
        <v>14</v>
      </c>
      <c r="E1178" s="12" t="n">
        <v>375752.26</v>
      </c>
      <c r="F1178" s="14">
        <f>E1178/SUM(E$2:E$4165)</f>
        <v/>
      </c>
      <c r="G1178" s="14">
        <f>G1177+F1178</f>
        <v/>
      </c>
      <c r="H1178" s="5">
        <f>IF(G1178&lt;=p_rot_a,"A",IF(G1178&lt;=p_rot_b,"B","C"))</f>
        <v/>
      </c>
    </row>
    <row r="1179">
      <c r="A1179" s="5" t="inlineStr">
        <is>
          <t>351100300992748</t>
        </is>
      </c>
      <c r="B1179" s="5" t="inlineStr">
        <is>
          <t>PIEDRA P.U. STRATA GREY F002-4 60X120CM 25MM USO INTERIOR EXTERIOR</t>
        </is>
      </c>
      <c r="C1179" s="5" t="inlineStr">
        <is>
          <t>SIDING EXTERIOR WPC</t>
        </is>
      </c>
      <c r="D1179" s="11" t="n">
        <v>39</v>
      </c>
      <c r="E1179" s="12" t="n">
        <v>375711.7</v>
      </c>
      <c r="F1179" s="14">
        <f>E1179/SUM(E$2:E$4165)</f>
        <v/>
      </c>
      <c r="G1179" s="14">
        <f>G1178+F1179</f>
        <v/>
      </c>
      <c r="H1179" s="5">
        <f>IF(G1179&lt;=p_rot_a,"A",IF(G1179&lt;=p_rot_b,"B","C"))</f>
        <v/>
      </c>
    </row>
    <row r="1180">
      <c r="A1180" s="5" t="inlineStr">
        <is>
          <t>10300</t>
        </is>
      </c>
      <c r="B1180" s="5" t="inlineStr">
        <is>
          <t>RODAPIE CANET CAFE 2.40 MTS 6.5cm</t>
        </is>
      </c>
      <c r="C1180" s="5" t="inlineStr">
        <is>
          <t>FERRETERIA GENERAL</t>
        </is>
      </c>
      <c r="D1180" s="11" t="n">
        <v>90</v>
      </c>
      <c r="E1180" s="12" t="n">
        <v>374527.31</v>
      </c>
      <c r="F1180" s="14">
        <f>E1180/SUM(E$2:E$4165)</f>
        <v/>
      </c>
      <c r="G1180" s="14">
        <f>G1179+F1180</f>
        <v/>
      </c>
      <c r="H1180" s="5">
        <f>IF(G1180&lt;=p_rot_a,"A",IF(G1180&lt;=p_rot_b,"B","C"))</f>
        <v/>
      </c>
    </row>
    <row r="1181">
      <c r="A1181" s="5" t="inlineStr">
        <is>
          <t>9160</t>
        </is>
      </c>
      <c r="B1181" s="5" t="inlineStr">
        <is>
          <t>BOQUILLA CANOA  3 PECHO PALOMA AMANCO</t>
        </is>
      </c>
      <c r="C1181" s="5" t="inlineStr">
        <is>
          <t>TUBERIA PVC, CANOAS Y ACCESORIOS</t>
        </is>
      </c>
      <c r="D1181" s="11" t="n">
        <v>160</v>
      </c>
      <c r="E1181" s="12" t="n">
        <v>374480.35</v>
      </c>
      <c r="F1181" s="14">
        <f>E1181/SUM(E$2:E$4165)</f>
        <v/>
      </c>
      <c r="G1181" s="14">
        <f>G1180+F1181</f>
        <v/>
      </c>
      <c r="H1181" s="5">
        <f>IF(G1181&lt;=p_rot_a,"A",IF(G1181&lt;=p_rot_b,"B","C"))</f>
        <v/>
      </c>
    </row>
    <row r="1182">
      <c r="A1182" s="5" t="inlineStr">
        <is>
          <t>351100300991947</t>
        </is>
      </c>
      <c r="B1182" s="5" t="inlineStr">
        <is>
          <t xml:space="preserve">THERMO DUCHA BLINDADA 5500W 120V </t>
        </is>
      </c>
      <c r="C1182" s="5" t="inlineStr">
        <is>
          <t>ACCESORIOS ELECTRICOS Y CABLES</t>
        </is>
      </c>
      <c r="D1182" s="11" t="n">
        <v>12</v>
      </c>
      <c r="E1182" s="12" t="n">
        <v>374192.92</v>
      </c>
      <c r="F1182" s="14">
        <f>E1182/SUM(E$2:E$4165)</f>
        <v/>
      </c>
      <c r="G1182" s="14">
        <f>G1181+F1182</f>
        <v/>
      </c>
      <c r="H1182" s="5">
        <f>IF(G1182&lt;=p_rot_a,"A",IF(G1182&lt;=p_rot_b,"B","C"))</f>
        <v/>
      </c>
    </row>
    <row r="1183">
      <c r="A1183" s="5" t="inlineStr">
        <is>
          <t>100806</t>
        </is>
      </c>
      <c r="B1183" s="5" t="inlineStr">
        <is>
          <t>TOTAL SIERRA SABLE 120V UTS100806 - UTS100756</t>
        </is>
      </c>
      <c r="C1183" s="5" t="inlineStr">
        <is>
          <t>HERRAMIENTA ELECTRICA</t>
        </is>
      </c>
      <c r="D1183" s="11" t="n">
        <v>10</v>
      </c>
      <c r="E1183" s="12" t="n">
        <v>373942.93</v>
      </c>
      <c r="F1183" s="14">
        <f>E1183/SUM(E$2:E$4165)</f>
        <v/>
      </c>
      <c r="G1183" s="14">
        <f>G1182+F1183</f>
        <v/>
      </c>
      <c r="H1183" s="5">
        <f>IF(G1183&lt;=p_rot_a,"A",IF(G1183&lt;=p_rot_b,"B","C"))</f>
        <v/>
      </c>
    </row>
    <row r="1184">
      <c r="A1184" s="5" t="inlineStr">
        <is>
          <t>351100300992494</t>
        </is>
      </c>
      <c r="B1184" s="5" t="inlineStr">
        <is>
          <t>IMPERSA REPELLO GRUESO 40KG PROYECTOS</t>
        </is>
      </c>
      <c r="C1184" s="5" t="inlineStr">
        <is>
          <t>MORTEROS, CEMENTOS</t>
        </is>
      </c>
      <c r="D1184" s="11" t="n">
        <v>128</v>
      </c>
      <c r="E1184" s="12" t="n">
        <v>373805.25</v>
      </c>
      <c r="F1184" s="14">
        <f>E1184/SUM(E$2:E$4165)</f>
        <v/>
      </c>
      <c r="G1184" s="14">
        <f>G1183+F1184</f>
        <v/>
      </c>
      <c r="H1184" s="5">
        <f>IF(G1184&lt;=p_rot_a,"A",IF(G1184&lt;=p_rot_b,"B","C"))</f>
        <v/>
      </c>
    </row>
    <row r="1185">
      <c r="A1185" s="5" t="inlineStr">
        <is>
          <t>111209</t>
        </is>
      </c>
      <c r="B1185" s="5" t="inlineStr">
        <is>
          <t>FREGADERO ACERO INOX DER 1 BAT EMPOTRAR</t>
        </is>
      </c>
      <c r="C1185" s="5" t="inlineStr">
        <is>
          <t>GRIFERIA - ACC. BAÑO Y COCINA</t>
        </is>
      </c>
      <c r="D1185" s="11" t="n">
        <v>24</v>
      </c>
      <c r="E1185" s="12" t="n">
        <v>372146.15</v>
      </c>
      <c r="F1185" s="14">
        <f>E1185/SUM(E$2:E$4165)</f>
        <v/>
      </c>
      <c r="G1185" s="14">
        <f>G1184+F1185</f>
        <v/>
      </c>
      <c r="H1185" s="5">
        <f>IF(G1185&lt;=p_rot_a,"A",IF(G1185&lt;=p_rot_b,"B","C"))</f>
        <v/>
      </c>
    </row>
    <row r="1186">
      <c r="A1186" s="5" t="inlineStr">
        <is>
          <t>149</t>
        </is>
      </c>
      <c r="B1186" s="5" t="inlineStr">
        <is>
          <t>MALLA CICLON 2 MTS DE ALTO POR METRO</t>
        </is>
      </c>
      <c r="C1186" s="5" t="inlineStr">
        <is>
          <t>TUBERIA INDUSTRIAL, HIERROS PLANOS Y CORRUGADOS</t>
        </is>
      </c>
      <c r="D1186" s="11" t="n">
        <v>101</v>
      </c>
      <c r="E1186" s="12" t="n">
        <v>372143.06</v>
      </c>
      <c r="F1186" s="14">
        <f>E1186/SUM(E$2:E$4165)</f>
        <v/>
      </c>
      <c r="G1186" s="14">
        <f>G1185+F1186</f>
        <v/>
      </c>
      <c r="H1186" s="5">
        <f>IF(G1186&lt;=p_rot_a,"A",IF(G1186&lt;=p_rot_b,"B","C"))</f>
        <v/>
      </c>
    </row>
    <row r="1187">
      <c r="A1187" s="5" t="inlineStr">
        <is>
          <t>351100300992448</t>
        </is>
      </c>
      <c r="B1187" s="5" t="inlineStr">
        <is>
          <t>CACHERA FREGADERO FLEXIBLE MANIJA PALITO AQP-23006</t>
        </is>
      </c>
      <c r="C1187" s="5" t="inlineStr">
        <is>
          <t>IMPORTACION GRIFERIA</t>
        </is>
      </c>
      <c r="D1187" s="11" t="n">
        <v>28</v>
      </c>
      <c r="E1187" s="12" t="n">
        <v>371150.44</v>
      </c>
      <c r="F1187" s="14">
        <f>E1187/SUM(E$2:E$4165)</f>
        <v/>
      </c>
      <c r="G1187" s="14">
        <f>G1186+F1187</f>
        <v/>
      </c>
      <c r="H1187" s="5">
        <f>IF(G1187&lt;=p_rot_a,"A",IF(G1187&lt;=p_rot_b,"B","C"))</f>
        <v/>
      </c>
    </row>
    <row r="1188">
      <c r="A1188" s="5" t="inlineStr">
        <is>
          <t>592</t>
        </is>
      </c>
      <c r="B1188" s="5" t="inlineStr">
        <is>
          <t>LAMINA JORDOMEX 1 1/2 N13 1.22X2.44 2MM</t>
        </is>
      </c>
      <c r="C1188" s="5" t="inlineStr">
        <is>
          <t>TUBERIA INDUSTRIAL, HIERROS PLANOS Y CORRUGADOS</t>
        </is>
      </c>
      <c r="D1188" s="11" t="n">
        <v>27</v>
      </c>
      <c r="E1188" s="12" t="n">
        <v>370893.6</v>
      </c>
      <c r="F1188" s="14">
        <f>E1188/SUM(E$2:E$4165)</f>
        <v/>
      </c>
      <c r="G1188" s="14">
        <f>G1187+F1188</f>
        <v/>
      </c>
      <c r="H1188" s="5">
        <f>IF(G1188&lt;=p_rot_a,"A",IF(G1188&lt;=p_rot_b,"B","C"))</f>
        <v/>
      </c>
    </row>
    <row r="1189">
      <c r="A1189" s="5" t="inlineStr">
        <is>
          <t>351100300992545</t>
        </is>
      </c>
      <c r="B1189" s="5" t="inlineStr">
        <is>
          <t xml:space="preserve">BOSCH ESMERILADORA 41/2 710W 5/8 GWS 700 </t>
        </is>
      </c>
      <c r="C1189" s="5" t="inlineStr">
        <is>
          <t>ESMERILADORAS</t>
        </is>
      </c>
      <c r="D1189" s="11" t="n">
        <v>13</v>
      </c>
      <c r="E1189" s="12" t="n">
        <v>370431.75</v>
      </c>
      <c r="F1189" s="14">
        <f>E1189/SUM(E$2:E$4165)</f>
        <v/>
      </c>
      <c r="G1189" s="14">
        <f>G1188+F1189</f>
        <v/>
      </c>
      <c r="H1189" s="5">
        <f>IF(G1189&lt;=p_rot_a,"A",IF(G1189&lt;=p_rot_b,"B","C"))</f>
        <v/>
      </c>
    </row>
    <row r="1190">
      <c r="A1190" s="5" t="inlineStr">
        <is>
          <t>351100300992881</t>
        </is>
      </c>
      <c r="B1190" s="5" t="inlineStr">
        <is>
          <t>DRY COAT SATIN ACCENT GALON DC3043-4</t>
        </is>
      </c>
      <c r="C1190" s="5" t="inlineStr">
        <is>
          <t>IMPERMEABILIZANTES</t>
        </is>
      </c>
      <c r="D1190" s="11" t="n">
        <v>24</v>
      </c>
      <c r="E1190" s="12" t="n">
        <v>370000</v>
      </c>
      <c r="F1190" s="14">
        <f>E1190/SUM(E$2:E$4165)</f>
        <v/>
      </c>
      <c r="G1190" s="14">
        <f>G1189+F1190</f>
        <v/>
      </c>
      <c r="H1190" s="5">
        <f>IF(G1190&lt;=p_rot_a,"A",IF(G1190&lt;=p_rot_b,"B","C"))</f>
        <v/>
      </c>
    </row>
    <row r="1191">
      <c r="A1191" s="5" t="inlineStr">
        <is>
          <t>351100300992500</t>
        </is>
      </c>
      <c r="B1191" s="5" t="inlineStr">
        <is>
          <t>AQUAFINA REGADERA CUADRADRA 12” X 12” NIPLE 19” NEGRA ASPERSION</t>
        </is>
      </c>
      <c r="C1191" s="5" t="inlineStr">
        <is>
          <t>GRIFERIA - ACC. BAÑO Y COCINA</t>
        </is>
      </c>
      <c r="D1191" s="11" t="n">
        <v>26</v>
      </c>
      <c r="E1191" s="12" t="n">
        <v>369483.89</v>
      </c>
      <c r="F1191" s="14">
        <f>E1191/SUM(E$2:E$4165)</f>
        <v/>
      </c>
      <c r="G1191" s="14">
        <f>G1190+F1191</f>
        <v/>
      </c>
      <c r="H1191" s="5">
        <f>IF(G1191&lt;=p_rot_a,"A",IF(G1191&lt;=p_rot_b,"B","C"))</f>
        <v/>
      </c>
    </row>
    <row r="1192">
      <c r="A1192" s="5" t="inlineStr">
        <is>
          <t>101159</t>
        </is>
      </c>
      <c r="B1192" s="5" t="inlineStr">
        <is>
          <t>FREGADERO ACERO INOX 1TANQUE 2 BATEAS 1.50M EMPOTRAR</t>
        </is>
      </c>
      <c r="C1192" s="5" t="inlineStr">
        <is>
          <t>GRIFERIA - ACC. BAÑO Y COCINA</t>
        </is>
      </c>
      <c r="D1192" s="11" t="n">
        <v>12</v>
      </c>
      <c r="E1192" s="12" t="n">
        <v>368874.61</v>
      </c>
      <c r="F1192" s="14">
        <f>E1192/SUM(E$2:E$4165)</f>
        <v/>
      </c>
      <c r="G1192" s="14">
        <f>G1191+F1192</f>
        <v/>
      </c>
      <c r="H1192" s="5">
        <f>IF(G1192&lt;=p_rot_a,"A",IF(G1192&lt;=p_rot_b,"B","C"))</f>
        <v/>
      </c>
    </row>
    <row r="1193">
      <c r="A1193" s="5" t="inlineStr">
        <is>
          <t>351100300992081</t>
        </is>
      </c>
      <c r="B1193" s="5" t="inlineStr">
        <is>
          <t>TOTAL COMBO 3PCS ROTOMARTILLO + TALADRO + ESMERILADORA INALAMBRICA + ESTUCHE UTOSLI241183</t>
        </is>
      </c>
      <c r="C1193" s="5" t="inlineStr">
        <is>
          <t>SIN CATEGORIA</t>
        </is>
      </c>
      <c r="D1193" s="11" t="n">
        <v>3</v>
      </c>
      <c r="E1193" s="12" t="n">
        <v>368785.01</v>
      </c>
      <c r="F1193" s="14">
        <f>E1193/SUM(E$2:E$4165)</f>
        <v/>
      </c>
      <c r="G1193" s="14">
        <f>G1192+F1193</f>
        <v/>
      </c>
      <c r="H1193" s="5">
        <f>IF(G1193&lt;=p_rot_a,"A",IF(G1193&lt;=p_rot_b,"B","C"))</f>
        <v/>
      </c>
    </row>
    <row r="1194">
      <c r="A1194" s="5" t="inlineStr">
        <is>
          <t>30253</t>
        </is>
      </c>
      <c r="B1194" s="5" t="inlineStr">
        <is>
          <t>CABLE 6 NEGRO</t>
        </is>
      </c>
      <c r="C1194" s="5" t="inlineStr">
        <is>
          <t>ACCESORIOS ELECTRICOS Y CABLES</t>
        </is>
      </c>
      <c r="D1194" s="11" t="n">
        <v>238</v>
      </c>
      <c r="E1194" s="12" t="n">
        <v>368465.22</v>
      </c>
      <c r="F1194" s="14">
        <f>E1194/SUM(E$2:E$4165)</f>
        <v/>
      </c>
      <c r="G1194" s="14">
        <f>G1193+F1194</f>
        <v/>
      </c>
      <c r="H1194" s="5">
        <f>IF(G1194&lt;=p_rot_a,"A",IF(G1194&lt;=p_rot_b,"B","C"))</f>
        <v/>
      </c>
    </row>
    <row r="1195">
      <c r="A1195" s="5" t="inlineStr">
        <is>
          <t>351100300991946</t>
        </is>
      </c>
      <c r="B1195" s="5" t="inlineStr">
        <is>
          <t>ANCLA NIVELADOR 2MM DE ESPESOR PAQ 100</t>
        </is>
      </c>
      <c r="C1195" s="5" t="inlineStr">
        <is>
          <t>CERAMICAS, AZULEJOS, PORCELANATOS</t>
        </is>
      </c>
      <c r="D1195" s="11" t="n">
        <v>223</v>
      </c>
      <c r="E1195" s="12" t="n">
        <v>368115.5</v>
      </c>
      <c r="F1195" s="14">
        <f>E1195/SUM(E$2:E$4165)</f>
        <v/>
      </c>
      <c r="G1195" s="14">
        <f>G1194+F1195</f>
        <v/>
      </c>
      <c r="H1195" s="5">
        <f>IF(G1195&lt;=p_rot_a,"A",IF(G1195&lt;=p_rot_b,"B","C"))</f>
        <v/>
      </c>
    </row>
    <row r="1196">
      <c r="A1196" s="5" t="inlineStr">
        <is>
          <t>60100038</t>
        </is>
      </c>
      <c r="B1196" s="5" t="inlineStr">
        <is>
          <t>$$ SYLVANIA BOMBILLO LED AJUSTABLE MEDIO 39W 6500K 120-240V P295922-3</t>
        </is>
      </c>
      <c r="C1196" s="5" t="inlineStr">
        <is>
          <t>BOMBILLOS Y LAMPARAS</t>
        </is>
      </c>
      <c r="D1196" s="11" t="n">
        <v>68</v>
      </c>
      <c r="E1196" s="12" t="n">
        <v>367698.97</v>
      </c>
      <c r="F1196" s="14">
        <f>E1196/SUM(E$2:E$4165)</f>
        <v/>
      </c>
      <c r="G1196" s="14">
        <f>G1195+F1196</f>
        <v/>
      </c>
      <c r="H1196" s="5">
        <f>IF(G1196&lt;=p_rot_a,"A",IF(G1196&lt;=p_rot_b,"B","C"))</f>
        <v/>
      </c>
    </row>
    <row r="1197">
      <c r="A1197" s="5" t="inlineStr">
        <is>
          <t>351100300991840</t>
        </is>
      </c>
      <c r="B1197" s="5" t="inlineStr">
        <is>
          <t>PERFIL ESQUINERO EXTERNO DORADO PARA LAMINA PVC 2.5M 3695099990000</t>
        </is>
      </c>
      <c r="C1197" s="5" t="inlineStr">
        <is>
          <t>IMPORTACION LAMINA PVC, BAMBU, ACC</t>
        </is>
      </c>
      <c r="D1197" s="11" t="n">
        <v>129</v>
      </c>
      <c r="E1197" s="12" t="n">
        <v>366732.98</v>
      </c>
      <c r="F1197" s="14">
        <f>E1197/SUM(E$2:E$4165)</f>
        <v/>
      </c>
      <c r="G1197" s="14">
        <f>G1196+F1197</f>
        <v/>
      </c>
      <c r="H1197" s="5">
        <f>IF(G1197&lt;=p_rot_a,"A",IF(G1197&lt;=p_rot_b,"B","C"))</f>
        <v/>
      </c>
    </row>
    <row r="1198">
      <c r="A1198" s="5" t="inlineStr">
        <is>
          <t>351100300992201</t>
        </is>
      </c>
      <c r="B1198" s="5" t="inlineStr">
        <is>
          <t>LAVATORIO TIPO BOWL MARMOL BEIGE FF-9039SA 41CM X 34CM X 14CM</t>
        </is>
      </c>
      <c r="C1198" s="5" t="inlineStr">
        <is>
          <t>IMPORTACION LOZA</t>
        </is>
      </c>
      <c r="D1198" s="11" t="n">
        <v>11</v>
      </c>
      <c r="E1198" s="12" t="n">
        <v>365353.98</v>
      </c>
      <c r="F1198" s="14">
        <f>E1198/SUM(E$2:E$4165)</f>
        <v/>
      </c>
      <c r="G1198" s="14">
        <f>G1197+F1198</f>
        <v/>
      </c>
      <c r="H1198" s="5">
        <f>IF(G1198&lt;=p_rot_a,"A",IF(G1198&lt;=p_rot_b,"B","C"))</f>
        <v/>
      </c>
    </row>
    <row r="1199">
      <c r="A1199" s="5" t="inlineStr">
        <is>
          <t>9143</t>
        </is>
      </c>
      <c r="B1199" s="5" t="inlineStr">
        <is>
          <t>TUBO EMT 1/2 UL</t>
        </is>
      </c>
      <c r="C1199" s="5" t="inlineStr">
        <is>
          <t>ACCESORIOS ELECTRICOS Y CABLES</t>
        </is>
      </c>
      <c r="D1199" s="11" t="n">
        <v>98</v>
      </c>
      <c r="E1199" s="12" t="n">
        <v>365268.39</v>
      </c>
      <c r="F1199" s="14">
        <f>E1199/SUM(E$2:E$4165)</f>
        <v/>
      </c>
      <c r="G1199" s="14">
        <f>G1198+F1199</f>
        <v/>
      </c>
      <c r="H1199" s="5">
        <f>IF(G1199&lt;=p_rot_a,"A",IF(G1199&lt;=p_rot_b,"B","C"))</f>
        <v/>
      </c>
    </row>
    <row r="1200">
      <c r="A1200" s="5" t="inlineStr">
        <is>
          <t>351100300992290</t>
        </is>
      </c>
      <c r="B1200" s="5" t="inlineStr">
        <is>
          <t>PERFIL UNION NEGRO CON PREVISTA LUZ LED LAMINA BAMBU DE134</t>
        </is>
      </c>
      <c r="C1200" s="5" t="inlineStr">
        <is>
          <t>LAMINA PVC, BAMBU, ACC</t>
        </is>
      </c>
      <c r="D1200" s="11" t="n">
        <v>60</v>
      </c>
      <c r="E1200" s="12" t="n">
        <v>364908.7</v>
      </c>
      <c r="F1200" s="14">
        <f>E1200/SUM(E$2:E$4165)</f>
        <v/>
      </c>
      <c r="G1200" s="14">
        <f>G1199+F1200</f>
        <v/>
      </c>
      <c r="H1200" s="5">
        <f>IF(G1200&lt;=p_rot_a,"A",IF(G1200&lt;=p_rot_b,"B","C"))</f>
        <v/>
      </c>
    </row>
    <row r="1201">
      <c r="A1201" s="5" t="inlineStr">
        <is>
          <t>72206</t>
        </is>
      </c>
      <c r="B1201" s="5" t="inlineStr">
        <is>
          <t>FANAL CERRADURA LUJO VERSALLES COBRE ANTIGUO 90490-001 LLAVIN</t>
        </is>
      </c>
      <c r="C1201" s="5" t="inlineStr">
        <is>
          <t>FERRETERIA GENERAL</t>
        </is>
      </c>
      <c r="D1201" s="11" t="n">
        <v>19</v>
      </c>
      <c r="E1201" s="12" t="n">
        <v>364561.31</v>
      </c>
      <c r="F1201" s="14">
        <f>E1201/SUM(E$2:E$4165)</f>
        <v/>
      </c>
      <c r="G1201" s="14">
        <f>G1200+F1201</f>
        <v/>
      </c>
      <c r="H1201" s="5">
        <f>IF(G1201&lt;=p_rot_a,"A",IF(G1201&lt;=p_rot_b,"B","C"))</f>
        <v/>
      </c>
    </row>
    <row r="1202">
      <c r="A1202" s="5" t="inlineStr">
        <is>
          <t>20120001</t>
        </is>
      </c>
      <c r="B1202" s="5" t="inlineStr">
        <is>
          <t>FACHALETA AMAZONE 02 31X56 CAJA 1.39m2</t>
        </is>
      </c>
      <c r="C1202" s="5" t="inlineStr">
        <is>
          <t>SIN CATEGORIA</t>
        </is>
      </c>
      <c r="D1202" s="11" t="n">
        <v>38</v>
      </c>
      <c r="E1202" s="12" t="n">
        <v>363178.55</v>
      </c>
      <c r="F1202" s="14">
        <f>E1202/SUM(E$2:E$4165)</f>
        <v/>
      </c>
      <c r="G1202" s="14">
        <f>G1201+F1202</f>
        <v/>
      </c>
      <c r="H1202" s="5">
        <f>IF(G1202&lt;=p_rot_a,"A",IF(G1202&lt;=p_rot_b,"B","C"))</f>
        <v/>
      </c>
    </row>
    <row r="1203">
      <c r="A1203" s="5" t="inlineStr">
        <is>
          <t>143</t>
        </is>
      </c>
      <c r="B1203" s="5" t="inlineStr">
        <is>
          <t>bolsita CEMENTO BOLSA 2.5KG</t>
        </is>
      </c>
      <c r="C1203" s="5" t="inlineStr">
        <is>
          <t>MORTEROS, CEMENTOS</t>
        </is>
      </c>
      <c r="D1203" s="11" t="n">
        <v>409</v>
      </c>
      <c r="E1203" s="12" t="n">
        <v>361771.65</v>
      </c>
      <c r="F1203" s="14">
        <f>E1203/SUM(E$2:E$4165)</f>
        <v/>
      </c>
      <c r="G1203" s="14">
        <f>G1202+F1203</f>
        <v/>
      </c>
      <c r="H1203" s="5">
        <f>IF(G1203&lt;=p_rot_a,"A",IF(G1203&lt;=p_rot_b,"B","C"))</f>
        <v/>
      </c>
    </row>
    <row r="1204">
      <c r="A1204" s="5" t="inlineStr">
        <is>
          <t>111299</t>
        </is>
      </c>
      <c r="B1204" s="5" t="inlineStr">
        <is>
          <t>PILETA FREGADERO ACERO INOX 50CM X 50 CM</t>
        </is>
      </c>
      <c r="C1204" s="5" t="inlineStr">
        <is>
          <t>GRIFERIA - ACC. BAÑO Y COCINA</t>
        </is>
      </c>
      <c r="D1204" s="11" t="n">
        <v>28</v>
      </c>
      <c r="E1204" s="12" t="n">
        <v>360995.23</v>
      </c>
      <c r="F1204" s="14">
        <f>E1204/SUM(E$2:E$4165)</f>
        <v/>
      </c>
      <c r="G1204" s="14">
        <f>G1203+F1204</f>
        <v/>
      </c>
      <c r="H1204" s="5">
        <f>IF(G1204&lt;=p_rot_a,"A",IF(G1204&lt;=p_rot_b,"B","C"))</f>
        <v/>
      </c>
    </row>
    <row r="1205">
      <c r="A1205" s="5" t="inlineStr">
        <is>
          <t>PINT-PA-0016</t>
        </is>
      </c>
      <c r="B1205" s="5" t="inlineStr">
        <is>
          <t>LANCO MAXIMA SATIN DEEP GALON MA763-4</t>
        </is>
      </c>
      <c r="C1205" s="5" t="inlineStr">
        <is>
          <t>PINTURA ACRILICA</t>
        </is>
      </c>
      <c r="D1205" s="11" t="n">
        <v>23</v>
      </c>
      <c r="E1205" s="12" t="n">
        <v>360132.74</v>
      </c>
      <c r="F1205" s="14">
        <f>E1205/SUM(E$2:E$4165)</f>
        <v/>
      </c>
      <c r="G1205" s="14">
        <f>G1204+F1205</f>
        <v/>
      </c>
      <c r="H1205" s="5">
        <f>IF(G1205&lt;=p_rot_a,"A",IF(G1205&lt;=p_rot_b,"B","C"))</f>
        <v/>
      </c>
    </row>
    <row r="1206">
      <c r="A1206" s="5" t="inlineStr">
        <is>
          <t>72675</t>
        </is>
      </c>
      <c r="B1206" s="5" t="inlineStr">
        <is>
          <t>LLAVIN PICO LORA YALE DER C/R</t>
        </is>
      </c>
      <c r="C1206" s="5" t="inlineStr">
        <is>
          <t>FERRETERIA GENERAL</t>
        </is>
      </c>
      <c r="D1206" s="11" t="n">
        <v>15</v>
      </c>
      <c r="E1206" s="12" t="n">
        <v>359860.87</v>
      </c>
      <c r="F1206" s="14">
        <f>E1206/SUM(E$2:E$4165)</f>
        <v/>
      </c>
      <c r="G1206" s="14">
        <f>G1205+F1206</f>
        <v/>
      </c>
      <c r="H1206" s="5">
        <f>IF(G1206&lt;=p_rot_a,"A",IF(G1206&lt;=p_rot_b,"B","C"))</f>
        <v/>
      </c>
    </row>
    <row r="1207">
      <c r="A1207" s="5" t="inlineStr">
        <is>
          <t>PINT-IM-0015</t>
        </is>
      </c>
      <c r="B1207" s="5" t="inlineStr">
        <is>
          <t>LANCO SEAL COAT ACCENT MATE GALON SC448-4</t>
        </is>
      </c>
      <c r="C1207" s="5" t="inlineStr">
        <is>
          <t>IMPERMEABILIZANTES</t>
        </is>
      </c>
      <c r="D1207" s="11" t="n">
        <v>24</v>
      </c>
      <c r="E1207" s="12" t="n">
        <v>359825.43</v>
      </c>
      <c r="F1207" s="14">
        <f>E1207/SUM(E$2:E$4165)</f>
        <v/>
      </c>
      <c r="G1207" s="14">
        <f>G1206+F1207</f>
        <v/>
      </c>
      <c r="H1207" s="5">
        <f>IF(G1207&lt;=p_rot_a,"A",IF(G1207&lt;=p_rot_b,"B","C"))</f>
        <v/>
      </c>
    </row>
    <row r="1208">
      <c r="A1208" s="5" t="inlineStr">
        <is>
          <t>9166</t>
        </is>
      </c>
      <c r="B1208" s="5" t="inlineStr">
        <is>
          <t>METRO TUBO PVC 1/2</t>
        </is>
      </c>
      <c r="C1208" s="5" t="inlineStr">
        <is>
          <t>TUBERIA PVC, CANOAS Y ACCESORIOS</t>
        </is>
      </c>
      <c r="D1208" s="11" t="n">
        <v>408</v>
      </c>
      <c r="E1208" s="12" t="n">
        <v>359562.83</v>
      </c>
      <c r="F1208" s="14">
        <f>E1208/SUM(E$2:E$4165)</f>
        <v/>
      </c>
      <c r="G1208" s="14">
        <f>G1207+F1208</f>
        <v/>
      </c>
      <c r="H1208" s="5">
        <f>IF(G1208&lt;=p_rot_a,"A",IF(G1208&lt;=p_rot_b,"B","C"))</f>
        <v/>
      </c>
    </row>
    <row r="1209">
      <c r="A1209" s="5" t="inlineStr">
        <is>
          <t>255</t>
        </is>
      </c>
      <c r="B1209" s="5" t="inlineStr">
        <is>
          <t>PINO 2X4 3.20MTS</t>
        </is>
      </c>
      <c r="C1209" s="5" t="inlineStr">
        <is>
          <t>PINO</t>
        </is>
      </c>
      <c r="D1209" s="11" t="n">
        <v>60</v>
      </c>
      <c r="E1209" s="12" t="n">
        <v>358738.17</v>
      </c>
      <c r="F1209" s="14">
        <f>E1209/SUM(E$2:E$4165)</f>
        <v/>
      </c>
      <c r="G1209" s="14">
        <f>G1208+F1209</f>
        <v/>
      </c>
      <c r="H1209" s="5">
        <f>IF(G1209&lt;=p_rot_a,"A",IF(G1209&lt;=p_rot_b,"B","C"))</f>
        <v/>
      </c>
    </row>
    <row r="1210">
      <c r="A1210" s="5" t="inlineStr">
        <is>
          <t>351100300992358</t>
        </is>
      </c>
      <c r="B1210" s="5" t="inlineStr">
        <is>
          <t>EXTRACTOR DE BAÑO 15CM VT-21675</t>
        </is>
      </c>
      <c r="C1210" s="5" t="inlineStr">
        <is>
          <t>IMPORTACION GRIFERIA</t>
        </is>
      </c>
      <c r="D1210" s="11" t="n">
        <v>31</v>
      </c>
      <c r="E1210" s="12" t="n">
        <v>357825.74</v>
      </c>
      <c r="F1210" s="14">
        <f>E1210/SUM(E$2:E$4165)</f>
        <v/>
      </c>
      <c r="G1210" s="14">
        <f>G1209+F1210</f>
        <v/>
      </c>
      <c r="H1210" s="5">
        <f>IF(G1210&lt;=p_rot_a,"A",IF(G1210&lt;=p_rot_b,"B","C"))</f>
        <v/>
      </c>
    </row>
    <row r="1211">
      <c r="A1211" s="5" t="inlineStr">
        <is>
          <t>351100300990637</t>
        </is>
      </c>
      <c r="B1211" s="5" t="inlineStr">
        <is>
          <t>LASTRE VAGONETA 12M</t>
        </is>
      </c>
      <c r="C1211" s="5" t="inlineStr">
        <is>
          <t>AGREGADOS</t>
        </is>
      </c>
      <c r="D1211" s="11" t="n">
        <v>2</v>
      </c>
      <c r="E1211" s="12" t="n">
        <v>357407.07</v>
      </c>
      <c r="F1211" s="14">
        <f>E1211/SUM(E$2:E$4165)</f>
        <v/>
      </c>
      <c r="G1211" s="14">
        <f>G1210+F1211</f>
        <v/>
      </c>
      <c r="H1211" s="5">
        <f>IF(G1211&lt;=p_rot_a,"A",IF(G1211&lt;=p_rot_b,"B","C"))</f>
        <v/>
      </c>
    </row>
    <row r="1212">
      <c r="A1212" s="5" t="inlineStr">
        <is>
          <t>990138</t>
        </is>
      </c>
      <c r="B1212" s="5" t="inlineStr">
        <is>
          <t>GATO LLAVIN PICO LORA DURALOCK 777 IZQUIERDO/DERECHO 2 EN 1</t>
        </is>
      </c>
      <c r="C1212" s="5" t="inlineStr">
        <is>
          <t>FERRETERIA GENERAL</t>
        </is>
      </c>
      <c r="D1212" s="11" t="n">
        <v>22</v>
      </c>
      <c r="E1212" s="12" t="n">
        <v>357175</v>
      </c>
      <c r="F1212" s="14">
        <f>E1212/SUM(E$2:E$4165)</f>
        <v/>
      </c>
      <c r="G1212" s="14">
        <f>G1211+F1212</f>
        <v/>
      </c>
      <c r="H1212" s="5">
        <f>IF(G1212&lt;=p_rot_a,"A",IF(G1212&lt;=p_rot_b,"B","C"))</f>
        <v/>
      </c>
    </row>
    <row r="1213">
      <c r="A1213" s="5" t="inlineStr">
        <is>
          <t>351100300992565</t>
        </is>
      </c>
      <c r="B1213" s="5" t="inlineStr">
        <is>
          <t>LLAVE LAVATORIO ALTA TIPO BOWL NEGRA MANIJA PALETA 30CM A-2601B AQF</t>
        </is>
      </c>
      <c r="C1213" s="5" t="inlineStr">
        <is>
          <t>GRIFERIA - ACC. BAÑO Y COCINA</t>
        </is>
      </c>
      <c r="D1213" s="11" t="n">
        <v>30</v>
      </c>
      <c r="E1213" s="12" t="n">
        <v>356436.95</v>
      </c>
      <c r="F1213" s="14">
        <f>E1213/SUM(E$2:E$4165)</f>
        <v/>
      </c>
      <c r="G1213" s="14">
        <f>G1212+F1213</f>
        <v/>
      </c>
      <c r="H1213" s="5">
        <f>IF(G1213&lt;=p_rot_a,"A",IF(G1213&lt;=p_rot_b,"B","C"))</f>
        <v/>
      </c>
    </row>
    <row r="1214">
      <c r="A1214" s="5" t="inlineStr">
        <is>
          <t>351100300991325</t>
        </is>
      </c>
      <c r="B1214" s="5" t="inlineStr">
        <is>
          <t>CINTA MALLA 4  ANCHA GRANDE 100MMX75MTS GRANDE</t>
        </is>
      </c>
      <c r="C1214" s="5" t="inlineStr">
        <is>
          <t>FERRETERIA GENERAL</t>
        </is>
      </c>
      <c r="D1214" s="11" t="n">
        <v>127</v>
      </c>
      <c r="E1214" s="12" t="n">
        <v>356383.6</v>
      </c>
      <c r="F1214" s="14">
        <f>E1214/SUM(E$2:E$4165)</f>
        <v/>
      </c>
      <c r="G1214" s="14">
        <f>G1213+F1214</f>
        <v/>
      </c>
      <c r="H1214" s="5">
        <f>IF(G1214&lt;=p_rot_a,"A",IF(G1214&lt;=p_rot_b,"B","C"))</f>
        <v/>
      </c>
    </row>
    <row r="1215">
      <c r="A1215" s="5" t="inlineStr">
        <is>
          <t>5119</t>
        </is>
      </c>
      <c r="B1215" s="5" t="inlineStr">
        <is>
          <t>LAMINA DIFUSORA CUADRICULADA VENTILACION</t>
        </is>
      </c>
      <c r="C1215" s="5" t="inlineStr">
        <is>
          <t>LAMINAS Y PERFILERIA LIVIANA</t>
        </is>
      </c>
      <c r="D1215" s="11" t="n">
        <v>32</v>
      </c>
      <c r="E1215" s="12" t="n">
        <v>355615.01</v>
      </c>
      <c r="F1215" s="14">
        <f>E1215/SUM(E$2:E$4165)</f>
        <v/>
      </c>
      <c r="G1215" s="14">
        <f>G1214+F1215</f>
        <v/>
      </c>
      <c r="H1215" s="5">
        <f>IF(G1215&lt;=p_rot_a,"A",IF(G1215&lt;=p_rot_b,"B","C"))</f>
        <v/>
      </c>
    </row>
    <row r="1216">
      <c r="A1216" s="5" t="inlineStr">
        <is>
          <t>351100300992636</t>
        </is>
      </c>
      <c r="B1216" s="5" t="inlineStr">
        <is>
          <t>2DA LAMINA PVC - BAMBU IMITACION PIEDRA NATURAL</t>
        </is>
      </c>
      <c r="C1216" s="5" t="inlineStr">
        <is>
          <t>MATERIAL SEGUNDA</t>
        </is>
      </c>
      <c r="D1216" s="11" t="n">
        <v>49</v>
      </c>
      <c r="E1216" s="12" t="n">
        <v>353982.28</v>
      </c>
      <c r="F1216" s="14">
        <f>E1216/SUM(E$2:E$4165)</f>
        <v/>
      </c>
      <c r="G1216" s="14">
        <f>G1215+F1216</f>
        <v/>
      </c>
      <c r="H1216" s="5">
        <f>IF(G1216&lt;=p_rot_a,"A",IF(G1216&lt;=p_rot_b,"B","C"))</f>
        <v/>
      </c>
    </row>
    <row r="1217">
      <c r="A1217" s="5" t="inlineStr">
        <is>
          <t>11185</t>
        </is>
      </c>
      <c r="B1217" s="5" t="inlineStr">
        <is>
          <t>CACHERA FREGADERO CLASSIC 036CSVC PRICE PFISTER</t>
        </is>
      </c>
      <c r="C1217" s="5" t="inlineStr">
        <is>
          <t>GRIFERIA - ACC. BAÑO Y COCINA</t>
        </is>
      </c>
      <c r="D1217" s="11" t="n">
        <v>15</v>
      </c>
      <c r="E1217" s="12" t="n">
        <v>352200.3</v>
      </c>
      <c r="F1217" s="14">
        <f>E1217/SUM(E$2:E$4165)</f>
        <v/>
      </c>
      <c r="G1217" s="14">
        <f>G1216+F1217</f>
        <v/>
      </c>
      <c r="H1217" s="5">
        <f>IF(G1217&lt;=p_rot_a,"A",IF(G1217&lt;=p_rot_b,"B","C"))</f>
        <v/>
      </c>
    </row>
    <row r="1218">
      <c r="A1218" s="5" t="inlineStr">
        <is>
          <t>4010</t>
        </is>
      </c>
      <c r="B1218" s="5" t="inlineStr">
        <is>
          <t>TOTAL SIERRA PATIN CIRCULAR 1600W UTS1161856</t>
        </is>
      </c>
      <c r="C1218" s="5" t="inlineStr">
        <is>
          <t>FERRETERIA GENERAL</t>
        </is>
      </c>
      <c r="D1218" s="11" t="n">
        <v>8</v>
      </c>
      <c r="E1218" s="12" t="n">
        <v>352140.31</v>
      </c>
      <c r="F1218" s="14">
        <f>E1218/SUM(E$2:E$4165)</f>
        <v/>
      </c>
      <c r="G1218" s="14">
        <f>G1217+F1218</f>
        <v/>
      </c>
      <c r="H1218" s="5">
        <f>IF(G1218&lt;=p_rot_a,"A",IF(G1218&lt;=p_rot_b,"B","C"))</f>
        <v/>
      </c>
    </row>
    <row r="1219">
      <c r="A1219" s="5" t="inlineStr">
        <is>
          <t>25897</t>
        </is>
      </c>
      <c r="B1219" s="5" t="inlineStr">
        <is>
          <t>TOTAL MOTOGUADAÑA TP5524411</t>
        </is>
      </c>
      <c r="C1219" s="5" t="inlineStr">
        <is>
          <t>HERRAMIENTA ELECTRICA</t>
        </is>
      </c>
      <c r="D1219" s="11" t="n">
        <v>4</v>
      </c>
      <c r="E1219" s="12" t="n">
        <v>351832.61</v>
      </c>
      <c r="F1219" s="14">
        <f>E1219/SUM(E$2:E$4165)</f>
        <v/>
      </c>
      <c r="G1219" s="14">
        <f>G1218+F1219</f>
        <v/>
      </c>
      <c r="H1219" s="5">
        <f>IF(G1219&lt;=p_rot_a,"A",IF(G1219&lt;=p_rot_b,"B","C"))</f>
        <v/>
      </c>
    </row>
    <row r="1220">
      <c r="A1220" s="5" t="inlineStr">
        <is>
          <t>60100033</t>
        </is>
      </c>
      <c r="B1220" s="5" t="inlineStr">
        <is>
          <t>LAMPARA LED OJO BUEY BORDE BLANCO 500LM 7W 100-240V WELLMAX 2100319</t>
        </is>
      </c>
      <c r="C1220" s="5" t="inlineStr">
        <is>
          <t>BOMBILLOS Y LAMPARAS</t>
        </is>
      </c>
      <c r="D1220" s="11" t="n">
        <v>225</v>
      </c>
      <c r="E1220" s="12" t="n">
        <v>351597.71</v>
      </c>
      <c r="F1220" s="14">
        <f>E1220/SUM(E$2:E$4165)</f>
        <v/>
      </c>
      <c r="G1220" s="14">
        <f>G1219+F1220</f>
        <v/>
      </c>
      <c r="H1220" s="5">
        <f>IF(G1220&lt;=p_rot_a,"A",IF(G1220&lt;=p_rot_b,"B","C"))</f>
        <v/>
      </c>
    </row>
    <row r="1221">
      <c r="A1221" s="5" t="inlineStr">
        <is>
          <t>3992691</t>
        </is>
      </c>
      <c r="B1221" s="5" t="inlineStr">
        <is>
          <t>DYLLU MAQUINA CORTAR CERAMICA 120CM TDTTR1512 TRABAJO INTERMEDIO</t>
        </is>
      </c>
      <c r="C1221" s="5" t="inlineStr">
        <is>
          <t>HERRAMIENTAS MANUALES</t>
        </is>
      </c>
      <c r="D1221" s="11" t="n">
        <v>9</v>
      </c>
      <c r="E1221" s="12" t="n">
        <v>351341.59</v>
      </c>
      <c r="F1221" s="14">
        <f>E1221/SUM(E$2:E$4165)</f>
        <v/>
      </c>
      <c r="G1221" s="14">
        <f>G1220+F1221</f>
        <v/>
      </c>
      <c r="H1221" s="5">
        <f>IF(G1221&lt;=p_rot_a,"A",IF(G1221&lt;=p_rot_b,"B","C"))</f>
        <v/>
      </c>
    </row>
    <row r="1222">
      <c r="A1222" s="5" t="inlineStr">
        <is>
          <t>351100300990039</t>
        </is>
      </c>
      <c r="B1222" s="5" t="inlineStr">
        <is>
          <t xml:space="preserve">TRACK 1-5/8 </t>
        </is>
      </c>
      <c r="C1222" s="5" t="inlineStr">
        <is>
          <t>LAMINAS Y PERFILERIA LIVIANA</t>
        </is>
      </c>
      <c r="D1222" s="11" t="n">
        <v>573</v>
      </c>
      <c r="E1222" s="12" t="n">
        <v>351277.1</v>
      </c>
      <c r="F1222" s="14">
        <f>E1222/SUM(E$2:E$4165)</f>
        <v/>
      </c>
      <c r="G1222" s="14">
        <f>G1221+F1222</f>
        <v/>
      </c>
      <c r="H1222" s="5">
        <f>IF(G1222&lt;=p_rot_a,"A",IF(G1222&lt;=p_rot_b,"B","C"))</f>
        <v/>
      </c>
    </row>
    <row r="1223">
      <c r="A1223" s="5" t="inlineStr">
        <is>
          <t>351100300992345</t>
        </is>
      </c>
      <c r="B1223" s="5" t="inlineStr">
        <is>
          <t>DESAGUE LAVATORIO PUSH METALICO CON SIFON FLEXIBLE 70CM AQP-23368</t>
        </is>
      </c>
      <c r="C1223" s="5" t="inlineStr">
        <is>
          <t>IMPORTACION GRIFERIA</t>
        </is>
      </c>
      <c r="D1223" s="11" t="n">
        <v>88</v>
      </c>
      <c r="E1223" s="12" t="n">
        <v>351092.48</v>
      </c>
      <c r="F1223" s="14">
        <f>E1223/SUM(E$2:E$4165)</f>
        <v/>
      </c>
      <c r="G1223" s="14">
        <f>G1222+F1223</f>
        <v/>
      </c>
      <c r="H1223" s="5">
        <f>IF(G1223&lt;=p_rot_a,"A",IF(G1223&lt;=p_rot_b,"B","C"))</f>
        <v/>
      </c>
    </row>
    <row r="1224">
      <c r="A1224" s="5" t="inlineStr">
        <is>
          <t>PINT-AN-0017</t>
        </is>
      </c>
      <c r="B1224" s="5" t="inlineStr">
        <is>
          <t>LANCO ANTICORROSIVO BASE MINIO ROJO 1/4 VA971-5</t>
        </is>
      </c>
      <c r="C1224" s="5" t="inlineStr">
        <is>
          <t>ANTICORROSIVOS Y BASE ACEITE</t>
        </is>
      </c>
      <c r="D1224" s="11" t="n">
        <v>74</v>
      </c>
      <c r="E1224" s="12" t="n">
        <v>349834.98</v>
      </c>
      <c r="F1224" s="14">
        <f>E1224/SUM(E$2:E$4165)</f>
        <v/>
      </c>
      <c r="G1224" s="14">
        <f>G1223+F1224</f>
        <v/>
      </c>
      <c r="H1224" s="5">
        <f>IF(G1224&lt;=p_rot_a,"A",IF(G1224&lt;=p_rot_b,"B","C"))</f>
        <v/>
      </c>
    </row>
    <row r="1225">
      <c r="A1225" s="5" t="inlineStr">
        <is>
          <t>111269</t>
        </is>
      </c>
      <c r="B1225" s="5" t="inlineStr">
        <is>
          <t>FREGADERO ACERO INOX 1 TANQUE 2 BATEAS  1.50M PARCHE/MUEBLE</t>
        </is>
      </c>
      <c r="C1225" s="5" t="inlineStr">
        <is>
          <t>GRIFERIA - ACC. BAÑO Y COCINA</t>
        </is>
      </c>
      <c r="D1225" s="11" t="n">
        <v>14</v>
      </c>
      <c r="E1225" s="12" t="n">
        <v>349804.52</v>
      </c>
      <c r="F1225" s="14">
        <f>E1225/SUM(E$2:E$4165)</f>
        <v/>
      </c>
      <c r="G1225" s="14">
        <f>G1224+F1225</f>
        <v/>
      </c>
      <c r="H1225" s="5">
        <f>IF(G1225&lt;=p_rot_a,"A",IF(G1225&lt;=p_rot_b,"B","C"))</f>
        <v/>
      </c>
    </row>
    <row r="1226">
      <c r="A1226" s="5" t="inlineStr">
        <is>
          <t>10160019</t>
        </is>
      </c>
      <c r="B1226" s="5" t="inlineStr">
        <is>
          <t>TUBO IND. RECTANGULAR 1X2 1.20MM NEGRO</t>
        </is>
      </c>
      <c r="C1226" s="5" t="inlineStr">
        <is>
          <t>TUBERIA INDUSTRIAL</t>
        </is>
      </c>
      <c r="D1226" s="11" t="n">
        <v>69</v>
      </c>
      <c r="E1226" s="12" t="n">
        <v>349779.4</v>
      </c>
      <c r="F1226" s="14">
        <f>E1226/SUM(E$2:E$4165)</f>
        <v/>
      </c>
      <c r="G1226" s="14">
        <f>G1225+F1226</f>
        <v/>
      </c>
      <c r="H1226" s="5">
        <f>IF(G1226&lt;=p_rot_a,"A",IF(G1226&lt;=p_rot_b,"B","C"))</f>
        <v/>
      </c>
    </row>
    <row r="1227">
      <c r="A1227" s="5" t="inlineStr">
        <is>
          <t>PINT-PA-0054</t>
        </is>
      </c>
      <c r="B1227" s="5" t="inlineStr">
        <is>
          <t>LANCO SUPER COAT TINT MATE CUBETA SC689-2</t>
        </is>
      </c>
      <c r="C1227" s="5" t="inlineStr">
        <is>
          <t>PINTURA ACRILICA</t>
        </is>
      </c>
      <c r="D1227" s="11" t="n">
        <v>6</v>
      </c>
      <c r="E1227" s="12" t="n">
        <v>349557.52</v>
      </c>
      <c r="F1227" s="14">
        <f>E1227/SUM(E$2:E$4165)</f>
        <v/>
      </c>
      <c r="G1227" s="14">
        <f>G1226+F1227</f>
        <v/>
      </c>
      <c r="H1227" s="5">
        <f>IF(G1227&lt;=p_rot_a,"A",IF(G1227&lt;=p_rot_b,"B","C"))</f>
        <v/>
      </c>
    </row>
    <row r="1228">
      <c r="A1228" s="5" t="inlineStr">
        <is>
          <t>351100300992098</t>
        </is>
      </c>
      <c r="B1228" s="5" t="inlineStr">
        <is>
          <t>TOTAL COMBO 2PC PISTOLA IMPACTO 300NM + LINTERNA + CUBOS + PUNTAS 20V UTOSLI231004</t>
        </is>
      </c>
      <c r="C1228" s="5" t="inlineStr">
        <is>
          <t>SIN CATEGORIA</t>
        </is>
      </c>
      <c r="D1228" s="11" t="n">
        <v>6</v>
      </c>
      <c r="E1228" s="12" t="n">
        <v>349109.23</v>
      </c>
      <c r="F1228" s="14">
        <f>E1228/SUM(E$2:E$4165)</f>
        <v/>
      </c>
      <c r="G1228" s="14">
        <f>G1227+F1228</f>
        <v/>
      </c>
      <c r="H1228" s="5">
        <f>IF(G1228&lt;=p_rot_a,"A",IF(G1228&lt;=p_rot_b,"B","C"))</f>
        <v/>
      </c>
    </row>
    <row r="1229">
      <c r="A1229" s="5" t="inlineStr">
        <is>
          <t>168</t>
        </is>
      </c>
      <c r="B1229" s="5" t="inlineStr">
        <is>
          <t>CAJA DE REGISTRO CONCRETO</t>
        </is>
      </c>
      <c r="C1229" s="5" t="inlineStr">
        <is>
          <t>BLOQUES, VARILLAS, MALLAS</t>
        </is>
      </c>
      <c r="D1229" s="11" t="n">
        <v>66</v>
      </c>
      <c r="E1229" s="12" t="n">
        <v>348787.06</v>
      </c>
      <c r="F1229" s="14">
        <f>E1229/SUM(E$2:E$4165)</f>
        <v/>
      </c>
      <c r="G1229" s="14">
        <f>G1228+F1229</f>
        <v/>
      </c>
      <c r="H1229" s="5">
        <f>IF(G1229&lt;=p_rot_a,"A",IF(G1229&lt;=p_rot_b,"B","C"))</f>
        <v/>
      </c>
    </row>
    <row r="1230">
      <c r="A1230" s="5" t="inlineStr">
        <is>
          <t>351100300992326</t>
        </is>
      </c>
      <c r="B1230" s="5" t="inlineStr">
        <is>
          <t xml:space="preserve">LAVATORIO TIPO BOWL NEGRO DETALLES DORADOS OVALADO  FF-9040BG </t>
        </is>
      </c>
      <c r="C1230" s="5" t="inlineStr">
        <is>
          <t>IMPORTACION LOZA</t>
        </is>
      </c>
      <c r="D1230" s="11" t="n">
        <v>10</v>
      </c>
      <c r="E1230" s="12" t="n">
        <v>346159.47</v>
      </c>
      <c r="F1230" s="14">
        <f>E1230/SUM(E$2:E$4165)</f>
        <v/>
      </c>
      <c r="G1230" s="14">
        <f>G1229+F1230</f>
        <v/>
      </c>
      <c r="H1230" s="5">
        <f>IF(G1230&lt;=p_rot_a,"A",IF(G1230&lt;=p_rot_b,"B","C"))</f>
        <v/>
      </c>
    </row>
    <row r="1231">
      <c r="A1231" s="5" t="inlineStr">
        <is>
          <t>9189</t>
        </is>
      </c>
      <c r="B1231" s="5" t="inlineStr">
        <is>
          <t>METRO TUBO PVC 4</t>
        </is>
      </c>
      <c r="C1231" s="5" t="inlineStr">
        <is>
          <t>TUBERIA PVC, CANOAS Y ACCESORIOS</t>
        </is>
      </c>
      <c r="D1231" s="11" t="n">
        <v>113</v>
      </c>
      <c r="E1231" s="12" t="n">
        <v>346055.53</v>
      </c>
      <c r="F1231" s="14">
        <f>E1231/SUM(E$2:E$4165)</f>
        <v/>
      </c>
      <c r="G1231" s="14">
        <f>G1230+F1231</f>
        <v/>
      </c>
      <c r="H1231" s="5">
        <f>IF(G1231&lt;=p_rot_a,"A",IF(G1231&lt;=p_rot_b,"B","C"))</f>
        <v/>
      </c>
    </row>
    <row r="1232">
      <c r="A1232" s="5" t="inlineStr">
        <is>
          <t>351100300992912</t>
        </is>
      </c>
      <c r="B1232" s="5" t="inlineStr">
        <is>
          <t>CORNISA PVC FLAT OMEGA CIELOS Y PAREDES  2.90M 2106</t>
        </is>
      </c>
      <c r="C1232" s="5" t="inlineStr">
        <is>
          <t>PANEL ACANALADO INTERIOR</t>
        </is>
      </c>
      <c r="D1232" s="11" t="n">
        <v>118</v>
      </c>
      <c r="E1232" s="12" t="n">
        <v>345837.15</v>
      </c>
      <c r="F1232" s="14">
        <f>E1232/SUM(E$2:E$4165)</f>
        <v/>
      </c>
      <c r="G1232" s="14">
        <f>G1231+F1232</f>
        <v/>
      </c>
      <c r="H1232" s="5">
        <f>IF(G1232&lt;=p_rot_a,"A",IF(G1232&lt;=p_rot_b,"B","C"))</f>
        <v/>
      </c>
    </row>
    <row r="1233">
      <c r="A1233" s="5" t="inlineStr">
        <is>
          <t>351100300992227</t>
        </is>
      </c>
      <c r="B1233" s="5" t="inlineStr">
        <is>
          <t>JUEGO ACCESORIOS PARA BAÑO 6 PIEZAS CROMO AQP-22926</t>
        </is>
      </c>
      <c r="C1233" s="5" t="inlineStr">
        <is>
          <t>IMPORTACION GRIFERIA</t>
        </is>
      </c>
      <c r="D1233" s="11" t="n">
        <v>25</v>
      </c>
      <c r="E1233" s="12" t="n">
        <v>345630.93</v>
      </c>
      <c r="F1233" s="14">
        <f>E1233/SUM(E$2:E$4165)</f>
        <v/>
      </c>
      <c r="G1233" s="14">
        <f>G1232+F1233</f>
        <v/>
      </c>
      <c r="H1233" s="5">
        <f>IF(G1233&lt;=p_rot_a,"A",IF(G1233&lt;=p_rot_b,"B","C"))</f>
        <v/>
      </c>
    </row>
    <row r="1234">
      <c r="A1234" s="5" t="inlineStr">
        <is>
          <t>10140048</t>
        </is>
      </c>
      <c r="B1234" s="5" t="inlineStr">
        <is>
          <t>TUBO ESTRUCT. CUADRADO 3X3 1.50 - 1.40 CH16 GALVANIZADO</t>
        </is>
      </c>
      <c r="C1234" s="5" t="inlineStr">
        <is>
          <t>SIN CATEGORIA</t>
        </is>
      </c>
      <c r="D1234" s="11" t="n">
        <v>32</v>
      </c>
      <c r="E1234" s="12" t="n">
        <v>345362.83</v>
      </c>
      <c r="F1234" s="14">
        <f>E1234/SUM(E$2:E$4165)</f>
        <v/>
      </c>
      <c r="G1234" s="14">
        <f>G1233+F1234</f>
        <v/>
      </c>
      <c r="H1234" s="5">
        <f>IF(G1234&lt;=p_rot_a,"A",IF(G1234&lt;=p_rot_b,"B","C"))</f>
        <v/>
      </c>
    </row>
    <row r="1235">
      <c r="A1235" s="5" t="inlineStr">
        <is>
          <t>PINT-IM-0019</t>
        </is>
      </c>
      <c r="B1235" s="5" t="inlineStr">
        <is>
          <t>LANCO SEAL COAT DEEP SATIN GALON SC3496-4</t>
        </is>
      </c>
      <c r="C1235" s="5" t="inlineStr">
        <is>
          <t>IMPERMEABILIZANTES</t>
        </is>
      </c>
      <c r="D1235" s="11" t="n">
        <v>23</v>
      </c>
      <c r="E1235" s="12" t="n">
        <v>345309.73</v>
      </c>
      <c r="F1235" s="14">
        <f>E1235/SUM(E$2:E$4165)</f>
        <v/>
      </c>
      <c r="G1235" s="14">
        <f>G1234+F1235</f>
        <v/>
      </c>
      <c r="H1235" s="5">
        <f>IF(G1235&lt;=p_rot_a,"A",IF(G1235&lt;=p_rot_b,"B","C"))</f>
        <v/>
      </c>
    </row>
    <row r="1236">
      <c r="A1236" s="5" t="inlineStr">
        <is>
          <t>351100300991285</t>
        </is>
      </c>
      <c r="B1236" s="5" t="inlineStr">
        <is>
          <t>PROTECTO HIGH STANDARD LATEX MATE BLANCO CUBETA</t>
        </is>
      </c>
      <c r="C1236" s="5" t="inlineStr">
        <is>
          <t>SIN CATEGORIA</t>
        </is>
      </c>
      <c r="D1236" s="11" t="n">
        <v>6</v>
      </c>
      <c r="E1236" s="12" t="n">
        <v>343433.63</v>
      </c>
      <c r="F1236" s="14">
        <f>E1236/SUM(E$2:E$4165)</f>
        <v/>
      </c>
      <c r="G1236" s="14">
        <f>G1235+F1236</f>
        <v/>
      </c>
      <c r="H1236" s="5">
        <f>IF(G1236&lt;=p_rot_a,"A",IF(G1236&lt;=p_rot_b,"B","C"))</f>
        <v/>
      </c>
    </row>
    <row r="1237">
      <c r="A1237" s="5" t="inlineStr">
        <is>
          <t>351100300992698</t>
        </is>
      </c>
      <c r="B1237" s="5" t="inlineStr">
        <is>
          <t>DJ DESAGUE LAVATORIO LUJOSO PUSH NEGRO MATE INOX</t>
        </is>
      </c>
      <c r="C1237" s="5" t="inlineStr">
        <is>
          <t>IMPORTACION GRIFERIA</t>
        </is>
      </c>
      <c r="D1237" s="11" t="n">
        <v>36</v>
      </c>
      <c r="E1237" s="12" t="n">
        <v>342174.16</v>
      </c>
      <c r="F1237" s="14">
        <f>E1237/SUM(E$2:E$4165)</f>
        <v/>
      </c>
      <c r="G1237" s="14">
        <f>G1236+F1237</f>
        <v/>
      </c>
      <c r="H1237" s="5">
        <f>IF(G1237&lt;=p_rot_a,"A",IF(G1237&lt;=p_rot_b,"B","C"))</f>
        <v/>
      </c>
    </row>
    <row r="1238">
      <c r="A1238" s="5" t="inlineStr">
        <is>
          <t>351100300991185</t>
        </is>
      </c>
      <c r="B1238" s="5" t="inlineStr">
        <is>
          <t>FANAL CERRADURA LUJO NEGRO MATE  MARSELLA 90490-006 LLAVIN</t>
        </is>
      </c>
      <c r="C1238" s="5" t="inlineStr">
        <is>
          <t>FERRETERIA GENERAL</t>
        </is>
      </c>
      <c r="D1238" s="11" t="n">
        <v>14</v>
      </c>
      <c r="E1238" s="12" t="n">
        <v>342009.81</v>
      </c>
      <c r="F1238" s="14">
        <f>E1238/SUM(E$2:E$4165)</f>
        <v/>
      </c>
      <c r="G1238" s="14">
        <f>G1237+F1238</f>
        <v/>
      </c>
      <c r="H1238" s="5">
        <f>IF(G1238&lt;=p_rot_a,"A",IF(G1238&lt;=p_rot_b,"B","C"))</f>
        <v/>
      </c>
    </row>
    <row r="1239">
      <c r="A1239" s="5" t="inlineStr">
        <is>
          <t>351100300992637</t>
        </is>
      </c>
      <c r="B1239" s="5" t="inlineStr">
        <is>
          <t>BOSCH KIT TALADRO GSB 185 + ESMERILADORA GWS 180 + BATERIAS Y CARGADOR</t>
        </is>
      </c>
      <c r="C1239" s="5" t="inlineStr">
        <is>
          <t>SIN CATEGORIA</t>
        </is>
      </c>
      <c r="D1239" s="11" t="n">
        <v>3</v>
      </c>
      <c r="E1239" s="12" t="n">
        <v>341913</v>
      </c>
      <c r="F1239" s="14">
        <f>E1239/SUM(E$2:E$4165)</f>
        <v/>
      </c>
      <c r="G1239" s="14">
        <f>G1238+F1239</f>
        <v/>
      </c>
      <c r="H1239" s="5">
        <f>IF(G1239&lt;=p_rot_a,"A",IF(G1239&lt;=p_rot_b,"B","C"))</f>
        <v/>
      </c>
    </row>
    <row r="1240">
      <c r="A1240" s="5" t="inlineStr">
        <is>
          <t>5136</t>
        </is>
      </c>
      <c r="B1240" s="5" t="inlineStr">
        <is>
          <t>MARCO DIFUSORA 61X61</t>
        </is>
      </c>
      <c r="C1240" s="5" t="inlineStr">
        <is>
          <t>FERRETERIA GENERAL</t>
        </is>
      </c>
      <c r="D1240" s="11" t="n">
        <v>29</v>
      </c>
      <c r="E1240" s="12" t="n">
        <v>341887.91</v>
      </c>
      <c r="F1240" s="14">
        <f>E1240/SUM(E$2:E$4165)</f>
        <v/>
      </c>
      <c r="G1240" s="14">
        <f>G1239+F1240</f>
        <v/>
      </c>
      <c r="H1240" s="5">
        <f>IF(G1240&lt;=p_rot_a,"A",IF(G1240&lt;=p_rot_b,"B","C"))</f>
        <v/>
      </c>
    </row>
    <row r="1241">
      <c r="A1241" s="5" t="inlineStr">
        <is>
          <t>5105</t>
        </is>
      </c>
      <c r="B1241" s="5" t="inlineStr">
        <is>
          <t>TORNILLO GYP 1 1/2 PB X 100</t>
        </is>
      </c>
      <c r="C1241" s="5" t="inlineStr">
        <is>
          <t>TORNILLERIA</t>
        </is>
      </c>
      <c r="D1241" s="11" t="n">
        <v>643</v>
      </c>
      <c r="E1241" s="12" t="n">
        <v>341873.24</v>
      </c>
      <c r="F1241" s="14">
        <f>E1241/SUM(E$2:E$4165)</f>
        <v/>
      </c>
      <c r="G1241" s="14">
        <f>G1240+F1241</f>
        <v/>
      </c>
      <c r="H1241" s="5">
        <f>IF(G1241&lt;=p_rot_a,"A",IF(G1241&lt;=p_rot_b,"B","C"))</f>
        <v/>
      </c>
    </row>
    <row r="1242">
      <c r="A1242" s="5" t="inlineStr">
        <is>
          <t>73204</t>
        </is>
      </c>
      <c r="B1242" s="5" t="inlineStr">
        <is>
          <t>ALAMBRE NAVAJA GALVA 8M</t>
        </is>
      </c>
      <c r="C1242" s="5" t="inlineStr">
        <is>
          <t>TUBERIA INDUSTRIAL, HIERROS PLANOS Y CORRUGADOS</t>
        </is>
      </c>
      <c r="D1242" s="11" t="n">
        <v>59</v>
      </c>
      <c r="E1242" s="12" t="n">
        <v>341797.4</v>
      </c>
      <c r="F1242" s="14">
        <f>E1242/SUM(E$2:E$4165)</f>
        <v/>
      </c>
      <c r="G1242" s="14">
        <f>G1241+F1242</f>
        <v/>
      </c>
      <c r="H1242" s="5">
        <f>IF(G1242&lt;=p_rot_a,"A",IF(G1242&lt;=p_rot_b,"B","C"))</f>
        <v/>
      </c>
    </row>
    <row r="1243">
      <c r="A1243" s="5" t="inlineStr">
        <is>
          <t>686</t>
        </is>
      </c>
      <c r="B1243" s="5" t="inlineStr">
        <is>
          <t>BROCHA 4 MASTER GAM/ BASIC</t>
        </is>
      </c>
      <c r="C1243" s="5" t="inlineStr">
        <is>
          <t>FERRETERIA GENERAL</t>
        </is>
      </c>
      <c r="D1243" s="11" t="n">
        <v>132</v>
      </c>
      <c r="E1243" s="12" t="n">
        <v>341760.39</v>
      </c>
      <c r="F1243" s="14">
        <f>E1243/SUM(E$2:E$4165)</f>
        <v/>
      </c>
      <c r="G1243" s="14">
        <f>G1242+F1243</f>
        <v/>
      </c>
      <c r="H1243" s="5">
        <f>IF(G1243&lt;=p_rot_a,"A",IF(G1243&lt;=p_rot_b,"B","C"))</f>
        <v/>
      </c>
    </row>
    <row r="1244">
      <c r="A1244" s="5" t="inlineStr">
        <is>
          <t>14100017</t>
        </is>
      </c>
      <c r="B1244" s="5" t="inlineStr">
        <is>
          <t>PUERTA CEDRO MEDIA LUNA 90 X 210 CM</t>
        </is>
      </c>
      <c r="C1244" s="5" t="inlineStr">
        <is>
          <t>PUERTAS</t>
        </is>
      </c>
      <c r="D1244" s="11" t="n">
        <v>4</v>
      </c>
      <c r="E1244" s="12" t="n">
        <v>341469.03</v>
      </c>
      <c r="F1244" s="14">
        <f>E1244/SUM(E$2:E$4165)</f>
        <v/>
      </c>
      <c r="G1244" s="14">
        <f>G1243+F1244</f>
        <v/>
      </c>
      <c r="H1244" s="5">
        <f>IF(G1244&lt;=p_rot_a,"A",IF(G1244&lt;=p_rot_b,"B","C"))</f>
        <v/>
      </c>
    </row>
    <row r="1245">
      <c r="A1245" s="5" t="inlineStr">
        <is>
          <t>351100300992553</t>
        </is>
      </c>
      <c r="B1245" s="5" t="inlineStr">
        <is>
          <t>BOSCH TALADRO 1/2 X 750W GSB 13 + 5 BROCAS + ESTUCHE</t>
        </is>
      </c>
      <c r="C1245" s="5" t="inlineStr">
        <is>
          <t>TALADROS</t>
        </is>
      </c>
      <c r="D1245" s="11" t="n">
        <v>11</v>
      </c>
      <c r="E1245" s="12" t="n">
        <v>339820</v>
      </c>
      <c r="F1245" s="14">
        <f>E1245/SUM(E$2:E$4165)</f>
        <v/>
      </c>
      <c r="G1245" s="14">
        <f>G1244+F1245</f>
        <v/>
      </c>
      <c r="H1245" s="5">
        <f>IF(G1245&lt;=p_rot_a,"A",IF(G1245&lt;=p_rot_b,"B","C"))</f>
        <v/>
      </c>
    </row>
    <row r="1246">
      <c r="A1246" s="5" t="inlineStr">
        <is>
          <t>351100300991483</t>
        </is>
      </c>
      <c r="B1246" s="5" t="inlineStr">
        <is>
          <t>AQUA PLUS LLAVE LAVATORIO MONOCOMANDO BLANCA AQP-22892</t>
        </is>
      </c>
      <c r="C1246" s="5" t="inlineStr">
        <is>
          <t>IMPORTACION GRIFERIA</t>
        </is>
      </c>
      <c r="D1246" s="11" t="n">
        <v>26</v>
      </c>
      <c r="E1246" s="12" t="n">
        <v>339507.7</v>
      </c>
      <c r="F1246" s="14">
        <f>E1246/SUM(E$2:E$4165)</f>
        <v/>
      </c>
      <c r="G1246" s="14">
        <f>G1245+F1246</f>
        <v/>
      </c>
      <c r="H1246" s="5">
        <f>IF(G1246&lt;=p_rot_a,"A",IF(G1246&lt;=p_rot_b,"B","C"))</f>
        <v/>
      </c>
    </row>
    <row r="1247">
      <c r="A1247" s="5" t="inlineStr">
        <is>
          <t>351100300991509</t>
        </is>
      </c>
      <c r="B1247" s="5" t="inlineStr">
        <is>
          <t>HIGH TACK FIGHT ULTRA AGARRE INICIAL 300ML</t>
        </is>
      </c>
      <c r="C1247" s="5" t="inlineStr">
        <is>
          <t>FERRETERIA GENERAL</t>
        </is>
      </c>
      <c r="D1247" s="11" t="n">
        <v>59</v>
      </c>
      <c r="E1247" s="12" t="n">
        <v>339380.53</v>
      </c>
      <c r="F1247" s="14">
        <f>E1247/SUM(E$2:E$4165)</f>
        <v/>
      </c>
      <c r="G1247" s="14">
        <f>G1246+F1247</f>
        <v/>
      </c>
      <c r="H1247" s="5">
        <f>IF(G1247&lt;=p_rot_a,"A",IF(G1247&lt;=p_rot_b,"B","C"))</f>
        <v/>
      </c>
    </row>
    <row r="1248">
      <c r="A1248" s="5" t="inlineStr">
        <is>
          <t>1033</t>
        </is>
      </c>
      <c r="B1248" s="5" t="inlineStr">
        <is>
          <t xml:space="preserve">CABLE TSJ 3X14 </t>
        </is>
      </c>
      <c r="C1248" s="5" t="inlineStr">
        <is>
          <t>ACCESORIOS ELECTRICOS Y CABLES</t>
        </is>
      </c>
      <c r="D1248" s="11" t="n">
        <v>313</v>
      </c>
      <c r="E1248" s="12" t="n">
        <v>338434.05</v>
      </c>
      <c r="F1248" s="14">
        <f>E1248/SUM(E$2:E$4165)</f>
        <v/>
      </c>
      <c r="G1248" s="14">
        <f>G1247+F1248</f>
        <v/>
      </c>
      <c r="H1248" s="5">
        <f>IF(G1248&lt;=p_rot_a,"A",IF(G1248&lt;=p_rot_b,"B","C"))</f>
        <v/>
      </c>
    </row>
    <row r="1249">
      <c r="A1249" s="5" t="inlineStr">
        <is>
          <t>463</t>
        </is>
      </c>
      <c r="B1249" s="5" t="inlineStr">
        <is>
          <t>LAMINA HIERRO NEGRO #22 .79MM 1.22 X 2.44</t>
        </is>
      </c>
      <c r="C1249" s="5" t="inlineStr">
        <is>
          <t>TUBERIA INDUSTRIAL, HIERROS PLANOS Y CORRUGADOS</t>
        </is>
      </c>
      <c r="D1249" s="11" t="n">
        <v>31</v>
      </c>
      <c r="E1249" s="12" t="n">
        <v>338250.23</v>
      </c>
      <c r="F1249" s="14">
        <f>E1249/SUM(E$2:E$4165)</f>
        <v/>
      </c>
      <c r="G1249" s="14">
        <f>G1248+F1249</f>
        <v/>
      </c>
      <c r="H1249" s="5">
        <f>IF(G1249&lt;=p_rot_a,"A",IF(G1249&lt;=p_rot_b,"B","C"))</f>
        <v/>
      </c>
    </row>
    <row r="1250">
      <c r="A1250" s="5" t="inlineStr">
        <is>
          <t>3034</t>
        </is>
      </c>
      <c r="B1250" s="5" t="inlineStr">
        <is>
          <t>CH CENTRO DE CARGA 4 CIRCUITOS PARCHE 4L 125SP</t>
        </is>
      </c>
      <c r="C1250" s="5" t="inlineStr">
        <is>
          <t>ACCESORIOS ELECTRICOS Y CABLES</t>
        </is>
      </c>
      <c r="D1250" s="11" t="n">
        <v>10</v>
      </c>
      <c r="E1250" s="12" t="n">
        <v>337759.43</v>
      </c>
      <c r="F1250" s="14">
        <f>E1250/SUM(E$2:E$4165)</f>
        <v/>
      </c>
      <c r="G1250" s="14">
        <f>G1249+F1250</f>
        <v/>
      </c>
      <c r="H1250" s="5">
        <f>IF(G1250&lt;=p_rot_a,"A",IF(G1250&lt;=p_rot_b,"B","C"))</f>
        <v/>
      </c>
    </row>
    <row r="1251">
      <c r="A1251" s="5" t="inlineStr">
        <is>
          <t>73961</t>
        </is>
      </c>
      <c r="B1251" s="5" t="inlineStr">
        <is>
          <t>CH CENTRO DE CARGA 24 CH</t>
        </is>
      </c>
      <c r="C1251" s="5" t="inlineStr">
        <is>
          <t>ACCESORIOS ELECTRICOS Y CABLES</t>
        </is>
      </c>
      <c r="D1251" s="11" t="n">
        <v>3</v>
      </c>
      <c r="E1251" s="12" t="n">
        <v>337721.75</v>
      </c>
      <c r="F1251" s="14">
        <f>E1251/SUM(E$2:E$4165)</f>
        <v/>
      </c>
      <c r="G1251" s="14">
        <f>G1250+F1251</f>
        <v/>
      </c>
      <c r="H1251" s="5">
        <f>IF(G1251&lt;=p_rot_a,"A",IF(G1251&lt;=p_rot_b,"B","C"))</f>
        <v/>
      </c>
    </row>
    <row r="1252">
      <c r="A1252" s="5" t="inlineStr">
        <is>
          <t>351100300992447</t>
        </is>
      </c>
      <c r="B1252" s="5" t="inlineStr">
        <is>
          <t>CACHERA FREGADERO FLEXIBLE MANIJA COPA AQP-576-M</t>
        </is>
      </c>
      <c r="C1252" s="5" t="inlineStr">
        <is>
          <t>IMPORTACION GRIFERIA</t>
        </is>
      </c>
      <c r="D1252" s="11" t="n">
        <v>24</v>
      </c>
      <c r="E1252" s="12" t="n">
        <v>337699.12</v>
      </c>
      <c r="F1252" s="14">
        <f>E1252/SUM(E$2:E$4165)</f>
        <v/>
      </c>
      <c r="G1252" s="14">
        <f>G1251+F1252</f>
        <v/>
      </c>
      <c r="H1252" s="5">
        <f>IF(G1252&lt;=p_rot_a,"A",IF(G1252&lt;=p_rot_b,"B","C"))</f>
        <v/>
      </c>
    </row>
    <row r="1253">
      <c r="A1253" s="5" t="inlineStr">
        <is>
          <t>9108</t>
        </is>
      </c>
      <c r="B1253" s="5" t="inlineStr">
        <is>
          <t>TEE 2 PVC</t>
        </is>
      </c>
      <c r="C1253" s="5" t="inlineStr">
        <is>
          <t>TUBERIA PVC, CANOAS Y ACCESORIOS</t>
        </is>
      </c>
      <c r="D1253" s="11" t="n">
        <v>473</v>
      </c>
      <c r="E1253" s="12" t="n">
        <v>336827.64</v>
      </c>
      <c r="F1253" s="14">
        <f>E1253/SUM(E$2:E$4165)</f>
        <v/>
      </c>
      <c r="G1253" s="14">
        <f>G1252+F1253</f>
        <v/>
      </c>
      <c r="H1253" s="5">
        <f>IF(G1253&lt;=p_rot_a,"A",IF(G1253&lt;=p_rot_b,"B","C"))</f>
        <v/>
      </c>
    </row>
    <row r="1254">
      <c r="A1254" s="5" t="inlineStr">
        <is>
          <t>351100300992328</t>
        </is>
      </c>
      <c r="B1254" s="5" t="inlineStr">
        <is>
          <t>LAVATORIO TIPO BOWL OVALADO MARMOL BLANCO CON NEGRO FF-9050BA</t>
        </is>
      </c>
      <c r="C1254" s="5" t="inlineStr">
        <is>
          <t>IMPORTACION LOZA</t>
        </is>
      </c>
      <c r="D1254" s="11" t="n">
        <v>9</v>
      </c>
      <c r="E1254" s="12" t="n">
        <v>336290.19</v>
      </c>
      <c r="F1254" s="14">
        <f>E1254/SUM(E$2:E$4165)</f>
        <v/>
      </c>
      <c r="G1254" s="14">
        <f>G1253+F1254</f>
        <v/>
      </c>
      <c r="H1254" s="5">
        <f>IF(G1254&lt;=p_rot_a,"A",IF(G1254&lt;=p_rot_b,"B","C"))</f>
        <v/>
      </c>
    </row>
    <row r="1255">
      <c r="A1255" s="5" t="inlineStr">
        <is>
          <t>60100023</t>
        </is>
      </c>
      <c r="B1255" s="5" t="inlineStr">
        <is>
          <t>LAMPARA LED CUAD. PARCHE 1350LM 18W 100-240V WELLMAX 2100317</t>
        </is>
      </c>
      <c r="C1255" s="5" t="inlineStr">
        <is>
          <t>BOMBILLOS Y LAMPARAS</t>
        </is>
      </c>
      <c r="D1255" s="11" t="n">
        <v>67</v>
      </c>
      <c r="E1255" s="12" t="n">
        <v>335219.7</v>
      </c>
      <c r="F1255" s="14">
        <f>E1255/SUM(E$2:E$4165)</f>
        <v/>
      </c>
      <c r="G1255" s="14">
        <f>G1254+F1255</f>
        <v/>
      </c>
      <c r="H1255" s="5">
        <f>IF(G1255&lt;=p_rot_a,"A",IF(G1255&lt;=p_rot_b,"B","C"))</f>
        <v/>
      </c>
    </row>
    <row r="1256">
      <c r="A1256" s="5" t="inlineStr">
        <is>
          <t>195</t>
        </is>
      </c>
      <c r="B1256" s="5" t="inlineStr">
        <is>
          <t>TANDEN VAGONETA PIEDRA 12M</t>
        </is>
      </c>
      <c r="C1256" s="5" t="inlineStr">
        <is>
          <t>AGREGADOS</t>
        </is>
      </c>
      <c r="D1256" s="11" t="n">
        <v>2</v>
      </c>
      <c r="E1256" s="12" t="n">
        <v>334512.59</v>
      </c>
      <c r="F1256" s="14">
        <f>E1256/SUM(E$2:E$4165)</f>
        <v/>
      </c>
      <c r="G1256" s="14">
        <f>G1255+F1256</f>
        <v/>
      </c>
      <c r="H1256" s="5">
        <f>IF(G1256&lt;=p_rot_a,"A",IF(G1256&lt;=p_rot_b,"B","C"))</f>
        <v/>
      </c>
    </row>
    <row r="1257">
      <c r="A1257" s="5" t="inlineStr">
        <is>
          <t>PINT-PS-0001</t>
        </is>
      </c>
      <c r="B1257" s="5" t="inlineStr">
        <is>
          <t>BOSNY SPRAY ALUMINIO PLATA (SILVER) SB-36</t>
        </is>
      </c>
      <c r="C1257" s="5" t="inlineStr">
        <is>
          <t>PINTURA SPRAY</t>
        </is>
      </c>
      <c r="D1257" s="11" t="n">
        <v>107</v>
      </c>
      <c r="E1257" s="12" t="n">
        <v>333798.46</v>
      </c>
      <c r="F1257" s="14">
        <f>E1257/SUM(E$2:E$4165)</f>
        <v/>
      </c>
      <c r="G1257" s="14">
        <f>G1256+F1257</f>
        <v/>
      </c>
      <c r="H1257" s="5">
        <f>IF(G1257&lt;=p_rot_a,"A",IF(G1257&lt;=p_rot_b,"B","C"))</f>
        <v/>
      </c>
    </row>
    <row r="1258">
      <c r="A1258" s="5" t="inlineStr">
        <is>
          <t>351100300992415</t>
        </is>
      </c>
      <c r="B1258" s="5" t="inlineStr">
        <is>
          <t>SEGUNDA FF-1139-66 ESPEJO LED REDONDO 60CM (CON DESPERFECTOS)</t>
        </is>
      </c>
      <c r="C1258" s="5" t="inlineStr">
        <is>
          <t>IMPORTACION LOZA</t>
        </is>
      </c>
      <c r="D1258" s="11" t="n">
        <v>19</v>
      </c>
      <c r="E1258" s="12" t="n">
        <v>333628.32</v>
      </c>
      <c r="F1258" s="14">
        <f>E1258/SUM(E$2:E$4165)</f>
        <v/>
      </c>
      <c r="G1258" s="14">
        <f>G1257+F1258</f>
        <v/>
      </c>
      <c r="H1258" s="5">
        <f>IF(G1258&lt;=p_rot_a,"A",IF(G1258&lt;=p_rot_b,"B","C"))</f>
        <v/>
      </c>
    </row>
    <row r="1259">
      <c r="A1259" s="5" t="inlineStr">
        <is>
          <t>351100300992659</t>
        </is>
      </c>
      <c r="B1259" s="5" t="inlineStr">
        <is>
          <t>LAVATORIO GRIS MARMOL TIPO BOWL FF-9023SB 41CM X 38CM X 15CM</t>
        </is>
      </c>
      <c r="C1259" s="5" t="inlineStr">
        <is>
          <t>IMPORTACION LOZA</t>
        </is>
      </c>
      <c r="D1259" s="11" t="n">
        <v>9</v>
      </c>
      <c r="E1259" s="12" t="n">
        <v>333178.32</v>
      </c>
      <c r="F1259" s="14">
        <f>E1259/SUM(E$2:E$4165)</f>
        <v/>
      </c>
      <c r="G1259" s="14">
        <f>G1258+F1259</f>
        <v/>
      </c>
      <c r="H1259" s="5">
        <f>IF(G1259&lt;=p_rot_a,"A",IF(G1259&lt;=p_rot_b,"B","C"))</f>
        <v/>
      </c>
    </row>
    <row r="1260">
      <c r="A1260" s="5" t="inlineStr">
        <is>
          <t>444</t>
        </is>
      </c>
      <c r="B1260" s="5" t="inlineStr">
        <is>
          <t>STANLEY RIEL 244 PORTON 8</t>
        </is>
      </c>
      <c r="C1260" s="5" t="inlineStr">
        <is>
          <t>FERRETERIA GENERAL</t>
        </is>
      </c>
      <c r="D1260" s="11" t="n">
        <v>25</v>
      </c>
      <c r="E1260" s="12" t="n">
        <v>331944.47</v>
      </c>
      <c r="F1260" s="14">
        <f>E1260/SUM(E$2:E$4165)</f>
        <v/>
      </c>
      <c r="G1260" s="14">
        <f>G1259+F1260</f>
        <v/>
      </c>
      <c r="H1260" s="5">
        <f>IF(G1260&lt;=p_rot_a,"A",IF(G1260&lt;=p_rot_b,"B","C"))</f>
        <v/>
      </c>
    </row>
    <row r="1261">
      <c r="A1261" s="5" t="inlineStr">
        <is>
          <t>1129</t>
        </is>
      </c>
      <c r="B1261" s="5" t="inlineStr">
        <is>
          <t>TANDEN VAGONETA ARENA 12M</t>
        </is>
      </c>
      <c r="C1261" s="5" t="inlineStr">
        <is>
          <t>AGREGADOS</t>
        </is>
      </c>
      <c r="D1261" s="11" t="n">
        <v>2</v>
      </c>
      <c r="E1261" s="12" t="n">
        <v>331904.19</v>
      </c>
      <c r="F1261" s="14">
        <f>E1261/SUM(E$2:E$4165)</f>
        <v/>
      </c>
      <c r="G1261" s="14">
        <f>G1260+F1261</f>
        <v/>
      </c>
      <c r="H1261" s="5">
        <f>IF(G1261&lt;=p_rot_a,"A",IF(G1261&lt;=p_rot_b,"B","C"))</f>
        <v/>
      </c>
    </row>
    <row r="1262">
      <c r="A1262" s="5" t="inlineStr">
        <is>
          <t>7488</t>
        </is>
      </c>
      <c r="B1262" s="5" t="inlineStr">
        <is>
          <t>CLAVO 2 CC</t>
        </is>
      </c>
      <c r="C1262" s="5" t="inlineStr">
        <is>
          <t>FERRETERIA GENERAL</t>
        </is>
      </c>
      <c r="D1262" s="11" t="n">
        <v>293.1</v>
      </c>
      <c r="E1262" s="12" t="n">
        <v>331564.55</v>
      </c>
      <c r="F1262" s="14">
        <f>E1262/SUM(E$2:E$4165)</f>
        <v/>
      </c>
      <c r="G1262" s="14">
        <f>G1261+F1262</f>
        <v/>
      </c>
      <c r="H1262" s="5">
        <f>IF(G1262&lt;=p_rot_a,"A",IF(G1262&lt;=p_rot_b,"B","C"))</f>
        <v/>
      </c>
    </row>
    <row r="1263">
      <c r="A1263" s="5" t="inlineStr">
        <is>
          <t>351100300992801</t>
        </is>
      </c>
      <c r="B1263" s="5" t="inlineStr">
        <is>
          <t>PANEL ACANALADO TIPO FLAUTA NUEVA TEC ROSA METALICO  F38-PINK 20CM X 2.90M PS INTERIOR</t>
        </is>
      </c>
      <c r="C1263" s="5" t="inlineStr">
        <is>
          <t>IMPORTACION PANEL ACANALADO INTERIOR</t>
        </is>
      </c>
      <c r="D1263" s="11" t="n">
        <v>66</v>
      </c>
      <c r="E1263" s="12" t="n">
        <v>331407.08</v>
      </c>
      <c r="F1263" s="14">
        <f>E1263/SUM(E$2:E$4165)</f>
        <v/>
      </c>
      <c r="G1263" s="14">
        <f>G1262+F1263</f>
        <v/>
      </c>
      <c r="H1263" s="5">
        <f>IF(G1263&lt;=p_rot_a,"A",IF(G1263&lt;=p_rot_b,"B","C"))</f>
        <v/>
      </c>
    </row>
    <row r="1264">
      <c r="A1264" s="5" t="inlineStr">
        <is>
          <t>PINT-PA-0014</t>
        </is>
      </c>
      <c r="B1264" s="5" t="inlineStr">
        <is>
          <t>LANCO MAXIMA SATIN ACCENT GALON MA764-4</t>
        </is>
      </c>
      <c r="C1264" s="5" t="inlineStr">
        <is>
          <t>PINTURA ACRILICA</t>
        </is>
      </c>
      <c r="D1264" s="11" t="n">
        <v>21</v>
      </c>
      <c r="E1264" s="12" t="n">
        <v>331384.44</v>
      </c>
      <c r="F1264" s="14">
        <f>E1264/SUM(E$2:E$4165)</f>
        <v/>
      </c>
      <c r="G1264" s="14">
        <f>G1263+F1264</f>
        <v/>
      </c>
      <c r="H1264" s="5">
        <f>IF(G1264&lt;=p_rot_a,"A",IF(G1264&lt;=p_rot_b,"B","C"))</f>
        <v/>
      </c>
    </row>
    <row r="1265">
      <c r="A1265" s="5" t="inlineStr">
        <is>
          <t>351100300992285</t>
        </is>
      </c>
      <c r="B1265" s="5" t="inlineStr">
        <is>
          <t>LAMINA NUEVA TEC XL ROSADA ACABADO SUAVE 1.22X2.80 5MM DE117 BAMBU CARBON PVC</t>
        </is>
      </c>
      <c r="C1265" s="5" t="inlineStr">
        <is>
          <t>LAMINA PVC, BAMBU, ACC</t>
        </is>
      </c>
      <c r="D1265" s="11" t="n">
        <v>12</v>
      </c>
      <c r="E1265" s="12" t="n">
        <v>331255.75</v>
      </c>
      <c r="F1265" s="14">
        <f>E1265/SUM(E$2:E$4165)</f>
        <v/>
      </c>
      <c r="G1265" s="14">
        <f>G1264+F1265</f>
        <v/>
      </c>
      <c r="H1265" s="5">
        <f>IF(G1265&lt;=p_rot_a,"A",IF(G1265&lt;=p_rot_b,"B","C"))</f>
        <v/>
      </c>
    </row>
    <row r="1266">
      <c r="A1266" s="5" t="inlineStr">
        <is>
          <t>351100300992327</t>
        </is>
      </c>
      <c r="B1266" s="5" t="inlineStr">
        <is>
          <t>LAVATORIO TIPO BOWL MARMOL BLANCO CON NEGRO  FF-9051BA</t>
        </is>
      </c>
      <c r="C1266" s="5" t="inlineStr">
        <is>
          <t>IMPORTACION LOZA</t>
        </is>
      </c>
      <c r="D1266" s="11" t="n">
        <v>9</v>
      </c>
      <c r="E1266" s="12" t="n">
        <v>330370.89</v>
      </c>
      <c r="F1266" s="14">
        <f>E1266/SUM(E$2:E$4165)</f>
        <v/>
      </c>
      <c r="G1266" s="14">
        <f>G1265+F1266</f>
        <v/>
      </c>
      <c r="H1266" s="5">
        <f>IF(G1266&lt;=p_rot_a,"A",IF(G1266&lt;=p_rot_b,"B","C"))</f>
        <v/>
      </c>
    </row>
    <row r="1267">
      <c r="A1267" s="5" t="inlineStr">
        <is>
          <t>351100300992441</t>
        </is>
      </c>
      <c r="B1267" s="5" t="inlineStr">
        <is>
          <t>LLAVE LAVATORIO ALTA TIPO BOWL NEGRA AQP-23308</t>
        </is>
      </c>
      <c r="C1267" s="5" t="inlineStr">
        <is>
          <t>IMPORTACION GRIFERIA</t>
        </is>
      </c>
      <c r="D1267" s="11" t="n">
        <v>23</v>
      </c>
      <c r="E1267" s="12" t="n">
        <v>330000</v>
      </c>
      <c r="F1267" s="14">
        <f>E1267/SUM(E$2:E$4165)</f>
        <v/>
      </c>
      <c r="G1267" s="14">
        <f>G1266+F1267</f>
        <v/>
      </c>
      <c r="H1267" s="5">
        <f>IF(G1267&lt;=p_rot_a,"A",IF(G1267&lt;=p_rot_b,"B","C"))</f>
        <v/>
      </c>
    </row>
    <row r="1268">
      <c r="A1268" s="5" t="inlineStr">
        <is>
          <t>351100300992226</t>
        </is>
      </c>
      <c r="B1268" s="5" t="inlineStr">
        <is>
          <t>DESAGUE CUADRADO 4X4 NEGRO TIPO REJILLA AQP-23133</t>
        </is>
      </c>
      <c r="C1268" s="5" t="inlineStr">
        <is>
          <t>IMPORTACION GRIFERIA</t>
        </is>
      </c>
      <c r="D1268" s="11" t="n">
        <v>96</v>
      </c>
      <c r="E1268" s="12" t="n">
        <v>329739.82</v>
      </c>
      <c r="F1268" s="14">
        <f>E1268/SUM(E$2:E$4165)</f>
        <v/>
      </c>
      <c r="G1268" s="14">
        <f>G1267+F1268</f>
        <v/>
      </c>
      <c r="H1268" s="5">
        <f>IF(G1268&lt;=p_rot_a,"A",IF(G1268&lt;=p_rot_b,"B","C"))</f>
        <v/>
      </c>
    </row>
    <row r="1269">
      <c r="A1269" s="5" t="inlineStr">
        <is>
          <t>10162</t>
        </is>
      </c>
      <c r="B1269" s="5" t="inlineStr">
        <is>
          <t>LLAVE FREGADERO MONOCOMANDO LAINZ 028PF2LDC PRICE PFISTER</t>
        </is>
      </c>
      <c r="C1269" s="5" t="inlineStr">
        <is>
          <t>GRIFERIA - ACC. BAÑO Y COCINA</t>
        </is>
      </c>
      <c r="D1269" s="11" t="n">
        <v>13</v>
      </c>
      <c r="E1269" s="12" t="n">
        <v>329140.02</v>
      </c>
      <c r="F1269" s="14">
        <f>E1269/SUM(E$2:E$4165)</f>
        <v/>
      </c>
      <c r="G1269" s="14">
        <f>G1268+F1269</f>
        <v/>
      </c>
      <c r="H1269" s="5">
        <f>IF(G1269&lt;=p_rot_a,"A",IF(G1269&lt;=p_rot_b,"B","C"))</f>
        <v/>
      </c>
    </row>
    <row r="1270">
      <c r="A1270" s="5" t="inlineStr">
        <is>
          <t>1014</t>
        </is>
      </c>
      <c r="B1270" s="5" t="inlineStr">
        <is>
          <t>CABLE 10 BLANCO</t>
        </is>
      </c>
      <c r="C1270" s="5" t="inlineStr">
        <is>
          <t>ACCESORIOS ELECTRICOS Y CABLES</t>
        </is>
      </c>
      <c r="D1270" s="11" t="n">
        <v>594</v>
      </c>
      <c r="E1270" s="12" t="n">
        <v>328874.82</v>
      </c>
      <c r="F1270" s="14">
        <f>E1270/SUM(E$2:E$4165)</f>
        <v/>
      </c>
      <c r="G1270" s="14">
        <f>G1269+F1270</f>
        <v/>
      </c>
      <c r="H1270" s="5">
        <f>IF(G1270&lt;=p_rot_a,"A",IF(G1270&lt;=p_rot_b,"B","C"))</f>
        <v/>
      </c>
    </row>
    <row r="1271">
      <c r="A1271" s="5" t="inlineStr">
        <is>
          <t>PINT-IM-0021</t>
        </is>
      </c>
      <c r="B1271" s="5" t="inlineStr">
        <is>
          <t>LANCO SEAL COAT TINT SATIN GALON SC3495-4</t>
        </is>
      </c>
      <c r="C1271" s="5" t="inlineStr">
        <is>
          <t>IMPERMEABILIZANTES</t>
        </is>
      </c>
      <c r="D1271" s="11" t="n">
        <v>22</v>
      </c>
      <c r="E1271" s="12" t="n">
        <v>328787.61</v>
      </c>
      <c r="F1271" s="14">
        <f>E1271/SUM(E$2:E$4165)</f>
        <v/>
      </c>
      <c r="G1271" s="14">
        <f>G1270+F1271</f>
        <v/>
      </c>
      <c r="H1271" s="5">
        <f>IF(G1271&lt;=p_rot_a,"A",IF(G1271&lt;=p_rot_b,"B","C"))</f>
        <v/>
      </c>
    </row>
    <row r="1272">
      <c r="A1272" s="5" t="inlineStr">
        <is>
          <t>60100030</t>
        </is>
      </c>
      <c r="B1272" s="5" t="inlineStr">
        <is>
          <t>LAMPARA LED REDON. PARCHE 1000LM 18W 100-240V WELLMAX 2100323</t>
        </is>
      </c>
      <c r="C1272" s="5" t="inlineStr">
        <is>
          <t>BOMBILLOS Y LAMPARAS</t>
        </is>
      </c>
      <c r="D1272" s="11" t="n">
        <v>68</v>
      </c>
      <c r="E1272" s="12" t="n">
        <v>327980.72</v>
      </c>
      <c r="F1272" s="14">
        <f>E1272/SUM(E$2:E$4165)</f>
        <v/>
      </c>
      <c r="G1272" s="14">
        <f>G1271+F1272</f>
        <v/>
      </c>
      <c r="H1272" s="5">
        <f>IF(G1272&lt;=p_rot_a,"A",IF(G1272&lt;=p_rot_b,"B","C"))</f>
        <v/>
      </c>
    </row>
    <row r="1273">
      <c r="A1273" s="5" t="inlineStr">
        <is>
          <t>351100300992699</t>
        </is>
      </c>
      <c r="B1273" s="5" t="inlineStr">
        <is>
          <t>DJ DESAGUE LAVATORIO LUJOSO PUSH BLANCO CERAMIC INOX</t>
        </is>
      </c>
      <c r="C1273" s="5" t="inlineStr">
        <is>
          <t>IMPORTACION GRIFERIA</t>
        </is>
      </c>
      <c r="D1273" s="11" t="n">
        <v>36</v>
      </c>
      <c r="E1273" s="12" t="n">
        <v>327724.94</v>
      </c>
      <c r="F1273" s="14">
        <f>E1273/SUM(E$2:E$4165)</f>
        <v/>
      </c>
      <c r="G1273" s="14">
        <f>G1272+F1273</f>
        <v/>
      </c>
      <c r="H1273" s="5">
        <f>IF(G1273&lt;=p_rot_a,"A",IF(G1273&lt;=p_rot_b,"B","C"))</f>
        <v/>
      </c>
    </row>
    <row r="1274">
      <c r="A1274" s="5" t="inlineStr">
        <is>
          <t>351100300992295</t>
        </is>
      </c>
      <c r="B1274" s="5" t="inlineStr">
        <is>
          <t>LLAVE LAVATORIO BOWL MATE LORIENT P-11641 DAMASHKE</t>
        </is>
      </c>
      <c r="C1274" s="5" t="inlineStr">
        <is>
          <t>SIN CATEGORIA</t>
        </is>
      </c>
      <c r="D1274" s="11" t="n">
        <v>16</v>
      </c>
      <c r="E1274" s="12" t="n">
        <v>327564.63</v>
      </c>
      <c r="F1274" s="14">
        <f>E1274/SUM(E$2:E$4165)</f>
        <v/>
      </c>
      <c r="G1274" s="14">
        <f>G1273+F1274</f>
        <v/>
      </c>
      <c r="H1274" s="5">
        <f>IF(G1274&lt;=p_rot_a,"A",IF(G1274&lt;=p_rot_b,"B","C"))</f>
        <v/>
      </c>
    </row>
    <row r="1275">
      <c r="A1275" s="5" t="inlineStr">
        <is>
          <t>30640</t>
        </is>
      </c>
      <c r="B1275" s="5" t="inlineStr">
        <is>
          <t>CH CENTRO DE CARGA 2 POLOS PARCHE 125 AMP</t>
        </is>
      </c>
      <c r="C1275" s="5" t="inlineStr">
        <is>
          <t>ACCESORIOS ELECTRICOS Y CABLES</t>
        </is>
      </c>
      <c r="D1275" s="11" t="n">
        <v>10</v>
      </c>
      <c r="E1275" s="12" t="n">
        <v>326943.66</v>
      </c>
      <c r="F1275" s="14">
        <f>E1275/SUM(E$2:E$4165)</f>
        <v/>
      </c>
      <c r="G1275" s="14">
        <f>G1274+F1275</f>
        <v/>
      </c>
      <c r="H1275" s="5">
        <f>IF(G1275&lt;=p_rot_a,"A",IF(G1275&lt;=p_rot_b,"B","C"))</f>
        <v/>
      </c>
    </row>
    <row r="1276">
      <c r="A1276" s="5" t="inlineStr">
        <is>
          <t>PINT-PA-0008</t>
        </is>
      </c>
      <c r="B1276" s="5" t="inlineStr">
        <is>
          <t>LANCO MAXIMA LATEX ACCENT MATE GALON MA684-4</t>
        </is>
      </c>
      <c r="C1276" s="5" t="inlineStr">
        <is>
          <t>PINTURA ACRILICA</t>
        </is>
      </c>
      <c r="D1276" s="11" t="n">
        <v>20</v>
      </c>
      <c r="E1276" s="12" t="n">
        <v>325245.13</v>
      </c>
      <c r="F1276" s="14">
        <f>E1276/SUM(E$2:E$4165)</f>
        <v/>
      </c>
      <c r="G1276" s="14">
        <f>G1275+F1276</f>
        <v/>
      </c>
      <c r="H1276" s="5">
        <f>IF(G1276&lt;=p_rot_a,"A",IF(G1276&lt;=p_rot_b,"B","C"))</f>
        <v/>
      </c>
    </row>
    <row r="1277">
      <c r="A1277" s="5" t="inlineStr">
        <is>
          <t>351100300992711</t>
        </is>
      </c>
      <c r="B1277" s="5" t="inlineStr">
        <is>
          <t>DJ MAREA MUEBLE 80CM X 50CM INCLUYE LAVATORIO ESPEJO REPISA MATE AEREO LUX STONE Y001-N1 80CM</t>
        </is>
      </c>
      <c r="C1277" s="5" t="inlineStr">
        <is>
          <t>IMPORTACION LOZA</t>
        </is>
      </c>
      <c r="D1277" s="11" t="n">
        <v>5</v>
      </c>
      <c r="E1277" s="12" t="n">
        <v>325221.24</v>
      </c>
      <c r="F1277" s="14">
        <f>E1277/SUM(E$2:E$4165)</f>
        <v/>
      </c>
      <c r="G1277" s="14">
        <f>G1276+F1277</f>
        <v/>
      </c>
      <c r="H1277" s="5">
        <f>IF(G1277&lt;=p_rot_a,"A",IF(G1277&lt;=p_rot_b,"B","C"))</f>
        <v/>
      </c>
    </row>
    <row r="1278">
      <c r="A1278" s="5" t="inlineStr">
        <is>
          <t>20140010</t>
        </is>
      </c>
      <c r="B1278" s="5" t="inlineStr">
        <is>
          <t>CERAMICA ANTIDESLIZANTE HIMALAYA BEIGE 48X48 CAJA 2.34M2</t>
        </is>
      </c>
      <c r="C1278" s="5" t="inlineStr">
        <is>
          <t>SIN CATEGORIA</t>
        </is>
      </c>
      <c r="D1278" s="11" t="n">
        <v>48</v>
      </c>
      <c r="E1278" s="12" t="n">
        <v>325186.48</v>
      </c>
      <c r="F1278" s="14">
        <f>E1278/SUM(E$2:E$4165)</f>
        <v/>
      </c>
      <c r="G1278" s="14">
        <f>G1277+F1278</f>
        <v/>
      </c>
      <c r="H1278" s="5">
        <f>IF(G1278&lt;=p_rot_a,"A",IF(G1278&lt;=p_rot_b,"B","C"))</f>
        <v/>
      </c>
    </row>
    <row r="1279">
      <c r="A1279" s="5" t="inlineStr">
        <is>
          <t>351100300992656</t>
        </is>
      </c>
      <c r="B1279" s="5" t="inlineStr">
        <is>
          <t>FANG LLAVE ALTA LAVATORIO NEGRA FF-61113B</t>
        </is>
      </c>
      <c r="C1279" s="5" t="inlineStr">
        <is>
          <t>IMPORTACION GRIFERIA</t>
        </is>
      </c>
      <c r="D1279" s="11" t="n">
        <v>16</v>
      </c>
      <c r="E1279" s="12" t="n">
        <v>325053.1</v>
      </c>
      <c r="F1279" s="14">
        <f>E1279/SUM(E$2:E$4165)</f>
        <v/>
      </c>
      <c r="G1279" s="14">
        <f>G1278+F1279</f>
        <v/>
      </c>
      <c r="H1279" s="5">
        <f>IF(G1279&lt;=p_rot_a,"A",IF(G1279&lt;=p_rot_b,"B","C"))</f>
        <v/>
      </c>
    </row>
    <row r="1280">
      <c r="A1280" s="5" t="inlineStr">
        <is>
          <t>9170</t>
        </is>
      </c>
      <c r="B1280" s="5" t="inlineStr">
        <is>
          <t>BOQUILLA CANOA LISA 3 AMANCO</t>
        </is>
      </c>
      <c r="C1280" s="5" t="inlineStr">
        <is>
          <t>TUBERIA PVC, CANOAS Y ACCESORIOS</t>
        </is>
      </c>
      <c r="D1280" s="11" t="n">
        <v>84</v>
      </c>
      <c r="E1280" s="12" t="n">
        <v>324904</v>
      </c>
      <c r="F1280" s="14">
        <f>E1280/SUM(E$2:E$4165)</f>
        <v/>
      </c>
      <c r="G1280" s="14">
        <f>G1279+F1280</f>
        <v/>
      </c>
      <c r="H1280" s="5">
        <f>IF(G1280&lt;=p_rot_a,"A",IF(G1280&lt;=p_rot_b,"B","C"))</f>
        <v/>
      </c>
    </row>
    <row r="1281">
      <c r="A1281" s="5" t="inlineStr">
        <is>
          <t>240</t>
        </is>
      </c>
      <c r="B1281" s="5" t="inlineStr">
        <is>
          <t>LAUREL MEDIA CAÑA 1 EN VARAS</t>
        </is>
      </c>
      <c r="C1281" s="5" t="inlineStr">
        <is>
          <t>LAUREL</t>
        </is>
      </c>
      <c r="D1281" s="11" t="n">
        <v>1200</v>
      </c>
      <c r="E1281" s="12" t="n">
        <v>324598.93</v>
      </c>
      <c r="F1281" s="14">
        <f>E1281/SUM(E$2:E$4165)</f>
        <v/>
      </c>
      <c r="G1281" s="14">
        <f>G1280+F1281</f>
        <v/>
      </c>
      <c r="H1281" s="5">
        <f>IF(G1281&lt;=p_rot_a,"A",IF(G1281&lt;=p_rot_b,"B","C"))</f>
        <v/>
      </c>
    </row>
    <row r="1282">
      <c r="A1282" s="5" t="inlineStr">
        <is>
          <t>14100042</t>
        </is>
      </c>
      <c r="B1282" s="5" t="inlineStr">
        <is>
          <t>PUERTA PLEGABLE CAOBA TIVOLI 91 X 210 CM</t>
        </is>
      </c>
      <c r="C1282" s="5" t="inlineStr">
        <is>
          <t>PUERTAS</t>
        </is>
      </c>
      <c r="D1282" s="11" t="n">
        <v>23</v>
      </c>
      <c r="E1282" s="12" t="n">
        <v>323923.03</v>
      </c>
      <c r="F1282" s="14">
        <f>E1282/SUM(E$2:E$4165)</f>
        <v/>
      </c>
      <c r="G1282" s="14">
        <f>G1281+F1282</f>
        <v/>
      </c>
      <c r="H1282" s="5">
        <f>IF(G1282&lt;=p_rot_a,"A",IF(G1282&lt;=p_rot_b,"B","C"))</f>
        <v/>
      </c>
    </row>
    <row r="1283">
      <c r="A1283" s="5" t="inlineStr">
        <is>
          <t>PINT-PA-0015</t>
        </is>
      </c>
      <c r="B1283" s="5" t="inlineStr">
        <is>
          <t>LANCO MAXIMA SATIN BLANCO GALON MA760-4</t>
        </is>
      </c>
      <c r="C1283" s="5" t="inlineStr">
        <is>
          <t>PINTURA ACRILICA</t>
        </is>
      </c>
      <c r="D1283" s="11" t="n">
        <v>20</v>
      </c>
      <c r="E1283" s="12" t="n">
        <v>322764.46</v>
      </c>
      <c r="F1283" s="14">
        <f>E1283/SUM(E$2:E$4165)</f>
        <v/>
      </c>
      <c r="G1283" s="14">
        <f>G1282+F1283</f>
        <v/>
      </c>
      <c r="H1283" s="5">
        <f>IF(G1283&lt;=p_rot_a,"A",IF(G1283&lt;=p_rot_b,"B","C"))</f>
        <v/>
      </c>
    </row>
    <row r="1284">
      <c r="A1284" s="5" t="inlineStr">
        <is>
          <t>73235</t>
        </is>
      </c>
      <c r="B1284" s="5" t="inlineStr">
        <is>
          <t>TOTAL  DISCO DIAMANTADO 4 1/2 CONTINUO  TAC2121151</t>
        </is>
      </c>
      <c r="C1284" s="5" t="inlineStr">
        <is>
          <t>FERRETERIA GENERAL</t>
        </is>
      </c>
      <c r="D1284" s="11" t="n">
        <v>111</v>
      </c>
      <c r="E1284" s="12" t="n">
        <v>321268.14</v>
      </c>
      <c r="F1284" s="14">
        <f>E1284/SUM(E$2:E$4165)</f>
        <v/>
      </c>
      <c r="G1284" s="14">
        <f>G1283+F1284</f>
        <v/>
      </c>
      <c r="H1284" s="5">
        <f>IF(G1284&lt;=p_rot_a,"A",IF(G1284&lt;=p_rot_b,"B","C"))</f>
        <v/>
      </c>
    </row>
    <row r="1285">
      <c r="A1285" s="5" t="inlineStr">
        <is>
          <t>PINT-IM-0028</t>
        </is>
      </c>
      <c r="B1285" s="5" t="inlineStr">
        <is>
          <t>AQUA PROOF GALON MD863-4</t>
        </is>
      </c>
      <c r="C1285" s="5" t="inlineStr">
        <is>
          <t>IMPERMEABILIZANTES</t>
        </is>
      </c>
      <c r="D1285" s="11" t="n">
        <v>14</v>
      </c>
      <c r="E1285" s="12" t="n">
        <v>320011.28</v>
      </c>
      <c r="F1285" s="14">
        <f>E1285/SUM(E$2:E$4165)</f>
        <v/>
      </c>
      <c r="G1285" s="14">
        <f>G1284+F1285</f>
        <v/>
      </c>
      <c r="H1285" s="5">
        <f>IF(G1285&lt;=p_rot_a,"A",IF(G1285&lt;=p_rot_b,"B","C"))</f>
        <v/>
      </c>
    </row>
    <row r="1286">
      <c r="A1286" s="5" t="inlineStr">
        <is>
          <t>351100300992368</t>
        </is>
      </c>
      <c r="B1286" s="5" t="inlineStr">
        <is>
          <t>ORGANIZADOR PARA ROPA 3 NIVELES AZ-9383 50KG MAX 75CM X 64CM X 17CM TENDEDERO</t>
        </is>
      </c>
      <c r="C1286" s="5" t="inlineStr">
        <is>
          <t>IMPORTACION FERRETERIA GENERAL</t>
        </is>
      </c>
      <c r="D1286" s="11" t="n">
        <v>28</v>
      </c>
      <c r="E1286" s="12" t="n">
        <v>319707.96</v>
      </c>
      <c r="F1286" s="14">
        <f>E1286/SUM(E$2:E$4165)</f>
        <v/>
      </c>
      <c r="G1286" s="14">
        <f>G1285+F1286</f>
        <v/>
      </c>
      <c r="H1286" s="5">
        <f>IF(G1286&lt;=p_rot_a,"A",IF(G1286&lt;=p_rot_b,"B","C"))</f>
        <v/>
      </c>
    </row>
    <row r="1287">
      <c r="A1287" s="5" t="inlineStr">
        <is>
          <t>20140005</t>
        </is>
      </c>
      <c r="B1287" s="5" t="inlineStr">
        <is>
          <t>ARIS MADERA WHITE OAK 46X46 CAJA 1.90M2 SATINADA CERAMICA PRIMERA CALIDAD</t>
        </is>
      </c>
      <c r="C1287" s="5" t="inlineStr">
        <is>
          <t>SIN CATEGORIA</t>
        </is>
      </c>
      <c r="D1287" s="11" t="n">
        <v>43</v>
      </c>
      <c r="E1287" s="12" t="n">
        <v>319549.61</v>
      </c>
      <c r="F1287" s="14">
        <f>E1287/SUM(E$2:E$4165)</f>
        <v/>
      </c>
      <c r="G1287" s="14">
        <f>G1286+F1287</f>
        <v/>
      </c>
      <c r="H1287" s="5">
        <f>IF(G1287&lt;=p_rot_a,"A",IF(G1287&lt;=p_rot_b,"B","C"))</f>
        <v/>
      </c>
    </row>
    <row r="1288">
      <c r="A1288" s="5" t="inlineStr">
        <is>
          <t>5320</t>
        </is>
      </c>
      <c r="B1288" s="5" t="inlineStr">
        <is>
          <t>CUMBRERA BLANCA 9x9</t>
        </is>
      </c>
      <c r="C1288" s="5" t="inlineStr">
        <is>
          <t>LAMINAS DE ZINC Y ACCESORIOS</t>
        </is>
      </c>
      <c r="D1288" s="11" t="n">
        <v>80</v>
      </c>
      <c r="E1288" s="12" t="n">
        <v>319435.04</v>
      </c>
      <c r="F1288" s="14">
        <f>E1288/SUM(E$2:E$4165)</f>
        <v/>
      </c>
      <c r="G1288" s="14">
        <f>G1287+F1288</f>
        <v/>
      </c>
      <c r="H1288" s="5">
        <f>IF(G1288&lt;=p_rot_a,"A",IF(G1288&lt;=p_rot_b,"B","C"))</f>
        <v/>
      </c>
    </row>
    <row r="1289">
      <c r="A1289" s="5" t="inlineStr">
        <is>
          <t>6340990566</t>
        </is>
      </c>
      <c r="B1289" s="5" t="inlineStr">
        <is>
          <t>ENERGY INVERSOR 180A / 165 + 50 DISCOS REGALIA</t>
        </is>
      </c>
      <c r="C1289" s="5" t="inlineStr">
        <is>
          <t>SIN CATEGORIA</t>
        </is>
      </c>
      <c r="D1289" s="11" t="n">
        <v>7</v>
      </c>
      <c r="E1289" s="12" t="n">
        <v>318330</v>
      </c>
      <c r="F1289" s="14">
        <f>E1289/SUM(E$2:E$4165)</f>
        <v/>
      </c>
      <c r="G1289" s="14">
        <f>G1288+F1289</f>
        <v/>
      </c>
      <c r="H1289" s="5">
        <f>IF(G1289&lt;=p_rot_a,"A",IF(G1289&lt;=p_rot_b,"B","C"))</f>
        <v/>
      </c>
    </row>
    <row r="1290">
      <c r="A1290" s="5" t="inlineStr">
        <is>
          <t>PINT-PA-0109</t>
        </is>
      </c>
      <c r="B1290" s="5" t="inlineStr">
        <is>
          <t>STAINLESS PASTEL SATIN GALON OF266-4</t>
        </is>
      </c>
      <c r="C1290" s="5" t="inlineStr">
        <is>
          <t>PINTURA ACRILICA</t>
        </is>
      </c>
      <c r="D1290" s="11" t="n">
        <v>22</v>
      </c>
      <c r="E1290" s="12" t="n">
        <v>317279.65</v>
      </c>
      <c r="F1290" s="14">
        <f>E1290/SUM(E$2:E$4165)</f>
        <v/>
      </c>
      <c r="G1290" s="14">
        <f>G1289+F1290</f>
        <v/>
      </c>
      <c r="H1290" s="5">
        <f>IF(G1290&lt;=p_rot_a,"A",IF(G1290&lt;=p_rot_b,"B","C"))</f>
        <v/>
      </c>
    </row>
    <row r="1291">
      <c r="A1291" s="5" t="inlineStr">
        <is>
          <t>351100300992745</t>
        </is>
      </c>
      <c r="B1291" s="5" t="inlineStr">
        <is>
          <t>TECHO UPVC ONDULADO 1.13M X 3.66M COLOR VERDE 2.5MM PROTECCION ASA AISLAMIENTO ACUSTICO TERMICO</t>
        </is>
      </c>
      <c r="C1291" s="5" t="inlineStr">
        <is>
          <t>TECHOS UPVC</t>
        </is>
      </c>
      <c r="D1291" s="11" t="n">
        <v>16</v>
      </c>
      <c r="E1291" s="12" t="n">
        <v>317168.14</v>
      </c>
      <c r="F1291" s="14">
        <f>E1291/SUM(E$2:E$4165)</f>
        <v/>
      </c>
      <c r="G1291" s="14">
        <f>G1290+F1291</f>
        <v/>
      </c>
      <c r="H1291" s="5">
        <f>IF(G1291&lt;=p_rot_a,"A",IF(G1291&lt;=p_rot_b,"B","C"))</f>
        <v/>
      </c>
    </row>
    <row r="1292">
      <c r="A1292" s="5" t="inlineStr">
        <is>
          <t>30479</t>
        </is>
      </c>
      <c r="B1292" s="5" t="inlineStr">
        <is>
          <t>CLASE A TUBO CONDUIT 1 TIPO A UL*</t>
        </is>
      </c>
      <c r="C1292" s="5" t="inlineStr">
        <is>
          <t>ACCESORIOS ELECTRICOS Y CABLES</t>
        </is>
      </c>
      <c r="D1292" s="11" t="n">
        <v>148</v>
      </c>
      <c r="E1292" s="12" t="n">
        <v>316789.17</v>
      </c>
      <c r="F1292" s="14">
        <f>E1292/SUM(E$2:E$4165)</f>
        <v/>
      </c>
      <c r="G1292" s="14">
        <f>G1291+F1292</f>
        <v/>
      </c>
      <c r="H1292" s="5">
        <f>IF(G1292&lt;=p_rot_a,"A",IF(G1292&lt;=p_rot_b,"B","C"))</f>
        <v/>
      </c>
    </row>
    <row r="1293">
      <c r="A1293" s="5" t="inlineStr">
        <is>
          <t>351100300991923</t>
        </is>
      </c>
      <c r="B1293" s="5" t="inlineStr">
        <is>
          <t>$$ INODORO LAGUNA AHORRADOR 4.8L COMPACTO CORONA  719 x 686 x 389 mm.</t>
        </is>
      </c>
      <c r="C1293" s="5" t="inlineStr">
        <is>
          <t>LOZA SANITARIA</t>
        </is>
      </c>
      <c r="D1293" s="11" t="n">
        <v>6</v>
      </c>
      <c r="E1293" s="12" t="n">
        <v>316726.99</v>
      </c>
      <c r="F1293" s="14">
        <f>E1293/SUM(E$2:E$4165)</f>
        <v/>
      </c>
      <c r="G1293" s="14">
        <f>G1292+F1293</f>
        <v/>
      </c>
      <c r="H1293" s="5">
        <f>IF(G1293&lt;=p_rot_a,"A",IF(G1293&lt;=p_rot_b,"B","C"))</f>
        <v/>
      </c>
    </row>
    <row r="1294">
      <c r="A1294" s="5" t="inlineStr">
        <is>
          <t>351100300992431</t>
        </is>
      </c>
      <c r="B1294" s="5" t="inlineStr">
        <is>
          <t>FILTRO PURIFICADOR DE AGUA 10 PULG X 1/2 CON BASE AQUA BLUE P-11557</t>
        </is>
      </c>
      <c r="C1294" s="5" t="inlineStr">
        <is>
          <t>IMPORTACION GRIFERIA</t>
        </is>
      </c>
      <c r="D1294" s="11" t="n">
        <v>24</v>
      </c>
      <c r="E1294" s="12" t="n">
        <v>315405.31</v>
      </c>
      <c r="F1294" s="14">
        <f>E1294/SUM(E$2:E$4165)</f>
        <v/>
      </c>
      <c r="G1294" s="14">
        <f>G1293+F1294</f>
        <v/>
      </c>
      <c r="H1294" s="5">
        <f>IF(G1294&lt;=p_rot_a,"A",IF(G1294&lt;=p_rot_b,"B","C"))</f>
        <v/>
      </c>
    </row>
    <row r="1295">
      <c r="A1295" s="5" t="inlineStr">
        <is>
          <t>592882</t>
        </is>
      </c>
      <c r="B1295" s="5" t="inlineStr">
        <is>
          <t xml:space="preserve">NEO INVERSOR MIG TIG + MASCARA SOLDAR + 1 ROLLO SOLDADURA 9140 </t>
        </is>
      </c>
      <c r="C1295" s="5" t="inlineStr">
        <is>
          <t>COMBOS</t>
        </is>
      </c>
      <c r="D1295" s="11" t="n">
        <v>5</v>
      </c>
      <c r="E1295" s="12" t="n">
        <v>315398.23</v>
      </c>
      <c r="F1295" s="14">
        <f>E1295/SUM(E$2:E$4165)</f>
        <v/>
      </c>
      <c r="G1295" s="14">
        <f>G1294+F1295</f>
        <v/>
      </c>
      <c r="H1295" s="5">
        <f>IF(G1295&lt;=p_rot_a,"A",IF(G1295&lt;=p_rot_b,"B","C"))</f>
        <v/>
      </c>
    </row>
    <row r="1296">
      <c r="A1296" s="5" t="inlineStr">
        <is>
          <t>PINT-BT-0036</t>
        </is>
      </c>
      <c r="B1296" s="5" t="inlineStr">
        <is>
          <t>LANCO AQUAVAR BARNIZ 3 EN 1 NUEZ OSCURO 1/4 AQ1363-5</t>
        </is>
      </c>
      <c r="C1296" s="5" t="inlineStr">
        <is>
          <t>BARNIZ Y TINTES</t>
        </is>
      </c>
      <c r="D1296" s="11" t="n">
        <v>45</v>
      </c>
      <c r="E1296" s="12" t="n">
        <v>314909.07</v>
      </c>
      <c r="F1296" s="14">
        <f>E1296/SUM(E$2:E$4165)</f>
        <v/>
      </c>
      <c r="G1296" s="14">
        <f>G1295+F1296</f>
        <v/>
      </c>
      <c r="H1296" s="5">
        <f>IF(G1296&lt;=p_rot_a,"A",IF(G1296&lt;=p_rot_b,"B","C"))</f>
        <v/>
      </c>
    </row>
    <row r="1297">
      <c r="A1297" s="5" t="inlineStr">
        <is>
          <t>111210</t>
        </is>
      </c>
      <c r="B1297" s="5" t="inlineStr">
        <is>
          <t xml:space="preserve">FREGADERO ACERO INOX IZQ 1 BAT EMPOTRAR </t>
        </is>
      </c>
      <c r="C1297" s="5" t="inlineStr">
        <is>
          <t>GRIFERIA - ACC. BAÑO Y COCINA</t>
        </is>
      </c>
      <c r="D1297" s="11" t="n">
        <v>21</v>
      </c>
      <c r="E1297" s="12" t="n">
        <v>314864.63</v>
      </c>
      <c r="F1297" s="14">
        <f>E1297/SUM(E$2:E$4165)</f>
        <v/>
      </c>
      <c r="G1297" s="14">
        <f>G1296+F1297</f>
        <v/>
      </c>
      <c r="H1297" s="5">
        <f>IF(G1297&lt;=p_rot_a,"A",IF(G1297&lt;=p_rot_b,"B","C"))</f>
        <v/>
      </c>
    </row>
    <row r="1298">
      <c r="A1298" s="5" t="inlineStr">
        <is>
          <t>351100300992318</t>
        </is>
      </c>
      <c r="B1298" s="5" t="inlineStr">
        <is>
          <t>CACHERA LAVATORIO TIPO BOWL DORADA ULTRA LUJO FF6001G</t>
        </is>
      </c>
      <c r="C1298" s="5" t="inlineStr">
        <is>
          <t>IMPORTACION GRIFERIA</t>
        </is>
      </c>
      <c r="D1298" s="11" t="n">
        <v>10</v>
      </c>
      <c r="E1298" s="12" t="n">
        <v>314853</v>
      </c>
      <c r="F1298" s="14">
        <f>E1298/SUM(E$2:E$4165)</f>
        <v/>
      </c>
      <c r="G1298" s="14">
        <f>G1297+F1298</f>
        <v/>
      </c>
      <c r="H1298" s="5">
        <f>IF(G1298&lt;=p_rot_a,"A",IF(G1298&lt;=p_rot_b,"B","C"))</f>
        <v/>
      </c>
    </row>
    <row r="1299">
      <c r="A1299" s="5" t="inlineStr">
        <is>
          <t>351100300990204</t>
        </is>
      </c>
      <c r="B1299" s="5" t="inlineStr">
        <is>
          <t>BOSCH SIERRA DE MESA 10 1800W GTS 254</t>
        </is>
      </c>
      <c r="C1299" s="5" t="inlineStr">
        <is>
          <t>HERRAMIENTA ELECTRICA</t>
        </is>
      </c>
      <c r="D1299" s="11" t="n">
        <v>2</v>
      </c>
      <c r="E1299" s="12" t="n">
        <v>314654.31</v>
      </c>
      <c r="F1299" s="14">
        <f>E1299/SUM(E$2:E$4165)</f>
        <v/>
      </c>
      <c r="G1299" s="14">
        <f>G1298+F1299</f>
        <v/>
      </c>
      <c r="H1299" s="5">
        <f>IF(G1299&lt;=p_rot_a,"A",IF(G1299&lt;=p_rot_b,"B","C"))</f>
        <v/>
      </c>
    </row>
    <row r="1300">
      <c r="A1300" s="5" t="inlineStr">
        <is>
          <t>PINT-PA-0103</t>
        </is>
      </c>
      <c r="B1300" s="5" t="inlineStr">
        <is>
          <t>STAINLESS BLANCO MATE GALON OF374-4</t>
        </is>
      </c>
      <c r="C1300" s="5" t="inlineStr">
        <is>
          <t>PINTURA ACRILICA</t>
        </is>
      </c>
      <c r="D1300" s="11" t="n">
        <v>20</v>
      </c>
      <c r="E1300" s="12" t="n">
        <v>314513.27</v>
      </c>
      <c r="F1300" s="14">
        <f>E1300/SUM(E$2:E$4165)</f>
        <v/>
      </c>
      <c r="G1300" s="14">
        <f>G1299+F1300</f>
        <v/>
      </c>
      <c r="H1300" s="5">
        <f>IF(G1300&lt;=p_rot_a,"A",IF(G1300&lt;=p_rot_b,"B","C"))</f>
        <v/>
      </c>
    </row>
    <row r="1301">
      <c r="A1301" s="5" t="inlineStr">
        <is>
          <t>351100300992079</t>
        </is>
      </c>
      <c r="B1301" s="5" t="inlineStr">
        <is>
          <t>TOTAL COMBO 5 PCS TALADRO + PIST IMPACTO + ROTOMARTIL+ ESMERILADORA+ LINTERNA + MALETIN UTCKLI2019</t>
        </is>
      </c>
      <c r="C1301" s="5" t="inlineStr">
        <is>
          <t>SIN CATEGORIA</t>
        </is>
      </c>
      <c r="D1301" s="11" t="n">
        <v>2</v>
      </c>
      <c r="E1301" s="12" t="n">
        <v>314149</v>
      </c>
      <c r="F1301" s="14">
        <f>E1301/SUM(E$2:E$4165)</f>
        <v/>
      </c>
      <c r="G1301" s="14">
        <f>G1300+F1301</f>
        <v/>
      </c>
      <c r="H1301" s="5">
        <f>IF(G1301&lt;=p_rot_a,"A",IF(G1301&lt;=p_rot_b,"B","C"))</f>
        <v/>
      </c>
    </row>
    <row r="1302">
      <c r="A1302" s="5" t="inlineStr">
        <is>
          <t>351100300992082</t>
        </is>
      </c>
      <c r="B1302" s="5" t="inlineStr">
        <is>
          <t>TOTAL COMBO 2 PCS PISTOLA IMPACTO 850 NM + LINTERNA INALAMBRICA 20V UTOSLI241181</t>
        </is>
      </c>
      <c r="C1302" s="5" t="inlineStr">
        <is>
          <t>SIN CATEGORIA</t>
        </is>
      </c>
      <c r="D1302" s="11" t="n">
        <v>3</v>
      </c>
      <c r="E1302" s="12" t="n">
        <v>313239.85</v>
      </c>
      <c r="F1302" s="14">
        <f>E1302/SUM(E$2:E$4165)</f>
        <v/>
      </c>
      <c r="G1302" s="14">
        <f>G1301+F1302</f>
        <v/>
      </c>
      <c r="H1302" s="5">
        <f>IF(G1302&lt;=p_rot_a,"A",IF(G1302&lt;=p_rot_b,"B","C"))</f>
        <v/>
      </c>
    </row>
    <row r="1303">
      <c r="A1303" s="5" t="inlineStr">
        <is>
          <t>20120007</t>
        </is>
      </c>
      <c r="B1303" s="5" t="inlineStr">
        <is>
          <t>FACHALETA RIBAZO BRILLANTE ACERO 29X49CM CJA 1.45M2</t>
        </is>
      </c>
      <c r="C1303" s="5" t="inlineStr">
        <is>
          <t>SIN CATEGORIA</t>
        </is>
      </c>
      <c r="D1303" s="11" t="n">
        <v>33</v>
      </c>
      <c r="E1303" s="12" t="n">
        <v>312455.91</v>
      </c>
      <c r="F1303" s="14">
        <f>E1303/SUM(E$2:E$4165)</f>
        <v/>
      </c>
      <c r="G1303" s="14">
        <f>G1302+F1303</f>
        <v/>
      </c>
      <c r="H1303" s="5">
        <f>IF(G1303&lt;=p_rot_a,"A",IF(G1303&lt;=p_rot_b,"B","C"))</f>
        <v/>
      </c>
    </row>
    <row r="1304">
      <c r="A1304" s="5" t="inlineStr">
        <is>
          <t>30372</t>
        </is>
      </c>
      <c r="B1304" s="5" t="inlineStr">
        <is>
          <t xml:space="preserve">$$ BTICINO LUZICA  TOMA DOBLE PU1228TR </t>
        </is>
      </c>
      <c r="C1304" s="5" t="inlineStr">
        <is>
          <t>ACCESORIOS ELECTRICOS Y CABLES</t>
        </is>
      </c>
      <c r="D1304" s="11" t="n">
        <v>182</v>
      </c>
      <c r="E1304" s="12" t="n">
        <v>311476.74</v>
      </c>
      <c r="F1304" s="14">
        <f>E1304/SUM(E$2:E$4165)</f>
        <v/>
      </c>
      <c r="G1304" s="14">
        <f>G1303+F1304</f>
        <v/>
      </c>
      <c r="H1304" s="5">
        <f>IF(G1304&lt;=p_rot_a,"A",IF(G1304&lt;=p_rot_b,"B","C"))</f>
        <v/>
      </c>
    </row>
    <row r="1305">
      <c r="A1305" s="5" t="inlineStr">
        <is>
          <t>351100300992520</t>
        </is>
      </c>
      <c r="B1305" s="5" t="inlineStr">
        <is>
          <t>PERFIL ESQUINERO EXTERNO BLANCO PARA LAMINA PVC 2.5M 3695099990000</t>
        </is>
      </c>
      <c r="C1305" s="5" t="inlineStr">
        <is>
          <t>IMPORTACION LAMINA PVC, BAMBU, ACC</t>
        </is>
      </c>
      <c r="D1305" s="11" t="n">
        <v>107</v>
      </c>
      <c r="E1305" s="12" t="n">
        <v>311397.34</v>
      </c>
      <c r="F1305" s="14">
        <f>E1305/SUM(E$2:E$4165)</f>
        <v/>
      </c>
      <c r="G1305" s="14">
        <f>G1304+F1305</f>
        <v/>
      </c>
      <c r="H1305" s="5">
        <f>IF(G1305&lt;=p_rot_a,"A",IF(G1305&lt;=p_rot_b,"B","C"))</f>
        <v/>
      </c>
    </row>
    <row r="1306">
      <c r="A1306" s="5" t="inlineStr">
        <is>
          <t>PINT-AN-0057</t>
        </is>
      </c>
      <c r="B1306" s="5" t="inlineStr">
        <is>
          <t>DUREX BASE AGUA GRIS ANTICORROSIVO GALON DE1492-4</t>
        </is>
      </c>
      <c r="C1306" s="5" t="inlineStr">
        <is>
          <t>ANTICORROSIVOS Y BASE ACEITE</t>
        </is>
      </c>
      <c r="D1306" s="11" t="n">
        <v>17</v>
      </c>
      <c r="E1306" s="12" t="n">
        <v>311214.77</v>
      </c>
      <c r="F1306" s="14">
        <f>E1306/SUM(E$2:E$4165)</f>
        <v/>
      </c>
      <c r="G1306" s="14">
        <f>G1305+F1306</f>
        <v/>
      </c>
      <c r="H1306" s="5">
        <f>IF(G1306&lt;=p_rot_a,"A",IF(G1306&lt;=p_rot_b,"B","C"))</f>
        <v/>
      </c>
    </row>
    <row r="1307">
      <c r="A1307" s="5" t="inlineStr">
        <is>
          <t>80990458</t>
        </is>
      </c>
      <c r="B1307" s="5" t="inlineStr">
        <is>
          <t>CLAVO ACERO 2 CAJA 250 UNIDADES</t>
        </is>
      </c>
      <c r="C1307" s="5" t="inlineStr">
        <is>
          <t>FERRETERIA GENERAL</t>
        </is>
      </c>
      <c r="D1307" s="11" t="n">
        <v>45</v>
      </c>
      <c r="E1307" s="12" t="n">
        <v>311125.8</v>
      </c>
      <c r="F1307" s="14">
        <f>E1307/SUM(E$2:E$4165)</f>
        <v/>
      </c>
      <c r="G1307" s="14">
        <f>G1306+F1307</f>
        <v/>
      </c>
      <c r="H1307" s="5">
        <f>IF(G1307&lt;=p_rot_a,"A",IF(G1307&lt;=p_rot_b,"B","C"))</f>
        <v/>
      </c>
    </row>
    <row r="1308">
      <c r="A1308" s="5" t="inlineStr">
        <is>
          <t>351100300991966</t>
        </is>
      </c>
      <c r="B1308" s="5" t="inlineStr">
        <is>
          <t>AQUABELLA LAVE FREGADERO GRIS MATE 711155 PU24011GBQ</t>
        </is>
      </c>
      <c r="C1308" s="5" t="inlineStr">
        <is>
          <t>GRIFERIA - ACC. BAÑO Y COCINA</t>
        </is>
      </c>
      <c r="D1308" s="11" t="n">
        <v>12</v>
      </c>
      <c r="E1308" s="12" t="n">
        <v>311089.06</v>
      </c>
      <c r="F1308" s="14">
        <f>E1308/SUM(E$2:E$4165)</f>
        <v/>
      </c>
      <c r="G1308" s="14">
        <f>G1307+F1308</f>
        <v/>
      </c>
      <c r="H1308" s="5">
        <f>IF(G1308&lt;=p_rot_a,"A",IF(G1308&lt;=p_rot_b,"B","C"))</f>
        <v/>
      </c>
    </row>
    <row r="1309">
      <c r="A1309" s="5" t="inlineStr">
        <is>
          <t>30281</t>
        </is>
      </c>
      <c r="B1309" s="5" t="inlineStr">
        <is>
          <t>CH BREAKER 1X50</t>
        </is>
      </c>
      <c r="C1309" s="5" t="inlineStr">
        <is>
          <t>ACCESORIOS ELECTRICOS Y CABLES</t>
        </is>
      </c>
      <c r="D1309" s="11" t="n">
        <v>41</v>
      </c>
      <c r="E1309" s="12" t="n">
        <v>310975.77</v>
      </c>
      <c r="F1309" s="14">
        <f>E1309/SUM(E$2:E$4165)</f>
        <v/>
      </c>
      <c r="G1309" s="14">
        <f>G1308+F1309</f>
        <v/>
      </c>
      <c r="H1309" s="5">
        <f>IF(G1309&lt;=p_rot_a,"A",IF(G1309&lt;=p_rot_b,"B","C"))</f>
        <v/>
      </c>
    </row>
    <row r="1310">
      <c r="A1310" s="5" t="inlineStr">
        <is>
          <t>564564</t>
        </is>
      </c>
      <c r="B1310" s="5" t="inlineStr">
        <is>
          <t>TOTAL TALADRO PERCUSION 1/2 850W UTG109136</t>
        </is>
      </c>
      <c r="C1310" s="5" t="inlineStr">
        <is>
          <t>HERRAMIENTA ELECTRICA</t>
        </is>
      </c>
      <c r="D1310" s="11" t="n">
        <v>12</v>
      </c>
      <c r="E1310" s="12" t="n">
        <v>310321.68</v>
      </c>
      <c r="F1310" s="14">
        <f>E1310/SUM(E$2:E$4165)</f>
        <v/>
      </c>
      <c r="G1310" s="14">
        <f>G1309+F1310</f>
        <v/>
      </c>
      <c r="H1310" s="5">
        <f>IF(G1310&lt;=p_rot_a,"A",IF(G1310&lt;=p_rot_b,"B","C"))</f>
        <v/>
      </c>
    </row>
    <row r="1311">
      <c r="A1311" s="5" t="inlineStr">
        <is>
          <t>351100300992602</t>
        </is>
      </c>
      <c r="B1311" s="5" t="inlineStr">
        <is>
          <t>LANCO MAXIMA LATEX SATIN ACCCENT CUBETA MA764-2</t>
        </is>
      </c>
      <c r="C1311" s="5" t="inlineStr">
        <is>
          <t>PINTURA ACRILICA</t>
        </is>
      </c>
      <c r="D1311" s="11" t="n">
        <v>4</v>
      </c>
      <c r="E1311" s="12" t="n">
        <v>310176.99</v>
      </c>
      <c r="F1311" s="14">
        <f>E1311/SUM(E$2:E$4165)</f>
        <v/>
      </c>
      <c r="G1311" s="14">
        <f>G1310+F1311</f>
        <v/>
      </c>
      <c r="H1311" s="5">
        <f>IF(G1311&lt;=p_rot_a,"A",IF(G1311&lt;=p_rot_b,"B","C"))</f>
        <v/>
      </c>
    </row>
    <row r="1312">
      <c r="A1312" s="5" t="inlineStr">
        <is>
          <t>71844</t>
        </is>
      </c>
      <c r="B1312" s="5" t="inlineStr">
        <is>
          <t>CH BREAKER 2X30</t>
        </is>
      </c>
      <c r="C1312" s="5" t="inlineStr">
        <is>
          <t>ACCESORIOS ELECTRICOS Y CABLES</t>
        </is>
      </c>
      <c r="D1312" s="11" t="n">
        <v>22</v>
      </c>
      <c r="E1312" s="12" t="n">
        <v>309616.57</v>
      </c>
      <c r="F1312" s="14">
        <f>E1312/SUM(E$2:E$4165)</f>
        <v/>
      </c>
      <c r="G1312" s="14">
        <f>G1311+F1312</f>
        <v/>
      </c>
      <c r="H1312" s="5">
        <f>IF(G1312&lt;=p_rot_a,"A",IF(G1312&lt;=p_rot_b,"B","C"))</f>
        <v/>
      </c>
    </row>
    <row r="1313">
      <c r="A1313" s="5" t="inlineStr">
        <is>
          <t>851</t>
        </is>
      </c>
      <c r="B1313" s="5" t="inlineStr">
        <is>
          <t>LLAVE TANQUE BAJO FLUID MASTER 200AM133</t>
        </is>
      </c>
      <c r="C1313" s="5" t="inlineStr">
        <is>
          <t>GRIFERIA - ACC. BAÑO Y COCINA</t>
        </is>
      </c>
      <c r="D1313" s="11" t="n">
        <v>80</v>
      </c>
      <c r="E1313" s="12" t="n">
        <v>309396.71</v>
      </c>
      <c r="F1313" s="14">
        <f>E1313/SUM(E$2:E$4165)</f>
        <v/>
      </c>
      <c r="G1313" s="14">
        <f>G1312+F1313</f>
        <v/>
      </c>
      <c r="H1313" s="5">
        <f>IF(G1313&lt;=p_rot_a,"A",IF(G1313&lt;=p_rot_b,"B","C"))</f>
        <v/>
      </c>
    </row>
    <row r="1314">
      <c r="A1314" s="5" t="inlineStr">
        <is>
          <t>18150</t>
        </is>
      </c>
      <c r="B1314" s="5" t="inlineStr">
        <is>
          <t>LORENZETTI RESISTENCIA ULTRA 5500W 7587377</t>
        </is>
      </c>
      <c r="C1314" s="5" t="inlineStr">
        <is>
          <t>FERRETERIA GENERAL</t>
        </is>
      </c>
      <c r="D1314" s="11" t="n">
        <v>57</v>
      </c>
      <c r="E1314" s="12" t="n">
        <v>309385.06</v>
      </c>
      <c r="F1314" s="14">
        <f>E1314/SUM(E$2:E$4165)</f>
        <v/>
      </c>
      <c r="G1314" s="14">
        <f>G1313+F1314</f>
        <v/>
      </c>
      <c r="H1314" s="5">
        <f>IF(G1314&lt;=p_rot_a,"A",IF(G1314&lt;=p_rot_b,"B","C"))</f>
        <v/>
      </c>
    </row>
    <row r="1315">
      <c r="A1315" s="5" t="inlineStr">
        <is>
          <t>322</t>
        </is>
      </c>
      <c r="B1315" s="5" t="inlineStr">
        <is>
          <t>FRAGUA AAA NEGRA</t>
        </is>
      </c>
      <c r="C1315" s="5" t="inlineStr">
        <is>
          <t>CERAMICAS, AZULEJOS, PORCELANATOS</t>
        </is>
      </c>
      <c r="D1315" s="11" t="n">
        <v>246</v>
      </c>
      <c r="E1315" s="12" t="n">
        <v>308419.91</v>
      </c>
      <c r="F1315" s="14">
        <f>E1315/SUM(E$2:E$4165)</f>
        <v/>
      </c>
      <c r="G1315" s="14">
        <f>G1314+F1315</f>
        <v/>
      </c>
      <c r="H1315" s="5">
        <f>IF(G1315&lt;=p_rot_a,"A",IF(G1315&lt;=p_rot_b,"B","C"))</f>
        <v/>
      </c>
    </row>
    <row r="1316">
      <c r="A1316" s="5" t="inlineStr">
        <is>
          <t>351100300992182</t>
        </is>
      </c>
      <c r="B1316" s="5" t="inlineStr">
        <is>
          <t>AQF-82 CACHERA FREGADERO CROMADA CUELLO ALTO MANIJA PALANCA</t>
        </is>
      </c>
      <c r="C1316" s="5" t="inlineStr">
        <is>
          <t>GRIFERIA - ACC. BAÑO Y COCINA</t>
        </is>
      </c>
      <c r="D1316" s="11" t="n">
        <v>23</v>
      </c>
      <c r="E1316" s="12" t="n">
        <v>308035.4</v>
      </c>
      <c r="F1316" s="14">
        <f>E1316/SUM(E$2:E$4165)</f>
        <v/>
      </c>
      <c r="G1316" s="14">
        <f>G1315+F1316</f>
        <v/>
      </c>
      <c r="H1316" s="5">
        <f>IF(G1316&lt;=p_rot_a,"A",IF(G1316&lt;=p_rot_b,"B","C"))</f>
        <v/>
      </c>
    </row>
    <row r="1317">
      <c r="A1317" s="5" t="inlineStr">
        <is>
          <t>326</t>
        </is>
      </c>
      <c r="B1317" s="5" t="inlineStr">
        <is>
          <t>FRAGUA AAA TABACO</t>
        </is>
      </c>
      <c r="C1317" s="5" t="inlineStr">
        <is>
          <t>CERAMICAS, AZULEJOS, PORCELANATOS</t>
        </is>
      </c>
      <c r="D1317" s="11" t="n">
        <v>271</v>
      </c>
      <c r="E1317" s="12" t="n">
        <v>308026.91</v>
      </c>
      <c r="F1317" s="14">
        <f>E1317/SUM(E$2:E$4165)</f>
        <v/>
      </c>
      <c r="G1317" s="14">
        <f>G1316+F1317</f>
        <v/>
      </c>
      <c r="H1317" s="5">
        <f>IF(G1317&lt;=p_rot_a,"A",IF(G1317&lt;=p_rot_b,"B","C"))</f>
        <v/>
      </c>
    </row>
    <row r="1318">
      <c r="A1318" s="5" t="inlineStr">
        <is>
          <t>351100300991769</t>
        </is>
      </c>
      <c r="B1318" s="5" t="inlineStr">
        <is>
          <t>$$ DESAGUE BAÑO DORADO CUADRADO 10X10CM DORADO GRACIELA</t>
        </is>
      </c>
      <c r="C1318" s="5" t="inlineStr">
        <is>
          <t>GRIFERIA - ACC. BAÑO Y COCINA</t>
        </is>
      </c>
      <c r="D1318" s="11" t="n">
        <v>41</v>
      </c>
      <c r="E1318" s="12" t="n">
        <v>307728.39</v>
      </c>
      <c r="F1318" s="14">
        <f>E1318/SUM(E$2:E$4165)</f>
        <v/>
      </c>
      <c r="G1318" s="14">
        <f>G1317+F1318</f>
        <v/>
      </c>
      <c r="H1318" s="5">
        <f>IF(G1318&lt;=p_rot_a,"A",IF(G1318&lt;=p_rot_b,"B","C"))</f>
        <v/>
      </c>
    </row>
    <row r="1319">
      <c r="A1319" s="5" t="inlineStr">
        <is>
          <t>72715</t>
        </is>
      </c>
      <c r="B1319" s="5" t="inlineStr">
        <is>
          <t>DURETAN TEJA CLASICO 300ML</t>
        </is>
      </c>
      <c r="C1319" s="5" t="inlineStr">
        <is>
          <t>PINTURAS Y SELLADORES</t>
        </is>
      </c>
      <c r="D1319" s="11" t="n">
        <v>59</v>
      </c>
      <c r="E1319" s="12" t="n">
        <v>307401.95</v>
      </c>
      <c r="F1319" s="14">
        <f>E1319/SUM(E$2:E$4165)</f>
        <v/>
      </c>
      <c r="G1319" s="14">
        <f>G1318+F1319</f>
        <v/>
      </c>
      <c r="H1319" s="5">
        <f>IF(G1319&lt;=p_rot_a,"A",IF(G1319&lt;=p_rot_b,"B","C"))</f>
        <v/>
      </c>
    </row>
    <row r="1320">
      <c r="A1320" s="5" t="inlineStr">
        <is>
          <t>14100036</t>
        </is>
      </c>
      <c r="B1320" s="5" t="inlineStr">
        <is>
          <t>PUERTA CONTEMPORANEA PINO 85 X 210 CM</t>
        </is>
      </c>
      <c r="C1320" s="5" t="inlineStr">
        <is>
          <t>SIN CATEGORIA</t>
        </is>
      </c>
      <c r="D1320" s="11" t="n">
        <v>7</v>
      </c>
      <c r="E1320" s="12" t="n">
        <v>307073.5</v>
      </c>
      <c r="F1320" s="14">
        <f>E1320/SUM(E$2:E$4165)</f>
        <v/>
      </c>
      <c r="G1320" s="14">
        <f>G1319+F1320</f>
        <v/>
      </c>
      <c r="H1320" s="5">
        <f>IF(G1320&lt;=p_rot_a,"A",IF(G1320&lt;=p_rot_b,"B","C"))</f>
        <v/>
      </c>
    </row>
    <row r="1321">
      <c r="A1321" s="5" t="inlineStr">
        <is>
          <t>351100300992347</t>
        </is>
      </c>
      <c r="B1321" s="5" t="inlineStr">
        <is>
          <t>DESAGUE NEGRO 4X4 CON TRAMPA ANTI INSECTOS DE REJILLA AQP-23271</t>
        </is>
      </c>
      <c r="C1321" s="5" t="inlineStr">
        <is>
          <t>IMPORTACION GRIFERIA</t>
        </is>
      </c>
      <c r="D1321" s="11" t="n">
        <v>71</v>
      </c>
      <c r="E1321" s="12" t="n">
        <v>306705.31</v>
      </c>
      <c r="F1321" s="14">
        <f>E1321/SUM(E$2:E$4165)</f>
        <v/>
      </c>
      <c r="G1321" s="14">
        <f>G1320+F1321</f>
        <v/>
      </c>
      <c r="H1321" s="5">
        <f>IF(G1321&lt;=p_rot_a,"A",IF(G1321&lt;=p_rot_b,"B","C"))</f>
        <v/>
      </c>
    </row>
    <row r="1322">
      <c r="A1322" s="5" t="inlineStr">
        <is>
          <t>2139</t>
        </is>
      </c>
      <c r="B1322" s="5" t="inlineStr">
        <is>
          <t>PINO 2X3 3.20MTS</t>
        </is>
      </c>
      <c r="C1322" s="5" t="inlineStr">
        <is>
          <t>PINO</t>
        </is>
      </c>
      <c r="D1322" s="11" t="n">
        <v>84</v>
      </c>
      <c r="E1322" s="12" t="n">
        <v>306600.12</v>
      </c>
      <c r="F1322" s="14">
        <f>E1322/SUM(E$2:E$4165)</f>
        <v/>
      </c>
      <c r="G1322" s="14">
        <f>G1321+F1322</f>
        <v/>
      </c>
      <c r="H1322" s="5">
        <f>IF(G1322&lt;=p_rot_a,"A",IF(G1322&lt;=p_rot_b,"B","C"))</f>
        <v/>
      </c>
    </row>
    <row r="1323">
      <c r="A1323" s="5" t="inlineStr">
        <is>
          <t>PINT-IM-0006</t>
        </is>
      </c>
      <c r="B1323" s="5" t="inlineStr">
        <is>
          <t>LANCO DRY COAT BLANCO/PASTEL MATE 1/4 DC480-5</t>
        </is>
      </c>
      <c r="C1323" s="5" t="inlineStr">
        <is>
          <t>IMPERMEABILIZANTES</t>
        </is>
      </c>
      <c r="D1323" s="11" t="n">
        <v>48</v>
      </c>
      <c r="E1323" s="12" t="n">
        <v>306118.7</v>
      </c>
      <c r="F1323" s="14">
        <f>E1323/SUM(E$2:E$4165)</f>
        <v/>
      </c>
      <c r="G1323" s="14">
        <f>G1322+F1323</f>
        <v/>
      </c>
      <c r="H1323" s="5">
        <f>IF(G1323&lt;=p_rot_a,"A",IF(G1323&lt;=p_rot_b,"B","C"))</f>
        <v/>
      </c>
    </row>
    <row r="1324">
      <c r="A1324" s="5" t="inlineStr">
        <is>
          <t>60100039</t>
        </is>
      </c>
      <c r="B1324" s="5" t="inlineStr">
        <is>
          <t>$$ SYLVANIA BOMBILLO LED AJUSTABLE GRANDE 110W 6500K 120-240V P29593-54</t>
        </is>
      </c>
      <c r="C1324" s="5" t="inlineStr">
        <is>
          <t>BOMBILLOS Y LAMPARAS</t>
        </is>
      </c>
      <c r="D1324" s="11" t="n">
        <v>18</v>
      </c>
      <c r="E1324" s="12" t="n">
        <v>306086.12</v>
      </c>
      <c r="F1324" s="14">
        <f>E1324/SUM(E$2:E$4165)</f>
        <v/>
      </c>
      <c r="G1324" s="14">
        <f>G1323+F1324</f>
        <v/>
      </c>
      <c r="H1324" s="5">
        <f>IF(G1324&lt;=p_rot_a,"A",IF(G1324&lt;=p_rot_b,"B","C"))</f>
        <v/>
      </c>
    </row>
    <row r="1325">
      <c r="A1325" s="5" t="inlineStr">
        <is>
          <t>351100300991812</t>
        </is>
      </c>
      <c r="B1325" s="5" t="inlineStr">
        <is>
          <t>TOSCANA LLAVE FREGADERO DORADA MC-IR150C</t>
        </is>
      </c>
      <c r="C1325" s="5" t="inlineStr">
        <is>
          <t>GRIFERIA - ACC. BAÑO Y COCINA</t>
        </is>
      </c>
      <c r="D1325" s="11" t="n">
        <v>8</v>
      </c>
      <c r="E1325" s="12" t="n">
        <v>304655.3</v>
      </c>
      <c r="F1325" s="14">
        <f>E1325/SUM(E$2:E$4165)</f>
        <v/>
      </c>
      <c r="G1325" s="14">
        <f>G1324+F1325</f>
        <v/>
      </c>
      <c r="H1325" s="5">
        <f>IF(G1325&lt;=p_rot_a,"A",IF(G1325&lt;=p_rot_b,"B","C"))</f>
        <v/>
      </c>
    </row>
    <row r="1326">
      <c r="A1326" s="5" t="inlineStr">
        <is>
          <t>72316</t>
        </is>
      </c>
      <c r="B1326" s="5" t="inlineStr">
        <is>
          <t>PFISTER EMBOLO LLAVE EMPOTRAR VIEJO PESADO S103740</t>
        </is>
      </c>
      <c r="C1326" s="5" t="inlineStr">
        <is>
          <t>GRIFERIA - ACC. BAÑO Y COCINA</t>
        </is>
      </c>
      <c r="D1326" s="11" t="n">
        <v>46</v>
      </c>
      <c r="E1326" s="12" t="n">
        <v>301947.2</v>
      </c>
      <c r="F1326" s="14">
        <f>E1326/SUM(E$2:E$4165)</f>
        <v/>
      </c>
      <c r="G1326" s="14">
        <f>G1325+F1326</f>
        <v/>
      </c>
      <c r="H1326" s="5">
        <f>IF(G1326&lt;=p_rot_a,"A",IF(G1326&lt;=p_rot_b,"B","C"))</f>
        <v/>
      </c>
    </row>
    <row r="1327">
      <c r="A1327" s="5" t="inlineStr">
        <is>
          <t>351100300992870</t>
        </is>
      </c>
      <c r="B1327" s="5" t="inlineStr">
        <is>
          <t>ESQUINERO DE REMATE WPC EXTERIOR ONTARIO 8-50A 2X2 2.90M BLACK WALNUT</t>
        </is>
      </c>
      <c r="C1327" s="5" t="inlineStr">
        <is>
          <t>IMPORTACION PANEL ACANALADO EXTERIOR WPC</t>
        </is>
      </c>
      <c r="D1327" s="11" t="n">
        <v>62</v>
      </c>
      <c r="E1327" s="12" t="n">
        <v>301769.91</v>
      </c>
      <c r="F1327" s="14">
        <f>E1327/SUM(E$2:E$4165)</f>
        <v/>
      </c>
      <c r="G1327" s="14">
        <f>G1326+F1327</f>
        <v/>
      </c>
      <c r="H1327" s="5">
        <f>IF(G1327&lt;=p_rot_a,"A",IF(G1327&lt;=p_rot_b,"B","C"))</f>
        <v/>
      </c>
    </row>
    <row r="1328">
      <c r="A1328" s="5" t="inlineStr">
        <is>
          <t>20100004</t>
        </is>
      </c>
      <c r="B1328" s="5" t="inlineStr">
        <is>
          <t>AZULEJO BANGALORE GRIS 5164D 25X37 CAJA 0.75M2</t>
        </is>
      </c>
      <c r="C1328" s="5" t="inlineStr">
        <is>
          <t>AZULEJOS</t>
        </is>
      </c>
      <c r="D1328" s="11" t="n">
        <v>100</v>
      </c>
      <c r="E1328" s="12" t="n">
        <v>300619.38</v>
      </c>
      <c r="F1328" s="14">
        <f>E1328/SUM(E$2:E$4165)</f>
        <v/>
      </c>
      <c r="G1328" s="14">
        <f>G1327+F1328</f>
        <v/>
      </c>
      <c r="H1328" s="5">
        <f>IF(G1328&lt;=p_rot_a,"A",IF(G1328&lt;=p_rot_b,"B","C"))</f>
        <v/>
      </c>
    </row>
    <row r="1329">
      <c r="A1329" s="5" t="inlineStr">
        <is>
          <t>990323</t>
        </is>
      </c>
      <c r="B1329" s="5" t="inlineStr">
        <is>
          <t xml:space="preserve">CORNISA LAMINADA BLANCA </t>
        </is>
      </c>
      <c r="C1329" s="5" t="inlineStr">
        <is>
          <t>TABLILLA PVC Y CORNISAS</t>
        </is>
      </c>
      <c r="D1329" s="11" t="n">
        <v>88</v>
      </c>
      <c r="E1329" s="12" t="n">
        <v>299500.96</v>
      </c>
      <c r="F1329" s="14">
        <f>E1329/SUM(E$2:E$4165)</f>
        <v/>
      </c>
      <c r="G1329" s="14">
        <f>G1328+F1329</f>
        <v/>
      </c>
      <c r="H1329" s="5">
        <f>IF(G1329&lt;=p_rot_a,"A",IF(G1329&lt;=p_rot_b,"B","C"))</f>
        <v/>
      </c>
    </row>
    <row r="1330">
      <c r="A1330" s="5" t="inlineStr">
        <is>
          <t>351100300992747</t>
        </is>
      </c>
      <c r="B1330" s="5" t="inlineStr">
        <is>
          <t>PIEDRA P.U. LAJA DARK BLACK MF-A6 60X120CM 25MM A003-6 USO INTERIOR EXTERIOR</t>
        </is>
      </c>
      <c r="C1330" s="5" t="inlineStr">
        <is>
          <t>LAMINA PVC, BAMBU, ACC</t>
        </is>
      </c>
      <c r="D1330" s="11" t="n">
        <v>31</v>
      </c>
      <c r="E1330" s="12" t="n">
        <v>299026.62</v>
      </c>
      <c r="F1330" s="14">
        <f>E1330/SUM(E$2:E$4165)</f>
        <v/>
      </c>
      <c r="G1330" s="14">
        <f>G1329+F1330</f>
        <v/>
      </c>
      <c r="H1330" s="5">
        <f>IF(G1330&lt;=p_rot_a,"A",IF(G1330&lt;=p_rot_b,"B","C"))</f>
        <v/>
      </c>
    </row>
    <row r="1331">
      <c r="A1331" s="5" t="inlineStr">
        <is>
          <t>10151</t>
        </is>
      </c>
      <c r="B1331" s="5" t="inlineStr">
        <is>
          <t>LLAVE EMPOTRAR LAINZ MEZCLADORA 014PF2LC PRICE PFISTER</t>
        </is>
      </c>
      <c r="C1331" s="5" t="inlineStr">
        <is>
          <t>GRIFERIA - ACC. BAÑO Y COCINA</t>
        </is>
      </c>
      <c r="D1331" s="11" t="n">
        <v>13</v>
      </c>
      <c r="E1331" s="12" t="n">
        <v>297684.59</v>
      </c>
      <c r="F1331" s="14">
        <f>E1331/SUM(E$2:E$4165)</f>
        <v/>
      </c>
      <c r="G1331" s="14">
        <f>G1330+F1331</f>
        <v/>
      </c>
      <c r="H1331" s="5">
        <f>IF(G1331&lt;=p_rot_a,"A",IF(G1331&lt;=p_rot_b,"B","C"))</f>
        <v/>
      </c>
    </row>
    <row r="1332">
      <c r="A1332" s="5" t="inlineStr">
        <is>
          <t>20120003</t>
        </is>
      </c>
      <c r="B1332" s="5" t="inlineStr">
        <is>
          <t>FACHALETA LADRILLO 32X58 CAJA 2.04M2 BELLACER 160074 60077</t>
        </is>
      </c>
      <c r="C1332" s="5" t="inlineStr">
        <is>
          <t>SIN CATEGORIA</t>
        </is>
      </c>
      <c r="D1332" s="11" t="n">
        <v>30</v>
      </c>
      <c r="E1332" s="12" t="n">
        <v>297630.58</v>
      </c>
      <c r="F1332" s="14">
        <f>E1332/SUM(E$2:E$4165)</f>
        <v/>
      </c>
      <c r="G1332" s="14">
        <f>G1331+F1332</f>
        <v/>
      </c>
      <c r="H1332" s="5">
        <f>IF(G1332&lt;=p_rot_a,"A",IF(G1332&lt;=p_rot_b,"B","C"))</f>
        <v/>
      </c>
    </row>
    <row r="1333">
      <c r="A1333" s="5" t="inlineStr">
        <is>
          <t>320499</t>
        </is>
      </c>
      <c r="B1333" s="5" t="inlineStr">
        <is>
          <t>AZULEJO DOVELA GRIS 20X30 CAJA 1.59M2</t>
        </is>
      </c>
      <c r="C1333" s="5" t="inlineStr">
        <is>
          <t>SIN CATEGORIA</t>
        </is>
      </c>
      <c r="D1333" s="11" t="n">
        <v>36</v>
      </c>
      <c r="E1333" s="12" t="n">
        <v>297064.29</v>
      </c>
      <c r="F1333" s="14">
        <f>E1333/SUM(E$2:E$4165)</f>
        <v/>
      </c>
      <c r="G1333" s="14">
        <f>G1332+F1333</f>
        <v/>
      </c>
      <c r="H1333" s="5">
        <f>IF(G1333&lt;=p_rot_a,"A",IF(G1333&lt;=p_rot_b,"B","C"))</f>
        <v/>
      </c>
    </row>
    <row r="1334">
      <c r="A1334" s="5" t="inlineStr">
        <is>
          <t>9103</t>
        </is>
      </c>
      <c r="B1334" s="5" t="inlineStr">
        <is>
          <t>TEE 1/2 LISA PVC</t>
        </is>
      </c>
      <c r="C1334" s="5" t="inlineStr">
        <is>
          <t>TUBERIA PVC, CANOAS Y ACCESORIOS</t>
        </is>
      </c>
      <c r="D1334" s="11" t="n">
        <v>1467</v>
      </c>
      <c r="E1334" s="12" t="n">
        <v>296982.2</v>
      </c>
      <c r="F1334" s="14">
        <f>E1334/SUM(E$2:E$4165)</f>
        <v/>
      </c>
      <c r="G1334" s="14">
        <f>G1333+F1334</f>
        <v/>
      </c>
      <c r="H1334" s="5">
        <f>IF(G1334&lt;=p_rot_a,"A",IF(G1334&lt;=p_rot_b,"B","C"))</f>
        <v/>
      </c>
    </row>
    <row r="1335">
      <c r="A1335" s="5" t="inlineStr">
        <is>
          <t>52874</t>
        </is>
      </c>
      <c r="B1335" s="5" t="inlineStr">
        <is>
          <t>ESPEJO LED DP-524 OVALADO 50CMX160CM</t>
        </is>
      </c>
      <c r="C1335" s="5" t="inlineStr">
        <is>
          <t>GRIFERIA - ACC. BAÑO Y COCINA</t>
        </is>
      </c>
      <c r="D1335" s="11" t="n">
        <v>10</v>
      </c>
      <c r="E1335" s="12" t="n">
        <v>296640</v>
      </c>
      <c r="F1335" s="14">
        <f>E1335/SUM(E$2:E$4165)</f>
        <v/>
      </c>
      <c r="G1335" s="14">
        <f>G1334+F1335</f>
        <v/>
      </c>
      <c r="H1335" s="5">
        <f>IF(G1335&lt;=p_rot_a,"A",IF(G1335&lt;=p_rot_b,"B","C"))</f>
        <v/>
      </c>
    </row>
    <row r="1336">
      <c r="A1336" s="5" t="inlineStr">
        <is>
          <t>351100300992712</t>
        </is>
      </c>
      <c r="B1336" s="5" t="inlineStr">
        <is>
          <t>DJ LUMIA MUEBLE 60CM X 50CM INCLUYE LAVATORIO ESPEJO REPISA BRILLANTE AEREO LUX STONE Y001-N2 60CM</t>
        </is>
      </c>
      <c r="C1336" s="5" t="inlineStr">
        <is>
          <t>IMPORTACION LOZA</t>
        </is>
      </c>
      <c r="D1336" s="11" t="n">
        <v>5</v>
      </c>
      <c r="E1336" s="12" t="n">
        <v>296380.53</v>
      </c>
      <c r="F1336" s="14">
        <f>E1336/SUM(E$2:E$4165)</f>
        <v/>
      </c>
      <c r="G1336" s="14">
        <f>G1335+F1336</f>
        <v/>
      </c>
      <c r="H1336" s="5">
        <f>IF(G1336&lt;=p_rot_a,"A",IF(G1336&lt;=p_rot_b,"B","C"))</f>
        <v/>
      </c>
    </row>
    <row r="1337">
      <c r="A1337" s="5" t="inlineStr">
        <is>
          <t>351100300992576</t>
        </is>
      </c>
      <c r="B1337" s="5" t="inlineStr">
        <is>
          <t>LAVATORIO TIPO BOWL OVALADO BLANCO FF-9032 42CM X 26CM  X 14CM</t>
        </is>
      </c>
      <c r="C1337" s="5" t="inlineStr">
        <is>
          <t>IMPORTACION LOZA</t>
        </is>
      </c>
      <c r="D1337" s="11" t="n">
        <v>12</v>
      </c>
      <c r="E1337" s="12" t="n">
        <v>296106.19</v>
      </c>
      <c r="F1337" s="14">
        <f>E1337/SUM(E$2:E$4165)</f>
        <v/>
      </c>
      <c r="G1337" s="14">
        <f>G1336+F1337</f>
        <v/>
      </c>
      <c r="H1337" s="5">
        <f>IF(G1337&lt;=p_rot_a,"A",IF(G1337&lt;=p_rot_b,"B","C"))</f>
        <v/>
      </c>
    </row>
    <row r="1338">
      <c r="A1338" s="5" t="inlineStr">
        <is>
          <t>6158</t>
        </is>
      </c>
      <c r="B1338" s="5" t="inlineStr">
        <is>
          <t>MARCO RODILLO P/ PINTAR 5 ALAMBRES WADFOW WCB7309</t>
        </is>
      </c>
      <c r="C1338" s="5" t="inlineStr">
        <is>
          <t>PINTURAS Y SELLADORES</t>
        </is>
      </c>
      <c r="D1338" s="11" t="n">
        <v>191</v>
      </c>
      <c r="E1338" s="12" t="n">
        <v>295935.63</v>
      </c>
      <c r="F1338" s="14">
        <f>E1338/SUM(E$2:E$4165)</f>
        <v/>
      </c>
      <c r="G1338" s="14">
        <f>G1337+F1338</f>
        <v/>
      </c>
      <c r="H1338" s="5">
        <f>IF(G1338&lt;=p_rot_a,"A",IF(G1338&lt;=p_rot_b,"B","C"))</f>
        <v/>
      </c>
    </row>
    <row r="1339">
      <c r="A1339" s="5" t="inlineStr">
        <is>
          <t>7691</t>
        </is>
      </c>
      <c r="B1339" s="5" t="inlineStr">
        <is>
          <t>CINTA TAPAGOTERAS 10 CM X 1 MTS</t>
        </is>
      </c>
      <c r="C1339" s="5" t="inlineStr">
        <is>
          <t>FERRETERIA GENERAL</t>
        </is>
      </c>
      <c r="D1339" s="11" t="n">
        <v>122</v>
      </c>
      <c r="E1339" s="12" t="n">
        <v>295325.1</v>
      </c>
      <c r="F1339" s="14">
        <f>E1339/SUM(E$2:E$4165)</f>
        <v/>
      </c>
      <c r="G1339" s="14">
        <f>G1338+F1339</f>
        <v/>
      </c>
      <c r="H1339" s="5">
        <f>IF(G1339&lt;=p_rot_a,"A",IF(G1339&lt;=p_rot_b,"B","C"))</f>
        <v/>
      </c>
    </row>
    <row r="1340">
      <c r="A1340" s="5" t="inlineStr">
        <is>
          <t>665</t>
        </is>
      </c>
      <c r="B1340" s="5" t="inlineStr">
        <is>
          <t>AGUILA REGLETA 6 TOMAS 1135</t>
        </is>
      </c>
      <c r="C1340" s="5" t="inlineStr">
        <is>
          <t>ACCESORIOS ELECTRICOS Y CABLES</t>
        </is>
      </c>
      <c r="D1340" s="11" t="n">
        <v>56</v>
      </c>
      <c r="E1340" s="12" t="n">
        <v>294382.02</v>
      </c>
      <c r="F1340" s="14">
        <f>E1340/SUM(E$2:E$4165)</f>
        <v/>
      </c>
      <c r="G1340" s="14">
        <f>G1339+F1340</f>
        <v/>
      </c>
      <c r="H1340" s="5">
        <f>IF(G1340&lt;=p_rot_a,"A",IF(G1340&lt;=p_rot_b,"B","C"))</f>
        <v/>
      </c>
    </row>
    <row r="1341">
      <c r="A1341" s="5" t="inlineStr">
        <is>
          <t>71236</t>
        </is>
      </c>
      <c r="B1341" s="5" t="inlineStr">
        <is>
          <t>CAJA CANALETA EAGLE 6010B PLATA AGUILA</t>
        </is>
      </c>
      <c r="C1341" s="5" t="inlineStr">
        <is>
          <t>ACCESORIOS ELECTRICOS Y CABLES</t>
        </is>
      </c>
      <c r="D1341" s="11" t="n">
        <v>158</v>
      </c>
      <c r="E1341" s="12" t="n">
        <v>294378.36</v>
      </c>
      <c r="F1341" s="14">
        <f>E1341/SUM(E$2:E$4165)</f>
        <v/>
      </c>
      <c r="G1341" s="14">
        <f>G1340+F1341</f>
        <v/>
      </c>
      <c r="H1341" s="5">
        <f>IF(G1341&lt;=p_rot_a,"A",IF(G1341&lt;=p_rot_b,"B","C"))</f>
        <v/>
      </c>
    </row>
    <row r="1342">
      <c r="A1342" s="5" t="inlineStr">
        <is>
          <t>10100001</t>
        </is>
      </c>
      <c r="B1342" s="5" t="inlineStr">
        <is>
          <t>ANGULAR 1 X 1/8</t>
        </is>
      </c>
      <c r="C1342" s="5" t="inlineStr">
        <is>
          <t>ANGULAR HIERRO</t>
        </is>
      </c>
      <c r="D1342" s="11" t="n">
        <v>69</v>
      </c>
      <c r="E1342" s="12" t="n">
        <v>294353.32</v>
      </c>
      <c r="F1342" s="14">
        <f>E1342/SUM(E$2:E$4165)</f>
        <v/>
      </c>
      <c r="G1342" s="14">
        <f>G1341+F1342</f>
        <v/>
      </c>
      <c r="H1342" s="5">
        <f>IF(G1342&lt;=p_rot_a,"A",IF(G1342&lt;=p_rot_b,"B","C"))</f>
        <v/>
      </c>
    </row>
    <row r="1343">
      <c r="A1343" s="5" t="inlineStr">
        <is>
          <t>30117</t>
        </is>
      </c>
      <c r="B1343" s="5" t="inlineStr">
        <is>
          <t>AGUILA TOMA 220 PARCHE 112  50A</t>
        </is>
      </c>
      <c r="C1343" s="5" t="inlineStr">
        <is>
          <t>ACCESORIOS ELECTRICOS Y CABLES</t>
        </is>
      </c>
      <c r="D1343" s="11" t="n">
        <v>93</v>
      </c>
      <c r="E1343" s="12" t="n">
        <v>293746.94</v>
      </c>
      <c r="F1343" s="14">
        <f>E1343/SUM(E$2:E$4165)</f>
        <v/>
      </c>
      <c r="G1343" s="14">
        <f>G1342+F1343</f>
        <v/>
      </c>
      <c r="H1343" s="5">
        <f>IF(G1343&lt;=p_rot_a,"A",IF(G1343&lt;=p_rot_b,"B","C"))</f>
        <v/>
      </c>
    </row>
    <row r="1344">
      <c r="A1344" s="5" t="inlineStr">
        <is>
          <t>351100300992804</t>
        </is>
      </c>
      <c r="B1344" s="5" t="inlineStr">
        <is>
          <t>LAVATORIO TIPO BOWL CUADRADO REDONDEADO BLANCO 10800-C</t>
        </is>
      </c>
      <c r="C1344" s="5" t="inlineStr">
        <is>
          <t>IMPORTACION LOZA</t>
        </is>
      </c>
      <c r="D1344" s="11" t="n">
        <v>12</v>
      </c>
      <c r="E1344" s="12" t="n">
        <v>293380.53</v>
      </c>
      <c r="F1344" s="14">
        <f>E1344/SUM(E$2:E$4165)</f>
        <v/>
      </c>
      <c r="G1344" s="14">
        <f>G1343+F1344</f>
        <v/>
      </c>
      <c r="H1344" s="5">
        <f>IF(G1344&lt;=p_rot_a,"A",IF(G1344&lt;=p_rot_b,"B","C"))</f>
        <v/>
      </c>
    </row>
    <row r="1345">
      <c r="A1345" s="5" t="inlineStr">
        <is>
          <t>20011</t>
        </is>
      </c>
      <c r="B1345" s="5" t="inlineStr">
        <is>
          <t>TOTAL TALADRO INALAMBRICO 3/8 20V 1500RPM UTDLI20051 200518</t>
        </is>
      </c>
      <c r="C1345" s="5" t="inlineStr">
        <is>
          <t>HERRAMIENTA ELECTRICA</t>
        </is>
      </c>
      <c r="D1345" s="11" t="n">
        <v>9</v>
      </c>
      <c r="E1345" s="12" t="n">
        <v>293260.54</v>
      </c>
      <c r="F1345" s="14">
        <f>E1345/SUM(E$2:E$4165)</f>
        <v/>
      </c>
      <c r="G1345" s="14">
        <f>G1344+F1345</f>
        <v/>
      </c>
      <c r="H1345" s="5">
        <f>IF(G1345&lt;=p_rot_a,"A",IF(G1345&lt;=p_rot_b,"B","C"))</f>
        <v/>
      </c>
    </row>
    <row r="1346">
      <c r="A1346" s="5" t="inlineStr">
        <is>
          <t>7942</t>
        </is>
      </c>
      <c r="B1346" s="5" t="inlineStr">
        <is>
          <t>LIJA METAL 100</t>
        </is>
      </c>
      <c r="C1346" s="5" t="inlineStr">
        <is>
          <t>FERRETERIA GENERAL</t>
        </is>
      </c>
      <c r="D1346" s="11" t="n">
        <v>802</v>
      </c>
      <c r="E1346" s="12" t="n">
        <v>292892.27</v>
      </c>
      <c r="F1346" s="14">
        <f>E1346/SUM(E$2:E$4165)</f>
        <v/>
      </c>
      <c r="G1346" s="14">
        <f>G1345+F1346</f>
        <v/>
      </c>
      <c r="H1346" s="5">
        <f>IF(G1346&lt;=p_rot_a,"A",IF(G1346&lt;=p_rot_b,"B","C"))</f>
        <v/>
      </c>
    </row>
    <row r="1347">
      <c r="A1347" s="5" t="inlineStr">
        <is>
          <t>351100300991810</t>
        </is>
      </c>
      <c r="B1347" s="5" t="inlineStr">
        <is>
          <t>TOSCANA CACHERA FREGADERO NEGRA FLEXIBLE MC-984</t>
        </is>
      </c>
      <c r="C1347" s="5" t="inlineStr">
        <is>
          <t>GRIFERIA - ACC. BAÑO Y COCINA</t>
        </is>
      </c>
      <c r="D1347" s="11" t="n">
        <v>7</v>
      </c>
      <c r="E1347" s="12" t="n">
        <v>292362.63</v>
      </c>
      <c r="F1347" s="14">
        <f>E1347/SUM(E$2:E$4165)</f>
        <v/>
      </c>
      <c r="G1347" s="14">
        <f>G1346+F1347</f>
        <v/>
      </c>
      <c r="H1347" s="5">
        <f>IF(G1347&lt;=p_rot_a,"A",IF(G1347&lt;=p_rot_b,"B","C"))</f>
        <v/>
      </c>
    </row>
    <row r="1348">
      <c r="A1348" s="5" t="inlineStr">
        <is>
          <t>1185</t>
        </is>
      </c>
      <c r="B1348" s="5" t="inlineStr">
        <is>
          <t>CUNETA 12 X 1M</t>
        </is>
      </c>
      <c r="C1348" s="5" t="inlineStr">
        <is>
          <t>BLOQUES, VARILLAS, MALLAS</t>
        </is>
      </c>
      <c r="D1348" s="11" t="n">
        <v>45</v>
      </c>
      <c r="E1348" s="12" t="n">
        <v>291236.57</v>
      </c>
      <c r="F1348" s="14">
        <f>E1348/SUM(E$2:E$4165)</f>
        <v/>
      </c>
      <c r="G1348" s="14">
        <f>G1347+F1348</f>
        <v/>
      </c>
      <c r="H1348" s="5">
        <f>IF(G1348&lt;=p_rot_a,"A",IF(G1348&lt;=p_rot_b,"B","C"))</f>
        <v/>
      </c>
    </row>
    <row r="1349">
      <c r="A1349" s="5" t="inlineStr">
        <is>
          <t>351100300991631</t>
        </is>
      </c>
      <c r="B1349" s="5" t="inlineStr">
        <is>
          <t>CORNISA LAMINADA TWLS-058 MARMOL 5.95M</t>
        </is>
      </c>
      <c r="C1349" s="5" t="inlineStr">
        <is>
          <t>IMPORTACION TABLILLA, CORNISAS, UNIONES</t>
        </is>
      </c>
      <c r="D1349" s="11" t="n">
        <v>103</v>
      </c>
      <c r="E1349" s="12" t="n">
        <v>290411.5</v>
      </c>
      <c r="F1349" s="14">
        <f>E1349/SUM(E$2:E$4165)</f>
        <v/>
      </c>
      <c r="G1349" s="14">
        <f>G1348+F1349</f>
        <v/>
      </c>
      <c r="H1349" s="5">
        <f>IF(G1349&lt;=p_rot_a,"A",IF(G1349&lt;=p_rot_b,"B","C"))</f>
        <v/>
      </c>
    </row>
    <row r="1350">
      <c r="A1350" s="5" t="inlineStr">
        <is>
          <t>7785</t>
        </is>
      </c>
      <c r="B1350" s="5" t="inlineStr">
        <is>
          <t>$$ PEGAMENTO PVC WET DRY 50 G</t>
        </is>
      </c>
      <c r="C1350" s="5" t="inlineStr">
        <is>
          <t>SIN CATEGORIA</t>
        </is>
      </c>
      <c r="D1350" s="11" t="n">
        <v>197</v>
      </c>
      <c r="E1350" s="12" t="n">
        <v>290389.16</v>
      </c>
      <c r="F1350" s="14">
        <f>E1350/SUM(E$2:E$4165)</f>
        <v/>
      </c>
      <c r="G1350" s="14">
        <f>G1349+F1350</f>
        <v/>
      </c>
      <c r="H1350" s="5">
        <f>IF(G1350&lt;=p_rot_a,"A",IF(G1350&lt;=p_rot_b,"B","C"))</f>
        <v/>
      </c>
    </row>
    <row r="1351">
      <c r="A1351" s="5" t="inlineStr">
        <is>
          <t>351100300991833</t>
        </is>
      </c>
      <c r="B1351" s="5" t="inlineStr">
        <is>
          <t>PANEL ACANALADO PASTEL VERDE 16CM X 2.90M WALL PANEL DE121</t>
        </is>
      </c>
      <c r="C1351" s="5" t="inlineStr">
        <is>
          <t>PANEL ACANALADO INTERIOR</t>
        </is>
      </c>
      <c r="D1351" s="11" t="n">
        <v>56</v>
      </c>
      <c r="E1351" s="12" t="n">
        <v>289544.65</v>
      </c>
      <c r="F1351" s="14">
        <f>E1351/SUM(E$2:E$4165)</f>
        <v/>
      </c>
      <c r="G1351" s="14">
        <f>G1350+F1351</f>
        <v/>
      </c>
      <c r="H1351" s="5">
        <f>IF(G1351&lt;=p_rot_a,"A",IF(G1351&lt;=p_rot_b,"B","C"))</f>
        <v/>
      </c>
    </row>
    <row r="1352">
      <c r="A1352" s="5" t="inlineStr">
        <is>
          <t>30160</t>
        </is>
      </c>
      <c r="B1352" s="5" t="inlineStr">
        <is>
          <t>CAJA RECTANGULAR PLASTICA</t>
        </is>
      </c>
      <c r="C1352" s="5" t="inlineStr">
        <is>
          <t>ACCESORIOS ELECTRICOS Y CABLES</t>
        </is>
      </c>
      <c r="D1352" s="11" t="n">
        <v>980</v>
      </c>
      <c r="E1352" s="12" t="n">
        <v>288900.43</v>
      </c>
      <c r="F1352" s="14">
        <f>E1352/SUM(E$2:E$4165)</f>
        <v/>
      </c>
      <c r="G1352" s="14">
        <f>G1351+F1352</f>
        <v/>
      </c>
      <c r="H1352" s="5">
        <f>IF(G1352&lt;=p_rot_a,"A",IF(G1352&lt;=p_rot_b,"B","C"))</f>
        <v/>
      </c>
    </row>
    <row r="1353">
      <c r="A1353" s="5" t="inlineStr">
        <is>
          <t>351100300991376</t>
        </is>
      </c>
      <c r="B1353" s="5" t="inlineStr">
        <is>
          <t>CABLE TGP 3X12</t>
        </is>
      </c>
      <c r="C1353" s="5" t="inlineStr">
        <is>
          <t>ACCESORIOS ELECTRICOS Y CABLES</t>
        </is>
      </c>
      <c r="D1353" s="11" t="n">
        <v>167</v>
      </c>
      <c r="E1353" s="12" t="n">
        <v>288204.98</v>
      </c>
      <c r="F1353" s="14">
        <f>E1353/SUM(E$2:E$4165)</f>
        <v/>
      </c>
      <c r="G1353" s="14">
        <f>G1352+F1353</f>
        <v/>
      </c>
      <c r="H1353" s="5">
        <f>IF(G1353&lt;=p_rot_a,"A",IF(G1353&lt;=p_rot_b,"B","C"))</f>
        <v/>
      </c>
    </row>
    <row r="1354">
      <c r="A1354" s="5" t="inlineStr">
        <is>
          <t>1013</t>
        </is>
      </c>
      <c r="B1354" s="5" t="inlineStr">
        <is>
          <t>CABLE 10 ROJO</t>
        </is>
      </c>
      <c r="C1354" s="5" t="inlineStr">
        <is>
          <t>ACCESORIOS ELECTRICOS Y CABLES</t>
        </is>
      </c>
      <c r="D1354" s="11" t="n">
        <v>522</v>
      </c>
      <c r="E1354" s="12" t="n">
        <v>287856.48</v>
      </c>
      <c r="F1354" s="14">
        <f>E1354/SUM(E$2:E$4165)</f>
        <v/>
      </c>
      <c r="G1354" s="14">
        <f>G1353+F1354</f>
        <v/>
      </c>
      <c r="H1354" s="5">
        <f>IF(G1354&lt;=p_rot_a,"A",IF(G1354&lt;=p_rot_b,"B","C"))</f>
        <v/>
      </c>
    </row>
    <row r="1355">
      <c r="A1355" s="5" t="inlineStr">
        <is>
          <t>351100300991085</t>
        </is>
      </c>
      <c r="B1355" s="5" t="inlineStr">
        <is>
          <t>TOTAL VIBRADOR P/CERAMICA INALAMBRICA SIN BATERIA 20V TTVLI2010  - TTVLI2001</t>
        </is>
      </c>
      <c r="C1355" s="5" t="inlineStr">
        <is>
          <t>HERRAMIENTA ELECTRICA</t>
        </is>
      </c>
      <c r="D1355" s="11" t="n">
        <v>13</v>
      </c>
      <c r="E1355" s="12" t="n">
        <v>287719.65</v>
      </c>
      <c r="F1355" s="14">
        <f>E1355/SUM(E$2:E$4165)</f>
        <v/>
      </c>
      <c r="G1355" s="14">
        <f>G1354+F1355</f>
        <v/>
      </c>
      <c r="H1355" s="5">
        <f>IF(G1355&lt;=p_rot_a,"A",IF(G1355&lt;=p_rot_b,"B","C"))</f>
        <v/>
      </c>
    </row>
    <row r="1356">
      <c r="A1356" s="5" t="inlineStr">
        <is>
          <t>351100300991981</t>
        </is>
      </c>
      <c r="B1356" s="5" t="inlineStr">
        <is>
          <t>EMERALD LLAVE FREGADERO CUELLO FLEXIBLE METALICA CRUZ SA-229Z-02-AD TW</t>
        </is>
      </c>
      <c r="C1356" s="5" t="inlineStr">
        <is>
          <t>GRIFERIA - ACC. BAÑO Y COCINA</t>
        </is>
      </c>
      <c r="D1356" s="11" t="n">
        <v>57</v>
      </c>
      <c r="E1356" s="12" t="n">
        <v>287053.1</v>
      </c>
      <c r="F1356" s="14">
        <f>E1356/SUM(E$2:E$4165)</f>
        <v/>
      </c>
      <c r="G1356" s="14">
        <f>G1355+F1356</f>
        <v/>
      </c>
      <c r="H1356" s="5">
        <f>IF(G1356&lt;=p_rot_a,"A",IF(G1356&lt;=p_rot_b,"B","C"))</f>
        <v/>
      </c>
    </row>
    <row r="1357">
      <c r="A1357" s="5" t="inlineStr">
        <is>
          <t>534</t>
        </is>
      </c>
      <c r="B1357" s="5" t="inlineStr">
        <is>
          <t>FIBROLIT 8MM PLYROCK</t>
        </is>
      </c>
      <c r="C1357" s="5" t="inlineStr">
        <is>
          <t>LAMINAS Y PERFILERIA LIVIANA</t>
        </is>
      </c>
      <c r="D1357" s="11" t="n">
        <v>18</v>
      </c>
      <c r="E1357" s="12" t="n">
        <v>286673.85</v>
      </c>
      <c r="F1357" s="14">
        <f>E1357/SUM(E$2:E$4165)</f>
        <v/>
      </c>
      <c r="G1357" s="14">
        <f>G1356+F1357</f>
        <v/>
      </c>
      <c r="H1357" s="5">
        <f>IF(G1357&lt;=p_rot_a,"A",IF(G1357&lt;=p_rot_b,"B","C"))</f>
        <v/>
      </c>
    </row>
    <row r="1358">
      <c r="A1358" s="5" t="inlineStr">
        <is>
          <t>351100300990294</t>
        </is>
      </c>
      <c r="B1358" s="5" t="inlineStr">
        <is>
          <t>TOTAL COMPRESOR 2.5HP 50LTS UTC125502</t>
        </is>
      </c>
      <c r="C1358" s="5" t="inlineStr">
        <is>
          <t>SIN CATEGORIA</t>
        </is>
      </c>
      <c r="D1358" s="11" t="n">
        <v>2</v>
      </c>
      <c r="E1358" s="12" t="n">
        <v>286266.05</v>
      </c>
      <c r="F1358" s="14">
        <f>E1358/SUM(E$2:E$4165)</f>
        <v/>
      </c>
      <c r="G1358" s="14">
        <f>G1357+F1358</f>
        <v/>
      </c>
      <c r="H1358" s="5">
        <f>IF(G1358&lt;=p_rot_a,"A",IF(G1358&lt;=p_rot_b,"B","C"))</f>
        <v/>
      </c>
    </row>
    <row r="1359">
      <c r="A1359" s="5" t="inlineStr">
        <is>
          <t>351100300992114</t>
        </is>
      </c>
      <c r="B1359" s="5" t="inlineStr">
        <is>
          <t>PERFIL H NEGRO 2.95M PARA LAMINA BAMBU</t>
        </is>
      </c>
      <c r="C1359" s="5" t="inlineStr">
        <is>
          <t>LAMINA PVC, BAMBU, ACC</t>
        </is>
      </c>
      <c r="D1359" s="11" t="n">
        <v>86</v>
      </c>
      <c r="E1359" s="12" t="n">
        <v>285033.63</v>
      </c>
      <c r="F1359" s="14">
        <f>E1359/SUM(E$2:E$4165)</f>
        <v/>
      </c>
      <c r="G1359" s="14">
        <f>G1358+F1359</f>
        <v/>
      </c>
      <c r="H1359" s="5">
        <f>IF(G1359&lt;=p_rot_a,"A",IF(G1359&lt;=p_rot_b,"B","C"))</f>
        <v/>
      </c>
    </row>
    <row r="1360">
      <c r="A1360" s="5" t="inlineStr">
        <is>
          <t>351100300992185</t>
        </is>
      </c>
      <c r="B1360" s="5" t="inlineStr">
        <is>
          <t>TBF-84  CACHERA CROMADA CUELLO EXTRAIBLE MONOCOMANDO FOSET</t>
        </is>
      </c>
      <c r="C1360" s="5" t="inlineStr">
        <is>
          <t>GRIFERIA - ACC. BAÑO Y COCINA</t>
        </is>
      </c>
      <c r="D1360" s="11" t="n">
        <v>11</v>
      </c>
      <c r="E1360" s="12" t="n">
        <v>284976.11</v>
      </c>
      <c r="F1360" s="14">
        <f>E1360/SUM(E$2:E$4165)</f>
        <v/>
      </c>
      <c r="G1360" s="14">
        <f>G1359+F1360</f>
        <v/>
      </c>
      <c r="H1360" s="5">
        <f>IF(G1360&lt;=p_rot_a,"A",IF(G1360&lt;=p_rot_b,"B","C"))</f>
        <v/>
      </c>
    </row>
    <row r="1361">
      <c r="A1361" s="5" t="inlineStr">
        <is>
          <t>20100003</t>
        </is>
      </c>
      <c r="B1361" s="5" t="inlineStr">
        <is>
          <t>AZULEJO ARAMIS VERDE 20X30 CAJA 1.50M</t>
        </is>
      </c>
      <c r="C1361" s="5" t="inlineStr">
        <is>
          <t>SIN CATEGORIA</t>
        </is>
      </c>
      <c r="D1361" s="11" t="n">
        <v>36</v>
      </c>
      <c r="E1361" s="12" t="n">
        <v>283404.43</v>
      </c>
      <c r="F1361" s="14">
        <f>E1361/SUM(E$2:E$4165)</f>
        <v/>
      </c>
      <c r="G1361" s="14">
        <f>G1360+F1361</f>
        <v/>
      </c>
      <c r="H1361" s="5">
        <f>IF(G1361&lt;=p_rot_a,"A",IF(G1361&lt;=p_rot_b,"B","C"))</f>
        <v/>
      </c>
    </row>
    <row r="1362">
      <c r="A1362" s="5" t="inlineStr">
        <is>
          <t>71172</t>
        </is>
      </c>
      <c r="B1362" s="5" t="inlineStr">
        <is>
          <t>CLAVO 2 1/2 CC</t>
        </is>
      </c>
      <c r="C1362" s="5" t="inlineStr">
        <is>
          <t>FERRETERIA GENERAL</t>
        </is>
      </c>
      <c r="D1362" s="11" t="n">
        <v>232.5</v>
      </c>
      <c r="E1362" s="12" t="n">
        <v>282848.38</v>
      </c>
      <c r="F1362" s="14">
        <f>E1362/SUM(E$2:E$4165)</f>
        <v/>
      </c>
      <c r="G1362" s="14">
        <f>G1361+F1362</f>
        <v/>
      </c>
      <c r="H1362" s="5">
        <f>IF(G1362&lt;=p_rot_a,"A",IF(G1362&lt;=p_rot_b,"B","C"))</f>
        <v/>
      </c>
    </row>
    <row r="1363">
      <c r="A1363" s="5" t="inlineStr">
        <is>
          <t>351100300992173</t>
        </is>
      </c>
      <c r="B1363" s="5" t="inlineStr">
        <is>
          <t>TRUPER PISTOLA SILICON REFORZADA PICA-X</t>
        </is>
      </c>
      <c r="C1363" s="5" t="inlineStr">
        <is>
          <t>FERRETERIA GENERAL</t>
        </is>
      </c>
      <c r="D1363" s="11" t="n">
        <v>83</v>
      </c>
      <c r="E1363" s="12" t="n">
        <v>282799.84</v>
      </c>
      <c r="F1363" s="14">
        <f>E1363/SUM(E$2:E$4165)</f>
        <v/>
      </c>
      <c r="G1363" s="14">
        <f>G1362+F1363</f>
        <v/>
      </c>
      <c r="H1363" s="5">
        <f>IF(G1363&lt;=p_rot_a,"A",IF(G1363&lt;=p_rot_b,"B","C"))</f>
        <v/>
      </c>
    </row>
    <row r="1364">
      <c r="A1364" s="5" t="inlineStr">
        <is>
          <t>351100300990956</t>
        </is>
      </c>
      <c r="B1364" s="5" t="inlineStr">
        <is>
          <t>FAME DUCHA ELEGANCE ELECTRONICA C/REGULAR DE TEMP 127V 5400W</t>
        </is>
      </c>
      <c r="C1364" s="5" t="inlineStr">
        <is>
          <t>ACCESORIOS ELECTRICOS Y CABLES</t>
        </is>
      </c>
      <c r="D1364" s="11" t="n">
        <v>7</v>
      </c>
      <c r="E1364" s="12" t="n">
        <v>281143.2</v>
      </c>
      <c r="F1364" s="14">
        <f>E1364/SUM(E$2:E$4165)</f>
        <v/>
      </c>
      <c r="G1364" s="14">
        <f>G1363+F1364</f>
        <v/>
      </c>
      <c r="H1364" s="5">
        <f>IF(G1364&lt;=p_rot_a,"A",IF(G1364&lt;=p_rot_b,"B","C"))</f>
        <v/>
      </c>
    </row>
    <row r="1365">
      <c r="A1365" s="5" t="inlineStr">
        <is>
          <t>72389</t>
        </is>
      </c>
      <c r="B1365" s="5" t="inlineStr">
        <is>
          <t>TEFLON 3/4</t>
        </is>
      </c>
      <c r="C1365" s="5" t="inlineStr">
        <is>
          <t>IMPORTACION GRIFERIA</t>
        </is>
      </c>
      <c r="D1365" s="11" t="n">
        <v>778</v>
      </c>
      <c r="E1365" s="12" t="n">
        <v>280666.57</v>
      </c>
      <c r="F1365" s="14">
        <f>E1365/SUM(E$2:E$4165)</f>
        <v/>
      </c>
      <c r="G1365" s="14">
        <f>G1364+F1365</f>
        <v/>
      </c>
      <c r="H1365" s="5">
        <f>IF(G1365&lt;=p_rot_a,"A",IF(G1365&lt;=p_rot_b,"B","C"))</f>
        <v/>
      </c>
    </row>
    <row r="1366">
      <c r="A1366" s="5" t="inlineStr">
        <is>
          <t>351100300990569</t>
        </is>
      </c>
      <c r="B1366" s="5" t="inlineStr">
        <is>
          <t>ENERWIRE CABLE 12 AZUL POR CAJA PROMO</t>
        </is>
      </c>
      <c r="C1366" s="5" t="inlineStr">
        <is>
          <t>ACCESORIOS ELECTRICOS Y CABLES</t>
        </is>
      </c>
      <c r="D1366" s="11" t="n">
        <v>15</v>
      </c>
      <c r="E1366" s="12" t="n">
        <v>280221.24</v>
      </c>
      <c r="F1366" s="14">
        <f>E1366/SUM(E$2:E$4165)</f>
        <v/>
      </c>
      <c r="G1366" s="14">
        <f>G1365+F1366</f>
        <v/>
      </c>
      <c r="H1366" s="5">
        <f>IF(G1366&lt;=p_rot_a,"A",IF(G1366&lt;=p_rot_b,"B","C"))</f>
        <v/>
      </c>
    </row>
    <row r="1367">
      <c r="A1367" s="5" t="inlineStr">
        <is>
          <t>PINT-PA-0088</t>
        </is>
      </c>
      <c r="B1367" s="5" t="inlineStr">
        <is>
          <t>SUPRA LATEX TINT MATE GALON VA959-4</t>
        </is>
      </c>
      <c r="C1367" s="5" t="inlineStr">
        <is>
          <t>PINTURA ACRILICA</t>
        </is>
      </c>
      <c r="D1367" s="11" t="n">
        <v>23</v>
      </c>
      <c r="E1367" s="12" t="n">
        <v>279734.51</v>
      </c>
      <c r="F1367" s="14">
        <f>E1367/SUM(E$2:E$4165)</f>
        <v/>
      </c>
      <c r="G1367" s="14">
        <f>G1366+F1367</f>
        <v/>
      </c>
      <c r="H1367" s="5">
        <f>IF(G1367&lt;=p_rot_a,"A",IF(G1367&lt;=p_rot_b,"B","C"))</f>
        <v/>
      </c>
    </row>
    <row r="1368">
      <c r="A1368" s="5" t="inlineStr">
        <is>
          <t>10120005</t>
        </is>
      </c>
      <c r="B1368" s="5" t="inlineStr">
        <is>
          <t>PLATINA 1 X 1/8</t>
        </is>
      </c>
      <c r="C1368" s="5" t="inlineStr">
        <is>
          <t>PLATINA HIERRO</t>
        </is>
      </c>
      <c r="D1368" s="11" t="n">
        <v>129</v>
      </c>
      <c r="E1368" s="12" t="n">
        <v>279361.09</v>
      </c>
      <c r="F1368" s="14">
        <f>E1368/SUM(E$2:E$4165)</f>
        <v/>
      </c>
      <c r="G1368" s="14">
        <f>G1367+F1368</f>
        <v/>
      </c>
      <c r="H1368" s="5">
        <f>IF(G1368&lt;=p_rot_a,"A",IF(G1368&lt;=p_rot_b,"B","C"))</f>
        <v/>
      </c>
    </row>
    <row r="1369">
      <c r="A1369" s="5" t="inlineStr">
        <is>
          <t>351100300992019</t>
        </is>
      </c>
      <c r="B1369" s="5" t="inlineStr">
        <is>
          <t>INODORO BLANCO NOVO DELTA 2 PIEZAS</t>
        </is>
      </c>
      <c r="C1369" s="5" t="inlineStr">
        <is>
          <t>LOZA</t>
        </is>
      </c>
      <c r="D1369" s="11" t="n">
        <v>9</v>
      </c>
      <c r="E1369" s="12" t="n">
        <v>278753.1</v>
      </c>
      <c r="F1369" s="14">
        <f>E1369/SUM(E$2:E$4165)</f>
        <v/>
      </c>
      <c r="G1369" s="14">
        <f>G1368+F1369</f>
        <v/>
      </c>
      <c r="H1369" s="5">
        <f>IF(G1369&lt;=p_rot_a,"A",IF(G1369&lt;=p_rot_b,"B","C"))</f>
        <v/>
      </c>
    </row>
    <row r="1370">
      <c r="A1370" s="5" t="inlineStr">
        <is>
          <t>PINT-PA-0099</t>
        </is>
      </c>
      <c r="B1370" s="5" t="inlineStr">
        <is>
          <t>SUPRA SATIN PASTEL GALON VA3681-4</t>
        </is>
      </c>
      <c r="C1370" s="5" t="inlineStr">
        <is>
          <t>PINTURA ACRILICA</t>
        </is>
      </c>
      <c r="D1370" s="11" t="n">
        <v>23</v>
      </c>
      <c r="E1370" s="12" t="n">
        <v>278304.42</v>
      </c>
      <c r="F1370" s="14">
        <f>E1370/SUM(E$2:E$4165)</f>
        <v/>
      </c>
      <c r="G1370" s="14">
        <f>G1369+F1370</f>
        <v/>
      </c>
      <c r="H1370" s="5">
        <f>IF(G1370&lt;=p_rot_a,"A",IF(G1370&lt;=p_rot_b,"B","C"))</f>
        <v/>
      </c>
    </row>
    <row r="1371">
      <c r="A1371" s="5" t="inlineStr">
        <is>
          <t>20120005</t>
        </is>
      </c>
      <c r="B1371" s="5" t="inlineStr">
        <is>
          <t>FACHALETA MURETO GRIS BRILLANTE 26X36 CAJA 1.98M2</t>
        </is>
      </c>
      <c r="C1371" s="5" t="inlineStr">
        <is>
          <t>FACHALETA</t>
        </is>
      </c>
      <c r="D1371" s="11" t="n">
        <v>32</v>
      </c>
      <c r="E1371" s="12" t="n">
        <v>277773.79</v>
      </c>
      <c r="F1371" s="14">
        <f>E1371/SUM(E$2:E$4165)</f>
        <v/>
      </c>
      <c r="G1371" s="14">
        <f>G1370+F1371</f>
        <v/>
      </c>
      <c r="H1371" s="5">
        <f>IF(G1371&lt;=p_rot_a,"A",IF(G1371&lt;=p_rot_b,"B","C"))</f>
        <v/>
      </c>
    </row>
    <row r="1372">
      <c r="A1372" s="5" t="inlineStr">
        <is>
          <t>351100300991761</t>
        </is>
      </c>
      <c r="B1372" s="5" t="inlineStr">
        <is>
          <t>TOTAL JUEGO BROCA SIERRA DIAMANTADA PARA CERAMICA Y PORCELANATO 6 PIEZAS TAC44061</t>
        </is>
      </c>
      <c r="C1372" s="5" t="inlineStr">
        <is>
          <t>FERRETERIA GENERAL</t>
        </is>
      </c>
      <c r="D1372" s="11" t="n">
        <v>29</v>
      </c>
      <c r="E1372" s="12" t="n">
        <v>277082.15</v>
      </c>
      <c r="F1372" s="14">
        <f>E1372/SUM(E$2:E$4165)</f>
        <v/>
      </c>
      <c r="G1372" s="14">
        <f>G1371+F1372</f>
        <v/>
      </c>
      <c r="H1372" s="5">
        <f>IF(G1372&lt;=p_rot_a,"A",IF(G1372&lt;=p_rot_b,"B","C"))</f>
        <v/>
      </c>
    </row>
    <row r="1373">
      <c r="A1373" s="5" t="inlineStr">
        <is>
          <t>PINT-AN-0038</t>
        </is>
      </c>
      <c r="B1373" s="5" t="inlineStr">
        <is>
          <t>LANCO WALL MASTER ACCENT BRILLANTE GALON ACEITE  WS715-4</t>
        </is>
      </c>
      <c r="C1373" s="5" t="inlineStr">
        <is>
          <t>ANTICORROSIVOS Y BASE ACEITE</t>
        </is>
      </c>
      <c r="D1373" s="11" t="n">
        <v>11</v>
      </c>
      <c r="E1373" s="12" t="n">
        <v>276194.69</v>
      </c>
      <c r="F1373" s="14">
        <f>E1373/SUM(E$2:E$4165)</f>
        <v/>
      </c>
      <c r="G1373" s="14">
        <f>G1372+F1373</f>
        <v/>
      </c>
      <c r="H1373" s="5">
        <f>IF(G1373&lt;=p_rot_a,"A",IF(G1373&lt;=p_rot_b,"B","C"))</f>
        <v/>
      </c>
    </row>
    <row r="1374">
      <c r="A1374" s="5" t="inlineStr">
        <is>
          <t>7731</t>
        </is>
      </c>
      <c r="B1374" s="5" t="inlineStr">
        <is>
          <t>TAPE TEMFLEX GRANDE 3M 19MMX18-3CM</t>
        </is>
      </c>
      <c r="C1374" s="5" t="inlineStr">
        <is>
          <t>ACCESORIOS ELECTRICOS Y CABLES</t>
        </is>
      </c>
      <c r="D1374" s="11" t="n">
        <v>219</v>
      </c>
      <c r="E1374" s="12" t="n">
        <v>275234.87</v>
      </c>
      <c r="F1374" s="14">
        <f>E1374/SUM(E$2:E$4165)</f>
        <v/>
      </c>
      <c r="G1374" s="14">
        <f>G1373+F1374</f>
        <v/>
      </c>
      <c r="H1374" s="5">
        <f>IF(G1374&lt;=p_rot_a,"A",IF(G1374&lt;=p_rot_b,"B","C"))</f>
        <v/>
      </c>
    </row>
    <row r="1375">
      <c r="A1375" s="5" t="inlineStr">
        <is>
          <t>351100300991787</t>
        </is>
      </c>
      <c r="B1375" s="5" t="inlineStr">
        <is>
          <t>AQUAFINA FREGADERO 60CMX45CM A6045C DESAGUE CUADRADO ACABADO SATIN</t>
        </is>
      </c>
      <c r="C1375" s="5" t="inlineStr">
        <is>
          <t>GRIFERIA - ACC. BAÑO Y COCINA</t>
        </is>
      </c>
      <c r="D1375" s="11" t="n">
        <v>6</v>
      </c>
      <c r="E1375" s="12" t="n">
        <v>273534.85</v>
      </c>
      <c r="F1375" s="14">
        <f>E1375/SUM(E$2:E$4165)</f>
        <v/>
      </c>
      <c r="G1375" s="14">
        <f>G1374+F1375</f>
        <v/>
      </c>
      <c r="H1375" s="5">
        <f>IF(G1375&lt;=p_rot_a,"A",IF(G1375&lt;=p_rot_b,"B","C"))</f>
        <v/>
      </c>
    </row>
    <row r="1376">
      <c r="A1376" s="5" t="inlineStr">
        <is>
          <t>PINT-PA-0018</t>
        </is>
      </c>
      <c r="B1376" s="5" t="inlineStr">
        <is>
          <t>LANCO MAXIMA SATIN TINT GALON MA762-4</t>
        </is>
      </c>
      <c r="C1376" s="5" t="inlineStr">
        <is>
          <t>PINTURA ACRILICA</t>
        </is>
      </c>
      <c r="D1376" s="11" t="n">
        <v>18</v>
      </c>
      <c r="E1376" s="12" t="n">
        <v>272038.1</v>
      </c>
      <c r="F1376" s="14">
        <f>E1376/SUM(E$2:E$4165)</f>
        <v/>
      </c>
      <c r="G1376" s="14">
        <f>G1375+F1376</f>
        <v/>
      </c>
      <c r="H1376" s="5">
        <f>IF(G1376&lt;=p_rot_a,"A",IF(G1376&lt;=p_rot_b,"B","C"))</f>
        <v/>
      </c>
    </row>
    <row r="1377">
      <c r="A1377" s="5" t="inlineStr">
        <is>
          <t>10100006</t>
        </is>
      </c>
      <c r="B1377" s="5" t="inlineStr">
        <is>
          <t>ANGULAR 1 1/2 X3/16</t>
        </is>
      </c>
      <c r="C1377" s="5" t="inlineStr">
        <is>
          <t>ANGULAR HIERRO</t>
        </is>
      </c>
      <c r="D1377" s="11" t="n">
        <v>29</v>
      </c>
      <c r="E1377" s="12" t="n">
        <v>271505.31</v>
      </c>
      <c r="F1377" s="14">
        <f>E1377/SUM(E$2:E$4165)</f>
        <v/>
      </c>
      <c r="G1377" s="14">
        <f>G1376+F1377</f>
        <v/>
      </c>
      <c r="H1377" s="5">
        <f>IF(G1377&lt;=p_rot_a,"A",IF(G1377&lt;=p_rot_b,"B","C"))</f>
        <v/>
      </c>
    </row>
    <row r="1378">
      <c r="A1378" s="5" t="inlineStr">
        <is>
          <t>60100034</t>
        </is>
      </c>
      <c r="B1378" s="5" t="inlineStr">
        <is>
          <t>LAMPARA LED OJO BUEY BORDE NEGRO 500LM 7W 100-240V WELLMAX 2100472</t>
        </is>
      </c>
      <c r="C1378" s="5" t="inlineStr">
        <is>
          <t>BOMBILLOS Y LAMPARAS</t>
        </is>
      </c>
      <c r="D1378" s="11" t="n">
        <v>171</v>
      </c>
      <c r="E1378" s="12" t="n">
        <v>271119.23</v>
      </c>
      <c r="F1378" s="14">
        <f>E1378/SUM(E$2:E$4165)</f>
        <v/>
      </c>
      <c r="G1378" s="14">
        <f>G1377+F1378</f>
        <v/>
      </c>
      <c r="H1378" s="5">
        <f>IF(G1378&lt;=p_rot_a,"A",IF(G1378&lt;=p_rot_b,"B","C"))</f>
        <v/>
      </c>
    </row>
    <row r="1379">
      <c r="A1379" s="5" t="inlineStr">
        <is>
          <t>462825</t>
        </is>
      </c>
      <c r="B1379" s="5" t="inlineStr">
        <is>
          <t xml:space="preserve">PISTOLA CON COMPRESOR TOTAL HVLP 550 W UTT5006 </t>
        </is>
      </c>
      <c r="C1379" s="5" t="inlineStr">
        <is>
          <t>HERRAMIENTA ELECTRICA</t>
        </is>
      </c>
      <c r="D1379" s="11" t="n">
        <v>12</v>
      </c>
      <c r="E1379" s="12" t="n">
        <v>271053.72</v>
      </c>
      <c r="F1379" s="14">
        <f>E1379/SUM(E$2:E$4165)</f>
        <v/>
      </c>
      <c r="G1379" s="14">
        <f>G1378+F1379</f>
        <v/>
      </c>
      <c r="H1379" s="5">
        <f>IF(G1379&lt;=p_rot_a,"A",IF(G1379&lt;=p_rot_b,"B","C"))</f>
        <v/>
      </c>
    </row>
    <row r="1380">
      <c r="A1380" s="5" t="inlineStr">
        <is>
          <t>351100300990143</t>
        </is>
      </c>
      <c r="B1380" s="5" t="inlineStr">
        <is>
          <t>TORNILLO TECHO 1 1/2 PB</t>
        </is>
      </c>
      <c r="C1380" s="5" t="inlineStr">
        <is>
          <t>TORNILLERIA</t>
        </is>
      </c>
      <c r="D1380" s="11" t="n">
        <v>9192</v>
      </c>
      <c r="E1380" s="12" t="n">
        <v>270870.28</v>
      </c>
      <c r="F1380" s="14">
        <f>E1380/SUM(E$2:E$4165)</f>
        <v/>
      </c>
      <c r="G1380" s="14">
        <f>G1379+F1380</f>
        <v/>
      </c>
      <c r="H1380" s="5">
        <f>IF(G1380&lt;=p_rot_a,"A",IF(G1380&lt;=p_rot_b,"B","C"))</f>
        <v/>
      </c>
    </row>
    <row r="1381">
      <c r="A1381" s="5" t="inlineStr">
        <is>
          <t>3033</t>
        </is>
      </c>
      <c r="B1381" s="5" t="inlineStr">
        <is>
          <t>CH CENTRO DE CARGA 4 CIRCUITOS EMPOTRAR 4L 125FP</t>
        </is>
      </c>
      <c r="C1381" s="5" t="inlineStr">
        <is>
          <t>ACCESORIOS ELECTRICOS Y CABLES</t>
        </is>
      </c>
      <c r="D1381" s="11" t="n">
        <v>8</v>
      </c>
      <c r="E1381" s="12" t="n">
        <v>270644.26</v>
      </c>
      <c r="F1381" s="14">
        <f>E1381/SUM(E$2:E$4165)</f>
        <v/>
      </c>
      <c r="G1381" s="14">
        <f>G1380+F1381</f>
        <v/>
      </c>
      <c r="H1381" s="5">
        <f>IF(G1381&lt;=p_rot_a,"A",IF(G1381&lt;=p_rot_b,"B","C"))</f>
        <v/>
      </c>
    </row>
    <row r="1382">
      <c r="A1382" s="5" t="inlineStr">
        <is>
          <t>32242234</t>
        </is>
      </c>
      <c r="B1382" s="5" t="inlineStr">
        <is>
          <t>TOTAL CUCHILLAS ROUTER 1/4 SET 12 PIEZAS TACSR0104121</t>
        </is>
      </c>
      <c r="C1382" s="5" t="inlineStr">
        <is>
          <t>FERRETERIA GENERAL</t>
        </is>
      </c>
      <c r="D1382" s="11" t="n">
        <v>23</v>
      </c>
      <c r="E1382" s="12" t="n">
        <v>270463.42</v>
      </c>
      <c r="F1382" s="14">
        <f>E1382/SUM(E$2:E$4165)</f>
        <v/>
      </c>
      <c r="G1382" s="14">
        <f>G1381+F1382</f>
        <v/>
      </c>
      <c r="H1382" s="5">
        <f>IF(G1382&lt;=p_rot_a,"A",IF(G1382&lt;=p_rot_b,"B","C"))</f>
        <v/>
      </c>
    </row>
    <row r="1383">
      <c r="A1383" s="5" t="inlineStr">
        <is>
          <t>351100300992736</t>
        </is>
      </c>
      <c r="B1383" s="5" t="inlineStr">
        <is>
          <t>DECK CLIP METALICO DE INICIO UNIDAD</t>
        </is>
      </c>
      <c r="C1383" s="5" t="inlineStr">
        <is>
          <t>PANEL ACANALADO EXTERIOR WPC</t>
        </is>
      </c>
      <c r="D1383" s="11" t="n">
        <v>1129</v>
      </c>
      <c r="E1383" s="12" t="n">
        <v>270157.5</v>
      </c>
      <c r="F1383" s="14">
        <f>E1383/SUM(E$2:E$4165)</f>
        <v/>
      </c>
      <c r="G1383" s="14">
        <f>G1382+F1383</f>
        <v/>
      </c>
      <c r="H1383" s="5">
        <f>IF(G1383&lt;=p_rot_a,"A",IF(G1383&lt;=p_rot_b,"B","C"))</f>
        <v/>
      </c>
    </row>
    <row r="1384">
      <c r="A1384" s="5" t="inlineStr">
        <is>
          <t>PINT-PP-0001</t>
        </is>
      </c>
      <c r="B1384" s="5" t="inlineStr">
        <is>
          <t>LANCO DURA LIFE GALON DF2824-4</t>
        </is>
      </c>
      <c r="C1384" s="5" t="inlineStr">
        <is>
          <t>PINTURA Y SELLADORES PISO</t>
        </is>
      </c>
      <c r="D1384" s="11" t="n">
        <v>10</v>
      </c>
      <c r="E1384" s="12" t="n">
        <v>269721.59</v>
      </c>
      <c r="F1384" s="14">
        <f>E1384/SUM(E$2:E$4165)</f>
        <v/>
      </c>
      <c r="G1384" s="14">
        <f>G1383+F1384</f>
        <v/>
      </c>
      <c r="H1384" s="5">
        <f>IF(G1384&lt;=p_rot_a,"A",IF(G1384&lt;=p_rot_b,"B","C"))</f>
        <v/>
      </c>
    </row>
    <row r="1385">
      <c r="A1385" s="5" t="inlineStr">
        <is>
          <t>351100300992317</t>
        </is>
      </c>
      <c r="B1385" s="5" t="inlineStr">
        <is>
          <t>CACHERA FREGADERO DORADA EXTENSIBLE EXPUESTA ULTRA LUJO 8022G</t>
        </is>
      </c>
      <c r="C1385" s="5" t="inlineStr">
        <is>
          <t>IMPORTACION GRIFERIA</t>
        </is>
      </c>
      <c r="D1385" s="11" t="n">
        <v>10</v>
      </c>
      <c r="E1385" s="12" t="n">
        <v>269367.85</v>
      </c>
      <c r="F1385" s="14">
        <f>E1385/SUM(E$2:E$4165)</f>
        <v/>
      </c>
      <c r="G1385" s="14">
        <f>G1384+F1385</f>
        <v/>
      </c>
      <c r="H1385" s="5">
        <f>IF(G1385&lt;=p_rot_a,"A",IF(G1385&lt;=p_rot_b,"B","C"))</f>
        <v/>
      </c>
    </row>
    <row r="1386">
      <c r="A1386" s="5" t="inlineStr">
        <is>
          <t>7692</t>
        </is>
      </c>
      <c r="B1386" s="5" t="inlineStr">
        <is>
          <t>CINTA TAPAGOTERAS 5 CM X 1 MTS</t>
        </is>
      </c>
      <c r="C1386" s="5" t="inlineStr">
        <is>
          <t>FERRETERIA GENERAL</t>
        </is>
      </c>
      <c r="D1386" s="11" t="n">
        <v>156</v>
      </c>
      <c r="E1386" s="12" t="n">
        <v>268807.65</v>
      </c>
      <c r="F1386" s="14">
        <f>E1386/SUM(E$2:E$4165)</f>
        <v/>
      </c>
      <c r="G1386" s="14">
        <f>G1385+F1386</f>
        <v/>
      </c>
      <c r="H1386" s="5">
        <f>IF(G1386&lt;=p_rot_a,"A",IF(G1386&lt;=p_rot_b,"B","C"))</f>
        <v/>
      </c>
    </row>
    <row r="1387">
      <c r="A1387" s="5" t="inlineStr">
        <is>
          <t>351100300992700</t>
        </is>
      </c>
      <c r="B1387" s="5" t="inlineStr">
        <is>
          <t>DJ DESAGUE LAVATORIO LUJOSO PUSH DORADO INOX</t>
        </is>
      </c>
      <c r="C1387" s="5" t="inlineStr">
        <is>
          <t>IMPORTACION GRIFERIA</t>
        </is>
      </c>
      <c r="D1387" s="11" t="n">
        <v>28</v>
      </c>
      <c r="E1387" s="12" t="n">
        <v>268646.59</v>
      </c>
      <c r="F1387" s="14">
        <f>E1387/SUM(E$2:E$4165)</f>
        <v/>
      </c>
      <c r="G1387" s="14">
        <f>G1386+F1387</f>
        <v/>
      </c>
      <c r="H1387" s="5">
        <f>IF(G1387&lt;=p_rot_a,"A",IF(G1387&lt;=p_rot_b,"B","C"))</f>
        <v/>
      </c>
    </row>
    <row r="1388">
      <c r="A1388" s="5" t="inlineStr">
        <is>
          <t>351100300990530</t>
        </is>
      </c>
      <c r="B1388" s="5" t="inlineStr">
        <is>
          <t>LANCO LIMPIADOR DE SUPERFICIES DRY COAT GALON</t>
        </is>
      </c>
      <c r="C1388" s="5" t="inlineStr">
        <is>
          <t>PINTURAS Y SELLADORES</t>
        </is>
      </c>
      <c r="D1388" s="11" t="n">
        <v>42</v>
      </c>
      <c r="E1388" s="12" t="n">
        <v>268206.19</v>
      </c>
      <c r="F1388" s="14">
        <f>E1388/SUM(E$2:E$4165)</f>
        <v/>
      </c>
      <c r="G1388" s="14">
        <f>G1387+F1388</f>
        <v/>
      </c>
      <c r="H1388" s="5">
        <f>IF(G1388&lt;=p_rot_a,"A",IF(G1388&lt;=p_rot_b,"B","C"))</f>
        <v/>
      </c>
    </row>
    <row r="1389">
      <c r="A1389" s="5" t="inlineStr">
        <is>
          <t>93422</t>
        </is>
      </c>
      <c r="B1389" s="5" t="inlineStr">
        <is>
          <t>TOTAL CUTTER P/CARTON PESADO THT522136</t>
        </is>
      </c>
      <c r="C1389" s="5" t="inlineStr">
        <is>
          <t>FERRETERIA GENERAL</t>
        </is>
      </c>
      <c r="D1389" s="11" t="n">
        <v>158</v>
      </c>
      <c r="E1389" s="12" t="n">
        <v>267881.81</v>
      </c>
      <c r="F1389" s="14">
        <f>E1389/SUM(E$2:E$4165)</f>
        <v/>
      </c>
      <c r="G1389" s="14">
        <f>G1388+F1389</f>
        <v/>
      </c>
      <c r="H1389" s="5">
        <f>IF(G1389&lt;=p_rot_a,"A",IF(G1389&lt;=p_rot_b,"B","C"))</f>
        <v/>
      </c>
    </row>
    <row r="1390">
      <c r="A1390" s="5" t="inlineStr">
        <is>
          <t>PINT-BT-0041</t>
        </is>
      </c>
      <c r="B1390" s="5" t="inlineStr">
        <is>
          <t>LANCO BARNIZ POLIURETANO TRANSP 1/4 BRILLANTE PV357-5</t>
        </is>
      </c>
      <c r="C1390" s="5" t="inlineStr">
        <is>
          <t>BARNIZ Y TINTES</t>
        </is>
      </c>
      <c r="D1390" s="11" t="n">
        <v>31</v>
      </c>
      <c r="E1390" s="12" t="n">
        <v>267803.36</v>
      </c>
      <c r="F1390" s="14">
        <f>E1390/SUM(E$2:E$4165)</f>
        <v/>
      </c>
      <c r="G1390" s="14">
        <f>G1389+F1390</f>
        <v/>
      </c>
      <c r="H1390" s="5">
        <f>IF(G1390&lt;=p_rot_a,"A",IF(G1390&lt;=p_rot_b,"B","C"))</f>
        <v/>
      </c>
    </row>
    <row r="1391">
      <c r="A1391" s="5" t="inlineStr">
        <is>
          <t>9167</t>
        </is>
      </c>
      <c r="B1391" s="5" t="inlineStr">
        <is>
          <t>CANOA LISA PVC 3MTS AMANCO</t>
        </is>
      </c>
      <c r="C1391" s="5" t="inlineStr">
        <is>
          <t>TUBERIA PVC, CANOAS Y ACCESORIOS</t>
        </is>
      </c>
      <c r="D1391" s="11" t="n">
        <v>22</v>
      </c>
      <c r="E1391" s="12" t="n">
        <v>267554.78</v>
      </c>
      <c r="F1391" s="14">
        <f>E1391/SUM(E$2:E$4165)</f>
        <v/>
      </c>
      <c r="G1391" s="14">
        <f>G1390+F1391</f>
        <v/>
      </c>
      <c r="H1391" s="5">
        <f>IF(G1391&lt;=p_rot_a,"A",IF(G1391&lt;=p_rot_b,"B","C"))</f>
        <v/>
      </c>
    </row>
    <row r="1392">
      <c r="A1392" s="5" t="inlineStr">
        <is>
          <t>351100300992094</t>
        </is>
      </c>
      <c r="B1392" s="5" t="inlineStr">
        <is>
          <t>CACHERA BAÑO TIPO PANEL SATINADA MT-5812 140X22CM DE BOTONES</t>
        </is>
      </c>
      <c r="C1392" s="5" t="inlineStr">
        <is>
          <t>GRIFERIA - ACC. BAÑO Y COCINA</t>
        </is>
      </c>
      <c r="D1392" s="11" t="n">
        <v>3</v>
      </c>
      <c r="E1392" s="12" t="n">
        <v>267504.55</v>
      </c>
      <c r="F1392" s="14">
        <f>E1392/SUM(E$2:E$4165)</f>
        <v/>
      </c>
      <c r="G1392" s="14">
        <f>G1391+F1392</f>
        <v/>
      </c>
      <c r="H1392" s="5">
        <f>IF(G1392&lt;=p_rot_a,"A",IF(G1392&lt;=p_rot_b,"B","C"))</f>
        <v/>
      </c>
    </row>
    <row r="1393">
      <c r="A1393" s="5" t="inlineStr">
        <is>
          <t>7943</t>
        </is>
      </c>
      <c r="B1393" s="5" t="inlineStr">
        <is>
          <t xml:space="preserve">LIJA METAL 120 </t>
        </is>
      </c>
      <c r="C1393" s="5" t="inlineStr">
        <is>
          <t>FERRETERIA GENERAL</t>
        </is>
      </c>
      <c r="D1393" s="11" t="n">
        <v>797</v>
      </c>
      <c r="E1393" s="12" t="n">
        <v>267395.82</v>
      </c>
      <c r="F1393" s="14">
        <f>E1393/SUM(E$2:E$4165)</f>
        <v/>
      </c>
      <c r="G1393" s="14">
        <f>G1392+F1393</f>
        <v/>
      </c>
      <c r="H1393" s="5">
        <f>IF(G1393&lt;=p_rot_a,"A",IF(G1393&lt;=p_rot_b,"B","C"))</f>
        <v/>
      </c>
    </row>
    <row r="1394">
      <c r="A1394" s="5" t="inlineStr">
        <is>
          <t>20140020</t>
        </is>
      </c>
      <c r="B1394" s="5" t="inlineStr">
        <is>
          <t>CERAMICA MADERA GRIGIO 2.34M2 48X48</t>
        </is>
      </c>
      <c r="C1394" s="5" t="inlineStr">
        <is>
          <t>CERAMICA</t>
        </is>
      </c>
      <c r="D1394" s="11" t="n">
        <v>38</v>
      </c>
      <c r="E1394" s="12" t="n">
        <v>267294.02</v>
      </c>
      <c r="F1394" s="14">
        <f>E1394/SUM(E$2:E$4165)</f>
        <v/>
      </c>
      <c r="G1394" s="14">
        <f>G1393+F1394</f>
        <v/>
      </c>
      <c r="H1394" s="5">
        <f>IF(G1394&lt;=p_rot_a,"A",IF(G1394&lt;=p_rot_b,"B","C"))</f>
        <v/>
      </c>
    </row>
    <row r="1395">
      <c r="A1395" s="5" t="inlineStr">
        <is>
          <t>6223</t>
        </is>
      </c>
      <c r="B1395" s="5" t="inlineStr">
        <is>
          <t>SET DE PINTOR BANDEJA/MARCO/FELPA</t>
        </is>
      </c>
      <c r="C1395" s="5" t="inlineStr">
        <is>
          <t>IMPORTACION FERRETERIA GENERAL</t>
        </is>
      </c>
      <c r="D1395" s="11" t="n">
        <v>108</v>
      </c>
      <c r="E1395" s="12" t="n">
        <v>267214.16</v>
      </c>
      <c r="F1395" s="14">
        <f>E1395/SUM(E$2:E$4165)</f>
        <v/>
      </c>
      <c r="G1395" s="14">
        <f>G1394+F1395</f>
        <v/>
      </c>
      <c r="H1395" s="5">
        <f>IF(G1395&lt;=p_rot_a,"A",IF(G1395&lt;=p_rot_b,"B","C"))</f>
        <v/>
      </c>
    </row>
    <row r="1396">
      <c r="A1396" s="5" t="inlineStr">
        <is>
          <t>72406</t>
        </is>
      </c>
      <c r="B1396" s="5" t="inlineStr">
        <is>
          <t>FREGADERO ACERO INOX DER 1 BAT  PARCHE/MUEBLE</t>
        </is>
      </c>
      <c r="C1396" s="5" t="inlineStr">
        <is>
          <t>GRIFERIA - ACC. BAÑO Y COCINA</t>
        </is>
      </c>
      <c r="D1396" s="11" t="n">
        <v>18</v>
      </c>
      <c r="E1396" s="12" t="n">
        <v>265819.58</v>
      </c>
      <c r="F1396" s="14">
        <f>E1396/SUM(E$2:E$4165)</f>
        <v/>
      </c>
      <c r="G1396" s="14">
        <f>G1395+F1396</f>
        <v/>
      </c>
      <c r="H1396" s="5">
        <f>IF(G1396&lt;=p_rot_a,"A",IF(G1396&lt;=p_rot_b,"B","C"))</f>
        <v/>
      </c>
    </row>
    <row r="1397">
      <c r="A1397" s="5" t="inlineStr">
        <is>
          <t>351100300990948</t>
        </is>
      </c>
      <c r="B1397" s="5" t="inlineStr">
        <is>
          <t>DEWALT DISCO METAL FINO 9</t>
        </is>
      </c>
      <c r="C1397" s="5" t="inlineStr">
        <is>
          <t>FERRETERIA GENERAL</t>
        </is>
      </c>
      <c r="D1397" s="11" t="n">
        <v>89</v>
      </c>
      <c r="E1397" s="12" t="n">
        <v>265599.91</v>
      </c>
      <c r="F1397" s="14">
        <f>E1397/SUM(E$2:E$4165)</f>
        <v/>
      </c>
      <c r="G1397" s="14">
        <f>G1396+F1397</f>
        <v/>
      </c>
      <c r="H1397" s="5">
        <f>IF(G1397&lt;=p_rot_a,"A",IF(G1397&lt;=p_rot_b,"B","C"))</f>
        <v/>
      </c>
    </row>
    <row r="1398">
      <c r="A1398" s="5" t="inlineStr">
        <is>
          <t>6280</t>
        </is>
      </c>
      <c r="B1398" s="5" t="inlineStr">
        <is>
          <t>LANCO MASILLA BLANCA 1/4 946 ML</t>
        </is>
      </c>
      <c r="C1398" s="5" t="inlineStr">
        <is>
          <t>PINTURAS Y SELLADORES</t>
        </is>
      </c>
      <c r="D1398" s="11" t="n">
        <v>61</v>
      </c>
      <c r="E1398" s="12" t="n">
        <v>264753.62</v>
      </c>
      <c r="F1398" s="14">
        <f>E1398/SUM(E$2:E$4165)</f>
        <v/>
      </c>
      <c r="G1398" s="14">
        <f>G1397+F1398</f>
        <v/>
      </c>
      <c r="H1398" s="5">
        <f>IF(G1398&lt;=p_rot_a,"A",IF(G1398&lt;=p_rot_b,"B","C"))</f>
        <v/>
      </c>
    </row>
    <row r="1399">
      <c r="A1399" s="5" t="inlineStr">
        <is>
          <t>14100038</t>
        </is>
      </c>
      <c r="B1399" s="5" t="inlineStr">
        <is>
          <t>PUERTA CONTEMPORANEA PINO 95 X 210 CM</t>
        </is>
      </c>
      <c r="C1399" s="5" t="inlineStr">
        <is>
          <t>PUERTAS</t>
        </is>
      </c>
      <c r="D1399" s="11" t="n">
        <v>6</v>
      </c>
      <c r="E1399" s="12" t="n">
        <v>264596.48</v>
      </c>
      <c r="F1399" s="14">
        <f>E1399/SUM(E$2:E$4165)</f>
        <v/>
      </c>
      <c r="G1399" s="14">
        <f>G1398+F1399</f>
        <v/>
      </c>
      <c r="H1399" s="5">
        <f>IF(G1399&lt;=p_rot_a,"A",IF(G1399&lt;=p_rot_b,"B","C"))</f>
        <v/>
      </c>
    </row>
    <row r="1400">
      <c r="A1400" s="5" t="inlineStr">
        <is>
          <t>PINT-AN-0037</t>
        </is>
      </c>
      <c r="B1400" s="5" t="inlineStr">
        <is>
          <t>LANCO WALL MASTER ACCENT BRILLANTE 1/4 ACEITE WS715-5</t>
        </is>
      </c>
      <c r="C1400" s="5" t="inlineStr">
        <is>
          <t>ANTICORROSIVOS Y BASE ACEITE</t>
        </is>
      </c>
      <c r="D1400" s="11" t="n">
        <v>41</v>
      </c>
      <c r="E1400" s="12" t="n">
        <v>264336.28</v>
      </c>
      <c r="F1400" s="14">
        <f>E1400/SUM(E$2:E$4165)</f>
        <v/>
      </c>
      <c r="G1400" s="14">
        <f>G1399+F1400</f>
        <v/>
      </c>
      <c r="H1400" s="5">
        <f>IF(G1400&lt;=p_rot_a,"A",IF(G1400&lt;=p_rot_b,"B","C"))</f>
        <v/>
      </c>
    </row>
    <row r="1401">
      <c r="A1401" s="5" t="inlineStr">
        <is>
          <t>10140029</t>
        </is>
      </c>
      <c r="B1401" s="5" t="inlineStr">
        <is>
          <t>TUBO ESTRUCT. RECTANGULAR 2X6 1.80MM NEGRO</t>
        </is>
      </c>
      <c r="C1401" s="5" t="inlineStr">
        <is>
          <t>TUBERIA ESTRUCTURAL</t>
        </is>
      </c>
      <c r="D1401" s="11" t="n">
        <v>14</v>
      </c>
      <c r="E1401" s="12" t="n">
        <v>263495.76</v>
      </c>
      <c r="F1401" s="14">
        <f>E1401/SUM(E$2:E$4165)</f>
        <v/>
      </c>
      <c r="G1401" s="14">
        <f>G1400+F1401</f>
        <v/>
      </c>
      <c r="H1401" s="5">
        <f>IF(G1401&lt;=p_rot_a,"A",IF(G1401&lt;=p_rot_b,"B","C"))</f>
        <v/>
      </c>
    </row>
    <row r="1402">
      <c r="A1402" s="5" t="inlineStr">
        <is>
          <t>73135</t>
        </is>
      </c>
      <c r="B1402" s="5" t="inlineStr">
        <is>
          <t>MECHA BLANCA 1/2K</t>
        </is>
      </c>
      <c r="C1402" s="5" t="inlineStr">
        <is>
          <t>FERRETERIA GENERAL</t>
        </is>
      </c>
      <c r="D1402" s="11" t="n">
        <v>126</v>
      </c>
      <c r="E1402" s="12" t="n">
        <v>263324.75</v>
      </c>
      <c r="F1402" s="14">
        <f>E1402/SUM(E$2:E$4165)</f>
        <v/>
      </c>
      <c r="G1402" s="14">
        <f>G1401+F1402</f>
        <v/>
      </c>
      <c r="H1402" s="5">
        <f>IF(G1402&lt;=p_rot_a,"A",IF(G1402&lt;=p_rot_b,"B","C"))</f>
        <v/>
      </c>
    </row>
    <row r="1403">
      <c r="A1403" s="5" t="inlineStr">
        <is>
          <t>744</t>
        </is>
      </c>
      <c r="B1403" s="5" t="inlineStr">
        <is>
          <t xml:space="preserve">HOJA SEGUETA MORSE - LENOX - TOTAL </t>
        </is>
      </c>
      <c r="C1403" s="5" t="inlineStr">
        <is>
          <t>FERRETERIA GENERAL</t>
        </is>
      </c>
      <c r="D1403" s="11" t="n">
        <v>351</v>
      </c>
      <c r="E1403" s="12" t="n">
        <v>262921.79</v>
      </c>
      <c r="F1403" s="14">
        <f>E1403/SUM(E$2:E$4165)</f>
        <v/>
      </c>
      <c r="G1403" s="14">
        <f>G1402+F1403</f>
        <v/>
      </c>
      <c r="H1403" s="5">
        <f>IF(G1403&lt;=p_rot_a,"A",IF(G1403&lt;=p_rot_b,"B","C"))</f>
        <v/>
      </c>
    </row>
    <row r="1404">
      <c r="A1404" s="5" t="inlineStr">
        <is>
          <t>367867661</t>
        </is>
      </c>
      <c r="B1404" s="5" t="inlineStr">
        <is>
          <t>LAVATORIO OVALADO MARMOL CAFE FF-9064SZ</t>
        </is>
      </c>
      <c r="C1404" s="5" t="inlineStr">
        <is>
          <t>IMPORTACION LOZA</t>
        </is>
      </c>
      <c r="D1404" s="11" t="n">
        <v>7</v>
      </c>
      <c r="E1404" s="12" t="n">
        <v>261715.93</v>
      </c>
      <c r="F1404" s="14">
        <f>E1404/SUM(E$2:E$4165)</f>
        <v/>
      </c>
      <c r="G1404" s="14">
        <f>G1403+F1404</f>
        <v/>
      </c>
      <c r="H1404" s="5">
        <f>IF(G1404&lt;=p_rot_a,"A",IF(G1404&lt;=p_rot_b,"B","C"))</f>
        <v/>
      </c>
    </row>
    <row r="1405">
      <c r="A1405" s="5" t="inlineStr">
        <is>
          <t>10160018</t>
        </is>
      </c>
      <c r="B1405" s="5" t="inlineStr">
        <is>
          <t>TUBO IND. RECTANGULAR 1X11/2 1.50MM NEGRO</t>
        </is>
      </c>
      <c r="C1405" s="5" t="inlineStr">
        <is>
          <t>TUBERIA INDUSTRIAL</t>
        </is>
      </c>
      <c r="D1405" s="11" t="n">
        <v>55</v>
      </c>
      <c r="E1405" s="12" t="n">
        <v>261555.06</v>
      </c>
      <c r="F1405" s="14">
        <f>E1405/SUM(E$2:E$4165)</f>
        <v/>
      </c>
      <c r="G1405" s="14">
        <f>G1404+F1405</f>
        <v/>
      </c>
      <c r="H1405" s="5">
        <f>IF(G1405&lt;=p_rot_a,"A",IF(G1405&lt;=p_rot_b,"B","C"))</f>
        <v/>
      </c>
    </row>
    <row r="1406">
      <c r="A1406" s="5" t="inlineStr">
        <is>
          <t>351100300992492</t>
        </is>
      </c>
      <c r="B1406" s="5" t="inlineStr">
        <is>
          <t>CACHERA FREGADERO DIAMANTE GRIS METAL LS-3</t>
        </is>
      </c>
      <c r="C1406" s="5" t="inlineStr">
        <is>
          <t>IMPORTACION GRIFERIA</t>
        </is>
      </c>
      <c r="D1406" s="11" t="n">
        <v>12</v>
      </c>
      <c r="E1406" s="12" t="n">
        <v>261061.95</v>
      </c>
      <c r="F1406" s="14">
        <f>E1406/SUM(E$2:E$4165)</f>
        <v/>
      </c>
      <c r="G1406" s="14">
        <f>G1405+F1406</f>
        <v/>
      </c>
      <c r="H1406" s="5">
        <f>IF(G1406&lt;=p_rot_a,"A",IF(G1406&lt;=p_rot_b,"B","C"))</f>
        <v/>
      </c>
    </row>
    <row r="1407">
      <c r="A1407" s="5" t="inlineStr">
        <is>
          <t>351100300992189</t>
        </is>
      </c>
      <c r="B1407" s="5" t="inlineStr">
        <is>
          <t>$$ RS-704M  DESAGUE LARGO DE LUJO NEGRO 12 PULG ACERO INOX</t>
        </is>
      </c>
      <c r="C1407" s="5" t="inlineStr">
        <is>
          <t>GRIFERIA - ACC. BAÑO Y COCINA</t>
        </is>
      </c>
      <c r="D1407" s="11" t="n">
        <v>27</v>
      </c>
      <c r="E1407" s="12" t="n">
        <v>261055.75</v>
      </c>
      <c r="F1407" s="14">
        <f>E1407/SUM(E$2:E$4165)</f>
        <v/>
      </c>
      <c r="G1407" s="14">
        <f>G1406+F1407</f>
        <v/>
      </c>
      <c r="H1407" s="5">
        <f>IF(G1407&lt;=p_rot_a,"A",IF(G1407&lt;=p_rot_b,"B","C"))</f>
        <v/>
      </c>
    </row>
    <row r="1408">
      <c r="A1408" s="5" t="inlineStr">
        <is>
          <t>351100300992181</t>
        </is>
      </c>
      <c r="B1408" s="5" t="inlineStr">
        <is>
          <t xml:space="preserve">AQF-82M CACHERA FREGADERO NEGRA CUELLO ALTO MANIJA PALANCA </t>
        </is>
      </c>
      <c r="C1408" s="5" t="inlineStr">
        <is>
          <t>GRIFERIA - ACC. BAÑO Y COCINA</t>
        </is>
      </c>
      <c r="D1408" s="11" t="n">
        <v>18</v>
      </c>
      <c r="E1408" s="12" t="n">
        <v>260807.08</v>
      </c>
      <c r="F1408" s="14">
        <f>E1408/SUM(E$2:E$4165)</f>
        <v/>
      </c>
      <c r="G1408" s="14">
        <f>G1407+F1408</f>
        <v/>
      </c>
      <c r="H1408" s="5">
        <f>IF(G1408&lt;=p_rot_a,"A",IF(G1408&lt;=p_rot_b,"B","C"))</f>
        <v/>
      </c>
    </row>
    <row r="1409">
      <c r="A1409" s="5" t="inlineStr">
        <is>
          <t>20140016</t>
        </is>
      </c>
      <c r="B1409" s="5" t="inlineStr">
        <is>
          <t>CERAMICA CATERINA SEMI ANTIDESLIZANTE 2.15M2 34X34 BORDE IRREGULAR PRIMERA CALIDAD</t>
        </is>
      </c>
      <c r="C1409" s="5" t="inlineStr">
        <is>
          <t>SIN CATEGORIA</t>
        </is>
      </c>
      <c r="D1409" s="11" t="n">
        <v>43</v>
      </c>
      <c r="E1409" s="12" t="n">
        <v>260663.72</v>
      </c>
      <c r="F1409" s="14">
        <f>E1409/SUM(E$2:E$4165)</f>
        <v/>
      </c>
      <c r="G1409" s="14">
        <f>G1408+F1409</f>
        <v/>
      </c>
      <c r="H1409" s="5">
        <f>IF(G1409&lt;=p_rot_a,"A",IF(G1409&lt;=p_rot_b,"B","C"))</f>
        <v/>
      </c>
    </row>
    <row r="1410">
      <c r="A1410" s="5" t="inlineStr">
        <is>
          <t>71010</t>
        </is>
      </c>
      <c r="B1410" s="5" t="inlineStr">
        <is>
          <t>DESATORADOR TUBERIAS LITRO</t>
        </is>
      </c>
      <c r="C1410" s="5" t="inlineStr">
        <is>
          <t>FERRETERIA GENERAL</t>
        </is>
      </c>
      <c r="D1410" s="11" t="n">
        <v>92</v>
      </c>
      <c r="E1410" s="12" t="n">
        <v>260661.5</v>
      </c>
      <c r="F1410" s="14">
        <f>E1410/SUM(E$2:E$4165)</f>
        <v/>
      </c>
      <c r="G1410" s="14">
        <f>G1409+F1410</f>
        <v/>
      </c>
      <c r="H1410" s="5">
        <f>IF(G1410&lt;=p_rot_a,"A",IF(G1410&lt;=p_rot_b,"B","C"))</f>
        <v/>
      </c>
    </row>
    <row r="1411">
      <c r="A1411" s="5" t="inlineStr">
        <is>
          <t>PINT-AN-0032</t>
        </is>
      </c>
      <c r="B1411" s="5" t="inlineStr">
        <is>
          <t>LANCO ANTICORROSIVO IND VERDE GALON AC3439-4</t>
        </is>
      </c>
      <c r="C1411" s="5" t="inlineStr">
        <is>
          <t>ANTICORROSIVOS Y BASE ACEITE</t>
        </is>
      </c>
      <c r="D1411" s="11" t="n">
        <v>19</v>
      </c>
      <c r="E1411" s="12" t="n">
        <v>260479.27</v>
      </c>
      <c r="F1411" s="14">
        <f>E1411/SUM(E$2:E$4165)</f>
        <v/>
      </c>
      <c r="G1411" s="14">
        <f>G1410+F1411</f>
        <v/>
      </c>
      <c r="H1411" s="5">
        <f>IF(G1411&lt;=p_rot_a,"A",IF(G1411&lt;=p_rot_b,"B","C"))</f>
        <v/>
      </c>
    </row>
    <row r="1412">
      <c r="A1412" s="5" t="inlineStr">
        <is>
          <t>60100028</t>
        </is>
      </c>
      <c r="B1412" s="5" t="inlineStr">
        <is>
          <t xml:space="preserve">LAMPARA LED REDON. EMPOT. 1920LM 24W 100-240V WELLMAX 21003911 </t>
        </is>
      </c>
      <c r="C1412" s="5" t="inlineStr">
        <is>
          <t>BOMBILLOS Y LAMPARAS</t>
        </is>
      </c>
      <c r="D1412" s="11" t="n">
        <v>52</v>
      </c>
      <c r="E1412" s="12" t="n">
        <v>260287.8</v>
      </c>
      <c r="F1412" s="14">
        <f>E1412/SUM(E$2:E$4165)</f>
        <v/>
      </c>
      <c r="G1412" s="14">
        <f>G1411+F1412</f>
        <v/>
      </c>
      <c r="H1412" s="5">
        <f>IF(G1412&lt;=p_rot_a,"A",IF(G1412&lt;=p_rot_b,"B","C"))</f>
        <v/>
      </c>
    </row>
    <row r="1413">
      <c r="A1413" s="5" t="inlineStr">
        <is>
          <t>60100018</t>
        </is>
      </c>
      <c r="B1413" s="5" t="inlineStr">
        <is>
          <t>LAMPARA LED CUAD. EMPOT. 450LM 9W 100-240V WELLMAX 2100315</t>
        </is>
      </c>
      <c r="C1413" s="5" t="inlineStr">
        <is>
          <t>BOMBILLOS Y LAMPARAS</t>
        </is>
      </c>
      <c r="D1413" s="11" t="n">
        <v>88</v>
      </c>
      <c r="E1413" s="12" t="n">
        <v>260169.64</v>
      </c>
      <c r="F1413" s="14">
        <f>E1413/SUM(E$2:E$4165)</f>
        <v/>
      </c>
      <c r="G1413" s="14">
        <f>G1412+F1413</f>
        <v/>
      </c>
      <c r="H1413" s="5">
        <f>IF(G1413&lt;=p_rot_a,"A",IF(G1413&lt;=p_rot_b,"B","C"))</f>
        <v/>
      </c>
    </row>
    <row r="1414">
      <c r="A1414" s="5" t="inlineStr">
        <is>
          <t>71665</t>
        </is>
      </c>
      <c r="B1414" s="5" t="inlineStr">
        <is>
          <t>LAMINA DIFUSORA DECORADA 61X61</t>
        </is>
      </c>
      <c r="C1414" s="5" t="inlineStr">
        <is>
          <t>LAMINAS Y PERFILERIA LIVIANA</t>
        </is>
      </c>
      <c r="D1414" s="11" t="n">
        <v>31</v>
      </c>
      <c r="E1414" s="12" t="n">
        <v>258680.25</v>
      </c>
      <c r="F1414" s="14">
        <f>E1414/SUM(E$2:E$4165)</f>
        <v/>
      </c>
      <c r="G1414" s="14">
        <f>G1413+F1414</f>
        <v/>
      </c>
      <c r="H1414" s="5">
        <f>IF(G1414&lt;=p_rot_a,"A",IF(G1414&lt;=p_rot_b,"B","C"))</f>
        <v/>
      </c>
    </row>
    <row r="1415">
      <c r="A1415" s="5" t="inlineStr">
        <is>
          <t>311</t>
        </is>
      </c>
      <c r="B1415" s="5" t="inlineStr">
        <is>
          <t>FRAGUA AAA BLANCA</t>
        </is>
      </c>
      <c r="C1415" s="5" t="inlineStr">
        <is>
          <t>CERAMICAS, AZULEJOS, PORCELANATOS</t>
        </is>
      </c>
      <c r="D1415" s="11" t="n">
        <v>218</v>
      </c>
      <c r="E1415" s="12" t="n">
        <v>257795.37</v>
      </c>
      <c r="F1415" s="14">
        <f>E1415/SUM(E$2:E$4165)</f>
        <v/>
      </c>
      <c r="G1415" s="14">
        <f>G1414+F1415</f>
        <v/>
      </c>
      <c r="H1415" s="5">
        <f>IF(G1415&lt;=p_rot_a,"A",IF(G1415&lt;=p_rot_b,"B","C"))</f>
        <v/>
      </c>
    </row>
    <row r="1416">
      <c r="A1416" s="5" t="inlineStr">
        <is>
          <t>351100300992755</t>
        </is>
      </c>
      <c r="B1416" s="5" t="inlineStr">
        <is>
          <t>FACHALETA FLEXIBLE LADRILLO 24X6CM EXTERIOR / INTERIOR 0.0144M2 DE066</t>
        </is>
      </c>
      <c r="C1416" s="5" t="inlineStr">
        <is>
          <t>FACHALETA</t>
        </is>
      </c>
      <c r="D1416" s="11" t="n">
        <v>1768</v>
      </c>
      <c r="E1416" s="12" t="n">
        <v>257544.24</v>
      </c>
      <c r="F1416" s="14">
        <f>E1416/SUM(E$2:E$4165)</f>
        <v/>
      </c>
      <c r="G1416" s="14">
        <f>G1415+F1416</f>
        <v/>
      </c>
      <c r="H1416" s="5">
        <f>IF(G1416&lt;=p_rot_a,"A",IF(G1416&lt;=p_rot_b,"B","C"))</f>
        <v/>
      </c>
    </row>
    <row r="1417">
      <c r="A1417" s="5" t="inlineStr">
        <is>
          <t>96</t>
        </is>
      </c>
      <c r="B1417" s="5" t="inlineStr">
        <is>
          <t>PEGAMENTO PVC WET DRY 25 G</t>
        </is>
      </c>
      <c r="C1417" s="5" t="inlineStr">
        <is>
          <t>TUBERIA PVC, CANOAS Y ACCESORIOS</t>
        </is>
      </c>
      <c r="D1417" s="11" t="n">
        <v>312</v>
      </c>
      <c r="E1417" s="12" t="n">
        <v>256569.24</v>
      </c>
      <c r="F1417" s="14">
        <f>E1417/SUM(E$2:E$4165)</f>
        <v/>
      </c>
      <c r="G1417" s="14">
        <f>G1416+F1417</f>
        <v/>
      </c>
      <c r="H1417" s="5">
        <f>IF(G1417&lt;=p_rot_a,"A",IF(G1417&lt;=p_rot_b,"B","C"))</f>
        <v/>
      </c>
    </row>
    <row r="1418">
      <c r="A1418" s="5" t="inlineStr">
        <is>
          <t>16</t>
        </is>
      </c>
      <c r="B1418" s="5" t="inlineStr">
        <is>
          <t>VARILLA LISA 3/8 #3</t>
        </is>
      </c>
      <c r="C1418" s="5" t="inlineStr">
        <is>
          <t>TUBERIA INDUSTRIAL, HIERROS PLANOS Y CORRUGADOS</t>
        </is>
      </c>
      <c r="D1418" s="11" t="n">
        <v>116</v>
      </c>
      <c r="E1418" s="12" t="n">
        <v>256284.43</v>
      </c>
      <c r="F1418" s="14">
        <f>E1418/SUM(E$2:E$4165)</f>
        <v/>
      </c>
      <c r="G1418" s="14">
        <f>G1417+F1418</f>
        <v/>
      </c>
      <c r="H1418" s="5">
        <f>IF(G1418&lt;=p_rot_a,"A",IF(G1418&lt;=p_rot_b,"B","C"))</f>
        <v/>
      </c>
    </row>
    <row r="1419">
      <c r="A1419" s="5" t="inlineStr">
        <is>
          <t>14100008</t>
        </is>
      </c>
      <c r="B1419" s="5" t="inlineStr">
        <is>
          <t>PUERTA BLANCA INTERNA 6 TABLEROS 95 X 210 CM</t>
        </is>
      </c>
      <c r="C1419" s="5" t="inlineStr">
        <is>
          <t>PUERTAS</t>
        </is>
      </c>
      <c r="D1419" s="11" t="n">
        <v>14</v>
      </c>
      <c r="E1419" s="12" t="n">
        <v>256267.84</v>
      </c>
      <c r="F1419" s="14">
        <f>E1419/SUM(E$2:E$4165)</f>
        <v/>
      </c>
      <c r="G1419" s="14">
        <f>G1418+F1419</f>
        <v/>
      </c>
      <c r="H1419" s="5">
        <f>IF(G1419&lt;=p_rot_a,"A",IF(G1419&lt;=p_rot_b,"B","C"))</f>
        <v/>
      </c>
    </row>
    <row r="1420">
      <c r="A1420" s="5" t="inlineStr">
        <is>
          <t>351100300991991</t>
        </is>
      </c>
      <c r="B1420" s="5" t="inlineStr">
        <is>
          <t>CACHERA PARA DUCHA EXPUESTA CROMADA MONOMANDO MB-909 TOSCANA 4324002039900</t>
        </is>
      </c>
      <c r="C1420" s="5" t="inlineStr">
        <is>
          <t>SIN CATEGORIA</t>
        </is>
      </c>
      <c r="D1420" s="11" t="n">
        <v>3</v>
      </c>
      <c r="E1420" s="12" t="n">
        <v>256054.4</v>
      </c>
      <c r="F1420" s="14">
        <f>E1420/SUM(E$2:E$4165)</f>
        <v/>
      </c>
      <c r="G1420" s="14">
        <f>G1419+F1420</f>
        <v/>
      </c>
      <c r="H1420" s="5">
        <f>IF(G1420&lt;=p_rot_a,"A",IF(G1420&lt;=p_rot_b,"B","C"))</f>
        <v/>
      </c>
    </row>
    <row r="1421">
      <c r="A1421" s="5" t="inlineStr">
        <is>
          <t>71456</t>
        </is>
      </c>
      <c r="B1421" s="5" t="inlineStr">
        <is>
          <t>TOTAL PALA CARRILERA MANGO MADERA/METAL THTHW0101</t>
        </is>
      </c>
      <c r="C1421" s="5" t="inlineStr">
        <is>
          <t>FERRETERIA GENERAL</t>
        </is>
      </c>
      <c r="D1421" s="11" t="n">
        <v>56</v>
      </c>
      <c r="E1421" s="12" t="n">
        <v>255690.76</v>
      </c>
      <c r="F1421" s="14">
        <f>E1421/SUM(E$2:E$4165)</f>
        <v/>
      </c>
      <c r="G1421" s="14">
        <f>G1420+F1421</f>
        <v/>
      </c>
      <c r="H1421" s="5">
        <f>IF(G1421&lt;=p_rot_a,"A",IF(G1421&lt;=p_rot_b,"B","C"))</f>
        <v/>
      </c>
    </row>
    <row r="1422">
      <c r="A1422" s="5" t="inlineStr">
        <is>
          <t>20140023</t>
        </is>
      </c>
      <c r="B1422" s="5" t="inlineStr">
        <is>
          <t>CERAMICA PAVIMENTO SATINADO HIDRAULICO 1737 58X58 2.32M2</t>
        </is>
      </c>
      <c r="C1422" s="5" t="inlineStr">
        <is>
          <t>SIN CATEGORIA</t>
        </is>
      </c>
      <c r="D1422" s="11" t="n">
        <v>27</v>
      </c>
      <c r="E1422" s="12" t="n">
        <v>255663.72</v>
      </c>
      <c r="F1422" s="14">
        <f>E1422/SUM(E$2:E$4165)</f>
        <v/>
      </c>
      <c r="G1422" s="14">
        <f>G1421+F1422</f>
        <v/>
      </c>
      <c r="H1422" s="5">
        <f>IF(G1422&lt;=p_rot_a,"A",IF(G1422&lt;=p_rot_b,"B","C"))</f>
        <v/>
      </c>
    </row>
    <row r="1423">
      <c r="A1423" s="5" t="inlineStr">
        <is>
          <t>351100300990145</t>
        </is>
      </c>
      <c r="B1423" s="5" t="inlineStr">
        <is>
          <t>TOTAL TESTER MULTIMETRO DIGITAL GANCHO SIN ESTUCHE TMT766001</t>
        </is>
      </c>
      <c r="C1423" s="5" t="inlineStr">
        <is>
          <t>HERRAMIENTA ELECTRICA</t>
        </is>
      </c>
      <c r="D1423" s="11" t="n">
        <v>20</v>
      </c>
      <c r="E1423" s="12" t="n">
        <v>255187.31</v>
      </c>
      <c r="F1423" s="14">
        <f>E1423/SUM(E$2:E$4165)</f>
        <v/>
      </c>
      <c r="G1423" s="14">
        <f>G1422+F1423</f>
        <v/>
      </c>
      <c r="H1423" s="5">
        <f>IF(G1423&lt;=p_rot_a,"A",IF(G1423&lt;=p_rot_b,"B","C"))</f>
        <v/>
      </c>
    </row>
    <row r="1424">
      <c r="A1424" s="5" t="inlineStr">
        <is>
          <t>9724</t>
        </is>
      </c>
      <c r="B1424" s="5" t="inlineStr">
        <is>
          <t>TORNILLO TECHO 21/2 PB BLANCO</t>
        </is>
      </c>
      <c r="C1424" s="5" t="inlineStr">
        <is>
          <t>TORNILLERIA</t>
        </is>
      </c>
      <c r="D1424" s="11" t="n">
        <v>6070</v>
      </c>
      <c r="E1424" s="12" t="n">
        <v>254878.86</v>
      </c>
      <c r="F1424" s="14">
        <f>E1424/SUM(E$2:E$4165)</f>
        <v/>
      </c>
      <c r="G1424" s="14">
        <f>G1423+F1424</f>
        <v/>
      </c>
      <c r="H1424" s="5">
        <f>IF(G1424&lt;=p_rot_a,"A",IF(G1424&lt;=p_rot_b,"B","C"))</f>
        <v/>
      </c>
    </row>
    <row r="1425">
      <c r="A1425" s="5" t="inlineStr">
        <is>
          <t>9184</t>
        </is>
      </c>
      <c r="B1425" s="5" t="inlineStr">
        <is>
          <t>CAJA OCTAGONAL EMT LIVIANA 0.7</t>
        </is>
      </c>
      <c r="C1425" s="5" t="inlineStr">
        <is>
          <t>ACCESORIOS ELECTRICOS Y CABLES</t>
        </is>
      </c>
      <c r="D1425" s="11" t="n">
        <v>857</v>
      </c>
      <c r="E1425" s="12" t="n">
        <v>254587.58</v>
      </c>
      <c r="F1425" s="14">
        <f>E1425/SUM(E$2:E$4165)</f>
        <v/>
      </c>
      <c r="G1425" s="14">
        <f>G1424+F1425</f>
        <v/>
      </c>
      <c r="H1425" s="5">
        <f>IF(G1425&lt;=p_rot_a,"A",IF(G1425&lt;=p_rot_b,"B","C"))</f>
        <v/>
      </c>
    </row>
    <row r="1426">
      <c r="A1426" s="5" t="inlineStr">
        <is>
          <t>540</t>
        </is>
      </c>
      <c r="B1426" s="5" t="inlineStr">
        <is>
          <t>PRECINTA FIBROLIT 40CM</t>
        </is>
      </c>
      <c r="C1426" s="5" t="inlineStr">
        <is>
          <t>LAMINAS Y PERFILERIA LIVIANA</t>
        </is>
      </c>
      <c r="D1426" s="11" t="n">
        <v>46</v>
      </c>
      <c r="E1426" s="12" t="n">
        <v>253634.71</v>
      </c>
      <c r="F1426" s="14">
        <f>E1426/SUM(E$2:E$4165)</f>
        <v/>
      </c>
      <c r="G1426" s="14">
        <f>G1425+F1426</f>
        <v/>
      </c>
      <c r="H1426" s="5">
        <f>IF(G1426&lt;=p_rot_a,"A",IF(G1426&lt;=p_rot_b,"B","C"))</f>
        <v/>
      </c>
    </row>
    <row r="1427">
      <c r="A1427" s="5" t="inlineStr">
        <is>
          <t>PINT-PA-0104</t>
        </is>
      </c>
      <c r="B1427" s="5" t="inlineStr">
        <is>
          <t>STAINLESS PASTEL MATE GALON OF375-4</t>
        </is>
      </c>
      <c r="C1427" s="5" t="inlineStr">
        <is>
          <t>PINTURA ACRILICA</t>
        </is>
      </c>
      <c r="D1427" s="11" t="n">
        <v>18</v>
      </c>
      <c r="E1427" s="12" t="n">
        <v>253517.7</v>
      </c>
      <c r="F1427" s="14">
        <f>E1427/SUM(E$2:E$4165)</f>
        <v/>
      </c>
      <c r="G1427" s="14">
        <f>G1426+F1427</f>
        <v/>
      </c>
      <c r="H1427" s="5">
        <f>IF(G1427&lt;=p_rot_a,"A",IF(G1427&lt;=p_rot_b,"B","C"))</f>
        <v/>
      </c>
    </row>
    <row r="1428">
      <c r="A1428" s="5" t="inlineStr">
        <is>
          <t>PINT-PS-0012</t>
        </is>
      </c>
      <c r="B1428" s="5" t="inlineStr">
        <is>
          <t>BOSNY SPRAY NEGRO BRILLANTE</t>
        </is>
      </c>
      <c r="C1428" s="5" t="inlineStr">
        <is>
          <t>PINTURA SPRAY</t>
        </is>
      </c>
      <c r="D1428" s="11" t="n">
        <v>93</v>
      </c>
      <c r="E1428" s="12" t="n">
        <v>252935.62</v>
      </c>
      <c r="F1428" s="14">
        <f>E1428/SUM(E$2:E$4165)</f>
        <v/>
      </c>
      <c r="G1428" s="14">
        <f>G1427+F1428</f>
        <v/>
      </c>
      <c r="H1428" s="5">
        <f>IF(G1428&lt;=p_rot_a,"A",IF(G1428&lt;=p_rot_b,"B","C"))</f>
        <v/>
      </c>
    </row>
    <row r="1429">
      <c r="A1429" s="5" t="inlineStr">
        <is>
          <t>351100300991558</t>
        </is>
      </c>
      <c r="B1429" s="5" t="inlineStr">
        <is>
          <t>DIAMOND LAVATORIO ZT-8032 MANANTIAL TIPO BOWL SOBREPONER  48CM X 48CM X 19CM</t>
        </is>
      </c>
      <c r="C1429" s="5" t="inlineStr">
        <is>
          <t>IMPORTACION LOZA</t>
        </is>
      </c>
      <c r="D1429" s="11" t="n">
        <v>15</v>
      </c>
      <c r="E1429" s="12" t="n">
        <v>251917.75</v>
      </c>
      <c r="F1429" s="14">
        <f>E1429/SUM(E$2:E$4165)</f>
        <v/>
      </c>
      <c r="G1429" s="14">
        <f>G1428+F1429</f>
        <v/>
      </c>
      <c r="H1429" s="5">
        <f>IF(G1429&lt;=p_rot_a,"A",IF(G1429&lt;=p_rot_b,"B","C"))</f>
        <v/>
      </c>
    </row>
    <row r="1430">
      <c r="A1430" s="5" t="inlineStr">
        <is>
          <t>PINT-PA-0047</t>
        </is>
      </c>
      <c r="B1430" s="5" t="inlineStr">
        <is>
          <t>LANCO SUPER COAT SATIN DEEP GALON SC3733-4</t>
        </is>
      </c>
      <c r="C1430" s="5" t="inlineStr">
        <is>
          <t>PINTURA ACRILICA</t>
        </is>
      </c>
      <c r="D1430" s="11" t="n">
        <v>20</v>
      </c>
      <c r="E1430" s="12" t="n">
        <v>251504.42</v>
      </c>
      <c r="F1430" s="14">
        <f>E1430/SUM(E$2:E$4165)</f>
        <v/>
      </c>
      <c r="G1430" s="14">
        <f>G1429+F1430</f>
        <v/>
      </c>
      <c r="H1430" s="5">
        <f>IF(G1430&lt;=p_rot_a,"A",IF(G1430&lt;=p_rot_b,"B","C"))</f>
        <v/>
      </c>
    </row>
    <row r="1431">
      <c r="A1431" s="5" t="inlineStr">
        <is>
          <t>72845</t>
        </is>
      </c>
      <c r="B1431" s="5" t="inlineStr">
        <is>
          <t>CYNOFF 40%</t>
        </is>
      </c>
      <c r="C1431" s="5" t="inlineStr">
        <is>
          <t>FERRETERIA GENERAL</t>
        </is>
      </c>
      <c r="D1431" s="11" t="n">
        <v>73</v>
      </c>
      <c r="E1431" s="12" t="n">
        <v>251386.02</v>
      </c>
      <c r="F1431" s="14">
        <f>E1431/SUM(E$2:E$4165)</f>
        <v/>
      </c>
      <c r="G1431" s="14">
        <f>G1430+F1431</f>
        <v/>
      </c>
      <c r="H1431" s="5">
        <f>IF(G1431&lt;=p_rot_a,"A",IF(G1431&lt;=p_rot_b,"B","C"))</f>
        <v/>
      </c>
    </row>
    <row r="1432">
      <c r="A1432" s="5" t="inlineStr">
        <is>
          <t>20140028</t>
        </is>
      </c>
      <c r="B1432" s="5" t="inlineStr">
        <is>
          <t>CERAMICA TAMESIS BEIGE 45 X45 CM ANTIDESLIZANTE CAJA 1.42M2</t>
        </is>
      </c>
      <c r="C1432" s="5" t="inlineStr">
        <is>
          <t>SIN CATEGORIA</t>
        </is>
      </c>
      <c r="D1432" s="11" t="n">
        <v>25</v>
      </c>
      <c r="E1432" s="12" t="n">
        <v>251001.77</v>
      </c>
      <c r="F1432" s="14">
        <f>E1432/SUM(E$2:E$4165)</f>
        <v/>
      </c>
      <c r="G1432" s="14">
        <f>G1431+F1432</f>
        <v/>
      </c>
      <c r="H1432" s="5">
        <f>IF(G1432&lt;=p_rot_a,"A",IF(G1432&lt;=p_rot_b,"B","C"))</f>
        <v/>
      </c>
    </row>
    <row r="1433">
      <c r="A1433" s="5" t="inlineStr">
        <is>
          <t>71182</t>
        </is>
      </c>
      <c r="B1433" s="5" t="inlineStr">
        <is>
          <t>TORNILLO GYP 1 PB X 100</t>
        </is>
      </c>
      <c r="C1433" s="5" t="inlineStr">
        <is>
          <t>TORNILLERIA</t>
        </is>
      </c>
      <c r="D1433" s="11" t="n">
        <v>437</v>
      </c>
      <c r="E1433" s="12" t="n">
        <v>249984.4</v>
      </c>
      <c r="F1433" s="14">
        <f>E1433/SUM(E$2:E$4165)</f>
        <v/>
      </c>
      <c r="G1433" s="14">
        <f>G1432+F1433</f>
        <v/>
      </c>
      <c r="H1433" s="5">
        <f>IF(G1433&lt;=p_rot_a,"A",IF(G1433&lt;=p_rot_b,"B","C"))</f>
        <v/>
      </c>
    </row>
    <row r="1434">
      <c r="A1434" s="5" t="inlineStr">
        <is>
          <t>351100300992378</t>
        </is>
      </c>
      <c r="B1434" s="5" t="inlineStr">
        <is>
          <t>DESAGUE PUSH NEGRO LAVATORIO CON CON CON REBOSADERO CE-226M 75703 FOSET</t>
        </is>
      </c>
      <c r="C1434" s="5" t="inlineStr">
        <is>
          <t>GRIFERIA - ACC. BAÑO Y COCINA</t>
        </is>
      </c>
      <c r="D1434" s="11" t="n">
        <v>37</v>
      </c>
      <c r="E1434" s="12" t="n">
        <v>249745.13</v>
      </c>
      <c r="F1434" s="14">
        <f>E1434/SUM(E$2:E$4165)</f>
        <v/>
      </c>
      <c r="G1434" s="14">
        <f>G1433+F1434</f>
        <v/>
      </c>
      <c r="H1434" s="5">
        <f>IF(G1434&lt;=p_rot_a,"A",IF(G1434&lt;=p_rot_b,"B","C"))</f>
        <v/>
      </c>
    </row>
    <row r="1435">
      <c r="A1435" s="5" t="inlineStr">
        <is>
          <t>10140032</t>
        </is>
      </c>
      <c r="B1435" s="5" t="inlineStr">
        <is>
          <t>TUBO ESTRUCT. CUADRADO 3X3 1.20MM NEGRO</t>
        </is>
      </c>
      <c r="C1435" s="5" t="inlineStr">
        <is>
          <t>TUBERIA ESTRUCTURAL</t>
        </is>
      </c>
      <c r="D1435" s="11" t="n">
        <v>26</v>
      </c>
      <c r="E1435" s="12" t="n">
        <v>248828.4</v>
      </c>
      <c r="F1435" s="14">
        <f>E1435/SUM(E$2:E$4165)</f>
        <v/>
      </c>
      <c r="G1435" s="14">
        <f>G1434+F1435</f>
        <v/>
      </c>
      <c r="H1435" s="5">
        <f>IF(G1435&lt;=p_rot_a,"A",IF(G1435&lt;=p_rot_b,"B","C"))</f>
        <v/>
      </c>
    </row>
    <row r="1436">
      <c r="A1436" s="5" t="inlineStr">
        <is>
          <t>212</t>
        </is>
      </c>
      <c r="B1436" s="5" t="inlineStr">
        <is>
          <t>PINO VENILLA 1X1 3MTS</t>
        </is>
      </c>
      <c r="C1436" s="5" t="inlineStr">
        <is>
          <t>PINO</t>
        </is>
      </c>
      <c r="D1436" s="11" t="n">
        <v>150</v>
      </c>
      <c r="E1436" s="12" t="n">
        <v>248243.32</v>
      </c>
      <c r="F1436" s="14">
        <f>E1436/SUM(E$2:E$4165)</f>
        <v/>
      </c>
      <c r="G1436" s="14">
        <f>G1435+F1436</f>
        <v/>
      </c>
      <c r="H1436" s="5">
        <f>IF(G1436&lt;=p_rot_a,"A",IF(G1436&lt;=p_rot_b,"B","C"))</f>
        <v/>
      </c>
    </row>
    <row r="1437">
      <c r="A1437" s="5" t="inlineStr">
        <is>
          <t>351100300990203</t>
        </is>
      </c>
      <c r="B1437" s="5" t="inlineStr">
        <is>
          <t>ZINC LISO ESMALTADO #26 1.22 x.44</t>
        </is>
      </c>
      <c r="C1437" s="5" t="inlineStr">
        <is>
          <t>LAMINAS DE ZINC Y ACCESORIOS</t>
        </is>
      </c>
      <c r="D1437" s="11" t="n">
        <v>24</v>
      </c>
      <c r="E1437" s="12" t="n">
        <v>248196</v>
      </c>
      <c r="F1437" s="14">
        <f>E1437/SUM(E$2:E$4165)</f>
        <v/>
      </c>
      <c r="G1437" s="14">
        <f>G1436+F1437</f>
        <v/>
      </c>
      <c r="H1437" s="5">
        <f>IF(G1437&lt;=p_rot_a,"A",IF(G1437&lt;=p_rot_b,"B","C"))</f>
        <v/>
      </c>
    </row>
    <row r="1438">
      <c r="A1438" s="5" t="inlineStr">
        <is>
          <t>351100300991491</t>
        </is>
      </c>
      <c r="B1438" s="5" t="inlineStr">
        <is>
          <t>2DA LAMINA IMITACION ESPEJO HD-ESTANDAR 1.22X2.44 5MM SEGUNDA CALIDAD</t>
        </is>
      </c>
      <c r="C1438" s="5" t="inlineStr">
        <is>
          <t>MATERIAL SEGUNDA</t>
        </is>
      </c>
      <c r="D1438" s="11" t="n">
        <v>18</v>
      </c>
      <c r="E1438" s="12" t="n">
        <v>247787.61</v>
      </c>
      <c r="F1438" s="14">
        <f>E1438/SUM(E$2:E$4165)</f>
        <v/>
      </c>
      <c r="G1438" s="14">
        <f>G1437+F1438</f>
        <v/>
      </c>
      <c r="H1438" s="5">
        <f>IF(G1438&lt;=p_rot_a,"A",IF(G1438&lt;=p_rot_b,"B","C"))</f>
        <v/>
      </c>
    </row>
    <row r="1439">
      <c r="A1439" s="5" t="inlineStr">
        <is>
          <t>56575678</t>
        </is>
      </c>
      <c r="B1439" s="5" t="inlineStr">
        <is>
          <t>FREGADERO 2 TANQUES SATIN 75 X 41CM ACERO INOX LS-7541 CON JABONERA + CACHERA DIAMANTE GRIS</t>
        </is>
      </c>
      <c r="C1439" s="5" t="inlineStr">
        <is>
          <t>IMPORTACION FREGADEROS</t>
        </is>
      </c>
      <c r="D1439" s="11" t="n">
        <v>4</v>
      </c>
      <c r="E1439" s="12" t="n">
        <v>247787.61</v>
      </c>
      <c r="F1439" s="14">
        <f>E1439/SUM(E$2:E$4165)</f>
        <v/>
      </c>
      <c r="G1439" s="14">
        <f>G1438+F1439</f>
        <v/>
      </c>
      <c r="H1439" s="5">
        <f>IF(G1439&lt;=p_rot_a,"A",IF(G1439&lt;=p_rot_b,"B","C"))</f>
        <v/>
      </c>
    </row>
    <row r="1440">
      <c r="A1440" s="5" t="inlineStr">
        <is>
          <t>351100300991500</t>
        </is>
      </c>
      <c r="B1440" s="5" t="inlineStr">
        <is>
          <t>CLIP PANEL ACANALADO CLIP DE ANCLAJE METALICO</t>
        </is>
      </c>
      <c r="C1440" s="5" t="inlineStr">
        <is>
          <t>PANEL ACANALADO INTERIOR</t>
        </is>
      </c>
      <c r="D1440" s="11" t="n">
        <v>369</v>
      </c>
      <c r="E1440" s="12" t="n">
        <v>245509.95</v>
      </c>
      <c r="F1440" s="14">
        <f>E1440/SUM(E$2:E$4165)</f>
        <v/>
      </c>
      <c r="G1440" s="14">
        <f>G1439+F1440</f>
        <v/>
      </c>
      <c r="H1440" s="5">
        <f>IF(G1440&lt;=p_rot_a,"A",IF(G1440&lt;=p_rot_b,"B","C"))</f>
        <v/>
      </c>
    </row>
    <row r="1441">
      <c r="A1441" s="5" t="inlineStr">
        <is>
          <t>PINT-BT-0039</t>
        </is>
      </c>
      <c r="B1441" s="5" t="inlineStr">
        <is>
          <t>LANCO BARNIZ MARINO 1/4 VA972-5</t>
        </is>
      </c>
      <c r="C1441" s="5" t="inlineStr">
        <is>
          <t>BARNIZ Y TINTES</t>
        </is>
      </c>
      <c r="D1441" s="11" t="n">
        <v>38</v>
      </c>
      <c r="E1441" s="12" t="n">
        <v>245138.04</v>
      </c>
      <c r="F1441" s="14">
        <f>E1441/SUM(E$2:E$4165)</f>
        <v/>
      </c>
      <c r="G1441" s="14">
        <f>G1440+F1441</f>
        <v/>
      </c>
      <c r="H1441" s="5">
        <f>IF(G1441&lt;=p_rot_a,"A",IF(G1441&lt;=p_rot_b,"B","C"))</f>
        <v/>
      </c>
    </row>
    <row r="1442">
      <c r="A1442" s="5" t="inlineStr">
        <is>
          <t>7452</t>
        </is>
      </c>
      <c r="B1442" s="5" t="inlineStr">
        <is>
          <t>GUIJO B-03</t>
        </is>
      </c>
      <c r="C1442" s="5" t="inlineStr">
        <is>
          <t>FERRETERIA GENERAL</t>
        </is>
      </c>
      <c r="D1442" s="11" t="n">
        <v>177</v>
      </c>
      <c r="E1442" s="12" t="n">
        <v>244926.11</v>
      </c>
      <c r="F1442" s="14">
        <f>E1442/SUM(E$2:E$4165)</f>
        <v/>
      </c>
      <c r="G1442" s="14">
        <f>G1441+F1442</f>
        <v/>
      </c>
      <c r="H1442" s="5">
        <f>IF(G1442&lt;=p_rot_a,"A",IF(G1442&lt;=p_rot_b,"B","C"))</f>
        <v/>
      </c>
    </row>
    <row r="1443">
      <c r="A1443" s="5" t="inlineStr">
        <is>
          <t>351100300992324</t>
        </is>
      </c>
      <c r="B1443" s="5" t="inlineStr">
        <is>
          <t xml:space="preserve">LAVATORIO TIPO BOWL BLANCO OVALADO  FF-9062 </t>
        </is>
      </c>
      <c r="C1443" s="5" t="inlineStr">
        <is>
          <t>IMPORTACION LOZA</t>
        </is>
      </c>
      <c r="D1443" s="11" t="n">
        <v>8</v>
      </c>
      <c r="E1443" s="12" t="n">
        <v>244690.27</v>
      </c>
      <c r="F1443" s="14">
        <f>E1443/SUM(E$2:E$4165)</f>
        <v/>
      </c>
      <c r="G1443" s="14">
        <f>G1442+F1443</f>
        <v/>
      </c>
      <c r="H1443" s="5">
        <f>IF(G1443&lt;=p_rot_a,"A",IF(G1443&lt;=p_rot_b,"B","C"))</f>
        <v/>
      </c>
    </row>
    <row r="1444">
      <c r="A1444" s="5" t="inlineStr">
        <is>
          <t>1024</t>
        </is>
      </c>
      <c r="B1444" s="5" t="inlineStr">
        <is>
          <t>CABLE CORDON VIAKON #14</t>
        </is>
      </c>
      <c r="C1444" s="5" t="inlineStr">
        <is>
          <t>ACCESORIOS ELECTRICOS Y CABLES</t>
        </is>
      </c>
      <c r="D1444" s="11" t="n">
        <v>390</v>
      </c>
      <c r="E1444" s="12" t="n">
        <v>244637.15</v>
      </c>
      <c r="F1444" s="14">
        <f>E1444/SUM(E$2:E$4165)</f>
        <v/>
      </c>
      <c r="G1444" s="14">
        <f>G1443+F1444</f>
        <v/>
      </c>
      <c r="H1444" s="5">
        <f>IF(G1444&lt;=p_rot_a,"A",IF(G1444&lt;=p_rot_b,"B","C"))</f>
        <v/>
      </c>
    </row>
    <row r="1445">
      <c r="A1445" s="5" t="inlineStr">
        <is>
          <t>452524</t>
        </is>
      </c>
      <c r="B1445" s="5" t="inlineStr">
        <is>
          <t>PANEL PINO 18MM 1.22 X 2.44</t>
        </is>
      </c>
      <c r="C1445" s="5" t="inlineStr">
        <is>
          <t>PINO</t>
        </is>
      </c>
      <c r="D1445" s="11" t="n">
        <v>9</v>
      </c>
      <c r="E1445" s="12" t="n">
        <v>243845.31</v>
      </c>
      <c r="F1445" s="14">
        <f>E1445/SUM(E$2:E$4165)</f>
        <v/>
      </c>
      <c r="G1445" s="14">
        <f>G1444+F1445</f>
        <v/>
      </c>
      <c r="H1445" s="5">
        <f>IF(G1445&lt;=p_rot_a,"A",IF(G1445&lt;=p_rot_b,"B","C"))</f>
        <v/>
      </c>
    </row>
    <row r="1446">
      <c r="A1446" s="5" t="inlineStr">
        <is>
          <t>PINT-AN-0008</t>
        </is>
      </c>
      <c r="B1446" s="5" t="inlineStr">
        <is>
          <t>DUREX BASE AGUA VERDE ANTICORROSIVO GALON DE739-4</t>
        </is>
      </c>
      <c r="C1446" s="5" t="inlineStr">
        <is>
          <t>ANTICORROSIVOS Y BASE ACEITE</t>
        </is>
      </c>
      <c r="D1446" s="11" t="n">
        <v>15</v>
      </c>
      <c r="E1446" s="12" t="n">
        <v>243638.53</v>
      </c>
      <c r="F1446" s="14">
        <f>E1446/SUM(E$2:E$4165)</f>
        <v/>
      </c>
      <c r="G1446" s="14">
        <f>G1445+F1446</f>
        <v/>
      </c>
      <c r="H1446" s="5">
        <f>IF(G1446&lt;=p_rot_a,"A",IF(G1446&lt;=p_rot_b,"B","C"))</f>
        <v/>
      </c>
    </row>
    <row r="1447">
      <c r="A1447" s="5" t="inlineStr">
        <is>
          <t>PINT-PA-0055</t>
        </is>
      </c>
      <c r="B1447" s="5" t="inlineStr">
        <is>
          <t>LANCO SUPER COAT TINT MATE GALON SC689-4</t>
        </is>
      </c>
      <c r="C1447" s="5" t="inlineStr">
        <is>
          <t>PINTURA ACRILICA</t>
        </is>
      </c>
      <c r="D1447" s="11" t="n">
        <v>19</v>
      </c>
      <c r="E1447" s="12" t="n">
        <v>243451.33</v>
      </c>
      <c r="F1447" s="14">
        <f>E1447/SUM(E$2:E$4165)</f>
        <v/>
      </c>
      <c r="G1447" s="14">
        <f>G1446+F1447</f>
        <v/>
      </c>
      <c r="H1447" s="5">
        <f>IF(G1447&lt;=p_rot_a,"A",IF(G1447&lt;=p_rot_b,"B","C"))</f>
        <v/>
      </c>
    </row>
    <row r="1448">
      <c r="A1448" s="5" t="inlineStr">
        <is>
          <t>351100300992401</t>
        </is>
      </c>
      <c r="B1448" s="5" t="inlineStr">
        <is>
          <t>TOTAL ROTOMARTILLO 42V INALAMB 2 BATERIAS 26MM ULTRA FUERTE UTRHLI422682</t>
        </is>
      </c>
      <c r="C1448" s="5" t="inlineStr">
        <is>
          <t>SIN CATEGORIA</t>
        </is>
      </c>
      <c r="D1448" s="11" t="n">
        <v>3</v>
      </c>
      <c r="E1448" s="12" t="n">
        <v>243257.22</v>
      </c>
      <c r="F1448" s="14">
        <f>E1448/SUM(E$2:E$4165)</f>
        <v/>
      </c>
      <c r="G1448" s="14">
        <f>G1447+F1448</f>
        <v/>
      </c>
      <c r="H1448" s="5">
        <f>IF(G1448&lt;=p_rot_a,"A",IF(G1448&lt;=p_rot_b,"B","C"))</f>
        <v/>
      </c>
    </row>
    <row r="1449">
      <c r="A1449" s="5" t="inlineStr">
        <is>
          <t>584</t>
        </is>
      </c>
      <c r="B1449" s="5" t="inlineStr">
        <is>
          <t>LAMINA PLYWOOD 18MM</t>
        </is>
      </c>
      <c r="C1449" s="5" t="inlineStr">
        <is>
          <t>LAMINAS Y PERFILERIA LIVIANA</t>
        </is>
      </c>
      <c r="D1449" s="11" t="n">
        <v>13</v>
      </c>
      <c r="E1449" s="12" t="n">
        <v>243205.8</v>
      </c>
      <c r="F1449" s="14">
        <f>E1449/SUM(E$2:E$4165)</f>
        <v/>
      </c>
      <c r="G1449" s="14">
        <f>G1448+F1449</f>
        <v/>
      </c>
      <c r="H1449" s="5">
        <f>IF(G1449&lt;=p_rot_a,"A",IF(G1449&lt;=p_rot_b,"B","C"))</f>
        <v/>
      </c>
    </row>
    <row r="1450">
      <c r="A1450" s="5" t="inlineStr">
        <is>
          <t>111311</t>
        </is>
      </c>
      <c r="B1450" s="5" t="inlineStr">
        <is>
          <t>$$ CACHERA FREGADERO CUELLO FLEXIBLE 90120A EZ-FLO</t>
        </is>
      </c>
      <c r="C1450" s="5" t="inlineStr">
        <is>
          <t>SIN CATEGORIA</t>
        </is>
      </c>
      <c r="D1450" s="11" t="n">
        <v>15</v>
      </c>
      <c r="E1450" s="12" t="n">
        <v>242710.37</v>
      </c>
      <c r="F1450" s="14">
        <f>E1450/SUM(E$2:E$4165)</f>
        <v/>
      </c>
      <c r="G1450" s="14">
        <f>G1449+F1450</f>
        <v/>
      </c>
      <c r="H1450" s="5">
        <f>IF(G1450&lt;=p_rot_a,"A",IF(G1450&lt;=p_rot_b,"B","C"))</f>
        <v/>
      </c>
    </row>
    <row r="1451">
      <c r="A1451" s="5" t="inlineStr">
        <is>
          <t>351100300992578</t>
        </is>
      </c>
      <c r="B1451" s="5" t="inlineStr">
        <is>
          <t>LAVATORIO TIPO BOWL CUADRADO BLANCO FF-9033 38CM X 38CM X 14CM</t>
        </is>
      </c>
      <c r="C1451" s="5" t="inlineStr">
        <is>
          <t>IMPORTACION LOZA</t>
        </is>
      </c>
      <c r="D1451" s="11" t="n">
        <v>9</v>
      </c>
      <c r="E1451" s="12" t="n">
        <v>242513.27</v>
      </c>
      <c r="F1451" s="14">
        <f>E1451/SUM(E$2:E$4165)</f>
        <v/>
      </c>
      <c r="G1451" s="14">
        <f>G1450+F1451</f>
        <v/>
      </c>
      <c r="H1451" s="5">
        <f>IF(G1451&lt;=p_rot_a,"A",IF(G1451&lt;=p_rot_b,"B","C"))</f>
        <v/>
      </c>
    </row>
    <row r="1452">
      <c r="A1452" s="5" t="inlineStr">
        <is>
          <t>72955</t>
        </is>
      </c>
      <c r="B1452" s="5" t="inlineStr">
        <is>
          <t>ACEITE WD 40 PENETRANTE 5.5 ONZ 52205</t>
        </is>
      </c>
      <c r="C1452" s="5" t="inlineStr">
        <is>
          <t>FERRETERIA GENERAL</t>
        </is>
      </c>
      <c r="D1452" s="11" t="n">
        <v>95</v>
      </c>
      <c r="E1452" s="12" t="n">
        <v>242139.11</v>
      </c>
      <c r="F1452" s="14">
        <f>E1452/SUM(E$2:E$4165)</f>
        <v/>
      </c>
      <c r="G1452" s="14">
        <f>G1451+F1452</f>
        <v/>
      </c>
      <c r="H1452" s="5">
        <f>IF(G1452&lt;=p_rot_a,"A",IF(G1452&lt;=p_rot_b,"B","C"))</f>
        <v/>
      </c>
    </row>
    <row r="1453">
      <c r="A1453" s="5" t="inlineStr">
        <is>
          <t>36452</t>
        </is>
      </c>
      <c r="B1453" s="5" t="inlineStr">
        <is>
          <t>PORCELANATO SAHARA NOIR  0.60X1.20 CAJA 1.44M2 (Trae 2 piezas)</t>
        </is>
      </c>
      <c r="C1453" s="5" t="inlineStr">
        <is>
          <t>SIN CATEGORIA</t>
        </is>
      </c>
      <c r="D1453" s="11" t="n">
        <v>23</v>
      </c>
      <c r="E1453" s="12" t="n">
        <v>242134.09</v>
      </c>
      <c r="F1453" s="14">
        <f>E1453/SUM(E$2:E$4165)</f>
        <v/>
      </c>
      <c r="G1453" s="14">
        <f>G1452+F1453</f>
        <v/>
      </c>
      <c r="H1453" s="5">
        <f>IF(G1453&lt;=p_rot_a,"A",IF(G1453&lt;=p_rot_b,"B","C"))</f>
        <v/>
      </c>
    </row>
    <row r="1454">
      <c r="A1454" s="5" t="inlineStr">
        <is>
          <t>524</t>
        </is>
      </c>
      <c r="B1454" s="5" t="inlineStr">
        <is>
          <t>BOTAGUA 9  41/2 X 41/2</t>
        </is>
      </c>
      <c r="C1454" s="5" t="inlineStr">
        <is>
          <t>SIN CATEGORIA</t>
        </is>
      </c>
      <c r="D1454" s="11" t="n">
        <v>174</v>
      </c>
      <c r="E1454" s="12" t="n">
        <v>241808.34</v>
      </c>
      <c r="F1454" s="14">
        <f>E1454/SUM(E$2:E$4165)</f>
        <v/>
      </c>
      <c r="G1454" s="14">
        <f>G1453+F1454</f>
        <v/>
      </c>
      <c r="H1454" s="5">
        <f>IF(G1454&lt;=p_rot_a,"A",IF(G1454&lt;=p_rot_b,"B","C"))</f>
        <v/>
      </c>
    </row>
    <row r="1455">
      <c r="A1455" s="5" t="inlineStr">
        <is>
          <t>1183</t>
        </is>
      </c>
      <c r="B1455" s="5" t="inlineStr">
        <is>
          <t>CUNETA 8 X 95CM</t>
        </is>
      </c>
      <c r="C1455" s="5" t="inlineStr">
        <is>
          <t>BLOQUES, VARILLAS, MALLAS</t>
        </is>
      </c>
      <c r="D1455" s="11" t="n">
        <v>47</v>
      </c>
      <c r="E1455" s="12" t="n">
        <v>241435.06</v>
      </c>
      <c r="F1455" s="14">
        <f>E1455/SUM(E$2:E$4165)</f>
        <v/>
      </c>
      <c r="G1455" s="14">
        <f>G1454+F1455</f>
        <v/>
      </c>
      <c r="H1455" s="5">
        <f>IF(G1455&lt;=p_rot_a,"A",IF(G1455&lt;=p_rot_b,"B","C"))</f>
        <v/>
      </c>
    </row>
    <row r="1456">
      <c r="A1456" s="5" t="inlineStr">
        <is>
          <t>30309</t>
        </is>
      </c>
      <c r="B1456" s="5" t="inlineStr">
        <is>
          <t>AGUILA EXTENSION P/COCINA 47-5 5 PIES</t>
        </is>
      </c>
      <c r="C1456" s="5" t="inlineStr">
        <is>
          <t>ACCESORIOS ELECTRICOS Y CABLES</t>
        </is>
      </c>
      <c r="D1456" s="11" t="n">
        <v>15</v>
      </c>
      <c r="E1456" s="12" t="n">
        <v>241206.03</v>
      </c>
      <c r="F1456" s="14">
        <f>E1456/SUM(E$2:E$4165)</f>
        <v/>
      </c>
      <c r="G1456" s="14">
        <f>G1455+F1456</f>
        <v/>
      </c>
      <c r="H1456" s="5">
        <f>IF(G1456&lt;=p_rot_a,"A",IF(G1456&lt;=p_rot_b,"B","C"))</f>
        <v/>
      </c>
    </row>
    <row r="1457">
      <c r="A1457" s="5" t="inlineStr">
        <is>
          <t>351100300992372</t>
        </is>
      </c>
      <c r="B1457" s="5" t="inlineStr">
        <is>
          <t>CINTA LED SMART 16 MIL COLORES 3 METROS SMART WIFI RGB 58027 / 902</t>
        </is>
      </c>
      <c r="C1457" s="5" t="inlineStr">
        <is>
          <t>ACCESORIOS ELECTRICOS Y CABLES</t>
        </is>
      </c>
      <c r="D1457" s="11" t="n">
        <v>23</v>
      </c>
      <c r="E1457" s="12" t="n">
        <v>241009.29</v>
      </c>
      <c r="F1457" s="14">
        <f>E1457/SUM(E$2:E$4165)</f>
        <v/>
      </c>
      <c r="G1457" s="14">
        <f>G1456+F1457</f>
        <v/>
      </c>
      <c r="H1457" s="5">
        <f>IF(G1457&lt;=p_rot_a,"A",IF(G1457&lt;=p_rot_b,"B","C"))</f>
        <v/>
      </c>
    </row>
    <row r="1458">
      <c r="A1458" s="5" t="inlineStr">
        <is>
          <t>PINT-PA-0091</t>
        </is>
      </c>
      <c r="B1458" s="5" t="inlineStr">
        <is>
          <t>SUPRA SATIN ACCENT GALON VA3684-4</t>
        </is>
      </c>
      <c r="C1458" s="5" t="inlineStr">
        <is>
          <t>PINTURA ACRILICA</t>
        </is>
      </c>
      <c r="D1458" s="11" t="n">
        <v>20</v>
      </c>
      <c r="E1458" s="12" t="n">
        <v>240842.48</v>
      </c>
      <c r="F1458" s="14">
        <f>E1458/SUM(E$2:E$4165)</f>
        <v/>
      </c>
      <c r="G1458" s="14">
        <f>G1457+F1458</f>
        <v/>
      </c>
      <c r="H1458" s="5">
        <f>IF(G1458&lt;=p_rot_a,"A",IF(G1458&lt;=p_rot_b,"B","C"))</f>
        <v/>
      </c>
    </row>
    <row r="1459">
      <c r="A1459" s="5" t="inlineStr">
        <is>
          <t>PINT-PA-0036</t>
        </is>
      </c>
      <c r="B1459" s="5" t="inlineStr">
        <is>
          <t>LANCO SUPER COAT DEEP MATE GALON SC690-4</t>
        </is>
      </c>
      <c r="C1459" s="5" t="inlineStr">
        <is>
          <t>PINTURA ACRILICA</t>
        </is>
      </c>
      <c r="D1459" s="11" t="n">
        <v>18</v>
      </c>
      <c r="E1459" s="12" t="n">
        <v>240669.03</v>
      </c>
      <c r="F1459" s="14">
        <f>E1459/SUM(E$2:E$4165)</f>
        <v/>
      </c>
      <c r="G1459" s="14">
        <f>G1458+F1459</f>
        <v/>
      </c>
      <c r="H1459" s="5">
        <f>IF(G1459&lt;=p_rot_a,"A",IF(G1459&lt;=p_rot_b,"B","C"))</f>
        <v/>
      </c>
    </row>
    <row r="1460">
      <c r="A1460" s="5" t="inlineStr">
        <is>
          <t>9751414</t>
        </is>
      </c>
      <c r="B1460" s="5" t="inlineStr">
        <is>
          <t>LLAVE CONTROL DOBLE 1/2 X 3/8 X 3/8 MIBER</t>
        </is>
      </c>
      <c r="C1460" s="5" t="inlineStr">
        <is>
          <t>GRIFERIA - ACC. BAÑO Y COCINA</t>
        </is>
      </c>
      <c r="D1460" s="11" t="n">
        <v>40</v>
      </c>
      <c r="E1460" s="12" t="n">
        <v>239753.56</v>
      </c>
      <c r="F1460" s="14">
        <f>E1460/SUM(E$2:E$4165)</f>
        <v/>
      </c>
      <c r="G1460" s="14">
        <f>G1459+F1460</f>
        <v/>
      </c>
      <c r="H1460" s="5">
        <f>IF(G1460&lt;=p_rot_a,"A",IF(G1460&lt;=p_rot_b,"B","C"))</f>
        <v/>
      </c>
    </row>
    <row r="1461">
      <c r="A1461" s="5" t="inlineStr">
        <is>
          <t>PINT-AN-0060</t>
        </is>
      </c>
      <c r="B1461" s="5" t="inlineStr">
        <is>
          <t>LANCO ANTI. POLIURETANO GRIS GALON MM86-4</t>
        </is>
      </c>
      <c r="C1461" s="5" t="inlineStr">
        <is>
          <t>ANTICORROSIVOS Y BASE ACEITE</t>
        </is>
      </c>
      <c r="D1461" s="11" t="n">
        <v>15</v>
      </c>
      <c r="E1461" s="12" t="n">
        <v>239131.86</v>
      </c>
      <c r="F1461" s="14">
        <f>E1461/SUM(E$2:E$4165)</f>
        <v/>
      </c>
      <c r="G1461" s="14">
        <f>G1460+F1461</f>
        <v/>
      </c>
      <c r="H1461" s="5">
        <f>IF(G1461&lt;=p_rot_a,"A",IF(G1461&lt;=p_rot_b,"B","C"))</f>
        <v/>
      </c>
    </row>
    <row r="1462">
      <c r="A1462" s="5" t="inlineStr">
        <is>
          <t>PINT-AN-0047</t>
        </is>
      </c>
      <c r="B1462" s="5" t="inlineStr">
        <is>
          <t>ESMALTE LANCO CAOBA RAPID DRY 1/4 RD3456-5</t>
        </is>
      </c>
      <c r="C1462" s="5" t="inlineStr">
        <is>
          <t>ANTICORROSIVOS Y BASE ACEITE</t>
        </is>
      </c>
      <c r="D1462" s="11" t="n">
        <v>38</v>
      </c>
      <c r="E1462" s="12" t="n">
        <v>238517.26</v>
      </c>
      <c r="F1462" s="14">
        <f>E1462/SUM(E$2:E$4165)</f>
        <v/>
      </c>
      <c r="G1462" s="14">
        <f>G1461+F1462</f>
        <v/>
      </c>
      <c r="H1462" s="5">
        <f>IF(G1462&lt;=p_rot_a,"A",IF(G1462&lt;=p_rot_b,"B","C"))</f>
        <v/>
      </c>
    </row>
    <row r="1463">
      <c r="A1463" s="5" t="inlineStr">
        <is>
          <t>351100300992666</t>
        </is>
      </c>
      <c r="B1463" s="5" t="inlineStr">
        <is>
          <t>LAMINA NUEVA TEC XL ONDAS DORAD J02-11 1.22 X. 2.80M 5MM MATE FIBRA BAMBU CARBON PVC IMITACION PIEDR</t>
        </is>
      </c>
      <c r="C1463" s="5" t="inlineStr">
        <is>
          <t>IMPORTACION LAMINA PVC, BAMBU, ACC</t>
        </is>
      </c>
      <c r="D1463" s="11" t="n">
        <v>9</v>
      </c>
      <c r="E1463" s="12" t="n">
        <v>238133.65</v>
      </c>
      <c r="F1463" s="14">
        <f>E1463/SUM(E$2:E$4165)</f>
        <v/>
      </c>
      <c r="G1463" s="14">
        <f>G1462+F1463</f>
        <v/>
      </c>
      <c r="H1463" s="5">
        <f>IF(G1463&lt;=p_rot_a,"A",IF(G1463&lt;=p_rot_b,"B","C"))</f>
        <v/>
      </c>
    </row>
    <row r="1464">
      <c r="A1464" s="5" t="inlineStr">
        <is>
          <t>9217</t>
        </is>
      </c>
      <c r="B1464" s="5" t="inlineStr">
        <is>
          <t>FOSA SEPTICA AVANZADA TS FORTE 1950L ECOTANK</t>
        </is>
      </c>
      <c r="C1464" s="5" t="inlineStr">
        <is>
          <t>FERRETERIA GENERAL</t>
        </is>
      </c>
      <c r="D1464" s="11" t="n">
        <v>1</v>
      </c>
      <c r="E1464" s="12" t="n">
        <v>238053.1</v>
      </c>
      <c r="F1464" s="14">
        <f>E1464/SUM(E$2:E$4165)</f>
        <v/>
      </c>
      <c r="G1464" s="14">
        <f>G1463+F1464</f>
        <v/>
      </c>
      <c r="H1464" s="5">
        <f>IF(G1464&lt;=p_rot_a,"A",IF(G1464&lt;=p_rot_b,"B","C"))</f>
        <v/>
      </c>
    </row>
    <row r="1465">
      <c r="A1465" s="5" t="inlineStr">
        <is>
          <t>PINT-AN-0040</t>
        </is>
      </c>
      <c r="B1465" s="5" t="inlineStr">
        <is>
          <t>LANCO EXPRESS BLANCO GALON ACEITE EC345-4</t>
        </is>
      </c>
      <c r="C1465" s="5" t="inlineStr">
        <is>
          <t>ANTICORROSIVOS Y BASE ACEITE</t>
        </is>
      </c>
      <c r="D1465" s="11" t="n">
        <v>14</v>
      </c>
      <c r="E1465" s="12" t="n">
        <v>237649.7</v>
      </c>
      <c r="F1465" s="14">
        <f>E1465/SUM(E$2:E$4165)</f>
        <v/>
      </c>
      <c r="G1465" s="14">
        <f>G1464+F1465</f>
        <v/>
      </c>
      <c r="H1465" s="5">
        <f>IF(G1465&lt;=p_rot_a,"A",IF(G1465&lt;=p_rot_b,"B","C"))</f>
        <v/>
      </c>
    </row>
    <row r="1466">
      <c r="A1466" s="5" t="inlineStr">
        <is>
          <t>351100300992246</t>
        </is>
      </c>
      <c r="B1466" s="5" t="inlineStr">
        <is>
          <t>ESQUINERO VARNISH WOOD DE002 PANEL ACANALADO 1X1 2.90M WALL PANEL</t>
        </is>
      </c>
      <c r="C1466" s="5" t="inlineStr">
        <is>
          <t>PANEL ACANALADO INTERIOR</t>
        </is>
      </c>
      <c r="D1466" s="11" t="n">
        <v>69</v>
      </c>
      <c r="E1466" s="12" t="n">
        <v>237244.25</v>
      </c>
      <c r="F1466" s="14">
        <f>E1466/SUM(E$2:E$4165)</f>
        <v/>
      </c>
      <c r="G1466" s="14">
        <f>G1465+F1466</f>
        <v/>
      </c>
      <c r="H1466" s="5">
        <f>IF(G1466&lt;=p_rot_a,"A",IF(G1466&lt;=p_rot_b,"B","C"))</f>
        <v/>
      </c>
    </row>
    <row r="1467">
      <c r="A1467" s="5" t="inlineStr">
        <is>
          <t>1021</t>
        </is>
      </c>
      <c r="B1467" s="5" t="inlineStr">
        <is>
          <t>CABLE 4 NEGRO</t>
        </is>
      </c>
      <c r="C1467" s="5" t="inlineStr">
        <is>
          <t>ACCESORIOS ELECTRICOS Y CABLES</t>
        </is>
      </c>
      <c r="D1467" s="11" t="n">
        <v>100</v>
      </c>
      <c r="E1467" s="12" t="n">
        <v>236105.37</v>
      </c>
      <c r="F1467" s="14">
        <f>E1467/SUM(E$2:E$4165)</f>
        <v/>
      </c>
      <c r="G1467" s="14">
        <f>G1466+F1467</f>
        <v/>
      </c>
      <c r="H1467" s="5">
        <f>IF(G1467&lt;=p_rot_a,"A",IF(G1467&lt;=p_rot_b,"B","C"))</f>
        <v/>
      </c>
    </row>
    <row r="1468">
      <c r="A1468" s="5" t="inlineStr">
        <is>
          <t>PINT-PA-0029</t>
        </is>
      </c>
      <c r="B1468" s="5" t="inlineStr">
        <is>
          <t>LANCO SUPER COAT ACCENT MATE 1/4 SC691-5</t>
        </is>
      </c>
      <c r="C1468" s="5" t="inlineStr">
        <is>
          <t>PINTURA ACRILICA</t>
        </is>
      </c>
      <c r="D1468" s="11" t="n">
        <v>46</v>
      </c>
      <c r="E1468" s="12" t="n">
        <v>235914.48</v>
      </c>
      <c r="F1468" s="14">
        <f>E1468/SUM(E$2:E$4165)</f>
        <v/>
      </c>
      <c r="G1468" s="14">
        <f>G1467+F1468</f>
        <v/>
      </c>
      <c r="H1468" s="5">
        <f>IF(G1468&lt;=p_rot_a,"A",IF(G1468&lt;=p_rot_b,"B","C"))</f>
        <v/>
      </c>
    </row>
    <row r="1469">
      <c r="A1469" s="5" t="inlineStr">
        <is>
          <t>73906</t>
        </is>
      </c>
      <c r="B1469" s="5" t="inlineStr">
        <is>
          <t>TOTAL MARTILLO CARPINTERO P/METAL THCH61016L</t>
        </is>
      </c>
      <c r="C1469" s="5" t="inlineStr">
        <is>
          <t>FERRETERIA GENERAL</t>
        </is>
      </c>
      <c r="D1469" s="11" t="n">
        <v>32</v>
      </c>
      <c r="E1469" s="12" t="n">
        <v>235830.57</v>
      </c>
      <c r="F1469" s="14">
        <f>E1469/SUM(E$2:E$4165)</f>
        <v/>
      </c>
      <c r="G1469" s="14">
        <f>G1468+F1469</f>
        <v/>
      </c>
      <c r="H1469" s="5">
        <f>IF(G1469&lt;=p_rot_a,"A",IF(G1469&lt;=p_rot_b,"B","C"))</f>
        <v/>
      </c>
    </row>
    <row r="1470">
      <c r="A1470" s="5" t="inlineStr">
        <is>
          <t>PINT-AN-0009</t>
        </is>
      </c>
      <c r="B1470" s="5" t="inlineStr">
        <is>
          <t>LANCO ANTI. POLIURETANO BLANCO GALON MM93-4</t>
        </is>
      </c>
      <c r="C1470" s="5" t="inlineStr">
        <is>
          <t>ANTICORROSIVOS Y BASE ACEITE</t>
        </is>
      </c>
      <c r="D1470" s="11" t="n">
        <v>15</v>
      </c>
      <c r="E1470" s="12" t="n">
        <v>235553.98</v>
      </c>
      <c r="F1470" s="14">
        <f>E1470/SUM(E$2:E$4165)</f>
        <v/>
      </c>
      <c r="G1470" s="14">
        <f>G1469+F1470</f>
        <v/>
      </c>
      <c r="H1470" s="5">
        <f>IF(G1470&lt;=p_rot_a,"A",IF(G1470&lt;=p_rot_b,"B","C"))</f>
        <v/>
      </c>
    </row>
    <row r="1471">
      <c r="A1471" s="5" t="inlineStr">
        <is>
          <t>351100300992839</t>
        </is>
      </c>
      <c r="B1471" s="5" t="inlineStr">
        <is>
          <t>LLAVE LAVATORIO TIPO BOWL ALTA NETRO AGUA CALIENTE AGUA FRIA HTK-M-3B</t>
        </is>
      </c>
      <c r="C1471" s="5" t="inlineStr">
        <is>
          <t>IMPORTACION GRIFERIA</t>
        </is>
      </c>
      <c r="D1471" s="11" t="n">
        <v>18</v>
      </c>
      <c r="E1471" s="12" t="n">
        <v>235486.73</v>
      </c>
      <c r="F1471" s="14">
        <f>E1471/SUM(E$2:E$4165)</f>
        <v/>
      </c>
      <c r="G1471" s="14">
        <f>G1470+F1471</f>
        <v/>
      </c>
      <c r="H1471" s="5">
        <f>IF(G1471&lt;=p_rot_a,"A",IF(G1471&lt;=p_rot_b,"B","C"))</f>
        <v/>
      </c>
    </row>
    <row r="1472">
      <c r="A1472" s="5" t="inlineStr">
        <is>
          <t>71177</t>
        </is>
      </c>
      <c r="B1472" s="5" t="inlineStr">
        <is>
          <t>TORNILLO GYP 1 PF X 100</t>
        </is>
      </c>
      <c r="C1472" s="5" t="inlineStr">
        <is>
          <t>TORNILLERIA</t>
        </is>
      </c>
      <c r="D1472" s="11" t="n">
        <v>454</v>
      </c>
      <c r="E1472" s="12" t="n">
        <v>235108.12</v>
      </c>
      <c r="F1472" s="14">
        <f>E1472/SUM(E$2:E$4165)</f>
        <v/>
      </c>
      <c r="G1472" s="14">
        <f>G1471+F1472</f>
        <v/>
      </c>
      <c r="H1472" s="5">
        <f>IF(G1472&lt;=p_rot_a,"A",IF(G1472&lt;=p_rot_b,"B","C"))</f>
        <v/>
      </c>
    </row>
    <row r="1473">
      <c r="A1473" s="5" t="inlineStr">
        <is>
          <t>528</t>
        </is>
      </c>
      <c r="B1473" s="5" t="inlineStr">
        <is>
          <t>CUMBRERA 12 6X6</t>
        </is>
      </c>
      <c r="C1473" s="5" t="inlineStr">
        <is>
          <t>LAMINAS DE ZINC Y ACCESORIOS</t>
        </is>
      </c>
      <c r="D1473" s="11" t="n">
        <v>133</v>
      </c>
      <c r="E1473" s="12" t="n">
        <v>234592.54</v>
      </c>
      <c r="F1473" s="14">
        <f>E1473/SUM(E$2:E$4165)</f>
        <v/>
      </c>
      <c r="G1473" s="14">
        <f>G1472+F1473</f>
        <v/>
      </c>
      <c r="H1473" s="5">
        <f>IF(G1473&lt;=p_rot_a,"A",IF(G1473&lt;=p_rot_b,"B","C"))</f>
        <v/>
      </c>
    </row>
    <row r="1474">
      <c r="A1474" s="5" t="inlineStr">
        <is>
          <t>351100300992209</t>
        </is>
      </c>
      <c r="B1474" s="5" t="inlineStr">
        <is>
          <t>351100300992209</t>
        </is>
      </c>
      <c r="C1474" s="5" t="inlineStr">
        <is>
          <t>SIN CATEGORIA</t>
        </is>
      </c>
      <c r="D1474" s="11" t="n">
        <v>6</v>
      </c>
      <c r="E1474" s="12" t="n">
        <v>234543.34</v>
      </c>
      <c r="F1474" s="14">
        <f>E1474/SUM(E$2:E$4165)</f>
        <v/>
      </c>
      <c r="G1474" s="14">
        <f>G1473+F1474</f>
        <v/>
      </c>
      <c r="H1474" s="5">
        <f>IF(G1474&lt;=p_rot_a,"A",IF(G1474&lt;=p_rot_b,"B","C"))</f>
        <v/>
      </c>
    </row>
    <row r="1475">
      <c r="A1475" s="5" t="inlineStr">
        <is>
          <t>1050</t>
        </is>
      </c>
      <c r="B1475" s="5" t="inlineStr">
        <is>
          <t>CABLE NEUTRACEM 3X4</t>
        </is>
      </c>
      <c r="C1475" s="5" t="inlineStr">
        <is>
          <t>ACCESORIOS ELECTRICOS Y CABLES</t>
        </is>
      </c>
      <c r="D1475" s="11" t="n">
        <v>237</v>
      </c>
      <c r="E1475" s="12" t="n">
        <v>234151.7</v>
      </c>
      <c r="F1475" s="14">
        <f>E1475/SUM(E$2:E$4165)</f>
        <v/>
      </c>
      <c r="G1475" s="14">
        <f>G1474+F1475</f>
        <v/>
      </c>
      <c r="H1475" s="5">
        <f>IF(G1475&lt;=p_rot_a,"A",IF(G1475&lt;=p_rot_b,"B","C"))</f>
        <v/>
      </c>
    </row>
    <row r="1476">
      <c r="A1476" s="5" t="inlineStr">
        <is>
          <t>592888</t>
        </is>
      </c>
      <c r="B1476" s="5" t="inlineStr">
        <is>
          <t>ALTIVA APAGADOR SENCILLO 9000-BK NEGRO EAGLE</t>
        </is>
      </c>
      <c r="C1476" s="5" t="inlineStr">
        <is>
          <t>ACCESORIOS ELECTRICOS Y CABLES</t>
        </is>
      </c>
      <c r="D1476" s="11" t="n">
        <v>86</v>
      </c>
      <c r="E1476" s="12" t="n">
        <v>234055.78</v>
      </c>
      <c r="F1476" s="14">
        <f>E1476/SUM(E$2:E$4165)</f>
        <v/>
      </c>
      <c r="G1476" s="14">
        <f>G1475+F1476</f>
        <v/>
      </c>
      <c r="H1476" s="5">
        <f>IF(G1476&lt;=p_rot_a,"A",IF(G1476&lt;=p_rot_b,"B","C"))</f>
        <v/>
      </c>
    </row>
    <row r="1477">
      <c r="A1477" s="5" t="inlineStr">
        <is>
          <t>34534653</t>
        </is>
      </c>
      <c r="B1477" s="5" t="inlineStr">
        <is>
          <t>TOTAL MASCARA SOLDAR ELECTRONICA REGULABLE TSP9306</t>
        </is>
      </c>
      <c r="C1477" s="5" t="inlineStr">
        <is>
          <t>HERRAMIENTA ELECTRICA</t>
        </is>
      </c>
      <c r="D1477" s="11" t="n">
        <v>15</v>
      </c>
      <c r="E1477" s="12" t="n">
        <v>233255.77</v>
      </c>
      <c r="F1477" s="14">
        <f>E1477/SUM(E$2:E$4165)</f>
        <v/>
      </c>
      <c r="G1477" s="14">
        <f>G1476+F1477</f>
        <v/>
      </c>
      <c r="H1477" s="5">
        <f>IF(G1477&lt;=p_rot_a,"A",IF(G1477&lt;=p_rot_b,"B","C"))</f>
        <v/>
      </c>
    </row>
    <row r="1478">
      <c r="A1478" s="5" t="inlineStr">
        <is>
          <t>7662</t>
        </is>
      </c>
      <c r="B1478" s="5" t="inlineStr">
        <is>
          <t>TORNILLO TECHO 1 PB</t>
        </is>
      </c>
      <c r="C1478" s="5" t="inlineStr">
        <is>
          <t>TORNILLERIA</t>
        </is>
      </c>
      <c r="D1478" s="11" t="n">
        <v>9629</v>
      </c>
      <c r="E1478" s="12" t="n">
        <v>233014.66</v>
      </c>
      <c r="F1478" s="14">
        <f>E1478/SUM(E$2:E$4165)</f>
        <v/>
      </c>
      <c r="G1478" s="14">
        <f>G1477+F1478</f>
        <v/>
      </c>
      <c r="H1478" s="5">
        <f>IF(G1478&lt;=p_rot_a,"A",IF(G1478&lt;=p_rot_b,"B","C"))</f>
        <v/>
      </c>
    </row>
    <row r="1479">
      <c r="A1479" s="5" t="inlineStr">
        <is>
          <t>14100009</t>
        </is>
      </c>
      <c r="B1479" s="5" t="inlineStr">
        <is>
          <t>PUERTA BLANCA INTERNA 6 TABLEROS 100 X 210 CM</t>
        </is>
      </c>
      <c r="C1479" s="5" t="inlineStr">
        <is>
          <t>PUERTAS</t>
        </is>
      </c>
      <c r="D1479" s="11" t="n">
        <v>13</v>
      </c>
      <c r="E1479" s="12" t="n">
        <v>231907.08</v>
      </c>
      <c r="F1479" s="14">
        <f>E1479/SUM(E$2:E$4165)</f>
        <v/>
      </c>
      <c r="G1479" s="14">
        <f>G1478+F1479</f>
        <v/>
      </c>
      <c r="H1479" s="5">
        <f>IF(G1479&lt;=p_rot_a,"A",IF(G1479&lt;=p_rot_b,"B","C"))</f>
        <v/>
      </c>
    </row>
    <row r="1480">
      <c r="A1480" s="5" t="inlineStr">
        <is>
          <t>351100300992847</t>
        </is>
      </c>
      <c r="B1480" s="5" t="inlineStr">
        <is>
          <t>DUCHA EXPUESTA CUADRADADA DORADA ACERO INOXIDABLE NT16976-BG</t>
        </is>
      </c>
      <c r="C1480" s="5" t="inlineStr">
        <is>
          <t>IMPORTACION GRIFERIA</t>
        </is>
      </c>
      <c r="D1480" s="11" t="n">
        <v>2</v>
      </c>
      <c r="E1480" s="12" t="n">
        <v>231867.26</v>
      </c>
      <c r="F1480" s="14">
        <f>E1480/SUM(E$2:E$4165)</f>
        <v/>
      </c>
      <c r="G1480" s="14">
        <f>G1479+F1480</f>
        <v/>
      </c>
      <c r="H1480" s="5">
        <f>IF(G1480&lt;=p_rot_a,"A",IF(G1480&lt;=p_rot_b,"B","C"))</f>
        <v/>
      </c>
    </row>
    <row r="1481">
      <c r="A1481" s="5" t="inlineStr">
        <is>
          <t>351100300992728</t>
        </is>
      </c>
      <c r="B1481" s="5" t="inlineStr">
        <is>
          <t>MOLDURA REMATE PARA PISO DECK CAOBA 5.7 X 5.7 X 2.90M</t>
        </is>
      </c>
      <c r="C1481" s="5" t="inlineStr">
        <is>
          <t>PANEL ACANALADO EXTERIOR WPC</t>
        </is>
      </c>
      <c r="D1481" s="11" t="n">
        <v>49</v>
      </c>
      <c r="E1481" s="12" t="n">
        <v>231765.29</v>
      </c>
      <c r="F1481" s="14">
        <f>E1481/SUM(E$2:E$4165)</f>
        <v/>
      </c>
      <c r="G1481" s="14">
        <f>G1480+F1481</f>
        <v/>
      </c>
      <c r="H1481" s="5">
        <f>IF(G1481&lt;=p_rot_a,"A",IF(G1481&lt;=p_rot_b,"B","C"))</f>
        <v/>
      </c>
    </row>
    <row r="1482">
      <c r="A1482" s="5" t="inlineStr">
        <is>
          <t>14100026</t>
        </is>
      </c>
      <c r="B1482" s="5" t="inlineStr">
        <is>
          <t>PUERTA PINO 60 X 210 CM</t>
        </is>
      </c>
      <c r="C1482" s="5" t="inlineStr">
        <is>
          <t>PUERTAS</t>
        </is>
      </c>
      <c r="D1482" s="11" t="n">
        <v>8</v>
      </c>
      <c r="E1482" s="12" t="n">
        <v>231660.64</v>
      </c>
      <c r="F1482" s="14">
        <f>E1482/SUM(E$2:E$4165)</f>
        <v/>
      </c>
      <c r="G1482" s="14">
        <f>G1481+F1482</f>
        <v/>
      </c>
      <c r="H1482" s="5">
        <f>IF(G1482&lt;=p_rot_a,"A",IF(G1482&lt;=p_rot_b,"B","C"))</f>
        <v/>
      </c>
    </row>
    <row r="1483">
      <c r="A1483" s="5" t="inlineStr">
        <is>
          <t>3052</t>
        </is>
      </c>
      <c r="B1483" s="5" t="inlineStr">
        <is>
          <t>CH BREAKER 1X30</t>
        </is>
      </c>
      <c r="C1483" s="5" t="inlineStr">
        <is>
          <t>ACCESORIOS ELECTRICOS Y CABLES</t>
        </is>
      </c>
      <c r="D1483" s="11" t="n">
        <v>34</v>
      </c>
      <c r="E1483" s="12" t="n">
        <v>231640.88</v>
      </c>
      <c r="F1483" s="14">
        <f>E1483/SUM(E$2:E$4165)</f>
        <v/>
      </c>
      <c r="G1483" s="14">
        <f>G1482+F1483</f>
        <v/>
      </c>
      <c r="H1483" s="5">
        <f>IF(G1483&lt;=p_rot_a,"A",IF(G1483&lt;=p_rot_b,"B","C"))</f>
        <v/>
      </c>
    </row>
    <row r="1484">
      <c r="A1484" s="5" t="inlineStr">
        <is>
          <t>5331040</t>
        </is>
      </c>
      <c r="B1484" s="5" t="inlineStr">
        <is>
          <t>GRACIELA DESAGUE BANO CUADRADO 4X4 LL7013</t>
        </is>
      </c>
      <c r="C1484" s="5" t="inlineStr">
        <is>
          <t>FERRETERIA GENERAL</t>
        </is>
      </c>
      <c r="D1484" s="11" t="n">
        <v>94</v>
      </c>
      <c r="E1484" s="12" t="n">
        <v>231510.93</v>
      </c>
      <c r="F1484" s="14">
        <f>E1484/SUM(E$2:E$4165)</f>
        <v/>
      </c>
      <c r="G1484" s="14">
        <f>G1483+F1484</f>
        <v/>
      </c>
      <c r="H1484" s="5">
        <f>IF(G1484&lt;=p_rot_a,"A",IF(G1484&lt;=p_rot_b,"B","C"))</f>
        <v/>
      </c>
    </row>
    <row r="1485">
      <c r="A1485" s="5" t="inlineStr">
        <is>
          <t>351100300990358</t>
        </is>
      </c>
      <c r="B1485" s="5" t="inlineStr">
        <is>
          <t>MIXTA VAGONETA 7 MTS</t>
        </is>
      </c>
      <c r="C1485" s="5" t="inlineStr">
        <is>
          <t>AGREGADOS</t>
        </is>
      </c>
      <c r="D1485" s="11" t="n">
        <v>2</v>
      </c>
      <c r="E1485" s="12" t="n">
        <v>231269.21</v>
      </c>
      <c r="F1485" s="14">
        <f>E1485/SUM(E$2:E$4165)</f>
        <v/>
      </c>
      <c r="G1485" s="14">
        <f>G1484+F1485</f>
        <v/>
      </c>
      <c r="H1485" s="5">
        <f>IF(G1485&lt;=p_rot_a,"A",IF(G1485&lt;=p_rot_b,"B","C"))</f>
        <v/>
      </c>
    </row>
    <row r="1486">
      <c r="A1486" s="5" t="inlineStr">
        <is>
          <t>7902</t>
        </is>
      </c>
      <c r="B1486" s="5" t="inlineStr">
        <is>
          <t>PLASTER PLUS GALON CONCENTRADO</t>
        </is>
      </c>
      <c r="C1486" s="5" t="inlineStr">
        <is>
          <t>FERRETERIA GENERAL</t>
        </is>
      </c>
      <c r="D1486" s="11" t="n">
        <v>35</v>
      </c>
      <c r="E1486" s="12" t="n">
        <v>230471.76</v>
      </c>
      <c r="F1486" s="14">
        <f>E1486/SUM(E$2:E$4165)</f>
        <v/>
      </c>
      <c r="G1486" s="14">
        <f>G1485+F1486</f>
        <v/>
      </c>
      <c r="H1486" s="5">
        <f>IF(G1486&lt;=p_rot_a,"A",IF(G1486&lt;=p_rot_b,"B","C"))</f>
        <v/>
      </c>
    </row>
    <row r="1487">
      <c r="A1487" s="5" t="inlineStr">
        <is>
          <t>PINT-PA-0084</t>
        </is>
      </c>
      <c r="B1487" s="5" t="inlineStr">
        <is>
          <t>SUPRA LATEX PASTEL MATE CUBETA VA958-2</t>
        </is>
      </c>
      <c r="C1487" s="5" t="inlineStr">
        <is>
          <t>PINTURA ACRILICA</t>
        </is>
      </c>
      <c r="D1487" s="11" t="n">
        <v>4</v>
      </c>
      <c r="E1487" s="12" t="n">
        <v>230088.5</v>
      </c>
      <c r="F1487" s="14">
        <f>E1487/SUM(E$2:E$4165)</f>
        <v/>
      </c>
      <c r="G1487" s="14">
        <f>G1486+F1487</f>
        <v/>
      </c>
      <c r="H1487" s="5">
        <f>IF(G1487&lt;=p_rot_a,"A",IF(G1487&lt;=p_rot_b,"B","C"))</f>
        <v/>
      </c>
    </row>
    <row r="1488">
      <c r="A1488" s="5" t="inlineStr">
        <is>
          <t>PINT-AN-0023</t>
        </is>
      </c>
      <c r="B1488" s="5" t="inlineStr">
        <is>
          <t>LANCO ANTICORROSIVO IND GRIS GALON AC3438-4</t>
        </is>
      </c>
      <c r="C1488" s="5" t="inlineStr">
        <is>
          <t>ANTICORROSIVOS Y BASE ACEITE</t>
        </is>
      </c>
      <c r="D1488" s="11" t="n">
        <v>17</v>
      </c>
      <c r="E1488" s="12" t="n">
        <v>229546.53</v>
      </c>
      <c r="F1488" s="14">
        <f>E1488/SUM(E$2:E$4165)</f>
        <v/>
      </c>
      <c r="G1488" s="14">
        <f>G1487+F1488</f>
        <v/>
      </c>
      <c r="H1488" s="5">
        <f>IF(G1488&lt;=p_rot_a,"A",IF(G1488&lt;=p_rot_b,"B","C"))</f>
        <v/>
      </c>
    </row>
    <row r="1489">
      <c r="A1489" s="5" t="inlineStr">
        <is>
          <t>351100300991282</t>
        </is>
      </c>
      <c r="B1489" s="5" t="inlineStr">
        <is>
          <t>PROTECTO HIGH STANDARD LATEX MATE WHITE CUBETA</t>
        </is>
      </c>
      <c r="C1489" s="5" t="inlineStr">
        <is>
          <t>SIN CATEGORIA</t>
        </is>
      </c>
      <c r="D1489" s="11" t="n">
        <v>4</v>
      </c>
      <c r="E1489" s="12" t="n">
        <v>229539.82</v>
      </c>
      <c r="F1489" s="14">
        <f>E1489/SUM(E$2:E$4165)</f>
        <v/>
      </c>
      <c r="G1489" s="14">
        <f>G1488+F1489</f>
        <v/>
      </c>
      <c r="H1489" s="5">
        <f>IF(G1489&lt;=p_rot_a,"A",IF(G1489&lt;=p_rot_b,"B","C"))</f>
        <v/>
      </c>
    </row>
    <row r="1490">
      <c r="A1490" s="5" t="inlineStr">
        <is>
          <t>9284</t>
        </is>
      </c>
      <c r="B1490" s="5" t="inlineStr">
        <is>
          <t>TANQUE AGUA 750 LTS</t>
        </is>
      </c>
      <c r="C1490" s="5" t="inlineStr">
        <is>
          <t>TUBERIA PVC, CANOAS Y ACCESORIOS</t>
        </is>
      </c>
      <c r="D1490" s="11" t="n">
        <v>3</v>
      </c>
      <c r="E1490" s="12" t="n">
        <v>228880.03</v>
      </c>
      <c r="F1490" s="14">
        <f>E1490/SUM(E$2:E$4165)</f>
        <v/>
      </c>
      <c r="G1490" s="14">
        <f>G1489+F1490</f>
        <v/>
      </c>
      <c r="H1490" s="5">
        <f>IF(G1490&lt;=p_rot_a,"A",IF(G1490&lt;=p_rot_b,"B","C"))</f>
        <v/>
      </c>
    </row>
    <row r="1491">
      <c r="A1491" s="5" t="inlineStr">
        <is>
          <t>174</t>
        </is>
      </c>
      <c r="B1491" s="5" t="inlineStr">
        <is>
          <t>PILA ROJA GRANDE 1 TANQUE 2 BATEAS 125x70 #2</t>
        </is>
      </c>
      <c r="C1491" s="5" t="inlineStr">
        <is>
          <t>PILAS</t>
        </is>
      </c>
      <c r="D1491" s="11" t="n">
        <v>10</v>
      </c>
      <c r="E1491" s="12" t="n">
        <v>227500</v>
      </c>
      <c r="F1491" s="14">
        <f>E1491/SUM(E$2:E$4165)</f>
        <v/>
      </c>
      <c r="G1491" s="14">
        <f>G1490+F1491</f>
        <v/>
      </c>
      <c r="H1491" s="5">
        <f>IF(G1491&lt;=p_rot_a,"A",IF(G1491&lt;=p_rot_b,"B","C"))</f>
        <v/>
      </c>
    </row>
    <row r="1492">
      <c r="A1492" s="5" t="inlineStr">
        <is>
          <t>351100300992761</t>
        </is>
      </c>
      <c r="B1492" s="5" t="inlineStr">
        <is>
          <t>RODAPIE PS BLANCO B1-12A 12CM X 2.40M PINTABLE</t>
        </is>
      </c>
      <c r="C1492" s="5" t="inlineStr">
        <is>
          <t>IMPORTACION PISO SPC</t>
        </is>
      </c>
      <c r="D1492" s="11" t="n">
        <v>74</v>
      </c>
      <c r="E1492" s="12" t="n">
        <v>226478.23</v>
      </c>
      <c r="F1492" s="14">
        <f>E1492/SUM(E$2:E$4165)</f>
        <v/>
      </c>
      <c r="G1492" s="14">
        <f>G1491+F1492</f>
        <v/>
      </c>
      <c r="H1492" s="5">
        <f>IF(G1492&lt;=p_rot_a,"A",IF(G1492&lt;=p_rot_b,"B","C"))</f>
        <v/>
      </c>
    </row>
    <row r="1493">
      <c r="A1493" s="5" t="inlineStr">
        <is>
          <t>154</t>
        </is>
      </c>
      <c r="B1493" s="5" t="inlineStr">
        <is>
          <t>LASTRE VAGONETA 7M</t>
        </is>
      </c>
      <c r="C1493" s="5" t="inlineStr">
        <is>
          <t>AGREGADOS</t>
        </is>
      </c>
      <c r="D1493" s="11" t="n">
        <v>2</v>
      </c>
      <c r="E1493" s="12" t="n">
        <v>226159.29</v>
      </c>
      <c r="F1493" s="14">
        <f>E1493/SUM(E$2:E$4165)</f>
        <v/>
      </c>
      <c r="G1493" s="14">
        <f>G1492+F1493</f>
        <v/>
      </c>
      <c r="H1493" s="5">
        <f>IF(G1493&lt;=p_rot_a,"A",IF(G1493&lt;=p_rot_b,"B","C"))</f>
        <v/>
      </c>
    </row>
    <row r="1494">
      <c r="A1494" s="5" t="inlineStr">
        <is>
          <t>351100300992203</t>
        </is>
      </c>
      <c r="B1494" s="5" t="inlineStr">
        <is>
          <t>LAVATORIO TIPO BOWL CUADRADO NEGRO MATE  FF-116B 41CM X 41CM X 14CM</t>
        </is>
      </c>
      <c r="C1494" s="5" t="inlineStr">
        <is>
          <t>IMPORTACION LOZA</t>
        </is>
      </c>
      <c r="D1494" s="11" t="n">
        <v>7</v>
      </c>
      <c r="E1494" s="12" t="n">
        <v>226157.13</v>
      </c>
      <c r="F1494" s="14">
        <f>E1494/SUM(E$2:E$4165)</f>
        <v/>
      </c>
      <c r="G1494" s="14">
        <f>G1493+F1494</f>
        <v/>
      </c>
      <c r="H1494" s="5">
        <f>IF(G1494&lt;=p_rot_a,"A",IF(G1494&lt;=p_rot_b,"B","C"))</f>
        <v/>
      </c>
    </row>
    <row r="1495">
      <c r="A1495" s="5" t="inlineStr">
        <is>
          <t>73459</t>
        </is>
      </c>
      <c r="B1495" s="5" t="inlineStr">
        <is>
          <t>CINTA ANTIDESLIZANTE 5 CM X 5 MT ROLLO</t>
        </is>
      </c>
      <c r="C1495" s="5" t="inlineStr">
        <is>
          <t>FERRETERIA GENERAL</t>
        </is>
      </c>
      <c r="D1495" s="11" t="n">
        <v>250</v>
      </c>
      <c r="E1495" s="12" t="n">
        <v>226002.14</v>
      </c>
      <c r="F1495" s="14">
        <f>E1495/SUM(E$2:E$4165)</f>
        <v/>
      </c>
      <c r="G1495" s="14">
        <f>G1494+F1495</f>
        <v/>
      </c>
      <c r="H1495" s="5">
        <f>IF(G1495&lt;=p_rot_a,"A",IF(G1495&lt;=p_rot_b,"B","C"))</f>
        <v/>
      </c>
    </row>
    <row r="1496">
      <c r="A1496" s="5" t="inlineStr">
        <is>
          <t>351100300992240</t>
        </is>
      </c>
      <c r="B1496" s="5" t="inlineStr">
        <is>
          <t>TOTAL MAQUINA CORTAR ZACATE 196CC 4.8HP TGT196201</t>
        </is>
      </c>
      <c r="C1496" s="5" t="inlineStr">
        <is>
          <t>SIN CATEGORIA</t>
        </is>
      </c>
      <c r="D1496" s="11" t="n">
        <v>1</v>
      </c>
      <c r="E1496" s="12" t="n">
        <v>225663.72</v>
      </c>
      <c r="F1496" s="14">
        <f>E1496/SUM(E$2:E$4165)</f>
        <v/>
      </c>
      <c r="G1496" s="14">
        <f>G1495+F1496</f>
        <v/>
      </c>
      <c r="H1496" s="5">
        <f>IF(G1496&lt;=p_rot_a,"A",IF(G1496&lt;=p_rot_b,"B","C"))</f>
        <v/>
      </c>
    </row>
    <row r="1497">
      <c r="A1497" s="5" t="inlineStr">
        <is>
          <t>351100300992926</t>
        </is>
      </c>
      <c r="B1497" s="5" t="inlineStr">
        <is>
          <t>NOCHE COMBO MUEBLE NEGRO + LAVATORIO + GRIFERIA + DESAGUE 45CM X 45 CM X 78CM</t>
        </is>
      </c>
      <c r="C1497" s="5" t="inlineStr">
        <is>
          <t>LOZA SANITARIA</t>
        </is>
      </c>
      <c r="D1497" s="11" t="n">
        <v>3</v>
      </c>
      <c r="E1497" s="12" t="n">
        <v>225663.72</v>
      </c>
      <c r="F1497" s="14">
        <f>E1497/SUM(E$2:E$4165)</f>
        <v/>
      </c>
      <c r="G1497" s="14">
        <f>G1496+F1497</f>
        <v/>
      </c>
      <c r="H1497" s="5">
        <f>IF(G1497&lt;=p_rot_a,"A",IF(G1497&lt;=p_rot_b,"B","C"))</f>
        <v/>
      </c>
    </row>
    <row r="1498">
      <c r="A1498" s="5" t="inlineStr">
        <is>
          <t>10140038</t>
        </is>
      </c>
      <c r="B1498" s="5" t="inlineStr">
        <is>
          <t>TUBO ESTRUCT. CUADRADO 4x4 (100X100) 1.80MM NEGRO</t>
        </is>
      </c>
      <c r="C1498" s="5" t="inlineStr">
        <is>
          <t>TUBERIA ESTRUCTURAL</t>
        </is>
      </c>
      <c r="D1498" s="11" t="n">
        <v>11</v>
      </c>
      <c r="E1498" s="12" t="n">
        <v>225102.96</v>
      </c>
      <c r="F1498" s="14">
        <f>E1498/SUM(E$2:E$4165)</f>
        <v/>
      </c>
      <c r="G1498" s="14">
        <f>G1497+F1498</f>
        <v/>
      </c>
      <c r="H1498" s="5">
        <f>IF(G1498&lt;=p_rot_a,"A",IF(G1498&lt;=p_rot_b,"B","C"))</f>
        <v/>
      </c>
    </row>
    <row r="1499">
      <c r="A1499" s="5" t="inlineStr">
        <is>
          <t>351100300992334</t>
        </is>
      </c>
      <c r="B1499" s="5" t="inlineStr">
        <is>
          <t>SOFA INFLABLE ROSA</t>
        </is>
      </c>
      <c r="C1499" s="5" t="inlineStr">
        <is>
          <t>IMPORTACION FERRETERIA GENERAL</t>
        </is>
      </c>
      <c r="D1499" s="11" t="n">
        <v>19</v>
      </c>
      <c r="E1499" s="12" t="n">
        <v>224856.96</v>
      </c>
      <c r="F1499" s="14">
        <f>E1499/SUM(E$2:E$4165)</f>
        <v/>
      </c>
      <c r="G1499" s="14">
        <f>G1498+F1499</f>
        <v/>
      </c>
      <c r="H1499" s="5">
        <f>IF(G1499&lt;=p_rot_a,"A",IF(G1499&lt;=p_rot_b,"B","C"))</f>
        <v/>
      </c>
    </row>
    <row r="1500">
      <c r="A1500" s="5" t="inlineStr">
        <is>
          <t>PINT-PA-0041</t>
        </is>
      </c>
      <c r="B1500" s="5" t="inlineStr">
        <is>
          <t>LANCO SUPER COAT SATIN ACCENT CUBETA SC3734-2</t>
        </is>
      </c>
      <c r="C1500" s="5" t="inlineStr">
        <is>
          <t>PINTURA ACRILICA</t>
        </is>
      </c>
      <c r="D1500" s="11" t="n">
        <v>4</v>
      </c>
      <c r="E1500" s="12" t="n">
        <v>224778.76</v>
      </c>
      <c r="F1500" s="14">
        <f>E1500/SUM(E$2:E$4165)</f>
        <v/>
      </c>
      <c r="G1500" s="14">
        <f>G1499+F1500</f>
        <v/>
      </c>
      <c r="H1500" s="5">
        <f>IF(G1500&lt;=p_rot_a,"A",IF(G1500&lt;=p_rot_b,"B","C"))</f>
        <v/>
      </c>
    </row>
    <row r="1501">
      <c r="A1501" s="5" t="inlineStr">
        <is>
          <t>91711</t>
        </is>
      </c>
      <c r="B1501" s="5" t="inlineStr">
        <is>
          <t>COFLEX BRIDA FLEXIBLE LARGA 4 PB-300</t>
        </is>
      </c>
      <c r="C1501" s="5" t="inlineStr">
        <is>
          <t>FERRETERIA GENERAL</t>
        </is>
      </c>
      <c r="D1501" s="11" t="n">
        <v>33</v>
      </c>
      <c r="E1501" s="12" t="n">
        <v>224652.93</v>
      </c>
      <c r="F1501" s="14">
        <f>E1501/SUM(E$2:E$4165)</f>
        <v/>
      </c>
      <c r="G1501" s="14">
        <f>G1500+F1501</f>
        <v/>
      </c>
      <c r="H1501" s="5">
        <f>IF(G1501&lt;=p_rot_a,"A",IF(G1501&lt;=p_rot_b,"B","C"))</f>
        <v/>
      </c>
    </row>
    <row r="1502">
      <c r="A1502" s="5" t="inlineStr">
        <is>
          <t>PINT-PA-0110</t>
        </is>
      </c>
      <c r="B1502" s="5" t="inlineStr">
        <is>
          <t>STAINLESS TINT SATIN GALON OF267-4</t>
        </is>
      </c>
      <c r="C1502" s="5" t="inlineStr">
        <is>
          <t>PINTURA ACRILICA</t>
        </is>
      </c>
      <c r="D1502" s="11" t="n">
        <v>15</v>
      </c>
      <c r="E1502" s="12" t="n">
        <v>224038.05</v>
      </c>
      <c r="F1502" s="14">
        <f>E1502/SUM(E$2:E$4165)</f>
        <v/>
      </c>
      <c r="G1502" s="14">
        <f>G1501+F1502</f>
        <v/>
      </c>
      <c r="H1502" s="5">
        <f>IF(G1502&lt;=p_rot_a,"A",IF(G1502&lt;=p_rot_b,"B","C"))</f>
        <v/>
      </c>
    </row>
    <row r="1503">
      <c r="A1503" s="5" t="inlineStr">
        <is>
          <t>30519</t>
        </is>
      </c>
      <c r="B1503" s="5" t="inlineStr">
        <is>
          <t>CONECTOR BARRIL BEIGE/AMARILLO 3M AMERICANO #12</t>
        </is>
      </c>
      <c r="C1503" s="5" t="inlineStr">
        <is>
          <t>ACCESORIOS ELECTRICOS Y CABLES</t>
        </is>
      </c>
      <c r="D1503" s="11" t="n">
        <v>1887</v>
      </c>
      <c r="E1503" s="12" t="n">
        <v>224011.82</v>
      </c>
      <c r="F1503" s="14">
        <f>E1503/SUM(E$2:E$4165)</f>
        <v/>
      </c>
      <c r="G1503" s="14">
        <f>G1502+F1503</f>
        <v/>
      </c>
      <c r="H1503" s="5">
        <f>IF(G1503&lt;=p_rot_a,"A",IF(G1503&lt;=p_rot_b,"B","C"))</f>
        <v/>
      </c>
    </row>
    <row r="1504">
      <c r="A1504" s="5" t="inlineStr">
        <is>
          <t>72846</t>
        </is>
      </c>
      <c r="B1504" s="5" t="inlineStr">
        <is>
          <t>LORENZETTI DUCHA TOP JET  7547292</t>
        </is>
      </c>
      <c r="C1504" s="5" t="inlineStr">
        <is>
          <t>FERRETERIA GENERAL</t>
        </is>
      </c>
      <c r="D1504" s="11" t="n">
        <v>8</v>
      </c>
      <c r="E1504" s="12" t="n">
        <v>224000</v>
      </c>
      <c r="F1504" s="14">
        <f>E1504/SUM(E$2:E$4165)</f>
        <v/>
      </c>
      <c r="G1504" s="14">
        <f>G1503+F1504</f>
        <v/>
      </c>
      <c r="H1504" s="5">
        <f>IF(G1504&lt;=p_rot_a,"A",IF(G1504&lt;=p_rot_b,"B","C"))</f>
        <v/>
      </c>
    </row>
    <row r="1505">
      <c r="A1505" s="5" t="inlineStr">
        <is>
          <t>35110030092520</t>
        </is>
      </c>
      <c r="B1505" s="5" t="inlineStr">
        <is>
          <t>PERFIL ESQUINERO INTERNO BLANCO PARA LAMINA PVC 2.5M</t>
        </is>
      </c>
      <c r="C1505" s="5" t="inlineStr">
        <is>
          <t>IMPORTACION LAMINA PVC, BAMBU, ACC</t>
        </is>
      </c>
      <c r="D1505" s="11" t="n">
        <v>77</v>
      </c>
      <c r="E1505" s="12" t="n">
        <v>223494.69</v>
      </c>
      <c r="F1505" s="14">
        <f>E1505/SUM(E$2:E$4165)</f>
        <v/>
      </c>
      <c r="G1505" s="14">
        <f>G1504+F1505</f>
        <v/>
      </c>
      <c r="H1505" s="5">
        <f>IF(G1505&lt;=p_rot_a,"A",IF(G1505&lt;=p_rot_b,"B","C"))</f>
        <v/>
      </c>
    </row>
    <row r="1506">
      <c r="A1506" s="5" t="inlineStr">
        <is>
          <t>990044</t>
        </is>
      </c>
      <c r="B1506" s="5" t="inlineStr">
        <is>
          <t>LAUREL MEDIA CAÑA 2 EN VARAS</t>
        </is>
      </c>
      <c r="C1506" s="5" t="inlineStr">
        <is>
          <t>LAUREL</t>
        </is>
      </c>
      <c r="D1506" s="11" t="n">
        <v>293</v>
      </c>
      <c r="E1506" s="12" t="n">
        <v>222916.77</v>
      </c>
      <c r="F1506" s="14">
        <f>E1506/SUM(E$2:E$4165)</f>
        <v/>
      </c>
      <c r="G1506" s="14">
        <f>G1505+F1506</f>
        <v/>
      </c>
      <c r="H1506" s="5">
        <f>IF(G1506&lt;=p_rot_a,"A",IF(G1506&lt;=p_rot_b,"B","C"))</f>
        <v/>
      </c>
    </row>
    <row r="1507">
      <c r="A1507" s="5" t="inlineStr">
        <is>
          <t>879213</t>
        </is>
      </c>
      <c r="B1507" s="5" t="inlineStr">
        <is>
          <t>TOTAL CANDADO 40MM TLK32402</t>
        </is>
      </c>
      <c r="C1507" s="5" t="inlineStr">
        <is>
          <t>FERRETERIA GENERAL</t>
        </is>
      </c>
      <c r="D1507" s="11" t="n">
        <v>68</v>
      </c>
      <c r="E1507" s="12" t="n">
        <v>222802.79</v>
      </c>
      <c r="F1507" s="14">
        <f>E1507/SUM(E$2:E$4165)</f>
        <v/>
      </c>
      <c r="G1507" s="14">
        <f>G1506+F1507</f>
        <v/>
      </c>
      <c r="H1507" s="5">
        <f>IF(G1507&lt;=p_rot_a,"A",IF(G1507&lt;=p_rot_b,"B","C"))</f>
        <v/>
      </c>
    </row>
    <row r="1508">
      <c r="A1508" s="5" t="inlineStr">
        <is>
          <t>111340</t>
        </is>
      </c>
      <c r="B1508" s="5" t="inlineStr">
        <is>
          <t>LLAVE LAVATORIO SENCILLA 90130 EZ-FLO</t>
        </is>
      </c>
      <c r="C1508" s="5" t="inlineStr">
        <is>
          <t>GRIFERIA - ACC. BAÑO Y COCINA</t>
        </is>
      </c>
      <c r="D1508" s="11" t="n">
        <v>30</v>
      </c>
      <c r="E1508" s="12" t="n">
        <v>222632.44</v>
      </c>
      <c r="F1508" s="14">
        <f>E1508/SUM(E$2:E$4165)</f>
        <v/>
      </c>
      <c r="G1508" s="14">
        <f>G1507+F1508</f>
        <v/>
      </c>
      <c r="H1508" s="5">
        <f>IF(G1508&lt;=p_rot_a,"A",IF(G1508&lt;=p_rot_b,"B","C"))</f>
        <v/>
      </c>
    </row>
    <row r="1509">
      <c r="A1509" s="5" t="inlineStr">
        <is>
          <t>351100300992217</t>
        </is>
      </c>
      <c r="B1509" s="5" t="inlineStr">
        <is>
          <t>LLAVE LAVATORIO SENCILLA AQP-008</t>
        </is>
      </c>
      <c r="C1509" s="5" t="inlineStr">
        <is>
          <t>IMPORTACION GRIFERIA</t>
        </is>
      </c>
      <c r="D1509" s="11" t="n">
        <v>46</v>
      </c>
      <c r="E1509" s="12" t="n">
        <v>222429.35</v>
      </c>
      <c r="F1509" s="14">
        <f>E1509/SUM(E$2:E$4165)</f>
        <v/>
      </c>
      <c r="G1509" s="14">
        <f>G1508+F1509</f>
        <v/>
      </c>
      <c r="H1509" s="5">
        <f>IF(G1509&lt;=p_rot_a,"A",IF(G1509&lt;=p_rot_b,"B","C"))</f>
        <v/>
      </c>
    </row>
    <row r="1510">
      <c r="A1510" s="5" t="inlineStr">
        <is>
          <t>10180015</t>
        </is>
      </c>
      <c r="B1510" s="5" t="inlineStr">
        <is>
          <t>PERLING TIPO C 2X8 1.50MM 1/16 NEGRO</t>
        </is>
      </c>
      <c r="C1510" s="5" t="inlineStr">
        <is>
          <t>PERLING</t>
        </is>
      </c>
      <c r="D1510" s="11" t="n">
        <v>17</v>
      </c>
      <c r="E1510" s="12" t="n">
        <v>222379.19</v>
      </c>
      <c r="F1510" s="14">
        <f>E1510/SUM(E$2:E$4165)</f>
        <v/>
      </c>
      <c r="G1510" s="14">
        <f>G1509+F1510</f>
        <v/>
      </c>
      <c r="H1510" s="5">
        <f>IF(G1510&lt;=p_rot_a,"A",IF(G1510&lt;=p_rot_b,"B","C"))</f>
        <v/>
      </c>
    </row>
    <row r="1511">
      <c r="A1511" s="5" t="inlineStr">
        <is>
          <t>20100002</t>
        </is>
      </c>
      <c r="B1511" s="5" t="inlineStr">
        <is>
          <t>AZULEJO ARAMIS PERLA 20X30 1.50M</t>
        </is>
      </c>
      <c r="C1511" s="5" t="inlineStr">
        <is>
          <t>AZULEJOS</t>
        </is>
      </c>
      <c r="D1511" s="11" t="n">
        <v>29</v>
      </c>
      <c r="E1511" s="12" t="n">
        <v>221809.1</v>
      </c>
      <c r="F1511" s="14">
        <f>E1511/SUM(E$2:E$4165)</f>
        <v/>
      </c>
      <c r="G1511" s="14">
        <f>G1510+F1511</f>
        <v/>
      </c>
      <c r="H1511" s="5">
        <f>IF(G1511&lt;=p_rot_a,"A",IF(G1511&lt;=p_rot_b,"B","C"))</f>
        <v/>
      </c>
    </row>
    <row r="1512">
      <c r="A1512" s="5" t="inlineStr">
        <is>
          <t>351100300992581</t>
        </is>
      </c>
      <c r="B1512" s="5" t="inlineStr">
        <is>
          <t>PASAMANOS AM-2251 1PULG X 60CM PROMO</t>
        </is>
      </c>
      <c r="C1512" s="5" t="inlineStr">
        <is>
          <t>IMPORTACION GRIFERIA</t>
        </is>
      </c>
      <c r="D1512" s="11" t="n">
        <v>42</v>
      </c>
      <c r="E1512" s="12" t="n">
        <v>221256.64</v>
      </c>
      <c r="F1512" s="14">
        <f>E1512/SUM(E$2:E$4165)</f>
        <v/>
      </c>
      <c r="G1512" s="14">
        <f>G1511+F1512</f>
        <v/>
      </c>
      <c r="H1512" s="5">
        <f>IF(G1512&lt;=p_rot_a,"A",IF(G1512&lt;=p_rot_b,"B","C"))</f>
        <v/>
      </c>
    </row>
    <row r="1513">
      <c r="A1513" s="5" t="inlineStr">
        <is>
          <t>10156</t>
        </is>
      </c>
      <c r="B1513" s="5" t="inlineStr">
        <is>
          <t>LLAVE LAVATORIO 3 3/4 LAINZ 240PF2LC PRICE PFISTER</t>
        </is>
      </c>
      <c r="C1513" s="5" t="inlineStr">
        <is>
          <t>GRIFERIA - ACC. BAÑO Y COCINA</t>
        </is>
      </c>
      <c r="D1513" s="11" t="n">
        <v>16</v>
      </c>
      <c r="E1513" s="12" t="n">
        <v>221133.37</v>
      </c>
      <c r="F1513" s="14">
        <f>E1513/SUM(E$2:E$4165)</f>
        <v/>
      </c>
      <c r="G1513" s="14">
        <f>G1512+F1513</f>
        <v/>
      </c>
      <c r="H1513" s="5">
        <f>IF(G1513&lt;=p_rot_a,"A",IF(G1513&lt;=p_rot_b,"B","C"))</f>
        <v/>
      </c>
    </row>
    <row r="1514">
      <c r="A1514" s="5" t="inlineStr">
        <is>
          <t>7660</t>
        </is>
      </c>
      <c r="B1514" s="5" t="inlineStr">
        <is>
          <t>TORNILLO TECHO 21/2 PB</t>
        </is>
      </c>
      <c r="C1514" s="5" t="inlineStr">
        <is>
          <t>TORNILLERIA</t>
        </is>
      </c>
      <c r="D1514" s="11" t="n">
        <v>6009</v>
      </c>
      <c r="E1514" s="12" t="n">
        <v>219502.99</v>
      </c>
      <c r="F1514" s="14">
        <f>E1514/SUM(E$2:E$4165)</f>
        <v/>
      </c>
      <c r="G1514" s="14">
        <f>G1513+F1514</f>
        <v/>
      </c>
      <c r="H1514" s="5">
        <f>IF(G1514&lt;=p_rot_a,"A",IF(G1514&lt;=p_rot_b,"B","C"))</f>
        <v/>
      </c>
    </row>
    <row r="1515">
      <c r="A1515" s="5" t="inlineStr">
        <is>
          <t>4037</t>
        </is>
      </c>
      <c r="B1515" s="5" t="inlineStr">
        <is>
          <t>TOTAL DISCO METAL 7 CORTE FINO AT000717</t>
        </is>
      </c>
      <c r="C1515" s="5" t="inlineStr">
        <is>
          <t>FERRETERIA GENERAL</t>
        </is>
      </c>
      <c r="D1515" s="11" t="n">
        <v>150</v>
      </c>
      <c r="E1515" s="12" t="n">
        <v>219469.95</v>
      </c>
      <c r="F1515" s="14">
        <f>E1515/SUM(E$2:E$4165)</f>
        <v/>
      </c>
      <c r="G1515" s="14">
        <f>G1514+F1515</f>
        <v/>
      </c>
      <c r="H1515" s="5">
        <f>IF(G1515&lt;=p_rot_a,"A",IF(G1515&lt;=p_rot_b,"B","C"))</f>
        <v/>
      </c>
    </row>
    <row r="1516">
      <c r="A1516" s="5" t="inlineStr">
        <is>
          <t>5243</t>
        </is>
      </c>
      <c r="B1516" s="5" t="inlineStr">
        <is>
          <t>UNION TABLILLA CEDRO / CANELA CANET 2.5 METROS</t>
        </is>
      </c>
      <c r="C1516" s="5" t="inlineStr">
        <is>
          <t>TABLILLA PVC Y CORNISAS</t>
        </is>
      </c>
      <c r="D1516" s="11" t="n">
        <v>78</v>
      </c>
      <c r="E1516" s="12" t="n">
        <v>219173.45</v>
      </c>
      <c r="F1516" s="14">
        <f>E1516/SUM(E$2:E$4165)</f>
        <v/>
      </c>
      <c r="G1516" s="14">
        <f>G1515+F1516</f>
        <v/>
      </c>
      <c r="H1516" s="5">
        <f>IF(G1516&lt;=p_rot_a,"A",IF(G1516&lt;=p_rot_b,"B","C"))</f>
        <v/>
      </c>
    </row>
    <row r="1517">
      <c r="A1517" s="5" t="inlineStr">
        <is>
          <t>351100300992596</t>
        </is>
      </c>
      <c r="B1517" s="5" t="inlineStr">
        <is>
          <t>LANCO MAXIMA LATEX TINT MATE CUBETA MA682.2</t>
        </is>
      </c>
      <c r="C1517" s="5" t="inlineStr">
        <is>
          <t>PINTURA ACRILICA</t>
        </is>
      </c>
      <c r="D1517" s="11" t="n">
        <v>3</v>
      </c>
      <c r="E1517" s="12" t="n">
        <v>219026.55</v>
      </c>
      <c r="F1517" s="14">
        <f>E1517/SUM(E$2:E$4165)</f>
        <v/>
      </c>
      <c r="G1517" s="14">
        <f>G1516+F1517</f>
        <v/>
      </c>
      <c r="H1517" s="5">
        <f>IF(G1517&lt;=p_rot_a,"A",IF(G1517&lt;=p_rot_b,"B","C"))</f>
        <v/>
      </c>
    </row>
    <row r="1518">
      <c r="A1518" s="5" t="inlineStr">
        <is>
          <t>60</t>
        </is>
      </c>
      <c r="B1518" s="5" t="inlineStr">
        <is>
          <t>TRUPER PISTOLA SILICON  MANUAL PICA-E P-181</t>
        </is>
      </c>
      <c r="C1518" s="5" t="inlineStr">
        <is>
          <t>FERRETERIA GENERAL</t>
        </is>
      </c>
      <c r="D1518" s="11" t="n">
        <v>146</v>
      </c>
      <c r="E1518" s="12" t="n">
        <v>218762.08</v>
      </c>
      <c r="F1518" s="14">
        <f>E1518/SUM(E$2:E$4165)</f>
        <v/>
      </c>
      <c r="G1518" s="14">
        <f>G1517+F1518</f>
        <v/>
      </c>
      <c r="H1518" s="5">
        <f>IF(G1518&lt;=p_rot_a,"A",IF(G1518&lt;=p_rot_b,"B","C"))</f>
        <v/>
      </c>
    </row>
    <row r="1519">
      <c r="A1519" s="5" t="inlineStr">
        <is>
          <t>351100300992879</t>
        </is>
      </c>
      <c r="B1519" s="5" t="inlineStr">
        <is>
          <t>DRY COAT SATIN TINT GALON DC3041-4</t>
        </is>
      </c>
      <c r="C1519" s="5" t="inlineStr">
        <is>
          <t>IMPERMEABILIZANTES</t>
        </is>
      </c>
      <c r="D1519" s="11" t="n">
        <v>14</v>
      </c>
      <c r="E1519" s="12" t="n">
        <v>218672.57</v>
      </c>
      <c r="F1519" s="14">
        <f>E1519/SUM(E$2:E$4165)</f>
        <v/>
      </c>
      <c r="G1519" s="14">
        <f>G1518+F1519</f>
        <v/>
      </c>
      <c r="H1519" s="5">
        <f>IF(G1519&lt;=p_rot_a,"A",IF(G1519&lt;=p_rot_b,"B","C"))</f>
        <v/>
      </c>
    </row>
    <row r="1520">
      <c r="A1520" s="5" t="inlineStr">
        <is>
          <t>351100300992230</t>
        </is>
      </c>
      <c r="B1520" s="5" t="inlineStr">
        <is>
          <t>CRYSTAL CUISINE COCINA 2 QUEMADORES VIDRIO TEMPERADO</t>
        </is>
      </c>
      <c r="C1520" s="5" t="inlineStr">
        <is>
          <t>IMPORTACION GRIFERIA</t>
        </is>
      </c>
      <c r="D1520" s="11" t="n">
        <v>15</v>
      </c>
      <c r="E1520" s="12" t="n">
        <v>218588.5</v>
      </c>
      <c r="F1520" s="14">
        <f>E1520/SUM(E$2:E$4165)</f>
        <v/>
      </c>
      <c r="G1520" s="14">
        <f>G1519+F1520</f>
        <v/>
      </c>
      <c r="H1520" s="5">
        <f>IF(G1520&lt;=p_rot_a,"A",IF(G1520&lt;=p_rot_b,"B","C"))</f>
        <v/>
      </c>
    </row>
    <row r="1521">
      <c r="A1521" s="5" t="inlineStr">
        <is>
          <t>965</t>
        </is>
      </c>
      <c r="B1521" s="5" t="inlineStr">
        <is>
          <t>CODO 1 1/2 X 90</t>
        </is>
      </c>
      <c r="C1521" s="5" t="inlineStr">
        <is>
          <t>TUBERIA PVC, CANOAS Y ACCESORIOS</t>
        </is>
      </c>
      <c r="D1521" s="11" t="n">
        <v>426</v>
      </c>
      <c r="E1521" s="12" t="n">
        <v>218173.75</v>
      </c>
      <c r="F1521" s="14">
        <f>E1521/SUM(E$2:E$4165)</f>
        <v/>
      </c>
      <c r="G1521" s="14">
        <f>G1520+F1521</f>
        <v/>
      </c>
      <c r="H1521" s="5">
        <f>IF(G1521&lt;=p_rot_a,"A",IF(G1521&lt;=p_rot_b,"B","C"))</f>
        <v/>
      </c>
    </row>
    <row r="1522">
      <c r="A1522" s="5" t="inlineStr">
        <is>
          <t>936</t>
        </is>
      </c>
      <c r="B1522" s="5" t="inlineStr">
        <is>
          <t>BAJANTE CANOA REDONDO 3MTS</t>
        </is>
      </c>
      <c r="C1522" s="5" t="inlineStr">
        <is>
          <t>TUBERIA PVC, CANOAS Y ACCESORIOS</t>
        </is>
      </c>
      <c r="D1522" s="11" t="n">
        <v>37</v>
      </c>
      <c r="E1522" s="12" t="n">
        <v>217707.96</v>
      </c>
      <c r="F1522" s="14">
        <f>E1522/SUM(E$2:E$4165)</f>
        <v/>
      </c>
      <c r="G1522" s="14">
        <f>G1521+F1522</f>
        <v/>
      </c>
      <c r="H1522" s="5">
        <f>IF(G1522&lt;=p_rot_a,"A",IF(G1522&lt;=p_rot_b,"B","C"))</f>
        <v/>
      </c>
    </row>
    <row r="1523">
      <c r="A1523" s="5" t="inlineStr">
        <is>
          <t>351100300992871</t>
        </is>
      </c>
      <c r="B1523" s="5" t="inlineStr">
        <is>
          <t>PANEL ACANALADO TIPO FLAUTA NUEVA TEC EDMONTON F38-Q MADERA 20CM X 2.90M PS INTERIOR</t>
        </is>
      </c>
      <c r="C1523" s="5" t="inlineStr">
        <is>
          <t>IMPORTACION PANEL ACANALADO INTERIOR</t>
        </is>
      </c>
      <c r="D1523" s="11" t="n">
        <v>42</v>
      </c>
      <c r="E1523" s="12" t="n">
        <v>217433.63</v>
      </c>
      <c r="F1523" s="14">
        <f>E1523/SUM(E$2:E$4165)</f>
        <v/>
      </c>
      <c r="G1523" s="14">
        <f>G1522+F1523</f>
        <v/>
      </c>
      <c r="H1523" s="5">
        <f>IF(G1523&lt;=p_rot_a,"A",IF(G1523&lt;=p_rot_b,"B","C"))</f>
        <v/>
      </c>
    </row>
    <row r="1524">
      <c r="A1524" s="5" t="inlineStr">
        <is>
          <t>PINT-AN-0050</t>
        </is>
      </c>
      <c r="B1524" s="5" t="inlineStr">
        <is>
          <t>ESMALTE LANCO RAPID DRY NEGRO 1/4 RD3458-5</t>
        </is>
      </c>
      <c r="C1524" s="5" t="inlineStr">
        <is>
          <t>ANTICORROSIVOS Y BASE ACEITE</t>
        </is>
      </c>
      <c r="D1524" s="11" t="n">
        <v>35</v>
      </c>
      <c r="E1524" s="12" t="n">
        <v>217433.1</v>
      </c>
      <c r="F1524" s="14">
        <f>E1524/SUM(E$2:E$4165)</f>
        <v/>
      </c>
      <c r="G1524" s="14">
        <f>G1523+F1524</f>
        <v/>
      </c>
      <c r="H1524" s="5">
        <f>IF(G1524&lt;=p_rot_a,"A",IF(G1524&lt;=p_rot_b,"B","C"))</f>
        <v/>
      </c>
    </row>
    <row r="1525">
      <c r="A1525" s="5" t="inlineStr">
        <is>
          <t>PINT-PS-0017</t>
        </is>
      </c>
      <c r="B1525" s="5" t="inlineStr">
        <is>
          <t>BOSNY SPRAY TRANSPARENTE  BRILLANTE  SB-190</t>
        </is>
      </c>
      <c r="C1525" s="5" t="inlineStr">
        <is>
          <t>PINTURA SPRAY</t>
        </is>
      </c>
      <c r="D1525" s="11" t="n">
        <v>80</v>
      </c>
      <c r="E1525" s="12" t="n">
        <v>217104.68</v>
      </c>
      <c r="F1525" s="14">
        <f>E1525/SUM(E$2:E$4165)</f>
        <v/>
      </c>
      <c r="G1525" s="14">
        <f>G1524+F1525</f>
        <v/>
      </c>
      <c r="H1525" s="5">
        <f>IF(G1525&lt;=p_rot_a,"A",IF(G1525&lt;=p_rot_b,"B","C"))</f>
        <v/>
      </c>
    </row>
    <row r="1526">
      <c r="A1526" s="5" t="inlineStr">
        <is>
          <t>351100300991623</t>
        </is>
      </c>
      <c r="B1526" s="5" t="inlineStr">
        <is>
          <t>EISEN LLAVIN PELOTA NEGRO MATE CON LLAVE607 ET-MB</t>
        </is>
      </c>
      <c r="C1526" s="5" t="inlineStr">
        <is>
          <t>FERRETERIA GENERAL</t>
        </is>
      </c>
      <c r="D1526" s="11" t="n">
        <v>56</v>
      </c>
      <c r="E1526" s="12" t="n">
        <v>217057.38</v>
      </c>
      <c r="F1526" s="14">
        <f>E1526/SUM(E$2:E$4165)</f>
        <v/>
      </c>
      <c r="G1526" s="14">
        <f>G1525+F1526</f>
        <v/>
      </c>
      <c r="H1526" s="5">
        <f>IF(G1526&lt;=p_rot_a,"A",IF(G1526&lt;=p_rot_b,"B","C"))</f>
        <v/>
      </c>
    </row>
    <row r="1527">
      <c r="A1527" s="5" t="inlineStr">
        <is>
          <t>351100300992919</t>
        </is>
      </c>
      <c r="B1527" s="5" t="inlineStr">
        <is>
          <t>CORNISA PVC FLAT NAMASTE CIELOS Y PAREDES 2.90M 2121</t>
        </is>
      </c>
      <c r="C1527" s="5" t="inlineStr">
        <is>
          <t>PANEL ACANALADO INTERIOR</t>
        </is>
      </c>
      <c r="D1527" s="11" t="n">
        <v>79</v>
      </c>
      <c r="E1527" s="12" t="n">
        <v>216819.5</v>
      </c>
      <c r="F1527" s="14">
        <f>E1527/SUM(E$2:E$4165)</f>
        <v/>
      </c>
      <c r="G1527" s="14">
        <f>G1526+F1527</f>
        <v/>
      </c>
      <c r="H1527" s="5">
        <f>IF(G1527&lt;=p_rot_a,"A",IF(G1527&lt;=p_rot_b,"B","C"))</f>
        <v/>
      </c>
    </row>
    <row r="1528">
      <c r="A1528" s="5" t="inlineStr">
        <is>
          <t>14100044</t>
        </is>
      </c>
      <c r="B1528" s="5" t="inlineStr">
        <is>
          <t>PUERTA PLEGABLE GUAYANA ESSPRESSO 90 X 210 CM</t>
        </is>
      </c>
      <c r="C1528" s="5" t="inlineStr">
        <is>
          <t>PUERTAS</t>
        </is>
      </c>
      <c r="D1528" s="11" t="n">
        <v>14</v>
      </c>
      <c r="E1528" s="12" t="n">
        <v>216813.81</v>
      </c>
      <c r="F1528" s="14">
        <f>E1528/SUM(E$2:E$4165)</f>
        <v/>
      </c>
      <c r="G1528" s="14">
        <f>G1527+F1528</f>
        <v/>
      </c>
      <c r="H1528" s="5">
        <f>IF(G1528&lt;=p_rot_a,"A",IF(G1528&lt;=p_rot_b,"B","C"))</f>
        <v/>
      </c>
    </row>
    <row r="1529">
      <c r="A1529" s="5" t="inlineStr">
        <is>
          <t>2530572</t>
        </is>
      </c>
      <c r="B1529" s="5" t="inlineStr">
        <is>
          <t>LANCO ESPUMA EXPANSIVA GRANDE 750ML POLYFOAM 25.3OZ</t>
        </is>
      </c>
      <c r="C1529" s="5" t="inlineStr">
        <is>
          <t>PINTURAS Y SELLADORES</t>
        </is>
      </c>
      <c r="D1529" s="11" t="n">
        <v>34</v>
      </c>
      <c r="E1529" s="12" t="n">
        <v>216294.4</v>
      </c>
      <c r="F1529" s="14">
        <f>E1529/SUM(E$2:E$4165)</f>
        <v/>
      </c>
      <c r="G1529" s="14">
        <f>G1528+F1529</f>
        <v/>
      </c>
      <c r="H1529" s="5">
        <f>IF(G1529&lt;=p_rot_a,"A",IF(G1529&lt;=p_rot_b,"B","C"))</f>
        <v/>
      </c>
    </row>
    <row r="1530">
      <c r="A1530" s="5" t="inlineStr">
        <is>
          <t>71041</t>
        </is>
      </c>
      <c r="B1530" s="5" t="inlineStr">
        <is>
          <t>TORNILLO AVELLANADO PB 1 1/4 100UNI</t>
        </is>
      </c>
      <c r="C1530" s="5" t="inlineStr">
        <is>
          <t>TORNILLERIA</t>
        </is>
      </c>
      <c r="D1530" s="11" t="n">
        <v>91</v>
      </c>
      <c r="E1530" s="12" t="n">
        <v>216148.8</v>
      </c>
      <c r="F1530" s="14">
        <f>E1530/SUM(E$2:E$4165)</f>
        <v/>
      </c>
      <c r="G1530" s="14">
        <f>G1529+F1530</f>
        <v/>
      </c>
      <c r="H1530" s="5">
        <f>IF(G1530&lt;=p_rot_a,"A",IF(G1530&lt;=p_rot_b,"B","C"))</f>
        <v/>
      </c>
    </row>
    <row r="1531">
      <c r="A1531" s="5" t="inlineStr">
        <is>
          <t>464</t>
        </is>
      </c>
      <c r="B1531" s="5" t="inlineStr">
        <is>
          <t>TOTAL BATERIA LITIO 20V 2AH TFBLI20011</t>
        </is>
      </c>
      <c r="C1531" s="5" t="inlineStr">
        <is>
          <t>HERRAMIENTA ELECTRICA</t>
        </is>
      </c>
      <c r="D1531" s="11" t="n">
        <v>16</v>
      </c>
      <c r="E1531" s="12" t="n">
        <v>216074.78</v>
      </c>
      <c r="F1531" s="14">
        <f>E1531/SUM(E$2:E$4165)</f>
        <v/>
      </c>
      <c r="G1531" s="14">
        <f>G1530+F1531</f>
        <v/>
      </c>
      <c r="H1531" s="5">
        <f>IF(G1531&lt;=p_rot_a,"A",IF(G1531&lt;=p_rot_b,"B","C"))</f>
        <v/>
      </c>
    </row>
    <row r="1532">
      <c r="A1532" s="5" t="inlineStr">
        <is>
          <t>224</t>
        </is>
      </c>
      <c r="B1532" s="5" t="inlineStr">
        <is>
          <t>LAUREL TABLILLA 1/2X3 EN VARAS</t>
        </is>
      </c>
      <c r="C1532" s="5" t="inlineStr">
        <is>
          <t>LAUREL</t>
        </is>
      </c>
      <c r="D1532" s="11" t="n">
        <v>406</v>
      </c>
      <c r="E1532" s="12" t="n">
        <v>215315.75</v>
      </c>
      <c r="F1532" s="14">
        <f>E1532/SUM(E$2:E$4165)</f>
        <v/>
      </c>
      <c r="G1532" s="14">
        <f>G1531+F1532</f>
        <v/>
      </c>
      <c r="H1532" s="5">
        <f>IF(G1532&lt;=p_rot_a,"A",IF(G1532&lt;=p_rot_b,"B","C"))</f>
        <v/>
      </c>
    </row>
    <row r="1533">
      <c r="A1533" s="5" t="inlineStr">
        <is>
          <t>351100300991182</t>
        </is>
      </c>
      <c r="B1533" s="5" t="inlineStr">
        <is>
          <t>ESPEJO CON LUZ LED YH-3458 70X50</t>
        </is>
      </c>
      <c r="C1533" s="5" t="inlineStr">
        <is>
          <t>CERAMICAS, AZULEJOS, PORCELANATOS</t>
        </is>
      </c>
      <c r="D1533" s="11" t="n">
        <v>8</v>
      </c>
      <c r="E1533" s="12" t="n">
        <v>215203.54</v>
      </c>
      <c r="F1533" s="14">
        <f>E1533/SUM(E$2:E$4165)</f>
        <v/>
      </c>
      <c r="G1533" s="14">
        <f>G1532+F1533</f>
        <v/>
      </c>
      <c r="H1533" s="5">
        <f>IF(G1533&lt;=p_rot_a,"A",IF(G1533&lt;=p_rot_b,"B","C"))</f>
        <v/>
      </c>
    </row>
    <row r="1534">
      <c r="A1534" s="5" t="inlineStr">
        <is>
          <t>351100300992186</t>
        </is>
      </c>
      <c r="B1534" s="5" t="inlineStr">
        <is>
          <t>$$ ETR-3 ESCURRIDOR DE TRASTES ACERO NEGRO 47501</t>
        </is>
      </c>
      <c r="C1534" s="5" t="inlineStr">
        <is>
          <t>GRIFERIA - ACC. BAÑO Y COCINA</t>
        </is>
      </c>
      <c r="D1534" s="11" t="n">
        <v>27</v>
      </c>
      <c r="E1534" s="12" t="n">
        <v>214805.31</v>
      </c>
      <c r="F1534" s="14">
        <f>E1534/SUM(E$2:E$4165)</f>
        <v/>
      </c>
      <c r="G1534" s="14">
        <f>G1533+F1534</f>
        <v/>
      </c>
      <c r="H1534" s="5">
        <f>IF(G1534&lt;=p_rot_a,"A",IF(G1534&lt;=p_rot_b,"B","C"))</f>
        <v/>
      </c>
    </row>
    <row r="1535">
      <c r="A1535" s="5" t="inlineStr">
        <is>
          <t>351100300992389</t>
        </is>
      </c>
      <c r="B1535" s="5" t="inlineStr">
        <is>
          <t>DIAMOND MUEBLE LAVATORIO NB339-60 WHITE  AEREO 60CM X 47CM X48CM (NO INCLUYE GRIFERIA)</t>
        </is>
      </c>
      <c r="C1535" s="5" t="inlineStr">
        <is>
          <t>IMPORTACION LOZA</t>
        </is>
      </c>
      <c r="D1535" s="11" t="n">
        <v>3</v>
      </c>
      <c r="E1535" s="12" t="n">
        <v>214280.87</v>
      </c>
      <c r="F1535" s="14">
        <f>E1535/SUM(E$2:E$4165)</f>
        <v/>
      </c>
      <c r="G1535" s="14">
        <f>G1534+F1535</f>
        <v/>
      </c>
      <c r="H1535" s="5">
        <f>IF(G1535&lt;=p_rot_a,"A",IF(G1535&lt;=p_rot_b,"B","C"))</f>
        <v/>
      </c>
    </row>
    <row r="1536">
      <c r="A1536" s="5" t="inlineStr">
        <is>
          <t>117</t>
        </is>
      </c>
      <c r="B1536" s="5" t="inlineStr">
        <is>
          <t>PIEDRA CUARTILLA VAGONETA 7 MTS</t>
        </is>
      </c>
      <c r="C1536" s="5" t="inlineStr">
        <is>
          <t>AGREGADOS</t>
        </is>
      </c>
      <c r="D1536" s="11" t="n">
        <v>2</v>
      </c>
      <c r="E1536" s="12" t="n">
        <v>213912</v>
      </c>
      <c r="F1536" s="14">
        <f>E1536/SUM(E$2:E$4165)</f>
        <v/>
      </c>
      <c r="G1536" s="14">
        <f>G1535+F1536</f>
        <v/>
      </c>
      <c r="H1536" s="5">
        <f>IF(G1536&lt;=p_rot_a,"A",IF(G1536&lt;=p_rot_b,"B","C"))</f>
        <v/>
      </c>
    </row>
    <row r="1537">
      <c r="A1537" s="5" t="inlineStr">
        <is>
          <t>351100300991749</t>
        </is>
      </c>
      <c r="B1537" s="5" t="inlineStr">
        <is>
          <t>GRACIELA LAVATORIO BOWL CUADRADO BLANCO 5663 60000141</t>
        </is>
      </c>
      <c r="C1537" s="5" t="inlineStr">
        <is>
          <t>LOZA SANITARIA</t>
        </is>
      </c>
      <c r="D1537" s="11" t="n">
        <v>9</v>
      </c>
      <c r="E1537" s="12" t="n">
        <v>213725.68</v>
      </c>
      <c r="F1537" s="14">
        <f>E1537/SUM(E$2:E$4165)</f>
        <v/>
      </c>
      <c r="G1537" s="14">
        <f>G1536+F1537</f>
        <v/>
      </c>
      <c r="H1537" s="5">
        <f>IF(G1537&lt;=p_rot_a,"A",IF(G1537&lt;=p_rot_b,"B","C"))</f>
        <v/>
      </c>
    </row>
    <row r="1538">
      <c r="A1538" s="5" t="inlineStr">
        <is>
          <t>10120011</t>
        </is>
      </c>
      <c r="B1538" s="5" t="inlineStr">
        <is>
          <t>PLATINA 2 X 1/8</t>
        </is>
      </c>
      <c r="C1538" s="5" t="inlineStr">
        <is>
          <t>PLATINA HIERRO</t>
        </is>
      </c>
      <c r="D1538" s="11" t="n">
        <v>50</v>
      </c>
      <c r="E1538" s="12" t="n">
        <v>213494.12</v>
      </c>
      <c r="F1538" s="14">
        <f>E1538/SUM(E$2:E$4165)</f>
        <v/>
      </c>
      <c r="G1538" s="14">
        <f>G1537+F1538</f>
        <v/>
      </c>
      <c r="H1538" s="5">
        <f>IF(G1538&lt;=p_rot_a,"A",IF(G1538&lt;=p_rot_b,"B","C"))</f>
        <v/>
      </c>
    </row>
    <row r="1539">
      <c r="A1539" s="5" t="inlineStr">
        <is>
          <t>9731</t>
        </is>
      </c>
      <c r="B1539" s="5" t="inlineStr">
        <is>
          <t>TORNILLO AVELLANADO ALAS ESTRIAS 11/2 PB</t>
        </is>
      </c>
      <c r="C1539" s="5" t="inlineStr">
        <is>
          <t>TORNILLERIA</t>
        </is>
      </c>
      <c r="D1539" s="11" t="n">
        <v>111</v>
      </c>
      <c r="E1539" s="12" t="n">
        <v>213441.8</v>
      </c>
      <c r="F1539" s="14">
        <f>E1539/SUM(E$2:E$4165)</f>
        <v/>
      </c>
      <c r="G1539" s="14">
        <f>G1538+F1539</f>
        <v/>
      </c>
      <c r="H1539" s="5">
        <f>IF(G1539&lt;=p_rot_a,"A",IF(G1539&lt;=p_rot_b,"B","C"))</f>
        <v/>
      </c>
    </row>
    <row r="1540">
      <c r="A1540" s="5" t="inlineStr">
        <is>
          <t>3290528</t>
        </is>
      </c>
      <c r="B1540" s="5" t="inlineStr">
        <is>
          <t>TABLILLA PVC MADERA T32 CANET PAQUETE 10 PIEZAS</t>
        </is>
      </c>
      <c r="C1540" s="5" t="inlineStr">
        <is>
          <t>TABLILLA PVC Y CORNISAS</t>
        </is>
      </c>
      <c r="D1540" s="11" t="n">
        <v>7.6</v>
      </c>
      <c r="E1540" s="12" t="n">
        <v>213325.16</v>
      </c>
      <c r="F1540" s="14">
        <f>E1540/SUM(E$2:E$4165)</f>
        <v/>
      </c>
      <c r="G1540" s="14">
        <f>G1539+F1540</f>
        <v/>
      </c>
      <c r="H1540" s="5">
        <f>IF(G1540&lt;=p_rot_a,"A",IF(G1540&lt;=p_rot_b,"B","C"))</f>
        <v/>
      </c>
    </row>
    <row r="1541">
      <c r="A1541" s="5" t="inlineStr">
        <is>
          <t>351100300991163</t>
        </is>
      </c>
      <c r="B1541" s="5" t="inlineStr">
        <is>
          <t>LORENZETTI DUCHA ACQUA DUO ORO ROSA BLANCO</t>
        </is>
      </c>
      <c r="C1541" s="5" t="inlineStr">
        <is>
          <t>SIN CATEGORIA</t>
        </is>
      </c>
      <c r="D1541" s="11" t="n">
        <v>2</v>
      </c>
      <c r="E1541" s="12" t="n">
        <v>213245.66</v>
      </c>
      <c r="F1541" s="14">
        <f>E1541/SUM(E$2:E$4165)</f>
        <v/>
      </c>
      <c r="G1541" s="14">
        <f>G1540+F1541</f>
        <v/>
      </c>
      <c r="H1541" s="5">
        <f>IF(G1541&lt;=p_rot_a,"A",IF(G1541&lt;=p_rot_b,"B","C"))</f>
        <v/>
      </c>
    </row>
    <row r="1542">
      <c r="A1542" s="5" t="inlineStr">
        <is>
          <t>351100300991982</t>
        </is>
      </c>
      <c r="B1542" s="5" t="inlineStr">
        <is>
          <t>$$ TOSCANA DESAGUE LAVATORIO NEGRO INOXIDABLE NEG STP05</t>
        </is>
      </c>
      <c r="C1542" s="5" t="inlineStr">
        <is>
          <t>SIN CATEGORIA</t>
        </is>
      </c>
      <c r="D1542" s="11" t="n">
        <v>46</v>
      </c>
      <c r="E1542" s="12" t="n">
        <v>213195.28</v>
      </c>
      <c r="F1542" s="14">
        <f>E1542/SUM(E$2:E$4165)</f>
        <v/>
      </c>
      <c r="G1542" s="14">
        <f>G1541+F1542</f>
        <v/>
      </c>
      <c r="H1542" s="5">
        <f>IF(G1542&lt;=p_rot_a,"A",IF(G1542&lt;=p_rot_b,"B","C"))</f>
        <v/>
      </c>
    </row>
    <row r="1543">
      <c r="A1543" s="5" t="inlineStr">
        <is>
          <t>20140018</t>
        </is>
      </c>
      <c r="B1543" s="5" t="inlineStr">
        <is>
          <t>CERAMICA LAJA BEIGE ANTIDESLIZANTE 34X34 CAJA 2.15 M2</t>
        </is>
      </c>
      <c r="C1543" s="5" t="inlineStr">
        <is>
          <t>SIN CATEGORIA</t>
        </is>
      </c>
      <c r="D1543" s="11" t="n">
        <v>30</v>
      </c>
      <c r="E1543" s="12" t="n">
        <v>212992.71</v>
      </c>
      <c r="F1543" s="14">
        <f>E1543/SUM(E$2:E$4165)</f>
        <v/>
      </c>
      <c r="G1543" s="14">
        <f>G1542+F1543</f>
        <v/>
      </c>
      <c r="H1543" s="5">
        <f>IF(G1543&lt;=p_rot_a,"A",IF(G1543&lt;=p_rot_b,"B","C"))</f>
        <v/>
      </c>
    </row>
    <row r="1544">
      <c r="A1544" s="5" t="inlineStr">
        <is>
          <t>7144</t>
        </is>
      </c>
      <c r="B1544" s="5" t="inlineStr">
        <is>
          <t>FELPA P/TECHO 9 X 3/8 FOAM PRO CALI PRE</t>
        </is>
      </c>
      <c r="C1544" s="5" t="inlineStr">
        <is>
          <t>PINTURAS Y SELLADORES</t>
        </is>
      </c>
      <c r="D1544" s="11" t="n">
        <v>85</v>
      </c>
      <c r="E1544" s="12" t="n">
        <v>212832.31</v>
      </c>
      <c r="F1544" s="14">
        <f>E1544/SUM(E$2:E$4165)</f>
        <v/>
      </c>
      <c r="G1544" s="14">
        <f>G1543+F1544</f>
        <v/>
      </c>
      <c r="H1544" s="5">
        <f>IF(G1544&lt;=p_rot_a,"A",IF(G1544&lt;=p_rot_b,"B","C"))</f>
        <v/>
      </c>
    </row>
    <row r="1545">
      <c r="A1545" s="5" t="inlineStr">
        <is>
          <t>PINT-AN-0021</t>
        </is>
      </c>
      <c r="B1545" s="5" t="inlineStr">
        <is>
          <t>LANCO ANTICORROSIVO IND BLANCO GALON AC3434-4</t>
        </is>
      </c>
      <c r="C1545" s="5" t="inlineStr">
        <is>
          <t>ANTICORROSIVOS Y BASE ACEITE</t>
        </is>
      </c>
      <c r="D1545" s="11" t="n">
        <v>16</v>
      </c>
      <c r="E1545" s="12" t="n">
        <v>212807.05</v>
      </c>
      <c r="F1545" s="14">
        <f>E1545/SUM(E$2:E$4165)</f>
        <v/>
      </c>
      <c r="G1545" s="14">
        <f>G1544+F1545</f>
        <v/>
      </c>
      <c r="H1545" s="5">
        <f>IF(G1545&lt;=p_rot_a,"A",IF(G1545&lt;=p_rot_b,"B","C"))</f>
        <v/>
      </c>
    </row>
    <row r="1546">
      <c r="A1546" s="5" t="inlineStr">
        <is>
          <t>54992884</t>
        </is>
      </c>
      <c r="B1546" s="5" t="inlineStr">
        <is>
          <t>$$ LANCO ANTI. POLIURETANO GRIS CUBETA MM86-2</t>
        </is>
      </c>
      <c r="C1546" s="5" t="inlineStr">
        <is>
          <t>ANTICORROSIVOS Y BASE ACEITE</t>
        </is>
      </c>
      <c r="D1546" s="11" t="n">
        <v>3</v>
      </c>
      <c r="E1546" s="12" t="n">
        <v>212256.63</v>
      </c>
      <c r="F1546" s="14">
        <f>E1546/SUM(E$2:E$4165)</f>
        <v/>
      </c>
      <c r="G1546" s="14">
        <f>G1545+F1546</f>
        <v/>
      </c>
      <c r="H1546" s="5">
        <f>IF(G1546&lt;=p_rot_a,"A",IF(G1546&lt;=p_rot_b,"B","C"))</f>
        <v/>
      </c>
    </row>
    <row r="1547">
      <c r="A1547" s="5" t="inlineStr">
        <is>
          <t>351100300992853</t>
        </is>
      </c>
      <c r="B1547" s="5" t="inlineStr">
        <is>
          <t>LLAVE LAVATORIO PERCIVAL NT16202-7</t>
        </is>
      </c>
      <c r="C1547" s="5" t="inlineStr">
        <is>
          <t>IMPORTACION GRIFERIA</t>
        </is>
      </c>
      <c r="D1547" s="11" t="n">
        <v>11</v>
      </c>
      <c r="E1547" s="12" t="n">
        <v>212017.7</v>
      </c>
      <c r="F1547" s="14">
        <f>E1547/SUM(E$2:E$4165)</f>
        <v/>
      </c>
      <c r="G1547" s="14">
        <f>G1546+F1547</f>
        <v/>
      </c>
      <c r="H1547" s="5">
        <f>IF(G1547&lt;=p_rot_a,"A",IF(G1547&lt;=p_rot_b,"B","C"))</f>
        <v/>
      </c>
    </row>
    <row r="1548">
      <c r="A1548" s="5" t="inlineStr">
        <is>
          <t>943111</t>
        </is>
      </c>
      <c r="B1548" s="5" t="inlineStr">
        <is>
          <t>TOTAL CANDADO 50MM TLK32502</t>
        </is>
      </c>
      <c r="C1548" s="5" t="inlineStr">
        <is>
          <t>FERRETERIA GENERAL</t>
        </is>
      </c>
      <c r="D1548" s="11" t="n">
        <v>39</v>
      </c>
      <c r="E1548" s="12" t="n">
        <v>211963.24</v>
      </c>
      <c r="F1548" s="14">
        <f>E1548/SUM(E$2:E$4165)</f>
        <v/>
      </c>
      <c r="G1548" s="14">
        <f>G1547+F1548</f>
        <v/>
      </c>
      <c r="H1548" s="5">
        <f>IF(G1548&lt;=p_rot_a,"A",IF(G1548&lt;=p_rot_b,"B","C"))</f>
        <v/>
      </c>
    </row>
    <row r="1549">
      <c r="A1549" s="5" t="inlineStr">
        <is>
          <t>351100300992213</t>
        </is>
      </c>
      <c r="B1549" s="5" t="inlineStr">
        <is>
          <t>LLAVE DE CHORRO BRONCE MANGO ROJO AQP-102</t>
        </is>
      </c>
      <c r="C1549" s="5" t="inlineStr">
        <is>
          <t>IMPORTACION GRIFERIA</t>
        </is>
      </c>
      <c r="D1549" s="11" t="n">
        <v>82</v>
      </c>
      <c r="E1549" s="12" t="n">
        <v>211905.24</v>
      </c>
      <c r="F1549" s="14">
        <f>E1549/SUM(E$2:E$4165)</f>
        <v/>
      </c>
      <c r="G1549" s="14">
        <f>G1548+F1549</f>
        <v/>
      </c>
      <c r="H1549" s="5">
        <f>IF(G1549&lt;=p_rot_a,"A",IF(G1549&lt;=p_rot_b,"B","C"))</f>
        <v/>
      </c>
    </row>
    <row r="1550">
      <c r="A1550" s="5" t="inlineStr">
        <is>
          <t>54908</t>
        </is>
      </c>
      <c r="B1550" s="5" t="inlineStr">
        <is>
          <t>PORCELANATO ALTO BRILLO ONZE BLUE 0.60X1.20 CAJA 2 PIEZAS 1.44M2</t>
        </is>
      </c>
      <c r="C1550" s="5" t="inlineStr">
        <is>
          <t>CERAMICAS, AZULEJOS, PORCELANATOS</t>
        </is>
      </c>
      <c r="D1550" s="11" t="n">
        <v>19</v>
      </c>
      <c r="E1550" s="12" t="n">
        <v>211725.65</v>
      </c>
      <c r="F1550" s="14">
        <f>E1550/SUM(E$2:E$4165)</f>
        <v/>
      </c>
      <c r="G1550" s="14">
        <f>G1549+F1550</f>
        <v/>
      </c>
      <c r="H1550" s="5">
        <f>IF(G1550&lt;=p_rot_a,"A",IF(G1550&lt;=p_rot_b,"B","C"))</f>
        <v/>
      </c>
    </row>
    <row r="1551">
      <c r="A1551" s="5" t="inlineStr">
        <is>
          <t>351100300992321</t>
        </is>
      </c>
      <c r="B1551" s="5" t="inlineStr">
        <is>
          <t xml:space="preserve">LAVATORIO TIPO BOWL NEGRO MARMOL GRIS FF-9039SAB </t>
        </is>
      </c>
      <c r="C1551" s="5" t="inlineStr">
        <is>
          <t>IMPORTACION LOZA</t>
        </is>
      </c>
      <c r="D1551" s="11" t="n">
        <v>6</v>
      </c>
      <c r="E1551" s="12" t="n">
        <v>211598.23</v>
      </c>
      <c r="F1551" s="14">
        <f>E1551/SUM(E$2:E$4165)</f>
        <v/>
      </c>
      <c r="G1551" s="14">
        <f>G1550+F1551</f>
        <v/>
      </c>
      <c r="H1551" s="5">
        <f>IF(G1551&lt;=p_rot_a,"A",IF(G1551&lt;=p_rot_b,"B","C"))</f>
        <v/>
      </c>
    </row>
    <row r="1552">
      <c r="A1552" s="5" t="inlineStr">
        <is>
          <t>25894</t>
        </is>
      </c>
      <c r="B1552" s="5" t="inlineStr">
        <is>
          <t>TOTAL BROCHA PLASTICO 3 THT846036</t>
        </is>
      </c>
      <c r="C1552" s="5" t="inlineStr">
        <is>
          <t>FERRETERIA GENERAL</t>
        </is>
      </c>
      <c r="D1552" s="11" t="n">
        <v>146</v>
      </c>
      <c r="E1552" s="12" t="n">
        <v>211436.31</v>
      </c>
      <c r="F1552" s="14">
        <f>E1552/SUM(E$2:E$4165)</f>
        <v/>
      </c>
      <c r="G1552" s="14">
        <f>G1551+F1552</f>
        <v/>
      </c>
      <c r="H1552" s="5">
        <f>IF(G1552&lt;=p_rot_a,"A",IF(G1552&lt;=p_rot_b,"B","C"))</f>
        <v/>
      </c>
    </row>
    <row r="1553">
      <c r="A1553" s="5" t="inlineStr">
        <is>
          <t>351100300992416</t>
        </is>
      </c>
      <c r="B1553" s="5" t="inlineStr">
        <is>
          <t>FANG CACHERA LAVATORIO DORADA FF-6105G</t>
        </is>
      </c>
      <c r="C1553" s="5" t="inlineStr">
        <is>
          <t>IMPORTACION GRIFERIA</t>
        </is>
      </c>
      <c r="D1553" s="11" t="n">
        <v>8</v>
      </c>
      <c r="E1553" s="12" t="n">
        <v>211133.78</v>
      </c>
      <c r="F1553" s="14">
        <f>E1553/SUM(E$2:E$4165)</f>
        <v/>
      </c>
      <c r="G1553" s="14">
        <f>G1552+F1553</f>
        <v/>
      </c>
      <c r="H1553" s="5">
        <f>IF(G1553&lt;=p_rot_a,"A",IF(G1553&lt;=p_rot_b,"B","C"))</f>
        <v/>
      </c>
    </row>
    <row r="1554">
      <c r="A1554" s="5" t="inlineStr">
        <is>
          <t>56300992841</t>
        </is>
      </c>
      <c r="B1554" s="5" t="inlineStr">
        <is>
          <t>LLAVE LAVATORIO ALTA TIPO BOWL CROMO AGUA FRIA Y AGUA CALIENTE HTK-M-11C</t>
        </is>
      </c>
      <c r="C1554" s="5" t="inlineStr">
        <is>
          <t>IMPORTACION GRIFERIA</t>
        </is>
      </c>
      <c r="D1554" s="11" t="n">
        <v>16</v>
      </c>
      <c r="E1554" s="12" t="n">
        <v>210132.74</v>
      </c>
      <c r="F1554" s="14">
        <f>E1554/SUM(E$2:E$4165)</f>
        <v/>
      </c>
      <c r="G1554" s="14">
        <f>G1553+F1554</f>
        <v/>
      </c>
      <c r="H1554" s="5">
        <f>IF(G1554&lt;=p_rot_a,"A",IF(G1554&lt;=p_rot_b,"B","C"))</f>
        <v/>
      </c>
    </row>
    <row r="1555">
      <c r="A1555" s="5" t="inlineStr">
        <is>
          <t>10150</t>
        </is>
      </c>
      <c r="B1555" s="5" t="inlineStr">
        <is>
          <t>CACHERA BAÑO LAINZ 801PF2LC PRICE PFISTER</t>
        </is>
      </c>
      <c r="C1555" s="5" t="inlineStr">
        <is>
          <t>GRIFERIA - ACC. BAÑO Y COCINA</t>
        </is>
      </c>
      <c r="D1555" s="11" t="n">
        <v>3</v>
      </c>
      <c r="E1555" s="12" t="n">
        <v>210127.2</v>
      </c>
      <c r="F1555" s="14">
        <f>E1555/SUM(E$2:E$4165)</f>
        <v/>
      </c>
      <c r="G1555" s="14">
        <f>G1554+F1555</f>
        <v/>
      </c>
      <c r="H1555" s="5">
        <f>IF(G1555&lt;=p_rot_a,"A",IF(G1555&lt;=p_rot_b,"B","C"))</f>
        <v/>
      </c>
    </row>
    <row r="1556">
      <c r="A1556" s="5" t="inlineStr">
        <is>
          <t>351100300992200</t>
        </is>
      </c>
      <c r="B1556" s="5" t="inlineStr">
        <is>
          <t>LAVATORIO TIPO BOWL TERRAZO CAFE FF-9047 45CM X 33CM X 14CM</t>
        </is>
      </c>
      <c r="C1556" s="5" t="inlineStr">
        <is>
          <t>IMPORTACION LOZA</t>
        </is>
      </c>
      <c r="D1556" s="11" t="n">
        <v>7</v>
      </c>
      <c r="E1556" s="12" t="n">
        <v>210017.7</v>
      </c>
      <c r="F1556" s="14">
        <f>E1556/SUM(E$2:E$4165)</f>
        <v/>
      </c>
      <c r="G1556" s="14">
        <f>G1555+F1556</f>
        <v/>
      </c>
      <c r="H1556" s="5">
        <f>IF(G1556&lt;=p_rot_a,"A",IF(G1556&lt;=p_rot_b,"B","C"))</f>
        <v/>
      </c>
    </row>
    <row r="1557">
      <c r="A1557" s="5" t="inlineStr">
        <is>
          <t>10200013</t>
        </is>
      </c>
      <c r="B1557" s="5" t="inlineStr">
        <is>
          <t>TUBO REDONDO P/MALLA  2  1.50MM GALVANIZADO</t>
        </is>
      </c>
      <c r="C1557" s="5" t="inlineStr">
        <is>
          <t>SIN CATEGORIA</t>
        </is>
      </c>
      <c r="D1557" s="11" t="n">
        <v>25</v>
      </c>
      <c r="E1557" s="12" t="n">
        <v>209850.75</v>
      </c>
      <c r="F1557" s="14">
        <f>E1557/SUM(E$2:E$4165)</f>
        <v/>
      </c>
      <c r="G1557" s="14">
        <f>G1556+F1557</f>
        <v/>
      </c>
      <c r="H1557" s="5">
        <f>IF(G1557&lt;=p_rot_a,"A",IF(G1557&lt;=p_rot_b,"B","C"))</f>
        <v/>
      </c>
    </row>
    <row r="1558">
      <c r="A1558" s="5" t="inlineStr">
        <is>
          <t>450992908</t>
        </is>
      </c>
      <c r="B1558" s="5" t="inlineStr">
        <is>
          <t>MUEBLE BAÑO PG0062 CLARO CON ESPEJO LED AQUABELLA 28CM LARGO X 26CM ANCHO NO INCLUYE GRIFERIA</t>
        </is>
      </c>
      <c r="C1558" s="5" t="inlineStr">
        <is>
          <t>LOZA SANITARIA</t>
        </is>
      </c>
      <c r="D1558" s="11" t="n">
        <v>3</v>
      </c>
      <c r="E1558" s="12" t="n">
        <v>208846.95</v>
      </c>
      <c r="F1558" s="14">
        <f>E1558/SUM(E$2:E$4165)</f>
        <v/>
      </c>
      <c r="G1558" s="14">
        <f>G1557+F1558</f>
        <v/>
      </c>
      <c r="H1558" s="5">
        <f>IF(G1558&lt;=p_rot_a,"A",IF(G1558&lt;=p_rot_b,"B","C"))</f>
        <v/>
      </c>
    </row>
    <row r="1559">
      <c r="A1559" s="5" t="inlineStr">
        <is>
          <t>PINT-PA-0040</t>
        </is>
      </c>
      <c r="B1559" s="5" t="inlineStr">
        <is>
          <t>LANCO SUPER COAT SATIN ACCENT 1/4 SC3734-5</t>
        </is>
      </c>
      <c r="C1559" s="5" t="inlineStr">
        <is>
          <t>PINTURA ACRILICA</t>
        </is>
      </c>
      <c r="D1559" s="11" t="n">
        <v>41</v>
      </c>
      <c r="E1559" s="12" t="n">
        <v>208785.41</v>
      </c>
      <c r="F1559" s="14">
        <f>E1559/SUM(E$2:E$4165)</f>
        <v/>
      </c>
      <c r="G1559" s="14">
        <f>G1558+F1559</f>
        <v/>
      </c>
      <c r="H1559" s="5">
        <f>IF(G1559&lt;=p_rot_a,"A",IF(G1559&lt;=p_rot_b,"B","C"))</f>
        <v/>
      </c>
    </row>
    <row r="1560">
      <c r="A1560" s="5" t="inlineStr">
        <is>
          <t>30477</t>
        </is>
      </c>
      <c r="B1560" s="5" t="inlineStr">
        <is>
          <t>CAJA OCTAGONAL EMT PESADA*****</t>
        </is>
      </c>
      <c r="C1560" s="5" t="inlineStr">
        <is>
          <t>ACCESORIOS ELECTRICOS Y CABLES</t>
        </is>
      </c>
      <c r="D1560" s="11" t="n">
        <v>271</v>
      </c>
      <c r="E1560" s="12" t="n">
        <v>208228.95</v>
      </c>
      <c r="F1560" s="14">
        <f>E1560/SUM(E$2:E$4165)</f>
        <v/>
      </c>
      <c r="G1560" s="14">
        <f>G1559+F1560</f>
        <v/>
      </c>
      <c r="H1560" s="5">
        <f>IF(G1560&lt;=p_rot_a,"A",IF(G1560&lt;=p_rot_b,"B","C"))</f>
        <v/>
      </c>
    </row>
    <row r="1561">
      <c r="A1561" s="5" t="inlineStr">
        <is>
          <t>351100300991945</t>
        </is>
      </c>
      <c r="B1561" s="5" t="inlineStr">
        <is>
          <t>TOTAL CUTTER P/CARTON PESADO - ALUMINIO TG5121806</t>
        </is>
      </c>
      <c r="C1561" s="5" t="inlineStr">
        <is>
          <t>FERRETERIA GENERAL</t>
        </is>
      </c>
      <c r="D1561" s="11" t="n">
        <v>67</v>
      </c>
      <c r="E1561" s="12" t="n">
        <v>208191.84</v>
      </c>
      <c r="F1561" s="14">
        <f>E1561/SUM(E$2:E$4165)</f>
        <v/>
      </c>
      <c r="G1561" s="14">
        <f>G1560+F1561</f>
        <v/>
      </c>
      <c r="H1561" s="5">
        <f>IF(G1561&lt;=p_rot_a,"A",IF(G1561&lt;=p_rot_b,"B","C"))</f>
        <v/>
      </c>
    </row>
    <row r="1562">
      <c r="A1562" s="5" t="inlineStr">
        <is>
          <t>990950</t>
        </is>
      </c>
      <c r="B1562" s="5" t="inlineStr">
        <is>
          <t>INTACO MAXI SEAL 25KG GRIS</t>
        </is>
      </c>
      <c r="C1562" s="5" t="inlineStr">
        <is>
          <t>MORTEROS, CEMENTOS</t>
        </is>
      </c>
      <c r="D1562" s="11" t="n">
        <v>5</v>
      </c>
      <c r="E1562" s="12" t="n">
        <v>208000</v>
      </c>
      <c r="F1562" s="14">
        <f>E1562/SUM(E$2:E$4165)</f>
        <v/>
      </c>
      <c r="G1562" s="14">
        <f>G1561+F1562</f>
        <v/>
      </c>
      <c r="H1562" s="5">
        <f>IF(G1562&lt;=p_rot_a,"A",IF(G1562&lt;=p_rot_b,"B","C"))</f>
        <v/>
      </c>
    </row>
    <row r="1563">
      <c r="A1563" s="5" t="inlineStr">
        <is>
          <t>351100300991997</t>
        </is>
      </c>
      <c r="B1563" s="5" t="inlineStr">
        <is>
          <t>ESQUINERO TEXTURIZADO GRIS DE004 PANEL ACANALADO 1X1 2.90M WALL PANEL</t>
        </is>
      </c>
      <c r="C1563" s="5" t="inlineStr">
        <is>
          <t>PANEL ACANALADO INTERIOR</t>
        </is>
      </c>
      <c r="D1563" s="11" t="n">
        <v>63</v>
      </c>
      <c r="E1563" s="12" t="n">
        <v>207998.23</v>
      </c>
      <c r="F1563" s="14">
        <f>E1563/SUM(E$2:E$4165)</f>
        <v/>
      </c>
      <c r="G1563" s="14">
        <f>G1562+F1563</f>
        <v/>
      </c>
      <c r="H1563" s="5">
        <f>IF(G1563&lt;=p_rot_a,"A",IF(G1563&lt;=p_rot_b,"B","C"))</f>
        <v/>
      </c>
    </row>
    <row r="1564">
      <c r="A1564" s="5" t="inlineStr">
        <is>
          <t>6992871</t>
        </is>
      </c>
      <c r="B1564" s="5" t="inlineStr">
        <is>
          <t>ESQUINERO DE REMATE WPC EXTERIOR VANCOUVER EBONY 8-50A 2X2 2.90M</t>
        </is>
      </c>
      <c r="C1564" s="5" t="inlineStr">
        <is>
          <t>IMPORTACION PANEL ACANALADO EXTERIOR WPC</t>
        </is>
      </c>
      <c r="D1564" s="11" t="n">
        <v>43</v>
      </c>
      <c r="E1564" s="12" t="n">
        <v>207247.79</v>
      </c>
      <c r="F1564" s="14">
        <f>E1564/SUM(E$2:E$4165)</f>
        <v/>
      </c>
      <c r="G1564" s="14">
        <f>G1563+F1564</f>
        <v/>
      </c>
      <c r="H1564" s="5">
        <f>IF(G1564&lt;=p_rot_a,"A",IF(G1564&lt;=p_rot_b,"B","C"))</f>
        <v/>
      </c>
    </row>
    <row r="1565">
      <c r="A1565" s="5" t="inlineStr">
        <is>
          <t>72960</t>
        </is>
      </c>
      <c r="B1565" s="5" t="inlineStr">
        <is>
          <t>TOTAL DISCO DIAMANTADO 9 SEGMENTADO  TAC21123012</t>
        </is>
      </c>
      <c r="C1565" s="5" t="inlineStr">
        <is>
          <t>FERRETERIA GENERAL</t>
        </is>
      </c>
      <c r="D1565" s="11" t="n">
        <v>35</v>
      </c>
      <c r="E1565" s="12" t="n">
        <v>207102.04</v>
      </c>
      <c r="F1565" s="14">
        <f>E1565/SUM(E$2:E$4165)</f>
        <v/>
      </c>
      <c r="G1565" s="14">
        <f>G1564+F1565</f>
        <v/>
      </c>
      <c r="H1565" s="5">
        <f>IF(G1565&lt;=p_rot_a,"A",IF(G1565&lt;=p_rot_b,"B","C"))</f>
        <v/>
      </c>
    </row>
    <row r="1566">
      <c r="A1566" s="5" t="inlineStr">
        <is>
          <t>351100300991984</t>
        </is>
      </c>
      <c r="B1566" s="5" t="inlineStr">
        <is>
          <t>VESLEE SPRAY TAPAGOTERAS NEGRO 500ML VSL-56 BLACK</t>
        </is>
      </c>
      <c r="C1566" s="5" t="inlineStr">
        <is>
          <t>PINTURAS Y SELLADORES</t>
        </is>
      </c>
      <c r="D1566" s="11" t="n">
        <v>82</v>
      </c>
      <c r="E1566" s="12" t="n">
        <v>206658.48</v>
      </c>
      <c r="F1566" s="14">
        <f>E1566/SUM(E$2:E$4165)</f>
        <v/>
      </c>
      <c r="G1566" s="14">
        <f>G1565+F1566</f>
        <v/>
      </c>
      <c r="H1566" s="5">
        <f>IF(G1566&lt;=p_rot_a,"A",IF(G1566&lt;=p_rot_b,"B","C"))</f>
        <v/>
      </c>
    </row>
    <row r="1567">
      <c r="A1567" s="5" t="inlineStr">
        <is>
          <t>351100300991543</t>
        </is>
      </c>
      <c r="B1567" s="5" t="inlineStr">
        <is>
          <t>WADFOW MASCARA SOLDAR ELECTRONICA WWH2501</t>
        </is>
      </c>
      <c r="C1567" s="5" t="inlineStr">
        <is>
          <t>HERRAMIENTA ELECTRICA</t>
        </is>
      </c>
      <c r="D1567" s="11" t="n">
        <v>23</v>
      </c>
      <c r="E1567" s="12" t="n">
        <v>206181.98</v>
      </c>
      <c r="F1567" s="14">
        <f>E1567/SUM(E$2:E$4165)</f>
        <v/>
      </c>
      <c r="G1567" s="14">
        <f>G1566+F1567</f>
        <v/>
      </c>
      <c r="H1567" s="5">
        <f>IF(G1567&lt;=p_rot_a,"A",IF(G1567&lt;=p_rot_b,"B","C"))</f>
        <v/>
      </c>
    </row>
    <row r="1568">
      <c r="A1568" s="5" t="inlineStr">
        <is>
          <t>73788</t>
        </is>
      </c>
      <c r="B1568" s="5" t="inlineStr">
        <is>
          <t>TOTAL JUEGO CUBOS 1/4 45PCS THT141462</t>
        </is>
      </c>
      <c r="C1568" s="5" t="inlineStr">
        <is>
          <t>FERRETERIA GENERAL</t>
        </is>
      </c>
      <c r="D1568" s="11" t="n">
        <v>13</v>
      </c>
      <c r="E1568" s="12" t="n">
        <v>205815.8</v>
      </c>
      <c r="F1568" s="14">
        <f>E1568/SUM(E$2:E$4165)</f>
        <v/>
      </c>
      <c r="G1568" s="14">
        <f>G1567+F1568</f>
        <v/>
      </c>
      <c r="H1568" s="5">
        <f>IF(G1568&lt;=p_rot_a,"A",IF(G1568&lt;=p_rot_b,"B","C"))</f>
        <v/>
      </c>
    </row>
    <row r="1569">
      <c r="A1569" s="5" t="inlineStr">
        <is>
          <t>60100024</t>
        </is>
      </c>
      <c r="B1569" s="5" t="inlineStr">
        <is>
          <t>LAMPARA LED REDON. EMPOT. 300LM 6W 100-240V WELLMAX 2100320</t>
        </is>
      </c>
      <c r="C1569" s="5" t="inlineStr">
        <is>
          <t>BOMBILLOS Y LAMPARAS</t>
        </is>
      </c>
      <c r="D1569" s="11" t="n">
        <v>85</v>
      </c>
      <c r="E1569" s="12" t="n">
        <v>205384.44</v>
      </c>
      <c r="F1569" s="14">
        <f>E1569/SUM(E$2:E$4165)</f>
        <v/>
      </c>
      <c r="G1569" s="14">
        <f>G1568+F1569</f>
        <v/>
      </c>
      <c r="H1569" s="5">
        <f>IF(G1569&lt;=p_rot_a,"A",IF(G1569&lt;=p_rot_b,"B","C"))</f>
        <v/>
      </c>
    </row>
    <row r="1570">
      <c r="A1570" s="5" t="inlineStr">
        <is>
          <t>351100300992346</t>
        </is>
      </c>
      <c r="B1570" s="5" t="inlineStr">
        <is>
          <t>SET DE ACCESORIOS DOBLE DESCARGA AQP-23434</t>
        </is>
      </c>
      <c r="C1570" s="5" t="inlineStr">
        <is>
          <t>IMPORTACION GRIFERIA</t>
        </is>
      </c>
      <c r="D1570" s="11" t="n">
        <v>31</v>
      </c>
      <c r="E1570" s="12" t="n">
        <v>205221.24</v>
      </c>
      <c r="F1570" s="14">
        <f>E1570/SUM(E$2:E$4165)</f>
        <v/>
      </c>
      <c r="G1570" s="14">
        <f>G1569+F1570</f>
        <v/>
      </c>
      <c r="H1570" s="5">
        <f>IF(G1570&lt;=p_rot_a,"A",IF(G1570&lt;=p_rot_b,"B","C"))</f>
        <v/>
      </c>
    </row>
    <row r="1571">
      <c r="A1571" s="5" t="inlineStr">
        <is>
          <t>322990591</t>
        </is>
      </c>
      <c r="B1571" s="5" t="inlineStr">
        <is>
          <t>TOTAL HERRAMIENTA MULTIPLE 20V SIN BATERIA TMLI2022 MULTIFUNCIONAL</t>
        </is>
      </c>
      <c r="C1571" s="5" t="inlineStr">
        <is>
          <t>HERRAMIENTA ELECTRICA</t>
        </is>
      </c>
      <c r="D1571" s="11" t="n">
        <v>11</v>
      </c>
      <c r="E1571" s="12" t="n">
        <v>205081.05</v>
      </c>
      <c r="F1571" s="14">
        <f>E1571/SUM(E$2:E$4165)</f>
        <v/>
      </c>
      <c r="G1571" s="14">
        <f>G1570+F1571</f>
        <v/>
      </c>
      <c r="H1571" s="5">
        <f>IF(G1571&lt;=p_rot_a,"A",IF(G1571&lt;=p_rot_b,"B","C"))</f>
        <v/>
      </c>
    </row>
    <row r="1572">
      <c r="A1572" s="5" t="inlineStr">
        <is>
          <t>PINT-PA-0096</t>
        </is>
      </c>
      <c r="B1572" s="5" t="inlineStr">
        <is>
          <t>SUPRA SATIN DEEP GALON VA3683-4</t>
        </is>
      </c>
      <c r="C1572" s="5" t="inlineStr">
        <is>
          <t>PINTURA ACRILICA</t>
        </is>
      </c>
      <c r="D1572" s="11" t="n">
        <v>17</v>
      </c>
      <c r="E1572" s="12" t="n">
        <v>204292.04</v>
      </c>
      <c r="F1572" s="14">
        <f>E1572/SUM(E$2:E$4165)</f>
        <v/>
      </c>
      <c r="G1572" s="14">
        <f>G1571+F1572</f>
        <v/>
      </c>
      <c r="H1572" s="5">
        <f>IF(G1572&lt;=p_rot_a,"A",IF(G1572&lt;=p_rot_b,"B","C"))</f>
        <v/>
      </c>
    </row>
    <row r="1573">
      <c r="A1573" s="5" t="inlineStr">
        <is>
          <t>351100300992444</t>
        </is>
      </c>
      <c r="B1573" s="5" t="inlineStr">
        <is>
          <t>LLAVE LAVATORIO MANIJA PALETA AQP-007</t>
        </is>
      </c>
      <c r="C1573" s="5" t="inlineStr">
        <is>
          <t>IMPORTACION GRIFERIA</t>
        </is>
      </c>
      <c r="D1573" s="11" t="n">
        <v>42</v>
      </c>
      <c r="E1573" s="12" t="n">
        <v>203393.81</v>
      </c>
      <c r="F1573" s="14">
        <f>E1573/SUM(E$2:E$4165)</f>
        <v/>
      </c>
      <c r="G1573" s="14">
        <f>G1572+F1573</f>
        <v/>
      </c>
      <c r="H1573" s="5">
        <f>IF(G1573&lt;=p_rot_a,"A",IF(G1573&lt;=p_rot_b,"B","C"))</f>
        <v/>
      </c>
    </row>
    <row r="1574">
      <c r="A1574" s="5" t="inlineStr">
        <is>
          <t>PINT-IM-0026</t>
        </is>
      </c>
      <c r="B1574" s="5" t="inlineStr">
        <is>
          <t>LANCO SEAL COAT PASTEL SATIN CUBETA SC3494-2</t>
        </is>
      </c>
      <c r="C1574" s="5" t="inlineStr">
        <is>
          <t>IMPERMEABILIZANTES</t>
        </is>
      </c>
      <c r="D1574" s="11" t="n">
        <v>3</v>
      </c>
      <c r="E1574" s="12" t="n">
        <v>202964.6</v>
      </c>
      <c r="F1574" s="14">
        <f>E1574/SUM(E$2:E$4165)</f>
        <v/>
      </c>
      <c r="G1574" s="14">
        <f>G1573+F1574</f>
        <v/>
      </c>
      <c r="H1574" s="5">
        <f>IF(G1574&lt;=p_rot_a,"A",IF(G1574&lt;=p_rot_b,"B","C"))</f>
        <v/>
      </c>
    </row>
    <row r="1575">
      <c r="A1575" s="5" t="inlineStr">
        <is>
          <t>72049</t>
        </is>
      </c>
      <c r="B1575" s="5" t="inlineStr">
        <is>
          <t>FREGADERO ACERO INOX IZQ 1 BAT  PARCHE/MUEBLE</t>
        </is>
      </c>
      <c r="C1575" s="5" t="inlineStr">
        <is>
          <t>GRIFERIA - ACC. BAÑO Y COCINA</t>
        </is>
      </c>
      <c r="D1575" s="11" t="n">
        <v>14</v>
      </c>
      <c r="E1575" s="12" t="n">
        <v>202206.47</v>
      </c>
      <c r="F1575" s="14">
        <f>E1575/SUM(E$2:E$4165)</f>
        <v/>
      </c>
      <c r="G1575" s="14">
        <f>G1574+F1575</f>
        <v/>
      </c>
      <c r="H1575" s="5">
        <f>IF(G1575&lt;=p_rot_a,"A",IF(G1575&lt;=p_rot_b,"B","C"))</f>
        <v/>
      </c>
    </row>
    <row r="1576">
      <c r="A1576" s="5" t="inlineStr">
        <is>
          <t>351100300992354</t>
        </is>
      </c>
      <c r="B1576" s="5" t="inlineStr">
        <is>
          <t>CACHERA FREGADERO MONOCOMANDO EXPUESTA CROMADA ULTRA LUJOSA AQP-21749</t>
        </is>
      </c>
      <c r="C1576" s="5" t="inlineStr">
        <is>
          <t>IMPORTACION GRIFERIA</t>
        </is>
      </c>
      <c r="D1576" s="11" t="n">
        <v>5</v>
      </c>
      <c r="E1576" s="12" t="n">
        <v>202060.36</v>
      </c>
      <c r="F1576" s="14">
        <f>E1576/SUM(E$2:E$4165)</f>
        <v/>
      </c>
      <c r="G1576" s="14">
        <f>G1575+F1576</f>
        <v/>
      </c>
      <c r="H1576" s="5">
        <f>IF(G1576&lt;=p_rot_a,"A",IF(G1576&lt;=p_rot_b,"B","C"))</f>
        <v/>
      </c>
    </row>
    <row r="1577">
      <c r="A1577" s="5" t="inlineStr">
        <is>
          <t>351100300992090</t>
        </is>
      </c>
      <c r="B1577" s="5" t="inlineStr">
        <is>
          <t>WADFOW COMBO 2 PCS TALADRO + PISTOLA IMPACTO 20V UWCK2017</t>
        </is>
      </c>
      <c r="C1577" s="5" t="inlineStr">
        <is>
          <t>SIN CATEGORIA</t>
        </is>
      </c>
      <c r="D1577" s="11" t="n">
        <v>4</v>
      </c>
      <c r="E1577" s="12" t="n">
        <v>202021.46</v>
      </c>
      <c r="F1577" s="14">
        <f>E1577/SUM(E$2:E$4165)</f>
        <v/>
      </c>
      <c r="G1577" s="14">
        <f>G1576+F1577</f>
        <v/>
      </c>
      <c r="H1577" s="5">
        <f>IF(G1577&lt;=p_rot_a,"A",IF(G1577&lt;=p_rot_b,"B","C"))</f>
        <v/>
      </c>
    </row>
    <row r="1578">
      <c r="A1578" s="5" t="inlineStr">
        <is>
          <t>71415</t>
        </is>
      </c>
      <c r="B1578" s="5" t="inlineStr">
        <is>
          <t>EXTRACTOR BANO 50 CFM BPT12-12D 22CMX22CM</t>
        </is>
      </c>
      <c r="C1578" s="5" t="inlineStr">
        <is>
          <t>FERRETERIA GENERAL</t>
        </is>
      </c>
      <c r="D1578" s="11" t="n">
        <v>12</v>
      </c>
      <c r="E1578" s="12" t="n">
        <v>201560.75</v>
      </c>
      <c r="F1578" s="14">
        <f>E1578/SUM(E$2:E$4165)</f>
        <v/>
      </c>
      <c r="G1578" s="14">
        <f>G1577+F1578</f>
        <v/>
      </c>
      <c r="H1578" s="5">
        <f>IF(G1578&lt;=p_rot_a,"A",IF(G1578&lt;=p_rot_b,"B","C"))</f>
        <v/>
      </c>
    </row>
    <row r="1579">
      <c r="A1579" s="5" t="inlineStr">
        <is>
          <t>PINT-PA-0011</t>
        </is>
      </c>
      <c r="B1579" s="5" t="inlineStr">
        <is>
          <t>LANCO MAXIMA LATEX DEEP MATE GALON MA683-4</t>
        </is>
      </c>
      <c r="C1579" s="5" t="inlineStr">
        <is>
          <t>PINTURA ACRILICA</t>
        </is>
      </c>
      <c r="D1579" s="11" t="n">
        <v>13</v>
      </c>
      <c r="E1579" s="12" t="n">
        <v>201327.43</v>
      </c>
      <c r="F1579" s="14">
        <f>E1579/SUM(E$2:E$4165)</f>
        <v/>
      </c>
      <c r="G1579" s="14">
        <f>G1578+F1579</f>
        <v/>
      </c>
      <c r="H1579" s="5">
        <f>IF(G1579&lt;=p_rot_a,"A",IF(G1579&lt;=p_rot_b,"B","C"))</f>
        <v/>
      </c>
    </row>
    <row r="1580">
      <c r="A1580" s="5" t="inlineStr">
        <is>
          <t>73965</t>
        </is>
      </c>
      <c r="B1580" s="5" t="inlineStr">
        <is>
          <t>TOTAL TIJERA AVIACION  RECTA THT522106</t>
        </is>
      </c>
      <c r="C1580" s="5" t="inlineStr">
        <is>
          <t>FERRETERIA GENERAL</t>
        </is>
      </c>
      <c r="D1580" s="11" t="n">
        <v>62</v>
      </c>
      <c r="E1580" s="12" t="n">
        <v>201292.65</v>
      </c>
      <c r="F1580" s="14">
        <f>E1580/SUM(E$2:E$4165)</f>
        <v/>
      </c>
      <c r="G1580" s="14">
        <f>G1579+F1580</f>
        <v/>
      </c>
      <c r="H1580" s="5">
        <f>IF(G1580&lt;=p_rot_a,"A",IF(G1580&lt;=p_rot_b,"B","C"))</f>
        <v/>
      </c>
    </row>
    <row r="1581">
      <c r="A1581" s="5" t="inlineStr">
        <is>
          <t>101106</t>
        </is>
      </c>
      <c r="B1581" s="5" t="inlineStr">
        <is>
          <t>TOTAL LIJADORA CUADRADA 240W UTF2241108</t>
        </is>
      </c>
      <c r="C1581" s="5" t="inlineStr">
        <is>
          <t>HERRAMIENTA ELECTRICA</t>
        </is>
      </c>
      <c r="D1581" s="11" t="n">
        <v>10</v>
      </c>
      <c r="E1581" s="12" t="n">
        <v>200936.47</v>
      </c>
      <c r="F1581" s="14">
        <f>E1581/SUM(E$2:E$4165)</f>
        <v/>
      </c>
      <c r="G1581" s="14">
        <f>G1580+F1581</f>
        <v/>
      </c>
      <c r="H1581" s="5">
        <f>IF(G1581&lt;=p_rot_a,"A",IF(G1581&lt;=p_rot_b,"B","C"))</f>
        <v/>
      </c>
    </row>
    <row r="1582">
      <c r="A1582" s="5" t="inlineStr">
        <is>
          <t>351100300992306</t>
        </is>
      </c>
      <c r="B1582" s="5" t="inlineStr">
        <is>
          <t>HUNTER GUARDA POLVO CAFE BURLETE DE PVC 90CM F-1501</t>
        </is>
      </c>
      <c r="C1582" s="5" t="inlineStr">
        <is>
          <t>IMPORTACION FERRETERIA GENERAL</t>
        </is>
      </c>
      <c r="D1582" s="11" t="n">
        <v>70</v>
      </c>
      <c r="E1582" s="12" t="n">
        <v>200857.86</v>
      </c>
      <c r="F1582" s="14">
        <f>E1582/SUM(E$2:E$4165)</f>
        <v/>
      </c>
      <c r="G1582" s="14">
        <f>G1581+F1582</f>
        <v/>
      </c>
      <c r="H1582" s="5">
        <f>IF(G1582&lt;=p_rot_a,"A",IF(G1582&lt;=p_rot_b,"B","C"))</f>
        <v/>
      </c>
    </row>
    <row r="1583">
      <c r="A1583" s="5" t="inlineStr">
        <is>
          <t>7895</t>
        </is>
      </c>
      <c r="B1583" s="5" t="inlineStr">
        <is>
          <t>ACIDO MURIATICO GALON</t>
        </is>
      </c>
      <c r="C1583" s="5" t="inlineStr">
        <is>
          <t>FERRETERIA GENERAL</t>
        </is>
      </c>
      <c r="D1583" s="11" t="n">
        <v>72</v>
      </c>
      <c r="E1583" s="12" t="n">
        <v>200501.71</v>
      </c>
      <c r="F1583" s="14">
        <f>E1583/SUM(E$2:E$4165)</f>
        <v/>
      </c>
      <c r="G1583" s="14">
        <f>G1582+F1583</f>
        <v/>
      </c>
      <c r="H1583" s="5">
        <f>IF(G1583&lt;=p_rot_a,"A",IF(G1583&lt;=p_rot_b,"B","C"))</f>
        <v/>
      </c>
    </row>
    <row r="1584">
      <c r="A1584" s="5" t="inlineStr">
        <is>
          <t>30420</t>
        </is>
      </c>
      <c r="B1584" s="5" t="inlineStr">
        <is>
          <t>UNION CONDUIT 1/2 TIPO A UL*</t>
        </is>
      </c>
      <c r="C1584" s="5" t="inlineStr">
        <is>
          <t>ACCESORIOS ELECTRICOS Y CABLES</t>
        </is>
      </c>
      <c r="D1584" s="11" t="n">
        <v>918</v>
      </c>
      <c r="E1584" s="12" t="n">
        <v>200254.21</v>
      </c>
      <c r="F1584" s="14">
        <f>E1584/SUM(E$2:E$4165)</f>
        <v/>
      </c>
      <c r="G1584" s="14">
        <f>G1583+F1584</f>
        <v/>
      </c>
      <c r="H1584" s="5">
        <f>IF(G1584&lt;=p_rot_a,"A",IF(G1584&lt;=p_rot_b,"B","C"))</f>
        <v/>
      </c>
    </row>
    <row r="1585">
      <c r="A1585" s="5" t="inlineStr">
        <is>
          <t>71728</t>
        </is>
      </c>
      <c r="B1585" s="5" t="inlineStr">
        <is>
          <t>AGUILA ENCHUFE  220 NTP 80</t>
        </is>
      </c>
      <c r="C1585" s="5" t="inlineStr">
        <is>
          <t>ACCESORIOS ELECTRICOS Y CABLES</t>
        </is>
      </c>
      <c r="D1585" s="11" t="n">
        <v>71</v>
      </c>
      <c r="E1585" s="12" t="n">
        <v>200124.49</v>
      </c>
      <c r="F1585" s="14">
        <f>E1585/SUM(E$2:E$4165)</f>
        <v/>
      </c>
      <c r="G1585" s="14">
        <f>G1584+F1585</f>
        <v/>
      </c>
      <c r="H1585" s="5">
        <f>IF(G1585&lt;=p_rot_a,"A",IF(G1585&lt;=p_rot_b,"B","C"))</f>
        <v/>
      </c>
    </row>
    <row r="1586">
      <c r="A1586" s="5" t="inlineStr">
        <is>
          <t>10153</t>
        </is>
      </c>
      <c r="B1586" s="5" t="inlineStr">
        <is>
          <t>LLAVE EMPOTRAR MANIJA CRUZ CLASSIC 013CSCC PRICE PFISTER</t>
        </is>
      </c>
      <c r="C1586" s="5" t="inlineStr">
        <is>
          <t>GRIFERIA - ACC. BAÑO Y COCINA</t>
        </is>
      </c>
      <c r="D1586" s="11" t="n">
        <v>15</v>
      </c>
      <c r="E1586" s="12" t="n">
        <v>199886.01</v>
      </c>
      <c r="F1586" s="14">
        <f>E1586/SUM(E$2:E$4165)</f>
        <v/>
      </c>
      <c r="G1586" s="14">
        <f>G1585+F1586</f>
        <v/>
      </c>
      <c r="H1586" s="5">
        <f>IF(G1586&lt;=p_rot_a,"A",IF(G1586&lt;=p_rot_b,"B","C"))</f>
        <v/>
      </c>
    </row>
    <row r="1587">
      <c r="A1587" s="5" t="inlineStr">
        <is>
          <t>528322</t>
        </is>
      </c>
      <c r="B1587" s="5" t="inlineStr">
        <is>
          <t xml:space="preserve">PASAMANOS 12 </t>
        </is>
      </c>
      <c r="C1587" s="5" t="inlineStr">
        <is>
          <t>FERRETERIA GENERAL</t>
        </is>
      </c>
      <c r="D1587" s="11" t="n">
        <v>32</v>
      </c>
      <c r="E1587" s="12" t="n">
        <v>199758.96</v>
      </c>
      <c r="F1587" s="14">
        <f>E1587/SUM(E$2:E$4165)</f>
        <v/>
      </c>
      <c r="G1587" s="14">
        <f>G1586+F1587</f>
        <v/>
      </c>
      <c r="H1587" s="5">
        <f>IF(G1587&lt;=p_rot_a,"A",IF(G1587&lt;=p_rot_b,"B","C"))</f>
        <v/>
      </c>
    </row>
    <row r="1588">
      <c r="A1588" s="5" t="inlineStr">
        <is>
          <t>71845</t>
        </is>
      </c>
      <c r="B1588" s="5" t="inlineStr">
        <is>
          <t>AGUILA BLANCO TOMA Y APAGADOR PLATA 1006W</t>
        </is>
      </c>
      <c r="C1588" s="5" t="inlineStr">
        <is>
          <t>ACCESORIOS ELECTRICOS Y CABLES</t>
        </is>
      </c>
      <c r="D1588" s="11" t="n">
        <v>93</v>
      </c>
      <c r="E1588" s="12" t="n">
        <v>199743.88</v>
      </c>
      <c r="F1588" s="14">
        <f>E1588/SUM(E$2:E$4165)</f>
        <v/>
      </c>
      <c r="G1588" s="14">
        <f>G1587+F1588</f>
        <v/>
      </c>
      <c r="H1588" s="5">
        <f>IF(G1588&lt;=p_rot_a,"A",IF(G1588&lt;=p_rot_b,"B","C"))</f>
        <v/>
      </c>
    </row>
    <row r="1589">
      <c r="A1589" s="5" t="inlineStr">
        <is>
          <t>PINT-AN-0002</t>
        </is>
      </c>
      <c r="B1589" s="5" t="inlineStr">
        <is>
          <t>DUREX BASE AGUA BLANCO ANTICORROSIVO GALON DE736-4</t>
        </is>
      </c>
      <c r="C1589" s="5" t="inlineStr">
        <is>
          <t>ANTICORROSIVOS Y BASE ACEITE</t>
        </is>
      </c>
      <c r="D1589" s="11" t="n">
        <v>12</v>
      </c>
      <c r="E1589" s="12" t="n">
        <v>199605.1</v>
      </c>
      <c r="F1589" s="14">
        <f>E1589/SUM(E$2:E$4165)</f>
        <v/>
      </c>
      <c r="G1589" s="14">
        <f>G1588+F1589</f>
        <v/>
      </c>
      <c r="H1589" s="5">
        <f>IF(G1589&lt;=p_rot_a,"A",IF(G1589&lt;=p_rot_b,"B","C"))</f>
        <v/>
      </c>
    </row>
    <row r="1590">
      <c r="A1590" s="5" t="inlineStr">
        <is>
          <t>400992889</t>
        </is>
      </c>
      <c r="B1590" s="5" t="inlineStr">
        <is>
          <t>ALTIVA APAGADOR DOBLE 9004-BK NEGRO EAGLE</t>
        </is>
      </c>
      <c r="C1590" s="5" t="inlineStr">
        <is>
          <t>ACCESORIOS ELECTRICOS Y CABLES</t>
        </is>
      </c>
      <c r="D1590" s="11" t="n">
        <v>57</v>
      </c>
      <c r="E1590" s="12" t="n">
        <v>199379.44</v>
      </c>
      <c r="F1590" s="14">
        <f>E1590/SUM(E$2:E$4165)</f>
        <v/>
      </c>
      <c r="G1590" s="14">
        <f>G1589+F1590</f>
        <v/>
      </c>
      <c r="H1590" s="5">
        <f>IF(G1590&lt;=p_rot_a,"A",IF(G1590&lt;=p_rot_b,"B","C"))</f>
        <v/>
      </c>
    </row>
    <row r="1591">
      <c r="A1591" s="5" t="inlineStr">
        <is>
          <t>351100300991813</t>
        </is>
      </c>
      <c r="B1591" s="5" t="inlineStr">
        <is>
          <t>TOSCANA LLAVE FREGADERO NEGRA MC-IR15N</t>
        </is>
      </c>
      <c r="C1591" s="5" t="inlineStr">
        <is>
          <t>GRIFERIA - ACC. BAÑO Y COCINA</t>
        </is>
      </c>
      <c r="D1591" s="11" t="n">
        <v>10</v>
      </c>
      <c r="E1591" s="12" t="n">
        <v>199200.6</v>
      </c>
      <c r="F1591" s="14">
        <f>E1591/SUM(E$2:E$4165)</f>
        <v/>
      </c>
      <c r="G1591" s="14">
        <f>G1590+F1591</f>
        <v/>
      </c>
      <c r="H1591" s="5">
        <f>IF(G1591&lt;=p_rot_a,"A",IF(G1591&lt;=p_rot_b,"B","C"))</f>
        <v/>
      </c>
    </row>
    <row r="1592">
      <c r="A1592" s="5" t="inlineStr">
        <is>
          <t>182</t>
        </is>
      </c>
      <c r="B1592" s="5" t="inlineStr">
        <is>
          <t>TUBO CONCRETO 15 X 1 MT</t>
        </is>
      </c>
      <c r="C1592" s="5" t="inlineStr">
        <is>
          <t>BLOQUES, VARILLAS, MALLAS</t>
        </is>
      </c>
      <c r="D1592" s="11" t="n">
        <v>18</v>
      </c>
      <c r="E1592" s="12" t="n">
        <v>199142.06</v>
      </c>
      <c r="F1592" s="14">
        <f>E1592/SUM(E$2:E$4165)</f>
        <v/>
      </c>
      <c r="G1592" s="14">
        <f>G1591+F1592</f>
        <v/>
      </c>
      <c r="H1592" s="5">
        <f>IF(G1592&lt;=p_rot_a,"A",IF(G1592&lt;=p_rot_b,"B","C"))</f>
        <v/>
      </c>
    </row>
    <row r="1593">
      <c r="A1593" s="5" t="inlineStr">
        <is>
          <t>351100300992307</t>
        </is>
      </c>
      <c r="B1593" s="5" t="inlineStr">
        <is>
          <t>CONECTOR BARRIL AMARILLO #12 PAQUETE 50U HM-2027 HUNTER</t>
        </is>
      </c>
      <c r="C1593" s="5" t="inlineStr">
        <is>
          <t>IMPORTACION FERRETERIA GENERAL</t>
        </is>
      </c>
      <c r="D1593" s="11" t="n">
        <v>75</v>
      </c>
      <c r="E1593" s="12" t="n">
        <v>199115.04</v>
      </c>
      <c r="F1593" s="14">
        <f>E1593/SUM(E$2:E$4165)</f>
        <v/>
      </c>
      <c r="G1593" s="14">
        <f>G1592+F1593</f>
        <v/>
      </c>
      <c r="H1593" s="5">
        <f>IF(G1593&lt;=p_rot_a,"A",IF(G1593&lt;=p_rot_b,"B","C"))</f>
        <v/>
      </c>
    </row>
    <row r="1594">
      <c r="A1594" s="5" t="inlineStr">
        <is>
          <t>351100300992369</t>
        </is>
      </c>
      <c r="B1594" s="5" t="inlineStr">
        <is>
          <t>BASE PARA MOVER COCINA-REFRI-MUEBLE AM-1437</t>
        </is>
      </c>
      <c r="C1594" s="5" t="inlineStr">
        <is>
          <t>SIN CATEGORIA</t>
        </is>
      </c>
      <c r="D1594" s="11" t="n">
        <v>30</v>
      </c>
      <c r="E1594" s="12" t="n">
        <v>199115.04</v>
      </c>
      <c r="F1594" s="14">
        <f>E1594/SUM(E$2:E$4165)</f>
        <v/>
      </c>
      <c r="G1594" s="14">
        <f>G1593+F1594</f>
        <v/>
      </c>
      <c r="H1594" s="5">
        <f>IF(G1594&lt;=p_rot_a,"A",IF(G1594&lt;=p_rot_b,"B","C"))</f>
        <v/>
      </c>
    </row>
    <row r="1595">
      <c r="A1595" s="5" t="inlineStr">
        <is>
          <t>9163</t>
        </is>
      </c>
      <c r="B1595" s="5" t="inlineStr">
        <is>
          <t>TAPA PAR CANOA PECHO PALOMA DERECHA - IZQUIERDA AMANCO</t>
        </is>
      </c>
      <c r="C1595" s="5" t="inlineStr">
        <is>
          <t>TUBERIA PVC, CANOAS Y ACCESORIOS</t>
        </is>
      </c>
      <c r="D1595" s="11" t="n">
        <v>166</v>
      </c>
      <c r="E1595" s="12" t="n">
        <v>199081.21</v>
      </c>
      <c r="F1595" s="14">
        <f>E1595/SUM(E$2:E$4165)</f>
        <v/>
      </c>
      <c r="G1595" s="14">
        <f>G1594+F1595</f>
        <v/>
      </c>
      <c r="H1595" s="5">
        <f>IF(G1595&lt;=p_rot_a,"A",IF(G1595&lt;=p_rot_b,"B","C"))</f>
        <v/>
      </c>
    </row>
    <row r="1596">
      <c r="A1596" s="5" t="inlineStr">
        <is>
          <t>PINT-AN-0051</t>
        </is>
      </c>
      <c r="B1596" s="5" t="inlineStr">
        <is>
          <t>ESMALTE LANCO RAPID DRY NEGRO GALON RD3458-4</t>
        </is>
      </c>
      <c r="C1596" s="5" t="inlineStr">
        <is>
          <t>ANTICORROSIVOS Y BASE ACEITE</t>
        </is>
      </c>
      <c r="D1596" s="11" t="n">
        <v>9</v>
      </c>
      <c r="E1596" s="12" t="n">
        <v>198604.01</v>
      </c>
      <c r="F1596" s="14">
        <f>E1596/SUM(E$2:E$4165)</f>
        <v/>
      </c>
      <c r="G1596" s="14">
        <f>G1595+F1596</f>
        <v/>
      </c>
      <c r="H1596" s="5">
        <f>IF(G1596&lt;=p_rot_a,"A",IF(G1596&lt;=p_rot_b,"B","C"))</f>
        <v/>
      </c>
    </row>
    <row r="1597">
      <c r="A1597" s="5" t="inlineStr">
        <is>
          <t>351100300992591</t>
        </is>
      </c>
      <c r="B1597" s="5" t="inlineStr">
        <is>
          <t>LLAVE EMPOTRAR SATINADA TBM-71N TUBIG</t>
        </is>
      </c>
      <c r="C1597" s="5" t="inlineStr">
        <is>
          <t>GRIFERIA - ACC. BAÑO Y COCINA</t>
        </is>
      </c>
      <c r="D1597" s="11" t="n">
        <v>15</v>
      </c>
      <c r="E1597" s="12" t="n">
        <v>198053.1</v>
      </c>
      <c r="F1597" s="14">
        <f>E1597/SUM(E$2:E$4165)</f>
        <v/>
      </c>
      <c r="G1597" s="14">
        <f>G1596+F1597</f>
        <v/>
      </c>
      <c r="H1597" s="5">
        <f>IF(G1597&lt;=p_rot_a,"A",IF(G1597&lt;=p_rot_b,"B","C"))</f>
        <v/>
      </c>
    </row>
    <row r="1598">
      <c r="A1598" s="5" t="inlineStr">
        <is>
          <t>351100300992436</t>
        </is>
      </c>
      <c r="B1598" s="5" t="inlineStr">
        <is>
          <t>LLAVE FREGADERO MULTIFUNCION AQP-23207</t>
        </is>
      </c>
      <c r="C1598" s="5" t="inlineStr">
        <is>
          <t>IMPORTACION GRIFERIA</t>
        </is>
      </c>
      <c r="D1598" s="11" t="n">
        <v>14</v>
      </c>
      <c r="E1598" s="12" t="n">
        <v>197925.51</v>
      </c>
      <c r="F1598" s="14">
        <f>E1598/SUM(E$2:E$4165)</f>
        <v/>
      </c>
      <c r="G1598" s="14">
        <f>G1597+F1598</f>
        <v/>
      </c>
      <c r="H1598" s="5">
        <f>IF(G1598&lt;=p_rot_a,"A",IF(G1598&lt;=p_rot_b,"B","C"))</f>
        <v/>
      </c>
    </row>
    <row r="1599">
      <c r="A1599" s="5" t="inlineStr">
        <is>
          <t>1044</t>
        </is>
      </c>
      <c r="B1599" s="5" t="inlineStr">
        <is>
          <t>CABLE 12 AZUL POR CAJA</t>
        </is>
      </c>
      <c r="C1599" s="5" t="inlineStr">
        <is>
          <t>ACCESORIOS ELECTRICOS Y CABLES</t>
        </is>
      </c>
      <c r="D1599" s="11" t="n">
        <v>7</v>
      </c>
      <c r="E1599" s="12" t="n">
        <v>196454.36</v>
      </c>
      <c r="F1599" s="14">
        <f>E1599/SUM(E$2:E$4165)</f>
        <v/>
      </c>
      <c r="G1599" s="14">
        <f>G1598+F1599</f>
        <v/>
      </c>
      <c r="H1599" s="5">
        <f>IF(G1599&lt;=p_rot_a,"A",IF(G1599&lt;=p_rot_b,"B","C"))</f>
        <v/>
      </c>
    </row>
    <row r="1600">
      <c r="A1600" s="5" t="inlineStr">
        <is>
          <t>351100300991996</t>
        </is>
      </c>
      <c r="B1600" s="5" t="inlineStr">
        <is>
          <t>ESQUINERO CORONEL DE003 PANEL ACANALADO 1X1 2.90M WALL PANEL</t>
        </is>
      </c>
      <c r="C1600" s="5" t="inlineStr">
        <is>
          <t>PANEL ACANALADO INTERIOR</t>
        </is>
      </c>
      <c r="D1600" s="11" t="n">
        <v>66</v>
      </c>
      <c r="E1600" s="12" t="n">
        <v>196358.41</v>
      </c>
      <c r="F1600" s="14">
        <f>E1600/SUM(E$2:E$4165)</f>
        <v/>
      </c>
      <c r="G1600" s="14">
        <f>G1599+F1600</f>
        <v/>
      </c>
      <c r="H1600" s="5">
        <f>IF(G1600&lt;=p_rot_a,"A",IF(G1600&lt;=p_rot_b,"B","C"))</f>
        <v/>
      </c>
    </row>
    <row r="1601">
      <c r="A1601" s="5" t="inlineStr">
        <is>
          <t>93211</t>
        </is>
      </c>
      <c r="B1601" s="5" t="inlineStr">
        <is>
          <t>TOTAL CINTA METRICA 8M TMT126081</t>
        </is>
      </c>
      <c r="C1601" s="5" t="inlineStr">
        <is>
          <t>FERRETERIA GENERAL</t>
        </is>
      </c>
      <c r="D1601" s="11" t="n">
        <v>64</v>
      </c>
      <c r="E1601" s="12" t="n">
        <v>196229.33</v>
      </c>
      <c r="F1601" s="14">
        <f>E1601/SUM(E$2:E$4165)</f>
        <v/>
      </c>
      <c r="G1601" s="14">
        <f>G1600+F1601</f>
        <v/>
      </c>
      <c r="H1601" s="5">
        <f>IF(G1601&lt;=p_rot_a,"A",IF(G1601&lt;=p_rot_b,"B","C"))</f>
        <v/>
      </c>
    </row>
    <row r="1602">
      <c r="A1602" s="5" t="inlineStr">
        <is>
          <t>351100300992095</t>
        </is>
      </c>
      <c r="B1602" s="5" t="inlineStr">
        <is>
          <t>TOTAL COMPRESOR 1.5HP 24LTS UTCS1110242</t>
        </is>
      </c>
      <c r="C1602" s="5" t="inlineStr">
        <is>
          <t>HERRAMIENTA ELECTRICA</t>
        </is>
      </c>
      <c r="D1602" s="11" t="n">
        <v>3</v>
      </c>
      <c r="E1602" s="12" t="n">
        <v>196147.54</v>
      </c>
      <c r="F1602" s="14">
        <f>E1602/SUM(E$2:E$4165)</f>
        <v/>
      </c>
      <c r="G1602" s="14">
        <f>G1601+F1602</f>
        <v/>
      </c>
      <c r="H1602" s="5">
        <f>IF(G1602&lt;=p_rot_a,"A",IF(G1602&lt;=p_rot_b,"B","C"))</f>
        <v/>
      </c>
    </row>
    <row r="1603">
      <c r="A1603" s="5" t="inlineStr">
        <is>
          <t>72676</t>
        </is>
      </c>
      <c r="B1603" s="5" t="inlineStr">
        <is>
          <t>LLAVIN PICO LORA YALE IZQ C/R 3026</t>
        </is>
      </c>
      <c r="C1603" s="5" t="inlineStr">
        <is>
          <t>FERRETERIA GENERAL</t>
        </is>
      </c>
      <c r="D1603" s="11" t="n">
        <v>8</v>
      </c>
      <c r="E1603" s="12" t="n">
        <v>195802.8</v>
      </c>
      <c r="F1603" s="14">
        <f>E1603/SUM(E$2:E$4165)</f>
        <v/>
      </c>
      <c r="G1603" s="14">
        <f>G1602+F1603</f>
        <v/>
      </c>
      <c r="H1603" s="5">
        <f>IF(G1603&lt;=p_rot_a,"A",IF(G1603&lt;=p_rot_b,"B","C"))</f>
        <v/>
      </c>
    </row>
    <row r="1604">
      <c r="A1604" s="5" t="inlineStr">
        <is>
          <t>351100300992183</t>
        </is>
      </c>
      <c r="B1604" s="5" t="inlineStr">
        <is>
          <t>AQA-4003M JUEGO DE ACCESORIOS DE BANO 6 PIEZAS NEGRO AQUA</t>
        </is>
      </c>
      <c r="C1604" s="5" t="inlineStr">
        <is>
          <t>SIN CATEGORIA</t>
        </is>
      </c>
      <c r="D1604" s="11" t="n">
        <v>15</v>
      </c>
      <c r="E1604" s="12" t="n">
        <v>195796.46</v>
      </c>
      <c r="F1604" s="14">
        <f>E1604/SUM(E$2:E$4165)</f>
        <v/>
      </c>
      <c r="G1604" s="14">
        <f>G1603+F1604</f>
        <v/>
      </c>
      <c r="H1604" s="5">
        <f>IF(G1604&lt;=p_rot_a,"A",IF(G1604&lt;=p_rot_b,"B","C"))</f>
        <v/>
      </c>
    </row>
    <row r="1605">
      <c r="A1605" s="5" t="inlineStr">
        <is>
          <t>351100300992314</t>
        </is>
      </c>
      <c r="B1605" s="5" t="inlineStr">
        <is>
          <t>ESTANTE ESQUINERO NEGRO PARA BAÑO FF-0452B ADHESIVO</t>
        </is>
      </c>
      <c r="C1605" s="5" t="inlineStr">
        <is>
          <t>IMPORTACION GRIFERIA</t>
        </is>
      </c>
      <c r="D1605" s="11" t="n">
        <v>34</v>
      </c>
      <c r="E1605" s="12" t="n">
        <v>195172.57</v>
      </c>
      <c r="F1605" s="14">
        <f>E1605/SUM(E$2:E$4165)</f>
        <v/>
      </c>
      <c r="G1605" s="14">
        <f>G1604+F1605</f>
        <v/>
      </c>
      <c r="H1605" s="5">
        <f>IF(G1605&lt;=p_rot_a,"A",IF(G1605&lt;=p_rot_b,"B","C"))</f>
        <v/>
      </c>
    </row>
    <row r="1606">
      <c r="A1606" s="5" t="inlineStr">
        <is>
          <t>351100300992454</t>
        </is>
      </c>
      <c r="B1606" s="5" t="inlineStr">
        <is>
          <t>MUEBLE LAVATORIO XL GRANDE CAFE OSCURO MELAMINA 55 X 55CM NO INCLUYE LOZA</t>
        </is>
      </c>
      <c r="C1606" s="5" t="inlineStr">
        <is>
          <t>LOZA SANITARIA</t>
        </is>
      </c>
      <c r="D1606" s="11" t="n">
        <v>4</v>
      </c>
      <c r="E1606" s="12" t="n">
        <v>194690.27</v>
      </c>
      <c r="F1606" s="14">
        <f>E1606/SUM(E$2:E$4165)</f>
        <v/>
      </c>
      <c r="G1606" s="14">
        <f>G1605+F1606</f>
        <v/>
      </c>
      <c r="H1606" s="5">
        <f>IF(G1606&lt;=p_rot_a,"A",IF(G1606&lt;=p_rot_b,"B","C"))</f>
        <v/>
      </c>
    </row>
    <row r="1607">
      <c r="A1607" s="5" t="inlineStr">
        <is>
          <t>PINT-PA-0007</t>
        </is>
      </c>
      <c r="B1607" s="5" t="inlineStr">
        <is>
          <t xml:space="preserve">CORONA DURA VERDE FRESCO OFERTA CUBETA </t>
        </is>
      </c>
      <c r="C1607" s="5" t="inlineStr">
        <is>
          <t>PINTURA ACRILICA</t>
        </is>
      </c>
      <c r="D1607" s="11" t="n">
        <v>11</v>
      </c>
      <c r="E1607" s="12" t="n">
        <v>194690.27</v>
      </c>
      <c r="F1607" s="14">
        <f>E1607/SUM(E$2:E$4165)</f>
        <v/>
      </c>
      <c r="G1607" s="14">
        <f>G1606+F1607</f>
        <v/>
      </c>
      <c r="H1607" s="5">
        <f>IF(G1607&lt;=p_rot_a,"A",IF(G1607&lt;=p_rot_b,"B","C"))</f>
        <v/>
      </c>
    </row>
    <row r="1608">
      <c r="A1608" s="5" t="inlineStr">
        <is>
          <t>4930992910</t>
        </is>
      </c>
      <c r="B1608" s="5" t="inlineStr">
        <is>
          <t>AVELLANAS PUERTA BAÑO VIDRIO EN L 80 X 80 X 190 CM  6MM MARCO CROMADO MAMPARA</t>
        </is>
      </c>
      <c r="C1608" s="5" t="inlineStr">
        <is>
          <t>IMPORTACION PUERTAS DE VIDRIO</t>
        </is>
      </c>
      <c r="D1608" s="11" t="n">
        <v>2</v>
      </c>
      <c r="E1608" s="12" t="n">
        <v>194688.5</v>
      </c>
      <c r="F1608" s="14">
        <f>E1608/SUM(E$2:E$4165)</f>
        <v/>
      </c>
      <c r="G1608" s="14">
        <f>G1607+F1608</f>
        <v/>
      </c>
      <c r="H1608" s="5">
        <f>IF(G1608&lt;=p_rot_a,"A",IF(G1608&lt;=p_rot_b,"B","C"))</f>
        <v/>
      </c>
    </row>
    <row r="1609">
      <c r="A1609" s="5" t="inlineStr">
        <is>
          <t>1157</t>
        </is>
      </c>
      <c r="B1609" s="5" t="inlineStr">
        <is>
          <t>GEO TEXTIL 4M ANCHO</t>
        </is>
      </c>
      <c r="C1609" s="5" t="inlineStr">
        <is>
          <t>FERRETERIA GENERAL</t>
        </is>
      </c>
      <c r="D1609" s="11" t="n">
        <v>55</v>
      </c>
      <c r="E1609" s="12" t="n">
        <v>193691.75</v>
      </c>
      <c r="F1609" s="14">
        <f>E1609/SUM(E$2:E$4165)</f>
        <v/>
      </c>
      <c r="G1609" s="14">
        <f>G1608+F1609</f>
        <v/>
      </c>
      <c r="H1609" s="5">
        <f>IF(G1609&lt;=p_rot_a,"A",IF(G1609&lt;=p_rot_b,"B","C"))</f>
        <v/>
      </c>
    </row>
    <row r="1610">
      <c r="A1610" s="5" t="inlineStr">
        <is>
          <t>684635</t>
        </is>
      </c>
      <c r="B1610" s="5" t="inlineStr">
        <is>
          <t>FAMA FLANGER MOVIL INODORO CON EMPAQUE 9591 BRIDA</t>
        </is>
      </c>
      <c r="C1610" s="5" t="inlineStr">
        <is>
          <t>FERRETERIA GENERAL</t>
        </is>
      </c>
      <c r="D1610" s="11" t="n">
        <v>49</v>
      </c>
      <c r="E1610" s="12" t="n">
        <v>193676.62</v>
      </c>
      <c r="F1610" s="14">
        <f>E1610/SUM(E$2:E$4165)</f>
        <v/>
      </c>
      <c r="G1610" s="14">
        <f>G1609+F1610</f>
        <v/>
      </c>
      <c r="H1610" s="5">
        <f>IF(G1610&lt;=p_rot_a,"A",IF(G1610&lt;=p_rot_b,"B","C"))</f>
        <v/>
      </c>
    </row>
    <row r="1611">
      <c r="A1611" s="5" t="inlineStr">
        <is>
          <t>30118</t>
        </is>
      </c>
      <c r="B1611" s="5" t="inlineStr">
        <is>
          <t>AGUILA TOMA 220 ELEC  EMPOTRAR 32</t>
        </is>
      </c>
      <c r="C1611" s="5" t="inlineStr">
        <is>
          <t>ACCESORIOS ELECTRICOS Y CABLES</t>
        </is>
      </c>
      <c r="D1611" s="11" t="n">
        <v>84</v>
      </c>
      <c r="E1611" s="12" t="n">
        <v>193236.8</v>
      </c>
      <c r="F1611" s="14">
        <f>E1611/SUM(E$2:E$4165)</f>
        <v/>
      </c>
      <c r="G1611" s="14">
        <f>G1610+F1611</f>
        <v/>
      </c>
      <c r="H1611" s="5">
        <f>IF(G1611&lt;=p_rot_a,"A",IF(G1611&lt;=p_rot_b,"B","C"))</f>
        <v/>
      </c>
    </row>
    <row r="1612">
      <c r="A1612" s="5" t="inlineStr">
        <is>
          <t>10140037</t>
        </is>
      </c>
      <c r="B1612" s="5" t="inlineStr">
        <is>
          <t>TUBO ESTRUCT. CUADRADO 4X4 (100X100) 1.50MM NEGRO</t>
        </is>
      </c>
      <c r="C1612" s="5" t="inlineStr">
        <is>
          <t>TUBERIA ESTRUCTURAL</t>
        </is>
      </c>
      <c r="D1612" s="11" t="n">
        <v>12</v>
      </c>
      <c r="E1612" s="12" t="n">
        <v>193016.24</v>
      </c>
      <c r="F1612" s="14">
        <f>E1612/SUM(E$2:E$4165)</f>
        <v/>
      </c>
      <c r="G1612" s="14">
        <f>G1611+F1612</f>
        <v/>
      </c>
      <c r="H1612" s="5">
        <f>IF(G1612&lt;=p_rot_a,"A",IF(G1612&lt;=p_rot_b,"B","C"))</f>
        <v/>
      </c>
    </row>
    <row r="1613">
      <c r="A1613" s="5" t="inlineStr">
        <is>
          <t>6526</t>
        </is>
      </c>
      <c r="B1613" s="5" t="inlineStr">
        <is>
          <t>$$ LAVATORIO TIPO BOWL MAYIST VITREO VIDRIO</t>
        </is>
      </c>
      <c r="C1613" s="5" t="inlineStr">
        <is>
          <t>LOZA</t>
        </is>
      </c>
      <c r="D1613" s="11" t="n">
        <v>9</v>
      </c>
      <c r="E1613" s="12" t="n">
        <v>192544.54</v>
      </c>
      <c r="F1613" s="14">
        <f>E1613/SUM(E$2:E$4165)</f>
        <v/>
      </c>
      <c r="G1613" s="14">
        <f>G1612+F1613</f>
        <v/>
      </c>
      <c r="H1613" s="5">
        <f>IF(G1613&lt;=p_rot_a,"A",IF(G1613&lt;=p_rot_b,"B","C"))</f>
        <v/>
      </c>
    </row>
    <row r="1614">
      <c r="A1614" s="5" t="inlineStr">
        <is>
          <t>7891</t>
        </is>
      </c>
      <c r="B1614" s="5" t="inlineStr">
        <is>
          <t>PRESERVANTE MADERA USO INTERIOR LITRO XILOBOR</t>
        </is>
      </c>
      <c r="C1614" s="5" t="inlineStr">
        <is>
          <t>FERRETERIA GENERAL</t>
        </is>
      </c>
      <c r="D1614" s="11" t="n">
        <v>88</v>
      </c>
      <c r="E1614" s="12" t="n">
        <v>192108.36</v>
      </c>
      <c r="F1614" s="14">
        <f>E1614/SUM(E$2:E$4165)</f>
        <v/>
      </c>
      <c r="G1614" s="14">
        <f>G1613+F1614</f>
        <v/>
      </c>
      <c r="H1614" s="5">
        <f>IF(G1614&lt;=p_rot_a,"A",IF(G1614&lt;=p_rot_b,"B","C"))</f>
        <v/>
      </c>
    </row>
    <row r="1615">
      <c r="A1615" s="5" t="inlineStr">
        <is>
          <t>20100010</t>
        </is>
      </c>
      <c r="B1615" s="5" t="inlineStr">
        <is>
          <t>AZULEJO YUKON FD GRIS 20X30 CAJA 1.59M2</t>
        </is>
      </c>
      <c r="C1615" s="5" t="inlineStr">
        <is>
          <t>AZULEJOS</t>
        </is>
      </c>
      <c r="D1615" s="11" t="n">
        <v>20</v>
      </c>
      <c r="E1615" s="12" t="n">
        <v>191556.95</v>
      </c>
      <c r="F1615" s="14">
        <f>E1615/SUM(E$2:E$4165)</f>
        <v/>
      </c>
      <c r="G1615" s="14">
        <f>G1614+F1615</f>
        <v/>
      </c>
      <c r="H1615" s="5">
        <f>IF(G1615&lt;=p_rot_a,"A",IF(G1615&lt;=p_rot_b,"B","C"))</f>
        <v/>
      </c>
    </row>
    <row r="1616">
      <c r="A1616" s="5" t="inlineStr">
        <is>
          <t>342342432</t>
        </is>
      </c>
      <c r="B1616" s="5" t="inlineStr">
        <is>
          <t>CACHERA FREGADERO 036CSLC PALANCA PRICE PFISTER</t>
        </is>
      </c>
      <c r="C1616" s="5" t="inlineStr">
        <is>
          <t>GRIFERIA - ACC. BAÑO Y COCINA</t>
        </is>
      </c>
      <c r="D1616" s="11" t="n">
        <v>6</v>
      </c>
      <c r="E1616" s="12" t="n">
        <v>191380.2</v>
      </c>
      <c r="F1616" s="14">
        <f>E1616/SUM(E$2:E$4165)</f>
        <v/>
      </c>
      <c r="G1616" s="14">
        <f>G1615+F1616</f>
        <v/>
      </c>
      <c r="H1616" s="5">
        <f>IF(G1616&lt;=p_rot_a,"A",IF(G1616&lt;=p_rot_b,"B","C"))</f>
        <v/>
      </c>
    </row>
    <row r="1617">
      <c r="A1617" s="5" t="inlineStr">
        <is>
          <t>7804</t>
        </is>
      </c>
      <c r="B1617" s="5" t="inlineStr">
        <is>
          <t>LLAVIN ELECTRICO YALE DER</t>
        </is>
      </c>
      <c r="C1617" s="5" t="inlineStr">
        <is>
          <t>FERRETERIA GENERAL</t>
        </is>
      </c>
      <c r="D1617" s="11" t="n">
        <v>5</v>
      </c>
      <c r="E1617" s="12" t="n">
        <v>191250.2</v>
      </c>
      <c r="F1617" s="14">
        <f>E1617/SUM(E$2:E$4165)</f>
        <v/>
      </c>
      <c r="G1617" s="14">
        <f>G1616+F1617</f>
        <v/>
      </c>
      <c r="H1617" s="5">
        <f>IF(G1617&lt;=p_rot_a,"A",IF(G1617&lt;=p_rot_b,"B","C"))</f>
        <v/>
      </c>
    </row>
    <row r="1618">
      <c r="A1618" s="5" t="inlineStr">
        <is>
          <t>9188</t>
        </is>
      </c>
      <c r="B1618" s="5" t="inlineStr">
        <is>
          <t>METRO TUBO PVC 11/2</t>
        </is>
      </c>
      <c r="C1618" s="5" t="inlineStr">
        <is>
          <t>TUBERIA PVC, CANOAS Y ACCESORIOS</t>
        </is>
      </c>
      <c r="D1618" s="11" t="n">
        <v>145</v>
      </c>
      <c r="E1618" s="12" t="n">
        <v>190725.66</v>
      </c>
      <c r="F1618" s="14">
        <f>E1618/SUM(E$2:E$4165)</f>
        <v/>
      </c>
      <c r="G1618" s="14">
        <f>G1617+F1618</f>
        <v/>
      </c>
      <c r="H1618" s="5">
        <f>IF(G1618&lt;=p_rot_a,"A",IF(G1618&lt;=p_rot_b,"B","C"))</f>
        <v/>
      </c>
    </row>
    <row r="1619">
      <c r="A1619" s="5" t="inlineStr">
        <is>
          <t>351100300991956</t>
        </is>
      </c>
      <c r="B1619" s="5" t="inlineStr">
        <is>
          <t>TRUPER ESMERILADORA ANGULAR 41/2 ESMA-4-1/2AP</t>
        </is>
      </c>
      <c r="C1619" s="5" t="inlineStr">
        <is>
          <t>SIN CATEGORIA</t>
        </is>
      </c>
      <c r="D1619" s="11" t="n">
        <v>13</v>
      </c>
      <c r="E1619" s="12" t="n">
        <v>189761.96</v>
      </c>
      <c r="F1619" s="14">
        <f>E1619/SUM(E$2:E$4165)</f>
        <v/>
      </c>
      <c r="G1619" s="14">
        <f>G1618+F1619</f>
        <v/>
      </c>
      <c r="H1619" s="5">
        <f>IF(G1619&lt;=p_rot_a,"A",IF(G1619&lt;=p_rot_b,"B","C"))</f>
        <v/>
      </c>
    </row>
    <row r="1620">
      <c r="A1620" s="5" t="inlineStr">
        <is>
          <t>232</t>
        </is>
      </c>
      <c r="B1620" s="5" t="inlineStr">
        <is>
          <t>LAUREL VENILLA 1/2X1/2 EN VARAS</t>
        </is>
      </c>
      <c r="C1620" s="5" t="inlineStr">
        <is>
          <t>LAUREL</t>
        </is>
      </c>
      <c r="D1620" s="11" t="n">
        <v>1048</v>
      </c>
      <c r="E1620" s="12" t="n">
        <v>189044.71</v>
      </c>
      <c r="F1620" s="14">
        <f>E1620/SUM(E$2:E$4165)</f>
        <v/>
      </c>
      <c r="G1620" s="14">
        <f>G1619+F1620</f>
        <v/>
      </c>
      <c r="H1620" s="5">
        <f>IF(G1620&lt;=p_rot_a,"A",IF(G1620&lt;=p_rot_b,"B","C"))</f>
        <v/>
      </c>
    </row>
    <row r="1621">
      <c r="A1621" s="5" t="inlineStr">
        <is>
          <t>1184</t>
        </is>
      </c>
      <c r="B1621" s="5" t="inlineStr">
        <is>
          <t>CUNETA 10 X 95CM</t>
        </is>
      </c>
      <c r="C1621" s="5" t="inlineStr">
        <is>
          <t>BLOQUES, VARILLAS, MALLAS</t>
        </is>
      </c>
      <c r="D1621" s="11" t="n">
        <v>33</v>
      </c>
      <c r="E1621" s="12" t="n">
        <v>188232.54</v>
      </c>
      <c r="F1621" s="14">
        <f>E1621/SUM(E$2:E$4165)</f>
        <v/>
      </c>
      <c r="G1621" s="14">
        <f>G1620+F1621</f>
        <v/>
      </c>
      <c r="H1621" s="5">
        <f>IF(G1621&lt;=p_rot_a,"A",IF(G1621&lt;=p_rot_b,"B","C"))</f>
        <v/>
      </c>
    </row>
    <row r="1622">
      <c r="A1622" s="5" t="inlineStr">
        <is>
          <t>351100300991675</t>
        </is>
      </c>
      <c r="B1622" s="5" t="inlineStr">
        <is>
          <t>PFISTER CACHERA FREGADERO 035PF0C PS CROMADO</t>
        </is>
      </c>
      <c r="C1622" s="5" t="inlineStr">
        <is>
          <t>GRIFERIA - ACC. BAÑO Y COCINA</t>
        </is>
      </c>
      <c r="D1622" s="11" t="n">
        <v>10</v>
      </c>
      <c r="E1622" s="12" t="n">
        <v>187681.11</v>
      </c>
      <c r="F1622" s="14">
        <f>E1622/SUM(E$2:E$4165)</f>
        <v/>
      </c>
      <c r="G1622" s="14">
        <f>G1621+F1622</f>
        <v/>
      </c>
      <c r="H1622" s="5">
        <f>IF(G1622&lt;=p_rot_a,"A",IF(G1622&lt;=p_rot_b,"B","C"))</f>
        <v/>
      </c>
    </row>
    <row r="1623">
      <c r="A1623" s="5" t="inlineStr">
        <is>
          <t>72677</t>
        </is>
      </c>
      <c r="B1623" s="5" t="inlineStr">
        <is>
          <t>TORNILLO GYP TORLAK 1 PF X100</t>
        </is>
      </c>
      <c r="C1623" s="5" t="inlineStr">
        <is>
          <t>TORNILLERIA</t>
        </is>
      </c>
      <c r="D1623" s="11" t="n">
        <v>194</v>
      </c>
      <c r="E1623" s="12" t="n">
        <v>187514.23</v>
      </c>
      <c r="F1623" s="14">
        <f>E1623/SUM(E$2:E$4165)</f>
        <v/>
      </c>
      <c r="G1623" s="14">
        <f>G1622+F1623</f>
        <v/>
      </c>
      <c r="H1623" s="5">
        <f>IF(G1623&lt;=p_rot_a,"A",IF(G1623&lt;=p_rot_b,"B","C"))</f>
        <v/>
      </c>
    </row>
    <row r="1624">
      <c r="A1624" s="5" t="inlineStr">
        <is>
          <t>3029</t>
        </is>
      </c>
      <c r="B1624" s="5" t="inlineStr">
        <is>
          <t>LORENZETTI RESISTENCIA DUCHA ADVANCED 7587198</t>
        </is>
      </c>
      <c r="C1624" s="5" t="inlineStr">
        <is>
          <t>FERRETERIA GENERAL</t>
        </is>
      </c>
      <c r="D1624" s="11" t="n">
        <v>24</v>
      </c>
      <c r="E1624" s="12" t="n">
        <v>187350.42</v>
      </c>
      <c r="F1624" s="14">
        <f>E1624/SUM(E$2:E$4165)</f>
        <v/>
      </c>
      <c r="G1624" s="14">
        <f>G1623+F1624</f>
        <v/>
      </c>
      <c r="H1624" s="5">
        <f>IF(G1624&lt;=p_rot_a,"A",IF(G1624&lt;=p_rot_b,"B","C"))</f>
        <v/>
      </c>
    </row>
    <row r="1625">
      <c r="A1625" s="5" t="inlineStr">
        <is>
          <t>51</t>
        </is>
      </c>
      <c r="B1625" s="5" t="inlineStr">
        <is>
          <t>CUMBRERA TEJA TOLEDO PLUS 1.20 MTS</t>
        </is>
      </c>
      <c r="C1625" s="5" t="inlineStr">
        <is>
          <t>LAMINAS DE ZINC Y ACCESORIOS</t>
        </is>
      </c>
      <c r="D1625" s="11" t="n">
        <v>44</v>
      </c>
      <c r="E1625" s="12" t="n">
        <v>187323.68</v>
      </c>
      <c r="F1625" s="14">
        <f>E1625/SUM(E$2:E$4165)</f>
        <v/>
      </c>
      <c r="G1625" s="14">
        <f>G1624+F1625</f>
        <v/>
      </c>
      <c r="H1625" s="5">
        <f>IF(G1625&lt;=p_rot_a,"A",IF(G1625&lt;=p_rot_b,"B","C"))</f>
        <v/>
      </c>
    </row>
    <row r="1626">
      <c r="A1626" s="5" t="inlineStr">
        <is>
          <t>30277</t>
        </is>
      </c>
      <c r="B1626" s="5" t="inlineStr">
        <is>
          <t>AGUILA BLANCO APAGADOR TRIPLE PLATA 1005W</t>
        </is>
      </c>
      <c r="C1626" s="5" t="inlineStr">
        <is>
          <t>ACCESORIOS ELECTRICOS Y CABLES</t>
        </is>
      </c>
      <c r="D1626" s="11" t="n">
        <v>59</v>
      </c>
      <c r="E1626" s="12" t="n">
        <v>187121.6</v>
      </c>
      <c r="F1626" s="14">
        <f>E1626/SUM(E$2:E$4165)</f>
        <v/>
      </c>
      <c r="G1626" s="14">
        <f>G1625+F1626</f>
        <v/>
      </c>
      <c r="H1626" s="5">
        <f>IF(G1626&lt;=p_rot_a,"A",IF(G1626&lt;=p_rot_b,"B","C"))</f>
        <v/>
      </c>
    </row>
    <row r="1627">
      <c r="A1627" s="5" t="inlineStr">
        <is>
          <t>8161</t>
        </is>
      </c>
      <c r="B1627" s="5" t="inlineStr">
        <is>
          <t xml:space="preserve">PASAMANOS 16 </t>
        </is>
      </c>
      <c r="C1627" s="5" t="inlineStr">
        <is>
          <t>FERRETERIA GENERAL</t>
        </is>
      </c>
      <c r="D1627" s="11" t="n">
        <v>21</v>
      </c>
      <c r="E1627" s="12" t="n">
        <v>186952.32</v>
      </c>
      <c r="F1627" s="14">
        <f>E1627/SUM(E$2:E$4165)</f>
        <v/>
      </c>
      <c r="G1627" s="14">
        <f>G1626+F1627</f>
        <v/>
      </c>
      <c r="H1627" s="5">
        <f>IF(G1627&lt;=p_rot_a,"A",IF(G1627&lt;=p_rot_b,"B","C"))</f>
        <v/>
      </c>
    </row>
    <row r="1628">
      <c r="A1628" s="5" t="inlineStr">
        <is>
          <t>351100300991360</t>
        </is>
      </c>
      <c r="B1628" s="5" t="inlineStr">
        <is>
          <t>LAMINA PVC 8257 ROMA GRAY  1.22X2.44 3MM IMITACION PIEDRA NATURAL</t>
        </is>
      </c>
      <c r="C1628" s="5" t="inlineStr">
        <is>
          <t>IMPORTACION LAMINA PVC, BAMBU, ACC</t>
        </is>
      </c>
      <c r="D1628" s="11" t="n">
        <v>10</v>
      </c>
      <c r="E1628" s="12" t="n">
        <v>186725.66</v>
      </c>
      <c r="F1628" s="14">
        <f>E1628/SUM(E$2:E$4165)</f>
        <v/>
      </c>
      <c r="G1628" s="14">
        <f>G1627+F1628</f>
        <v/>
      </c>
      <c r="H1628" s="5">
        <f>IF(G1628&lt;=p_rot_a,"A",IF(G1628&lt;=p_rot_b,"B","C"))</f>
        <v/>
      </c>
    </row>
    <row r="1629">
      <c r="A1629" s="5" t="inlineStr">
        <is>
          <t>351100300992800</t>
        </is>
      </c>
      <c r="B1629" s="5" t="inlineStr">
        <is>
          <t>PANEL ACANALADO TIPO FLAUTA NUEVA TEC BLANCO MADERA F04-2081J    20CM X 2.90M PS INTERIOR</t>
        </is>
      </c>
      <c r="C1629" s="5" t="inlineStr">
        <is>
          <t>IMPORTACION PANEL ACANALADO INTERIOR</t>
        </is>
      </c>
      <c r="D1629" s="11" t="n">
        <v>37</v>
      </c>
      <c r="E1629" s="12" t="n">
        <v>186637.17</v>
      </c>
      <c r="F1629" s="14">
        <f>E1629/SUM(E$2:E$4165)</f>
        <v/>
      </c>
      <c r="G1629" s="14">
        <f>G1628+F1629</f>
        <v/>
      </c>
      <c r="H1629" s="5">
        <f>IF(G1629&lt;=p_rot_a,"A",IF(G1629&lt;=p_rot_b,"B","C"))</f>
        <v/>
      </c>
    </row>
    <row r="1630">
      <c r="A1630" s="5" t="inlineStr">
        <is>
          <t>351100300991983</t>
        </is>
      </c>
      <c r="B1630" s="5" t="inlineStr">
        <is>
          <t>TOSCANA LLAVE LAVATORIO BOWL MB-608 SATIN</t>
        </is>
      </c>
      <c r="C1630" s="5" t="inlineStr">
        <is>
          <t>SIN CATEGORIA</t>
        </is>
      </c>
      <c r="D1630" s="11" t="n">
        <v>13</v>
      </c>
      <c r="E1630" s="12" t="n">
        <v>186553.53</v>
      </c>
      <c r="F1630" s="14">
        <f>E1630/SUM(E$2:E$4165)</f>
        <v/>
      </c>
      <c r="G1630" s="14">
        <f>G1629+F1630</f>
        <v/>
      </c>
      <c r="H1630" s="5">
        <f>IF(G1630&lt;=p_rot_a,"A",IF(G1630&lt;=p_rot_b,"B","C"))</f>
        <v/>
      </c>
    </row>
    <row r="1631">
      <c r="A1631" s="5" t="inlineStr">
        <is>
          <t>351100300992037</t>
        </is>
      </c>
      <c r="B1631" s="5" t="inlineStr">
        <is>
          <t>ONESTO BREAK 2X63 CON CAJA PARA EXTERIOR</t>
        </is>
      </c>
      <c r="C1631" s="5" t="inlineStr">
        <is>
          <t>ACCESORIOS ELECTRICOS Y CABLES</t>
        </is>
      </c>
      <c r="D1631" s="11" t="n">
        <v>17</v>
      </c>
      <c r="E1631" s="12" t="n">
        <v>186096.54</v>
      </c>
      <c r="F1631" s="14">
        <f>E1631/SUM(E$2:E$4165)</f>
        <v/>
      </c>
      <c r="G1631" s="14">
        <f>G1630+F1631</f>
        <v/>
      </c>
      <c r="H1631" s="5">
        <f>IF(G1631&lt;=p_rot_a,"A",IF(G1631&lt;=p_rot_b,"B","C"))</f>
        <v/>
      </c>
    </row>
    <row r="1632">
      <c r="A1632" s="5" t="inlineStr">
        <is>
          <t>71967</t>
        </is>
      </c>
      <c r="B1632" s="5" t="inlineStr">
        <is>
          <t>LLAVIN PICO LORA YALE IZQ S/R 3022</t>
        </is>
      </c>
      <c r="C1632" s="5" t="inlineStr">
        <is>
          <t>FERRETERIA GENERAL</t>
        </is>
      </c>
      <c r="D1632" s="11" t="n">
        <v>8</v>
      </c>
      <c r="E1632" s="12" t="n">
        <v>185896.21</v>
      </c>
      <c r="F1632" s="14">
        <f>E1632/SUM(E$2:E$4165)</f>
        <v/>
      </c>
      <c r="G1632" s="14">
        <f>G1631+F1632</f>
        <v/>
      </c>
      <c r="H1632" s="5">
        <f>IF(G1632&lt;=p_rot_a,"A",IF(G1632&lt;=p_rot_b,"B","C"))</f>
        <v/>
      </c>
    </row>
    <row r="1633">
      <c r="A1633" s="5" t="inlineStr">
        <is>
          <t>351100300992683</t>
        </is>
      </c>
      <c r="B1633" s="5" t="inlineStr">
        <is>
          <t xml:space="preserve">CALENTADOR DE AGUA INSTANTANEO A GAS 13 LITROS / MIN CALE-13L </t>
        </is>
      </c>
      <c r="C1633" s="5" t="inlineStr">
        <is>
          <t>GRIFERIA - ACC. BAÑO Y COCINA</t>
        </is>
      </c>
      <c r="D1633" s="11" t="n">
        <v>2</v>
      </c>
      <c r="E1633" s="12" t="n">
        <v>185840.71</v>
      </c>
      <c r="F1633" s="14">
        <f>E1633/SUM(E$2:E$4165)</f>
        <v/>
      </c>
      <c r="G1633" s="14">
        <f>G1632+F1633</f>
        <v/>
      </c>
      <c r="H1633" s="5">
        <f>IF(G1633&lt;=p_rot_a,"A",IF(G1633&lt;=p_rot_b,"B","C"))</f>
        <v/>
      </c>
    </row>
    <row r="1634">
      <c r="A1634" s="5" t="inlineStr">
        <is>
          <t>351100300991326</t>
        </is>
      </c>
      <c r="B1634" s="5" t="inlineStr">
        <is>
          <t>TOTAL COMBO TALADRO + ROTOMARTILLO +PISTOLA IMPACTO + ESMERILADORA + LINTERNA +2 BATERIAS UTCKLI2058</t>
        </is>
      </c>
      <c r="C1634" s="5" t="inlineStr">
        <is>
          <t>SIN CATEGORIA</t>
        </is>
      </c>
      <c r="D1634" s="11" t="n">
        <v>1</v>
      </c>
      <c r="E1634" s="12" t="n">
        <v>185789.68</v>
      </c>
      <c r="F1634" s="14">
        <f>E1634/SUM(E$2:E$4165)</f>
        <v/>
      </c>
      <c r="G1634" s="14">
        <f>G1633+F1634</f>
        <v/>
      </c>
      <c r="H1634" s="5">
        <f>IF(G1634&lt;=p_rot_a,"A",IF(G1634&lt;=p_rot_b,"B","C"))</f>
        <v/>
      </c>
    </row>
    <row r="1635">
      <c r="A1635" s="5" t="inlineStr">
        <is>
          <t>PINT-BT-0034</t>
        </is>
      </c>
      <c r="B1635" s="5" t="inlineStr">
        <is>
          <t>LANCO AQUAVAR BARNIZ 3 EN 1 MARRON OSCURO 1/4 AQ1361-5</t>
        </is>
      </c>
      <c r="C1635" s="5" t="inlineStr">
        <is>
          <t>BARNIZ Y TINTES</t>
        </is>
      </c>
      <c r="D1635" s="11" t="n">
        <v>26</v>
      </c>
      <c r="E1635" s="12" t="n">
        <v>185767.99</v>
      </c>
      <c r="F1635" s="14">
        <f>E1635/SUM(E$2:E$4165)</f>
        <v/>
      </c>
      <c r="G1635" s="14">
        <f>G1634+F1635</f>
        <v/>
      </c>
      <c r="H1635" s="5">
        <f>IF(G1635&lt;=p_rot_a,"A",IF(G1635&lt;=p_rot_b,"B","C"))</f>
        <v/>
      </c>
    </row>
    <row r="1636">
      <c r="A1636" s="5" t="inlineStr">
        <is>
          <t>351100300990420</t>
        </is>
      </c>
      <c r="B1636" s="5" t="inlineStr">
        <is>
          <t>NOVA SET PINTOR 7 PIEZAS BANDEJA FELPA RODILLO BROCHAS</t>
        </is>
      </c>
      <c r="C1636" s="5" t="inlineStr">
        <is>
          <t>FERRETERIA GENERAL</t>
        </is>
      </c>
      <c r="D1636" s="11" t="n">
        <v>27</v>
      </c>
      <c r="E1636" s="12" t="n">
        <v>185688.06</v>
      </c>
      <c r="F1636" s="14">
        <f>E1636/SUM(E$2:E$4165)</f>
        <v/>
      </c>
      <c r="G1636" s="14">
        <f>G1635+F1636</f>
        <v/>
      </c>
      <c r="H1636" s="5">
        <f>IF(G1636&lt;=p_rot_a,"A",IF(G1636&lt;=p_rot_b,"B","C"))</f>
        <v/>
      </c>
    </row>
    <row r="1637">
      <c r="A1637" s="5" t="inlineStr">
        <is>
          <t>351100300992551</t>
        </is>
      </c>
      <c r="B1637" s="5" t="inlineStr">
        <is>
          <t>BOSCH NIVEL LASER VERDE 50M + TRIPODE BT150 GCL 2-50</t>
        </is>
      </c>
      <c r="C1637" s="5" t="inlineStr">
        <is>
          <t>SIN CATEGORIA</t>
        </is>
      </c>
      <c r="D1637" s="11" t="n">
        <v>3</v>
      </c>
      <c r="E1637" s="12" t="n">
        <v>185542.5</v>
      </c>
      <c r="F1637" s="14">
        <f>E1637/SUM(E$2:E$4165)</f>
        <v/>
      </c>
      <c r="G1637" s="14">
        <f>G1636+F1637</f>
        <v/>
      </c>
      <c r="H1637" s="5">
        <f>IF(G1637&lt;=p_rot_a,"A",IF(G1637&lt;=p_rot_b,"B","C"))</f>
        <v/>
      </c>
    </row>
    <row r="1638">
      <c r="A1638" s="5" t="inlineStr">
        <is>
          <t>3452990343</t>
        </is>
      </c>
      <c r="B1638" s="5" t="inlineStr">
        <is>
          <t>2DA PINO 1X8 3.20 SEGUNDA</t>
        </is>
      </c>
      <c r="C1638" s="5" t="inlineStr">
        <is>
          <t>MATERIAL SEGUNDA</t>
        </is>
      </c>
      <c r="D1638" s="11" t="n">
        <v>53</v>
      </c>
      <c r="E1638" s="12" t="n">
        <v>185500</v>
      </c>
      <c r="F1638" s="14">
        <f>E1638/SUM(E$2:E$4165)</f>
        <v/>
      </c>
      <c r="G1638" s="14">
        <f>G1637+F1638</f>
        <v/>
      </c>
      <c r="H1638" s="5">
        <f>IF(G1638&lt;=p_rot_a,"A",IF(G1638&lt;=p_rot_b,"B","C"))</f>
        <v/>
      </c>
    </row>
    <row r="1639">
      <c r="A1639" s="5" t="inlineStr">
        <is>
          <t>6265</t>
        </is>
      </c>
      <c r="B1639" s="5" t="inlineStr">
        <is>
          <t>BROCHA 2 1/2 MASTER GAM</t>
        </is>
      </c>
      <c r="C1639" s="5" t="inlineStr">
        <is>
          <t>FERRETERIA GENERAL</t>
        </is>
      </c>
      <c r="D1639" s="11" t="n">
        <v>120</v>
      </c>
      <c r="E1639" s="12" t="n">
        <v>185028.28</v>
      </c>
      <c r="F1639" s="14">
        <f>E1639/SUM(E$2:E$4165)</f>
        <v/>
      </c>
      <c r="G1639" s="14">
        <f>G1638+F1639</f>
        <v/>
      </c>
      <c r="H1639" s="5">
        <f>IF(G1639&lt;=p_rot_a,"A",IF(G1639&lt;=p_rot_b,"B","C"))</f>
        <v/>
      </c>
    </row>
    <row r="1640">
      <c r="A1640" s="5" t="inlineStr">
        <is>
          <t>9116</t>
        </is>
      </c>
      <c r="B1640" s="5" t="inlineStr">
        <is>
          <t>UNION 2 PVC</t>
        </is>
      </c>
      <c r="C1640" s="5" t="inlineStr">
        <is>
          <t>TUBERIA PVC, CANOAS Y ACCESORIOS</t>
        </is>
      </c>
      <c r="D1640" s="11" t="n">
        <v>196</v>
      </c>
      <c r="E1640" s="12" t="n">
        <v>184919.33</v>
      </c>
      <c r="F1640" s="14">
        <f>E1640/SUM(E$2:E$4165)</f>
        <v/>
      </c>
      <c r="G1640" s="14">
        <f>G1639+F1640</f>
        <v/>
      </c>
      <c r="H1640" s="5">
        <f>IF(G1640&lt;=p_rot_a,"A",IF(G1640&lt;=p_rot_b,"B","C"))</f>
        <v/>
      </c>
    </row>
    <row r="1641">
      <c r="A1641" s="5" t="inlineStr">
        <is>
          <t>351100300992644</t>
        </is>
      </c>
      <c r="B1641" s="5" t="inlineStr">
        <is>
          <t>FACHALETA RIBASSOS MICA 34X50CM CAJA 1.50M2</t>
        </is>
      </c>
      <c r="C1641" s="5" t="inlineStr">
        <is>
          <t>SIN CATEGORIA</t>
        </is>
      </c>
      <c r="D1641" s="11" t="n">
        <v>17.9</v>
      </c>
      <c r="E1641" s="12" t="n">
        <v>184828.28</v>
      </c>
      <c r="F1641" s="14">
        <f>E1641/SUM(E$2:E$4165)</f>
        <v/>
      </c>
      <c r="G1641" s="14">
        <f>G1640+F1641</f>
        <v/>
      </c>
      <c r="H1641" s="5">
        <f>IF(G1641&lt;=p_rot_a,"A",IF(G1641&lt;=p_rot_b,"B","C"))</f>
        <v/>
      </c>
    </row>
    <row r="1642">
      <c r="A1642" s="5" t="inlineStr">
        <is>
          <t>351100300992301</t>
        </is>
      </c>
      <c r="B1642" s="5" t="inlineStr">
        <is>
          <t>PLAY GARDEN MANGUERA 4 CAPAS 30M</t>
        </is>
      </c>
      <c r="C1642" s="5" t="inlineStr">
        <is>
          <t>IMPORTACION GRIFERIA</t>
        </is>
      </c>
      <c r="D1642" s="11" t="n">
        <v>13</v>
      </c>
      <c r="E1642" s="12" t="n">
        <v>184679.57</v>
      </c>
      <c r="F1642" s="14">
        <f>E1642/SUM(E$2:E$4165)</f>
        <v/>
      </c>
      <c r="G1642" s="14">
        <f>G1641+F1642</f>
        <v/>
      </c>
      <c r="H1642" s="5">
        <f>IF(G1642&lt;=p_rot_a,"A",IF(G1642&lt;=p_rot_b,"B","C"))</f>
        <v/>
      </c>
    </row>
    <row r="1643">
      <c r="A1643" s="5" t="inlineStr">
        <is>
          <t>11183</t>
        </is>
      </c>
      <c r="B1643" s="5" t="inlineStr">
        <is>
          <t>LLAVE LAVAPIE F1187 COPA CRUZ</t>
        </is>
      </c>
      <c r="C1643" s="5" t="inlineStr">
        <is>
          <t>GRIFERIA - ACC. BAÑO Y COCINA</t>
        </is>
      </c>
      <c r="D1643" s="11" t="n">
        <v>42</v>
      </c>
      <c r="E1643" s="12" t="n">
        <v>184156.69</v>
      </c>
      <c r="F1643" s="14">
        <f>E1643/SUM(E$2:E$4165)</f>
        <v/>
      </c>
      <c r="G1643" s="14">
        <f>G1642+F1643</f>
        <v/>
      </c>
      <c r="H1643" s="5">
        <f>IF(G1643&lt;=p_rot_a,"A",IF(G1643&lt;=p_rot_b,"B","C"))</f>
        <v/>
      </c>
    </row>
    <row r="1644">
      <c r="A1644" s="5" t="inlineStr">
        <is>
          <t>351100300991985</t>
        </is>
      </c>
      <c r="B1644" s="5" t="inlineStr">
        <is>
          <t>ONESTO BREAK 2X40 CON CAJA PARA EXTERIOR</t>
        </is>
      </c>
      <c r="C1644" s="5" t="inlineStr">
        <is>
          <t>ACCESORIOS ELECTRICOS Y CABLES</t>
        </is>
      </c>
      <c r="D1644" s="11" t="n">
        <v>18</v>
      </c>
      <c r="E1644" s="12" t="n">
        <v>184035.61</v>
      </c>
      <c r="F1644" s="14">
        <f>E1644/SUM(E$2:E$4165)</f>
        <v/>
      </c>
      <c r="G1644" s="14">
        <f>G1643+F1644</f>
        <v/>
      </c>
      <c r="H1644" s="5">
        <f>IF(G1644&lt;=p_rot_a,"A",IF(G1644&lt;=p_rot_b,"B","C"))</f>
        <v/>
      </c>
    </row>
    <row r="1645">
      <c r="A1645" s="5" t="inlineStr">
        <is>
          <t>73590</t>
        </is>
      </c>
      <c r="B1645" s="5" t="inlineStr">
        <is>
          <t>LLANETA HULE NEGRO GERMANY</t>
        </is>
      </c>
      <c r="C1645" s="5" t="inlineStr">
        <is>
          <t>FERRETERIA GENERAL</t>
        </is>
      </c>
      <c r="D1645" s="11" t="n">
        <v>97</v>
      </c>
      <c r="E1645" s="12" t="n">
        <v>183737.13</v>
      </c>
      <c r="F1645" s="14">
        <f>E1645/SUM(E$2:E$4165)</f>
        <v/>
      </c>
      <c r="G1645" s="14">
        <f>G1644+F1645</f>
        <v/>
      </c>
      <c r="H1645" s="5">
        <f>IF(G1645&lt;=p_rot_a,"A",IF(G1645&lt;=p_rot_b,"B","C"))</f>
        <v/>
      </c>
    </row>
    <row r="1646">
      <c r="A1646" s="5" t="inlineStr">
        <is>
          <t>9126</t>
        </is>
      </c>
      <c r="B1646" s="5" t="inlineStr">
        <is>
          <t>BAJANTE RECTANGULAR 4x2  CANOA 3MT</t>
        </is>
      </c>
      <c r="C1646" s="5" t="inlineStr">
        <is>
          <t>TUBERIA PVC, CANOAS Y ACCESORIOS</t>
        </is>
      </c>
      <c r="D1646" s="11" t="n">
        <v>22</v>
      </c>
      <c r="E1646" s="12" t="n">
        <v>183717.17</v>
      </c>
      <c r="F1646" s="14">
        <f>E1646/SUM(E$2:E$4165)</f>
        <v/>
      </c>
      <c r="G1646" s="14">
        <f>G1645+F1646</f>
        <v/>
      </c>
      <c r="H1646" s="5">
        <f>IF(G1646&lt;=p_rot_a,"A",IF(G1646&lt;=p_rot_b,"B","C"))</f>
        <v/>
      </c>
    </row>
    <row r="1647">
      <c r="A1647" s="5" t="inlineStr">
        <is>
          <t>PINT-PS-0006</t>
        </is>
      </c>
      <c r="B1647" s="5" t="inlineStr">
        <is>
          <t>BOSNY SPRAY BLANCO BRILLANTESB-40</t>
        </is>
      </c>
      <c r="C1647" s="5" t="inlineStr">
        <is>
          <t>PINTURA SPRAY</t>
        </is>
      </c>
      <c r="D1647" s="11" t="n">
        <v>68</v>
      </c>
      <c r="E1647" s="12" t="n">
        <v>183596.4</v>
      </c>
      <c r="F1647" s="14">
        <f>E1647/SUM(E$2:E$4165)</f>
        <v/>
      </c>
      <c r="G1647" s="14">
        <f>G1646+F1647</f>
        <v/>
      </c>
      <c r="H1647" s="5">
        <f>IF(G1647&lt;=p_rot_a,"A",IF(G1647&lt;=p_rot_b,"B","C"))</f>
        <v/>
      </c>
    </row>
    <row r="1648">
      <c r="A1648" s="5" t="inlineStr">
        <is>
          <t>40992889</t>
        </is>
      </c>
      <c r="B1648" s="5" t="inlineStr">
        <is>
          <t>ALTIVA APAGADOR DOBLE 9004-W BLANCO EAGLE</t>
        </is>
      </c>
      <c r="C1648" s="5" t="inlineStr">
        <is>
          <t>ACCESORIOS ELECTRICOS Y CABLES</t>
        </is>
      </c>
      <c r="D1648" s="11" t="n">
        <v>64</v>
      </c>
      <c r="E1648" s="12" t="n">
        <v>183241.37</v>
      </c>
      <c r="F1648" s="14">
        <f>E1648/SUM(E$2:E$4165)</f>
        <v/>
      </c>
      <c r="G1648" s="14">
        <f>G1647+F1648</f>
        <v/>
      </c>
      <c r="H1648" s="5">
        <f>IF(G1648&lt;=p_rot_a,"A",IF(G1648&lt;=p_rot_b,"B","C"))</f>
        <v/>
      </c>
    </row>
    <row r="1649">
      <c r="A1649" s="5" t="inlineStr">
        <is>
          <t>3200990626</t>
        </is>
      </c>
      <c r="B1649" s="5" t="inlineStr">
        <is>
          <t>LLAVE TANQUE BAJO TIPO FILL PRO FV75</t>
        </is>
      </c>
      <c r="C1649" s="5" t="inlineStr">
        <is>
          <t>GRIFERIA - ACC. BAÑO Y COCINA</t>
        </is>
      </c>
      <c r="D1649" s="11" t="n">
        <v>45</v>
      </c>
      <c r="E1649" s="12" t="n">
        <v>183055.13</v>
      </c>
      <c r="F1649" s="14">
        <f>E1649/SUM(E$2:E$4165)</f>
        <v/>
      </c>
      <c r="G1649" s="14">
        <f>G1648+F1649</f>
        <v/>
      </c>
      <c r="H1649" s="5">
        <f>IF(G1649&lt;=p_rot_a,"A",IF(G1649&lt;=p_rot_b,"B","C"))</f>
        <v/>
      </c>
    </row>
    <row r="1650">
      <c r="A1650" s="5" t="inlineStr">
        <is>
          <t>30520</t>
        </is>
      </c>
      <c r="B1650" s="5" t="inlineStr">
        <is>
          <t>CONECTOR BARRIL BEIGE/ROJO 3M AMERICANO</t>
        </is>
      </c>
      <c r="C1650" s="5" t="inlineStr">
        <is>
          <t>ACCESORIOS ELECTRICOS Y CABLES</t>
        </is>
      </c>
      <c r="D1650" s="11" t="n">
        <v>1258</v>
      </c>
      <c r="E1650" s="12" t="n">
        <v>182704.07</v>
      </c>
      <c r="F1650" s="14">
        <f>E1650/SUM(E$2:E$4165)</f>
        <v/>
      </c>
      <c r="G1650" s="14">
        <f>G1649+F1650</f>
        <v/>
      </c>
      <c r="H1650" s="5">
        <f>IF(G1650&lt;=p_rot_a,"A",IF(G1650&lt;=p_rot_b,"B","C"))</f>
        <v/>
      </c>
    </row>
    <row r="1651">
      <c r="A1651" s="5" t="inlineStr">
        <is>
          <t>461</t>
        </is>
      </c>
      <c r="B1651" s="5" t="inlineStr">
        <is>
          <t>LAMINA HIERRO NEGRO #18 1.20MM 1.22x2.44</t>
        </is>
      </c>
      <c r="C1651" s="5" t="inlineStr">
        <is>
          <t>TUBERIA INDUSTRIAL, HIERROS PLANOS Y CORRUGADOS</t>
        </is>
      </c>
      <c r="D1651" s="11" t="n">
        <v>10</v>
      </c>
      <c r="E1651" s="12" t="n">
        <v>182546.28</v>
      </c>
      <c r="F1651" s="14">
        <f>E1651/SUM(E$2:E$4165)</f>
        <v/>
      </c>
      <c r="G1651" s="14">
        <f>G1650+F1651</f>
        <v/>
      </c>
      <c r="H1651" s="5">
        <f>IF(G1651&lt;=p_rot_a,"A",IF(G1651&lt;=p_rot_b,"B","C"))</f>
        <v/>
      </c>
    </row>
    <row r="1652">
      <c r="A1652" s="5" t="inlineStr">
        <is>
          <t>73967</t>
        </is>
      </c>
      <c r="B1652" s="5" t="inlineStr">
        <is>
          <t xml:space="preserve">TOTAL CUTTER P/CARTON - GYPSUM THT5126128 </t>
        </is>
      </c>
      <c r="C1652" s="5" t="inlineStr">
        <is>
          <t>FERRETERIA GENERAL</t>
        </is>
      </c>
      <c r="D1652" s="11" t="n">
        <v>67</v>
      </c>
      <c r="E1652" s="12" t="n">
        <v>182536.01</v>
      </c>
      <c r="F1652" s="14">
        <f>E1652/SUM(E$2:E$4165)</f>
        <v/>
      </c>
      <c r="G1652" s="14">
        <f>G1651+F1652</f>
        <v/>
      </c>
      <c r="H1652" s="5">
        <f>IF(G1652&lt;=p_rot_a,"A",IF(G1652&lt;=p_rot_b,"B","C"))</f>
        <v/>
      </c>
    </row>
    <row r="1653">
      <c r="A1653" s="5" t="inlineStr">
        <is>
          <t>20100006</t>
        </is>
      </c>
      <c r="B1653" s="5" t="inlineStr">
        <is>
          <t>AZULEJO DOVELA AZUL 20X30 CAJA 1.59M2</t>
        </is>
      </c>
      <c r="C1653" s="5" t="inlineStr">
        <is>
          <t>AZULEJOS</t>
        </is>
      </c>
      <c r="D1653" s="11" t="n">
        <v>22</v>
      </c>
      <c r="E1653" s="12" t="n">
        <v>182387.76</v>
      </c>
      <c r="F1653" s="14">
        <f>E1653/SUM(E$2:E$4165)</f>
        <v/>
      </c>
      <c r="G1653" s="14">
        <f>G1652+F1653</f>
        <v/>
      </c>
      <c r="H1653" s="5">
        <f>IF(G1653&lt;=p_rot_a,"A",IF(G1653&lt;=p_rot_b,"B","C"))</f>
        <v/>
      </c>
    </row>
    <row r="1654">
      <c r="A1654" s="5" t="inlineStr">
        <is>
          <t>351100300992073</t>
        </is>
      </c>
      <c r="B1654" s="5" t="inlineStr">
        <is>
          <t>COCINA GAS 5 QUEMADORES CON BASE Y ESTANTES KMGS019B DECAK</t>
        </is>
      </c>
      <c r="C1654" s="5" t="inlineStr">
        <is>
          <t>SIN CATEGORIA</t>
        </is>
      </c>
      <c r="D1654" s="11" t="n">
        <v>4</v>
      </c>
      <c r="E1654" s="12" t="n">
        <v>182300.88</v>
      </c>
      <c r="F1654" s="14">
        <f>E1654/SUM(E$2:E$4165)</f>
        <v/>
      </c>
      <c r="G1654" s="14">
        <f>G1653+F1654</f>
        <v/>
      </c>
      <c r="H1654" s="5">
        <f>IF(G1654&lt;=p_rot_a,"A",IF(G1654&lt;=p_rot_b,"B","C"))</f>
        <v/>
      </c>
    </row>
    <row r="1655">
      <c r="A1655" s="5" t="inlineStr">
        <is>
          <t>72226</t>
        </is>
      </c>
      <c r="B1655" s="5" t="inlineStr">
        <is>
          <t>VALVULA GAS C/ROSCA 300SM-888</t>
        </is>
      </c>
      <c r="C1655" s="5" t="inlineStr">
        <is>
          <t>FERRETERIA GENERAL</t>
        </is>
      </c>
      <c r="D1655" s="11" t="n">
        <v>61</v>
      </c>
      <c r="E1655" s="12" t="n">
        <v>182257.51</v>
      </c>
      <c r="F1655" s="14">
        <f>E1655/SUM(E$2:E$4165)</f>
        <v/>
      </c>
      <c r="G1655" s="14">
        <f>G1654+F1655</f>
        <v/>
      </c>
      <c r="H1655" s="5">
        <f>IF(G1655&lt;=p_rot_a,"A",IF(G1655&lt;=p_rot_b,"B","C"))</f>
        <v/>
      </c>
    </row>
    <row r="1656">
      <c r="A1656" s="5" t="inlineStr">
        <is>
          <t>9136</t>
        </is>
      </c>
      <c r="B1656" s="5" t="inlineStr">
        <is>
          <t>ADAPTADOR MACHO PVC 1/2 AGUA FRIA</t>
        </is>
      </c>
      <c r="C1656" s="5" t="inlineStr">
        <is>
          <t>TUBERIA PVC, CANOAS Y ACCESORIOS</t>
        </is>
      </c>
      <c r="D1656" s="11" t="n">
        <v>1602</v>
      </c>
      <c r="E1656" s="12" t="n">
        <v>181621.35</v>
      </c>
      <c r="F1656" s="14">
        <f>E1656/SUM(E$2:E$4165)</f>
        <v/>
      </c>
      <c r="G1656" s="14">
        <f>G1655+F1656</f>
        <v/>
      </c>
      <c r="H1656" s="5">
        <f>IF(G1656&lt;=p_rot_a,"A",IF(G1656&lt;=p_rot_b,"B","C"))</f>
        <v/>
      </c>
    </row>
    <row r="1657">
      <c r="A1657" s="5" t="inlineStr">
        <is>
          <t>63485</t>
        </is>
      </c>
      <c r="B1657" s="5" t="inlineStr">
        <is>
          <t>CABLE 12 AZUL POR METRO</t>
        </is>
      </c>
      <c r="C1657" s="5" t="inlineStr">
        <is>
          <t>ACCESORIOS ELECTRICOS Y CABLES</t>
        </is>
      </c>
      <c r="D1657" s="11" t="n">
        <v>568</v>
      </c>
      <c r="E1657" s="12" t="n">
        <v>180944</v>
      </c>
      <c r="F1657" s="14">
        <f>E1657/SUM(E$2:E$4165)</f>
        <v/>
      </c>
      <c r="G1657" s="14">
        <f>G1656+F1657</f>
        <v/>
      </c>
      <c r="H1657" s="5">
        <f>IF(G1657&lt;=p_rot_a,"A",IF(G1657&lt;=p_rot_b,"B","C"))</f>
        <v/>
      </c>
    </row>
    <row r="1658">
      <c r="A1658" s="5" t="inlineStr">
        <is>
          <t>351100300991640</t>
        </is>
      </c>
      <c r="B1658" s="5" t="inlineStr">
        <is>
          <t>GRACIELA LAVATORIO BOWL CONICO BLANCO 5015 60000109</t>
        </is>
      </c>
      <c r="C1658" s="5" t="inlineStr">
        <is>
          <t>LOZA SANITARIA</t>
        </is>
      </c>
      <c r="D1658" s="11" t="n">
        <v>9</v>
      </c>
      <c r="E1658" s="12" t="n">
        <v>180859.08</v>
      </c>
      <c r="F1658" s="14">
        <f>E1658/SUM(E$2:E$4165)</f>
        <v/>
      </c>
      <c r="G1658" s="14">
        <f>G1657+F1658</f>
        <v/>
      </c>
      <c r="H1658" s="5">
        <f>IF(G1658&lt;=p_rot_a,"A",IF(G1658&lt;=p_rot_b,"B","C"))</f>
        <v/>
      </c>
    </row>
    <row r="1659">
      <c r="A1659" s="5" t="inlineStr">
        <is>
          <t>3050</t>
        </is>
      </c>
      <c r="B1659" s="5" t="inlineStr">
        <is>
          <t>CH BREAKER 1X15</t>
        </is>
      </c>
      <c r="C1659" s="5" t="inlineStr">
        <is>
          <t>ACCESORIOS ELECTRICOS Y CABLES</t>
        </is>
      </c>
      <c r="D1659" s="11" t="n">
        <v>38</v>
      </c>
      <c r="E1659" s="12" t="n">
        <v>180647.8</v>
      </c>
      <c r="F1659" s="14">
        <f>E1659/SUM(E$2:E$4165)</f>
        <v/>
      </c>
      <c r="G1659" s="14">
        <f>G1658+F1659</f>
        <v/>
      </c>
      <c r="H1659" s="5">
        <f>IF(G1659&lt;=p_rot_a,"A",IF(G1659&lt;=p_rot_b,"B","C"))</f>
        <v/>
      </c>
    </row>
    <row r="1660">
      <c r="A1660" s="5" t="inlineStr">
        <is>
          <t>30172</t>
        </is>
      </c>
      <c r="B1660" s="5" t="inlineStr">
        <is>
          <t>CH BREAKER 2X70</t>
        </is>
      </c>
      <c r="C1660" s="5" t="inlineStr">
        <is>
          <t>ACCESORIOS ELECTRICOS Y CABLES</t>
        </is>
      </c>
      <c r="D1660" s="11" t="n">
        <v>11</v>
      </c>
      <c r="E1660" s="12" t="n">
        <v>180314.95</v>
      </c>
      <c r="F1660" s="14">
        <f>E1660/SUM(E$2:E$4165)</f>
        <v/>
      </c>
      <c r="G1660" s="14">
        <f>G1659+F1660</f>
        <v/>
      </c>
      <c r="H1660" s="5">
        <f>IF(G1660&lt;=p_rot_a,"A",IF(G1660&lt;=p_rot_b,"B","C"))</f>
        <v/>
      </c>
    </row>
    <row r="1661">
      <c r="A1661" s="5" t="inlineStr">
        <is>
          <t>351100300992304</t>
        </is>
      </c>
      <c r="B1661" s="5" t="inlineStr">
        <is>
          <t>HUNTER ESCALERA DE 4 PELDAÑOS HO-1459</t>
        </is>
      </c>
      <c r="C1661" s="5" t="inlineStr">
        <is>
          <t>IMPORTACION FERRETERIA GENERAL</t>
        </is>
      </c>
      <c r="D1661" s="11" t="n">
        <v>8</v>
      </c>
      <c r="E1661" s="12" t="n">
        <v>180189.88</v>
      </c>
      <c r="F1661" s="14">
        <f>E1661/SUM(E$2:E$4165)</f>
        <v/>
      </c>
      <c r="G1661" s="14">
        <f>G1660+F1661</f>
        <v/>
      </c>
      <c r="H1661" s="5">
        <f>IF(G1661&lt;=p_rot_a,"A",IF(G1661&lt;=p_rot_b,"B","C"))</f>
        <v/>
      </c>
    </row>
    <row r="1662">
      <c r="A1662" s="5" t="inlineStr">
        <is>
          <t>351100300992296</t>
        </is>
      </c>
      <c r="B1662" s="5" t="inlineStr">
        <is>
          <t>CACHERA FREGADERO MONOCOMANDO CROMADA LORIENT P-11632 DAMASHKE</t>
        </is>
      </c>
      <c r="C1662" s="5" t="inlineStr">
        <is>
          <t>IMPORTACION GRIFERIA</t>
        </is>
      </c>
      <c r="D1662" s="11" t="n">
        <v>10</v>
      </c>
      <c r="E1662" s="12" t="n">
        <v>180094.32</v>
      </c>
      <c r="F1662" s="14">
        <f>E1662/SUM(E$2:E$4165)</f>
        <v/>
      </c>
      <c r="G1662" s="14">
        <f>G1661+F1662</f>
        <v/>
      </c>
      <c r="H1662" s="5">
        <f>IF(G1662&lt;=p_rot_a,"A",IF(G1662&lt;=p_rot_b,"B","C"))</f>
        <v/>
      </c>
    </row>
    <row r="1663">
      <c r="A1663" s="5" t="inlineStr">
        <is>
          <t>9285</t>
        </is>
      </c>
      <c r="B1663" s="5" t="inlineStr">
        <is>
          <t>TANQUE AGUA 1100 LTS TRICAPA</t>
        </is>
      </c>
      <c r="C1663" s="5" t="inlineStr">
        <is>
          <t>TUBERIA PVC, CANOAS Y ACCESORIOS</t>
        </is>
      </c>
      <c r="D1663" s="11" t="n">
        <v>2</v>
      </c>
      <c r="E1663" s="12" t="n">
        <v>178603.64</v>
      </c>
      <c r="F1663" s="14">
        <f>E1663/SUM(E$2:E$4165)</f>
        <v/>
      </c>
      <c r="G1663" s="14">
        <f>G1662+F1663</f>
        <v/>
      </c>
      <c r="H1663" s="5">
        <f>IF(G1663&lt;=p_rot_a,"A",IF(G1663&lt;=p_rot_b,"B","C"))</f>
        <v/>
      </c>
    </row>
    <row r="1664">
      <c r="A1664" s="5" t="inlineStr">
        <is>
          <t>PINT-AN-0036</t>
        </is>
      </c>
      <c r="B1664" s="5" t="inlineStr">
        <is>
          <t>LANCO DUREX VERDE ANTICORROSIVO CUBETA DE739-2</t>
        </is>
      </c>
      <c r="C1664" s="5" t="inlineStr">
        <is>
          <t>ANTICORROSIVOS Y BASE ACEITE</t>
        </is>
      </c>
      <c r="D1664" s="11" t="n">
        <v>2</v>
      </c>
      <c r="E1664" s="12" t="n">
        <v>178495.58</v>
      </c>
      <c r="F1664" s="14">
        <f>E1664/SUM(E$2:E$4165)</f>
        <v/>
      </c>
      <c r="G1664" s="14">
        <f>G1663+F1664</f>
        <v/>
      </c>
      <c r="H1664" s="5">
        <f>IF(G1664&lt;=p_rot_a,"A",IF(G1664&lt;=p_rot_b,"B","C"))</f>
        <v/>
      </c>
    </row>
    <row r="1665">
      <c r="A1665" s="5" t="inlineStr">
        <is>
          <t>42865</t>
        </is>
      </c>
      <c r="B1665" s="5" t="inlineStr">
        <is>
          <t>RESISTENCIA DUCHA FAME 4 TEMPERATURAS 127V 5400W</t>
        </is>
      </c>
      <c r="C1665" s="5" t="inlineStr">
        <is>
          <t>FERRETERIA GENERAL</t>
        </is>
      </c>
      <c r="D1665" s="11" t="n">
        <v>32</v>
      </c>
      <c r="E1665" s="12" t="n">
        <v>178472.63</v>
      </c>
      <c r="F1665" s="14">
        <f>E1665/SUM(E$2:E$4165)</f>
        <v/>
      </c>
      <c r="G1665" s="14">
        <f>G1664+F1665</f>
        <v/>
      </c>
      <c r="H1665" s="5">
        <f>IF(G1665&lt;=p_rot_a,"A",IF(G1665&lt;=p_rot_b,"B","C"))</f>
        <v/>
      </c>
    </row>
    <row r="1666">
      <c r="A1666" s="5" t="inlineStr">
        <is>
          <t>351100300991284</t>
        </is>
      </c>
      <c r="B1666" s="5" t="inlineStr">
        <is>
          <t>PROTECTO HIGH STANDARD LATEX MATE BLANCO GALON</t>
        </is>
      </c>
      <c r="C1666" s="5" t="inlineStr">
        <is>
          <t>SIN CATEGORIA</t>
        </is>
      </c>
      <c r="D1666" s="11" t="n">
        <v>14</v>
      </c>
      <c r="E1666" s="12" t="n">
        <v>178387.17</v>
      </c>
      <c r="F1666" s="14">
        <f>E1666/SUM(E$2:E$4165)</f>
        <v/>
      </c>
      <c r="G1666" s="14">
        <f>G1665+F1666</f>
        <v/>
      </c>
      <c r="H1666" s="5">
        <f>IF(G1666&lt;=p_rot_a,"A",IF(G1666&lt;=p_rot_b,"B","C"))</f>
        <v/>
      </c>
    </row>
    <row r="1667">
      <c r="A1667" s="5" t="inlineStr">
        <is>
          <t>351100300991883</t>
        </is>
      </c>
      <c r="B1667" s="5" t="inlineStr">
        <is>
          <t>ACCESORIO RODAPIE PVC TAPAS ZP-03 MADERA GRIS</t>
        </is>
      </c>
      <c r="C1667" s="5" t="inlineStr">
        <is>
          <t>RODAPIE Y ACCESORIOS</t>
        </is>
      </c>
      <c r="D1667" s="11" t="n">
        <v>179</v>
      </c>
      <c r="E1667" s="12" t="n">
        <v>178127.6</v>
      </c>
      <c r="F1667" s="14">
        <f>E1667/SUM(E$2:E$4165)</f>
        <v/>
      </c>
      <c r="G1667" s="14">
        <f>G1666+F1667</f>
        <v/>
      </c>
      <c r="H1667" s="5">
        <f>IF(G1667&lt;=p_rot_a,"A",IF(G1667&lt;=p_rot_b,"B","C"))</f>
        <v/>
      </c>
    </row>
    <row r="1668">
      <c r="A1668" s="5" t="inlineStr">
        <is>
          <t>351100300990701</t>
        </is>
      </c>
      <c r="B1668" s="5" t="inlineStr">
        <is>
          <t>AGUILA NEGRO APAGADOR SENCILLO PLATA 1000BK</t>
        </is>
      </c>
      <c r="C1668" s="5" t="inlineStr">
        <is>
          <t>ACCESORIOS ELECTRICOS Y CABLES</t>
        </is>
      </c>
      <c r="D1668" s="11" t="n">
        <v>123</v>
      </c>
      <c r="E1668" s="12" t="n">
        <v>177837.53</v>
      </c>
      <c r="F1668" s="14">
        <f>E1668/SUM(E$2:E$4165)</f>
        <v/>
      </c>
      <c r="G1668" s="14">
        <f>G1667+F1668</f>
        <v/>
      </c>
      <c r="H1668" s="5">
        <f>IF(G1668&lt;=p_rot_a,"A",IF(G1668&lt;=p_rot_b,"B","C"))</f>
        <v/>
      </c>
    </row>
    <row r="1669">
      <c r="A1669" s="5" t="inlineStr">
        <is>
          <t>7117</t>
        </is>
      </c>
      <c r="B1669" s="5" t="inlineStr">
        <is>
          <t>LANCO MASILLA BLANCA 236 ML</t>
        </is>
      </c>
      <c r="C1669" s="5" t="inlineStr">
        <is>
          <t>PINTURAS Y SELLADORES</t>
        </is>
      </c>
      <c r="D1669" s="11" t="n">
        <v>117</v>
      </c>
      <c r="E1669" s="12" t="n">
        <v>177717.48</v>
      </c>
      <c r="F1669" s="14">
        <f>E1669/SUM(E$2:E$4165)</f>
        <v/>
      </c>
      <c r="G1669" s="14">
        <f>G1668+F1669</f>
        <v/>
      </c>
      <c r="H1669" s="5">
        <f>IF(G1669&lt;=p_rot_a,"A",IF(G1669&lt;=p_rot_b,"B","C"))</f>
        <v/>
      </c>
    </row>
    <row r="1670">
      <c r="A1670" s="5" t="inlineStr">
        <is>
          <t>351100300992076</t>
        </is>
      </c>
      <c r="B1670" s="5" t="inlineStr">
        <is>
          <t>$$ TOTAL INVERSOR 130AMP UTW21301 - UTW213049</t>
        </is>
      </c>
      <c r="C1670" s="5" t="inlineStr">
        <is>
          <t>ESMERILADORAS</t>
        </is>
      </c>
      <c r="D1670" s="11" t="n">
        <v>2</v>
      </c>
      <c r="E1670" s="12" t="n">
        <v>177312.64</v>
      </c>
      <c r="F1670" s="14">
        <f>E1670/SUM(E$2:E$4165)</f>
        <v/>
      </c>
      <c r="G1670" s="14">
        <f>G1669+F1670</f>
        <v/>
      </c>
      <c r="H1670" s="5">
        <f>IF(G1670&lt;=p_rot_a,"A",IF(G1670&lt;=p_rot_b,"B","C"))</f>
        <v/>
      </c>
    </row>
    <row r="1671">
      <c r="A1671" s="5" t="inlineStr">
        <is>
          <t>PINT-BT-0035</t>
        </is>
      </c>
      <c r="B1671" s="5" t="inlineStr">
        <is>
          <t>LANCO AQUAVAR BARNIZ 3 EN 1 NUEZ 1/4 AQ1362-5</t>
        </is>
      </c>
      <c r="C1671" s="5" t="inlineStr">
        <is>
          <t>BARNIZ Y TINTES</t>
        </is>
      </c>
      <c r="D1671" s="11" t="n">
        <v>25</v>
      </c>
      <c r="E1671" s="12" t="n">
        <v>177109.44</v>
      </c>
      <c r="F1671" s="14">
        <f>E1671/SUM(E$2:E$4165)</f>
        <v/>
      </c>
      <c r="G1671" s="14">
        <f>G1670+F1671</f>
        <v/>
      </c>
      <c r="H1671" s="5">
        <f>IF(G1671&lt;=p_rot_a,"A",IF(G1671&lt;=p_rot_b,"B","C"))</f>
        <v/>
      </c>
    </row>
    <row r="1672">
      <c r="A1672" s="5" t="inlineStr">
        <is>
          <t>351100300991313</t>
        </is>
      </c>
      <c r="B1672" s="5" t="inlineStr">
        <is>
          <t>ESPEJO REDONDO CON LUZ LED PG0018 60CM DIAMETRO AQUABELLA</t>
        </is>
      </c>
      <c r="C1672" s="5" t="inlineStr">
        <is>
          <t>FERRETERIA GENERAL</t>
        </is>
      </c>
      <c r="D1672" s="11" t="n">
        <v>5</v>
      </c>
      <c r="E1672" s="12" t="n">
        <v>176969.03</v>
      </c>
      <c r="F1672" s="14">
        <f>E1672/SUM(E$2:E$4165)</f>
        <v/>
      </c>
      <c r="G1672" s="14">
        <f>G1671+F1672</f>
        <v/>
      </c>
      <c r="H1672" s="5">
        <f>IF(G1672&lt;=p_rot_a,"A",IF(G1672&lt;=p_rot_b,"B","C"))</f>
        <v/>
      </c>
    </row>
    <row r="1673">
      <c r="A1673" s="5" t="inlineStr">
        <is>
          <t>7359</t>
        </is>
      </c>
      <c r="B1673" s="5" t="inlineStr">
        <is>
          <t>CINTA METRICA 8M X 1 HARDEX KNIGHT</t>
        </is>
      </c>
      <c r="C1673" s="5" t="inlineStr">
        <is>
          <t>FERRETERIA GENERAL</t>
        </is>
      </c>
      <c r="D1673" s="11" t="n">
        <v>37</v>
      </c>
      <c r="E1673" s="12" t="n">
        <v>176938.51</v>
      </c>
      <c r="F1673" s="14">
        <f>E1673/SUM(E$2:E$4165)</f>
        <v/>
      </c>
      <c r="G1673" s="14">
        <f>G1672+F1673</f>
        <v/>
      </c>
      <c r="H1673" s="5">
        <f>IF(G1673&lt;=p_rot_a,"A",IF(G1673&lt;=p_rot_b,"B","C"))</f>
        <v/>
      </c>
    </row>
    <row r="1674">
      <c r="A1674" s="5" t="inlineStr">
        <is>
          <t>10140049</t>
        </is>
      </c>
      <c r="B1674" s="5" t="inlineStr">
        <is>
          <t>TUBO ESTRUCT. RECTANGULAR 2x6 2.38MM NEGRO</t>
        </is>
      </c>
      <c r="C1674" s="5" t="inlineStr">
        <is>
          <t>TUBERIA ESTRUCTURAL</t>
        </is>
      </c>
      <c r="D1674" s="11" t="n">
        <v>7</v>
      </c>
      <c r="E1674" s="12" t="n">
        <v>176655.26</v>
      </c>
      <c r="F1674" s="14">
        <f>E1674/SUM(E$2:E$4165)</f>
        <v/>
      </c>
      <c r="G1674" s="14">
        <f>G1673+F1674</f>
        <v/>
      </c>
      <c r="H1674" s="5">
        <f>IF(G1674&lt;=p_rot_a,"A",IF(G1674&lt;=p_rot_b,"B","C"))</f>
        <v/>
      </c>
    </row>
    <row r="1675">
      <c r="A1675" s="5" t="inlineStr">
        <is>
          <t>351100300992808</t>
        </is>
      </c>
      <c r="B1675" s="5" t="inlineStr">
        <is>
          <t>LAVATORIO TIPO BOWL NEGRO CON DORADO REDONDO DIAMANTE  CPL 10801-H</t>
        </is>
      </c>
      <c r="C1675" s="5" t="inlineStr">
        <is>
          <t>IMPORTACION LOZA</t>
        </is>
      </c>
      <c r="D1675" s="11" t="n">
        <v>4</v>
      </c>
      <c r="E1675" s="12" t="n">
        <v>176637.17</v>
      </c>
      <c r="F1675" s="14">
        <f>E1675/SUM(E$2:E$4165)</f>
        <v/>
      </c>
      <c r="G1675" s="14">
        <f>G1674+F1675</f>
        <v/>
      </c>
      <c r="H1675" s="5">
        <f>IF(G1675&lt;=p_rot_a,"A",IF(G1675&lt;=p_rot_b,"B","C"))</f>
        <v/>
      </c>
    </row>
    <row r="1676">
      <c r="A1676" s="5" t="inlineStr">
        <is>
          <t>351100300991874</t>
        </is>
      </c>
      <c r="B1676" s="5" t="inlineStr">
        <is>
          <t>ACCESORIO RODAPIE PVC ESQUINERO INTERNO ZP-03 MADERA GRIS</t>
        </is>
      </c>
      <c r="C1676" s="5" t="inlineStr">
        <is>
          <t>RODAPIE Y ACCESORIOS</t>
        </is>
      </c>
      <c r="D1676" s="11" t="n">
        <v>331</v>
      </c>
      <c r="E1676" s="12" t="n">
        <v>176540.45</v>
      </c>
      <c r="F1676" s="14">
        <f>E1676/SUM(E$2:E$4165)</f>
        <v/>
      </c>
      <c r="G1676" s="14">
        <f>G1675+F1676</f>
        <v/>
      </c>
      <c r="H1676" s="5">
        <f>IF(G1676&lt;=p_rot_a,"A",IF(G1676&lt;=p_rot_b,"B","C"))</f>
        <v/>
      </c>
    </row>
    <row r="1677">
      <c r="A1677" s="5" t="inlineStr">
        <is>
          <t>PINT-PS-0013</t>
        </is>
      </c>
      <c r="B1677" s="5" t="inlineStr">
        <is>
          <t>BOSNY SPRAY NEGRO MATE  SB-4</t>
        </is>
      </c>
      <c r="C1677" s="5" t="inlineStr">
        <is>
          <t>PINTURA SPRAY</t>
        </is>
      </c>
      <c r="D1677" s="11" t="n">
        <v>65</v>
      </c>
      <c r="E1677" s="12" t="n">
        <v>176254.4</v>
      </c>
      <c r="F1677" s="14">
        <f>E1677/SUM(E$2:E$4165)</f>
        <v/>
      </c>
      <c r="G1677" s="14">
        <f>G1676+F1677</f>
        <v/>
      </c>
      <c r="H1677" s="5">
        <f>IF(G1677&lt;=p_rot_a,"A",IF(G1677&lt;=p_rot_b,"B","C"))</f>
        <v/>
      </c>
    </row>
    <row r="1678">
      <c r="A1678" s="5" t="inlineStr">
        <is>
          <t>351100300992348</t>
        </is>
      </c>
      <c r="B1678" s="5" t="inlineStr">
        <is>
          <t>LLAVE FREGADERO MONOCOMANDO MULTIFUNCION AQP-23208</t>
        </is>
      </c>
      <c r="C1678" s="5" t="inlineStr">
        <is>
          <t>IMPORTACION GRIFERIA</t>
        </is>
      </c>
      <c r="D1678" s="11" t="n">
        <v>13</v>
      </c>
      <c r="E1678" s="12" t="n">
        <v>175459.99</v>
      </c>
      <c r="F1678" s="14">
        <f>E1678/SUM(E$2:E$4165)</f>
        <v/>
      </c>
      <c r="G1678" s="14">
        <f>G1677+F1678</f>
        <v/>
      </c>
      <c r="H1678" s="5">
        <f>IF(G1678&lt;=p_rot_a,"A",IF(G1678&lt;=p_rot_b,"B","C"))</f>
        <v/>
      </c>
    </row>
    <row r="1679">
      <c r="A1679" s="5" t="inlineStr">
        <is>
          <t>351100300992554</t>
        </is>
      </c>
      <c r="B1679" s="5" t="inlineStr">
        <is>
          <t>BOSCH ESMERILADORA 41/2 1000W 18V INALAMB GWS 18V-10 + BATERIA Y CARGADOR</t>
        </is>
      </c>
      <c r="C1679" s="5" t="inlineStr">
        <is>
          <t>ESMERILADORAS</t>
        </is>
      </c>
      <c r="D1679" s="11" t="n">
        <v>2</v>
      </c>
      <c r="E1679" s="12" t="n">
        <v>175305</v>
      </c>
      <c r="F1679" s="14">
        <f>E1679/SUM(E$2:E$4165)</f>
        <v/>
      </c>
      <c r="G1679" s="14">
        <f>G1678+F1679</f>
        <v/>
      </c>
      <c r="H1679" s="5">
        <f>IF(G1679&lt;=p_rot_a,"A",IF(G1679&lt;=p_rot_b,"B","C"))</f>
        <v/>
      </c>
    </row>
    <row r="1680">
      <c r="A1680" s="5" t="inlineStr">
        <is>
          <t>90992875</t>
        </is>
      </c>
      <c r="B1680" s="5" t="inlineStr">
        <is>
          <t xml:space="preserve">ESPEJO LED DP-517 OVALADO 60X80CM </t>
        </is>
      </c>
      <c r="C1680" s="5" t="inlineStr">
        <is>
          <t>GRIFERIA - ACC. BAÑO Y COCINA</t>
        </is>
      </c>
      <c r="D1680" s="11" t="n">
        <v>10</v>
      </c>
      <c r="E1680" s="12" t="n">
        <v>175225.66</v>
      </c>
      <c r="F1680" s="14">
        <f>E1680/SUM(E$2:E$4165)</f>
        <v/>
      </c>
      <c r="G1680" s="14">
        <f>G1679+F1680</f>
        <v/>
      </c>
      <c r="H1680" s="5">
        <f>IF(G1680&lt;=p_rot_a,"A",IF(G1680&lt;=p_rot_b,"B","C"))</f>
        <v/>
      </c>
    </row>
    <row r="1681">
      <c r="A1681" s="5" t="inlineStr">
        <is>
          <t>56322</t>
        </is>
      </c>
      <c r="B1681" s="5" t="inlineStr">
        <is>
          <t>TOSCANA LLAVE FREGADERO SATINADA MC-IR15SS</t>
        </is>
      </c>
      <c r="C1681" s="5" t="inlineStr">
        <is>
          <t>GRIFERIA - ACC. BAÑO Y COCINA</t>
        </is>
      </c>
      <c r="D1681" s="11" t="n">
        <v>6</v>
      </c>
      <c r="E1681" s="12" t="n">
        <v>174581.61</v>
      </c>
      <c r="F1681" s="14">
        <f>E1681/SUM(E$2:E$4165)</f>
        <v/>
      </c>
      <c r="G1681" s="14">
        <f>G1680+F1681</f>
        <v/>
      </c>
      <c r="H1681" s="5">
        <f>IF(G1681&lt;=p_rot_a,"A",IF(G1681&lt;=p_rot_b,"B","C"))</f>
        <v/>
      </c>
    </row>
    <row r="1682">
      <c r="A1682" s="5" t="inlineStr">
        <is>
          <t>351100300991877</t>
        </is>
      </c>
      <c r="B1682" s="5" t="inlineStr">
        <is>
          <t>ACCESORIO RODAPIE PVC ESQUINERO EXTERNO ZP-03 MADERA GRIS</t>
        </is>
      </c>
      <c r="C1682" s="5" t="inlineStr">
        <is>
          <t>RODAPIE Y ACCESORIOS</t>
        </is>
      </c>
      <c r="D1682" s="11" t="n">
        <v>328</v>
      </c>
      <c r="E1682" s="12" t="n">
        <v>174479.65</v>
      </c>
      <c r="F1682" s="14">
        <f>E1682/SUM(E$2:E$4165)</f>
        <v/>
      </c>
      <c r="G1682" s="14">
        <f>G1681+F1682</f>
        <v/>
      </c>
      <c r="H1682" s="5">
        <f>IF(G1682&lt;=p_rot_a,"A",IF(G1682&lt;=p_rot_b,"B","C"))</f>
        <v/>
      </c>
    </row>
    <row r="1683">
      <c r="A1683" s="5" t="inlineStr">
        <is>
          <t>351100300991880</t>
        </is>
      </c>
      <c r="B1683" s="5" t="inlineStr">
        <is>
          <t>ACCESORIO RODAPIE PVC UNION ZP-03 MADERA GRIS</t>
        </is>
      </c>
      <c r="C1683" s="5" t="inlineStr">
        <is>
          <t>RODAPIE Y ACCESORIOS</t>
        </is>
      </c>
      <c r="D1683" s="11" t="n">
        <v>326</v>
      </c>
      <c r="E1683" s="12" t="n">
        <v>174017.2</v>
      </c>
      <c r="F1683" s="14">
        <f>E1683/SUM(E$2:E$4165)</f>
        <v/>
      </c>
      <c r="G1683" s="14">
        <f>G1682+F1683</f>
        <v/>
      </c>
      <c r="H1683" s="5">
        <f>IF(G1683&lt;=p_rot_a,"A",IF(G1683&lt;=p_rot_b,"B","C"))</f>
        <v/>
      </c>
    </row>
    <row r="1684">
      <c r="A1684" s="5" t="inlineStr">
        <is>
          <t>351100300991371</t>
        </is>
      </c>
      <c r="B1684" s="5" t="inlineStr">
        <is>
          <t>$$ DAP DYNAGRIP ADHESIVO HEAVY DUTY AGARRE INSTANTANEO CARTUCHO 266ML</t>
        </is>
      </c>
      <c r="C1684" s="5" t="inlineStr">
        <is>
          <t>PINTURAS Y SELLADORES</t>
        </is>
      </c>
      <c r="D1684" s="11" t="n">
        <v>33</v>
      </c>
      <c r="E1684" s="12" t="n">
        <v>173540.15</v>
      </c>
      <c r="F1684" s="14">
        <f>E1684/SUM(E$2:E$4165)</f>
        <v/>
      </c>
      <c r="G1684" s="14">
        <f>G1683+F1684</f>
        <v/>
      </c>
      <c r="H1684" s="5">
        <f>IF(G1684&lt;=p_rot_a,"A",IF(G1684&lt;=p_rot_b,"B","C"))</f>
        <v/>
      </c>
    </row>
    <row r="1685">
      <c r="A1685" s="5" t="inlineStr">
        <is>
          <t>351100300990766</t>
        </is>
      </c>
      <c r="B1685" s="5" t="inlineStr">
        <is>
          <t>$$ CEDAZO PLASTICO 15X15 TIPO JORDOMEX</t>
        </is>
      </c>
      <c r="C1685" s="5" t="inlineStr">
        <is>
          <t>FERRETERIA GENERAL</t>
        </is>
      </c>
      <c r="D1685" s="11" t="n">
        <v>83</v>
      </c>
      <c r="E1685" s="12" t="n">
        <v>173278.64</v>
      </c>
      <c r="F1685" s="14">
        <f>E1685/SUM(E$2:E$4165)</f>
        <v/>
      </c>
      <c r="G1685" s="14">
        <f>G1684+F1685</f>
        <v/>
      </c>
      <c r="H1685" s="5">
        <f>IF(G1685&lt;=p_rot_a,"A",IF(G1685&lt;=p_rot_b,"B","C"))</f>
        <v/>
      </c>
    </row>
    <row r="1686">
      <c r="A1686" s="5" t="inlineStr">
        <is>
          <t>351100300992322</t>
        </is>
      </c>
      <c r="B1686" s="5" t="inlineStr">
        <is>
          <t>LAVATORIO TIPO BOWL MARMOL GRIS FF-9047SA RECTANGULAR</t>
        </is>
      </c>
      <c r="C1686" s="5" t="inlineStr">
        <is>
          <t>IMPORTACION LOZA</t>
        </is>
      </c>
      <c r="D1686" s="11" t="n">
        <v>5</v>
      </c>
      <c r="E1686" s="12" t="n">
        <v>173017.7</v>
      </c>
      <c r="F1686" s="14">
        <f>E1686/SUM(E$2:E$4165)</f>
        <v/>
      </c>
      <c r="G1686" s="14">
        <f>G1685+F1686</f>
        <v/>
      </c>
      <c r="H1686" s="5">
        <f>IF(G1686&lt;=p_rot_a,"A",IF(G1686&lt;=p_rot_b,"B","C"))</f>
        <v/>
      </c>
    </row>
    <row r="1687">
      <c r="A1687" s="5" t="inlineStr">
        <is>
          <t>73424</t>
        </is>
      </c>
      <c r="B1687" s="5" t="inlineStr">
        <is>
          <t>TRUPER BARRA  1 X 1.5M BAP-150</t>
        </is>
      </c>
      <c r="C1687" s="5" t="inlineStr">
        <is>
          <t>FERRETERIA GENERAL</t>
        </is>
      </c>
      <c r="D1687" s="11" t="n">
        <v>13</v>
      </c>
      <c r="E1687" s="12" t="n">
        <v>172556.93</v>
      </c>
      <c r="F1687" s="14">
        <f>E1687/SUM(E$2:E$4165)</f>
        <v/>
      </c>
      <c r="G1687" s="14">
        <f>G1686+F1687</f>
        <v/>
      </c>
      <c r="H1687" s="5">
        <f>IF(G1687&lt;=p_rot_a,"A",IF(G1687&lt;=p_rot_b,"B","C"))</f>
        <v/>
      </c>
    </row>
    <row r="1688">
      <c r="A1688" s="5" t="inlineStr">
        <is>
          <t>173</t>
        </is>
      </c>
      <c r="B1688" s="5" t="inlineStr">
        <is>
          <t>PILA ROJA IZQUIERDA PEQ 90X75 #03</t>
        </is>
      </c>
      <c r="C1688" s="5" t="inlineStr">
        <is>
          <t>PILAS</t>
        </is>
      </c>
      <c r="D1688" s="11" t="n">
        <v>9</v>
      </c>
      <c r="E1688" s="12" t="n">
        <v>172469.56</v>
      </c>
      <c r="F1688" s="14">
        <f>E1688/SUM(E$2:E$4165)</f>
        <v/>
      </c>
      <c r="G1688" s="14">
        <f>G1687+F1688</f>
        <v/>
      </c>
      <c r="H1688" s="5">
        <f>IF(G1688&lt;=p_rot_a,"A",IF(G1688&lt;=p_rot_b,"B","C"))</f>
        <v/>
      </c>
    </row>
    <row r="1689">
      <c r="A1689" s="5" t="inlineStr">
        <is>
          <t>351100300992657</t>
        </is>
      </c>
      <c r="B1689" s="5" t="inlineStr">
        <is>
          <t>FANG LLAVE BAJA LAVATORIO DORADA BRILLANTE FF-6113G</t>
        </is>
      </c>
      <c r="C1689" s="5" t="inlineStr">
        <is>
          <t>IMPORTACION GRIFERIA</t>
        </is>
      </c>
      <c r="D1689" s="11" t="n">
        <v>6</v>
      </c>
      <c r="E1689" s="12" t="n">
        <v>172336.39</v>
      </c>
      <c r="F1689" s="14">
        <f>E1689/SUM(E$2:E$4165)</f>
        <v/>
      </c>
      <c r="G1689" s="14">
        <f>G1688+F1689</f>
        <v/>
      </c>
      <c r="H1689" s="5">
        <f>IF(G1689&lt;=p_rot_a,"A",IF(G1689&lt;=p_rot_b,"B","C"))</f>
        <v/>
      </c>
    </row>
    <row r="1690">
      <c r="A1690" s="5" t="inlineStr">
        <is>
          <t>PINT-AN-0046</t>
        </is>
      </c>
      <c r="B1690" s="5" t="inlineStr">
        <is>
          <t>LANCO EXPRESS TINT GALON ACEITE EC347-4</t>
        </is>
      </c>
      <c r="C1690" s="5" t="inlineStr">
        <is>
          <t>ANTICORROSIVOS Y BASE ACEITE</t>
        </is>
      </c>
      <c r="D1690" s="11" t="n">
        <v>10</v>
      </c>
      <c r="E1690" s="12" t="n">
        <v>172123.89</v>
      </c>
      <c r="F1690" s="14">
        <f>E1690/SUM(E$2:E$4165)</f>
        <v/>
      </c>
      <c r="G1690" s="14">
        <f>G1689+F1690</f>
        <v/>
      </c>
      <c r="H1690" s="5">
        <f>IF(G1690&lt;=p_rot_a,"A",IF(G1690&lt;=p_rot_b,"B","C"))</f>
        <v/>
      </c>
    </row>
    <row r="1691">
      <c r="A1691" s="5" t="inlineStr">
        <is>
          <t>351100300992817</t>
        </is>
      </c>
      <c r="B1691" s="5" t="inlineStr">
        <is>
          <t>LLAVE LAVATORIO ALTA TIPO BOWL MONOCOMANDO CROMO AQP-23265</t>
        </is>
      </c>
      <c r="C1691" s="5" t="inlineStr">
        <is>
          <t>IMPORTACION GRIFERIA</t>
        </is>
      </c>
      <c r="D1691" s="11" t="n">
        <v>9</v>
      </c>
      <c r="E1691" s="12" t="n">
        <v>171872.09</v>
      </c>
      <c r="F1691" s="14">
        <f>E1691/SUM(E$2:E$4165)</f>
        <v/>
      </c>
      <c r="G1691" s="14">
        <f>G1690+F1691</f>
        <v/>
      </c>
      <c r="H1691" s="5">
        <f>IF(G1691&lt;=p_rot_a,"A",IF(G1691&lt;=p_rot_b,"B","C"))</f>
        <v/>
      </c>
    </row>
    <row r="1692">
      <c r="A1692" s="5" t="inlineStr">
        <is>
          <t>351100300992880</t>
        </is>
      </c>
      <c r="B1692" s="5" t="inlineStr">
        <is>
          <t>DRY COAT SATIN DEEP GALON DC3042-4</t>
        </is>
      </c>
      <c r="C1692" s="5" t="inlineStr">
        <is>
          <t>IMPERMEABILIZANTES</t>
        </is>
      </c>
      <c r="D1692" s="11" t="n">
        <v>11</v>
      </c>
      <c r="E1692" s="12" t="n">
        <v>171814.16</v>
      </c>
      <c r="F1692" s="14">
        <f>E1692/SUM(E$2:E$4165)</f>
        <v/>
      </c>
      <c r="G1692" s="14">
        <f>G1691+F1692</f>
        <v/>
      </c>
      <c r="H1692" s="5">
        <f>IF(G1692&lt;=p_rot_a,"A",IF(G1692&lt;=p_rot_b,"B","C"))</f>
        <v/>
      </c>
    </row>
    <row r="1693">
      <c r="A1693" s="5" t="inlineStr">
        <is>
          <t>73196</t>
        </is>
      </c>
      <c r="B1693" s="5" t="inlineStr">
        <is>
          <t>SILICON TRANSPARENTE USO GENERAL CARTUCHO HENKEL F109 1857718</t>
        </is>
      </c>
      <c r="C1693" s="5" t="inlineStr">
        <is>
          <t>FERRETERIA GENERAL</t>
        </is>
      </c>
      <c r="D1693" s="11" t="n">
        <v>35</v>
      </c>
      <c r="E1693" s="12" t="n">
        <v>171743.95</v>
      </c>
      <c r="F1693" s="14">
        <f>E1693/SUM(E$2:E$4165)</f>
        <v/>
      </c>
      <c r="G1693" s="14">
        <f>G1692+F1693</f>
        <v/>
      </c>
      <c r="H1693" s="5">
        <f>IF(G1693&lt;=p_rot_a,"A",IF(G1693&lt;=p_rot_b,"B","C"))</f>
        <v/>
      </c>
    </row>
    <row r="1694">
      <c r="A1694" s="5" t="inlineStr">
        <is>
          <t>351100300992662</t>
        </is>
      </c>
      <c r="B1694" s="5" t="inlineStr">
        <is>
          <t>LAVATORIO TIPO BOWL MARMOL CAFE REDONDO FF-9036SY</t>
        </is>
      </c>
      <c r="C1694" s="5" t="inlineStr">
        <is>
          <t>IMPORTACION LOZA</t>
        </is>
      </c>
      <c r="D1694" s="11" t="n">
        <v>6</v>
      </c>
      <c r="E1694" s="12" t="n">
        <v>171716.81</v>
      </c>
      <c r="F1694" s="14">
        <f>E1694/SUM(E$2:E$4165)</f>
        <v/>
      </c>
      <c r="G1694" s="14">
        <f>G1693+F1694</f>
        <v/>
      </c>
      <c r="H1694" s="5">
        <f>IF(G1694&lt;=p_rot_a,"A",IF(G1694&lt;=p_rot_b,"B","C"))</f>
        <v/>
      </c>
    </row>
    <row r="1695">
      <c r="A1695" s="5" t="inlineStr">
        <is>
          <t>351100300992645</t>
        </is>
      </c>
      <c r="B1695" s="5" t="inlineStr">
        <is>
          <t>FACHALETA PIZARRA BLANCO 26X36CM CAJA 1.98M2</t>
        </is>
      </c>
      <c r="C1695" s="5" t="inlineStr">
        <is>
          <t>CERAMICAS, AZULEJOS, PORCELANATOS</t>
        </is>
      </c>
      <c r="D1695" s="11" t="n">
        <v>21</v>
      </c>
      <c r="E1695" s="12" t="n">
        <v>171531.45</v>
      </c>
      <c r="F1695" s="14">
        <f>E1695/SUM(E$2:E$4165)</f>
        <v/>
      </c>
      <c r="G1695" s="14">
        <f>G1694+F1695</f>
        <v/>
      </c>
      <c r="H1695" s="5">
        <f>IF(G1695&lt;=p_rot_a,"A",IF(G1695&lt;=p_rot_b,"B","C"))</f>
        <v/>
      </c>
    </row>
    <row r="1696">
      <c r="A1696" s="5" t="inlineStr">
        <is>
          <t>PINT-PA-0102</t>
        </is>
      </c>
      <c r="B1696" s="5" t="inlineStr">
        <is>
          <t>SUPRA SATIN TINT GALON VA3682-4</t>
        </is>
      </c>
      <c r="C1696" s="5" t="inlineStr">
        <is>
          <t>PINTURA ACRILICA</t>
        </is>
      </c>
      <c r="D1696" s="11" t="n">
        <v>14</v>
      </c>
      <c r="E1696" s="12" t="n">
        <v>171017.7</v>
      </c>
      <c r="F1696" s="14">
        <f>E1696/SUM(E$2:E$4165)</f>
        <v/>
      </c>
      <c r="G1696" s="14">
        <f>G1695+F1696</f>
        <v/>
      </c>
      <c r="H1696" s="5">
        <f>IF(G1696&lt;=p_rot_a,"A",IF(G1696&lt;=p_rot_b,"B","C"))</f>
        <v/>
      </c>
    </row>
    <row r="1697">
      <c r="A1697" s="5" t="inlineStr">
        <is>
          <t>351100300992841</t>
        </is>
      </c>
      <c r="B1697" s="5" t="inlineStr">
        <is>
          <t>LLAVE FREGADERO CUELLO FLEXIBLE SATIN HTK-LL-20C</t>
        </is>
      </c>
      <c r="C1697" s="5" t="inlineStr">
        <is>
          <t>IMPORTACION GRIFERIA</t>
        </is>
      </c>
      <c r="D1697" s="11" t="n">
        <v>18</v>
      </c>
      <c r="E1697" s="12" t="n">
        <v>170796.46</v>
      </c>
      <c r="F1697" s="14">
        <f>E1697/SUM(E$2:E$4165)</f>
        <v/>
      </c>
      <c r="G1697" s="14">
        <f>G1696+F1697</f>
        <v/>
      </c>
      <c r="H1697" s="5">
        <f>IF(G1697&lt;=p_rot_a,"A",IF(G1697&lt;=p_rot_b,"B","C"))</f>
        <v/>
      </c>
    </row>
    <row r="1698">
      <c r="A1698" s="5" t="inlineStr">
        <is>
          <t>10180007</t>
        </is>
      </c>
      <c r="B1698" s="5" t="inlineStr">
        <is>
          <t>PERLING TIPO C 2X3 1.20MM NEGRO</t>
        </is>
      </c>
      <c r="C1698" s="5" t="inlineStr">
        <is>
          <t>PERLING</t>
        </is>
      </c>
      <c r="D1698" s="11" t="n">
        <v>31</v>
      </c>
      <c r="E1698" s="12" t="n">
        <v>170685</v>
      </c>
      <c r="F1698" s="14">
        <f>E1698/SUM(E$2:E$4165)</f>
        <v/>
      </c>
      <c r="G1698" s="14">
        <f>G1697+F1698</f>
        <v/>
      </c>
      <c r="H1698" s="5">
        <f>IF(G1698&lt;=p_rot_a,"A",IF(G1698&lt;=p_rot_b,"B","C"))</f>
        <v/>
      </c>
    </row>
    <row r="1699">
      <c r="A1699" s="5" t="inlineStr">
        <is>
          <t>351100300992542</t>
        </is>
      </c>
      <c r="B1699" s="5" t="inlineStr">
        <is>
          <t>BOSCH HIDROLAVADORA 2000 PSI 300L/H GHP 200</t>
        </is>
      </c>
      <c r="C1699" s="5" t="inlineStr">
        <is>
          <t>SIN CATEGORIA</t>
        </is>
      </c>
      <c r="D1699" s="11" t="n">
        <v>2</v>
      </c>
      <c r="E1699" s="12" t="n">
        <v>170397.5</v>
      </c>
      <c r="F1699" s="14">
        <f>E1699/SUM(E$2:E$4165)</f>
        <v/>
      </c>
      <c r="G1699" s="14">
        <f>G1698+F1699</f>
        <v/>
      </c>
      <c r="H1699" s="5">
        <f>IF(G1699&lt;=p_rot_a,"A",IF(G1699&lt;=p_rot_b,"B","C"))</f>
        <v/>
      </c>
    </row>
    <row r="1700">
      <c r="A1700" s="5" t="inlineStr">
        <is>
          <t>351100300992583</t>
        </is>
      </c>
      <c r="B1700" s="5" t="inlineStr">
        <is>
          <t xml:space="preserve">COMBO BASE MEDIDOR DOBLE CHM2100MR </t>
        </is>
      </c>
      <c r="C1700" s="5" t="inlineStr">
        <is>
          <t>ACCESORIOS ELECTRICOS Y CABLES</t>
        </is>
      </c>
      <c r="D1700" s="11" t="n">
        <v>1</v>
      </c>
      <c r="E1700" s="12" t="n">
        <v>170353.98</v>
      </c>
      <c r="F1700" s="14">
        <f>E1700/SUM(E$2:E$4165)</f>
        <v/>
      </c>
      <c r="G1700" s="14">
        <f>G1699+F1700</f>
        <v/>
      </c>
      <c r="H1700" s="5">
        <f>IF(G1700&lt;=p_rot_a,"A",IF(G1700&lt;=p_rot_b,"B","C"))</f>
        <v/>
      </c>
    </row>
    <row r="1701">
      <c r="A1701" s="5" t="inlineStr">
        <is>
          <t>351100300991998</t>
        </is>
      </c>
      <c r="B1701" s="5" t="inlineStr">
        <is>
          <t>ESQUINERO BLANCO DE053 PANEL ACANALADO 1X1 2.90M WALL PANEL</t>
        </is>
      </c>
      <c r="C1701" s="5" t="inlineStr">
        <is>
          <t>PANEL ACANALADO INTERIOR</t>
        </is>
      </c>
      <c r="D1701" s="11" t="n">
        <v>55</v>
      </c>
      <c r="E1701" s="12" t="n">
        <v>170168.14</v>
      </c>
      <c r="F1701" s="14">
        <f>E1701/SUM(E$2:E$4165)</f>
        <v/>
      </c>
      <c r="G1701" s="14">
        <f>G1700+F1701</f>
        <v/>
      </c>
      <c r="H1701" s="5">
        <f>IF(G1701&lt;=p_rot_a,"A",IF(G1701&lt;=p_rot_b,"B","C"))</f>
        <v/>
      </c>
    </row>
    <row r="1702">
      <c r="A1702" s="5" t="inlineStr">
        <is>
          <t>351100300992643</t>
        </is>
      </c>
      <c r="B1702" s="5" t="inlineStr">
        <is>
          <t>FACHALETA ANDES MIX 34X50CM CAJA 1.70M2</t>
        </is>
      </c>
      <c r="C1702" s="5" t="inlineStr">
        <is>
          <t>SIN CATEGORIA</t>
        </is>
      </c>
      <c r="D1702" s="11" t="n">
        <v>15</v>
      </c>
      <c r="E1702" s="12" t="n">
        <v>169946.42</v>
      </c>
      <c r="F1702" s="14">
        <f>E1702/SUM(E$2:E$4165)</f>
        <v/>
      </c>
      <c r="G1702" s="14">
        <f>G1701+F1702</f>
        <v/>
      </c>
      <c r="H1702" s="5">
        <f>IF(G1702&lt;=p_rot_a,"A",IF(G1702&lt;=p_rot_b,"B","C"))</f>
        <v/>
      </c>
    </row>
    <row r="1703">
      <c r="A1703" s="5" t="inlineStr">
        <is>
          <t>400992871</t>
        </is>
      </c>
      <c r="B1703" s="5" t="inlineStr">
        <is>
          <t>ESQUINERO DE REMATE WPC EXTERIOR MONTREAL 8-50A COFFEE 2X2 2.90M</t>
        </is>
      </c>
      <c r="C1703" s="5" t="inlineStr">
        <is>
          <t>IMPORTACION PANEL ACANALADO EXTERIOR WPC</t>
        </is>
      </c>
      <c r="D1703" s="11" t="n">
        <v>35</v>
      </c>
      <c r="E1703" s="12" t="n">
        <v>169915.93</v>
      </c>
      <c r="F1703" s="14">
        <f>E1703/SUM(E$2:E$4165)</f>
        <v/>
      </c>
      <c r="G1703" s="14">
        <f>G1702+F1703</f>
        <v/>
      </c>
      <c r="H1703" s="5">
        <f>IF(G1703&lt;=p_rot_a,"A",IF(G1703&lt;=p_rot_b,"B","C"))</f>
        <v/>
      </c>
    </row>
    <row r="1704">
      <c r="A1704" s="5" t="inlineStr">
        <is>
          <t>72678</t>
        </is>
      </c>
      <c r="B1704" s="5" t="inlineStr">
        <is>
          <t>TORNILLO GYP TORLAK 3/4 PFX100</t>
        </is>
      </c>
      <c r="C1704" s="5" t="inlineStr">
        <is>
          <t>TORNILLERIA</t>
        </is>
      </c>
      <c r="D1704" s="11" t="n">
        <v>209</v>
      </c>
      <c r="E1704" s="12" t="n">
        <v>169784.95</v>
      </c>
      <c r="F1704" s="14">
        <f>E1704/SUM(E$2:E$4165)</f>
        <v/>
      </c>
      <c r="G1704" s="14">
        <f>G1703+F1704</f>
        <v/>
      </c>
      <c r="H1704" s="5">
        <f>IF(G1704&lt;=p_rot_a,"A",IF(G1704&lt;=p_rot_b,"B","C"))</f>
        <v/>
      </c>
    </row>
    <row r="1705">
      <c r="A1705" s="5" t="inlineStr">
        <is>
          <t>60100009</t>
        </is>
      </c>
      <c r="B1705" s="5" t="inlineStr">
        <is>
          <t>$$ BOMBILLO LED 50W E27 6500K JUMBO ALTA POTENCIA WELLMAX  T140</t>
        </is>
      </c>
      <c r="C1705" s="5" t="inlineStr">
        <is>
          <t>SIN CATEGORIA</t>
        </is>
      </c>
      <c r="D1705" s="11" t="n">
        <v>37</v>
      </c>
      <c r="E1705" s="12" t="n">
        <v>169764.47</v>
      </c>
      <c r="F1705" s="14">
        <f>E1705/SUM(E$2:E$4165)</f>
        <v/>
      </c>
      <c r="G1705" s="14">
        <f>G1704+F1705</f>
        <v/>
      </c>
      <c r="H1705" s="5">
        <f>IF(G1705&lt;=p_rot_a,"A",IF(G1705&lt;=p_rot_b,"B","C"))</f>
        <v/>
      </c>
    </row>
    <row r="1706">
      <c r="A1706" s="5" t="inlineStr">
        <is>
          <t>60100022</t>
        </is>
      </c>
      <c r="B1706" s="5" t="inlineStr">
        <is>
          <t>LAMPARA LED CUAD. PARCHE 840LM 12W 100-240V WELLMAX</t>
        </is>
      </c>
      <c r="C1706" s="5" t="inlineStr">
        <is>
          <t>BOMBILLOS Y LAMPARAS</t>
        </is>
      </c>
      <c r="D1706" s="11" t="n">
        <v>49</v>
      </c>
      <c r="E1706" s="12" t="n">
        <v>169585.79</v>
      </c>
      <c r="F1706" s="14">
        <f>E1706/SUM(E$2:E$4165)</f>
        <v/>
      </c>
      <c r="G1706" s="14">
        <f>G1705+F1706</f>
        <v/>
      </c>
      <c r="H1706" s="5">
        <f>IF(G1706&lt;=p_rot_a,"A",IF(G1706&lt;=p_rot_b,"B","C"))</f>
        <v/>
      </c>
    </row>
    <row r="1707">
      <c r="A1707" s="5" t="inlineStr">
        <is>
          <t>351100300991882</t>
        </is>
      </c>
      <c r="B1707" s="5" t="inlineStr">
        <is>
          <t>ACCESORIO RODAPIE PVC TAPAS ZP-02 MADERA INTERMEDIA</t>
        </is>
      </c>
      <c r="C1707" s="5" t="inlineStr">
        <is>
          <t>RODAPIE Y ACCESORIOS</t>
        </is>
      </c>
      <c r="D1707" s="11" t="n">
        <v>170</v>
      </c>
      <c r="E1707" s="12" t="n">
        <v>169104.8</v>
      </c>
      <c r="F1707" s="14">
        <f>E1707/SUM(E$2:E$4165)</f>
        <v/>
      </c>
      <c r="G1707" s="14">
        <f>G1706+F1707</f>
        <v/>
      </c>
      <c r="H1707" s="5">
        <f>IF(G1707&lt;=p_rot_a,"A",IF(G1707&lt;=p_rot_b,"B","C"))</f>
        <v/>
      </c>
    </row>
    <row r="1708">
      <c r="A1708" s="5" t="inlineStr">
        <is>
          <t>747</t>
        </is>
      </c>
      <c r="B1708" s="5" t="inlineStr">
        <is>
          <t>LAPIZ CARPINTERO LYRA 335 ROJO</t>
        </is>
      </c>
      <c r="C1708" s="5" t="inlineStr">
        <is>
          <t>FERRETERIA GENERAL</t>
        </is>
      </c>
      <c r="D1708" s="11" t="n">
        <v>350</v>
      </c>
      <c r="E1708" s="12" t="n">
        <v>169009.36</v>
      </c>
      <c r="F1708" s="14">
        <f>E1708/SUM(E$2:E$4165)</f>
        <v/>
      </c>
      <c r="G1708" s="14">
        <f>G1707+F1708</f>
        <v/>
      </c>
      <c r="H1708" s="5">
        <f>IF(G1708&lt;=p_rot_a,"A",IF(G1708&lt;=p_rot_b,"B","C"))</f>
        <v/>
      </c>
    </row>
    <row r="1709">
      <c r="A1709" s="5" t="inlineStr">
        <is>
          <t>351100300992874</t>
        </is>
      </c>
      <c r="B1709" s="5" t="inlineStr">
        <is>
          <t>ESPEJO LED DP-516 REDONDO 70CM MARCO NEGRO</t>
        </is>
      </c>
      <c r="C1709" s="5" t="inlineStr">
        <is>
          <t>GRIFERIA - ACC. BAÑO Y COCINA</t>
        </is>
      </c>
      <c r="D1709" s="11" t="n">
        <v>9</v>
      </c>
      <c r="E1709" s="12" t="n">
        <v>168384.96</v>
      </c>
      <c r="F1709" s="14">
        <f>E1709/SUM(E$2:E$4165)</f>
        <v/>
      </c>
      <c r="G1709" s="14">
        <f>G1708+F1709</f>
        <v/>
      </c>
      <c r="H1709" s="5">
        <f>IF(G1709&lt;=p_rot_a,"A",IF(G1709&lt;=p_rot_b,"B","C"))</f>
        <v/>
      </c>
    </row>
    <row r="1710">
      <c r="A1710" s="5" t="inlineStr">
        <is>
          <t>73380</t>
        </is>
      </c>
      <c r="B1710" s="5" t="inlineStr">
        <is>
          <t xml:space="preserve">STANLEY RIEL CLOSET 1.80M  72 PULG 2343-137 </t>
        </is>
      </c>
      <c r="C1710" s="5" t="inlineStr">
        <is>
          <t>FERRETERIA GENERAL</t>
        </is>
      </c>
      <c r="D1710" s="11" t="n">
        <v>21</v>
      </c>
      <c r="E1710" s="12" t="n">
        <v>168222.56</v>
      </c>
      <c r="F1710" s="14">
        <f>E1710/SUM(E$2:E$4165)</f>
        <v/>
      </c>
      <c r="G1710" s="14">
        <f>G1709+F1710</f>
        <v/>
      </c>
      <c r="H1710" s="5">
        <f>IF(G1710&lt;=p_rot_a,"A",IF(G1710&lt;=p_rot_b,"B","C"))</f>
        <v/>
      </c>
    </row>
    <row r="1711">
      <c r="A1711" s="5" t="inlineStr">
        <is>
          <t>351100300992580</t>
        </is>
      </c>
      <c r="B1711" s="5" t="inlineStr">
        <is>
          <t>PASAMANOS AM-2250 1PULG X 40CM PROMO</t>
        </is>
      </c>
      <c r="C1711" s="5" t="inlineStr">
        <is>
          <t>IMPORTACION GRIFERIA</t>
        </is>
      </c>
      <c r="D1711" s="11" t="n">
        <v>38</v>
      </c>
      <c r="E1711" s="12" t="n">
        <v>167168.14</v>
      </c>
      <c r="F1711" s="14">
        <f>E1711/SUM(E$2:E$4165)</f>
        <v/>
      </c>
      <c r="G1711" s="14">
        <f>G1710+F1711</f>
        <v/>
      </c>
      <c r="H1711" s="5">
        <f>IF(G1711&lt;=p_rot_a,"A",IF(G1711&lt;=p_rot_b,"B","C"))</f>
        <v/>
      </c>
    </row>
    <row r="1712">
      <c r="A1712" s="5" t="inlineStr">
        <is>
          <t>71467</t>
        </is>
      </c>
      <c r="B1712" s="5" t="inlineStr">
        <is>
          <t>CEDAZO 1/2 X 1/2</t>
        </is>
      </c>
      <c r="C1712" s="5" t="inlineStr">
        <is>
          <t>FERRETERIA GENERAL</t>
        </is>
      </c>
      <c r="D1712" s="11" t="n">
        <v>187</v>
      </c>
      <c r="E1712" s="12" t="n">
        <v>166633.97</v>
      </c>
      <c r="F1712" s="14">
        <f>E1712/SUM(E$2:E$4165)</f>
        <v/>
      </c>
      <c r="G1712" s="14">
        <f>G1711+F1712</f>
        <v/>
      </c>
      <c r="H1712" s="5">
        <f>IF(G1712&lt;=p_rot_a,"A",IF(G1712&lt;=p_rot_b,"B","C"))</f>
        <v/>
      </c>
    </row>
    <row r="1713">
      <c r="A1713" s="5" t="inlineStr">
        <is>
          <t>351100300992325</t>
        </is>
      </c>
      <c r="B1713" s="5" t="inlineStr">
        <is>
          <t xml:space="preserve">LAVATORIO TIPO BOWL BLANCO REDONDO FF-9061 </t>
        </is>
      </c>
      <c r="C1713" s="5" t="inlineStr">
        <is>
          <t>IMPORTACION LOZA</t>
        </is>
      </c>
      <c r="D1713" s="11" t="n">
        <v>7</v>
      </c>
      <c r="E1713" s="12" t="n">
        <v>166558.82</v>
      </c>
      <c r="F1713" s="14">
        <f>E1713/SUM(E$2:E$4165)</f>
        <v/>
      </c>
      <c r="G1713" s="14">
        <f>G1712+F1713</f>
        <v/>
      </c>
      <c r="H1713" s="5">
        <f>IF(G1713&lt;=p_rot_a,"A",IF(G1713&lt;=p_rot_b,"B","C"))</f>
        <v/>
      </c>
    </row>
    <row r="1714">
      <c r="A1714" s="5" t="inlineStr">
        <is>
          <t>7451</t>
        </is>
      </c>
      <c r="B1714" s="5" t="inlineStr">
        <is>
          <t>GUIJO B-01</t>
        </is>
      </c>
      <c r="C1714" s="5" t="inlineStr">
        <is>
          <t>FERRETERIA GENERAL</t>
        </is>
      </c>
      <c r="D1714" s="11" t="n">
        <v>185</v>
      </c>
      <c r="E1714" s="12" t="n">
        <v>166444.42</v>
      </c>
      <c r="F1714" s="14">
        <f>E1714/SUM(E$2:E$4165)</f>
        <v/>
      </c>
      <c r="G1714" s="14">
        <f>G1713+F1714</f>
        <v/>
      </c>
      <c r="H1714" s="5">
        <f>IF(G1714&lt;=p_rot_a,"A",IF(G1714&lt;=p_rot_b,"B","C"))</f>
        <v/>
      </c>
    </row>
    <row r="1715">
      <c r="A1715" s="5" t="inlineStr">
        <is>
          <t>32346</t>
        </is>
      </c>
      <c r="B1715" s="5" t="inlineStr">
        <is>
          <t>ESPEJO D1016 RECTANGULAR 60x45</t>
        </is>
      </c>
      <c r="C1715" s="5" t="inlineStr">
        <is>
          <t>FERRETERIA GENERAL</t>
        </is>
      </c>
      <c r="D1715" s="11" t="n">
        <v>31</v>
      </c>
      <c r="E1715" s="12" t="n">
        <v>165895.51</v>
      </c>
      <c r="F1715" s="14">
        <f>E1715/SUM(E$2:E$4165)</f>
        <v/>
      </c>
      <c r="G1715" s="14">
        <f>G1714+F1715</f>
        <v/>
      </c>
      <c r="H1715" s="5">
        <f>IF(G1715&lt;=p_rot_a,"A",IF(G1715&lt;=p_rot_b,"B","C"))</f>
        <v/>
      </c>
    </row>
    <row r="1716">
      <c r="A1716" s="5" t="inlineStr">
        <is>
          <t>PINT-PA-0074</t>
        </is>
      </c>
      <c r="B1716" s="5" t="inlineStr">
        <is>
          <t>SUPRA LATEX ACCENT MATE 1/4 VA966-5</t>
        </is>
      </c>
      <c r="C1716" s="5" t="inlineStr">
        <is>
          <t>PINTURA ACRILICA</t>
        </is>
      </c>
      <c r="D1716" s="11" t="n">
        <v>37</v>
      </c>
      <c r="E1716" s="12" t="n">
        <v>165840.71</v>
      </c>
      <c r="F1716" s="14">
        <f>E1716/SUM(E$2:E$4165)</f>
        <v/>
      </c>
      <c r="G1716" s="14">
        <f>G1715+F1716</f>
        <v/>
      </c>
      <c r="H1716" s="5">
        <f>IF(G1716&lt;=p_rot_a,"A",IF(G1716&lt;=p_rot_b,"B","C"))</f>
        <v/>
      </c>
    </row>
    <row r="1717">
      <c r="A1717" s="5" t="inlineStr">
        <is>
          <t>7199</t>
        </is>
      </c>
      <c r="B1717" s="5" t="inlineStr">
        <is>
          <t>CUBO TECHO 3/8</t>
        </is>
      </c>
      <c r="C1717" s="5" t="inlineStr">
        <is>
          <t>FERRETERIA GENERAL</t>
        </is>
      </c>
      <c r="D1717" s="11" t="n">
        <v>357</v>
      </c>
      <c r="E1717" s="12" t="n">
        <v>165785.4</v>
      </c>
      <c r="F1717" s="14">
        <f>E1717/SUM(E$2:E$4165)</f>
        <v/>
      </c>
      <c r="G1717" s="14">
        <f>G1716+F1717</f>
        <v/>
      </c>
      <c r="H1717" s="5">
        <f>IF(G1717&lt;=p_rot_a,"A",IF(G1717&lt;=p_rot_b,"B","C"))</f>
        <v/>
      </c>
    </row>
    <row r="1718">
      <c r="A1718" s="5" t="inlineStr">
        <is>
          <t>351100300992825</t>
        </is>
      </c>
      <c r="B1718" s="5" t="inlineStr">
        <is>
          <t>DUCHA PORTATIL RECARGABLE 4.5L X MIN  AZ10685</t>
        </is>
      </c>
      <c r="C1718" s="5" t="inlineStr">
        <is>
          <t>IMPORTACION GRIFERIA</t>
        </is>
      </c>
      <c r="D1718" s="11" t="n">
        <v>13</v>
      </c>
      <c r="E1718" s="12" t="n">
        <v>165784.38</v>
      </c>
      <c r="F1718" s="14">
        <f>E1718/SUM(E$2:E$4165)</f>
        <v/>
      </c>
      <c r="G1718" s="14">
        <f>G1717+F1718</f>
        <v/>
      </c>
      <c r="H1718" s="5">
        <f>IF(G1718&lt;=p_rot_a,"A",IF(G1718&lt;=p_rot_b,"B","C"))</f>
        <v/>
      </c>
    </row>
    <row r="1719">
      <c r="A1719" s="5" t="inlineStr">
        <is>
          <t>9117</t>
        </is>
      </c>
      <c r="B1719" s="5" t="inlineStr">
        <is>
          <t>UNION 3 PVC</t>
        </is>
      </c>
      <c r="C1719" s="5" t="inlineStr">
        <is>
          <t>TUBERIA PVC, CANOAS Y ACCESORIOS</t>
        </is>
      </c>
      <c r="D1719" s="11" t="n">
        <v>124</v>
      </c>
      <c r="E1719" s="12" t="n">
        <v>165073.7</v>
      </c>
      <c r="F1719" s="14">
        <f>E1719/SUM(E$2:E$4165)</f>
        <v/>
      </c>
      <c r="G1719" s="14">
        <f>G1718+F1719</f>
        <v/>
      </c>
      <c r="H1719" s="5">
        <f>IF(G1719&lt;=p_rot_a,"A",IF(G1719&lt;=p_rot_b,"B","C"))</f>
        <v/>
      </c>
    </row>
    <row r="1720">
      <c r="A1720" s="5" t="inlineStr">
        <is>
          <t>9906282</t>
        </is>
      </c>
      <c r="B1720" s="5" t="inlineStr">
        <is>
          <t>$$ FOREST GARDEN HIDROLAVADORA H 6130M / 1 / 120</t>
        </is>
      </c>
      <c r="C1720" s="5" t="inlineStr">
        <is>
          <t>SIN CATEGORIA</t>
        </is>
      </c>
      <c r="D1720" s="11" t="n">
        <v>4</v>
      </c>
      <c r="E1720" s="12" t="n">
        <v>164801.7</v>
      </c>
      <c r="F1720" s="14">
        <f>E1720/SUM(E$2:E$4165)</f>
        <v/>
      </c>
      <c r="G1720" s="14">
        <f>G1719+F1720</f>
        <v/>
      </c>
      <c r="H1720" s="5">
        <f>IF(G1720&lt;=p_rot_a,"A",IF(G1720&lt;=p_rot_b,"B","C"))</f>
        <v/>
      </c>
    </row>
    <row r="1721">
      <c r="A1721" s="5" t="inlineStr">
        <is>
          <t>71466</t>
        </is>
      </c>
      <c r="B1721" s="5" t="inlineStr">
        <is>
          <t>$$ CEDAZO 1 X 1</t>
        </is>
      </c>
      <c r="C1721" s="5" t="inlineStr">
        <is>
          <t>FERRETERIA GENERAL</t>
        </is>
      </c>
      <c r="D1721" s="11" t="n">
        <v>182</v>
      </c>
      <c r="E1721" s="12" t="n">
        <v>164656.55</v>
      </c>
      <c r="F1721" s="14">
        <f>E1721/SUM(E$2:E$4165)</f>
        <v/>
      </c>
      <c r="G1721" s="14">
        <f>G1720+F1721</f>
        <v/>
      </c>
      <c r="H1721" s="5">
        <f>IF(G1721&lt;=p_rot_a,"A",IF(G1721&lt;=p_rot_b,"B","C"))</f>
        <v/>
      </c>
    </row>
    <row r="1722">
      <c r="A1722" s="5" t="inlineStr">
        <is>
          <t>4615</t>
        </is>
      </c>
      <c r="B1722" s="5" t="inlineStr">
        <is>
          <t>PILETA FREGADERO ACERO INOX 38CM X 38CM</t>
        </is>
      </c>
      <c r="C1722" s="5" t="inlineStr">
        <is>
          <t>GRIFERIA - ACC. BAÑO Y COCINA</t>
        </is>
      </c>
      <c r="D1722" s="11" t="n">
        <v>11</v>
      </c>
      <c r="E1722" s="12" t="n">
        <v>164517.89</v>
      </c>
      <c r="F1722" s="14">
        <f>E1722/SUM(E$2:E$4165)</f>
        <v/>
      </c>
      <c r="G1722" s="14">
        <f>G1721+F1722</f>
        <v/>
      </c>
      <c r="H1722" s="5">
        <f>IF(G1722&lt;=p_rot_a,"A",IF(G1722&lt;=p_rot_b,"B","C"))</f>
        <v/>
      </c>
    </row>
    <row r="1723">
      <c r="A1723" s="5" t="inlineStr">
        <is>
          <t>152</t>
        </is>
      </c>
      <c r="B1723" s="5" t="inlineStr">
        <is>
          <t>SIFON CONCRETO</t>
        </is>
      </c>
      <c r="C1723" s="5" t="inlineStr">
        <is>
          <t>BLOQUES, VARILLAS, MALLAS</t>
        </is>
      </c>
      <c r="D1723" s="11" t="n">
        <v>30</v>
      </c>
      <c r="E1723" s="12" t="n">
        <v>164290.45</v>
      </c>
      <c r="F1723" s="14">
        <f>E1723/SUM(E$2:E$4165)</f>
        <v/>
      </c>
      <c r="G1723" s="14">
        <f>G1722+F1723</f>
        <v/>
      </c>
      <c r="H1723" s="5">
        <f>IF(G1723&lt;=p_rot_a,"A",IF(G1723&lt;=p_rot_b,"B","C"))</f>
        <v/>
      </c>
    </row>
    <row r="1724">
      <c r="A1724" s="5" t="inlineStr">
        <is>
          <t>351100300992600</t>
        </is>
      </c>
      <c r="B1724" s="5" t="inlineStr">
        <is>
          <t>LANCO MAXIMA LATEX SATIN TINT CUBETA MA762-2</t>
        </is>
      </c>
      <c r="C1724" s="5" t="inlineStr">
        <is>
          <t>PINTURA ACRILICA</t>
        </is>
      </c>
      <c r="D1724" s="11" t="n">
        <v>2</v>
      </c>
      <c r="E1724" s="12" t="n">
        <v>164159.29</v>
      </c>
      <c r="F1724" s="14">
        <f>E1724/SUM(E$2:E$4165)</f>
        <v/>
      </c>
      <c r="G1724" s="14">
        <f>G1723+F1724</f>
        <v/>
      </c>
      <c r="H1724" s="5">
        <f>IF(G1724&lt;=p_rot_a,"A",IF(G1724&lt;=p_rot_b,"B","C"))</f>
        <v/>
      </c>
    </row>
    <row r="1725">
      <c r="A1725" s="5" t="inlineStr">
        <is>
          <t>9152</t>
        </is>
      </c>
      <c r="B1725" s="5" t="inlineStr">
        <is>
          <t>$$ VIEJO CURVA CONDUIT 1/2 LIVIANO</t>
        </is>
      </c>
      <c r="C1725" s="5" t="inlineStr">
        <is>
          <t>ACCESORIOS ELECTRICOS Y CABLES</t>
        </is>
      </c>
      <c r="D1725" s="11" t="n">
        <v>1067</v>
      </c>
      <c r="E1725" s="12" t="n">
        <v>164093.93</v>
      </c>
      <c r="F1725" s="14">
        <f>E1725/SUM(E$2:E$4165)</f>
        <v/>
      </c>
      <c r="G1725" s="14">
        <f>G1724+F1725</f>
        <v/>
      </c>
      <c r="H1725" s="5">
        <f>IF(G1725&lt;=p_rot_a,"A",IF(G1725&lt;=p_rot_b,"B","C"))</f>
        <v/>
      </c>
    </row>
    <row r="1726">
      <c r="A1726" s="5" t="inlineStr">
        <is>
          <t>351100300992524</t>
        </is>
      </c>
      <c r="B1726" s="5" t="inlineStr">
        <is>
          <t>PERSIANA BLACKOUT BLANCO 120CM X 160CM AD048</t>
        </is>
      </c>
      <c r="C1726" s="5" t="inlineStr">
        <is>
          <t>FERRETERIA GENERAL</t>
        </is>
      </c>
      <c r="D1726" s="11" t="n">
        <v>12</v>
      </c>
      <c r="E1726" s="12" t="n">
        <v>164061.49</v>
      </c>
      <c r="F1726" s="14">
        <f>E1726/SUM(E$2:E$4165)</f>
        <v/>
      </c>
      <c r="G1726" s="14">
        <f>G1725+F1726</f>
        <v/>
      </c>
      <c r="H1726" s="5">
        <f>IF(G1726&lt;=p_rot_a,"A",IF(G1726&lt;=p_rot_b,"B","C"))</f>
        <v/>
      </c>
    </row>
    <row r="1727">
      <c r="A1727" s="5" t="inlineStr">
        <is>
          <t>7118</t>
        </is>
      </c>
      <c r="B1727" s="5" t="inlineStr">
        <is>
          <t>LANCO MASILLA BLANCA 473 ML</t>
        </is>
      </c>
      <c r="C1727" s="5" t="inlineStr">
        <is>
          <t>PINTURAS Y SELLADORES</t>
        </is>
      </c>
      <c r="D1727" s="11" t="n">
        <v>57</v>
      </c>
      <c r="E1727" s="12" t="n">
        <v>163746.45</v>
      </c>
      <c r="F1727" s="14">
        <f>E1727/SUM(E$2:E$4165)</f>
        <v/>
      </c>
      <c r="G1727" s="14">
        <f>G1726+F1727</f>
        <v/>
      </c>
      <c r="H1727" s="5">
        <f>IF(G1727&lt;=p_rot_a,"A",IF(G1727&lt;=p_rot_b,"B","C"))</f>
        <v/>
      </c>
    </row>
    <row r="1728">
      <c r="A1728" s="5" t="inlineStr">
        <is>
          <t>60100029</t>
        </is>
      </c>
      <c r="B1728" s="5" t="inlineStr">
        <is>
          <t>LAMPARA LED REDON. PARCHE 730LM 12W 100-240V WELLMAX</t>
        </is>
      </c>
      <c r="C1728" s="5" t="inlineStr">
        <is>
          <t>BOMBILLOS Y LAMPARAS</t>
        </is>
      </c>
      <c r="D1728" s="11" t="n">
        <v>47</v>
      </c>
      <c r="E1728" s="12" t="n">
        <v>163511.53</v>
      </c>
      <c r="F1728" s="14">
        <f>E1728/SUM(E$2:E$4165)</f>
        <v/>
      </c>
      <c r="G1728" s="14">
        <f>G1727+F1728</f>
        <v/>
      </c>
      <c r="H1728" s="5">
        <f>IF(G1728&lt;=p_rot_a,"A",IF(G1728&lt;=p_rot_b,"B","C"))</f>
        <v/>
      </c>
    </row>
    <row r="1729">
      <c r="A1729" s="5" t="inlineStr">
        <is>
          <t>9111</t>
        </is>
      </c>
      <c r="B1729" s="5" t="inlineStr">
        <is>
          <t>UNION 1/2 PVC</t>
        </is>
      </c>
      <c r="C1729" s="5" t="inlineStr">
        <is>
          <t>TUBERIA PVC, CANOAS Y ACCESORIOS</t>
        </is>
      </c>
      <c r="D1729" s="11" t="n">
        <v>1318</v>
      </c>
      <c r="E1729" s="12" t="n">
        <v>163415.62</v>
      </c>
      <c r="F1729" s="14">
        <f>E1729/SUM(E$2:E$4165)</f>
        <v/>
      </c>
      <c r="G1729" s="14">
        <f>G1728+F1729</f>
        <v/>
      </c>
      <c r="H1729" s="5">
        <f>IF(G1729&lt;=p_rot_a,"A",IF(G1729&lt;=p_rot_b,"B","C"))</f>
        <v/>
      </c>
    </row>
    <row r="1730">
      <c r="A1730" s="5" t="inlineStr">
        <is>
          <t>10100002</t>
        </is>
      </c>
      <c r="B1730" s="5" t="inlineStr">
        <is>
          <t>ANGULAR 1 X 3/16</t>
        </is>
      </c>
      <c r="C1730" s="5" t="inlineStr">
        <is>
          <t>ANGULAR HIERRO</t>
        </is>
      </c>
      <c r="D1730" s="11" t="n">
        <v>24</v>
      </c>
      <c r="E1730" s="12" t="n">
        <v>163083.57</v>
      </c>
      <c r="F1730" s="14">
        <f>E1730/SUM(E$2:E$4165)</f>
        <v/>
      </c>
      <c r="G1730" s="14">
        <f>G1729+F1730</f>
        <v/>
      </c>
      <c r="H1730" s="5">
        <f>IF(G1730&lt;=p_rot_a,"A",IF(G1730&lt;=p_rot_b,"B","C"))</f>
        <v/>
      </c>
    </row>
    <row r="1731">
      <c r="A1731" s="5" t="inlineStr">
        <is>
          <t>111339</t>
        </is>
      </c>
      <c r="B1731" s="5" t="inlineStr">
        <is>
          <t>LLAVE LAVATORIO SENCILLA 90137 EZ-FLO</t>
        </is>
      </c>
      <c r="C1731" s="5" t="inlineStr">
        <is>
          <t>GRIFERIA - ACC. BAÑO Y COCINA</t>
        </is>
      </c>
      <c r="D1731" s="11" t="n">
        <v>22</v>
      </c>
      <c r="E1731" s="12" t="n">
        <v>162064.45</v>
      </c>
      <c r="F1731" s="14">
        <f>E1731/SUM(E$2:E$4165)</f>
        <v/>
      </c>
      <c r="G1731" s="14">
        <f>G1730+F1731</f>
        <v/>
      </c>
      <c r="H1731" s="5">
        <f>IF(G1731&lt;=p_rot_a,"A",IF(G1731&lt;=p_rot_b,"B","C"))</f>
        <v/>
      </c>
    </row>
    <row r="1732">
      <c r="A1732" s="5" t="inlineStr">
        <is>
          <t>72645</t>
        </is>
      </c>
      <c r="B1732" s="5" t="inlineStr">
        <is>
          <t>LANCO CEMENTO DE CONTACTO  1/4 /LANCO</t>
        </is>
      </c>
      <c r="C1732" s="5" t="inlineStr">
        <is>
          <t>PINTURAS Y SELLADORES</t>
        </is>
      </c>
      <c r="D1732" s="11" t="n">
        <v>29</v>
      </c>
      <c r="E1732" s="12" t="n">
        <v>161820.89</v>
      </c>
      <c r="F1732" s="14">
        <f>E1732/SUM(E$2:E$4165)</f>
        <v/>
      </c>
      <c r="G1732" s="14">
        <f>G1731+F1732</f>
        <v/>
      </c>
      <c r="H1732" s="5">
        <f>IF(G1732&lt;=p_rot_a,"A",IF(G1732&lt;=p_rot_b,"B","C"))</f>
        <v/>
      </c>
    </row>
    <row r="1733">
      <c r="A1733" s="5" t="inlineStr">
        <is>
          <t>101103</t>
        </is>
      </c>
      <c r="B1733" s="5" t="inlineStr">
        <is>
          <t>TOTAL LIJADORA VIBRACION 1/2 320W  UTF1301826</t>
        </is>
      </c>
      <c r="C1733" s="5" t="inlineStr">
        <is>
          <t>HERRAMIENTA ELECTRICA</t>
        </is>
      </c>
      <c r="D1733" s="11" t="n">
        <v>7</v>
      </c>
      <c r="E1733" s="12" t="n">
        <v>161704.79</v>
      </c>
      <c r="F1733" s="14">
        <f>E1733/SUM(E$2:E$4165)</f>
        <v/>
      </c>
      <c r="G1733" s="14">
        <f>G1732+F1733</f>
        <v/>
      </c>
      <c r="H1733" s="5">
        <f>IF(G1733&lt;=p_rot_a,"A",IF(G1733&lt;=p_rot_b,"B","C"))</f>
        <v/>
      </c>
    </row>
    <row r="1734">
      <c r="A1734" s="5" t="inlineStr">
        <is>
          <t>9283442</t>
        </is>
      </c>
      <c r="B1734" s="5" t="inlineStr">
        <is>
          <t>2DA TUBO IND 3X3 1.20 GALVA SEGUNDA SEGUNDA IMPERFECTO</t>
        </is>
      </c>
      <c r="C1734" s="5" t="inlineStr">
        <is>
          <t>TUBERIA INDUSTRIAL, HIERROS PLANOS Y CORRUGADOS</t>
        </is>
      </c>
      <c r="D1734" s="11" t="n">
        <v>18</v>
      </c>
      <c r="E1734" s="12" t="n">
        <v>161681.42</v>
      </c>
      <c r="F1734" s="14">
        <f>E1734/SUM(E$2:E$4165)</f>
        <v/>
      </c>
      <c r="G1734" s="14">
        <f>G1733+F1734</f>
        <v/>
      </c>
      <c r="H1734" s="5">
        <f>IF(G1734&lt;=p_rot_a,"A",IF(G1734&lt;=p_rot_b,"B","C"))</f>
        <v/>
      </c>
    </row>
    <row r="1735">
      <c r="A1735" s="5" t="inlineStr">
        <is>
          <t>72978</t>
        </is>
      </c>
      <c r="B1735" s="5" t="inlineStr">
        <is>
          <t>DURETAN BLANCO BLISTER 95G</t>
        </is>
      </c>
      <c r="C1735" s="5" t="inlineStr">
        <is>
          <t>PINTURAS Y SELLADORES</t>
        </is>
      </c>
      <c r="D1735" s="11" t="n">
        <v>53</v>
      </c>
      <c r="E1735" s="12" t="n">
        <v>161681.28</v>
      </c>
      <c r="F1735" s="14">
        <f>E1735/SUM(E$2:E$4165)</f>
        <v/>
      </c>
      <c r="G1735" s="14">
        <f>G1734+F1735</f>
        <v/>
      </c>
      <c r="H1735" s="5">
        <f>IF(G1735&lt;=p_rot_a,"A",IF(G1735&lt;=p_rot_b,"B","C"))</f>
        <v/>
      </c>
    </row>
    <row r="1736">
      <c r="A1736" s="5" t="inlineStr">
        <is>
          <t>351100300992078</t>
        </is>
      </c>
      <c r="B1736" s="5" t="inlineStr">
        <is>
          <t>WADFOW COMBO DIA DEL PADRE MOTOGUADANA 62CC + ANTEOJO + ESCOBA JARD + ANTEOJO</t>
        </is>
      </c>
      <c r="C1736" s="5" t="inlineStr">
        <is>
          <t>SIERRAS ELECTRICAS</t>
        </is>
      </c>
      <c r="D1736" s="11" t="n">
        <v>2</v>
      </c>
      <c r="E1736" s="12" t="n">
        <v>161604.24</v>
      </c>
      <c r="F1736" s="14">
        <f>E1736/SUM(E$2:E$4165)</f>
        <v/>
      </c>
      <c r="G1736" s="14">
        <f>G1735+F1736</f>
        <v/>
      </c>
      <c r="H1736" s="5">
        <f>IF(G1736&lt;=p_rot_a,"A",IF(G1736&lt;=p_rot_b,"B","C"))</f>
        <v/>
      </c>
    </row>
    <row r="1737">
      <c r="A1737" s="5" t="inlineStr">
        <is>
          <t>351100300991879</t>
        </is>
      </c>
      <c r="B1737" s="5" t="inlineStr">
        <is>
          <t>ACCESORIO RODAPIE PVC UNION ZP-02 MADERA INTERMEDIA</t>
        </is>
      </c>
      <c r="C1737" s="5" t="inlineStr">
        <is>
          <t>RODAPIE Y ACCESORIOS</t>
        </is>
      </c>
      <c r="D1737" s="11" t="n">
        <v>297</v>
      </c>
      <c r="E1737" s="12" t="n">
        <v>159956.7</v>
      </c>
      <c r="F1737" s="14">
        <f>E1737/SUM(E$2:E$4165)</f>
        <v/>
      </c>
      <c r="G1737" s="14">
        <f>G1736+F1737</f>
        <v/>
      </c>
      <c r="H1737" s="5">
        <f>IF(G1737&lt;=p_rot_a,"A",IF(G1737&lt;=p_rot_b,"B","C"))</f>
        <v/>
      </c>
    </row>
    <row r="1738">
      <c r="A1738" s="5" t="inlineStr">
        <is>
          <t>976</t>
        </is>
      </c>
      <c r="B1738" s="5" t="inlineStr">
        <is>
          <t>TUBO PVC 1 PARED GRUESA COMPLETO 6MTS</t>
        </is>
      </c>
      <c r="C1738" s="5" t="inlineStr">
        <is>
          <t>TUBERIA PVC, CANOAS Y ACCESORIOS</t>
        </is>
      </c>
      <c r="D1738" s="11" t="n">
        <v>16</v>
      </c>
      <c r="E1738" s="12" t="n">
        <v>159337.51</v>
      </c>
      <c r="F1738" s="14">
        <f>E1738/SUM(E$2:E$4165)</f>
        <v/>
      </c>
      <c r="G1738" s="14">
        <f>G1737+F1738</f>
        <v/>
      </c>
      <c r="H1738" s="5">
        <f>IF(G1738&lt;=p_rot_a,"A",IF(G1738&lt;=p_rot_b,"B","C"))</f>
        <v/>
      </c>
    </row>
    <row r="1739">
      <c r="A1739" s="5" t="inlineStr">
        <is>
          <t>351100300992077</t>
        </is>
      </c>
      <c r="B1739" s="5" t="inlineStr">
        <is>
          <t>COMBO TOTAL DIA DEL PADRE MOTOGUADANA 52CC + CARETA +GUANTE2 + CUERDA</t>
        </is>
      </c>
      <c r="C1739" s="5" t="inlineStr">
        <is>
          <t>SIN CATEGORIA</t>
        </is>
      </c>
      <c r="D1739" s="11" t="n">
        <v>2</v>
      </c>
      <c r="E1739" s="12" t="n">
        <v>159298.61</v>
      </c>
      <c r="F1739" s="14">
        <f>E1739/SUM(E$2:E$4165)</f>
        <v/>
      </c>
      <c r="G1739" s="14">
        <f>G1738+F1739</f>
        <v/>
      </c>
      <c r="H1739" s="5">
        <f>IF(G1739&lt;=p_rot_a,"A",IF(G1739&lt;=p_rot_b,"B","C"))</f>
        <v/>
      </c>
    </row>
    <row r="1740">
      <c r="A1740" s="5" t="inlineStr">
        <is>
          <t>74019</t>
        </is>
      </c>
      <c r="B1740" s="5" t="inlineStr">
        <is>
          <t>TOTAL R/CUCHILLA CUTTER GRANDE 1 THT519112</t>
        </is>
      </c>
      <c r="C1740" s="5" t="inlineStr">
        <is>
          <t>FERRETERIA GENERAL</t>
        </is>
      </c>
      <c r="D1740" s="11" t="n">
        <v>241</v>
      </c>
      <c r="E1740" s="12" t="n">
        <v>159245.57</v>
      </c>
      <c r="F1740" s="14">
        <f>E1740/SUM(E$2:E$4165)</f>
        <v/>
      </c>
      <c r="G1740" s="14">
        <f>G1739+F1740</f>
        <v/>
      </c>
      <c r="H1740" s="5">
        <f>IF(G1740&lt;=p_rot_a,"A",IF(G1740&lt;=p_rot_b,"B","C"))</f>
        <v/>
      </c>
    </row>
    <row r="1741">
      <c r="A1741" s="5" t="inlineStr">
        <is>
          <t>60992864</t>
        </is>
      </c>
      <c r="B1741" s="5" t="inlineStr">
        <is>
          <t>ENERGY MASCARA SOLDAR ELECTRONICA FOTO SENSIBLE WM30/2</t>
        </is>
      </c>
      <c r="C1741" s="5" t="inlineStr">
        <is>
          <t>HERRAMIENTA ELECTRICA</t>
        </is>
      </c>
      <c r="D1741" s="11" t="n">
        <v>26</v>
      </c>
      <c r="E1741" s="12" t="n">
        <v>159050.44</v>
      </c>
      <c r="F1741" s="14">
        <f>E1741/SUM(E$2:E$4165)</f>
        <v/>
      </c>
      <c r="G1741" s="14">
        <f>G1740+F1741</f>
        <v/>
      </c>
      <c r="H1741" s="5">
        <f>IF(G1741&lt;=p_rot_a,"A",IF(G1741&lt;=p_rot_b,"B","C"))</f>
        <v/>
      </c>
    </row>
    <row r="1742">
      <c r="A1742" s="5" t="inlineStr">
        <is>
          <t>5320572</t>
        </is>
      </c>
      <c r="B1742" s="5" t="inlineStr">
        <is>
          <t>LANCO SILICONFLEX SILICON TRANSPARENTE CARTUCHO</t>
        </is>
      </c>
      <c r="C1742" s="5" t="inlineStr">
        <is>
          <t>PINTURAS Y SELLADORES</t>
        </is>
      </c>
      <c r="D1742" s="11" t="n">
        <v>49</v>
      </c>
      <c r="E1742" s="12" t="n">
        <v>159042.68</v>
      </c>
      <c r="F1742" s="14">
        <f>E1742/SUM(E$2:E$4165)</f>
        <v/>
      </c>
      <c r="G1742" s="14">
        <f>G1741+F1742</f>
        <v/>
      </c>
      <c r="H1742" s="5">
        <f>IF(G1742&lt;=p_rot_a,"A",IF(G1742&lt;=p_rot_b,"B","C"))</f>
        <v/>
      </c>
    </row>
    <row r="1743">
      <c r="A1743" s="5" t="inlineStr">
        <is>
          <t>305612</t>
        </is>
      </c>
      <c r="B1743" s="5" t="inlineStr">
        <is>
          <t>CONECTOR TSJ 1/2</t>
        </is>
      </c>
      <c r="C1743" s="5" t="inlineStr">
        <is>
          <t>ACCESORIOS ELECTRICOS Y CABLES</t>
        </is>
      </c>
      <c r="D1743" s="11" t="n">
        <v>634</v>
      </c>
      <c r="E1743" s="12" t="n">
        <v>158737.59</v>
      </c>
      <c r="F1743" s="14">
        <f>E1743/SUM(E$2:E$4165)</f>
        <v/>
      </c>
      <c r="G1743" s="14">
        <f>G1742+F1743</f>
        <v/>
      </c>
      <c r="H1743" s="5">
        <f>IF(G1743&lt;=p_rot_a,"A",IF(G1743&lt;=p_rot_b,"B","C"))</f>
        <v/>
      </c>
    </row>
    <row r="1744">
      <c r="A1744" s="5" t="inlineStr">
        <is>
          <t>351100300992846</t>
        </is>
      </c>
      <c r="B1744" s="5" t="inlineStr">
        <is>
          <t>DUCHA EXPUESTA DE ACERO INOXIDABLE SATINADA NT16975-SS</t>
        </is>
      </c>
      <c r="C1744" s="5" t="inlineStr">
        <is>
          <t>IMPORTACION GRIFERIA</t>
        </is>
      </c>
      <c r="D1744" s="11" t="n">
        <v>2</v>
      </c>
      <c r="E1744" s="12" t="n">
        <v>158646.02</v>
      </c>
      <c r="F1744" s="14">
        <f>E1744/SUM(E$2:E$4165)</f>
        <v/>
      </c>
      <c r="G1744" s="14">
        <f>G1743+F1744</f>
        <v/>
      </c>
      <c r="H1744" s="5">
        <f>IF(G1744&lt;=p_rot_a,"A",IF(G1744&lt;=p_rot_b,"B","C"))</f>
        <v/>
      </c>
    </row>
    <row r="1745">
      <c r="A1745" s="5" t="inlineStr">
        <is>
          <t>868</t>
        </is>
      </c>
      <c r="B1745" s="5" t="inlineStr">
        <is>
          <t>LAVATORIO ESQUINERO BLANCO OCEAN 38cm x 38cm</t>
        </is>
      </c>
      <c r="C1745" s="5" t="inlineStr">
        <is>
          <t>SIN CATEGORIA</t>
        </is>
      </c>
      <c r="D1745" s="11" t="n">
        <v>12</v>
      </c>
      <c r="E1745" s="12" t="n">
        <v>158485.01</v>
      </c>
      <c r="F1745" s="14">
        <f>E1745/SUM(E$2:E$4165)</f>
        <v/>
      </c>
      <c r="G1745" s="14">
        <f>G1744+F1745</f>
        <v/>
      </c>
      <c r="H1745" s="5">
        <f>IF(G1745&lt;=p_rot_a,"A",IF(G1745&lt;=p_rot_b,"B","C"))</f>
        <v/>
      </c>
    </row>
    <row r="1746">
      <c r="A1746" s="5" t="inlineStr">
        <is>
          <t>1040</t>
        </is>
      </c>
      <c r="B1746" s="5" t="inlineStr">
        <is>
          <t>CABLE 10 NEGRO</t>
        </is>
      </c>
      <c r="C1746" s="5" t="inlineStr">
        <is>
          <t>ACCESORIOS ELECTRICOS Y CABLES</t>
        </is>
      </c>
      <c r="D1746" s="11" t="n">
        <v>289</v>
      </c>
      <c r="E1746" s="12" t="n">
        <v>158440.17</v>
      </c>
      <c r="F1746" s="14">
        <f>E1746/SUM(E$2:E$4165)</f>
        <v/>
      </c>
      <c r="G1746" s="14">
        <f>G1745+F1746</f>
        <v/>
      </c>
      <c r="H1746" s="5">
        <f>IF(G1746&lt;=p_rot_a,"A",IF(G1746&lt;=p_rot_b,"B","C"))</f>
        <v/>
      </c>
    </row>
    <row r="1747">
      <c r="A1747" s="5" t="inlineStr">
        <is>
          <t>351100300992840</t>
        </is>
      </c>
      <c r="B1747" s="5" t="inlineStr">
        <is>
          <t>LLAVE LAVATORIO ALTA TIPO BOWL SATINADA AGUA FRIA Y AGUA CALIENTE HTK-M-12S</t>
        </is>
      </c>
      <c r="C1747" s="5" t="inlineStr">
        <is>
          <t>IMPORTACION GRIFERIA</t>
        </is>
      </c>
      <c r="D1747" s="11" t="n">
        <v>10</v>
      </c>
      <c r="E1747" s="12" t="n">
        <v>157858.41</v>
      </c>
      <c r="F1747" s="14">
        <f>E1747/SUM(E$2:E$4165)</f>
        <v/>
      </c>
      <c r="G1747" s="14">
        <f>G1746+F1747</f>
        <v/>
      </c>
      <c r="H1747" s="5">
        <f>IF(G1747&lt;=p_rot_a,"A",IF(G1747&lt;=p_rot_b,"B","C"))</f>
        <v/>
      </c>
    </row>
    <row r="1748">
      <c r="A1748" s="5" t="inlineStr">
        <is>
          <t>7742</t>
        </is>
      </c>
      <c r="B1748" s="5" t="inlineStr">
        <is>
          <t>TACHUELON ACERO 1 BOLSA 10 UNI</t>
        </is>
      </c>
      <c r="C1748" s="5" t="inlineStr">
        <is>
          <t>FERRETERIA GENERAL</t>
        </is>
      </c>
      <c r="D1748" s="11" t="n">
        <v>330</v>
      </c>
      <c r="E1748" s="12" t="n">
        <v>157359.65</v>
      </c>
      <c r="F1748" s="14">
        <f>E1748/SUM(E$2:E$4165)</f>
        <v/>
      </c>
      <c r="G1748" s="14">
        <f>G1747+F1748</f>
        <v/>
      </c>
      <c r="H1748" s="5">
        <f>IF(G1748&lt;=p_rot_a,"A",IF(G1748&lt;=p_rot_b,"B","C"))</f>
        <v/>
      </c>
    </row>
    <row r="1749">
      <c r="A1749" s="5" t="inlineStr">
        <is>
          <t>393</t>
        </is>
      </c>
      <c r="B1749" s="5" t="inlineStr">
        <is>
          <t>PILA ENCHAPADA TIPO PILETA 50 X 50  #14</t>
        </is>
      </c>
      <c r="C1749" s="5" t="inlineStr">
        <is>
          <t>PILAS</t>
        </is>
      </c>
      <c r="D1749" s="11" t="n">
        <v>6</v>
      </c>
      <c r="E1749" s="12" t="n">
        <v>157174.77</v>
      </c>
      <c r="F1749" s="14">
        <f>E1749/SUM(E$2:E$4165)</f>
        <v/>
      </c>
      <c r="G1749" s="14">
        <f>G1748+F1749</f>
        <v/>
      </c>
      <c r="H1749" s="5">
        <f>IF(G1749&lt;=p_rot_a,"A",IF(G1749&lt;=p_rot_b,"B","C"))</f>
        <v/>
      </c>
    </row>
    <row r="1750">
      <c r="A1750" s="5" t="inlineStr">
        <is>
          <t>351100300992419</t>
        </is>
      </c>
      <c r="B1750" s="5" t="inlineStr">
        <is>
          <t>FANG LAVATORIO NEGRO MATE TIPO BOWL FF-9023YB 41CM X 38CM X 15CM</t>
        </is>
      </c>
      <c r="C1750" s="5" t="inlineStr">
        <is>
          <t>IMPORTACION LOZA</t>
        </is>
      </c>
      <c r="D1750" s="11" t="n">
        <v>4</v>
      </c>
      <c r="E1750" s="12" t="n">
        <v>157098.67</v>
      </c>
      <c r="F1750" s="14">
        <f>E1750/SUM(E$2:E$4165)</f>
        <v/>
      </c>
      <c r="G1750" s="14">
        <f>G1749+F1750</f>
        <v/>
      </c>
      <c r="H1750" s="5">
        <f>IF(G1750&lt;=p_rot_a,"A",IF(G1750&lt;=p_rot_b,"B","C"))</f>
        <v/>
      </c>
    </row>
    <row r="1751">
      <c r="A1751" s="5" t="inlineStr">
        <is>
          <t>PINT-BT-0032</t>
        </is>
      </c>
      <c r="B1751" s="5" t="inlineStr">
        <is>
          <t>LANCO AQUAVAR BARNIZ 3 EN 1 EARLY AMERICAN 1/4 AQ1366-5</t>
        </is>
      </c>
      <c r="C1751" s="5" t="inlineStr">
        <is>
          <t>BARNIZ Y TINTES</t>
        </is>
      </c>
      <c r="D1751" s="11" t="n">
        <v>22</v>
      </c>
      <c r="E1751" s="12" t="n">
        <v>156944.07</v>
      </c>
      <c r="F1751" s="14">
        <f>E1751/SUM(E$2:E$4165)</f>
        <v/>
      </c>
      <c r="G1751" s="14">
        <f>G1750+F1751</f>
        <v/>
      </c>
      <c r="H1751" s="5">
        <f>IF(G1751&lt;=p_rot_a,"A",IF(G1751&lt;=p_rot_b,"B","C"))</f>
        <v/>
      </c>
    </row>
    <row r="1752">
      <c r="A1752" s="5" t="inlineStr">
        <is>
          <t>9100</t>
        </is>
      </c>
      <c r="B1752" s="5" t="inlineStr">
        <is>
          <t>CODO 4 X 45</t>
        </is>
      </c>
      <c r="C1752" s="5" t="inlineStr">
        <is>
          <t>TUBERIA PVC, CANOAS Y ACCESORIOS</t>
        </is>
      </c>
      <c r="D1752" s="11" t="n">
        <v>67</v>
      </c>
      <c r="E1752" s="12" t="n">
        <v>156502.09</v>
      </c>
      <c r="F1752" s="14">
        <f>E1752/SUM(E$2:E$4165)</f>
        <v/>
      </c>
      <c r="G1752" s="14">
        <f>G1751+F1752</f>
        <v/>
      </c>
      <c r="H1752" s="5">
        <f>IF(G1752&lt;=p_rot_a,"A",IF(G1752&lt;=p_rot_b,"B","C"))</f>
        <v/>
      </c>
    </row>
    <row r="1753">
      <c r="A1753" s="5" t="inlineStr">
        <is>
          <t>351100300991496</t>
        </is>
      </c>
      <c r="B1753" s="5" t="inlineStr">
        <is>
          <t>PERFIL H UNION NIQUEL PARA LAMINA PVC 2.5M</t>
        </is>
      </c>
      <c r="C1753" s="5" t="inlineStr">
        <is>
          <t>LAMINA PVC, BAMBU, ACC</t>
        </is>
      </c>
      <c r="D1753" s="11" t="n">
        <v>59</v>
      </c>
      <c r="E1753" s="12" t="n">
        <v>156346.1</v>
      </c>
      <c r="F1753" s="14">
        <f>E1753/SUM(E$2:E$4165)</f>
        <v/>
      </c>
      <c r="G1753" s="14">
        <f>G1752+F1753</f>
        <v/>
      </c>
      <c r="H1753" s="5">
        <f>IF(G1753&lt;=p_rot_a,"A",IF(G1753&lt;=p_rot_b,"B","C"))</f>
        <v/>
      </c>
    </row>
    <row r="1754">
      <c r="A1754" s="5" t="inlineStr">
        <is>
          <t>351100300992316</t>
        </is>
      </c>
      <c r="B1754" s="5" t="inlineStr">
        <is>
          <t>LLAVE LAVATORIO BOWL SATINADA FF 61113L</t>
        </is>
      </c>
      <c r="C1754" s="5" t="inlineStr">
        <is>
          <t>IMPORTACION GRIFERIA</t>
        </is>
      </c>
      <c r="D1754" s="11" t="n">
        <v>5</v>
      </c>
      <c r="E1754" s="12" t="n">
        <v>156274.12</v>
      </c>
      <c r="F1754" s="14">
        <f>E1754/SUM(E$2:E$4165)</f>
        <v/>
      </c>
      <c r="G1754" s="14">
        <f>G1753+F1754</f>
        <v/>
      </c>
      <c r="H1754" s="5">
        <f>IF(G1754&lt;=p_rot_a,"A",IF(G1754&lt;=p_rot_b,"B","C"))</f>
        <v/>
      </c>
    </row>
    <row r="1755">
      <c r="A1755" s="5" t="inlineStr">
        <is>
          <t>PINT-AN-0066</t>
        </is>
      </c>
      <c r="B1755" s="5" t="inlineStr">
        <is>
          <t>LANCO ANTI. POLIURETANO AZUL GALON MM94-4</t>
        </is>
      </c>
      <c r="C1755" s="5" t="inlineStr">
        <is>
          <t>ANTICORROSIVOS Y BASE ACEITE</t>
        </is>
      </c>
      <c r="D1755" s="11" t="n">
        <v>9</v>
      </c>
      <c r="E1755" s="12" t="n">
        <v>156269.91</v>
      </c>
      <c r="F1755" s="14">
        <f>E1755/SUM(E$2:E$4165)</f>
        <v/>
      </c>
      <c r="G1755" s="14">
        <f>G1754+F1755</f>
        <v/>
      </c>
      <c r="H1755" s="5">
        <f>IF(G1755&lt;=p_rot_a,"A",IF(G1755&lt;=p_rot_b,"B","C"))</f>
        <v/>
      </c>
    </row>
    <row r="1756">
      <c r="A1756" s="5" t="inlineStr">
        <is>
          <t>97823</t>
        </is>
      </c>
      <c r="B1756" s="5" t="inlineStr">
        <is>
          <t xml:space="preserve">MASKING 2 AZUL </t>
        </is>
      </c>
      <c r="C1756" s="5" t="inlineStr">
        <is>
          <t>FERRETERIA GENERAL</t>
        </is>
      </c>
      <c r="D1756" s="11" t="n">
        <v>31</v>
      </c>
      <c r="E1756" s="12" t="n">
        <v>156187.1</v>
      </c>
      <c r="F1756" s="14">
        <f>E1756/SUM(E$2:E$4165)</f>
        <v/>
      </c>
      <c r="G1756" s="14">
        <f>G1755+F1756</f>
        <v/>
      </c>
      <c r="H1756" s="5">
        <f>IF(G1756&lt;=p_rot_a,"A",IF(G1756&lt;=p_rot_b,"B","C"))</f>
        <v/>
      </c>
    </row>
    <row r="1757">
      <c r="A1757" s="5" t="inlineStr">
        <is>
          <t>351100300992654</t>
        </is>
      </c>
      <c r="B1757" s="5" t="inlineStr">
        <is>
          <t>HIDROTEK LLAVE CONTROL DOBLE NEGRA 1/2 X1/2  X 1/2ESCUADRA HTK-VGX-1/2B</t>
        </is>
      </c>
      <c r="C1757" s="5" t="inlineStr">
        <is>
          <t>IMPORTACION GRIFERIA</t>
        </is>
      </c>
      <c r="D1757" s="11" t="n">
        <v>30</v>
      </c>
      <c r="E1757" s="12" t="n">
        <v>155853.98</v>
      </c>
      <c r="F1757" s="14">
        <f>E1757/SUM(E$2:E$4165)</f>
        <v/>
      </c>
      <c r="G1757" s="14">
        <f>G1756+F1757</f>
        <v/>
      </c>
      <c r="H1757" s="5">
        <f>IF(G1757&lt;=p_rot_a,"A",IF(G1757&lt;=p_rot_b,"B","C"))</f>
        <v/>
      </c>
    </row>
    <row r="1758">
      <c r="A1758" s="5" t="inlineStr">
        <is>
          <t>98323</t>
        </is>
      </c>
      <c r="B1758" s="5" t="inlineStr">
        <is>
          <t>TUBO IND 2X3 1.80 GALVANIZADO</t>
        </is>
      </c>
      <c r="C1758" s="5" t="inlineStr">
        <is>
          <t>TUBERIA INDUSTRIAL, HIERROS PLANOS Y CORRUGADOS</t>
        </is>
      </c>
      <c r="D1758" s="11" t="n">
        <v>12</v>
      </c>
      <c r="E1758" s="12" t="n">
        <v>155667.08</v>
      </c>
      <c r="F1758" s="14">
        <f>E1758/SUM(E$2:E$4165)</f>
        <v/>
      </c>
      <c r="G1758" s="14">
        <f>G1757+F1758</f>
        <v/>
      </c>
      <c r="H1758" s="5">
        <f>IF(G1758&lt;=p_rot_a,"A",IF(G1758&lt;=p_rot_b,"B","C"))</f>
        <v/>
      </c>
    </row>
    <row r="1759">
      <c r="A1759" s="5" t="inlineStr">
        <is>
          <t>PINT-AN-0056</t>
        </is>
      </c>
      <c r="B1759" s="5" t="inlineStr">
        <is>
          <t>DUREX BASE AGUA MOKA ANTICORROSIVO 1/4 DE974-5</t>
        </is>
      </c>
      <c r="C1759" s="5" t="inlineStr">
        <is>
          <t>ANTICORROSIVOS Y BASE ACEITE</t>
        </is>
      </c>
      <c r="D1759" s="11" t="n">
        <v>24</v>
      </c>
      <c r="E1759" s="12" t="n">
        <v>155455.75</v>
      </c>
      <c r="F1759" s="14">
        <f>E1759/SUM(E$2:E$4165)</f>
        <v/>
      </c>
      <c r="G1759" s="14">
        <f>G1758+F1759</f>
        <v/>
      </c>
      <c r="H1759" s="5">
        <f>IF(G1759&lt;=p_rot_a,"A",IF(G1759&lt;=p_rot_b,"B","C"))</f>
        <v/>
      </c>
    </row>
    <row r="1760">
      <c r="A1760" s="5" t="inlineStr">
        <is>
          <t>11180</t>
        </is>
      </c>
      <c r="B1760" s="5" t="inlineStr">
        <is>
          <t>DESAGUE LAVATORIO PLASTICO 26015 11/4X5 #418</t>
        </is>
      </c>
      <c r="C1760" s="5" t="inlineStr">
        <is>
          <t>FERRETERIA GENERAL</t>
        </is>
      </c>
      <c r="D1760" s="11" t="n">
        <v>147</v>
      </c>
      <c r="E1760" s="12" t="n">
        <v>154980.53</v>
      </c>
      <c r="F1760" s="14">
        <f>E1760/SUM(E$2:E$4165)</f>
        <v/>
      </c>
      <c r="G1760" s="14">
        <f>G1759+F1760</f>
        <v/>
      </c>
      <c r="H1760" s="5">
        <f>IF(G1760&lt;=p_rot_a,"A",IF(G1760&lt;=p_rot_b,"B","C"))</f>
        <v/>
      </c>
    </row>
    <row r="1761">
      <c r="A1761" s="5" t="inlineStr">
        <is>
          <t>351100300992421</t>
        </is>
      </c>
      <c r="B1761" s="5" t="inlineStr">
        <is>
          <t>LAVATORIO TIPO BOWL BLANCO TEXTURIZADO FF-142 38CM DIAMETRO</t>
        </is>
      </c>
      <c r="C1761" s="5" t="inlineStr">
        <is>
          <t>IMPORTACION LOZA</t>
        </is>
      </c>
      <c r="D1761" s="11" t="n">
        <v>6</v>
      </c>
      <c r="E1761" s="12" t="n">
        <v>154867.26</v>
      </c>
      <c r="F1761" s="14">
        <f>E1761/SUM(E$2:E$4165)</f>
        <v/>
      </c>
      <c r="G1761" s="14">
        <f>G1760+F1761</f>
        <v/>
      </c>
      <c r="H1761" s="5">
        <f>IF(G1761&lt;=p_rot_a,"A",IF(G1761&lt;=p_rot_b,"B","C"))</f>
        <v/>
      </c>
    </row>
    <row r="1762">
      <c r="A1762" s="5" t="inlineStr">
        <is>
          <t>73675</t>
        </is>
      </c>
      <c r="B1762" s="5" t="inlineStr">
        <is>
          <t>DURETAN GRIS NUMERO 2 HIBRIDO</t>
        </is>
      </c>
      <c r="C1762" s="5" t="inlineStr">
        <is>
          <t>PINTURAS Y SELLADORES</t>
        </is>
      </c>
      <c r="D1762" s="11" t="n">
        <v>24</v>
      </c>
      <c r="E1762" s="12" t="n">
        <v>154664.12</v>
      </c>
      <c r="F1762" s="14">
        <f>E1762/SUM(E$2:E$4165)</f>
        <v/>
      </c>
      <c r="G1762" s="14">
        <f>G1761+F1762</f>
        <v/>
      </c>
      <c r="H1762" s="5">
        <f>IF(G1762&lt;=p_rot_a,"A",IF(G1762&lt;=p_rot_b,"B","C"))</f>
        <v/>
      </c>
    </row>
    <row r="1763">
      <c r="A1763" s="5" t="inlineStr">
        <is>
          <t>7187</t>
        </is>
      </c>
      <c r="B1763" s="5" t="inlineStr">
        <is>
          <t>SILICON TRANSPARENTE 75G PENS01</t>
        </is>
      </c>
      <c r="C1763" s="5" t="inlineStr">
        <is>
          <t>FERRETERIA GENERAL</t>
        </is>
      </c>
      <c r="D1763" s="11" t="n">
        <v>61</v>
      </c>
      <c r="E1763" s="12" t="n">
        <v>154557.03</v>
      </c>
      <c r="F1763" s="14">
        <f>E1763/SUM(E$2:E$4165)</f>
        <v/>
      </c>
      <c r="G1763" s="14">
        <f>G1762+F1763</f>
        <v/>
      </c>
      <c r="H1763" s="5">
        <f>IF(G1763&lt;=p_rot_a,"A",IF(G1763&lt;=p_rot_b,"B","C"))</f>
        <v/>
      </c>
    </row>
    <row r="1764">
      <c r="A1764" s="5" t="inlineStr">
        <is>
          <t>PINT-AN-0058</t>
        </is>
      </c>
      <c r="B1764" s="5" t="inlineStr">
        <is>
          <t>DUREX BASE AGUA GRIS ANTICORROSIVO 1/4 DE1492-5</t>
        </is>
      </c>
      <c r="C1764" s="5" t="inlineStr">
        <is>
          <t>ANTICORROSIVOS Y BASE ACEITE</t>
        </is>
      </c>
      <c r="D1764" s="11" t="n">
        <v>24</v>
      </c>
      <c r="E1764" s="12" t="n">
        <v>154089.82</v>
      </c>
      <c r="F1764" s="14">
        <f>E1764/SUM(E$2:E$4165)</f>
        <v/>
      </c>
      <c r="G1764" s="14">
        <f>G1763+F1764</f>
        <v/>
      </c>
      <c r="H1764" s="5">
        <f>IF(G1764&lt;=p_rot_a,"A",IF(G1764&lt;=p_rot_b,"B","C"))</f>
        <v/>
      </c>
    </row>
    <row r="1765">
      <c r="A1765" s="5" t="inlineStr">
        <is>
          <t>351100300992174</t>
        </is>
      </c>
      <c r="B1765" s="5" t="inlineStr">
        <is>
          <t>GLADIATOR PROMO ESCUADRA MAGENTICA 25KG 6 PULG 625/1</t>
        </is>
      </c>
      <c r="C1765" s="5" t="inlineStr">
        <is>
          <t>FERRETERIA GENERAL</t>
        </is>
      </c>
      <c r="D1765" s="11" t="n">
        <v>174</v>
      </c>
      <c r="E1765" s="12" t="n">
        <v>153893.8</v>
      </c>
      <c r="F1765" s="14">
        <f>E1765/SUM(E$2:E$4165)</f>
        <v/>
      </c>
      <c r="G1765" s="14">
        <f>G1764+F1765</f>
        <v/>
      </c>
      <c r="H1765" s="5">
        <f>IF(G1765&lt;=p_rot_a,"A",IF(G1765&lt;=p_rot_b,"B","C"))</f>
        <v/>
      </c>
    </row>
    <row r="1766">
      <c r="A1766" s="5" t="inlineStr">
        <is>
          <t>351100300992499</t>
        </is>
      </c>
      <c r="B1766" s="5" t="inlineStr">
        <is>
          <t>AQUAFINA REGADERA CUADRADA 12” X 12” NIPLE 19” ACERO/INOX ASPERSION</t>
        </is>
      </c>
      <c r="C1766" s="5" t="inlineStr">
        <is>
          <t>GRIFERIA - ACC. BAÑO Y COCINA</t>
        </is>
      </c>
      <c r="D1766" s="11" t="n">
        <v>13</v>
      </c>
      <c r="E1766" s="12" t="n">
        <v>153372.62</v>
      </c>
      <c r="F1766" s="14">
        <f>E1766/SUM(E$2:E$4165)</f>
        <v/>
      </c>
      <c r="G1766" s="14">
        <f>G1765+F1766</f>
        <v/>
      </c>
      <c r="H1766" s="5">
        <f>IF(G1766&lt;=p_rot_a,"A",IF(G1766&lt;=p_rot_b,"B","C"))</f>
        <v/>
      </c>
    </row>
    <row r="1767">
      <c r="A1767" s="5" t="inlineStr">
        <is>
          <t>918211</t>
        </is>
      </c>
      <c r="B1767" s="5" t="inlineStr">
        <is>
          <t>TOTAL CINTA METRICA 5M TMT 126052</t>
        </is>
      </c>
      <c r="C1767" s="5" t="inlineStr">
        <is>
          <t>FERRETERIA GENERAL</t>
        </is>
      </c>
      <c r="D1767" s="11" t="n">
        <v>70</v>
      </c>
      <c r="E1767" s="12" t="n">
        <v>152996.19</v>
      </c>
      <c r="F1767" s="14">
        <f>E1767/SUM(E$2:E$4165)</f>
        <v/>
      </c>
      <c r="G1767" s="14">
        <f>G1766+F1767</f>
        <v/>
      </c>
      <c r="H1767" s="5">
        <f>IF(G1767&lt;=p_rot_a,"A",IF(G1767&lt;=p_rot_b,"B","C"))</f>
        <v/>
      </c>
    </row>
    <row r="1768">
      <c r="A1768" s="5" t="inlineStr">
        <is>
          <t>72643</t>
        </is>
      </c>
      <c r="B1768" s="5" t="inlineStr">
        <is>
          <t>DURETAN GRIS BLISTER 95G</t>
        </is>
      </c>
      <c r="C1768" s="5" t="inlineStr">
        <is>
          <t>PINTURAS Y SELLADORES</t>
        </is>
      </c>
      <c r="D1768" s="11" t="n">
        <v>50</v>
      </c>
      <c r="E1768" s="12" t="n">
        <v>152823.29</v>
      </c>
      <c r="F1768" s="14">
        <f>E1768/SUM(E$2:E$4165)</f>
        <v/>
      </c>
      <c r="G1768" s="14">
        <f>G1767+F1768</f>
        <v/>
      </c>
      <c r="H1768" s="5">
        <f>IF(G1768&lt;=p_rot_a,"A",IF(G1768&lt;=p_rot_b,"B","C"))</f>
        <v/>
      </c>
    </row>
    <row r="1769">
      <c r="A1769" s="5" t="inlineStr">
        <is>
          <t>999</t>
        </is>
      </c>
      <c r="B1769" s="5" t="inlineStr">
        <is>
          <t>CODO 3 X 45</t>
        </is>
      </c>
      <c r="C1769" s="5" t="inlineStr">
        <is>
          <t>TUBERIA PVC, CANOAS Y ACCESORIOS</t>
        </is>
      </c>
      <c r="D1769" s="11" t="n">
        <v>150</v>
      </c>
      <c r="E1769" s="12" t="n">
        <v>151978.66</v>
      </c>
      <c r="F1769" s="14">
        <f>E1769/SUM(E$2:E$4165)</f>
        <v/>
      </c>
      <c r="G1769" s="14">
        <f>G1768+F1769</f>
        <v/>
      </c>
      <c r="H1769" s="5">
        <f>IF(G1769&lt;=p_rot_a,"A",IF(G1769&lt;=p_rot_b,"B","C"))</f>
        <v/>
      </c>
    </row>
    <row r="1770">
      <c r="A1770" s="5" t="inlineStr">
        <is>
          <t>351100300992653</t>
        </is>
      </c>
      <c r="B1770" s="5" t="inlineStr">
        <is>
          <t>HIDROTEK LLAVE CONTROL NEGRA 1/2 X1/2 ESCUADRA HTK-VG-1/2B</t>
        </is>
      </c>
      <c r="C1770" s="5" t="inlineStr">
        <is>
          <t>IMPORTACION GRIFERIA</t>
        </is>
      </c>
      <c r="D1770" s="11" t="n">
        <v>34</v>
      </c>
      <c r="E1770" s="12" t="n">
        <v>151920</v>
      </c>
      <c r="F1770" s="14">
        <f>E1770/SUM(E$2:E$4165)</f>
        <v/>
      </c>
      <c r="G1770" s="14">
        <f>G1769+F1770</f>
        <v/>
      </c>
      <c r="H1770" s="5">
        <f>IF(G1770&lt;=p_rot_a,"A",IF(G1770&lt;=p_rot_b,"B","C"))</f>
        <v/>
      </c>
    </row>
    <row r="1771">
      <c r="A1771" s="5" t="inlineStr">
        <is>
          <t>351100300991531</t>
        </is>
      </c>
      <c r="B1771" s="5" t="inlineStr">
        <is>
          <t>ARIS CEMENTO GRIS 60X60 CAJA 1.44M2 MATE CERAMICA PRIMERA CALIDAD</t>
        </is>
      </c>
      <c r="C1771" s="5" t="inlineStr">
        <is>
          <t>SIN CATEGORIA</t>
        </is>
      </c>
      <c r="D1771" s="11" t="n">
        <v>23</v>
      </c>
      <c r="E1771" s="12" t="n">
        <v>151392.27</v>
      </c>
      <c r="F1771" s="14">
        <f>E1771/SUM(E$2:E$4165)</f>
        <v/>
      </c>
      <c r="G1771" s="14">
        <f>G1770+F1771</f>
        <v/>
      </c>
      <c r="H1771" s="5">
        <f>IF(G1771&lt;=p_rot_a,"A",IF(G1771&lt;=p_rot_b,"B","C"))</f>
        <v/>
      </c>
    </row>
    <row r="1772">
      <c r="A1772" s="5" t="inlineStr">
        <is>
          <t>351100300992897</t>
        </is>
      </c>
      <c r="B1772" s="5" t="inlineStr">
        <is>
          <t>DRY COAT SATIN TINT CUBETA DC3041-2</t>
        </is>
      </c>
      <c r="C1772" s="5" t="inlineStr">
        <is>
          <t>IMPERMEABILIZANTES</t>
        </is>
      </c>
      <c r="D1772" s="11" t="n">
        <v>2</v>
      </c>
      <c r="E1772" s="12" t="n">
        <v>151327.43</v>
      </c>
      <c r="F1772" s="14">
        <f>E1772/SUM(E$2:E$4165)</f>
        <v/>
      </c>
      <c r="G1772" s="14">
        <f>G1771+F1772</f>
        <v/>
      </c>
      <c r="H1772" s="5">
        <f>IF(G1772&lt;=p_rot_a,"A",IF(G1772&lt;=p_rot_b,"B","C"))</f>
        <v/>
      </c>
    </row>
    <row r="1773">
      <c r="A1773" s="5" t="inlineStr">
        <is>
          <t>351100300990774</t>
        </is>
      </c>
      <c r="B1773" s="5" t="inlineStr">
        <is>
          <t>TOTAL JUEGO CUBOS 1/2 12 PIEZAS THT141121</t>
        </is>
      </c>
      <c r="C1773" s="5" t="inlineStr">
        <is>
          <t>FERRETERIA GENERAL</t>
        </is>
      </c>
      <c r="D1773" s="11" t="n">
        <v>13</v>
      </c>
      <c r="E1773" s="12" t="n">
        <v>151233.7</v>
      </c>
      <c r="F1773" s="14">
        <f>E1773/SUM(E$2:E$4165)</f>
        <v/>
      </c>
      <c r="G1773" s="14">
        <f>G1772+F1773</f>
        <v/>
      </c>
      <c r="H1773" s="5">
        <f>IF(G1773&lt;=p_rot_a,"A",IF(G1773&lt;=p_rot_b,"B","C"))</f>
        <v/>
      </c>
    </row>
    <row r="1774">
      <c r="A1774" s="5" t="inlineStr">
        <is>
          <t>351100300990892</t>
        </is>
      </c>
      <c r="B1774" s="5" t="inlineStr">
        <is>
          <t>ENERGY TALADRO INALAMBRICO PERCUTOR 1/2 20V PC20C1 13MM</t>
        </is>
      </c>
      <c r="C1774" s="5" t="inlineStr">
        <is>
          <t>SIN CATEGORIA</t>
        </is>
      </c>
      <c r="D1774" s="11" t="n">
        <v>6</v>
      </c>
      <c r="E1774" s="12" t="n">
        <v>150810.18</v>
      </c>
      <c r="F1774" s="14">
        <f>E1774/SUM(E$2:E$4165)</f>
        <v/>
      </c>
      <c r="G1774" s="14">
        <f>G1773+F1774</f>
        <v/>
      </c>
      <c r="H1774" s="5">
        <f>IF(G1774&lt;=p_rot_a,"A",IF(G1774&lt;=p_rot_b,"B","C"))</f>
        <v/>
      </c>
    </row>
    <row r="1775">
      <c r="A1775" s="5" t="inlineStr">
        <is>
          <t>7379</t>
        </is>
      </c>
      <c r="B1775" s="5" t="inlineStr">
        <is>
          <t>TOTAL MASCARA SOLDAR ELECTRONICA LIVIANA TSP9309</t>
        </is>
      </c>
      <c r="C1775" s="5" t="inlineStr">
        <is>
          <t>HERRAMIENTA ELECTRICA</t>
        </is>
      </c>
      <c r="D1775" s="11" t="n">
        <v>14</v>
      </c>
      <c r="E1775" s="12" t="n">
        <v>150796.79</v>
      </c>
      <c r="F1775" s="14">
        <f>E1775/SUM(E$2:E$4165)</f>
        <v/>
      </c>
      <c r="G1775" s="14">
        <f>G1774+F1775</f>
        <v/>
      </c>
      <c r="H1775" s="5">
        <f>IF(G1775&lt;=p_rot_a,"A",IF(G1775&lt;=p_rot_b,"B","C"))</f>
        <v/>
      </c>
    </row>
    <row r="1776">
      <c r="A1776" s="5" t="inlineStr">
        <is>
          <t>9992908</t>
        </is>
      </c>
      <c r="B1776" s="5" t="inlineStr">
        <is>
          <t>ESPEJO LED OVALADO MARCO CUADRADO PG0058</t>
        </is>
      </c>
      <c r="C1776" s="5" t="inlineStr">
        <is>
          <t>LOZA</t>
        </is>
      </c>
      <c r="D1776" s="11" t="n">
        <v>6</v>
      </c>
      <c r="E1776" s="12" t="n">
        <v>150796.46</v>
      </c>
      <c r="F1776" s="14">
        <f>E1776/SUM(E$2:E$4165)</f>
        <v/>
      </c>
      <c r="G1776" s="14">
        <f>G1775+F1776</f>
        <v/>
      </c>
      <c r="H1776" s="5">
        <f>IF(G1776&lt;=p_rot_a,"A",IF(G1776&lt;=p_rot_b,"B","C"))</f>
        <v/>
      </c>
    </row>
    <row r="1777">
      <c r="A1777" s="5" t="inlineStr">
        <is>
          <t>320992920</t>
        </is>
      </c>
      <c r="B1777" s="5" t="inlineStr">
        <is>
          <t>DUCHA EXPUESTA DIGITAL GRIS OSCURO AQP-FT8002</t>
        </is>
      </c>
      <c r="C1777" s="5" t="inlineStr">
        <is>
          <t>IMPORTACION GRIFERIA</t>
        </is>
      </c>
      <c r="D1777" s="11" t="n">
        <v>2</v>
      </c>
      <c r="E1777" s="12" t="n">
        <v>150442.48</v>
      </c>
      <c r="F1777" s="14">
        <f>E1777/SUM(E$2:E$4165)</f>
        <v/>
      </c>
      <c r="G1777" s="14">
        <f>G1776+F1777</f>
        <v/>
      </c>
      <c r="H1777" s="5">
        <f>IF(G1777&lt;=p_rot_a,"A",IF(G1777&lt;=p_rot_b,"B","C"))</f>
        <v/>
      </c>
    </row>
    <row r="1778">
      <c r="A1778" s="5" t="inlineStr">
        <is>
          <t>71249</t>
        </is>
      </c>
      <c r="B1778" s="5" t="inlineStr">
        <is>
          <t>BROCA METAL 1/4 IRWIN</t>
        </is>
      </c>
      <c r="C1778" s="5" t="inlineStr">
        <is>
          <t>FERRETERIA GENERAL</t>
        </is>
      </c>
      <c r="D1778" s="11" t="n">
        <v>108</v>
      </c>
      <c r="E1778" s="12" t="n">
        <v>150384.91</v>
      </c>
      <c r="F1778" s="14">
        <f>E1778/SUM(E$2:E$4165)</f>
        <v/>
      </c>
      <c r="G1778" s="14">
        <f>G1777+F1778</f>
        <v/>
      </c>
      <c r="H1778" s="5">
        <f>IF(G1778&lt;=p_rot_a,"A",IF(G1778&lt;=p_rot_b,"B","C"))</f>
        <v/>
      </c>
    </row>
    <row r="1779">
      <c r="A1779" s="5" t="inlineStr">
        <is>
          <t>24091</t>
        </is>
      </c>
      <c r="B1779" s="5" t="inlineStr">
        <is>
          <t>TOTAL HIDRO LAVADORA 1.75 HP 1400W UTGT11316</t>
        </is>
      </c>
      <c r="C1779" s="5" t="inlineStr">
        <is>
          <t>HERRAMIENTA ELECTRICA</t>
        </is>
      </c>
      <c r="D1779" s="11" t="n">
        <v>3</v>
      </c>
      <c r="E1779" s="12" t="n">
        <v>150119.52</v>
      </c>
      <c r="F1779" s="14">
        <f>E1779/SUM(E$2:E$4165)</f>
        <v/>
      </c>
      <c r="G1779" s="14">
        <f>G1778+F1779</f>
        <v/>
      </c>
      <c r="H1779" s="5">
        <f>IF(G1779&lt;=p_rot_a,"A",IF(G1779&lt;=p_rot_b,"B","C"))</f>
        <v/>
      </c>
    </row>
    <row r="1780">
      <c r="A1780" s="5" t="inlineStr">
        <is>
          <t>960546</t>
        </is>
      </c>
      <c r="B1780" s="5" t="inlineStr">
        <is>
          <t>CACHERA FREGADERO P.P G136-2000  PFISTER PFIRST</t>
        </is>
      </c>
      <c r="C1780" s="5" t="inlineStr">
        <is>
          <t>GRIFERIA - ACC. BAÑO Y COCINA</t>
        </is>
      </c>
      <c r="D1780" s="11" t="n">
        <v>4</v>
      </c>
      <c r="E1780" s="12" t="n">
        <v>149812.42</v>
      </c>
      <c r="F1780" s="14">
        <f>E1780/SUM(E$2:E$4165)</f>
        <v/>
      </c>
      <c r="G1780" s="14">
        <f>G1779+F1780</f>
        <v/>
      </c>
      <c r="H1780" s="5">
        <f>IF(G1780&lt;=p_rot_a,"A",IF(G1780&lt;=p_rot_b,"B","C"))</f>
        <v/>
      </c>
    </row>
    <row r="1781">
      <c r="A1781" s="5" t="inlineStr">
        <is>
          <t>351100300990416</t>
        </is>
      </c>
      <c r="B1781" s="5" t="inlineStr">
        <is>
          <t>PEGATANKE NEGRO</t>
        </is>
      </c>
      <c r="C1781" s="5" t="inlineStr">
        <is>
          <t>FERRETERIA GENERAL</t>
        </is>
      </c>
      <c r="D1781" s="11" t="n">
        <v>22</v>
      </c>
      <c r="E1781" s="12" t="n">
        <v>149374.44</v>
      </c>
      <c r="F1781" s="14">
        <f>E1781/SUM(E$2:E$4165)</f>
        <v/>
      </c>
      <c r="G1781" s="14">
        <f>G1780+F1781</f>
        <v/>
      </c>
      <c r="H1781" s="5">
        <f>IF(G1781&lt;=p_rot_a,"A",IF(G1781&lt;=p_rot_b,"B","C"))</f>
        <v/>
      </c>
    </row>
    <row r="1782">
      <c r="A1782" s="5" t="inlineStr">
        <is>
          <t>351100300991544</t>
        </is>
      </c>
      <c r="B1782" s="5" t="inlineStr">
        <is>
          <t>WADFOW MASCARA SOLDAR ELECTRONICA REGULABLE WWH3502</t>
        </is>
      </c>
      <c r="C1782" s="5" t="inlineStr">
        <is>
          <t>HERRAMIENTA ELECTRICA</t>
        </is>
      </c>
      <c r="D1782" s="11" t="n">
        <v>12</v>
      </c>
      <c r="E1782" s="12" t="n">
        <v>149183.23</v>
      </c>
      <c r="F1782" s="14">
        <f>E1782/SUM(E$2:E$4165)</f>
        <v/>
      </c>
      <c r="G1782" s="14">
        <f>G1781+F1782</f>
        <v/>
      </c>
      <c r="H1782" s="5">
        <f>IF(G1782&lt;=p_rot_a,"A",IF(G1782&lt;=p_rot_b,"B","C"))</f>
        <v/>
      </c>
    </row>
    <row r="1783">
      <c r="A1783" s="5" t="inlineStr">
        <is>
          <t>351100300991873</t>
        </is>
      </c>
      <c r="B1783" s="5" t="inlineStr">
        <is>
          <t>ACCESORIO RODAPIE PVC ESQUINERO INTERNO ZP-02 MADERA INTERMEDIA</t>
        </is>
      </c>
      <c r="C1783" s="5" t="inlineStr">
        <is>
          <t>RODAPIE Y ACCESORIOS</t>
        </is>
      </c>
      <c r="D1783" s="11" t="n">
        <v>277</v>
      </c>
      <c r="E1783" s="12" t="n">
        <v>148930.5</v>
      </c>
      <c r="F1783" s="14">
        <f>E1783/SUM(E$2:E$4165)</f>
        <v/>
      </c>
      <c r="G1783" s="14">
        <f>G1782+F1783</f>
        <v/>
      </c>
      <c r="H1783" s="5">
        <f>IF(G1783&lt;=p_rot_a,"A",IF(G1783&lt;=p_rot_b,"B","C"))</f>
        <v/>
      </c>
    </row>
    <row r="1784">
      <c r="A1784" s="5" t="inlineStr">
        <is>
          <t>351100300992622</t>
        </is>
      </c>
      <c r="B1784" s="5" t="inlineStr">
        <is>
          <t>TALADRO 650W 1/2 UJDMD15651 JADEVER.</t>
        </is>
      </c>
      <c r="C1784" s="5" t="inlineStr">
        <is>
          <t>TALADROS</t>
        </is>
      </c>
      <c r="D1784" s="11" t="n">
        <v>14</v>
      </c>
      <c r="E1784" s="12" t="n">
        <v>148660.18</v>
      </c>
      <c r="F1784" s="14">
        <f>E1784/SUM(E$2:E$4165)</f>
        <v/>
      </c>
      <c r="G1784" s="14">
        <f>G1783+F1784</f>
        <v/>
      </c>
      <c r="H1784" s="5">
        <f>IF(G1784&lt;=p_rot_a,"A",IF(G1784&lt;=p_rot_b,"B","C"))</f>
        <v/>
      </c>
    </row>
    <row r="1785">
      <c r="A1785" s="5" t="inlineStr">
        <is>
          <t>7406</t>
        </is>
      </c>
      <c r="B1785" s="5" t="inlineStr">
        <is>
          <t>ALAMBRE PUAS 200VRS 168MTS</t>
        </is>
      </c>
      <c r="C1785" s="5" t="inlineStr">
        <is>
          <t>TUBERIA INDUSTRIAL, HIERROS PLANOS Y CORRUGADOS</t>
        </is>
      </c>
      <c r="D1785" s="11" t="n">
        <v>16</v>
      </c>
      <c r="E1785" s="12" t="n">
        <v>148443.36</v>
      </c>
      <c r="F1785" s="14">
        <f>E1785/SUM(E$2:E$4165)</f>
        <v/>
      </c>
      <c r="G1785" s="14">
        <f>G1784+F1785</f>
        <v/>
      </c>
      <c r="H1785" s="5">
        <f>IF(G1785&lt;=p_rot_a,"A",IF(G1785&lt;=p_rot_b,"B","C"))</f>
        <v/>
      </c>
    </row>
    <row r="1786">
      <c r="A1786" s="5" t="inlineStr">
        <is>
          <t>6202</t>
        </is>
      </c>
      <c r="B1786" s="5" t="inlineStr">
        <is>
          <t>CANFIN GALON</t>
        </is>
      </c>
      <c r="C1786" s="5" t="inlineStr">
        <is>
          <t>PINTURAS Y SELLADORES</t>
        </is>
      </c>
      <c r="D1786" s="11" t="n">
        <v>26</v>
      </c>
      <c r="E1786" s="12" t="n">
        <v>148440</v>
      </c>
      <c r="F1786" s="14">
        <f>E1786/SUM(E$2:E$4165)</f>
        <v/>
      </c>
      <c r="G1786" s="14">
        <f>G1785+F1786</f>
        <v/>
      </c>
      <c r="H1786" s="5">
        <f>IF(G1786&lt;=p_rot_a,"A",IF(G1786&lt;=p_rot_b,"B","C"))</f>
        <v/>
      </c>
    </row>
    <row r="1787">
      <c r="A1787" s="5" t="inlineStr">
        <is>
          <t>351100300992913</t>
        </is>
      </c>
      <c r="B1787" s="5" t="inlineStr">
        <is>
          <t>CORNISA PVC FLAT ALFA CIELOS Y PAREDES 2.90M 2104</t>
        </is>
      </c>
      <c r="C1787" s="5" t="inlineStr">
        <is>
          <t>PANEL ACANALADO INTERIOR</t>
        </is>
      </c>
      <c r="D1787" s="11" t="n">
        <v>51</v>
      </c>
      <c r="E1787" s="12" t="n">
        <v>148308.22</v>
      </c>
      <c r="F1787" s="14">
        <f>E1787/SUM(E$2:E$4165)</f>
        <v/>
      </c>
      <c r="G1787" s="14">
        <f>G1786+F1787</f>
        <v/>
      </c>
      <c r="H1787" s="5">
        <f>IF(G1787&lt;=p_rot_a,"A",IF(G1787&lt;=p_rot_b,"B","C"))</f>
        <v/>
      </c>
    </row>
    <row r="1788">
      <c r="A1788" s="5" t="inlineStr">
        <is>
          <t>73741</t>
        </is>
      </c>
      <c r="B1788" s="5" t="inlineStr">
        <is>
          <t>TORNILLO TECHO 21/2 PB ROJO</t>
        </is>
      </c>
      <c r="C1788" s="5" t="inlineStr">
        <is>
          <t>TORNILLERIA</t>
        </is>
      </c>
      <c r="D1788" s="11" t="n">
        <v>3423</v>
      </c>
      <c r="E1788" s="12" t="n">
        <v>148210.15</v>
      </c>
      <c r="F1788" s="14">
        <f>E1788/SUM(E$2:E$4165)</f>
        <v/>
      </c>
      <c r="G1788" s="14">
        <f>G1787+F1788</f>
        <v/>
      </c>
      <c r="H1788" s="5">
        <f>IF(G1788&lt;=p_rot_a,"A",IF(G1788&lt;=p_rot_b,"B","C"))</f>
        <v/>
      </c>
    </row>
    <row r="1789">
      <c r="A1789" s="5" t="inlineStr">
        <is>
          <t>351100300991076</t>
        </is>
      </c>
      <c r="B1789" s="5" t="inlineStr">
        <is>
          <t>CERAMICA CALACATA BLANCO 34.6 X34.6 CAJA 2.15 M2</t>
        </is>
      </c>
      <c r="C1789" s="5" t="inlineStr">
        <is>
          <t>CERAMICAS, AZULEJOS, PORCELANATOS</t>
        </is>
      </c>
      <c r="D1789" s="11" t="n">
        <v>24</v>
      </c>
      <c r="E1789" s="12" t="n">
        <v>147814.76</v>
      </c>
      <c r="F1789" s="14">
        <f>E1789/SUM(E$2:E$4165)</f>
        <v/>
      </c>
      <c r="G1789" s="14">
        <f>G1788+F1789</f>
        <v/>
      </c>
      <c r="H1789" s="5">
        <f>IF(G1789&lt;=p_rot_a,"A",IF(G1789&lt;=p_rot_b,"B","C"))</f>
        <v/>
      </c>
    </row>
    <row r="1790">
      <c r="A1790" s="5" t="inlineStr">
        <is>
          <t>PINT-SE-0005</t>
        </is>
      </c>
      <c r="B1790" s="5" t="inlineStr">
        <is>
          <t>LANCO STAIN KILLER GALON BLOQUEADOR DE MANCHAS WP039-4</t>
        </is>
      </c>
      <c r="C1790" s="5" t="inlineStr">
        <is>
          <t>SELLADORES</t>
        </is>
      </c>
      <c r="D1790" s="11" t="n">
        <v>6</v>
      </c>
      <c r="E1790" s="12" t="n">
        <v>147785.03</v>
      </c>
      <c r="F1790" s="14">
        <f>E1790/SUM(E$2:E$4165)</f>
        <v/>
      </c>
      <c r="G1790" s="14">
        <f>G1789+F1790</f>
        <v/>
      </c>
      <c r="H1790" s="5">
        <f>IF(G1790&lt;=p_rot_a,"A",IF(G1790&lt;=p_rot_b,"B","C"))</f>
        <v/>
      </c>
    </row>
    <row r="1791">
      <c r="A1791" s="5" t="inlineStr">
        <is>
          <t>1178</t>
        </is>
      </c>
      <c r="B1791" s="5" t="inlineStr">
        <is>
          <t>TUBO CONCRETO 12 X 1M</t>
        </is>
      </c>
      <c r="C1791" s="5" t="inlineStr">
        <is>
          <t>BLOQUES, VARILLAS, MALLAS</t>
        </is>
      </c>
      <c r="D1791" s="11" t="n">
        <v>14</v>
      </c>
      <c r="E1791" s="12" t="n">
        <v>147276.59</v>
      </c>
      <c r="F1791" s="14">
        <f>E1791/SUM(E$2:E$4165)</f>
        <v/>
      </c>
      <c r="G1791" s="14">
        <f>G1790+F1791</f>
        <v/>
      </c>
      <c r="H1791" s="5">
        <f>IF(G1791&lt;=p_rot_a,"A",IF(G1791&lt;=p_rot_b,"B","C"))</f>
        <v/>
      </c>
    </row>
    <row r="1792">
      <c r="A1792" s="5" t="inlineStr">
        <is>
          <t>PINT-PA-0032</t>
        </is>
      </c>
      <c r="B1792" s="5" t="inlineStr">
        <is>
          <t>LANCO SUPER COAT BLANCO MATE 1/4 SC687-5</t>
        </is>
      </c>
      <c r="C1792" s="5" t="inlineStr">
        <is>
          <t>PINTURA ACRILICA</t>
        </is>
      </c>
      <c r="D1792" s="11" t="n">
        <v>29</v>
      </c>
      <c r="E1792" s="12" t="n">
        <v>147248</v>
      </c>
      <c r="F1792" s="14">
        <f>E1792/SUM(E$2:E$4165)</f>
        <v/>
      </c>
      <c r="G1792" s="14">
        <f>G1791+F1792</f>
        <v/>
      </c>
      <c r="H1792" s="5">
        <f>IF(G1792&lt;=p_rot_a,"A",IF(G1792&lt;=p_rot_b,"B","C"))</f>
        <v/>
      </c>
    </row>
    <row r="1793">
      <c r="A1793" s="5" t="inlineStr">
        <is>
          <t>6484214</t>
        </is>
      </c>
      <c r="B1793" s="5" t="inlineStr">
        <is>
          <t>TOTAL NIVEL LASER 0-15M TLL156506</t>
        </is>
      </c>
      <c r="C1793" s="5" t="inlineStr">
        <is>
          <t>HERRAMIENTA ELECTRICA</t>
        </is>
      </c>
      <c r="D1793" s="11" t="n">
        <v>5</v>
      </c>
      <c r="E1793" s="12" t="n">
        <v>146952.77</v>
      </c>
      <c r="F1793" s="14">
        <f>E1793/SUM(E$2:E$4165)</f>
        <v/>
      </c>
      <c r="G1793" s="14">
        <f>G1792+F1793</f>
        <v/>
      </c>
      <c r="H1793" s="5">
        <f>IF(G1793&lt;=p_rot_a,"A",IF(G1793&lt;=p_rot_b,"B","C"))</f>
        <v/>
      </c>
    </row>
    <row r="1794">
      <c r="A1794" s="5" t="inlineStr">
        <is>
          <t>1053</t>
        </is>
      </c>
      <c r="B1794" s="5" t="inlineStr">
        <is>
          <t>CABLE 2 VERDE</t>
        </is>
      </c>
      <c r="C1794" s="5" t="inlineStr">
        <is>
          <t>ACCESORIOS ELECTRICOS Y CABLES</t>
        </is>
      </c>
      <c r="D1794" s="11" t="n">
        <v>42</v>
      </c>
      <c r="E1794" s="12" t="n">
        <v>146928.63</v>
      </c>
      <c r="F1794" s="14">
        <f>E1794/SUM(E$2:E$4165)</f>
        <v/>
      </c>
      <c r="G1794" s="14">
        <f>G1793+F1794</f>
        <v/>
      </c>
      <c r="H1794" s="5">
        <f>IF(G1794&lt;=p_rot_a,"A",IF(G1794&lt;=p_rot_b,"B","C"))</f>
        <v/>
      </c>
    </row>
    <row r="1795">
      <c r="A1795" s="5" t="inlineStr">
        <is>
          <t>351100300992422</t>
        </is>
      </c>
      <c r="B1795" s="5" t="inlineStr">
        <is>
          <t>AQUA CACHERA FREGADERO CUELLO FLEXIBLE PLASTICA P-11682</t>
        </is>
      </c>
      <c r="C1795" s="5" t="inlineStr">
        <is>
          <t>IMPORTACION GRIFERIA</t>
        </is>
      </c>
      <c r="D1795" s="11" t="n">
        <v>13</v>
      </c>
      <c r="E1795" s="12" t="n">
        <v>146902.65</v>
      </c>
      <c r="F1795" s="14">
        <f>E1795/SUM(E$2:E$4165)</f>
        <v/>
      </c>
      <c r="G1795" s="14">
        <f>G1794+F1795</f>
        <v/>
      </c>
      <c r="H1795" s="5">
        <f>IF(G1795&lt;=p_rot_a,"A",IF(G1795&lt;=p_rot_b,"B","C"))</f>
        <v/>
      </c>
    </row>
    <row r="1796">
      <c r="A1796" s="5" t="inlineStr">
        <is>
          <t>351100300992299</t>
        </is>
      </c>
      <c r="B1796" s="5" t="inlineStr">
        <is>
          <t>PLAY GARDEN MANGUERA 4 CAPAS 15M</t>
        </is>
      </c>
      <c r="C1796" s="5" t="inlineStr">
        <is>
          <t>IMPORTACION GRIFERIA</t>
        </is>
      </c>
      <c r="D1796" s="11" t="n">
        <v>18</v>
      </c>
      <c r="E1796" s="12" t="n">
        <v>146817.74</v>
      </c>
      <c r="F1796" s="14">
        <f>E1796/SUM(E$2:E$4165)</f>
        <v/>
      </c>
      <c r="G1796" s="14">
        <f>G1795+F1796</f>
        <v/>
      </c>
      <c r="H1796" s="5">
        <f>IF(G1796&lt;=p_rot_a,"A",IF(G1796&lt;=p_rot_b,"B","C"))</f>
        <v/>
      </c>
    </row>
    <row r="1797">
      <c r="A1797" s="5" t="inlineStr">
        <is>
          <t>351100300991016</t>
        </is>
      </c>
      <c r="B1797" s="5" t="inlineStr">
        <is>
          <t>PFISTER LLAVE LAVATORIO BOWL 12 17/32 MAIA 040-PF2LC</t>
        </is>
      </c>
      <c r="C1797" s="5" t="inlineStr">
        <is>
          <t>GRIFERIA - ACC. BAÑO Y COCINA</t>
        </is>
      </c>
      <c r="D1797" s="11" t="n">
        <v>4</v>
      </c>
      <c r="E1797" s="12" t="n">
        <v>146611.93</v>
      </c>
      <c r="F1797" s="14">
        <f>E1797/SUM(E$2:E$4165)</f>
        <v/>
      </c>
      <c r="G1797" s="14">
        <f>G1796+F1797</f>
        <v/>
      </c>
      <c r="H1797" s="5">
        <f>IF(G1797&lt;=p_rot_a,"A",IF(G1797&lt;=p_rot_b,"B","C"))</f>
        <v/>
      </c>
    </row>
    <row r="1798">
      <c r="A1798" s="5" t="inlineStr">
        <is>
          <t>351100300992592</t>
        </is>
      </c>
      <c r="B1798" s="5" t="inlineStr">
        <is>
          <t>ASPERSION XL 30CM CUADRADA AEREA ACERO INOX  R-312N RIVIERA</t>
        </is>
      </c>
      <c r="C1798" s="5" t="inlineStr">
        <is>
          <t>GRIFERIA - ACC. BAÑO Y COCINA</t>
        </is>
      </c>
      <c r="D1798" s="11" t="n">
        <v>4</v>
      </c>
      <c r="E1798" s="12" t="n">
        <v>146371.68</v>
      </c>
      <c r="F1798" s="14">
        <f>E1798/SUM(E$2:E$4165)</f>
        <v/>
      </c>
      <c r="G1798" s="14">
        <f>G1797+F1798</f>
        <v/>
      </c>
      <c r="H1798" s="5">
        <f>IF(G1798&lt;=p_rot_a,"A",IF(G1798&lt;=p_rot_b,"B","C"))</f>
        <v/>
      </c>
    </row>
    <row r="1799">
      <c r="A1799" s="5" t="inlineStr">
        <is>
          <t>PINT-PP-0004</t>
        </is>
      </c>
      <c r="B1799" s="5" t="inlineStr">
        <is>
          <t>LANCO PINTURA PISO ANTI SLIP SLATE ROJO GALON SF288-4</t>
        </is>
      </c>
      <c r="C1799" s="5" t="inlineStr">
        <is>
          <t>PINTURA Y SELLADORES PISO</t>
        </is>
      </c>
      <c r="D1799" s="11" t="n">
        <v>8</v>
      </c>
      <c r="E1799" s="12" t="n">
        <v>146358.3</v>
      </c>
      <c r="F1799" s="14">
        <f>E1799/SUM(E$2:E$4165)</f>
        <v/>
      </c>
      <c r="G1799" s="14">
        <f>G1798+F1799</f>
        <v/>
      </c>
      <c r="H1799" s="5">
        <f>IF(G1799&lt;=p_rot_a,"A",IF(G1799&lt;=p_rot_b,"B","C"))</f>
        <v/>
      </c>
    </row>
    <row r="1800">
      <c r="A1800" s="5" t="inlineStr">
        <is>
          <t>351100300992598</t>
        </is>
      </c>
      <c r="B1800" s="5" t="inlineStr">
        <is>
          <t>LANCO MAXIMA LATEX ACCENT MATE CUBETA MA684-2</t>
        </is>
      </c>
      <c r="C1800" s="5" t="inlineStr">
        <is>
          <t>PINTURA ACRILICA</t>
        </is>
      </c>
      <c r="D1800" s="11" t="n">
        <v>2</v>
      </c>
      <c r="E1800" s="12" t="n">
        <v>146017.7</v>
      </c>
      <c r="F1800" s="14">
        <f>E1800/SUM(E$2:E$4165)</f>
        <v/>
      </c>
      <c r="G1800" s="14">
        <f>G1799+F1800</f>
        <v/>
      </c>
      <c r="H1800" s="5">
        <f>IF(G1800&lt;=p_rot_a,"A",IF(G1800&lt;=p_rot_b,"B","C"))</f>
        <v/>
      </c>
    </row>
    <row r="1801">
      <c r="A1801" s="5" t="inlineStr">
        <is>
          <t>10160016</t>
        </is>
      </c>
      <c r="B1801" s="5" t="inlineStr">
        <is>
          <t>TUBO IND. CUADRADO 11/2X11/2 1.50MM NEGRO</t>
        </is>
      </c>
      <c r="C1801" s="5" t="inlineStr">
        <is>
          <t>TUBERIA INDUSTRIAL</t>
        </is>
      </c>
      <c r="D1801" s="11" t="n">
        <v>24</v>
      </c>
      <c r="E1801" s="12" t="n">
        <v>145996.67</v>
      </c>
      <c r="F1801" s="14">
        <f>E1801/SUM(E$2:E$4165)</f>
        <v/>
      </c>
      <c r="G1801" s="14">
        <f>G1800+F1801</f>
        <v/>
      </c>
      <c r="H1801" s="5">
        <f>IF(G1801&lt;=p_rot_a,"A",IF(G1801&lt;=p_rot_b,"B","C"))</f>
        <v/>
      </c>
    </row>
    <row r="1802">
      <c r="A1802" s="5" t="inlineStr">
        <is>
          <t>14100043</t>
        </is>
      </c>
      <c r="B1802" s="5" t="inlineStr">
        <is>
          <t>PUERTA PLEGABLE GUAYANA CEDRO 90 X 210 CM</t>
        </is>
      </c>
      <c r="C1802" s="5" t="inlineStr">
        <is>
          <t>PUERTAS</t>
        </is>
      </c>
      <c r="D1802" s="11" t="n">
        <v>11</v>
      </c>
      <c r="E1802" s="12" t="n">
        <v>145852</v>
      </c>
      <c r="F1802" s="14">
        <f>E1802/SUM(E$2:E$4165)</f>
        <v/>
      </c>
      <c r="G1802" s="14">
        <f>G1801+F1802</f>
        <v/>
      </c>
      <c r="H1802" s="5">
        <f>IF(G1802&lt;=p_rot_a,"A",IF(G1802&lt;=p_rot_b,"B","C"))</f>
        <v/>
      </c>
    </row>
    <row r="1803">
      <c r="A1803" s="5" t="inlineStr">
        <is>
          <t>71545</t>
        </is>
      </c>
      <c r="B1803" s="5" t="inlineStr">
        <is>
          <t>ESPANDER GYPSUM MARIPOSA 6 U</t>
        </is>
      </c>
      <c r="C1803" s="5" t="inlineStr">
        <is>
          <t>TORNILLERIA</t>
        </is>
      </c>
      <c r="D1803" s="11" t="n">
        <v>266</v>
      </c>
      <c r="E1803" s="12" t="n">
        <v>145831.39</v>
      </c>
      <c r="F1803" s="14">
        <f>E1803/SUM(E$2:E$4165)</f>
        <v/>
      </c>
      <c r="G1803" s="14">
        <f>G1802+F1803</f>
        <v/>
      </c>
      <c r="H1803" s="5">
        <f>IF(G1803&lt;=p_rot_a,"A",IF(G1803&lt;=p_rot_b,"B","C"))</f>
        <v/>
      </c>
    </row>
    <row r="1804">
      <c r="A1804" s="5" t="inlineStr">
        <is>
          <t>PINT-PA-0024</t>
        </is>
      </c>
      <c r="B1804" s="5" t="inlineStr">
        <is>
          <t>LANCO MAXIMA SATIN ACCENT 1/4 MA764-5</t>
        </is>
      </c>
      <c r="C1804" s="5" t="inlineStr">
        <is>
          <t>PINTURA ACRILICA</t>
        </is>
      </c>
      <c r="D1804" s="11" t="n">
        <v>25</v>
      </c>
      <c r="E1804" s="12" t="n">
        <v>144653.01</v>
      </c>
      <c r="F1804" s="14">
        <f>E1804/SUM(E$2:E$4165)</f>
        <v/>
      </c>
      <c r="G1804" s="14">
        <f>G1803+F1804</f>
        <v/>
      </c>
      <c r="H1804" s="5">
        <f>IF(G1804&lt;=p_rot_a,"A",IF(G1804&lt;=p_rot_b,"B","C"))</f>
        <v/>
      </c>
    </row>
    <row r="1805">
      <c r="A1805" s="5" t="inlineStr">
        <is>
          <t>10158</t>
        </is>
      </c>
      <c r="B1805" s="5" t="inlineStr">
        <is>
          <t>LLAVE LAVATORIO COPA CLASSIC 040CSVPC PRICE PFISTER</t>
        </is>
      </c>
      <c r="C1805" s="5" t="inlineStr">
        <is>
          <t>GRIFERIA - ACC. BAÑO Y COCINA</t>
        </is>
      </c>
      <c r="D1805" s="11" t="n">
        <v>14</v>
      </c>
      <c r="E1805" s="12" t="n">
        <v>144433.84</v>
      </c>
      <c r="F1805" s="14">
        <f>E1805/SUM(E$2:E$4165)</f>
        <v/>
      </c>
      <c r="G1805" s="14">
        <f>G1804+F1805</f>
        <v/>
      </c>
      <c r="H1805" s="5">
        <f>IF(G1805&lt;=p_rot_a,"A",IF(G1805&lt;=p_rot_b,"B","C"))</f>
        <v/>
      </c>
    </row>
    <row r="1806">
      <c r="A1806" s="5" t="inlineStr">
        <is>
          <t>5242422</t>
        </is>
      </c>
      <c r="B1806" s="5" t="inlineStr">
        <is>
          <t>LLANETA TOTAL LISA THT81286</t>
        </is>
      </c>
      <c r="C1806" s="5" t="inlineStr">
        <is>
          <t>FERRETERIA GENERAL</t>
        </is>
      </c>
      <c r="D1806" s="11" t="n">
        <v>41</v>
      </c>
      <c r="E1806" s="12" t="n">
        <v>144395.9</v>
      </c>
      <c r="F1806" s="14">
        <f>E1806/SUM(E$2:E$4165)</f>
        <v/>
      </c>
      <c r="G1806" s="14">
        <f>G1805+F1806</f>
        <v/>
      </c>
      <c r="H1806" s="5">
        <f>IF(G1806&lt;=p_rot_a,"A",IF(G1806&lt;=p_rot_b,"B","C"))</f>
        <v/>
      </c>
    </row>
    <row r="1807">
      <c r="A1807" s="5" t="inlineStr">
        <is>
          <t>11172</t>
        </is>
      </c>
      <c r="B1807" s="5" t="inlineStr">
        <is>
          <t>LLAVE PASO PRICE PFISTER V97110D P.P</t>
        </is>
      </c>
      <c r="C1807" s="5" t="inlineStr">
        <is>
          <t>GRIFERIA - ACC. BAÑO Y COCINA</t>
        </is>
      </c>
      <c r="D1807" s="11" t="n">
        <v>39</v>
      </c>
      <c r="E1807" s="12" t="n">
        <v>144389.07</v>
      </c>
      <c r="F1807" s="14">
        <f>E1807/SUM(E$2:E$4165)</f>
        <v/>
      </c>
      <c r="G1807" s="14">
        <f>G1806+F1807</f>
        <v/>
      </c>
      <c r="H1807" s="5">
        <f>IF(G1807&lt;=p_rot_a,"A",IF(G1807&lt;=p_rot_b,"B","C"))</f>
        <v/>
      </c>
    </row>
    <row r="1808">
      <c r="A1808" s="5" t="inlineStr">
        <is>
          <t>351100300992630</t>
        </is>
      </c>
      <c r="B1808" s="5" t="inlineStr">
        <is>
          <t>BOSCH TALADRO INALAMB PERC 1/2 65Nm BRUSHLESS + 2 BAT  2.0Ah + CARGADOR GSB 185</t>
        </is>
      </c>
      <c r="C1808" s="5" t="inlineStr">
        <is>
          <t>HERRAMIENTAS ELECTRICAS</t>
        </is>
      </c>
      <c r="D1808" s="11" t="n">
        <v>2</v>
      </c>
      <c r="E1808" s="12" t="n">
        <v>144064.38</v>
      </c>
      <c r="F1808" s="14">
        <f>E1808/SUM(E$2:E$4165)</f>
        <v/>
      </c>
      <c r="G1808" s="14">
        <f>G1807+F1808</f>
        <v/>
      </c>
      <c r="H1808" s="5">
        <f>IF(G1808&lt;=p_rot_a,"A",IF(G1808&lt;=p_rot_b,"B","C"))</f>
        <v/>
      </c>
    </row>
    <row r="1809">
      <c r="A1809" s="5" t="inlineStr">
        <is>
          <t>116</t>
        </is>
      </c>
      <c r="B1809" s="5" t="inlineStr">
        <is>
          <t>PIEDRA BRUTA VAGONETA 7 MTS</t>
        </is>
      </c>
      <c r="C1809" s="5" t="inlineStr">
        <is>
          <t>AGREGADOS</t>
        </is>
      </c>
      <c r="D1809" s="11" t="n">
        <v>1</v>
      </c>
      <c r="E1809" s="12" t="n">
        <v>143364</v>
      </c>
      <c r="F1809" s="14">
        <f>E1809/SUM(E$2:E$4165)</f>
        <v/>
      </c>
      <c r="G1809" s="14">
        <f>G1808+F1809</f>
        <v/>
      </c>
      <c r="H1809" s="5">
        <f>IF(G1809&lt;=p_rot_a,"A",IF(G1809&lt;=p_rot_b,"B","C"))</f>
        <v/>
      </c>
    </row>
    <row r="1810">
      <c r="A1810" s="5" t="inlineStr">
        <is>
          <t>351100300991153</t>
        </is>
      </c>
      <c r="B1810" s="5" t="inlineStr">
        <is>
          <t>CINTA METRICA 5M X 1 BOLT HARDEX KNIGHT</t>
        </is>
      </c>
      <c r="C1810" s="5" t="inlineStr">
        <is>
          <t>FERRETERIA GENERAL</t>
        </is>
      </c>
      <c r="D1810" s="11" t="n">
        <v>51</v>
      </c>
      <c r="E1810" s="12" t="n">
        <v>143299.2</v>
      </c>
      <c r="F1810" s="14">
        <f>E1810/SUM(E$2:E$4165)</f>
        <v/>
      </c>
      <c r="G1810" s="14">
        <f>G1809+F1810</f>
        <v/>
      </c>
      <c r="H1810" s="5">
        <f>IF(G1810&lt;=p_rot_a,"A",IF(G1810&lt;=p_rot_b,"B","C"))</f>
        <v/>
      </c>
    </row>
    <row r="1811">
      <c r="A1811" s="5" t="inlineStr">
        <is>
          <t>72029</t>
        </is>
      </c>
      <c r="B1811" s="5" t="inlineStr">
        <is>
          <t>TORNILLO GYP TORLAK 1 PBX100</t>
        </is>
      </c>
      <c r="C1811" s="5" t="inlineStr">
        <is>
          <t>TORNILLERIA</t>
        </is>
      </c>
      <c r="D1811" s="11" t="n">
        <v>151</v>
      </c>
      <c r="E1811" s="12" t="n">
        <v>143291.15</v>
      </c>
      <c r="F1811" s="14">
        <f>E1811/SUM(E$2:E$4165)</f>
        <v/>
      </c>
      <c r="G1811" s="14">
        <f>G1810+F1811</f>
        <v/>
      </c>
      <c r="H1811" s="5">
        <f>IF(G1811&lt;=p_rot_a,"A",IF(G1811&lt;=p_rot_b,"B","C"))</f>
        <v/>
      </c>
    </row>
    <row r="1812">
      <c r="A1812" s="5" t="inlineStr">
        <is>
          <t>351100300992303</t>
        </is>
      </c>
      <c r="B1812" s="5" t="inlineStr">
        <is>
          <t>HUNTER SOPORTE DE TELEVISION, 26 - 65, CAPACIDAD 30KG HO-1475</t>
        </is>
      </c>
      <c r="C1812" s="5" t="inlineStr">
        <is>
          <t>IMPORTACION FERRETERIA GENERAL</t>
        </is>
      </c>
      <c r="D1812" s="11" t="n">
        <v>11</v>
      </c>
      <c r="E1812" s="12" t="n">
        <v>143075.52</v>
      </c>
      <c r="F1812" s="14">
        <f>E1812/SUM(E$2:E$4165)</f>
        <v/>
      </c>
      <c r="G1812" s="14">
        <f>G1811+F1812</f>
        <v/>
      </c>
      <c r="H1812" s="5">
        <f>IF(G1812&lt;=p_rot_a,"A",IF(G1812&lt;=p_rot_b,"B","C"))</f>
        <v/>
      </c>
    </row>
    <row r="1813">
      <c r="A1813" s="5" t="inlineStr">
        <is>
          <t>9140</t>
        </is>
      </c>
      <c r="B1813" s="5" t="inlineStr">
        <is>
          <t>$$ VIEJO TUBO CONDUIT 3/4 LIVIANO</t>
        </is>
      </c>
      <c r="C1813" s="5" t="inlineStr">
        <is>
          <t>ACCESORIOS ELECTRICOS Y CABLES</t>
        </is>
      </c>
      <c r="D1813" s="11" t="n">
        <v>187</v>
      </c>
      <c r="E1813" s="12" t="n">
        <v>143059.4</v>
      </c>
      <c r="F1813" s="14">
        <f>E1813/SUM(E$2:E$4165)</f>
        <v/>
      </c>
      <c r="G1813" s="14">
        <f>G1812+F1813</f>
        <v/>
      </c>
      <c r="H1813" s="5">
        <f>IF(G1813&lt;=p_rot_a,"A",IF(G1813&lt;=p_rot_b,"B","C"))</f>
        <v/>
      </c>
    </row>
    <row r="1814">
      <c r="A1814" s="5" t="inlineStr">
        <is>
          <t>351100300992315</t>
        </is>
      </c>
      <c r="B1814" s="5" t="inlineStr">
        <is>
          <t>GANCHO PARED CROMO ADHESIVO MULTI USO FF-0712</t>
        </is>
      </c>
      <c r="C1814" s="5" t="inlineStr">
        <is>
          <t>IMPORTACION GRIFERIA</t>
        </is>
      </c>
      <c r="D1814" s="11" t="n">
        <v>147</v>
      </c>
      <c r="E1814" s="12" t="n">
        <v>142892.92</v>
      </c>
      <c r="F1814" s="14">
        <f>E1814/SUM(E$2:E$4165)</f>
        <v/>
      </c>
      <c r="G1814" s="14">
        <f>G1813+F1814</f>
        <v/>
      </c>
      <c r="H1814" s="5">
        <f>IF(G1814&lt;=p_rot_a,"A",IF(G1814&lt;=p_rot_b,"B","C"))</f>
        <v/>
      </c>
    </row>
    <row r="1815">
      <c r="A1815" s="5" t="inlineStr">
        <is>
          <t>30203</t>
        </is>
      </c>
      <c r="B1815" s="5" t="inlineStr">
        <is>
          <t>CABLE 2 BLANCO</t>
        </is>
      </c>
      <c r="C1815" s="5" t="inlineStr">
        <is>
          <t>ACCESORIOS ELECTRICOS Y CABLES</t>
        </is>
      </c>
      <c r="D1815" s="11" t="n">
        <v>39</v>
      </c>
      <c r="E1815" s="12" t="n">
        <v>142702.9</v>
      </c>
      <c r="F1815" s="14">
        <f>E1815/SUM(E$2:E$4165)</f>
        <v/>
      </c>
      <c r="G1815" s="14">
        <f>G1814+F1815</f>
        <v/>
      </c>
      <c r="H1815" s="5">
        <f>IF(G1815&lt;=p_rot_a,"A",IF(G1815&lt;=p_rot_b,"B","C"))</f>
        <v/>
      </c>
    </row>
    <row r="1816">
      <c r="A1816" s="5" t="inlineStr">
        <is>
          <t>915</t>
        </is>
      </c>
      <c r="B1816" s="5" t="inlineStr">
        <is>
          <t>REDUCCION PVC 3 X 2</t>
        </is>
      </c>
      <c r="C1816" s="5" t="inlineStr">
        <is>
          <t>TUBERIA PVC, CANOAS Y ACCESORIOS</t>
        </is>
      </c>
      <c r="D1816" s="11" t="n">
        <v>145</v>
      </c>
      <c r="E1816" s="12" t="n">
        <v>142543.78</v>
      </c>
      <c r="F1816" s="14">
        <f>E1816/SUM(E$2:E$4165)</f>
        <v/>
      </c>
      <c r="G1816" s="14">
        <f>G1815+F1816</f>
        <v/>
      </c>
      <c r="H1816" s="5">
        <f>IF(G1816&lt;=p_rot_a,"A",IF(G1816&lt;=p_rot_b,"B","C"))</f>
        <v/>
      </c>
    </row>
    <row r="1817">
      <c r="A1817" s="5" t="inlineStr">
        <is>
          <t>351100300992340</t>
        </is>
      </c>
      <c r="B1817" s="5" t="inlineStr">
        <is>
          <t>BOMBILLO 100W ILUMINACION INDUSTRIAL VT-222001</t>
        </is>
      </c>
      <c r="C1817" s="5" t="inlineStr">
        <is>
          <t>IMPORTACION FERRETERIA GENERAL</t>
        </is>
      </c>
      <c r="D1817" s="11" t="n">
        <v>22</v>
      </c>
      <c r="E1817" s="12" t="n">
        <v>142343.92</v>
      </c>
      <c r="F1817" s="14">
        <f>E1817/SUM(E$2:E$4165)</f>
        <v/>
      </c>
      <c r="G1817" s="14">
        <f>G1816+F1817</f>
        <v/>
      </c>
      <c r="H1817" s="5">
        <f>IF(G1817&lt;=p_rot_a,"A",IF(G1817&lt;=p_rot_b,"B","C"))</f>
        <v/>
      </c>
    </row>
    <row r="1818">
      <c r="A1818" s="5" t="inlineStr">
        <is>
          <t>351100300991780</t>
        </is>
      </c>
      <c r="B1818" s="5" t="inlineStr">
        <is>
          <t>OCEL MSC FREGADERO 2 TANQUES 84X56 ACERO INOX</t>
        </is>
      </c>
      <c r="C1818" s="5" t="inlineStr">
        <is>
          <t>GRIFERIA - ACC. BAÑO Y COCINA</t>
        </is>
      </c>
      <c r="D1818" s="11" t="n">
        <v>5</v>
      </c>
      <c r="E1818" s="12" t="n">
        <v>142239.62</v>
      </c>
      <c r="F1818" s="14">
        <f>E1818/SUM(E$2:E$4165)</f>
        <v/>
      </c>
      <c r="G1818" s="14">
        <f>G1817+F1818</f>
        <v/>
      </c>
      <c r="H1818" s="5">
        <f>IF(G1818&lt;=p_rot_a,"A",IF(G1818&lt;=p_rot_b,"B","C"))</f>
        <v/>
      </c>
    </row>
    <row r="1819">
      <c r="A1819" s="5" t="inlineStr">
        <is>
          <t>PINT-PP-0003</t>
        </is>
      </c>
      <c r="B1819" s="5" t="inlineStr">
        <is>
          <t>LANCO PINTURA PISO ANTI SLIP OLIVE VERDE GALON SF292-4</t>
        </is>
      </c>
      <c r="C1819" s="5" t="inlineStr">
        <is>
          <t>PINTURA Y SELLADORES PISO</t>
        </is>
      </c>
      <c r="D1819" s="11" t="n">
        <v>8</v>
      </c>
      <c r="E1819" s="12" t="n">
        <v>142162.32</v>
      </c>
      <c r="F1819" s="14">
        <f>E1819/SUM(E$2:E$4165)</f>
        <v/>
      </c>
      <c r="G1819" s="14">
        <f>G1818+F1819</f>
        <v/>
      </c>
      <c r="H1819" s="5">
        <f>IF(G1819&lt;=p_rot_a,"A",IF(G1819&lt;=p_rot_b,"B","C"))</f>
        <v/>
      </c>
    </row>
    <row r="1820">
      <c r="A1820" s="5" t="inlineStr">
        <is>
          <t>452522</t>
        </is>
      </c>
      <c r="B1820" s="5" t="inlineStr">
        <is>
          <t>SUR GOLTEX CUBETA</t>
        </is>
      </c>
      <c r="C1820" s="5" t="inlineStr">
        <is>
          <t>SIN CATEGORIA</t>
        </is>
      </c>
      <c r="D1820" s="11" t="n">
        <v>2</v>
      </c>
      <c r="E1820" s="12" t="n">
        <v>141591.15</v>
      </c>
      <c r="F1820" s="14">
        <f>E1820/SUM(E$2:E$4165)</f>
        <v/>
      </c>
      <c r="G1820" s="14">
        <f>G1819+F1820</f>
        <v/>
      </c>
      <c r="H1820" s="5">
        <f>IF(G1820&lt;=p_rot_a,"A",IF(G1820&lt;=p_rot_b,"B","C"))</f>
        <v/>
      </c>
    </row>
    <row r="1821">
      <c r="A1821" s="5" t="inlineStr">
        <is>
          <t>71253</t>
        </is>
      </c>
      <c r="B1821" s="5" t="inlineStr">
        <is>
          <t>LLAVIN PICO LORA YALE DER S/R</t>
        </is>
      </c>
      <c r="C1821" s="5" t="inlineStr">
        <is>
          <t>FERRETERIA GENERAL</t>
        </is>
      </c>
      <c r="D1821" s="11" t="n">
        <v>6</v>
      </c>
      <c r="E1821" s="12" t="n">
        <v>141576.65</v>
      </c>
      <c r="F1821" s="14">
        <f>E1821/SUM(E$2:E$4165)</f>
        <v/>
      </c>
      <c r="G1821" s="14">
        <f>G1820+F1821</f>
        <v/>
      </c>
      <c r="H1821" s="5">
        <f>IF(G1821&lt;=p_rot_a,"A",IF(G1821&lt;=p_rot_b,"B","C"))</f>
        <v/>
      </c>
    </row>
    <row r="1822">
      <c r="A1822" s="5" t="inlineStr">
        <is>
          <t>5228</t>
        </is>
      </c>
      <c r="B1822" s="5" t="inlineStr">
        <is>
          <t>FIBROLIT 10MM PLYROCK</t>
        </is>
      </c>
      <c r="C1822" s="5" t="inlineStr">
        <is>
          <t>LAMINAS Y PERFILERIA LIVIANA</t>
        </is>
      </c>
      <c r="D1822" s="11" t="n">
        <v>8</v>
      </c>
      <c r="E1822" s="12" t="n">
        <v>141228.32</v>
      </c>
      <c r="F1822" s="14">
        <f>E1822/SUM(E$2:E$4165)</f>
        <v/>
      </c>
      <c r="G1822" s="14">
        <f>G1821+F1822</f>
        <v/>
      </c>
      <c r="H1822" s="5">
        <f>IF(G1822&lt;=p_rot_a,"A",IF(G1822&lt;=p_rot_b,"B","C"))</f>
        <v/>
      </c>
    </row>
    <row r="1823">
      <c r="A1823" s="5" t="inlineStr">
        <is>
          <t>351100300991232</t>
        </is>
      </c>
      <c r="B1823" s="5" t="inlineStr">
        <is>
          <t>VARILLA CORR. # 5 X 6 MTS G60W - ASTM A706</t>
        </is>
      </c>
      <c r="C1823" s="5" t="inlineStr">
        <is>
          <t>TUBERIA INDUSTRIAL, HIERROS PLANOS Y CORRUGADOS</t>
        </is>
      </c>
      <c r="D1823" s="11" t="n">
        <v>30</v>
      </c>
      <c r="E1823" s="12" t="n">
        <v>141187.5</v>
      </c>
      <c r="F1823" s="14">
        <f>E1823/SUM(E$2:E$4165)</f>
        <v/>
      </c>
      <c r="G1823" s="14">
        <f>G1822+F1823</f>
        <v/>
      </c>
      <c r="H1823" s="5">
        <f>IF(G1823&lt;=p_rot_a,"A",IF(G1823&lt;=p_rot_b,"B","C"))</f>
        <v/>
      </c>
    </row>
    <row r="1824">
      <c r="A1824" s="5" t="inlineStr">
        <is>
          <t>916</t>
        </is>
      </c>
      <c r="B1824" s="5" t="inlineStr">
        <is>
          <t>REDUCCION PVC 4 X 3</t>
        </is>
      </c>
      <c r="C1824" s="5" t="inlineStr">
        <is>
          <t>TUBERIA PVC, CANOAS Y ACCESORIOS</t>
        </is>
      </c>
      <c r="D1824" s="11" t="n">
        <v>65</v>
      </c>
      <c r="E1824" s="12" t="n">
        <v>141155.2</v>
      </c>
      <c r="F1824" s="14">
        <f>E1824/SUM(E$2:E$4165)</f>
        <v/>
      </c>
      <c r="G1824" s="14">
        <f>G1823+F1824</f>
        <v/>
      </c>
      <c r="H1824" s="5">
        <f>IF(G1824&lt;=p_rot_a,"A",IF(G1824&lt;=p_rot_b,"B","C"))</f>
        <v/>
      </c>
    </row>
    <row r="1825">
      <c r="A1825" s="5" t="inlineStr">
        <is>
          <t>351100300992438</t>
        </is>
      </c>
      <c r="B1825" s="5" t="inlineStr">
        <is>
          <t>CACHERA FREGADERO MANIJA CRUZ AQP-23261</t>
        </is>
      </c>
      <c r="C1825" s="5" t="inlineStr">
        <is>
          <t>IMPORTACION GRIFERIA</t>
        </is>
      </c>
      <c r="D1825" s="11" t="n">
        <v>10</v>
      </c>
      <c r="E1825" s="12" t="n">
        <v>141017.73</v>
      </c>
      <c r="F1825" s="14">
        <f>E1825/SUM(E$2:E$4165)</f>
        <v/>
      </c>
      <c r="G1825" s="14">
        <f>G1824+F1825</f>
        <v/>
      </c>
      <c r="H1825" s="5">
        <f>IF(G1825&lt;=p_rot_a,"A",IF(G1825&lt;=p_rot_b,"B","C"))</f>
        <v/>
      </c>
    </row>
    <row r="1826">
      <c r="A1826" s="5" t="inlineStr">
        <is>
          <t>PINT-PA-0112</t>
        </is>
      </c>
      <c r="B1826" s="5" t="inlineStr">
        <is>
          <t>STAINLESS ACCENT SATIN GALON OF269-4</t>
        </is>
      </c>
      <c r="C1826" s="5" t="inlineStr">
        <is>
          <t>PINTURA ACRILICA</t>
        </is>
      </c>
      <c r="D1826" s="11" t="n">
        <v>9</v>
      </c>
      <c r="E1826" s="12" t="n">
        <v>140952.21</v>
      </c>
      <c r="F1826" s="14">
        <f>E1826/SUM(E$2:E$4165)</f>
        <v/>
      </c>
      <c r="G1826" s="14">
        <f>G1825+F1826</f>
        <v/>
      </c>
      <c r="H1826" s="5">
        <f>IF(G1826&lt;=p_rot_a,"A",IF(G1826&lt;=p_rot_b,"B","C"))</f>
        <v/>
      </c>
    </row>
    <row r="1827">
      <c r="A1827" s="5" t="inlineStr">
        <is>
          <t>200</t>
        </is>
      </c>
      <c r="B1827" s="5" t="inlineStr">
        <is>
          <t>LLAVE FREGADERO SENCILLA CUELLO FLEXIBLE 90117D EZ-FLO</t>
        </is>
      </c>
      <c r="C1827" s="5" t="inlineStr">
        <is>
          <t>GRIFERIA - ACC. BAÑO Y COCINA</t>
        </is>
      </c>
      <c r="D1827" s="11" t="n">
        <v>15</v>
      </c>
      <c r="E1827" s="12" t="n">
        <v>140668.29</v>
      </c>
      <c r="F1827" s="14">
        <f>E1827/SUM(E$2:E$4165)</f>
        <v/>
      </c>
      <c r="G1827" s="14">
        <f>G1826+F1827</f>
        <v/>
      </c>
      <c r="H1827" s="5">
        <f>IF(G1827&lt;=p_rot_a,"A",IF(G1827&lt;=p_rot_b,"B","C"))</f>
        <v/>
      </c>
    </row>
    <row r="1828">
      <c r="A1828" s="5" t="inlineStr">
        <is>
          <t>351100300992398</t>
        </is>
      </c>
      <c r="B1828" s="5" t="inlineStr">
        <is>
          <t>TOTAL DESATORNILLADOR 4V 1/4 25 PIEZAS TSDLI04425</t>
        </is>
      </c>
      <c r="C1828" s="5" t="inlineStr">
        <is>
          <t>TALADROS</t>
        </is>
      </c>
      <c r="D1828" s="11" t="n">
        <v>14</v>
      </c>
      <c r="E1828" s="12" t="n">
        <v>140489.46</v>
      </c>
      <c r="F1828" s="14">
        <f>E1828/SUM(E$2:E$4165)</f>
        <v/>
      </c>
      <c r="G1828" s="14">
        <f>G1827+F1828</f>
        <v/>
      </c>
      <c r="H1828" s="5">
        <f>IF(G1828&lt;=p_rot_a,"A",IF(G1828&lt;=p_rot_b,"B","C"))</f>
        <v/>
      </c>
    </row>
    <row r="1829">
      <c r="A1829" s="5" t="inlineStr">
        <is>
          <t>73882</t>
        </is>
      </c>
      <c r="B1829" s="5" t="inlineStr">
        <is>
          <t>TOTAL MOTO TOOL L C/ACCES 130W UTG501032 UTG513326</t>
        </is>
      </c>
      <c r="C1829" s="5" t="inlineStr">
        <is>
          <t>HERRAMIENTA ELECTRICA</t>
        </is>
      </c>
      <c r="D1829" s="11" t="n">
        <v>8</v>
      </c>
      <c r="E1829" s="12" t="n">
        <v>140450.7</v>
      </c>
      <c r="F1829" s="14">
        <f>E1829/SUM(E$2:E$4165)</f>
        <v/>
      </c>
      <c r="G1829" s="14">
        <f>G1828+F1829</f>
        <v/>
      </c>
      <c r="H1829" s="5">
        <f>IF(G1829&lt;=p_rot_a,"A",IF(G1829&lt;=p_rot_b,"B","C"))</f>
        <v/>
      </c>
    </row>
    <row r="1830">
      <c r="A1830" s="5" t="inlineStr">
        <is>
          <t>72586</t>
        </is>
      </c>
      <c r="B1830" s="5" t="inlineStr">
        <is>
          <t>TORNILLO GYP 2 1/2 PF</t>
        </is>
      </c>
      <c r="C1830" s="5" t="inlineStr">
        <is>
          <t>TORNILLERIA</t>
        </is>
      </c>
      <c r="D1830" s="11" t="n">
        <v>84</v>
      </c>
      <c r="E1830" s="12" t="n">
        <v>140424.07</v>
      </c>
      <c r="F1830" s="14">
        <f>E1830/SUM(E$2:E$4165)</f>
        <v/>
      </c>
      <c r="G1830" s="14">
        <f>G1829+F1830</f>
        <v/>
      </c>
      <c r="H1830" s="5">
        <f>IF(G1830&lt;=p_rot_a,"A",IF(G1830&lt;=p_rot_b,"B","C"))</f>
        <v/>
      </c>
    </row>
    <row r="1831">
      <c r="A1831" s="5" t="inlineStr">
        <is>
          <t>101104</t>
        </is>
      </c>
      <c r="B1831" s="5" t="inlineStr">
        <is>
          <t>TOTAL PISTOLA GRAVEDAD  PINTOR TAT10601</t>
        </is>
      </c>
      <c r="C1831" s="5" t="inlineStr">
        <is>
          <t>HERRAMIENTA ELECTRICA</t>
        </is>
      </c>
      <c r="D1831" s="11" t="n">
        <v>11</v>
      </c>
      <c r="E1831" s="12" t="n">
        <v>140417.81</v>
      </c>
      <c r="F1831" s="14">
        <f>E1831/SUM(E$2:E$4165)</f>
        <v/>
      </c>
      <c r="G1831" s="14">
        <f>G1830+F1831</f>
        <v/>
      </c>
      <c r="H1831" s="5">
        <f>IF(G1831&lt;=p_rot_a,"A",IF(G1831&lt;=p_rot_b,"B","C"))</f>
        <v/>
      </c>
    </row>
    <row r="1832">
      <c r="A1832" s="5" t="inlineStr">
        <is>
          <t>179</t>
        </is>
      </c>
      <c r="B1832" s="5" t="inlineStr">
        <is>
          <t>$$ PILA ENCHAPADA GRANDE 1 TANQUE 2 BATEAS  1.25 X 65 #07</t>
        </is>
      </c>
      <c r="C1832" s="5" t="inlineStr">
        <is>
          <t>FERRETERIA GENERAL</t>
        </is>
      </c>
      <c r="D1832" s="11" t="n">
        <v>3</v>
      </c>
      <c r="E1832" s="12" t="n">
        <v>140053.18</v>
      </c>
      <c r="F1832" s="14">
        <f>E1832/SUM(E$2:E$4165)</f>
        <v/>
      </c>
      <c r="G1832" s="14">
        <f>G1831+F1832</f>
        <v/>
      </c>
      <c r="H1832" s="5">
        <f>IF(G1832&lt;=p_rot_a,"A",IF(G1832&lt;=p_rot_b,"B","C"))</f>
        <v/>
      </c>
    </row>
    <row r="1833">
      <c r="A1833" s="5" t="inlineStr">
        <is>
          <t>3043</t>
        </is>
      </c>
      <c r="B1833" s="5" t="inlineStr">
        <is>
          <t>CH CENTRO DE CARGA 2 CIRCUITOS 70 EMPOTRAR 2L 70FA</t>
        </is>
      </c>
      <c r="C1833" s="5" t="inlineStr">
        <is>
          <t>ACCESORIOS ELECTRICOS Y CABLES</t>
        </is>
      </c>
      <c r="D1833" s="11" t="n">
        <v>6</v>
      </c>
      <c r="E1833" s="12" t="n">
        <v>139926.57</v>
      </c>
      <c r="F1833" s="14">
        <f>E1833/SUM(E$2:E$4165)</f>
        <v/>
      </c>
      <c r="G1833" s="14">
        <f>G1832+F1833</f>
        <v/>
      </c>
      <c r="H1833" s="5">
        <f>IF(G1833&lt;=p_rot_a,"A",IF(G1833&lt;=p_rot_b,"B","C"))</f>
        <v/>
      </c>
    </row>
    <row r="1834">
      <c r="A1834" s="5" t="inlineStr">
        <is>
          <t>22081</t>
        </is>
      </c>
      <c r="B1834" s="5" t="inlineStr">
        <is>
          <t>TOTAL JUEGO CUBOS  1/4 - 1/2 44 PCS THT421441</t>
        </is>
      </c>
      <c r="C1834" s="5" t="inlineStr">
        <is>
          <t>FERRETERIA GENERAL</t>
        </is>
      </c>
      <c r="D1834" s="11" t="n">
        <v>3</v>
      </c>
      <c r="E1834" s="12" t="n">
        <v>139704.52</v>
      </c>
      <c r="F1834" s="14">
        <f>E1834/SUM(E$2:E$4165)</f>
        <v/>
      </c>
      <c r="G1834" s="14">
        <f>G1833+F1834</f>
        <v/>
      </c>
      <c r="H1834" s="5">
        <f>IF(G1834&lt;=p_rot_a,"A",IF(G1834&lt;=p_rot_b,"B","C"))</f>
        <v/>
      </c>
    </row>
    <row r="1835">
      <c r="A1835" s="5" t="inlineStr">
        <is>
          <t>351100300991933</t>
        </is>
      </c>
      <c r="B1835" s="5" t="inlineStr">
        <is>
          <t>ACERO INOX PLANTILLA COCINA 2 QUEMADORES PAGA-2X 30CM X 51CM</t>
        </is>
      </c>
      <c r="C1835" s="5" t="inlineStr">
        <is>
          <t>FERRETERIA GENERAL</t>
        </is>
      </c>
      <c r="D1835" s="11" t="n">
        <v>12</v>
      </c>
      <c r="E1835" s="12" t="n">
        <v>139371.23</v>
      </c>
      <c r="F1835" s="14">
        <f>E1835/SUM(E$2:E$4165)</f>
        <v/>
      </c>
      <c r="G1835" s="14">
        <f>G1834+F1835</f>
        <v/>
      </c>
      <c r="H1835" s="5">
        <f>IF(G1835&lt;=p_rot_a,"A",IF(G1835&lt;=p_rot_b,"B","C"))</f>
        <v/>
      </c>
    </row>
    <row r="1836">
      <c r="A1836" s="5" t="inlineStr">
        <is>
          <t>351100300991994</t>
        </is>
      </c>
      <c r="B1836" s="5" t="inlineStr">
        <is>
          <t>ESQUINERO DE001 TIPO MADERA PANEL ACANALADO 1X1 2.90M WALL PANEL</t>
        </is>
      </c>
      <c r="C1836" s="5" t="inlineStr">
        <is>
          <t>PANEL ACANALADO INTERIOR</t>
        </is>
      </c>
      <c r="D1836" s="11" t="n">
        <v>45</v>
      </c>
      <c r="E1836" s="12" t="n">
        <v>139225.66</v>
      </c>
      <c r="F1836" s="14">
        <f>E1836/SUM(E$2:E$4165)</f>
        <v/>
      </c>
      <c r="G1836" s="14">
        <f>G1835+F1836</f>
        <v/>
      </c>
      <c r="H1836" s="5">
        <f>IF(G1836&lt;=p_rot_a,"A",IF(G1836&lt;=p_rot_b,"B","C"))</f>
        <v/>
      </c>
    </row>
    <row r="1837">
      <c r="A1837" s="5" t="inlineStr">
        <is>
          <t>351100300992259</t>
        </is>
      </c>
      <c r="B1837" s="5" t="inlineStr">
        <is>
          <t>DIAMOND LAVATORIO NEGRO MATE RED 3142A-M2  TIPO BOWL SOBREPONER 36X36</t>
        </is>
      </c>
      <c r="C1837" s="5" t="inlineStr">
        <is>
          <t>IMPORTACION LOZA</t>
        </is>
      </c>
      <c r="D1837" s="11" t="n">
        <v>4</v>
      </c>
      <c r="E1837" s="12" t="n">
        <v>138511.07</v>
      </c>
      <c r="F1837" s="14">
        <f>E1837/SUM(E$2:E$4165)</f>
        <v/>
      </c>
      <c r="G1837" s="14">
        <f>G1836+F1837</f>
        <v/>
      </c>
      <c r="H1837" s="5">
        <f>IF(G1837&lt;=p_rot_a,"A",IF(G1837&lt;=p_rot_b,"B","C"))</f>
        <v/>
      </c>
    </row>
    <row r="1838">
      <c r="A1838" s="5" t="inlineStr">
        <is>
          <t>351100300992394</t>
        </is>
      </c>
      <c r="B1838" s="5" t="inlineStr">
        <is>
          <t>TOTAL ATORNILLADOR GYPSUM INALAMB 20V TDSLI2042006 TDSLI20428 SIN BATERIA</t>
        </is>
      </c>
      <c r="C1838" s="5" t="inlineStr">
        <is>
          <t>TALADROS</t>
        </is>
      </c>
      <c r="D1838" s="11" t="n">
        <v>4</v>
      </c>
      <c r="E1838" s="12" t="n">
        <v>137990.11</v>
      </c>
      <c r="F1838" s="14">
        <f>E1838/SUM(E$2:E$4165)</f>
        <v/>
      </c>
      <c r="G1838" s="14">
        <f>G1837+F1838</f>
        <v/>
      </c>
      <c r="H1838" s="5">
        <f>IF(G1838&lt;=p_rot_a,"A",IF(G1838&lt;=p_rot_b,"B","C"))</f>
        <v/>
      </c>
    </row>
    <row r="1839">
      <c r="A1839" s="5" t="inlineStr">
        <is>
          <t>81234</t>
        </is>
      </c>
      <c r="B1839" s="5" t="inlineStr">
        <is>
          <t>TOTAL CANDADO 60MM TLK32602</t>
        </is>
      </c>
      <c r="C1839" s="5" t="inlineStr">
        <is>
          <t>FERRETERIA GENERAL</t>
        </is>
      </c>
      <c r="D1839" s="11" t="n">
        <v>21</v>
      </c>
      <c r="E1839" s="12" t="n">
        <v>137736.55</v>
      </c>
      <c r="F1839" s="14">
        <f>E1839/SUM(E$2:E$4165)</f>
        <v/>
      </c>
      <c r="G1839" s="14">
        <f>G1838+F1839</f>
        <v/>
      </c>
      <c r="H1839" s="5">
        <f>IF(G1839&lt;=p_rot_a,"A",IF(G1839&lt;=p_rot_b,"B","C"))</f>
        <v/>
      </c>
    </row>
    <row r="1840">
      <c r="A1840" s="5" t="inlineStr">
        <is>
          <t>351100300991562</t>
        </is>
      </c>
      <c r="B1840" s="5" t="inlineStr">
        <is>
          <t>DIAMOND ASIENTO INODORO BLANCO ELONGADO S3394 CIERRE LENTO</t>
        </is>
      </c>
      <c r="C1840" s="5" t="inlineStr">
        <is>
          <t>IMPORTACION LOZA</t>
        </is>
      </c>
      <c r="D1840" s="11" t="n">
        <v>13</v>
      </c>
      <c r="E1840" s="12" t="n">
        <v>137734.51</v>
      </c>
      <c r="F1840" s="14">
        <f>E1840/SUM(E$2:E$4165)</f>
        <v/>
      </c>
      <c r="G1840" s="14">
        <f>G1839+F1840</f>
        <v/>
      </c>
      <c r="H1840" s="5">
        <f>IF(G1840&lt;=p_rot_a,"A",IF(G1840&lt;=p_rot_b,"B","C"))</f>
        <v/>
      </c>
    </row>
    <row r="1841">
      <c r="A1841" s="5" t="inlineStr">
        <is>
          <t>351100300991324</t>
        </is>
      </c>
      <c r="B1841" s="5" t="inlineStr">
        <is>
          <t>WADFOW JUEGO HERRAMIENTAS ROSA 22 PIEZAS WHS1M22</t>
        </is>
      </c>
      <c r="C1841" s="5" t="inlineStr">
        <is>
          <t>FERRETERIA GENERAL</t>
        </is>
      </c>
      <c r="D1841" s="11" t="n">
        <v>13</v>
      </c>
      <c r="E1841" s="12" t="n">
        <v>137700.73</v>
      </c>
      <c r="F1841" s="14">
        <f>E1841/SUM(E$2:E$4165)</f>
        <v/>
      </c>
      <c r="G1841" s="14">
        <f>G1840+F1841</f>
        <v/>
      </c>
      <c r="H1841" s="5">
        <f>IF(G1841&lt;=p_rot_a,"A",IF(G1841&lt;=p_rot_b,"B","C"))</f>
        <v/>
      </c>
    </row>
    <row r="1842">
      <c r="A1842" s="5" t="inlineStr">
        <is>
          <t>351100300991337</t>
        </is>
      </c>
      <c r="B1842" s="5" t="inlineStr">
        <is>
          <t>AQUABELLA MUEBLE DE BAÑO CON ESPEJO PG0020</t>
        </is>
      </c>
      <c r="C1842" s="5" t="inlineStr">
        <is>
          <t>LOZA SANITARIA</t>
        </is>
      </c>
      <c r="D1842" s="11" t="n">
        <v>1</v>
      </c>
      <c r="E1842" s="12" t="n">
        <v>137659.5</v>
      </c>
      <c r="F1842" s="14">
        <f>E1842/SUM(E$2:E$4165)</f>
        <v/>
      </c>
      <c r="G1842" s="14">
        <f>G1841+F1842</f>
        <v/>
      </c>
      <c r="H1842" s="5">
        <f>IF(G1842&lt;=p_rot_a,"A",IF(G1842&lt;=p_rot_b,"B","C"))</f>
        <v/>
      </c>
    </row>
    <row r="1843">
      <c r="A1843" s="5" t="inlineStr">
        <is>
          <t>351100300991851</t>
        </is>
      </c>
      <c r="B1843" s="5" t="inlineStr">
        <is>
          <t>NOVA FELPA ANTIGOTEO 3/4 X 9EXTRA GRUESA RC-40934</t>
        </is>
      </c>
      <c r="C1843" s="5" t="inlineStr">
        <is>
          <t>PINTURAS Y SELLADORES</t>
        </is>
      </c>
      <c r="D1843" s="11" t="n">
        <v>78</v>
      </c>
      <c r="E1843" s="12" t="n">
        <v>137540.6</v>
      </c>
      <c r="F1843" s="14">
        <f>E1843/SUM(E$2:E$4165)</f>
        <v/>
      </c>
      <c r="G1843" s="14">
        <f>G1842+F1843</f>
        <v/>
      </c>
      <c r="H1843" s="5">
        <f>IF(G1843&lt;=p_rot_a,"A",IF(G1843&lt;=p_rot_b,"B","C"))</f>
        <v/>
      </c>
    </row>
    <row r="1844">
      <c r="A1844" s="5" t="inlineStr">
        <is>
          <t>351100300992835</t>
        </is>
      </c>
      <c r="B1844" s="5" t="inlineStr">
        <is>
          <t>DESAGUE PARA BAÑO GRIS PLOMO TIPO POP UP 4 PULG CUADRADO ACERO INOX HTK-RJ-B/M</t>
        </is>
      </c>
      <c r="C1844" s="5" t="inlineStr">
        <is>
          <t>IMPORTACION GRIFERIA</t>
        </is>
      </c>
      <c r="D1844" s="11" t="n">
        <v>24</v>
      </c>
      <c r="E1844" s="12" t="n">
        <v>137535.4</v>
      </c>
      <c r="F1844" s="14">
        <f>E1844/SUM(E$2:E$4165)</f>
        <v/>
      </c>
      <c r="G1844" s="14">
        <f>G1843+F1844</f>
        <v/>
      </c>
      <c r="H1844" s="5">
        <f>IF(G1844&lt;=p_rot_a,"A",IF(G1844&lt;=p_rot_b,"B","C"))</f>
        <v/>
      </c>
    </row>
    <row r="1845">
      <c r="A1845" s="5" t="inlineStr">
        <is>
          <t>500992876</t>
        </is>
      </c>
      <c r="B1845" s="5" t="inlineStr">
        <is>
          <t>FREGADERO ACERO INOX 80X49 CM LS-8049SHBE + CACHERA DIAMANTE GRIS</t>
        </is>
      </c>
      <c r="C1845" s="5" t="inlineStr">
        <is>
          <t>IMPORTACION FREGADEROS</t>
        </is>
      </c>
      <c r="D1845" s="11" t="n">
        <v>2</v>
      </c>
      <c r="E1845" s="12" t="n">
        <v>137168.14</v>
      </c>
      <c r="F1845" s="14">
        <f>E1845/SUM(E$2:E$4165)</f>
        <v/>
      </c>
      <c r="G1845" s="14">
        <f>G1844+F1845</f>
        <v/>
      </c>
      <c r="H1845" s="5">
        <f>IF(G1845&lt;=p_rot_a,"A",IF(G1845&lt;=p_rot_b,"B","C"))</f>
        <v/>
      </c>
    </row>
    <row r="1846">
      <c r="A1846" s="5" t="inlineStr">
        <is>
          <t>351100300991390</t>
        </is>
      </c>
      <c r="B1846" s="5" t="inlineStr">
        <is>
          <t>GRACIELA FREGADERO SUBMONTAR 1 TANQUE SATIN 75X45X23 FRE-600</t>
        </is>
      </c>
      <c r="C1846" s="5" t="inlineStr">
        <is>
          <t>SIN CATEGORIA</t>
        </is>
      </c>
      <c r="D1846" s="11" t="n">
        <v>2</v>
      </c>
      <c r="E1846" s="12" t="n">
        <v>137102.1</v>
      </c>
      <c r="F1846" s="14">
        <f>E1846/SUM(E$2:E$4165)</f>
        <v/>
      </c>
      <c r="G1846" s="14">
        <f>G1845+F1846</f>
        <v/>
      </c>
      <c r="H1846" s="5">
        <f>IF(G1846&lt;=p_rot_a,"A",IF(G1846&lt;=p_rot_b,"B","C"))</f>
        <v/>
      </c>
    </row>
    <row r="1847">
      <c r="A1847" s="5" t="inlineStr">
        <is>
          <t>351100300991708</t>
        </is>
      </c>
      <c r="B1847" s="5" t="inlineStr">
        <is>
          <t>PARRILLA BBQ PORTATIL PLEGABLE 17 PULG KMCC014B DK</t>
        </is>
      </c>
      <c r="C1847" s="5" t="inlineStr">
        <is>
          <t>SIN CATEGORIA</t>
        </is>
      </c>
      <c r="D1847" s="11" t="n">
        <v>10</v>
      </c>
      <c r="E1847" s="12" t="n">
        <v>136987.22</v>
      </c>
      <c r="F1847" s="14">
        <f>E1847/SUM(E$2:E$4165)</f>
        <v/>
      </c>
      <c r="G1847" s="14">
        <f>G1846+F1847</f>
        <v/>
      </c>
      <c r="H1847" s="5">
        <f>IF(G1847&lt;=p_rot_a,"A",IF(G1847&lt;=p_rot_b,"B","C"))</f>
        <v/>
      </c>
    </row>
    <row r="1848">
      <c r="A1848" s="5" t="inlineStr">
        <is>
          <t>300992893</t>
        </is>
      </c>
      <c r="B1848" s="5" t="inlineStr">
        <is>
          <t>ALTIVA TOMA DOBLE USB-C 9011-W BLANCO  EAGLE</t>
        </is>
      </c>
      <c r="C1848" s="5" t="inlineStr">
        <is>
          <t>ACCESORIOS ELECTRICOS Y CABLES</t>
        </is>
      </c>
      <c r="D1848" s="11" t="n">
        <v>12</v>
      </c>
      <c r="E1848" s="12" t="n">
        <v>136467.34</v>
      </c>
      <c r="F1848" s="14">
        <f>E1848/SUM(E$2:E$4165)</f>
        <v/>
      </c>
      <c r="G1848" s="14">
        <f>G1847+F1848</f>
        <v/>
      </c>
      <c r="H1848" s="5">
        <f>IF(G1848&lt;=p_rot_a,"A",IF(G1848&lt;=p_rot_b,"B","C"))</f>
        <v/>
      </c>
    </row>
    <row r="1849">
      <c r="A1849" s="5" t="inlineStr">
        <is>
          <t>7920</t>
        </is>
      </c>
      <c r="B1849" s="5" t="inlineStr">
        <is>
          <t>BROCA CONCRETO 1/4 IRWIN</t>
        </is>
      </c>
      <c r="C1849" s="5" t="inlineStr">
        <is>
          <t>FERRETERIA GENERAL</t>
        </is>
      </c>
      <c r="D1849" s="11" t="n">
        <v>171</v>
      </c>
      <c r="E1849" s="12" t="n">
        <v>136414.92</v>
      </c>
      <c r="F1849" s="14">
        <f>E1849/SUM(E$2:E$4165)</f>
        <v/>
      </c>
      <c r="G1849" s="14">
        <f>G1848+F1849</f>
        <v/>
      </c>
      <c r="H1849" s="5">
        <f>IF(G1849&lt;=p_rot_a,"A",IF(G1849&lt;=p_rot_b,"B","C"))</f>
        <v/>
      </c>
    </row>
    <row r="1850">
      <c r="A1850" s="5" t="inlineStr">
        <is>
          <t>40992888</t>
        </is>
      </c>
      <c r="B1850" s="5" t="inlineStr">
        <is>
          <t>ALTIVA APAGADOR SENCILO 9000-W BLANCO EAGLE</t>
        </is>
      </c>
      <c r="C1850" s="5" t="inlineStr">
        <is>
          <t>ACCESORIOS ELECTRICOS Y CABLES</t>
        </is>
      </c>
      <c r="D1850" s="11" t="n">
        <v>64</v>
      </c>
      <c r="E1850" s="12" t="n">
        <v>136326.19</v>
      </c>
      <c r="F1850" s="14">
        <f>E1850/SUM(E$2:E$4165)</f>
        <v/>
      </c>
      <c r="G1850" s="14">
        <f>G1849+F1850</f>
        <v/>
      </c>
      <c r="H1850" s="5">
        <f>IF(G1850&lt;=p_rot_a,"A",IF(G1850&lt;=p_rot_b,"B","C"))</f>
        <v/>
      </c>
    </row>
    <row r="1851">
      <c r="A1851" s="5" t="inlineStr">
        <is>
          <t>169</t>
        </is>
      </c>
      <c r="B1851" s="5" t="inlineStr">
        <is>
          <t>CAJA CONCRETO VARILLA COPPERWELL 25X25</t>
        </is>
      </c>
      <c r="C1851" s="5" t="inlineStr">
        <is>
          <t>BLOQUES, VARILLAS, MALLAS</t>
        </is>
      </c>
      <c r="D1851" s="11" t="n">
        <v>31</v>
      </c>
      <c r="E1851" s="12" t="n">
        <v>136285.03</v>
      </c>
      <c r="F1851" s="14">
        <f>E1851/SUM(E$2:E$4165)</f>
        <v/>
      </c>
      <c r="G1851" s="14">
        <f>G1850+F1851</f>
        <v/>
      </c>
      <c r="H1851" s="5">
        <f>IF(G1851&lt;=p_rot_a,"A",IF(G1851&lt;=p_rot_b,"B","C"))</f>
        <v/>
      </c>
    </row>
    <row r="1852">
      <c r="A1852" s="5" t="inlineStr">
        <is>
          <t>21011</t>
        </is>
      </c>
      <c r="B1852" s="5" t="inlineStr">
        <is>
          <t>TOTAL ROUTER 1600W 1/4 - 1/2 UTR111216</t>
        </is>
      </c>
      <c r="C1852" s="5" t="inlineStr">
        <is>
          <t>HERRAMIENTA ELECTRICA</t>
        </is>
      </c>
      <c r="D1852" s="11" t="n">
        <v>2</v>
      </c>
      <c r="E1852" s="12" t="n">
        <v>136159.04</v>
      </c>
      <c r="F1852" s="14">
        <f>E1852/SUM(E$2:E$4165)</f>
        <v/>
      </c>
      <c r="G1852" s="14">
        <f>G1851+F1852</f>
        <v/>
      </c>
      <c r="H1852" s="5">
        <f>IF(G1852&lt;=p_rot_a,"A",IF(G1852&lt;=p_rot_b,"B","C"))</f>
        <v/>
      </c>
    </row>
    <row r="1853">
      <c r="A1853" s="5" t="inlineStr">
        <is>
          <t>351100300992202</t>
        </is>
      </c>
      <c r="B1853" s="5" t="inlineStr">
        <is>
          <t>LAVATORIO TIPO BOWL MARMOL BLANCO  FF-127HG  41CM X 41CM X 14CM</t>
        </is>
      </c>
      <c r="C1853" s="5" t="inlineStr">
        <is>
          <t>IMPORTACION LOZA</t>
        </is>
      </c>
      <c r="D1853" s="11" t="n">
        <v>4</v>
      </c>
      <c r="E1853" s="12" t="n">
        <v>135977.88</v>
      </c>
      <c r="F1853" s="14">
        <f>E1853/SUM(E$2:E$4165)</f>
        <v/>
      </c>
      <c r="G1853" s="14">
        <f>G1852+F1853</f>
        <v/>
      </c>
      <c r="H1853" s="5">
        <f>IF(G1853&lt;=p_rot_a,"A",IF(G1853&lt;=p_rot_b,"B","C"))</f>
        <v/>
      </c>
    </row>
    <row r="1854">
      <c r="A1854" s="5" t="inlineStr">
        <is>
          <t>351100300992167</t>
        </is>
      </c>
      <c r="B1854" s="5" t="inlineStr">
        <is>
          <t xml:space="preserve">AQF-88M CACHERA FREGADERO CUELLO FLEXIBLE PALANCA NEGRA </t>
        </is>
      </c>
      <c r="C1854" s="5" t="inlineStr">
        <is>
          <t>GRIFERIA - ACC. BAÑO Y COCINA</t>
        </is>
      </c>
      <c r="D1854" s="11" t="n">
        <v>9</v>
      </c>
      <c r="E1854" s="12" t="n">
        <v>135773.39</v>
      </c>
      <c r="F1854" s="14">
        <f>E1854/SUM(E$2:E$4165)</f>
        <v/>
      </c>
      <c r="G1854" s="14">
        <f>G1853+F1854</f>
        <v/>
      </c>
      <c r="H1854" s="5">
        <f>IF(G1854&lt;=p_rot_a,"A",IF(G1854&lt;=p_rot_b,"B","C"))</f>
        <v/>
      </c>
    </row>
    <row r="1855">
      <c r="A1855" s="5" t="inlineStr">
        <is>
          <t>351100300991876</t>
        </is>
      </c>
      <c r="B1855" s="5" t="inlineStr">
        <is>
          <t>ACCESORIO RODAPIE PVC ESQUINERO EXTERNO ZP-02 MADERA INTERMEDIA</t>
        </is>
      </c>
      <c r="C1855" s="5" t="inlineStr">
        <is>
          <t>RODAPIE Y ACCESORIOS</t>
        </is>
      </c>
      <c r="D1855" s="11" t="n">
        <v>252</v>
      </c>
      <c r="E1855" s="12" t="n">
        <v>135638.1</v>
      </c>
      <c r="F1855" s="14">
        <f>E1855/SUM(E$2:E$4165)</f>
        <v/>
      </c>
      <c r="G1855" s="14">
        <f>G1854+F1855</f>
        <v/>
      </c>
      <c r="H1855" s="5">
        <f>IF(G1855&lt;=p_rot_a,"A",IF(G1855&lt;=p_rot_b,"B","C"))</f>
        <v/>
      </c>
    </row>
    <row r="1856">
      <c r="A1856" s="5" t="inlineStr">
        <is>
          <t>500992841</t>
        </is>
      </c>
      <c r="B1856" s="5" t="inlineStr">
        <is>
          <t>LLAVE LAVATORIO NEGRA METAICA HTK-M-2B</t>
        </is>
      </c>
      <c r="C1856" s="5" t="inlineStr">
        <is>
          <t>IMPORTACION GRIFERIA</t>
        </is>
      </c>
      <c r="D1856" s="11" t="n">
        <v>11</v>
      </c>
      <c r="E1856" s="12" t="n">
        <v>135539.82</v>
      </c>
      <c r="F1856" s="14">
        <f>E1856/SUM(E$2:E$4165)</f>
        <v/>
      </c>
      <c r="G1856" s="14">
        <f>G1855+F1856</f>
        <v/>
      </c>
      <c r="H1856" s="5">
        <f>IF(G1856&lt;=p_rot_a,"A",IF(G1856&lt;=p_rot_b,"B","C"))</f>
        <v/>
      </c>
    </row>
    <row r="1857">
      <c r="A1857" s="5" t="inlineStr">
        <is>
          <t>PINT-AN-0005</t>
        </is>
      </c>
      <c r="B1857" s="5" t="inlineStr">
        <is>
          <t>DUREX BASE AGUA ROJO ANTICORROSIVO 1/4 DE738-5</t>
        </is>
      </c>
      <c r="C1857" s="5" t="inlineStr">
        <is>
          <t>ANTICORROSIVOS Y BASE ACEITE</t>
        </is>
      </c>
      <c r="D1857" s="11" t="n">
        <v>21</v>
      </c>
      <c r="E1857" s="12" t="n">
        <v>135362.28</v>
      </c>
      <c r="F1857" s="14">
        <f>E1857/SUM(E$2:E$4165)</f>
        <v/>
      </c>
      <c r="G1857" s="14">
        <f>G1856+F1857</f>
        <v/>
      </c>
      <c r="H1857" s="5">
        <f>IF(G1857&lt;=p_rot_a,"A",IF(G1857&lt;=p_rot_b,"B","C"))</f>
        <v/>
      </c>
    </row>
    <row r="1858">
      <c r="A1858" s="5" t="inlineStr">
        <is>
          <t>PINT-IM-0027</t>
        </is>
      </c>
      <c r="B1858" s="5" t="inlineStr">
        <is>
          <t>LANCO SEAL COAT ACCENT SATIN CUBETA SC3497-2</t>
        </is>
      </c>
      <c r="C1858" s="5" t="inlineStr">
        <is>
          <t>IMPERMEABILIZANTES</t>
        </is>
      </c>
      <c r="D1858" s="11" t="n">
        <v>2</v>
      </c>
      <c r="E1858" s="12" t="n">
        <v>135309.73</v>
      </c>
      <c r="F1858" s="14">
        <f>E1858/SUM(E$2:E$4165)</f>
        <v/>
      </c>
      <c r="G1858" s="14">
        <f>G1857+F1858</f>
        <v/>
      </c>
      <c r="H1858" s="5">
        <f>IF(G1858&lt;=p_rot_a,"A",IF(G1858&lt;=p_rot_b,"B","C"))</f>
        <v/>
      </c>
    </row>
    <row r="1859">
      <c r="A1859" s="5" t="inlineStr">
        <is>
          <t>7358</t>
        </is>
      </c>
      <c r="B1859" s="5" t="inlineStr">
        <is>
          <t>CINTA METRICA 10MTS X 1 HARDEX KNIGHT</t>
        </is>
      </c>
      <c r="C1859" s="5" t="inlineStr">
        <is>
          <t>FERRETERIA GENERAL</t>
        </is>
      </c>
      <c r="D1859" s="11" t="n">
        <v>28</v>
      </c>
      <c r="E1859" s="12" t="n">
        <v>135066.11</v>
      </c>
      <c r="F1859" s="14">
        <f>E1859/SUM(E$2:E$4165)</f>
        <v/>
      </c>
      <c r="G1859" s="14">
        <f>G1858+F1859</f>
        <v/>
      </c>
      <c r="H1859" s="5">
        <f>IF(G1859&lt;=p_rot_a,"A",IF(G1859&lt;=p_rot_b,"B","C"))</f>
        <v/>
      </c>
    </row>
    <row r="1860">
      <c r="A1860" s="5" t="inlineStr">
        <is>
          <t>351100300991881</t>
        </is>
      </c>
      <c r="B1860" s="5" t="inlineStr">
        <is>
          <t>ACCESORIO RODAPIE PVC TAPAS ZP-01 MADERA ROJIZA</t>
        </is>
      </c>
      <c r="C1860" s="5" t="inlineStr">
        <is>
          <t>RODAPIE Y ACCESORIOS</t>
        </is>
      </c>
      <c r="D1860" s="11" t="n">
        <v>145</v>
      </c>
      <c r="E1860" s="12" t="n">
        <v>134982</v>
      </c>
      <c r="F1860" s="14">
        <f>E1860/SUM(E$2:E$4165)</f>
        <v/>
      </c>
      <c r="G1860" s="14">
        <f>G1859+F1860</f>
        <v/>
      </c>
      <c r="H1860" s="5">
        <f>IF(G1860&lt;=p_rot_a,"A",IF(G1860&lt;=p_rot_b,"B","C"))</f>
        <v/>
      </c>
    </row>
    <row r="1861">
      <c r="A1861" s="5" t="inlineStr">
        <is>
          <t>71705</t>
        </is>
      </c>
      <c r="B1861" s="5" t="inlineStr">
        <is>
          <t>TOTAL MARTILLO 16 OZ FIBRA VIDRIO THCH61016</t>
        </is>
      </c>
      <c r="C1861" s="5" t="inlineStr">
        <is>
          <t>FERRETERIA GENERAL</t>
        </is>
      </c>
      <c r="D1861" s="11" t="n">
        <v>48</v>
      </c>
      <c r="E1861" s="12" t="n">
        <v>134928.49</v>
      </c>
      <c r="F1861" s="14">
        <f>E1861/SUM(E$2:E$4165)</f>
        <v/>
      </c>
      <c r="G1861" s="14">
        <f>G1860+F1861</f>
        <v/>
      </c>
      <c r="H1861" s="5">
        <f>IF(G1861&lt;=p_rot_a,"A",IF(G1861&lt;=p_rot_b,"B","C"))</f>
        <v/>
      </c>
    </row>
    <row r="1862">
      <c r="A1862" s="5" t="inlineStr">
        <is>
          <t>351100300991677</t>
        </is>
      </c>
      <c r="B1862" s="5" t="inlineStr">
        <is>
          <t>LAMINA PVC ONIX BROWN 1.22X2.44 3MM IMITACION PIEDRA NATURAL PM07</t>
        </is>
      </c>
      <c r="C1862" s="5" t="inlineStr">
        <is>
          <t>SIN CATEGORIA</t>
        </is>
      </c>
      <c r="D1862" s="11" t="n">
        <v>11</v>
      </c>
      <c r="E1862" s="12" t="n">
        <v>134329.57</v>
      </c>
      <c r="F1862" s="14">
        <f>E1862/SUM(E$2:E$4165)</f>
        <v/>
      </c>
      <c r="G1862" s="14">
        <f>G1861+F1862</f>
        <v/>
      </c>
      <c r="H1862" s="5">
        <f>IF(G1862&lt;=p_rot_a,"A",IF(G1862&lt;=p_rot_b,"B","C"))</f>
        <v/>
      </c>
    </row>
    <row r="1863">
      <c r="A1863" s="5" t="inlineStr">
        <is>
          <t>PINT-BT-0040</t>
        </is>
      </c>
      <c r="B1863" s="5" t="inlineStr">
        <is>
          <t>LANCO BARNIZ MARINO GALON VA972-4</t>
        </is>
      </c>
      <c r="C1863" s="5" t="inlineStr">
        <is>
          <t>BARNIZ Y TINTES</t>
        </is>
      </c>
      <c r="D1863" s="11" t="n">
        <v>6</v>
      </c>
      <c r="E1863" s="12" t="n">
        <v>134294.15</v>
      </c>
      <c r="F1863" s="14">
        <f>E1863/SUM(E$2:E$4165)</f>
        <v/>
      </c>
      <c r="G1863" s="14">
        <f>G1862+F1863</f>
        <v/>
      </c>
      <c r="H1863" s="5">
        <f>IF(G1863&lt;=p_rot_a,"A",IF(G1863&lt;=p_rot_b,"B","C"))</f>
        <v/>
      </c>
    </row>
    <row r="1864">
      <c r="A1864" s="5" t="inlineStr">
        <is>
          <t>351100300992305</t>
        </is>
      </c>
      <c r="B1864" s="5" t="inlineStr">
        <is>
          <t>HUNTER GUARDA POLVO BLANCO BURLETE DE PVC 90CM F-1500</t>
        </is>
      </c>
      <c r="C1864" s="5" t="inlineStr">
        <is>
          <t>IMPORTACION FERRETERIA GENERAL</t>
        </is>
      </c>
      <c r="D1864" s="11" t="n">
        <v>46</v>
      </c>
      <c r="E1864" s="12" t="n">
        <v>134190.27</v>
      </c>
      <c r="F1864" s="14">
        <f>E1864/SUM(E$2:E$4165)</f>
        <v/>
      </c>
      <c r="G1864" s="14">
        <f>G1863+F1864</f>
        <v/>
      </c>
      <c r="H1864" s="5">
        <f>IF(G1864&lt;=p_rot_a,"A",IF(G1864&lt;=p_rot_b,"B","C"))</f>
        <v/>
      </c>
    </row>
    <row r="1865">
      <c r="A1865" s="5" t="inlineStr">
        <is>
          <t>1015</t>
        </is>
      </c>
      <c r="B1865" s="5" t="inlineStr">
        <is>
          <t>CABLE 10 VERDE</t>
        </is>
      </c>
      <c r="C1865" s="5" t="inlineStr">
        <is>
          <t>ACCESORIOS ELECTRICOS Y CABLES</t>
        </is>
      </c>
      <c r="D1865" s="11" t="n">
        <v>232</v>
      </c>
      <c r="E1865" s="12" t="n">
        <v>134094.5</v>
      </c>
      <c r="F1865" s="14">
        <f>E1865/SUM(E$2:E$4165)</f>
        <v/>
      </c>
      <c r="G1865" s="14">
        <f>G1864+F1865</f>
        <v/>
      </c>
      <c r="H1865" s="5">
        <f>IF(G1865&lt;=p_rot_a,"A",IF(G1865&lt;=p_rot_b,"B","C"))</f>
        <v/>
      </c>
    </row>
    <row r="1866">
      <c r="A1866" s="5" t="inlineStr">
        <is>
          <t>PINT-AN-0048</t>
        </is>
      </c>
      <c r="B1866" s="5" t="inlineStr">
        <is>
          <t>ESMALTE LANCO CAOBA RAPID DRY GALON RD3456-4</t>
        </is>
      </c>
      <c r="C1866" s="5" t="inlineStr">
        <is>
          <t>ANTICORROSIVOS Y BASE ACEITE</t>
        </is>
      </c>
      <c r="D1866" s="11" t="n">
        <v>6</v>
      </c>
      <c r="E1866" s="12" t="n">
        <v>133805.31</v>
      </c>
      <c r="F1866" s="14">
        <f>E1866/SUM(E$2:E$4165)</f>
        <v/>
      </c>
      <c r="G1866" s="14">
        <f>G1865+F1866</f>
        <v/>
      </c>
      <c r="H1866" s="5">
        <f>IF(G1866&lt;=p_rot_a,"A",IF(G1866&lt;=p_rot_b,"B","C"))</f>
        <v/>
      </c>
    </row>
    <row r="1867">
      <c r="A1867" s="5" t="inlineStr">
        <is>
          <t>72028</t>
        </is>
      </c>
      <c r="B1867" s="5" t="inlineStr">
        <is>
          <t>TORNILLO GYP TORLAk 3/4 PB X100</t>
        </is>
      </c>
      <c r="C1867" s="5" t="inlineStr">
        <is>
          <t>TORNILLERIA</t>
        </is>
      </c>
      <c r="D1867" s="11" t="n">
        <v>152</v>
      </c>
      <c r="E1867" s="12" t="n">
        <v>133743.99</v>
      </c>
      <c r="F1867" s="14">
        <f>E1867/SUM(E$2:E$4165)</f>
        <v/>
      </c>
      <c r="G1867" s="14">
        <f>G1866+F1867</f>
        <v/>
      </c>
      <c r="H1867" s="5">
        <f>IF(G1867&lt;=p_rot_a,"A",IF(G1867&lt;=p_rot_b,"B","C"))</f>
        <v/>
      </c>
    </row>
    <row r="1868">
      <c r="A1868" s="5" t="inlineStr">
        <is>
          <t>351100300992704</t>
        </is>
      </c>
      <c r="B1868" s="5" t="inlineStr">
        <is>
          <t>DJ BRISA MUEBLE 60CM X 50CM INCLUYE LAVATORIO ESPEJO REPISA BRILLANTE AEREO LUX STONE Y001-NP2 60CM</t>
        </is>
      </c>
      <c r="C1868" s="5" t="inlineStr">
        <is>
          <t>IMPORTACION LOZA</t>
        </is>
      </c>
      <c r="D1868" s="11" t="n">
        <v>2</v>
      </c>
      <c r="E1868" s="12" t="n">
        <v>133705.47</v>
      </c>
      <c r="F1868" s="14">
        <f>E1868/SUM(E$2:E$4165)</f>
        <v/>
      </c>
      <c r="G1868" s="14">
        <f>G1867+F1868</f>
        <v/>
      </c>
      <c r="H1868" s="5">
        <f>IF(G1868&lt;=p_rot_a,"A",IF(G1868&lt;=p_rot_b,"B","C"))</f>
        <v/>
      </c>
    </row>
    <row r="1869">
      <c r="A1869" s="5" t="inlineStr">
        <is>
          <t>10140026</t>
        </is>
      </c>
      <c r="B1869" s="5" t="inlineStr">
        <is>
          <t>TUBO ESTRUCT. RECTANGULAR 2X4 1.80MM NEGRO</t>
        </is>
      </c>
      <c r="C1869" s="5" t="inlineStr">
        <is>
          <t>TUBERIA ESTRUCTURAL</t>
        </is>
      </c>
      <c r="D1869" s="11" t="n">
        <v>10</v>
      </c>
      <c r="E1869" s="12" t="n">
        <v>133643.97</v>
      </c>
      <c r="F1869" s="14">
        <f>E1869/SUM(E$2:E$4165)</f>
        <v/>
      </c>
      <c r="G1869" s="14">
        <f>G1868+F1869</f>
        <v/>
      </c>
      <c r="H1869" s="5">
        <f>IF(G1869&lt;=p_rot_a,"A",IF(G1869&lt;=p_rot_b,"B","C"))</f>
        <v/>
      </c>
    </row>
    <row r="1870">
      <c r="A1870" s="5" t="inlineStr">
        <is>
          <t>351100300991370</t>
        </is>
      </c>
      <c r="B1870" s="5" t="inlineStr">
        <is>
          <t>PROTECTO SELLADOR CONCRETO BLANCO 2015 CUBETA</t>
        </is>
      </c>
      <c r="C1870" s="5" t="inlineStr">
        <is>
          <t>SIN CATEGORIA</t>
        </is>
      </c>
      <c r="D1870" s="11" t="n">
        <v>4</v>
      </c>
      <c r="E1870" s="12" t="n">
        <v>133427.76</v>
      </c>
      <c r="F1870" s="14">
        <f>E1870/SUM(E$2:E$4165)</f>
        <v/>
      </c>
      <c r="G1870" s="14">
        <f>G1869+F1870</f>
        <v/>
      </c>
      <c r="H1870" s="5">
        <f>IF(G1870&lt;=p_rot_a,"A",IF(G1870&lt;=p_rot_b,"B","C"))</f>
        <v/>
      </c>
    </row>
    <row r="1871">
      <c r="A1871" s="5" t="inlineStr">
        <is>
          <t>PINT-AN-0022</t>
        </is>
      </c>
      <c r="B1871" s="5" t="inlineStr">
        <is>
          <t>LANCO ANTICORROSIVO IND GRIS 1/4 AC3438-5</t>
        </is>
      </c>
      <c r="C1871" s="5" t="inlineStr">
        <is>
          <t>ANTICORROSIVOS Y BASE ACEITE</t>
        </is>
      </c>
      <c r="D1871" s="11" t="n">
        <v>30</v>
      </c>
      <c r="E1871" s="12" t="n">
        <v>133423.08</v>
      </c>
      <c r="F1871" s="14">
        <f>E1871/SUM(E$2:E$4165)</f>
        <v/>
      </c>
      <c r="G1871" s="14">
        <f>G1870+F1871</f>
        <v/>
      </c>
      <c r="H1871" s="5">
        <f>IF(G1871&lt;=p_rot_a,"A",IF(G1871&lt;=p_rot_b,"B","C"))</f>
        <v/>
      </c>
    </row>
    <row r="1872">
      <c r="A1872" s="5" t="inlineStr">
        <is>
          <t>1118</t>
        </is>
      </c>
      <c r="B1872" s="5" t="inlineStr">
        <is>
          <t>UÑA LAVATORIO DOBLE PLATINA T8201-0001</t>
        </is>
      </c>
      <c r="C1872" s="5" t="inlineStr">
        <is>
          <t>FERRETERIA GENERAL</t>
        </is>
      </c>
      <c r="D1872" s="11" t="n">
        <v>101</v>
      </c>
      <c r="E1872" s="12" t="n">
        <v>133408.68</v>
      </c>
      <c r="F1872" s="14">
        <f>E1872/SUM(E$2:E$4165)</f>
        <v/>
      </c>
      <c r="G1872" s="14">
        <f>G1871+F1872</f>
        <v/>
      </c>
      <c r="H1872" s="5">
        <f>IF(G1872&lt;=p_rot_a,"A",IF(G1872&lt;=p_rot_b,"B","C"))</f>
        <v/>
      </c>
    </row>
    <row r="1873">
      <c r="A1873" s="5" t="inlineStr">
        <is>
          <t>7490</t>
        </is>
      </c>
      <c r="B1873" s="5" t="inlineStr">
        <is>
          <t>CLAVO 1 CC</t>
        </is>
      </c>
      <c r="C1873" s="5" t="inlineStr">
        <is>
          <t>FERRETERIA GENERAL</t>
        </is>
      </c>
      <c r="D1873" s="11" t="n">
        <v>84.40000000000001</v>
      </c>
      <c r="E1873" s="12" t="n">
        <v>132750.78</v>
      </c>
      <c r="F1873" s="14">
        <f>E1873/SUM(E$2:E$4165)</f>
        <v/>
      </c>
      <c r="G1873" s="14">
        <f>G1872+F1873</f>
        <v/>
      </c>
      <c r="H1873" s="5">
        <f>IF(G1873&lt;=p_rot_a,"A",IF(G1873&lt;=p_rot_b,"B","C"))</f>
        <v/>
      </c>
    </row>
    <row r="1874">
      <c r="A1874" s="5" t="inlineStr">
        <is>
          <t>14100039</t>
        </is>
      </c>
      <c r="B1874" s="5" t="inlineStr">
        <is>
          <t>PUERTA CONTEMPORANEA PINO 100 X 210 CM</t>
        </is>
      </c>
      <c r="C1874" s="5" t="inlineStr">
        <is>
          <t>SIN CATEGORIA</t>
        </is>
      </c>
      <c r="D1874" s="11" t="n">
        <v>3</v>
      </c>
      <c r="E1874" s="12" t="n">
        <v>132740.71</v>
      </c>
      <c r="F1874" s="14">
        <f>E1874/SUM(E$2:E$4165)</f>
        <v/>
      </c>
      <c r="G1874" s="14">
        <f>G1873+F1874</f>
        <v/>
      </c>
      <c r="H1874" s="5">
        <f>IF(G1874&lt;=p_rot_a,"A",IF(G1874&lt;=p_rot_b,"B","C"))</f>
        <v/>
      </c>
    </row>
    <row r="1875">
      <c r="A1875" s="5" t="inlineStr">
        <is>
          <t>178922</t>
        </is>
      </c>
      <c r="B1875" s="5" t="inlineStr">
        <is>
          <t>MASKING 1 AZUL</t>
        </is>
      </c>
      <c r="C1875" s="5" t="inlineStr">
        <is>
          <t>FERRETERIA GENERAL</t>
        </is>
      </c>
      <c r="D1875" s="11" t="n">
        <v>78</v>
      </c>
      <c r="E1875" s="12" t="n">
        <v>132652.4</v>
      </c>
      <c r="F1875" s="14">
        <f>E1875/SUM(E$2:E$4165)</f>
        <v/>
      </c>
      <c r="G1875" s="14">
        <f>G1874+F1875</f>
        <v/>
      </c>
      <c r="H1875" s="5">
        <f>IF(G1875&lt;=p_rot_a,"A",IF(G1875&lt;=p_rot_b,"B","C"))</f>
        <v/>
      </c>
    </row>
    <row r="1876">
      <c r="A1876" s="5" t="inlineStr">
        <is>
          <t>351100300992791</t>
        </is>
      </c>
      <c r="B1876" s="5" t="inlineStr">
        <is>
          <t>EXTRACTOR COCINA ACERO INOX  75CM ACERO INOX CAME-75 45440</t>
        </is>
      </c>
      <c r="C1876" s="5" t="inlineStr">
        <is>
          <t>FERRETERIA GENERAL</t>
        </is>
      </c>
      <c r="D1876" s="11" t="n">
        <v>3</v>
      </c>
      <c r="E1876" s="12" t="n">
        <v>132610.62</v>
      </c>
      <c r="F1876" s="14">
        <f>E1876/SUM(E$2:E$4165)</f>
        <v/>
      </c>
      <c r="G1876" s="14">
        <f>G1875+F1876</f>
        <v/>
      </c>
      <c r="H1876" s="5">
        <f>IF(G1876&lt;=p_rot_a,"A",IF(G1876&lt;=p_rot_b,"B","C"))</f>
        <v/>
      </c>
    </row>
    <row r="1877">
      <c r="A1877" s="5" t="inlineStr">
        <is>
          <t>72005</t>
        </is>
      </c>
      <c r="B1877" s="5" t="inlineStr">
        <is>
          <t>TOTAL DISCO DIAMANTADO 4 1/2 SEGMENTADO  TAC21111512</t>
        </is>
      </c>
      <c r="C1877" s="5" t="inlineStr">
        <is>
          <t>FERRETERIA GENERAL</t>
        </is>
      </c>
      <c r="D1877" s="11" t="n">
        <v>38</v>
      </c>
      <c r="E1877" s="12" t="n">
        <v>132605.72</v>
      </c>
      <c r="F1877" s="14">
        <f>E1877/SUM(E$2:E$4165)</f>
        <v/>
      </c>
      <c r="G1877" s="14">
        <f>G1876+F1877</f>
        <v/>
      </c>
      <c r="H1877" s="5">
        <f>IF(G1877&lt;=p_rot_a,"A",IF(G1877&lt;=p_rot_b,"B","C"))</f>
        <v/>
      </c>
    </row>
    <row r="1878">
      <c r="A1878" s="5" t="inlineStr">
        <is>
          <t>9716</t>
        </is>
      </c>
      <c r="B1878" s="5" t="inlineStr">
        <is>
          <t>TORNILLO TECHO 21/2 PB VERDE</t>
        </is>
      </c>
      <c r="C1878" s="5" t="inlineStr">
        <is>
          <t>TORNILLERIA</t>
        </is>
      </c>
      <c r="D1878" s="11" t="n">
        <v>2687</v>
      </c>
      <c r="E1878" s="12" t="n">
        <v>132415.38</v>
      </c>
      <c r="F1878" s="14">
        <f>E1878/SUM(E$2:E$4165)</f>
        <v/>
      </c>
      <c r="G1878" s="14">
        <f>G1877+F1878</f>
        <v/>
      </c>
      <c r="H1878" s="5">
        <f>IF(G1878&lt;=p_rot_a,"A",IF(G1878&lt;=p_rot_b,"B","C"))</f>
        <v/>
      </c>
    </row>
    <row r="1879">
      <c r="A1879" s="5" t="inlineStr">
        <is>
          <t>1039</t>
        </is>
      </c>
      <c r="B1879" s="5" t="inlineStr">
        <is>
          <t>CABLE COAXIAL RG6</t>
        </is>
      </c>
      <c r="C1879" s="5" t="inlineStr">
        <is>
          <t>ACCESORIOS ELECTRICOS Y CABLES</t>
        </is>
      </c>
      <c r="D1879" s="11" t="n">
        <v>430</v>
      </c>
      <c r="E1879" s="12" t="n">
        <v>132316.07</v>
      </c>
      <c r="F1879" s="14">
        <f>E1879/SUM(E$2:E$4165)</f>
        <v/>
      </c>
      <c r="G1879" s="14">
        <f>G1878+F1879</f>
        <v/>
      </c>
      <c r="H1879" s="5">
        <f>IF(G1879&lt;=p_rot_a,"A",IF(G1879&lt;=p_rot_b,"B","C"))</f>
        <v/>
      </c>
    </row>
    <row r="1880">
      <c r="A1880" s="5" t="inlineStr">
        <is>
          <t>351100300990795</t>
        </is>
      </c>
      <c r="B1880" s="5" t="inlineStr">
        <is>
          <t>TOTAL SIERRA SABLE INALAMBRICA 20B TRSLI1151 SIN BATERIA</t>
        </is>
      </c>
      <c r="C1880" s="5" t="inlineStr">
        <is>
          <t>HERRAMIENTA ELECTRICA</t>
        </is>
      </c>
      <c r="D1880" s="11" t="n">
        <v>4</v>
      </c>
      <c r="E1880" s="12" t="n">
        <v>132153.14</v>
      </c>
      <c r="F1880" s="14">
        <f>E1880/SUM(E$2:E$4165)</f>
        <v/>
      </c>
      <c r="G1880" s="14">
        <f>G1879+F1880</f>
        <v/>
      </c>
      <c r="H1880" s="5">
        <f>IF(G1880&lt;=p_rot_a,"A",IF(G1880&lt;=p_rot_b,"B","C"))</f>
        <v/>
      </c>
    </row>
    <row r="1881">
      <c r="A1881" s="5" t="inlineStr">
        <is>
          <t>71360</t>
        </is>
      </c>
      <c r="B1881" s="5" t="inlineStr">
        <is>
          <t>CONECTOR BARRIL #8</t>
        </is>
      </c>
      <c r="C1881" s="5" t="inlineStr">
        <is>
          <t>ACCESORIOS ELECTRICOS Y CABLES</t>
        </is>
      </c>
      <c r="D1881" s="11" t="n">
        <v>181</v>
      </c>
      <c r="E1881" s="12" t="n">
        <v>131946.4</v>
      </c>
      <c r="F1881" s="14">
        <f>E1881/SUM(E$2:E$4165)</f>
        <v/>
      </c>
      <c r="G1881" s="14">
        <f>G1880+F1881</f>
        <v/>
      </c>
      <c r="H1881" s="5">
        <f>IF(G1881&lt;=p_rot_a,"A",IF(G1881&lt;=p_rot_b,"B","C"))</f>
        <v/>
      </c>
    </row>
    <row r="1882">
      <c r="A1882" s="5" t="inlineStr">
        <is>
          <t>20160002</t>
        </is>
      </c>
      <c r="B1882" s="5" t="inlineStr">
        <is>
          <t>PORCELANATO ARMANI BRONZE 60X120 CAJA 1.44M2 BRILLANTE</t>
        </is>
      </c>
      <c r="C1882" s="5" t="inlineStr">
        <is>
          <t>SIN CATEGORIA</t>
        </is>
      </c>
      <c r="D1882" s="11" t="n">
        <v>12</v>
      </c>
      <c r="E1882" s="12" t="n">
        <v>131681.42</v>
      </c>
      <c r="F1882" s="14">
        <f>E1882/SUM(E$2:E$4165)</f>
        <v/>
      </c>
      <c r="G1882" s="14">
        <f>G1881+F1882</f>
        <v/>
      </c>
      <c r="H1882" s="5">
        <f>IF(G1882&lt;=p_rot_a,"A",IF(G1882&lt;=p_rot_b,"B","C"))</f>
        <v/>
      </c>
    </row>
    <row r="1883">
      <c r="A1883" s="5" t="inlineStr">
        <is>
          <t>351100300992218</t>
        </is>
      </c>
      <c r="B1883" s="5" t="inlineStr">
        <is>
          <t>DESAGUE LAVATORIO CON SIFON CON REGISTRO PLASTICO AQP-015</t>
        </is>
      </c>
      <c r="C1883" s="5" t="inlineStr">
        <is>
          <t>IMPORTACION GRIFERIA</t>
        </is>
      </c>
      <c r="D1883" s="11" t="n">
        <v>84</v>
      </c>
      <c r="E1883" s="12" t="n">
        <v>131513.48</v>
      </c>
      <c r="F1883" s="14">
        <f>E1883/SUM(E$2:E$4165)</f>
        <v/>
      </c>
      <c r="G1883" s="14">
        <f>G1882+F1883</f>
        <v/>
      </c>
      <c r="H1883" s="5">
        <f>IF(G1883&lt;=p_rot_a,"A",IF(G1883&lt;=p_rot_b,"B","C"))</f>
        <v/>
      </c>
    </row>
    <row r="1884">
      <c r="A1884" s="5" t="inlineStr">
        <is>
          <t>30241</t>
        </is>
      </c>
      <c r="B1884" s="5" t="inlineStr">
        <is>
          <t>CH CENTRO DE CARGA 2 POLOS EMPOTRAR 2L 125SP</t>
        </is>
      </c>
      <c r="C1884" s="5" t="inlineStr">
        <is>
          <t>ACCESORIOS ELECTRICOS Y CABLES</t>
        </is>
      </c>
      <c r="D1884" s="11" t="n">
        <v>4</v>
      </c>
      <c r="E1884" s="12" t="n">
        <v>131471.28</v>
      </c>
      <c r="F1884" s="14">
        <f>E1884/SUM(E$2:E$4165)</f>
        <v/>
      </c>
      <c r="G1884" s="14">
        <f>G1883+F1884</f>
        <v/>
      </c>
      <c r="H1884" s="5">
        <f>IF(G1884&lt;=p_rot_a,"A",IF(G1884&lt;=p_rot_b,"B","C"))</f>
        <v/>
      </c>
    </row>
    <row r="1885">
      <c r="A1885" s="5" t="inlineStr">
        <is>
          <t>11117</t>
        </is>
      </c>
      <c r="B1885" s="5" t="inlineStr">
        <is>
          <t>LLAVE CHORRO TRUPER 1/2 FOSET 49082</t>
        </is>
      </c>
      <c r="C1885" s="5" t="inlineStr">
        <is>
          <t>GRIFERIA - ACC. BAÑO Y COCINA</t>
        </is>
      </c>
      <c r="D1885" s="11" t="n">
        <v>53</v>
      </c>
      <c r="E1885" s="12" t="n">
        <v>131347.83</v>
      </c>
      <c r="F1885" s="14">
        <f>E1885/SUM(E$2:E$4165)</f>
        <v/>
      </c>
      <c r="G1885" s="14">
        <f>G1884+F1885</f>
        <v/>
      </c>
      <c r="H1885" s="5">
        <f>IF(G1885&lt;=p_rot_a,"A",IF(G1885&lt;=p_rot_b,"B","C"))</f>
        <v/>
      </c>
    </row>
    <row r="1886">
      <c r="A1886" s="5" t="inlineStr">
        <is>
          <t>784</t>
        </is>
      </c>
      <c r="B1886" s="5" t="inlineStr">
        <is>
          <t>BROCA CONCRETO 3/8 IRWIN</t>
        </is>
      </c>
      <c r="C1886" s="5" t="inlineStr">
        <is>
          <t>FERRETERIA GENERAL</t>
        </is>
      </c>
      <c r="D1886" s="11" t="n">
        <v>109</v>
      </c>
      <c r="E1886" s="12" t="n">
        <v>131243.52</v>
      </c>
      <c r="F1886" s="14">
        <f>E1886/SUM(E$2:E$4165)</f>
        <v/>
      </c>
      <c r="G1886" s="14">
        <f>G1885+F1886</f>
        <v/>
      </c>
      <c r="H1886" s="5">
        <f>IF(G1886&lt;=p_rot_a,"A",IF(G1886&lt;=p_rot_b,"B","C"))</f>
        <v/>
      </c>
    </row>
    <row r="1887">
      <c r="A1887" s="5" t="inlineStr">
        <is>
          <t>PINT-IM-0014</t>
        </is>
      </c>
      <c r="B1887" s="5" t="inlineStr">
        <is>
          <t>LANCO SEAL COAT DEEP MATE GALON SC447-4</t>
        </is>
      </c>
      <c r="C1887" s="5" t="inlineStr">
        <is>
          <t>IMPERMEABILIZANTES</t>
        </is>
      </c>
      <c r="D1887" s="11" t="n">
        <v>9</v>
      </c>
      <c r="E1887" s="12" t="n">
        <v>131017.7</v>
      </c>
      <c r="F1887" s="14">
        <f>E1887/SUM(E$2:E$4165)</f>
        <v/>
      </c>
      <c r="G1887" s="14">
        <f>G1886+F1887</f>
        <v/>
      </c>
      <c r="H1887" s="5">
        <f>IF(G1887&lt;=p_rot_a,"A",IF(G1887&lt;=p_rot_b,"B","C"))</f>
        <v/>
      </c>
    </row>
    <row r="1888">
      <c r="A1888" s="5" t="inlineStr">
        <is>
          <t>73543</t>
        </is>
      </c>
      <c r="B1888" s="5" t="inlineStr">
        <is>
          <t>TOTAL DISCO SIERRA 41/2 40 DIENTES TAC231255</t>
        </is>
      </c>
      <c r="C1888" s="5" t="inlineStr">
        <is>
          <t>FERRETERIA GENERAL</t>
        </is>
      </c>
      <c r="D1888" s="11" t="n">
        <v>45</v>
      </c>
      <c r="E1888" s="12" t="n">
        <v>130861.06</v>
      </c>
      <c r="F1888" s="14">
        <f>E1888/SUM(E$2:E$4165)</f>
        <v/>
      </c>
      <c r="G1888" s="14">
        <f>G1887+F1888</f>
        <v/>
      </c>
      <c r="H1888" s="5">
        <f>IF(G1888&lt;=p_rot_a,"A",IF(G1888&lt;=p_rot_b,"B","C"))</f>
        <v/>
      </c>
    </row>
    <row r="1889">
      <c r="A1889" s="5" t="inlineStr">
        <is>
          <t>351100300991930</t>
        </is>
      </c>
      <c r="B1889" s="5" t="inlineStr">
        <is>
          <t>LAVATORIO TIPO BOWL RI 124 VERDE / BLANCO</t>
        </is>
      </c>
      <c r="C1889" s="5" t="inlineStr">
        <is>
          <t>LOZA SANITARIA</t>
        </is>
      </c>
      <c r="D1889" s="11" t="n">
        <v>3</v>
      </c>
      <c r="E1889" s="12" t="n">
        <v>130464.6</v>
      </c>
      <c r="F1889" s="14">
        <f>E1889/SUM(E$2:E$4165)</f>
        <v/>
      </c>
      <c r="G1889" s="14">
        <f>G1888+F1889</f>
        <v/>
      </c>
      <c r="H1889" s="5">
        <f>IF(G1889&lt;=p_rot_a,"A",IF(G1889&lt;=p_rot_b,"B","C"))</f>
        <v/>
      </c>
    </row>
    <row r="1890">
      <c r="A1890" s="5" t="inlineStr">
        <is>
          <t>351100300991925</t>
        </is>
      </c>
      <c r="B1890" s="5" t="inlineStr">
        <is>
          <t>METALES CACHERA BOWL INOXIDABLE CROMADA MET-631 MET-445</t>
        </is>
      </c>
      <c r="C1890" s="5" t="inlineStr">
        <is>
          <t>SIN CATEGORIA</t>
        </is>
      </c>
      <c r="D1890" s="11" t="n">
        <v>6</v>
      </c>
      <c r="E1890" s="12" t="n">
        <v>130463.44</v>
      </c>
      <c r="F1890" s="14">
        <f>E1890/SUM(E$2:E$4165)</f>
        <v/>
      </c>
      <c r="G1890" s="14">
        <f>G1889+F1890</f>
        <v/>
      </c>
      <c r="H1890" s="5">
        <f>IF(G1890&lt;=p_rot_a,"A",IF(G1890&lt;=p_rot_b,"B","C"))</f>
        <v/>
      </c>
    </row>
    <row r="1891">
      <c r="A1891" s="5" t="inlineStr">
        <is>
          <t>10165</t>
        </is>
      </c>
      <c r="B1891" s="5" t="inlineStr">
        <is>
          <t>CACHERA FREGADERO MANIJA CRUZ CLASSIC 036CSCC PRICE PFISTER</t>
        </is>
      </c>
      <c r="C1891" s="5" t="inlineStr">
        <is>
          <t>GRIFERIA - ACC. BAÑO Y COCINA</t>
        </is>
      </c>
      <c r="D1891" s="11" t="n">
        <v>4</v>
      </c>
      <c r="E1891" s="12" t="n">
        <v>130176.95</v>
      </c>
      <c r="F1891" s="14">
        <f>E1891/SUM(E$2:E$4165)</f>
        <v/>
      </c>
      <c r="G1891" s="14">
        <f>G1890+F1891</f>
        <v/>
      </c>
      <c r="H1891" s="5">
        <f>IF(G1891&lt;=p_rot_a,"A",IF(G1891&lt;=p_rot_b,"B","C"))</f>
        <v/>
      </c>
    </row>
    <row r="1892">
      <c r="A1892" s="5" t="inlineStr">
        <is>
          <t>351100300990702</t>
        </is>
      </c>
      <c r="B1892" s="5" t="inlineStr">
        <is>
          <t>AGUILA NEGRO APAGADOR DOBLE 1004-BK PLATA</t>
        </is>
      </c>
      <c r="C1892" s="5" t="inlineStr">
        <is>
          <t>ACCESORIOS ELECTRICOS Y CABLES</t>
        </is>
      </c>
      <c r="D1892" s="11" t="n">
        <v>52</v>
      </c>
      <c r="E1892" s="12" t="n">
        <v>130122.41</v>
      </c>
      <c r="F1892" s="14">
        <f>E1892/SUM(E$2:E$4165)</f>
        <v/>
      </c>
      <c r="G1892" s="14">
        <f>G1891+F1892</f>
        <v/>
      </c>
      <c r="H1892" s="5">
        <f>IF(G1892&lt;=p_rot_a,"A",IF(G1892&lt;=p_rot_b,"B","C"))</f>
        <v/>
      </c>
    </row>
    <row r="1893">
      <c r="A1893" s="5" t="inlineStr">
        <is>
          <t>978614</t>
        </is>
      </c>
      <c r="B1893" s="5" t="inlineStr">
        <is>
          <t>TORNILLO GYP 1 PF PAQUETE 1,000 LIQUIDACION BRICO PAQ</t>
        </is>
      </c>
      <c r="C1893" s="5" t="inlineStr">
        <is>
          <t>FERRETERIA GENERAL</t>
        </is>
      </c>
      <c r="D1893" s="11" t="n">
        <v>87</v>
      </c>
      <c r="E1893" s="12" t="n">
        <v>130101.78</v>
      </c>
      <c r="F1893" s="14">
        <f>E1893/SUM(E$2:E$4165)</f>
        <v/>
      </c>
      <c r="G1893" s="14">
        <f>G1892+F1893</f>
        <v/>
      </c>
      <c r="H1893" s="5">
        <f>IF(G1893&lt;=p_rot_a,"A",IF(G1893&lt;=p_rot_b,"B","C"))</f>
        <v/>
      </c>
    </row>
    <row r="1894">
      <c r="A1894" s="5" t="inlineStr">
        <is>
          <t>9112</t>
        </is>
      </c>
      <c r="B1894" s="5" t="inlineStr">
        <is>
          <t>UNION 1/2 C/R PVC HEMBRA</t>
        </is>
      </c>
      <c r="C1894" s="5" t="inlineStr">
        <is>
          <t>TUBERIA PVC, CANOAS Y ACCESORIOS</t>
        </is>
      </c>
      <c r="D1894" s="11" t="n">
        <v>741</v>
      </c>
      <c r="E1894" s="12" t="n">
        <v>129947.3</v>
      </c>
      <c r="F1894" s="14">
        <f>E1894/SUM(E$2:E$4165)</f>
        <v/>
      </c>
      <c r="G1894" s="14">
        <f>G1893+F1894</f>
        <v/>
      </c>
      <c r="H1894" s="5">
        <f>IF(G1894&lt;=p_rot_a,"A",IF(G1894&lt;=p_rot_b,"B","C"))</f>
        <v/>
      </c>
    </row>
    <row r="1895">
      <c r="A1895" s="5" t="inlineStr">
        <is>
          <t>351100300992427</t>
        </is>
      </c>
      <c r="B1895" s="5" t="inlineStr">
        <is>
          <t>CORTINERO EXTENDIBLE METAL 120CM HASTA 210CM SATIN HO-1123-SN</t>
        </is>
      </c>
      <c r="C1895" s="5" t="inlineStr">
        <is>
          <t>IMPORTACION FERRETERIA GENERAL</t>
        </is>
      </c>
      <c r="D1895" s="11" t="n">
        <v>18</v>
      </c>
      <c r="E1895" s="12" t="n">
        <v>129939.59</v>
      </c>
      <c r="F1895" s="14">
        <f>E1895/SUM(E$2:E$4165)</f>
        <v/>
      </c>
      <c r="G1895" s="14">
        <f>G1894+F1895</f>
        <v/>
      </c>
      <c r="H1895" s="5">
        <f>IF(G1895&lt;=p_rot_a,"A",IF(G1895&lt;=p_rot_b,"B","C"))</f>
        <v/>
      </c>
    </row>
    <row r="1896">
      <c r="A1896" s="5" t="inlineStr">
        <is>
          <t>351100300992298</t>
        </is>
      </c>
      <c r="B1896" s="5" t="inlineStr">
        <is>
          <t>PLAY GARDEN MANGUERA 4 CAPAS 7.60M</t>
        </is>
      </c>
      <c r="C1896" s="5" t="inlineStr">
        <is>
          <t>IMPORTACION GRIFERIA</t>
        </is>
      </c>
      <c r="D1896" s="11" t="n">
        <v>23</v>
      </c>
      <c r="E1896" s="12" t="n">
        <v>129806.98</v>
      </c>
      <c r="F1896" s="14">
        <f>E1896/SUM(E$2:E$4165)</f>
        <v/>
      </c>
      <c r="G1896" s="14">
        <f>G1895+F1896</f>
        <v/>
      </c>
      <c r="H1896" s="5">
        <f>IF(G1896&lt;=p_rot_a,"A",IF(G1896&lt;=p_rot_b,"B","C"))</f>
        <v/>
      </c>
    </row>
    <row r="1897">
      <c r="A1897" s="5" t="inlineStr">
        <is>
          <t>351100300991563</t>
        </is>
      </c>
      <c r="B1897" s="5" t="inlineStr">
        <is>
          <t>DIAMOND ASIENTO INODORO BLANCO ELONGADO S065 CIERRE LENTO</t>
        </is>
      </c>
      <c r="C1897" s="5" t="inlineStr">
        <is>
          <t>LOZA SANITARIA</t>
        </is>
      </c>
      <c r="D1897" s="11" t="n">
        <v>13</v>
      </c>
      <c r="E1897" s="12" t="n">
        <v>129630</v>
      </c>
      <c r="F1897" s="14">
        <f>E1897/SUM(E$2:E$4165)</f>
        <v/>
      </c>
      <c r="G1897" s="14">
        <f>G1896+F1897</f>
        <v/>
      </c>
      <c r="H1897" s="5">
        <f>IF(G1897&lt;=p_rot_a,"A",IF(G1897&lt;=p_rot_b,"B","C"))</f>
        <v/>
      </c>
    </row>
    <row r="1898">
      <c r="A1898" s="5" t="inlineStr">
        <is>
          <t>3472322</t>
        </is>
      </c>
      <c r="B1898" s="5" t="inlineStr">
        <is>
          <t xml:space="preserve">PRETUL SONDA CANERIA 7.6M </t>
        </is>
      </c>
      <c r="C1898" s="5" t="inlineStr">
        <is>
          <t>FERRETERIA GENERAL</t>
        </is>
      </c>
      <c r="D1898" s="11" t="n">
        <v>20</v>
      </c>
      <c r="E1898" s="12" t="n">
        <v>129384.57</v>
      </c>
      <c r="F1898" s="14">
        <f>E1898/SUM(E$2:E$4165)</f>
        <v/>
      </c>
      <c r="G1898" s="14">
        <f>G1897+F1898</f>
        <v/>
      </c>
      <c r="H1898" s="5">
        <f>IF(G1898&lt;=p_rot_a,"A",IF(G1898&lt;=p_rot_b,"B","C"))</f>
        <v/>
      </c>
    </row>
    <row r="1899">
      <c r="A1899" s="5" t="inlineStr">
        <is>
          <t>1052</t>
        </is>
      </c>
      <c r="B1899" s="5" t="inlineStr">
        <is>
          <t>CABLE 2 ROJO</t>
        </is>
      </c>
      <c r="C1899" s="5" t="inlineStr">
        <is>
          <t>ACCESORIOS ELECTRICOS Y CABLES</t>
        </is>
      </c>
      <c r="D1899" s="11" t="n">
        <v>35</v>
      </c>
      <c r="E1899" s="12" t="n">
        <v>129280.7</v>
      </c>
      <c r="F1899" s="14">
        <f>E1899/SUM(E$2:E$4165)</f>
        <v/>
      </c>
      <c r="G1899" s="14">
        <f>G1898+F1899</f>
        <v/>
      </c>
      <c r="H1899" s="5">
        <f>IF(G1899&lt;=p_rot_a,"A",IF(G1899&lt;=p_rot_b,"B","C"))</f>
        <v/>
      </c>
    </row>
    <row r="1900">
      <c r="A1900" s="5" t="inlineStr">
        <is>
          <t>9173</t>
        </is>
      </c>
      <c r="B1900" s="5" t="inlineStr">
        <is>
          <t>TAPA PAR CANOA LISA DERECHA - IZQUIERDA AMANCO</t>
        </is>
      </c>
      <c r="C1900" s="5" t="inlineStr">
        <is>
          <t>TUBERIA PVC, CANOAS Y ACCESORIOS</t>
        </is>
      </c>
      <c r="D1900" s="11" t="n">
        <v>89</v>
      </c>
      <c r="E1900" s="12" t="n">
        <v>129154.22</v>
      </c>
      <c r="F1900" s="14">
        <f>E1900/SUM(E$2:E$4165)</f>
        <v/>
      </c>
      <c r="G1900" s="14">
        <f>G1899+F1900</f>
        <v/>
      </c>
      <c r="H1900" s="5">
        <f>IF(G1900&lt;=p_rot_a,"A",IF(G1900&lt;=p_rot_b,"B","C"))</f>
        <v/>
      </c>
    </row>
    <row r="1901">
      <c r="A1901" s="5" t="inlineStr">
        <is>
          <t>10140034</t>
        </is>
      </c>
      <c r="B1901" s="5" t="inlineStr">
        <is>
          <t>TUBO ESTRUCT. CUADRADO 3X3 1.80MM NEGRO</t>
        </is>
      </c>
      <c r="C1901" s="5" t="inlineStr">
        <is>
          <t>TUBERIA ESTRUCTURAL</t>
        </is>
      </c>
      <c r="D1901" s="11" t="n">
        <v>9</v>
      </c>
      <c r="E1901" s="12" t="n">
        <v>128517.65</v>
      </c>
      <c r="F1901" s="14">
        <f>E1901/SUM(E$2:E$4165)</f>
        <v/>
      </c>
      <c r="G1901" s="14">
        <f>G1900+F1901</f>
        <v/>
      </c>
      <c r="H1901" s="5">
        <f>IF(G1901&lt;=p_rot_a,"A",IF(G1901&lt;=p_rot_b,"B","C"))</f>
        <v/>
      </c>
    </row>
    <row r="1902">
      <c r="A1902" s="5" t="inlineStr">
        <is>
          <t>72927</t>
        </is>
      </c>
      <c r="B1902" s="5" t="inlineStr">
        <is>
          <t xml:space="preserve">3M CINTA DOBLE PROPOSITO 1M x 3/4 DOBLE ADHESIVO </t>
        </is>
      </c>
      <c r="C1902" s="5" t="inlineStr">
        <is>
          <t>FERRETERIA GENERAL</t>
        </is>
      </c>
      <c r="D1902" s="11" t="n">
        <v>156</v>
      </c>
      <c r="E1902" s="12" t="n">
        <v>128123.9</v>
      </c>
      <c r="F1902" s="14">
        <f>E1902/SUM(E$2:E$4165)</f>
        <v/>
      </c>
      <c r="G1902" s="14">
        <f>G1901+F1902</f>
        <v/>
      </c>
      <c r="H1902" s="5">
        <f>IF(G1902&lt;=p_rot_a,"A",IF(G1902&lt;=p_rot_b,"B","C"))</f>
        <v/>
      </c>
    </row>
    <row r="1903">
      <c r="A1903" s="5" t="inlineStr">
        <is>
          <t>351100300992465</t>
        </is>
      </c>
      <c r="B1903" s="5" t="inlineStr">
        <is>
          <t>LAMPARA APLIQUE CARCASA BLANCA 4 WATTS LUZ AMARILLA VT-222090Y</t>
        </is>
      </c>
      <c r="C1903" s="5" t="inlineStr">
        <is>
          <t>ILUMINACION</t>
        </is>
      </c>
      <c r="D1903" s="11" t="n">
        <v>29</v>
      </c>
      <c r="E1903" s="12" t="n">
        <v>128027.49</v>
      </c>
      <c r="F1903" s="14">
        <f>E1903/SUM(E$2:E$4165)</f>
        <v/>
      </c>
      <c r="G1903" s="14">
        <f>G1902+F1903</f>
        <v/>
      </c>
      <c r="H1903" s="5">
        <f>IF(G1903&lt;=p_rot_a,"A",IF(G1903&lt;=p_rot_b,"B","C"))</f>
        <v/>
      </c>
    </row>
    <row r="1904">
      <c r="A1904" s="5" t="inlineStr">
        <is>
          <t>PINT-PS-0015</t>
        </is>
      </c>
      <c r="B1904" s="5" t="inlineStr">
        <is>
          <t>BOSNY SPRAY PREMIER GRIS SB-68</t>
        </is>
      </c>
      <c r="C1904" s="5" t="inlineStr">
        <is>
          <t>PINTURA SPRAY</t>
        </is>
      </c>
      <c r="D1904" s="11" t="n">
        <v>47</v>
      </c>
      <c r="E1904" s="12" t="n">
        <v>128018.44</v>
      </c>
      <c r="F1904" s="14">
        <f>E1904/SUM(E$2:E$4165)</f>
        <v/>
      </c>
      <c r="G1904" s="14">
        <f>G1903+F1904</f>
        <v/>
      </c>
      <c r="H1904" s="5">
        <f>IF(G1904&lt;=p_rot_a,"A",IF(G1904&lt;=p_rot_b,"B","C"))</f>
        <v/>
      </c>
    </row>
    <row r="1905">
      <c r="A1905" s="5" t="inlineStr">
        <is>
          <t>929</t>
        </is>
      </c>
      <c r="B1905" s="5" t="inlineStr">
        <is>
          <t xml:space="preserve">MANGUERA NIVEL 1/2  </t>
        </is>
      </c>
      <c r="C1905" s="5" t="inlineStr">
        <is>
          <t>FERRETERIA GENERAL</t>
        </is>
      </c>
      <c r="D1905" s="11" t="n">
        <v>419</v>
      </c>
      <c r="E1905" s="12" t="n">
        <v>127884.46</v>
      </c>
      <c r="F1905" s="14">
        <f>E1905/SUM(E$2:E$4165)</f>
        <v/>
      </c>
      <c r="G1905" s="14">
        <f>G1904+F1905</f>
        <v/>
      </c>
      <c r="H1905" s="5">
        <f>IF(G1905&lt;=p_rot_a,"A",IF(G1905&lt;=p_rot_b,"B","C"))</f>
        <v/>
      </c>
    </row>
    <row r="1906">
      <c r="A1906" s="5" t="inlineStr">
        <is>
          <t>72815</t>
        </is>
      </c>
      <c r="B1906" s="5" t="inlineStr">
        <is>
          <t>CINTA PAPEL GRANDE GYPSUM 150M</t>
        </is>
      </c>
      <c r="C1906" s="5" t="inlineStr">
        <is>
          <t>FERRETERIA GENERAL</t>
        </is>
      </c>
      <c r="D1906" s="11" t="n">
        <v>47</v>
      </c>
      <c r="E1906" s="12" t="n">
        <v>127643.42</v>
      </c>
      <c r="F1906" s="14">
        <f>E1906/SUM(E$2:E$4165)</f>
        <v/>
      </c>
      <c r="G1906" s="14">
        <f>G1905+F1906</f>
        <v/>
      </c>
      <c r="H1906" s="5">
        <f>IF(G1906&lt;=p_rot_a,"A",IF(G1906&lt;=p_rot_b,"B","C"))</f>
        <v/>
      </c>
    </row>
    <row r="1907">
      <c r="A1907" s="5" t="inlineStr">
        <is>
          <t>351100300991061</t>
        </is>
      </c>
      <c r="B1907" s="5" t="inlineStr">
        <is>
          <t>SET PINTOR 4 PIEZAS BANDEJA/RODILLO/FELPA/BROCHA</t>
        </is>
      </c>
      <c r="C1907" s="5" t="inlineStr">
        <is>
          <t>FERRETERIA GENERAL</t>
        </is>
      </c>
      <c r="D1907" s="11" t="n">
        <v>39</v>
      </c>
      <c r="E1907" s="12" t="n">
        <v>127560.3</v>
      </c>
      <c r="F1907" s="14">
        <f>E1907/SUM(E$2:E$4165)</f>
        <v/>
      </c>
      <c r="G1907" s="14">
        <f>G1906+F1907</f>
        <v/>
      </c>
      <c r="H1907" s="5">
        <f>IF(G1907&lt;=p_rot_a,"A",IF(G1907&lt;=p_rot_b,"B","C"))</f>
        <v/>
      </c>
    </row>
    <row r="1908">
      <c r="A1908" s="5" t="inlineStr">
        <is>
          <t>351100300992647</t>
        </is>
      </c>
      <c r="B1908" s="5" t="inlineStr">
        <is>
          <t>CIELO CROMO COMBO MUEBLE MADERA CLARO + LAVATORIO + GRIFERIA + DESAGUE 45CM X 45 CM X 78CM</t>
        </is>
      </c>
      <c r="C1908" s="5" t="inlineStr">
        <is>
          <t>LOZA</t>
        </is>
      </c>
      <c r="D1908" s="11" t="n">
        <v>2</v>
      </c>
      <c r="E1908" s="12" t="n">
        <v>127433.63</v>
      </c>
      <c r="F1908" s="14">
        <f>E1908/SUM(E$2:E$4165)</f>
        <v/>
      </c>
      <c r="G1908" s="14">
        <f>G1907+F1908</f>
        <v/>
      </c>
      <c r="H1908" s="5">
        <f>IF(G1908&lt;=p_rot_a,"A",IF(G1908&lt;=p_rot_b,"B","C"))</f>
        <v/>
      </c>
    </row>
    <row r="1909">
      <c r="A1909" s="5" t="inlineStr">
        <is>
          <t>351100300992648</t>
        </is>
      </c>
      <c r="B1909" s="5" t="inlineStr">
        <is>
          <t>CIELO CROMO COMBO MUEBLE MADERA OSCURO + LAVATORIO + GRIFERIA + DESAGUE 45CM X 45 CM X 78CM</t>
        </is>
      </c>
      <c r="C1909" s="5" t="inlineStr">
        <is>
          <t>LOZA</t>
        </is>
      </c>
      <c r="D1909" s="11" t="n">
        <v>2</v>
      </c>
      <c r="E1909" s="12" t="n">
        <v>127433.63</v>
      </c>
      <c r="F1909" s="14">
        <f>E1909/SUM(E$2:E$4165)</f>
        <v/>
      </c>
      <c r="G1909" s="14">
        <f>G1908+F1909</f>
        <v/>
      </c>
      <c r="H1909" s="5">
        <f>IF(G1909&lt;=p_rot_a,"A",IF(G1909&lt;=p_rot_b,"B","C"))</f>
        <v/>
      </c>
    </row>
    <row r="1910">
      <c r="A1910" s="5" t="inlineStr">
        <is>
          <t>351100300992096</t>
        </is>
      </c>
      <c r="B1910" s="5" t="inlineStr">
        <is>
          <t>TOTAL HIDRO LAVADORA INALAM 20V 24.8BAR SIN BATERIA TPWLI2008 TPWLI2036</t>
        </is>
      </c>
      <c r="C1910" s="5" t="inlineStr">
        <is>
          <t>HERRAMIENTAS ELECTRICAS</t>
        </is>
      </c>
      <c r="D1910" s="11" t="n">
        <v>5</v>
      </c>
      <c r="E1910" s="12" t="n">
        <v>127339.88</v>
      </c>
      <c r="F1910" s="14">
        <f>E1910/SUM(E$2:E$4165)</f>
        <v/>
      </c>
      <c r="G1910" s="14">
        <f>G1909+F1910</f>
        <v/>
      </c>
      <c r="H1910" s="5">
        <f>IF(G1910&lt;=p_rot_a,"A",IF(G1910&lt;=p_rot_b,"B","C"))</f>
        <v/>
      </c>
    </row>
    <row r="1911">
      <c r="A1911" s="5" t="inlineStr">
        <is>
          <t>45692836</t>
        </is>
      </c>
      <c r="B1911" s="5" t="inlineStr">
        <is>
          <t>DESAGUE PARA BAÑO SATINADO TIPO POP UP 4 PULG CUADRADO ACERO INOX HTK-RJ-10</t>
        </is>
      </c>
      <c r="C1911" s="5" t="inlineStr">
        <is>
          <t>IMPORTACION GRIFERIA</t>
        </is>
      </c>
      <c r="D1911" s="11" t="n">
        <v>36</v>
      </c>
      <c r="E1911" s="12" t="n">
        <v>127327.43</v>
      </c>
      <c r="F1911" s="14">
        <f>E1911/SUM(E$2:E$4165)</f>
        <v/>
      </c>
      <c r="G1911" s="14">
        <f>G1910+F1911</f>
        <v/>
      </c>
      <c r="H1911" s="5">
        <f>IF(G1911&lt;=p_rot_a,"A",IF(G1911&lt;=p_rot_b,"B","C"))</f>
        <v/>
      </c>
    </row>
    <row r="1912">
      <c r="A1912" s="5" t="inlineStr">
        <is>
          <t>351100300992309</t>
        </is>
      </c>
      <c r="B1912" s="5" t="inlineStr">
        <is>
          <t>CAMARA DE SEGURIDAD WIFI 8MM X 6MM PARA PLAFON JT-8177</t>
        </is>
      </c>
      <c r="C1912" s="5" t="inlineStr">
        <is>
          <t>IMPORTACION FERRETERIA GENERAL</t>
        </is>
      </c>
      <c r="D1912" s="11" t="n">
        <v>8</v>
      </c>
      <c r="E1912" s="12" t="n">
        <v>127240.36</v>
      </c>
      <c r="F1912" s="14">
        <f>E1912/SUM(E$2:E$4165)</f>
        <v/>
      </c>
      <c r="G1912" s="14">
        <f>G1911+F1912</f>
        <v/>
      </c>
      <c r="H1912" s="5">
        <f>IF(G1912&lt;=p_rot_a,"A",IF(G1912&lt;=p_rot_b,"B","C"))</f>
        <v/>
      </c>
    </row>
    <row r="1913">
      <c r="A1913" s="5" t="inlineStr">
        <is>
          <t>PINT-IM-0001</t>
        </is>
      </c>
      <c r="B1913" s="5" t="inlineStr">
        <is>
          <t>LANCO SILICONIZER 1/4 GALON BLANCO RC200-5</t>
        </is>
      </c>
      <c r="C1913" s="5" t="inlineStr">
        <is>
          <t>IMPERMEABILIZANTES</t>
        </is>
      </c>
      <c r="D1913" s="11" t="n">
        <v>22</v>
      </c>
      <c r="E1913" s="12" t="n">
        <v>126588.17</v>
      </c>
      <c r="F1913" s="14">
        <f>E1913/SUM(E$2:E$4165)</f>
        <v/>
      </c>
      <c r="G1913" s="14">
        <f>G1912+F1913</f>
        <v/>
      </c>
      <c r="H1913" s="5">
        <f>IF(G1913&lt;=p_rot_a,"A",IF(G1913&lt;=p_rot_b,"B","C"))</f>
        <v/>
      </c>
    </row>
    <row r="1914">
      <c r="A1914" s="5" t="inlineStr">
        <is>
          <t>10200005</t>
        </is>
      </c>
      <c r="B1914" s="5" t="inlineStr">
        <is>
          <t>TUBO REDONDO 3/4 X 1.50MM NEGRO</t>
        </is>
      </c>
      <c r="C1914" s="5" t="inlineStr">
        <is>
          <t>TUBERIA REDONDA</t>
        </is>
      </c>
      <c r="D1914" s="11" t="n">
        <v>41</v>
      </c>
      <c r="E1914" s="12" t="n">
        <v>126498.44</v>
      </c>
      <c r="F1914" s="14">
        <f>E1914/SUM(E$2:E$4165)</f>
        <v/>
      </c>
      <c r="G1914" s="14">
        <f>G1913+F1914</f>
        <v/>
      </c>
      <c r="H1914" s="5">
        <f>IF(G1914&lt;=p_rot_a,"A",IF(G1914&lt;=p_rot_b,"B","C"))</f>
        <v/>
      </c>
    </row>
    <row r="1915">
      <c r="A1915" s="5" t="inlineStr">
        <is>
          <t>351100300992469</t>
        </is>
      </c>
      <c r="B1915" s="5" t="inlineStr">
        <is>
          <t>REMATE FINAL PISO SPC GRIS 45 X 2400MM DE041-C</t>
        </is>
      </c>
      <c r="C1915" s="5" t="inlineStr">
        <is>
          <t>PISO SPC</t>
        </is>
      </c>
      <c r="D1915" s="11" t="n">
        <v>26</v>
      </c>
      <c r="E1915" s="12" t="n">
        <v>126321.95</v>
      </c>
      <c r="F1915" s="14">
        <f>E1915/SUM(E$2:E$4165)</f>
        <v/>
      </c>
      <c r="G1915" s="14">
        <f>G1914+F1915</f>
        <v/>
      </c>
      <c r="H1915" s="5">
        <f>IF(G1915&lt;=p_rot_a,"A",IF(G1915&lt;=p_rot_b,"B","C"))</f>
        <v/>
      </c>
    </row>
    <row r="1916">
      <c r="A1916" s="5" t="inlineStr">
        <is>
          <t>73943</t>
        </is>
      </c>
      <c r="B1916" s="5" t="inlineStr">
        <is>
          <t>TOTAL JUEGO LLAVES COROFIJA  8 PCS THT102286</t>
        </is>
      </c>
      <c r="C1916" s="5" t="inlineStr">
        <is>
          <t>FERRETERIA GENERAL</t>
        </is>
      </c>
      <c r="D1916" s="11" t="n">
        <v>23</v>
      </c>
      <c r="E1916" s="12" t="n">
        <v>126188.25</v>
      </c>
      <c r="F1916" s="14">
        <f>E1916/SUM(E$2:E$4165)</f>
        <v/>
      </c>
      <c r="G1916" s="14">
        <f>G1915+F1916</f>
        <v/>
      </c>
      <c r="H1916" s="5">
        <f>IF(G1916&lt;=p_rot_a,"A",IF(G1916&lt;=p_rot_b,"B","C"))</f>
        <v/>
      </c>
    </row>
    <row r="1917">
      <c r="A1917" s="5" t="inlineStr">
        <is>
          <t>PINT-SE-0004</t>
        </is>
      </c>
      <c r="B1917" s="5" t="inlineStr">
        <is>
          <t>LANCO STAIN KILLER 1/4 BLOQUEADOR DE MANCHAS WP039-5</t>
        </is>
      </c>
      <c r="C1917" s="5" t="inlineStr">
        <is>
          <t>SELLADORES</t>
        </is>
      </c>
      <c r="D1917" s="11" t="n">
        <v>17</v>
      </c>
      <c r="E1917" s="12" t="n">
        <v>126041.4</v>
      </c>
      <c r="F1917" s="14">
        <f>E1917/SUM(E$2:E$4165)</f>
        <v/>
      </c>
      <c r="G1917" s="14">
        <f>G1916+F1917</f>
        <v/>
      </c>
      <c r="H1917" s="5">
        <f>IF(G1917&lt;=p_rot_a,"A",IF(G1917&lt;=p_rot_b,"B","C"))</f>
        <v/>
      </c>
    </row>
    <row r="1918">
      <c r="A1918" s="5" t="inlineStr">
        <is>
          <t>351100300992297</t>
        </is>
      </c>
      <c r="B1918" s="5" t="inlineStr">
        <is>
          <t>AQUA BLUE BRIDA 4 PULG  P-11612</t>
        </is>
      </c>
      <c r="C1918" s="5" t="inlineStr">
        <is>
          <t>IMPORTACION GRIFERIA</t>
        </is>
      </c>
      <c r="D1918" s="11" t="n">
        <v>25</v>
      </c>
      <c r="E1918" s="12" t="n">
        <v>125960.65</v>
      </c>
      <c r="F1918" s="14">
        <f>E1918/SUM(E$2:E$4165)</f>
        <v/>
      </c>
      <c r="G1918" s="14">
        <f>G1917+F1918</f>
        <v/>
      </c>
      <c r="H1918" s="5">
        <f>IF(G1918&lt;=p_rot_a,"A",IF(G1918&lt;=p_rot_b,"B","C"))</f>
        <v/>
      </c>
    </row>
    <row r="1919">
      <c r="A1919" s="5" t="inlineStr">
        <is>
          <t>351100300991101</t>
        </is>
      </c>
      <c r="B1919" s="5" t="inlineStr">
        <is>
          <t>AZULEJO RAJU GRIS 1036D 30X60 CAJA 0.90M2</t>
        </is>
      </c>
      <c r="C1919" s="5" t="inlineStr">
        <is>
          <t>SIN CATEGORIA</t>
        </is>
      </c>
      <c r="D1919" s="11" t="n">
        <v>24</v>
      </c>
      <c r="E1919" s="12" t="n">
        <v>125378.45</v>
      </c>
      <c r="F1919" s="14">
        <f>E1919/SUM(E$2:E$4165)</f>
        <v/>
      </c>
      <c r="G1919" s="14">
        <f>G1918+F1919</f>
        <v/>
      </c>
      <c r="H1919" s="5">
        <f>IF(G1919&lt;=p_rot_a,"A",IF(G1919&lt;=p_rot_b,"B","C"))</f>
        <v/>
      </c>
    </row>
    <row r="1920">
      <c r="A1920" s="5" t="inlineStr">
        <is>
          <t>351100300991428</t>
        </is>
      </c>
      <c r="B1920" s="5" t="inlineStr">
        <is>
          <t>LANCO WET LOOK GALON</t>
        </is>
      </c>
      <c r="C1920" s="5" t="inlineStr">
        <is>
          <t>PINTURAS Y SELLADORES</t>
        </is>
      </c>
      <c r="D1920" s="11" t="n">
        <v>6</v>
      </c>
      <c r="E1920" s="12" t="n">
        <v>125368.62</v>
      </c>
      <c r="F1920" s="14">
        <f>E1920/SUM(E$2:E$4165)</f>
        <v/>
      </c>
      <c r="G1920" s="14">
        <f>G1919+F1920</f>
        <v/>
      </c>
      <c r="H1920" s="5">
        <f>IF(G1920&lt;=p_rot_a,"A",IF(G1920&lt;=p_rot_b,"B","C"))</f>
        <v/>
      </c>
    </row>
    <row r="1921">
      <c r="A1921" s="5" t="inlineStr">
        <is>
          <t>2100</t>
        </is>
      </c>
      <c r="B1921" s="5" t="inlineStr">
        <is>
          <t>LAUREL BATIENTE 1/2X2 EN VARAS</t>
        </is>
      </c>
      <c r="C1921" s="5" t="inlineStr">
        <is>
          <t>LAUREL</t>
        </is>
      </c>
      <c r="D1921" s="11" t="n">
        <v>373</v>
      </c>
      <c r="E1921" s="12" t="n">
        <v>125247.36</v>
      </c>
      <c r="F1921" s="14">
        <f>E1921/SUM(E$2:E$4165)</f>
        <v/>
      </c>
      <c r="G1921" s="14">
        <f>G1920+F1921</f>
        <v/>
      </c>
      <c r="H1921" s="5">
        <f>IF(G1921&lt;=p_rot_a,"A",IF(G1921&lt;=p_rot_b,"B","C"))</f>
        <v/>
      </c>
    </row>
    <row r="1922">
      <c r="A1922" s="5" t="inlineStr">
        <is>
          <t>351100300992382</t>
        </is>
      </c>
      <c r="B1922" s="5" t="inlineStr">
        <is>
          <t>WADFOW CAJA ORGNIZADORA 9 PIEZAS 38CM X 15CM X 32CM WTB8331 APILABLE</t>
        </is>
      </c>
      <c r="C1922" s="5" t="inlineStr">
        <is>
          <t>FERRETERIA GENERAL</t>
        </is>
      </c>
      <c r="D1922" s="11" t="n">
        <v>16</v>
      </c>
      <c r="E1922" s="12" t="n">
        <v>124676.88</v>
      </c>
      <c r="F1922" s="14">
        <f>E1922/SUM(E$2:E$4165)</f>
        <v/>
      </c>
      <c r="G1922" s="14">
        <f>G1921+F1922</f>
        <v/>
      </c>
      <c r="H1922" s="5">
        <f>IF(G1922&lt;=p_rot_a,"A",IF(G1922&lt;=p_rot_b,"B","C"))</f>
        <v/>
      </c>
    </row>
    <row r="1923">
      <c r="A1923" s="5" t="inlineStr">
        <is>
          <t>PINT-AN-0064</t>
        </is>
      </c>
      <c r="B1923" s="5" t="inlineStr">
        <is>
          <t>LANCO WALL MASTER ACCENT MATE GALON ACEITE WS1051-4</t>
        </is>
      </c>
      <c r="C1923" s="5" t="inlineStr">
        <is>
          <t>ANTICORROSIVOS Y BASE ACEITE</t>
        </is>
      </c>
      <c r="D1923" s="11" t="n">
        <v>5</v>
      </c>
      <c r="E1923" s="12" t="n">
        <v>124247.79</v>
      </c>
      <c r="F1923" s="14">
        <f>E1923/SUM(E$2:E$4165)</f>
        <v/>
      </c>
      <c r="G1923" s="14">
        <f>G1922+F1923</f>
        <v/>
      </c>
      <c r="H1923" s="5">
        <f>IF(G1923&lt;=p_rot_a,"A",IF(G1923&lt;=p_rot_b,"B","C"))</f>
        <v/>
      </c>
    </row>
    <row r="1924">
      <c r="A1924" s="5" t="inlineStr">
        <is>
          <t>351100300991552</t>
        </is>
      </c>
      <c r="B1924" s="5" t="inlineStr">
        <is>
          <t>NORTON DISCO CORTE MADERA 41/2 PARA ESMERILADORA 10147</t>
        </is>
      </c>
      <c r="C1924" s="5" t="inlineStr">
        <is>
          <t>FERRETERIA GENERAL</t>
        </is>
      </c>
      <c r="D1924" s="11" t="n">
        <v>17</v>
      </c>
      <c r="E1924" s="12" t="n">
        <v>124186.09</v>
      </c>
      <c r="F1924" s="14">
        <f>E1924/SUM(E$2:E$4165)</f>
        <v/>
      </c>
      <c r="G1924" s="14">
        <f>G1923+F1924</f>
        <v/>
      </c>
      <c r="H1924" s="5">
        <f>IF(G1924&lt;=p_rot_a,"A",IF(G1924&lt;=p_rot_b,"B","C"))</f>
        <v/>
      </c>
    </row>
    <row r="1925">
      <c r="A1925" s="5" t="inlineStr">
        <is>
          <t>722</t>
        </is>
      </c>
      <c r="B1925" s="5" t="inlineStr">
        <is>
          <t>SCOTCH BRITE GRANDE MORADA 7447 ESPONJA</t>
        </is>
      </c>
      <c r="C1925" s="5" t="inlineStr">
        <is>
          <t>FERRETERIA GENERAL</t>
        </is>
      </c>
      <c r="D1925" s="11" t="n">
        <v>175</v>
      </c>
      <c r="E1925" s="12" t="n">
        <v>124119.51</v>
      </c>
      <c r="F1925" s="14">
        <f>E1925/SUM(E$2:E$4165)</f>
        <v/>
      </c>
      <c r="G1925" s="14">
        <f>G1924+F1925</f>
        <v/>
      </c>
      <c r="H1925" s="5">
        <f>IF(G1925&lt;=p_rot_a,"A",IF(G1925&lt;=p_rot_b,"B","C"))</f>
        <v/>
      </c>
    </row>
    <row r="1926">
      <c r="A1926" s="5" t="inlineStr">
        <is>
          <t>792872</t>
        </is>
      </c>
      <c r="B1926" s="5" t="inlineStr">
        <is>
          <t>FREGADERO CORONA ESQUINERO DOBLE TANQUE 106 X 62CM LS-10862 ACERO INOX PULIDO +CACHERA DIAMENTE GRIS</t>
        </is>
      </c>
      <c r="C1926" s="5" t="inlineStr">
        <is>
          <t>IMPORTACION FREGADEROS</t>
        </is>
      </c>
      <c r="D1926" s="11" t="n">
        <v>2</v>
      </c>
      <c r="E1926" s="12" t="n">
        <v>123893.81</v>
      </c>
      <c r="F1926" s="14">
        <f>E1926/SUM(E$2:E$4165)</f>
        <v/>
      </c>
      <c r="G1926" s="14">
        <f>G1925+F1926</f>
        <v/>
      </c>
      <c r="H1926" s="5">
        <f>IF(G1926&lt;=p_rot_a,"A",IF(G1926&lt;=p_rot_b,"B","C"))</f>
        <v/>
      </c>
    </row>
    <row r="1927">
      <c r="A1927" s="5" t="inlineStr">
        <is>
          <t>7935</t>
        </is>
      </c>
      <c r="B1927" s="5" t="inlineStr">
        <is>
          <t>LIJA MADERA #120</t>
        </is>
      </c>
      <c r="C1927" s="5" t="inlineStr">
        <is>
          <t>FERRETERIA GENERAL</t>
        </is>
      </c>
      <c r="D1927" s="11" t="n">
        <v>337</v>
      </c>
      <c r="E1927" s="12" t="n">
        <v>123834.59</v>
      </c>
      <c r="F1927" s="14">
        <f>E1927/SUM(E$2:E$4165)</f>
        <v/>
      </c>
      <c r="G1927" s="14">
        <f>G1926+F1927</f>
        <v/>
      </c>
      <c r="H1927" s="5">
        <f>IF(G1927&lt;=p_rot_a,"A",IF(G1927&lt;=p_rot_b,"B","C"))</f>
        <v/>
      </c>
    </row>
    <row r="1928">
      <c r="A1928" s="5" t="inlineStr">
        <is>
          <t>111278</t>
        </is>
      </c>
      <c r="B1928" s="5" t="inlineStr">
        <is>
          <t>$$ LLAVE FREGADERO SENCILLA CUELLO FLEXIBLE 90117C EZ-FLO</t>
        </is>
      </c>
      <c r="C1928" s="5" t="inlineStr">
        <is>
          <t>GRIFERIA - ACC. BAÑO Y COCINA</t>
        </is>
      </c>
      <c r="D1928" s="11" t="n">
        <v>13</v>
      </c>
      <c r="E1928" s="12" t="n">
        <v>123559.98</v>
      </c>
      <c r="F1928" s="14">
        <f>E1928/SUM(E$2:E$4165)</f>
        <v/>
      </c>
      <c r="G1928" s="14">
        <f>G1927+F1928</f>
        <v/>
      </c>
      <c r="H1928" s="5">
        <f>IF(G1928&lt;=p_rot_a,"A",IF(G1928&lt;=p_rot_b,"B","C"))</f>
        <v/>
      </c>
    </row>
    <row r="1929">
      <c r="A1929" s="5" t="inlineStr">
        <is>
          <t>351100300991013</t>
        </is>
      </c>
      <c r="B1929" s="5" t="inlineStr">
        <is>
          <t>FISHER ESPUMA EXPANSIVA GRANDE 750 ML 94728 PU1/750</t>
        </is>
      </c>
      <c r="C1929" s="5" t="inlineStr">
        <is>
          <t>PINTURAS Y SELLADORES</t>
        </is>
      </c>
      <c r="D1929" s="11" t="n">
        <v>17</v>
      </c>
      <c r="E1929" s="12" t="n">
        <v>123549.92</v>
      </c>
      <c r="F1929" s="14">
        <f>E1929/SUM(E$2:E$4165)</f>
        <v/>
      </c>
      <c r="G1929" s="14">
        <f>G1928+F1929</f>
        <v/>
      </c>
      <c r="H1929" s="5">
        <f>IF(G1929&lt;=p_rot_a,"A",IF(G1929&lt;=p_rot_b,"B","C"))</f>
        <v/>
      </c>
    </row>
    <row r="1930">
      <c r="A1930" s="5" t="inlineStr">
        <is>
          <t>10140014</t>
        </is>
      </c>
      <c r="B1930" s="5" t="inlineStr">
        <is>
          <t>TUBO ESTRUCT. RECTANGULAR 1X2 1.80MM NEGRO</t>
        </is>
      </c>
      <c r="C1930" s="5" t="inlineStr">
        <is>
          <t>TUBERIA ESTRUCTURAL</t>
        </is>
      </c>
      <c r="D1930" s="11" t="n">
        <v>16</v>
      </c>
      <c r="E1930" s="12" t="n">
        <v>123240.78</v>
      </c>
      <c r="F1930" s="14">
        <f>E1930/SUM(E$2:E$4165)</f>
        <v/>
      </c>
      <c r="G1930" s="14">
        <f>G1929+F1930</f>
        <v/>
      </c>
      <c r="H1930" s="5">
        <f>IF(G1930&lt;=p_rot_a,"A",IF(G1930&lt;=p_rot_b,"B","C"))</f>
        <v/>
      </c>
    </row>
    <row r="1931">
      <c r="A1931" s="5" t="inlineStr">
        <is>
          <t>9131</t>
        </is>
      </c>
      <c r="B1931" s="5" t="inlineStr">
        <is>
          <t>CODO 1/2 X 90 CPVC AGUA CALIENTE</t>
        </is>
      </c>
      <c r="C1931" s="5" t="inlineStr">
        <is>
          <t>TUBERIA PVC, CANOAS Y ACCESORIOS</t>
        </is>
      </c>
      <c r="D1931" s="11" t="n">
        <v>377</v>
      </c>
      <c r="E1931" s="12" t="n">
        <v>123023.64</v>
      </c>
      <c r="F1931" s="14">
        <f>E1931/SUM(E$2:E$4165)</f>
        <v/>
      </c>
      <c r="G1931" s="14">
        <f>G1930+F1931</f>
        <v/>
      </c>
      <c r="H1931" s="5">
        <f>IF(G1931&lt;=p_rot_a,"A",IF(G1931&lt;=p_rot_b,"B","C"))</f>
        <v/>
      </c>
    </row>
    <row r="1932">
      <c r="A1932" s="5" t="inlineStr">
        <is>
          <t>30111</t>
        </is>
      </c>
      <c r="B1932" s="5" t="inlineStr">
        <is>
          <t>CH CENTRO DE CARGA 2 CIRCUITOS 70 A PARCHE 2L 70SP</t>
        </is>
      </c>
      <c r="C1932" s="5" t="inlineStr">
        <is>
          <t>ACCESORIOS ELECTRICOS Y CABLES</t>
        </is>
      </c>
      <c r="D1932" s="11" t="n">
        <v>5</v>
      </c>
      <c r="E1932" s="12" t="n">
        <v>122910.4</v>
      </c>
      <c r="F1932" s="14">
        <f>E1932/SUM(E$2:E$4165)</f>
        <v/>
      </c>
      <c r="G1932" s="14">
        <f>G1931+F1932</f>
        <v/>
      </c>
      <c r="H1932" s="5">
        <f>IF(G1932&lt;=p_rot_a,"A",IF(G1932&lt;=p_rot_b,"B","C"))</f>
        <v/>
      </c>
    </row>
    <row r="1933">
      <c r="A1933" s="5" t="inlineStr">
        <is>
          <t>71014</t>
        </is>
      </c>
      <c r="B1933" s="5" t="inlineStr">
        <is>
          <t>BROCA METAL 3/8 IRWIN</t>
        </is>
      </c>
      <c r="C1933" s="5" t="inlineStr">
        <is>
          <t>FERRETERIA GENERAL</t>
        </is>
      </c>
      <c r="D1933" s="11" t="n">
        <v>42</v>
      </c>
      <c r="E1933" s="12" t="n">
        <v>122799.28</v>
      </c>
      <c r="F1933" s="14">
        <f>E1933/SUM(E$2:E$4165)</f>
        <v/>
      </c>
      <c r="G1933" s="14">
        <f>G1932+F1933</f>
        <v/>
      </c>
      <c r="H1933" s="5">
        <f>IF(G1933&lt;=p_rot_a,"A",IF(G1933&lt;=p_rot_b,"B","C"))</f>
        <v/>
      </c>
    </row>
    <row r="1934">
      <c r="A1934" s="5" t="inlineStr">
        <is>
          <t>3432</t>
        </is>
      </c>
      <c r="B1934" s="5" t="inlineStr">
        <is>
          <t>PRETUL CORTADORA CERAMICA 40CM CAZ 40P</t>
        </is>
      </c>
      <c r="C1934" s="5" t="inlineStr">
        <is>
          <t>FERRETERIA GENERAL</t>
        </is>
      </c>
      <c r="D1934" s="11" t="n">
        <v>14</v>
      </c>
      <c r="E1934" s="12" t="n">
        <v>122416.64</v>
      </c>
      <c r="F1934" s="14">
        <f>E1934/SUM(E$2:E$4165)</f>
        <v/>
      </c>
      <c r="G1934" s="14">
        <f>G1933+F1934</f>
        <v/>
      </c>
      <c r="H1934" s="5">
        <f>IF(G1934&lt;=p_rot_a,"A",IF(G1934&lt;=p_rot_b,"B","C"))</f>
        <v/>
      </c>
    </row>
    <row r="1935">
      <c r="A1935" s="5" t="inlineStr">
        <is>
          <t>10120009</t>
        </is>
      </c>
      <c r="B1935" s="5" t="inlineStr">
        <is>
          <t>PLATINA 1 1/2 X 1/8</t>
        </is>
      </c>
      <c r="C1935" s="5" t="inlineStr">
        <is>
          <t>PLATINA HIERRO</t>
        </is>
      </c>
      <c r="D1935" s="11" t="n">
        <v>32</v>
      </c>
      <c r="E1935" s="12" t="n">
        <v>122388.6</v>
      </c>
      <c r="F1935" s="14">
        <f>E1935/SUM(E$2:E$4165)</f>
        <v/>
      </c>
      <c r="G1935" s="14">
        <f>G1934+F1935</f>
        <v/>
      </c>
      <c r="H1935" s="5">
        <f>IF(G1935&lt;=p_rot_a,"A",IF(G1935&lt;=p_rot_b,"B","C"))</f>
        <v/>
      </c>
    </row>
    <row r="1936">
      <c r="A1936" s="5" t="inlineStr">
        <is>
          <t>351100300992402</t>
        </is>
      </c>
      <c r="B1936" s="5" t="inlineStr">
        <is>
          <t>CAMARA DE SEGURIDAD WIFI E27 4MP CTV-40SW PARA PLAFON</t>
        </is>
      </c>
      <c r="C1936" s="5" t="inlineStr">
        <is>
          <t>HERRAMIENTA ELECTRICA</t>
        </is>
      </c>
      <c r="D1936" s="11" t="n">
        <v>9</v>
      </c>
      <c r="E1936" s="12" t="n">
        <v>122123.89</v>
      </c>
      <c r="F1936" s="14">
        <f>E1936/SUM(E$2:E$4165)</f>
        <v/>
      </c>
      <c r="G1936" s="14">
        <f>G1935+F1936</f>
        <v/>
      </c>
      <c r="H1936" s="5">
        <f>IF(G1936&lt;=p_rot_a,"A",IF(G1936&lt;=p_rot_b,"B","C"))</f>
        <v/>
      </c>
    </row>
    <row r="1937">
      <c r="A1937" s="5" t="inlineStr">
        <is>
          <t>351100300992498</t>
        </is>
      </c>
      <c r="B1937" s="5" t="inlineStr">
        <is>
          <t>AQUAFINA REGADERA REDONDA 12” NIPLE 19” NEGRA ASPERSION</t>
        </is>
      </c>
      <c r="C1937" s="5" t="inlineStr">
        <is>
          <t>GRIFERIA - ACC. BAÑO Y COCINA</t>
        </is>
      </c>
      <c r="D1937" s="11" t="n">
        <v>9</v>
      </c>
      <c r="E1937" s="12" t="n">
        <v>122092.92</v>
      </c>
      <c r="F1937" s="14">
        <f>E1937/SUM(E$2:E$4165)</f>
        <v/>
      </c>
      <c r="G1937" s="14">
        <f>G1936+F1937</f>
        <v/>
      </c>
      <c r="H1937" s="5">
        <f>IF(G1937&lt;=p_rot_a,"A",IF(G1937&lt;=p_rot_b,"B","C"))</f>
        <v/>
      </c>
    </row>
    <row r="1938">
      <c r="A1938" s="5" t="inlineStr">
        <is>
          <t>351100300991060</t>
        </is>
      </c>
      <c r="B1938" s="5" t="inlineStr">
        <is>
          <t>LANCO ESPUMA EXPANSIVA POLY FOAM 16.9OZ 500ML</t>
        </is>
      </c>
      <c r="C1938" s="5" t="inlineStr">
        <is>
          <t>PINTURAS Y SELLADORES</t>
        </is>
      </c>
      <c r="D1938" s="11" t="n">
        <v>22</v>
      </c>
      <c r="E1938" s="12" t="n">
        <v>122079.75</v>
      </c>
      <c r="F1938" s="14">
        <f>E1938/SUM(E$2:E$4165)</f>
        <v/>
      </c>
      <c r="G1938" s="14">
        <f>G1937+F1938</f>
        <v/>
      </c>
      <c r="H1938" s="5">
        <f>IF(G1938&lt;=p_rot_a,"A",IF(G1938&lt;=p_rot_b,"B","C"))</f>
        <v/>
      </c>
    </row>
    <row r="1939">
      <c r="A1939" s="5" t="inlineStr">
        <is>
          <t>72736</t>
        </is>
      </c>
      <c r="B1939" s="5" t="inlineStr">
        <is>
          <t>FILTRO ATRAPA PELUSAS COFLEX DJ-K455AS 150CM SECADORA</t>
        </is>
      </c>
      <c r="C1939" s="5" t="inlineStr">
        <is>
          <t>FERRETERIA GENERAL</t>
        </is>
      </c>
      <c r="D1939" s="11" t="n">
        <v>7</v>
      </c>
      <c r="E1939" s="12" t="n">
        <v>122043.23</v>
      </c>
      <c r="F1939" s="14">
        <f>E1939/SUM(E$2:E$4165)</f>
        <v/>
      </c>
      <c r="G1939" s="14">
        <f>G1938+F1939</f>
        <v/>
      </c>
      <c r="H1939" s="5">
        <f>IF(G1939&lt;=p_rot_a,"A",IF(G1939&lt;=p_rot_b,"B","C"))</f>
        <v/>
      </c>
    </row>
    <row r="1940">
      <c r="A1940" s="5" t="inlineStr">
        <is>
          <t>351100300991167</t>
        </is>
      </c>
      <c r="B1940" s="5" t="inlineStr">
        <is>
          <t>ENERGY LIJADORA ORBITAL 150W LO 180/120</t>
        </is>
      </c>
      <c r="C1940" s="5" t="inlineStr">
        <is>
          <t>SIN CATEGORIA</t>
        </is>
      </c>
      <c r="D1940" s="11" t="n">
        <v>9</v>
      </c>
      <c r="E1940" s="12" t="n">
        <v>121336.32</v>
      </c>
      <c r="F1940" s="14">
        <f>E1940/SUM(E$2:E$4165)</f>
        <v/>
      </c>
      <c r="G1940" s="14">
        <f>G1939+F1940</f>
        <v/>
      </c>
      <c r="H1940" s="5">
        <f>IF(G1940&lt;=p_rot_a,"A",IF(G1940&lt;=p_rot_b,"B","C"))</f>
        <v/>
      </c>
    </row>
    <row r="1941">
      <c r="A1941" s="5" t="inlineStr">
        <is>
          <t>351100300991524</t>
        </is>
      </c>
      <c r="B1941" s="5" t="inlineStr">
        <is>
          <t>ARIS AGATTA PLATA 34X34 CAJA 1.85M2 BRILLANTE CERAMICA PRIMERA CALIDAD</t>
        </is>
      </c>
      <c r="C1941" s="5" t="inlineStr">
        <is>
          <t>SIN CATEGORIA</t>
        </is>
      </c>
      <c r="D1941" s="11" t="n">
        <v>18</v>
      </c>
      <c r="E1941" s="12" t="n">
        <v>121235.84</v>
      </c>
      <c r="F1941" s="14">
        <f>E1941/SUM(E$2:E$4165)</f>
        <v/>
      </c>
      <c r="G1941" s="14">
        <f>G1940+F1941</f>
        <v/>
      </c>
      <c r="H1941" s="5">
        <f>IF(G1941&lt;=p_rot_a,"A",IF(G1941&lt;=p_rot_b,"B","C"))</f>
        <v/>
      </c>
    </row>
    <row r="1942">
      <c r="A1942" s="5" t="inlineStr">
        <is>
          <t>5316</t>
        </is>
      </c>
      <c r="B1942" s="5" t="inlineStr">
        <is>
          <t>CUMBRERA ROJO 6X6</t>
        </is>
      </c>
      <c r="C1942" s="5" t="inlineStr">
        <is>
          <t>LAMINAS DE ZINC Y ACCESORIOS</t>
        </is>
      </c>
      <c r="D1942" s="11" t="n">
        <v>42</v>
      </c>
      <c r="E1942" s="12" t="n">
        <v>121095</v>
      </c>
      <c r="F1942" s="14">
        <f>E1942/SUM(E$2:E$4165)</f>
        <v/>
      </c>
      <c r="G1942" s="14">
        <f>G1941+F1942</f>
        <v/>
      </c>
      <c r="H1942" s="5">
        <f>IF(G1942&lt;=p_rot_a,"A",IF(G1942&lt;=p_rot_b,"B","C"))</f>
        <v/>
      </c>
    </row>
    <row r="1943">
      <c r="A1943" s="5" t="inlineStr">
        <is>
          <t>7745</t>
        </is>
      </c>
      <c r="B1943" s="5" t="inlineStr">
        <is>
          <t>TIRO P/CLAVO IMPACTO ALEXCO 100 PCS 16MM</t>
        </is>
      </c>
      <c r="C1943" s="5" t="inlineStr">
        <is>
          <t>FERRETERIA GENERAL</t>
        </is>
      </c>
      <c r="D1943" s="11" t="n">
        <v>33</v>
      </c>
      <c r="E1943" s="12" t="n">
        <v>120873.89</v>
      </c>
      <c r="F1943" s="14">
        <f>E1943/SUM(E$2:E$4165)</f>
        <v/>
      </c>
      <c r="G1943" s="14">
        <f>G1942+F1943</f>
        <v/>
      </c>
      <c r="H1943" s="5">
        <f>IF(G1943&lt;=p_rot_a,"A",IF(G1943&lt;=p_rot_b,"B","C"))</f>
        <v/>
      </c>
    </row>
    <row r="1944">
      <c r="A1944" s="5" t="inlineStr">
        <is>
          <t>351100300990528</t>
        </is>
      </c>
      <c r="B1944" s="5" t="inlineStr">
        <is>
          <t>TOTAL ESPATULA 6 THT831506</t>
        </is>
      </c>
      <c r="C1944" s="5" t="inlineStr">
        <is>
          <t>FERRETERIA GENERAL</t>
        </is>
      </c>
      <c r="D1944" s="11" t="n">
        <v>66</v>
      </c>
      <c r="E1944" s="12" t="n">
        <v>120232.58</v>
      </c>
      <c r="F1944" s="14">
        <f>E1944/SUM(E$2:E$4165)</f>
        <v/>
      </c>
      <c r="G1944" s="14">
        <f>G1943+F1944</f>
        <v/>
      </c>
      <c r="H1944" s="5">
        <f>IF(G1944&lt;=p_rot_a,"A",IF(G1944&lt;=p_rot_b,"B","C"))</f>
        <v/>
      </c>
    </row>
    <row r="1945">
      <c r="A1945" s="5" t="inlineStr">
        <is>
          <t>351100300991477</t>
        </is>
      </c>
      <c r="B1945" s="5" t="inlineStr">
        <is>
          <t>TORNILLO TECHO 2 1/2 PF</t>
        </is>
      </c>
      <c r="C1945" s="5" t="inlineStr">
        <is>
          <t>TORNILLERIA</t>
        </is>
      </c>
      <c r="D1945" s="11" t="n">
        <v>3494</v>
      </c>
      <c r="E1945" s="12" t="n">
        <v>120211.18</v>
      </c>
      <c r="F1945" s="14">
        <f>E1945/SUM(E$2:E$4165)</f>
        <v/>
      </c>
      <c r="G1945" s="14">
        <f>G1944+F1945</f>
        <v/>
      </c>
      <c r="H1945" s="5">
        <f>IF(G1945&lt;=p_rot_a,"A",IF(G1945&lt;=p_rot_b,"B","C"))</f>
        <v/>
      </c>
    </row>
    <row r="1946">
      <c r="A1946" s="5" t="inlineStr">
        <is>
          <t>351100300992001</t>
        </is>
      </c>
      <c r="B1946" s="5" t="inlineStr">
        <is>
          <t>ESQUINERO AZUL GRIS DE056  PANEL ACANALADO 1X1 2.90M WALL PANEL</t>
        </is>
      </c>
      <c r="C1946" s="5" t="inlineStr">
        <is>
          <t>PANEL ACANALADO INTERIOR</t>
        </is>
      </c>
      <c r="D1946" s="11" t="n">
        <v>40</v>
      </c>
      <c r="E1946" s="12" t="n">
        <v>120115.04</v>
      </c>
      <c r="F1946" s="14">
        <f>E1946/SUM(E$2:E$4165)</f>
        <v/>
      </c>
      <c r="G1946" s="14">
        <f>G1945+F1946</f>
        <v/>
      </c>
      <c r="H1946" s="5">
        <f>IF(G1946&lt;=p_rot_a,"A",IF(G1946&lt;=p_rot_b,"B","C"))</f>
        <v/>
      </c>
    </row>
    <row r="1947">
      <c r="A1947" s="5" t="inlineStr">
        <is>
          <t>171</t>
        </is>
      </c>
      <c r="B1947" s="5" t="inlineStr">
        <is>
          <t>TRAMPA DE GRASA SIFON</t>
        </is>
      </c>
      <c r="C1947" s="5" t="inlineStr">
        <is>
          <t>BLOQUES, VARILLAS, MALLAS</t>
        </is>
      </c>
      <c r="D1947" s="11" t="n">
        <v>17</v>
      </c>
      <c r="E1947" s="12" t="n">
        <v>119929.27</v>
      </c>
      <c r="F1947" s="14">
        <f>E1947/SUM(E$2:E$4165)</f>
        <v/>
      </c>
      <c r="G1947" s="14">
        <f>G1946+F1947</f>
        <v/>
      </c>
      <c r="H1947" s="5">
        <f>IF(G1947&lt;=p_rot_a,"A",IF(G1947&lt;=p_rot_b,"B","C"))</f>
        <v/>
      </c>
    </row>
    <row r="1948">
      <c r="A1948" s="5" t="inlineStr">
        <is>
          <t>101127</t>
        </is>
      </c>
      <c r="B1948" s="5" t="inlineStr">
        <is>
          <t>CAJA CONCRETO VARILLA COPPERWELL 30X30</t>
        </is>
      </c>
      <c r="C1948" s="5" t="inlineStr">
        <is>
          <t>BLOQUES, VARILLAS, MALLAS</t>
        </is>
      </c>
      <c r="D1948" s="11" t="n">
        <v>26</v>
      </c>
      <c r="E1948" s="12" t="n">
        <v>119881.67</v>
      </c>
      <c r="F1948" s="14">
        <f>E1948/SUM(E$2:E$4165)</f>
        <v/>
      </c>
      <c r="G1948" s="14">
        <f>G1947+F1948</f>
        <v/>
      </c>
      <c r="H1948" s="5">
        <f>IF(G1948&lt;=p_rot_a,"A",IF(G1948&lt;=p_rot_b,"B","C"))</f>
        <v/>
      </c>
    </row>
    <row r="1949">
      <c r="A1949" s="5" t="inlineStr">
        <is>
          <t>PINT-PA-0082</t>
        </is>
      </c>
      <c r="B1949" s="5" t="inlineStr">
        <is>
          <t>SUPRA LATEX DEEP MATE GALON VA965-4</t>
        </is>
      </c>
      <c r="C1949" s="5" t="inlineStr">
        <is>
          <t>PINTURA ACRILICA</t>
        </is>
      </c>
      <c r="D1949" s="11" t="n">
        <v>10</v>
      </c>
      <c r="E1949" s="12" t="n">
        <v>119746.02</v>
      </c>
      <c r="F1949" s="14">
        <f>E1949/SUM(E$2:E$4165)</f>
        <v/>
      </c>
      <c r="G1949" s="14">
        <f>G1948+F1949</f>
        <v/>
      </c>
      <c r="H1949" s="5">
        <f>IF(G1949&lt;=p_rot_a,"A",IF(G1949&lt;=p_rot_b,"B","C"))</f>
        <v/>
      </c>
    </row>
    <row r="1950">
      <c r="A1950" s="5" t="inlineStr">
        <is>
          <t>7791</t>
        </is>
      </c>
      <c r="B1950" s="5" t="inlineStr">
        <is>
          <t>PLASTICO PALETIZAR 18</t>
        </is>
      </c>
      <c r="C1950" s="5" t="inlineStr">
        <is>
          <t>FERRETERIA GENERAL</t>
        </is>
      </c>
      <c r="D1950" s="11" t="n">
        <v>41</v>
      </c>
      <c r="E1950" s="12" t="n">
        <v>119702.12</v>
      </c>
      <c r="F1950" s="14">
        <f>E1950/SUM(E$2:E$4165)</f>
        <v/>
      </c>
      <c r="G1950" s="14">
        <f>G1949+F1950</f>
        <v/>
      </c>
      <c r="H1950" s="5">
        <f>IF(G1950&lt;=p_rot_a,"A",IF(G1950&lt;=p_rot_b,"B","C"))</f>
        <v/>
      </c>
    </row>
    <row r="1951">
      <c r="A1951" s="5" t="inlineStr">
        <is>
          <t>54838</t>
        </is>
      </c>
      <c r="B1951" s="5" t="inlineStr">
        <is>
          <t>NOVA DUCHA ELECTRICA CON NIPLE PLASTICO VT-ESH-02 110V    DE-101A CON MANGUERA</t>
        </is>
      </c>
      <c r="C1951" s="5" t="inlineStr">
        <is>
          <t>IMPORTACION GRIFERIA</t>
        </is>
      </c>
      <c r="D1951" s="11" t="n">
        <v>12</v>
      </c>
      <c r="E1951" s="12" t="n">
        <v>119600.67</v>
      </c>
      <c r="F1951" s="14">
        <f>E1951/SUM(E$2:E$4165)</f>
        <v/>
      </c>
      <c r="G1951" s="14">
        <f>G1950+F1951</f>
        <v/>
      </c>
      <c r="H1951" s="5">
        <f>IF(G1951&lt;=p_rot_a,"A",IF(G1951&lt;=p_rot_b,"B","C"))</f>
        <v/>
      </c>
    </row>
    <row r="1952">
      <c r="A1952" s="5" t="inlineStr">
        <is>
          <t>PINT-AN-0042</t>
        </is>
      </c>
      <c r="B1952" s="5" t="inlineStr">
        <is>
          <t>LANCO EXPRESS DEEP GALON ACEITE EC348-4</t>
        </is>
      </c>
      <c r="C1952" s="5" t="inlineStr">
        <is>
          <t>ANTICORROSIVOS Y BASE ACEITE</t>
        </is>
      </c>
      <c r="D1952" s="11" t="n">
        <v>7</v>
      </c>
      <c r="E1952" s="12" t="n">
        <v>119421.83</v>
      </c>
      <c r="F1952" s="14">
        <f>E1952/SUM(E$2:E$4165)</f>
        <v/>
      </c>
      <c r="G1952" s="14">
        <f>G1951+F1952</f>
        <v/>
      </c>
      <c r="H1952" s="5">
        <f>IF(G1952&lt;=p_rot_a,"A",IF(G1952&lt;=p_rot_b,"B","C"))</f>
        <v/>
      </c>
    </row>
    <row r="1953">
      <c r="A1953" s="5" t="inlineStr">
        <is>
          <t>9121</t>
        </is>
      </c>
      <c r="B1953" s="5" t="inlineStr">
        <is>
          <t>YEE 3 PVC</t>
        </is>
      </c>
      <c r="C1953" s="5" t="inlineStr">
        <is>
          <t>TUBERIA PVC, CANOAS Y ACCESORIOS</t>
        </is>
      </c>
      <c r="D1953" s="11" t="n">
        <v>35</v>
      </c>
      <c r="E1953" s="12" t="n">
        <v>119243.45</v>
      </c>
      <c r="F1953" s="14">
        <f>E1953/SUM(E$2:E$4165)</f>
        <v/>
      </c>
      <c r="G1953" s="14">
        <f>G1952+F1953</f>
        <v/>
      </c>
      <c r="H1953" s="5">
        <f>IF(G1953&lt;=p_rot_a,"A",IF(G1953&lt;=p_rot_b,"B","C"))</f>
        <v/>
      </c>
    </row>
    <row r="1954">
      <c r="A1954" s="5" t="inlineStr">
        <is>
          <t>10159</t>
        </is>
      </c>
      <c r="B1954" s="5" t="inlineStr">
        <is>
          <t>LLAVE LAVATORIO DE PALANCA CLASSIC 040CSLPC PRICE PFISTER</t>
        </is>
      </c>
      <c r="C1954" s="5" t="inlineStr">
        <is>
          <t>GRIFERIA - ACC. BAÑO Y COCINA</t>
        </is>
      </c>
      <c r="D1954" s="11" t="n">
        <v>10</v>
      </c>
      <c r="E1954" s="12" t="n">
        <v>119078.08</v>
      </c>
      <c r="F1954" s="14">
        <f>E1954/SUM(E$2:E$4165)</f>
        <v/>
      </c>
      <c r="G1954" s="14">
        <f>G1953+F1954</f>
        <v/>
      </c>
      <c r="H1954" s="5">
        <f>IF(G1954&lt;=p_rot_a,"A",IF(G1954&lt;=p_rot_b,"B","C"))</f>
        <v/>
      </c>
    </row>
    <row r="1955">
      <c r="A1955" s="5" t="inlineStr">
        <is>
          <t>351100300992308</t>
        </is>
      </c>
      <c r="B1955" s="5" t="inlineStr">
        <is>
          <t>ABANICO SOLAR HS 168 FF CARGA DURA APROX 3-4 HORAS</t>
        </is>
      </c>
      <c r="C1955" s="5" t="inlineStr">
        <is>
          <t>IMPORTACION FERRETERIA GENERAL</t>
        </is>
      </c>
      <c r="D1955" s="11" t="n">
        <v>5</v>
      </c>
      <c r="E1955" s="12" t="n">
        <v>119026.55</v>
      </c>
      <c r="F1955" s="14">
        <f>E1955/SUM(E$2:E$4165)</f>
        <v/>
      </c>
      <c r="G1955" s="14">
        <f>G1954+F1955</f>
        <v/>
      </c>
      <c r="H1955" s="5">
        <f>IF(G1955&lt;=p_rot_a,"A",IF(G1955&lt;=p_rot_b,"B","C"))</f>
        <v/>
      </c>
    </row>
    <row r="1956">
      <c r="A1956" s="5" t="inlineStr">
        <is>
          <t>10140039</t>
        </is>
      </c>
      <c r="B1956" s="5" t="inlineStr">
        <is>
          <t>TUBO ESTRUCT. CUADRADO 4X4 (100X100) 2.38MM NEGRO</t>
        </is>
      </c>
      <c r="C1956" s="5" t="inlineStr">
        <is>
          <t>TUBERIA ESTRUCTURAL</t>
        </is>
      </c>
      <c r="D1956" s="11" t="n">
        <v>5</v>
      </c>
      <c r="E1956" s="12" t="n">
        <v>118737.36</v>
      </c>
      <c r="F1956" s="14">
        <f>E1956/SUM(E$2:E$4165)</f>
        <v/>
      </c>
      <c r="G1956" s="14">
        <f>G1955+F1956</f>
        <v/>
      </c>
      <c r="H1956" s="5">
        <f>IF(G1956&lt;=p_rot_a,"A",IF(G1956&lt;=p_rot_b,"B","C"))</f>
        <v/>
      </c>
    </row>
    <row r="1957">
      <c r="A1957" s="5" t="inlineStr">
        <is>
          <t>71018</t>
        </is>
      </c>
      <c r="B1957" s="5" t="inlineStr">
        <is>
          <t>TOTAL DISCO ESMERILAR 4 1/2</t>
        </is>
      </c>
      <c r="C1957" s="5" t="inlineStr">
        <is>
          <t>FERRETERIA GENERAL</t>
        </is>
      </c>
      <c r="D1957" s="11" t="n">
        <v>133</v>
      </c>
      <c r="E1957" s="12" t="n">
        <v>118570.64</v>
      </c>
      <c r="F1957" s="14">
        <f>E1957/SUM(E$2:E$4165)</f>
        <v/>
      </c>
      <c r="G1957" s="14">
        <f>G1956+F1957</f>
        <v/>
      </c>
      <c r="H1957" s="5">
        <f>IF(G1957&lt;=p_rot_a,"A",IF(G1957&lt;=p_rot_b,"B","C"))</f>
        <v/>
      </c>
    </row>
    <row r="1958">
      <c r="A1958" s="5" t="inlineStr">
        <is>
          <t>351100300991455</t>
        </is>
      </c>
      <c r="B1958" s="5" t="inlineStr">
        <is>
          <t>PISO LAMINADO SPC CONTRA PEDIDO CAJA 2.2M2</t>
        </is>
      </c>
      <c r="C1958" s="5" t="inlineStr">
        <is>
          <t>CERAMICAS, AZULEJOS, PORCELANATOS</t>
        </is>
      </c>
      <c r="D1958" s="11" t="n">
        <v>5</v>
      </c>
      <c r="E1958" s="12" t="n">
        <v>118362.83</v>
      </c>
      <c r="F1958" s="14">
        <f>E1958/SUM(E$2:E$4165)</f>
        <v/>
      </c>
      <c r="G1958" s="14">
        <f>G1957+F1958</f>
        <v/>
      </c>
      <c r="H1958" s="5">
        <f>IF(G1958&lt;=p_rot_a,"A",IF(G1958&lt;=p_rot_b,"B","C"))</f>
        <v/>
      </c>
    </row>
    <row r="1959">
      <c r="A1959" s="5" t="inlineStr">
        <is>
          <t>7934</t>
        </is>
      </c>
      <c r="B1959" s="5" t="inlineStr">
        <is>
          <t>LIJA MADERA #100</t>
        </is>
      </c>
      <c r="C1959" s="5" t="inlineStr">
        <is>
          <t>FERRETERIA GENERAL</t>
        </is>
      </c>
      <c r="D1959" s="11" t="n">
        <v>345</v>
      </c>
      <c r="E1959" s="12" t="n">
        <v>118280.61</v>
      </c>
      <c r="F1959" s="14">
        <f>E1959/SUM(E$2:E$4165)</f>
        <v/>
      </c>
      <c r="G1959" s="14">
        <f>G1958+F1959</f>
        <v/>
      </c>
      <c r="H1959" s="5">
        <f>IF(G1959&lt;=p_rot_a,"A",IF(G1959&lt;=p_rot_b,"B","C"))</f>
        <v/>
      </c>
    </row>
    <row r="1960">
      <c r="A1960" s="5" t="inlineStr">
        <is>
          <t>351100300992300</t>
        </is>
      </c>
      <c r="B1960" s="5" t="inlineStr">
        <is>
          <t>PLAY GARDEN MANGUERA 4 CAPAS 22.8M</t>
        </is>
      </c>
      <c r="C1960" s="5" t="inlineStr">
        <is>
          <t>IMPORTACION GRIFERIA</t>
        </is>
      </c>
      <c r="D1960" s="11" t="n">
        <v>10</v>
      </c>
      <c r="E1960" s="12" t="n">
        <v>118247.1</v>
      </c>
      <c r="F1960" s="14">
        <f>E1960/SUM(E$2:E$4165)</f>
        <v/>
      </c>
      <c r="G1960" s="14">
        <f>G1959+F1960</f>
        <v/>
      </c>
      <c r="H1960" s="5">
        <f>IF(G1960&lt;=p_rot_a,"A",IF(G1960&lt;=p_rot_b,"B","C"))</f>
        <v/>
      </c>
    </row>
    <row r="1961">
      <c r="A1961" s="5" t="inlineStr">
        <is>
          <t>PINT-PA-0019</t>
        </is>
      </c>
      <c r="B1961" s="5" t="inlineStr">
        <is>
          <t>LANCO MAXIMA ACCENT MATE 1/4 MA684-5</t>
        </is>
      </c>
      <c r="C1961" s="5" t="inlineStr">
        <is>
          <t>PINTURA ACRILICA</t>
        </is>
      </c>
      <c r="D1961" s="11" t="n">
        <v>19</v>
      </c>
      <c r="E1961" s="12" t="n">
        <v>118165.49</v>
      </c>
      <c r="F1961" s="14">
        <f>E1961/SUM(E$2:E$4165)</f>
        <v/>
      </c>
      <c r="G1961" s="14">
        <f>G1960+F1961</f>
        <v/>
      </c>
      <c r="H1961" s="5">
        <f>IF(G1961&lt;=p_rot_a,"A",IF(G1961&lt;=p_rot_b,"B","C"))</f>
        <v/>
      </c>
    </row>
    <row r="1962">
      <c r="A1962" s="5" t="inlineStr">
        <is>
          <t>74031</t>
        </is>
      </c>
      <c r="B1962" s="5" t="inlineStr">
        <is>
          <t>TOTAL DISCO FLAP #80 4 1/2 TAC631153</t>
        </is>
      </c>
      <c r="C1962" s="5" t="inlineStr">
        <is>
          <t>FERRETERIA GENERAL</t>
        </is>
      </c>
      <c r="D1962" s="11" t="n">
        <v>119</v>
      </c>
      <c r="E1962" s="12" t="n">
        <v>118059.88</v>
      </c>
      <c r="F1962" s="14">
        <f>E1962/SUM(E$2:E$4165)</f>
        <v/>
      </c>
      <c r="G1962" s="14">
        <f>G1961+F1962</f>
        <v/>
      </c>
      <c r="H1962" s="5">
        <f>IF(G1962&lt;=p_rot_a,"A",IF(G1962&lt;=p_rot_b,"B","C"))</f>
        <v/>
      </c>
    </row>
    <row r="1963">
      <c r="A1963" s="5" t="inlineStr">
        <is>
          <t>73987</t>
        </is>
      </c>
      <c r="B1963" s="5" t="inlineStr">
        <is>
          <t>AGARRADERA MUEBLE 309-2 AB AC</t>
        </is>
      </c>
      <c r="C1963" s="5" t="inlineStr">
        <is>
          <t>FERRETERIA GENERAL</t>
        </is>
      </c>
      <c r="D1963" s="11" t="n">
        <v>97</v>
      </c>
      <c r="E1963" s="12" t="n">
        <v>118001.62</v>
      </c>
      <c r="F1963" s="14">
        <f>E1963/SUM(E$2:E$4165)</f>
        <v/>
      </c>
      <c r="G1963" s="14">
        <f>G1962+F1963</f>
        <v/>
      </c>
      <c r="H1963" s="5">
        <f>IF(G1963&lt;=p_rot_a,"A",IF(G1963&lt;=p_rot_b,"B","C"))</f>
        <v/>
      </c>
    </row>
    <row r="1964">
      <c r="A1964" s="5" t="inlineStr">
        <is>
          <t>351100300992443</t>
        </is>
      </c>
      <c r="B1964" s="5" t="inlineStr">
        <is>
          <t>DESAGUE METALICO TIPO PUSH AQP-643</t>
        </is>
      </c>
      <c r="C1964" s="5" t="inlineStr">
        <is>
          <t>IMPORTACION GRIFERIA</t>
        </is>
      </c>
      <c r="D1964" s="11" t="n">
        <v>30</v>
      </c>
      <c r="E1964" s="12" t="n">
        <v>117896.02</v>
      </c>
      <c r="F1964" s="14">
        <f>E1964/SUM(E$2:E$4165)</f>
        <v/>
      </c>
      <c r="G1964" s="14">
        <f>G1963+F1964</f>
        <v/>
      </c>
      <c r="H1964" s="5">
        <f>IF(G1964&lt;=p_rot_a,"A",IF(G1964&lt;=p_rot_b,"B","C"))</f>
        <v/>
      </c>
    </row>
    <row r="1965">
      <c r="A1965" s="5" t="inlineStr">
        <is>
          <t>PINT-AN-0044</t>
        </is>
      </c>
      <c r="B1965" s="5" t="inlineStr">
        <is>
          <t>LANCO EXPRESS PASTEL GALON ACEITE EC346-4</t>
        </is>
      </c>
      <c r="C1965" s="5" t="inlineStr">
        <is>
          <t>ANTICORROSIVOS Y BASE ACEITE</t>
        </is>
      </c>
      <c r="D1965" s="11" t="n">
        <v>7</v>
      </c>
      <c r="E1965" s="12" t="n">
        <v>117340.27</v>
      </c>
      <c r="F1965" s="14">
        <f>E1965/SUM(E$2:E$4165)</f>
        <v/>
      </c>
      <c r="G1965" s="14">
        <f>G1964+F1965</f>
        <v/>
      </c>
      <c r="H1965" s="5">
        <f>IF(G1965&lt;=p_rot_a,"A",IF(G1965&lt;=p_rot_b,"B","C"))</f>
        <v/>
      </c>
    </row>
    <row r="1966">
      <c r="A1966" s="5" t="inlineStr">
        <is>
          <t>7750</t>
        </is>
      </c>
      <c r="B1966" s="5" t="inlineStr">
        <is>
          <t>CONECTOR BARRIL #6</t>
        </is>
      </c>
      <c r="C1966" s="5" t="inlineStr">
        <is>
          <t>ACCESORIOS ELECTRICOS Y CABLES</t>
        </is>
      </c>
      <c r="D1966" s="11" t="n">
        <v>138</v>
      </c>
      <c r="E1966" s="12" t="n">
        <v>116864.31</v>
      </c>
      <c r="F1966" s="14">
        <f>E1966/SUM(E$2:E$4165)</f>
        <v/>
      </c>
      <c r="G1966" s="14">
        <f>G1965+F1966</f>
        <v/>
      </c>
      <c r="H1966" s="5">
        <f>IF(G1966&lt;=p_rot_a,"A",IF(G1966&lt;=p_rot_b,"B","C"))</f>
        <v/>
      </c>
    </row>
    <row r="1967">
      <c r="A1967" s="5" t="inlineStr">
        <is>
          <t>9137</t>
        </is>
      </c>
      <c r="B1967" s="5" t="inlineStr">
        <is>
          <t>ADAPTADOR MACHO CPVC 1/2 AGUA CALIENTE</t>
        </is>
      </c>
      <c r="C1967" s="5" t="inlineStr">
        <is>
          <t>TUBERIA PVC, CANOAS Y ACCESORIOS</t>
        </is>
      </c>
      <c r="D1967" s="11" t="n">
        <v>240</v>
      </c>
      <c r="E1967" s="12" t="n">
        <v>116834.7</v>
      </c>
      <c r="F1967" s="14">
        <f>E1967/SUM(E$2:E$4165)</f>
        <v/>
      </c>
      <c r="G1967" s="14">
        <f>G1966+F1967</f>
        <v/>
      </c>
      <c r="H1967" s="5">
        <f>IF(G1967&lt;=p_rot_a,"A",IF(G1967&lt;=p_rot_b,"B","C"))</f>
        <v/>
      </c>
    </row>
    <row r="1968">
      <c r="A1968" s="5" t="inlineStr">
        <is>
          <t>35212</t>
        </is>
      </c>
      <c r="B1968" s="5" t="inlineStr">
        <is>
          <t>BROCHA 6  MASTER</t>
        </is>
      </c>
      <c r="C1968" s="5" t="inlineStr">
        <is>
          <t>FERRETERIA GENERAL</t>
        </is>
      </c>
      <c r="D1968" s="11" t="n">
        <v>23</v>
      </c>
      <c r="E1968" s="12" t="n">
        <v>116616.92</v>
      </c>
      <c r="F1968" s="14">
        <f>E1968/SUM(E$2:E$4165)</f>
        <v/>
      </c>
      <c r="G1968" s="14">
        <f>G1967+F1968</f>
        <v/>
      </c>
      <c r="H1968" s="5">
        <f>IF(G1968&lt;=p_rot_a,"A",IF(G1968&lt;=p_rot_b,"B","C"))</f>
        <v/>
      </c>
    </row>
    <row r="1969">
      <c r="A1969" s="5" t="inlineStr">
        <is>
          <t>351100300992922</t>
        </is>
      </c>
      <c r="B1969" s="5" t="inlineStr">
        <is>
          <t>LIQUIDACION FREGADERO IZQUIERDO EMPOTRAR 50CM X 100CM + CACHERA CROMADA LORIENT P-11632 + DESAGUE</t>
        </is>
      </c>
      <c r="C1969" s="5" t="inlineStr">
        <is>
          <t>GRIFERIA - ACC. BAÑO Y COCINA</t>
        </is>
      </c>
      <c r="D1969" s="11" t="n">
        <v>4</v>
      </c>
      <c r="E1969" s="12" t="n">
        <v>116289.38</v>
      </c>
      <c r="F1969" s="14">
        <f>E1969/SUM(E$2:E$4165)</f>
        <v/>
      </c>
      <c r="G1969" s="14">
        <f>G1968+F1969</f>
        <v/>
      </c>
      <c r="H1969" s="5">
        <f>IF(G1969&lt;=p_rot_a,"A",IF(G1969&lt;=p_rot_b,"B","C"))</f>
        <v/>
      </c>
    </row>
    <row r="1970">
      <c r="A1970" s="5" t="inlineStr">
        <is>
          <t>7933</t>
        </is>
      </c>
      <c r="B1970" s="5" t="inlineStr">
        <is>
          <t>LIJA MADERA #80</t>
        </is>
      </c>
      <c r="C1970" s="5" t="inlineStr">
        <is>
          <t>FERRETERIA GENERAL</t>
        </is>
      </c>
      <c r="D1970" s="11" t="n">
        <v>281</v>
      </c>
      <c r="E1970" s="12" t="n">
        <v>116278.02</v>
      </c>
      <c r="F1970" s="14">
        <f>E1970/SUM(E$2:E$4165)</f>
        <v/>
      </c>
      <c r="G1970" s="14">
        <f>G1969+F1970</f>
        <v/>
      </c>
      <c r="H1970" s="5">
        <f>IF(G1970&lt;=p_rot_a,"A",IF(G1970&lt;=p_rot_b,"B","C"))</f>
        <v/>
      </c>
    </row>
    <row r="1971">
      <c r="A1971" s="5" t="inlineStr">
        <is>
          <t>351100300992658</t>
        </is>
      </c>
      <c r="B1971" s="5" t="inlineStr">
        <is>
          <t xml:space="preserve"> FANG CACHERA LAVATORIO DORADO DORADO FF-6107G</t>
        </is>
      </c>
      <c r="C1971" s="5" t="inlineStr">
        <is>
          <t>IMPORTACION GRIFERIA</t>
        </is>
      </c>
      <c r="D1971" s="11" t="n">
        <v>5</v>
      </c>
      <c r="E1971" s="12" t="n">
        <v>116084.08</v>
      </c>
      <c r="F1971" s="14">
        <f>E1971/SUM(E$2:E$4165)</f>
        <v/>
      </c>
      <c r="G1971" s="14">
        <f>G1970+F1971</f>
        <v/>
      </c>
      <c r="H1971" s="5">
        <f>IF(G1971&lt;=p_rot_a,"A",IF(G1971&lt;=p_rot_b,"B","C"))</f>
        <v/>
      </c>
    </row>
    <row r="1972">
      <c r="A1972" s="5" t="inlineStr">
        <is>
          <t>72808</t>
        </is>
      </c>
      <c r="B1972" s="5" t="inlineStr">
        <is>
          <t>FANAL LLAVIN MANIJA CANNES 90450-040 PALANCA</t>
        </is>
      </c>
      <c r="C1972" s="5" t="inlineStr">
        <is>
          <t>FERRETERIA GENERAL</t>
        </is>
      </c>
      <c r="D1972" s="11" t="n">
        <v>16</v>
      </c>
      <c r="E1972" s="12" t="n">
        <v>115351.07</v>
      </c>
      <c r="F1972" s="14">
        <f>E1972/SUM(E$2:E$4165)</f>
        <v/>
      </c>
      <c r="G1972" s="14">
        <f>G1971+F1972</f>
        <v/>
      </c>
      <c r="H1972" s="5">
        <f>IF(G1972&lt;=p_rot_a,"A",IF(G1972&lt;=p_rot_b,"B","C"))</f>
        <v/>
      </c>
    </row>
    <row r="1973">
      <c r="A1973" s="5" t="inlineStr">
        <is>
          <t>23423221</t>
        </is>
      </c>
      <c r="B1973" s="5" t="inlineStr">
        <is>
          <t>GRACIELA FREGADERO DOBLE TANQUE 84X48 EMPOTRAR T3319A</t>
        </is>
      </c>
      <c r="C1973" s="5" t="inlineStr">
        <is>
          <t>GRIFERIA - ACC. BAÑO Y COCINA</t>
        </is>
      </c>
      <c r="D1973" s="11" t="n">
        <v>5</v>
      </c>
      <c r="E1973" s="12" t="n">
        <v>115289.62</v>
      </c>
      <c r="F1973" s="14">
        <f>E1973/SUM(E$2:E$4165)</f>
        <v/>
      </c>
      <c r="G1973" s="14">
        <f>G1972+F1973</f>
        <v/>
      </c>
      <c r="H1973" s="5">
        <f>IF(G1973&lt;=p_rot_a,"A",IF(G1973&lt;=p_rot_b,"B","C"))</f>
        <v/>
      </c>
    </row>
    <row r="1974">
      <c r="A1974" s="5" t="inlineStr">
        <is>
          <t>6645</t>
        </is>
      </c>
      <c r="B1974" s="5" t="inlineStr">
        <is>
          <t>MARCO RODILLO 4 CON FELPA GOLDEN STRIPE</t>
        </is>
      </c>
      <c r="C1974" s="5" t="inlineStr">
        <is>
          <t>PINTURAS Y SELLADORES</t>
        </is>
      </c>
      <c r="D1974" s="11" t="n">
        <v>67</v>
      </c>
      <c r="E1974" s="12" t="n">
        <v>115260.8</v>
      </c>
      <c r="F1974" s="14">
        <f>E1974/SUM(E$2:E$4165)</f>
        <v/>
      </c>
      <c r="G1974" s="14">
        <f>G1973+F1974</f>
        <v/>
      </c>
      <c r="H1974" s="5">
        <f>IF(G1974&lt;=p_rot_a,"A",IF(G1974&lt;=p_rot_b,"B","C"))</f>
        <v/>
      </c>
    </row>
    <row r="1975">
      <c r="A1975" s="5" t="inlineStr">
        <is>
          <t>72680</t>
        </is>
      </c>
      <c r="B1975" s="5" t="inlineStr">
        <is>
          <t>TERMINAL O INICIO PARA TABLILLA PLASTICA BLANCA</t>
        </is>
      </c>
      <c r="C1975" s="5" t="inlineStr">
        <is>
          <t>TABLILLA PVC Y CORNISAS</t>
        </is>
      </c>
      <c r="D1975" s="11" t="n">
        <v>47</v>
      </c>
      <c r="E1975" s="12" t="n">
        <v>115162.96</v>
      </c>
      <c r="F1975" s="14">
        <f>E1975/SUM(E$2:E$4165)</f>
        <v/>
      </c>
      <c r="G1975" s="14">
        <f>G1974+F1975</f>
        <v/>
      </c>
      <c r="H1975" s="5">
        <f>IF(G1975&lt;=p_rot_a,"A",IF(G1975&lt;=p_rot_b,"B","C"))</f>
        <v/>
      </c>
    </row>
    <row r="1976">
      <c r="A1976" s="5" t="inlineStr">
        <is>
          <t>351100300992198</t>
        </is>
      </c>
      <c r="B1976" s="5" t="inlineStr">
        <is>
          <t>FANG 8009H CACHERA MONOCOMANDO GRIS PLOMO</t>
        </is>
      </c>
      <c r="C1976" s="5" t="inlineStr">
        <is>
          <t>IMPORTACION GRIFERIA</t>
        </is>
      </c>
      <c r="D1976" s="11" t="n">
        <v>7</v>
      </c>
      <c r="E1976" s="12" t="n">
        <v>115044.25</v>
      </c>
      <c r="F1976" s="14">
        <f>E1976/SUM(E$2:E$4165)</f>
        <v/>
      </c>
      <c r="G1976" s="14">
        <f>G1975+F1976</f>
        <v/>
      </c>
      <c r="H1976" s="5">
        <f>IF(G1976&lt;=p_rot_a,"A",IF(G1976&lt;=p_rot_b,"B","C"))</f>
        <v/>
      </c>
    </row>
    <row r="1977">
      <c r="A1977" s="5" t="inlineStr">
        <is>
          <t>PINT-AN-0039</t>
        </is>
      </c>
      <c r="B1977" s="5" t="inlineStr">
        <is>
          <t>LANCO EXPRESS BLANCO ACEITE 1/4 EC345-5</t>
        </is>
      </c>
      <c r="C1977" s="5" t="inlineStr">
        <is>
          <t>ANTICORROSIVOS Y BASE ACEITE</t>
        </is>
      </c>
      <c r="D1977" s="11" t="n">
        <v>22</v>
      </c>
      <c r="E1977" s="12" t="n">
        <v>114982.71</v>
      </c>
      <c r="F1977" s="14">
        <f>E1977/SUM(E$2:E$4165)</f>
        <v/>
      </c>
      <c r="G1977" s="14">
        <f>G1976+F1977</f>
        <v/>
      </c>
      <c r="H1977" s="5">
        <f>IF(G1977&lt;=p_rot_a,"A",IF(G1977&lt;=p_rot_b,"B","C"))</f>
        <v/>
      </c>
    </row>
    <row r="1978">
      <c r="A1978" s="5" t="inlineStr">
        <is>
          <t>60100006</t>
        </is>
      </c>
      <c r="B1978" s="5" t="inlineStr">
        <is>
          <t>BOMBILLO LED 15W E27 100-240V WELLMAX 2100020</t>
        </is>
      </c>
      <c r="C1978" s="5" t="inlineStr">
        <is>
          <t>BOMBILLOS Y LAMPARAS</t>
        </is>
      </c>
      <c r="D1978" s="11" t="n">
        <v>109</v>
      </c>
      <c r="E1978" s="12" t="n">
        <v>114959.7</v>
      </c>
      <c r="F1978" s="14">
        <f>E1978/SUM(E$2:E$4165)</f>
        <v/>
      </c>
      <c r="G1978" s="14">
        <f>G1977+F1978</f>
        <v/>
      </c>
      <c r="H1978" s="5">
        <f>IF(G1978&lt;=p_rot_a,"A",IF(G1978&lt;=p_rot_b,"B","C"))</f>
        <v/>
      </c>
    </row>
    <row r="1979">
      <c r="A1979" s="5" t="inlineStr">
        <is>
          <t>351100300991872</t>
        </is>
      </c>
      <c r="B1979" s="5" t="inlineStr">
        <is>
          <t>ACCESORIO RODAPIE PVC ESQUINERO INTERNO ZP-01 MADERA ROJIZA</t>
        </is>
      </c>
      <c r="C1979" s="5" t="inlineStr">
        <is>
          <t>RODAPIE Y ACCESORIOS</t>
        </is>
      </c>
      <c r="D1979" s="11" t="n">
        <v>212</v>
      </c>
      <c r="E1979" s="12" t="n">
        <v>114862.1</v>
      </c>
      <c r="F1979" s="14">
        <f>E1979/SUM(E$2:E$4165)</f>
        <v/>
      </c>
      <c r="G1979" s="14">
        <f>G1978+F1979</f>
        <v/>
      </c>
      <c r="H1979" s="5">
        <f>IF(G1979&lt;=p_rot_a,"A",IF(G1979&lt;=p_rot_b,"B","C"))</f>
        <v/>
      </c>
    </row>
    <row r="1980">
      <c r="A1980" s="5" t="inlineStr">
        <is>
          <t>351100300992891</t>
        </is>
      </c>
      <c r="B1980" s="5" t="inlineStr">
        <is>
          <t>ALTIVA APAGADOR SENCILLO TR WAY 9001-BK NEGRO EAGLE</t>
        </is>
      </c>
      <c r="C1980" s="5" t="inlineStr">
        <is>
          <t>ACCESORIOS ELECTRICOS Y CABLES</t>
        </is>
      </c>
      <c r="D1980" s="11" t="n">
        <v>39</v>
      </c>
      <c r="E1980" s="12" t="n">
        <v>114844.75</v>
      </c>
      <c r="F1980" s="14">
        <f>E1980/SUM(E$2:E$4165)</f>
        <v/>
      </c>
      <c r="G1980" s="14">
        <f>G1979+F1980</f>
        <v/>
      </c>
      <c r="H1980" s="5">
        <f>IF(G1980&lt;=p_rot_a,"A",IF(G1980&lt;=p_rot_b,"B","C"))</f>
        <v/>
      </c>
    </row>
    <row r="1981">
      <c r="A1981" s="5" t="inlineStr">
        <is>
          <t>990225</t>
        </is>
      </c>
      <c r="B1981" s="5" t="inlineStr">
        <is>
          <t>CALENTADOR FLEX FAME CON MANGUERA Y ASPERSION 127V 400W</t>
        </is>
      </c>
      <c r="C1981" s="5" t="inlineStr">
        <is>
          <t>FERRETERIA GENERAL</t>
        </is>
      </c>
      <c r="D1981" s="11" t="n">
        <v>3</v>
      </c>
      <c r="E1981" s="12" t="n">
        <v>114624.91</v>
      </c>
      <c r="F1981" s="14">
        <f>E1981/SUM(E$2:E$4165)</f>
        <v/>
      </c>
      <c r="G1981" s="14">
        <f>G1980+F1981</f>
        <v/>
      </c>
      <c r="H1981" s="5">
        <f>IF(G1981&lt;=p_rot_a,"A",IF(G1981&lt;=p_rot_b,"B","C"))</f>
        <v/>
      </c>
    </row>
    <row r="1982">
      <c r="A1982" s="5" t="inlineStr">
        <is>
          <t>351100300992396</t>
        </is>
      </c>
      <c r="B1982" s="5" t="inlineStr">
        <is>
          <t>TOTAL SET CARGADOR 6 BATERIAS 20V 2.0AH UTFBCLI2062</t>
        </is>
      </c>
      <c r="C1982" s="5" t="inlineStr">
        <is>
          <t>HERRAMIENTA ELECTRICA</t>
        </is>
      </c>
      <c r="D1982" s="11" t="n">
        <v>2</v>
      </c>
      <c r="E1982" s="12" t="n">
        <v>114622.1</v>
      </c>
      <c r="F1982" s="14">
        <f>E1982/SUM(E$2:E$4165)</f>
        <v/>
      </c>
      <c r="G1982" s="14">
        <f>G1981+F1982</f>
        <v/>
      </c>
      <c r="H1982" s="5">
        <f>IF(G1982&lt;=p_rot_a,"A",IF(G1982&lt;=p_rot_b,"B","C"))</f>
        <v/>
      </c>
    </row>
    <row r="1983">
      <c r="A1983" s="5" t="inlineStr">
        <is>
          <t>7930</t>
        </is>
      </c>
      <c r="B1983" s="5" t="inlineStr">
        <is>
          <t>ESPANDER #7 BOLSA</t>
        </is>
      </c>
      <c r="C1983" s="5" t="inlineStr">
        <is>
          <t>TORNILLERIA</t>
        </is>
      </c>
      <c r="D1983" s="11" t="n">
        <v>493</v>
      </c>
      <c r="E1983" s="12" t="n">
        <v>114347.79</v>
      </c>
      <c r="F1983" s="14">
        <f>E1983/SUM(E$2:E$4165)</f>
        <v/>
      </c>
      <c r="G1983" s="14">
        <f>G1982+F1983</f>
        <v/>
      </c>
      <c r="H1983" s="5">
        <f>IF(G1983&lt;=p_rot_a,"A",IF(G1983&lt;=p_rot_b,"B","C"))</f>
        <v/>
      </c>
    </row>
    <row r="1984">
      <c r="A1984" s="5" t="inlineStr">
        <is>
          <t>72657</t>
        </is>
      </c>
      <c r="B1984" s="5" t="inlineStr">
        <is>
          <t>RODIN PERLIN 3 RECTO RP3R</t>
        </is>
      </c>
      <c r="C1984" s="5" t="inlineStr">
        <is>
          <t>FERRETERIA GENERAL</t>
        </is>
      </c>
      <c r="D1984" s="11" t="n">
        <v>51</v>
      </c>
      <c r="E1984" s="12" t="n">
        <v>114308.6</v>
      </c>
      <c r="F1984" s="14">
        <f>E1984/SUM(E$2:E$4165)</f>
        <v/>
      </c>
      <c r="G1984" s="14">
        <f>G1983+F1984</f>
        <v/>
      </c>
      <c r="H1984" s="5">
        <f>IF(G1984&lt;=p_rot_a,"A",IF(G1984&lt;=p_rot_b,"B","C"))</f>
        <v/>
      </c>
    </row>
    <row r="1985">
      <c r="A1985" s="5" t="inlineStr">
        <is>
          <t>60100005</t>
        </is>
      </c>
      <c r="B1985" s="5" t="inlineStr">
        <is>
          <t>BOMBILLO LED 13W E27 100-240V WELLMAX 2100019</t>
        </is>
      </c>
      <c r="C1985" s="5" t="inlineStr">
        <is>
          <t>BOMBILLOS Y LAMPARAS</t>
        </is>
      </c>
      <c r="D1985" s="11" t="n">
        <v>119</v>
      </c>
      <c r="E1985" s="12" t="n">
        <v>114256.82</v>
      </c>
      <c r="F1985" s="14">
        <f>E1985/SUM(E$2:E$4165)</f>
        <v/>
      </c>
      <c r="G1985" s="14">
        <f>G1984+F1985</f>
        <v/>
      </c>
      <c r="H1985" s="5">
        <f>IF(G1985&lt;=p_rot_a,"A",IF(G1985&lt;=p_rot_b,"B","C"))</f>
        <v/>
      </c>
    </row>
    <row r="1986">
      <c r="A1986" s="5" t="inlineStr">
        <is>
          <t>351100300991957</t>
        </is>
      </c>
      <c r="B1986" s="5" t="inlineStr">
        <is>
          <t>TRUPER TALADRO 600W ROTO-1/2A7</t>
        </is>
      </c>
      <c r="C1986" s="5" t="inlineStr">
        <is>
          <t>SIN CATEGORIA</t>
        </is>
      </c>
      <c r="D1986" s="11" t="n">
        <v>7</v>
      </c>
      <c r="E1986" s="12" t="n">
        <v>113976.11</v>
      </c>
      <c r="F1986" s="14">
        <f>E1986/SUM(E$2:E$4165)</f>
        <v/>
      </c>
      <c r="G1986" s="14">
        <f>G1985+F1986</f>
        <v/>
      </c>
      <c r="H1986" s="5">
        <f>IF(G1986&lt;=p_rot_a,"A",IF(G1986&lt;=p_rot_b,"B","C"))</f>
        <v/>
      </c>
    </row>
    <row r="1987">
      <c r="A1987" s="5" t="inlineStr">
        <is>
          <t>10120006</t>
        </is>
      </c>
      <c r="B1987" s="5" t="inlineStr">
        <is>
          <t>PLATINA 1 X 3/16</t>
        </is>
      </c>
      <c r="C1987" s="5" t="inlineStr">
        <is>
          <t>PLATINA HIERRO</t>
        </is>
      </c>
      <c r="D1987" s="11" t="n">
        <v>30</v>
      </c>
      <c r="E1987" s="12" t="n">
        <v>113787.75</v>
      </c>
      <c r="F1987" s="14">
        <f>E1987/SUM(E$2:E$4165)</f>
        <v/>
      </c>
      <c r="G1987" s="14">
        <f>G1986+F1987</f>
        <v/>
      </c>
      <c r="H1987" s="5">
        <f>IF(G1987&lt;=p_rot_a,"A",IF(G1987&lt;=p_rot_b,"B","C"))</f>
        <v/>
      </c>
    </row>
    <row r="1988">
      <c r="A1988" s="5" t="inlineStr">
        <is>
          <t>351100300992374</t>
        </is>
      </c>
      <c r="B1988" s="5" t="inlineStr">
        <is>
          <t>LAMPARA NEGRA LED CUAD. EMPOT. 720LM 12W 100-240V WELLMAX NEGRA NEGRA</t>
        </is>
      </c>
      <c r="C1988" s="5" t="inlineStr">
        <is>
          <t>ILUMINACION</t>
        </is>
      </c>
      <c r="D1988" s="11" t="n">
        <v>31</v>
      </c>
      <c r="E1988" s="12" t="n">
        <v>113633.25</v>
      </c>
      <c r="F1988" s="14">
        <f>E1988/SUM(E$2:E$4165)</f>
        <v/>
      </c>
      <c r="G1988" s="14">
        <f>G1987+F1988</f>
        <v/>
      </c>
      <c r="H1988" s="5">
        <f>IF(G1988&lt;=p_rot_a,"A",IF(G1988&lt;=p_rot_b,"B","C"))</f>
        <v/>
      </c>
    </row>
    <row r="1989">
      <c r="A1989" s="5" t="inlineStr">
        <is>
          <t>71477</t>
        </is>
      </c>
      <c r="B1989" s="5" t="inlineStr">
        <is>
          <t xml:space="preserve">MANGUERA GAS METRO AMARILLA ROJA O NEGRA </t>
        </is>
      </c>
      <c r="C1989" s="5" t="inlineStr">
        <is>
          <t>FERRETERIA GENERAL</t>
        </is>
      </c>
      <c r="D1989" s="11" t="n">
        <v>251</v>
      </c>
      <c r="E1989" s="12" t="n">
        <v>113391.84</v>
      </c>
      <c r="F1989" s="14">
        <f>E1989/SUM(E$2:E$4165)</f>
        <v/>
      </c>
      <c r="G1989" s="14">
        <f>G1988+F1989</f>
        <v/>
      </c>
      <c r="H1989" s="5">
        <f>IF(G1989&lt;=p_rot_a,"A",IF(G1989&lt;=p_rot_b,"B","C"))</f>
        <v/>
      </c>
    </row>
    <row r="1990">
      <c r="A1990" s="5" t="inlineStr">
        <is>
          <t>3059</t>
        </is>
      </c>
      <c r="B1990" s="5" t="inlineStr">
        <is>
          <t>$$ BTICINO OVAL TOMA PARCHE P38</t>
        </is>
      </c>
      <c r="C1990" s="5" t="inlineStr">
        <is>
          <t>ACCESORIOS ELECTRICOS Y CABLES</t>
        </is>
      </c>
      <c r="D1990" s="11" t="n">
        <v>44</v>
      </c>
      <c r="E1990" s="12" t="n">
        <v>112937.15</v>
      </c>
      <c r="F1990" s="14">
        <f>E1990/SUM(E$2:E$4165)</f>
        <v/>
      </c>
      <c r="G1990" s="14">
        <f>G1989+F1990</f>
        <v/>
      </c>
      <c r="H1990" s="5">
        <f>IF(G1990&lt;=p_rot_a,"A",IF(G1990&lt;=p_rot_b,"B","C"))</f>
        <v/>
      </c>
    </row>
    <row r="1991">
      <c r="A1991" s="5" t="inlineStr">
        <is>
          <t>72453</t>
        </is>
      </c>
      <c r="B1991" s="5" t="inlineStr">
        <is>
          <t>TANQUE FOSA SEPTICA 750 LTS</t>
        </is>
      </c>
      <c r="C1991" s="5" t="inlineStr">
        <is>
          <t>TUBERIA PVC, CANOAS Y ACCESORIOS</t>
        </is>
      </c>
      <c r="D1991" s="11" t="n">
        <v>1</v>
      </c>
      <c r="E1991" s="12" t="n">
        <v>112749.2</v>
      </c>
      <c r="F1991" s="14">
        <f>E1991/SUM(E$2:E$4165)</f>
        <v/>
      </c>
      <c r="G1991" s="14">
        <f>G1990+F1991</f>
        <v/>
      </c>
      <c r="H1991" s="5">
        <f>IF(G1991&lt;=p_rot_a,"A",IF(G1991&lt;=p_rot_b,"B","C"))</f>
        <v/>
      </c>
    </row>
    <row r="1992">
      <c r="A1992" s="5" t="inlineStr">
        <is>
          <t>351100300992775</t>
        </is>
      </c>
      <c r="B1992" s="5" t="inlineStr">
        <is>
          <t>TOTAL SOPLADORA 20V S/B TABLI2002 144KM/H TABLI20428</t>
        </is>
      </c>
      <c r="C1992" s="5" t="inlineStr">
        <is>
          <t>HERRAMIENTAS ELECTRICAS</t>
        </is>
      </c>
      <c r="D1992" s="11" t="n">
        <v>3</v>
      </c>
      <c r="E1992" s="12" t="n">
        <v>112705.35</v>
      </c>
      <c r="F1992" s="14">
        <f>E1992/SUM(E$2:E$4165)</f>
        <v/>
      </c>
      <c r="G1992" s="14">
        <f>G1991+F1992</f>
        <v/>
      </c>
      <c r="H1992" s="5">
        <f>IF(G1992&lt;=p_rot_a,"A",IF(G1992&lt;=p_rot_b,"B","C"))</f>
        <v/>
      </c>
    </row>
    <row r="1993">
      <c r="A1993" s="5" t="inlineStr">
        <is>
          <t>113</t>
        </is>
      </c>
      <c r="B1993" s="5" t="inlineStr">
        <is>
          <t>ARENA VAGONETA 7 MTS</t>
        </is>
      </c>
      <c r="C1993" s="5" t="inlineStr">
        <is>
          <t>AGREGADOS</t>
        </is>
      </c>
      <c r="D1993" s="11" t="n">
        <v>1</v>
      </c>
      <c r="E1993" s="12" t="n">
        <v>112620</v>
      </c>
      <c r="F1993" s="14">
        <f>E1993/SUM(E$2:E$4165)</f>
        <v/>
      </c>
      <c r="G1993" s="14">
        <f>G1992+F1993</f>
        <v/>
      </c>
      <c r="H1993" s="5">
        <f>IF(G1993&lt;=p_rot_a,"A",IF(G1993&lt;=p_rot_b,"B","C"))</f>
        <v/>
      </c>
    </row>
    <row r="1994">
      <c r="A1994" s="5" t="inlineStr">
        <is>
          <t>1195</t>
        </is>
      </c>
      <c r="B1994" s="5" t="inlineStr">
        <is>
          <t>ADOQUIN 6GX10AX20L GRIS M2</t>
        </is>
      </c>
      <c r="C1994" s="5" t="inlineStr">
        <is>
          <t>BLOQUES, VARILLAS, MALLAS</t>
        </is>
      </c>
      <c r="D1994" s="11" t="n">
        <v>11</v>
      </c>
      <c r="E1994" s="12" t="n">
        <v>112571.25</v>
      </c>
      <c r="F1994" s="14">
        <f>E1994/SUM(E$2:E$4165)</f>
        <v/>
      </c>
      <c r="G1994" s="14">
        <f>G1993+F1994</f>
        <v/>
      </c>
      <c r="H1994" s="5">
        <f>IF(G1994&lt;=p_rot_a,"A",IF(G1994&lt;=p_rot_b,"B","C"))</f>
        <v/>
      </c>
    </row>
    <row r="1995">
      <c r="A1995" s="5" t="inlineStr">
        <is>
          <t>11190</t>
        </is>
      </c>
      <c r="B1995" s="5" t="inlineStr">
        <is>
          <t>EMBOLO LLAVE EMPOTRAR TW GENERICO#568 15-PP02</t>
        </is>
      </c>
      <c r="C1995" s="5" t="inlineStr">
        <is>
          <t>GRIFERIA - ACC. BAÑO Y COCINA</t>
        </is>
      </c>
      <c r="D1995" s="11" t="n">
        <v>29</v>
      </c>
      <c r="E1995" s="12" t="n">
        <v>112283.75</v>
      </c>
      <c r="F1995" s="14">
        <f>E1995/SUM(E$2:E$4165)</f>
        <v/>
      </c>
      <c r="G1995" s="14">
        <f>G1994+F1995</f>
        <v/>
      </c>
      <c r="H1995" s="5">
        <f>IF(G1995&lt;=p_rot_a,"A",IF(G1995&lt;=p_rot_b,"B","C"))</f>
        <v/>
      </c>
    </row>
    <row r="1996">
      <c r="A1996" s="5" t="inlineStr">
        <is>
          <t>351100300992100</t>
        </is>
      </c>
      <c r="B1996" s="5" t="inlineStr">
        <is>
          <t>WADFOW ROUTER PALMA 500W 1/4 UWLT155001</t>
        </is>
      </c>
      <c r="C1996" s="5" t="inlineStr">
        <is>
          <t>HERRAMIENTA ELECTRICA</t>
        </is>
      </c>
      <c r="D1996" s="11" t="n">
        <v>5</v>
      </c>
      <c r="E1996" s="12" t="n">
        <v>112256.71</v>
      </c>
      <c r="F1996" s="14">
        <f>E1996/SUM(E$2:E$4165)</f>
        <v/>
      </c>
      <c r="G1996" s="14">
        <f>G1995+F1996</f>
        <v/>
      </c>
      <c r="H1996" s="5">
        <f>IF(G1996&lt;=p_rot_a,"A",IF(G1996&lt;=p_rot_b,"B","C"))</f>
        <v/>
      </c>
    </row>
    <row r="1997">
      <c r="A1997" s="5" t="inlineStr">
        <is>
          <t>351100300990148</t>
        </is>
      </c>
      <c r="B1997" s="5" t="inlineStr">
        <is>
          <t>TOTAL MAQUINA CORTAR CERAMICA 80CM THT578004</t>
        </is>
      </c>
      <c r="C1997" s="5" t="inlineStr">
        <is>
          <t>CERAMICAS, AZULEJOS, PORCELANATOS</t>
        </is>
      </c>
      <c r="D1997" s="11" t="n">
        <v>2</v>
      </c>
      <c r="E1997" s="12" t="n">
        <v>112230.35</v>
      </c>
      <c r="F1997" s="14">
        <f>E1997/SUM(E$2:E$4165)</f>
        <v/>
      </c>
      <c r="G1997" s="14">
        <f>G1996+F1997</f>
        <v/>
      </c>
      <c r="H1997" s="5">
        <f>IF(G1997&lt;=p_rot_a,"A",IF(G1997&lt;=p_rot_b,"B","C"))</f>
        <v/>
      </c>
    </row>
    <row r="1998">
      <c r="A1998" s="5" t="inlineStr">
        <is>
          <t>351100300990622</t>
        </is>
      </c>
      <c r="B1998" s="5" t="inlineStr">
        <is>
          <t xml:space="preserve">RESISTOL CEMENTO DE CONTACTO 1/48 </t>
        </is>
      </c>
      <c r="C1998" s="5" t="inlineStr">
        <is>
          <t>FERRETERIA GENERAL</t>
        </is>
      </c>
      <c r="D1998" s="11" t="n">
        <v>96</v>
      </c>
      <c r="E1998" s="12" t="n">
        <v>112227.49</v>
      </c>
      <c r="F1998" s="14">
        <f>E1998/SUM(E$2:E$4165)</f>
        <v/>
      </c>
      <c r="G1998" s="14">
        <f>G1997+F1998</f>
        <v/>
      </c>
      <c r="H1998" s="5">
        <f>IF(G1998&lt;=p_rot_a,"A",IF(G1998&lt;=p_rot_b,"B","C"))</f>
        <v/>
      </c>
    </row>
    <row r="1999">
      <c r="A1999" s="5" t="inlineStr">
        <is>
          <t>PINT-PA-0077</t>
        </is>
      </c>
      <c r="B1999" s="5" t="inlineStr">
        <is>
          <t>SUPRA LATEX BLANCO MATE 1/4 VA950-5</t>
        </is>
      </c>
      <c r="C1999" s="5" t="inlineStr">
        <is>
          <t>PINTURA ACRILICA</t>
        </is>
      </c>
      <c r="D1999" s="11" t="n">
        <v>25</v>
      </c>
      <c r="E1999" s="12" t="n">
        <v>112138.81</v>
      </c>
      <c r="F1999" s="14">
        <f>E1999/SUM(E$2:E$4165)</f>
        <v/>
      </c>
      <c r="G1999" s="14">
        <f>G1998+F1999</f>
        <v/>
      </c>
      <c r="H1999" s="5">
        <f>IF(G1999&lt;=p_rot_a,"A",IF(G1999&lt;=p_rot_b,"B","C"))</f>
        <v/>
      </c>
    </row>
    <row r="2000">
      <c r="A2000" s="5" t="inlineStr">
        <is>
          <t>111345</t>
        </is>
      </c>
      <c r="B2000" s="5" t="inlineStr">
        <is>
          <t>LLAVE LAVATORIO SENCILLA CRUZ 90138 EZ-FLO</t>
        </is>
      </c>
      <c r="C2000" s="5" t="inlineStr">
        <is>
          <t>GRIFERIA - ACC. BAÑO Y COCINA</t>
        </is>
      </c>
      <c r="D2000" s="11" t="n">
        <v>15</v>
      </c>
      <c r="E2000" s="12" t="n">
        <v>111880.3</v>
      </c>
      <c r="F2000" s="14">
        <f>E2000/SUM(E$2:E$4165)</f>
        <v/>
      </c>
      <c r="G2000" s="14">
        <f>G1999+F2000</f>
        <v/>
      </c>
      <c r="H2000" s="5">
        <f>IF(G2000&lt;=p_rot_a,"A",IF(G2000&lt;=p_rot_b,"B","C"))</f>
        <v/>
      </c>
    </row>
    <row r="2001">
      <c r="A2001" s="5" t="inlineStr">
        <is>
          <t>3054</t>
        </is>
      </c>
      <c r="B2001" s="5" t="inlineStr">
        <is>
          <t>CH BREAKER 2X20</t>
        </is>
      </c>
      <c r="C2001" s="5" t="inlineStr">
        <is>
          <t>ACCESORIOS ELECTRICOS Y CABLES</t>
        </is>
      </c>
      <c r="D2001" s="11" t="n">
        <v>9</v>
      </c>
      <c r="E2001" s="12" t="n">
        <v>111588.77</v>
      </c>
      <c r="F2001" s="14">
        <f>E2001/SUM(E$2:E$4165)</f>
        <v/>
      </c>
      <c r="G2001" s="14">
        <f>G2000+F2001</f>
        <v/>
      </c>
      <c r="H2001" s="5">
        <f>IF(G2001&lt;=p_rot_a,"A",IF(G2001&lt;=p_rot_b,"B","C"))</f>
        <v/>
      </c>
    </row>
    <row r="2002">
      <c r="A2002" s="5" t="inlineStr">
        <is>
          <t>42910</t>
        </is>
      </c>
      <c r="B2002" s="5" t="inlineStr">
        <is>
          <t>PORCELANATO ALTO HAVANA BLACK 0.60X1.20 CAJA 2 PIEZAS 1.44M2</t>
        </is>
      </c>
      <c r="C2002" s="5" t="inlineStr">
        <is>
          <t>PORCELANATO</t>
        </is>
      </c>
      <c r="D2002" s="11" t="n">
        <v>9</v>
      </c>
      <c r="E2002" s="12" t="n">
        <v>111496.46</v>
      </c>
      <c r="F2002" s="14">
        <f>E2002/SUM(E$2:E$4165)</f>
        <v/>
      </c>
      <c r="G2002" s="14">
        <f>G2001+F2002</f>
        <v/>
      </c>
      <c r="H2002" s="5">
        <f>IF(G2002&lt;=p_rot_a,"A",IF(G2002&lt;=p_rot_b,"B","C"))</f>
        <v/>
      </c>
    </row>
    <row r="2003">
      <c r="A2003" s="5" t="inlineStr">
        <is>
          <t>392889</t>
        </is>
      </c>
      <c r="B2003" s="5" t="inlineStr">
        <is>
          <t>ALTIVA APAGADOR TRIPLE 9005-BK NEGRO EAGLE</t>
        </is>
      </c>
      <c r="C2003" s="5" t="inlineStr">
        <is>
          <t>ACCESORIOS ELECTRICOS Y CABLES</t>
        </is>
      </c>
      <c r="D2003" s="11" t="n">
        <v>26</v>
      </c>
      <c r="E2003" s="12" t="n">
        <v>111340.27</v>
      </c>
      <c r="F2003" s="14">
        <f>E2003/SUM(E$2:E$4165)</f>
        <v/>
      </c>
      <c r="G2003" s="14">
        <f>G2002+F2003</f>
        <v/>
      </c>
      <c r="H2003" s="5">
        <f>IF(G2003&lt;=p_rot_a,"A",IF(G2003&lt;=p_rot_b,"B","C"))</f>
        <v/>
      </c>
    </row>
    <row r="2004">
      <c r="A2004" s="5" t="inlineStr">
        <is>
          <t>54300992841</t>
        </is>
      </c>
      <c r="B2004" s="5" t="inlineStr">
        <is>
          <t>LLAVE LAVATORIO SATIN METALICA HTK-M-41C</t>
        </is>
      </c>
      <c r="C2004" s="5" t="inlineStr">
        <is>
          <t>IMPORTACION GRIFERIA</t>
        </is>
      </c>
      <c r="D2004" s="11" t="n">
        <v>9</v>
      </c>
      <c r="E2004" s="12" t="n">
        <v>111132.74</v>
      </c>
      <c r="F2004" s="14">
        <f>E2004/SUM(E$2:E$4165)</f>
        <v/>
      </c>
      <c r="G2004" s="14">
        <f>G2003+F2004</f>
        <v/>
      </c>
      <c r="H2004" s="5">
        <f>IF(G2004&lt;=p_rot_a,"A",IF(G2004&lt;=p_rot_b,"B","C"))</f>
        <v/>
      </c>
    </row>
    <row r="2005">
      <c r="A2005" s="5" t="inlineStr">
        <is>
          <t>351100300991774</t>
        </is>
      </c>
      <c r="B2005" s="5" t="inlineStr">
        <is>
          <t>LAVATORIO DORADO BOWL REDONDO LX-C030 GRACIELA</t>
        </is>
      </c>
      <c r="C2005" s="5" t="inlineStr">
        <is>
          <t>LOZA SANITARIA</t>
        </is>
      </c>
      <c r="D2005" s="11" t="n">
        <v>2</v>
      </c>
      <c r="E2005" s="12" t="n">
        <v>110650.06</v>
      </c>
      <c r="F2005" s="14">
        <f>E2005/SUM(E$2:E$4165)</f>
        <v/>
      </c>
      <c r="G2005" s="14">
        <f>G2004+F2005</f>
        <v/>
      </c>
      <c r="H2005" s="5">
        <f>IF(G2005&lt;=p_rot_a,"A",IF(G2005&lt;=p_rot_b,"B","C"))</f>
        <v/>
      </c>
    </row>
    <row r="2006">
      <c r="A2006" s="5" t="inlineStr">
        <is>
          <t>7805</t>
        </is>
      </c>
      <c r="B2006" s="5" t="inlineStr">
        <is>
          <t>LLAVIN ELECTRICO YALE IZQ</t>
        </is>
      </c>
      <c r="C2006" s="5" t="inlineStr">
        <is>
          <t>FERRETERIA GENERAL</t>
        </is>
      </c>
      <c r="D2006" s="11" t="n">
        <v>3</v>
      </c>
      <c r="E2006" s="12" t="n">
        <v>110131.03</v>
      </c>
      <c r="F2006" s="14">
        <f>E2006/SUM(E$2:E$4165)</f>
        <v/>
      </c>
      <c r="G2006" s="14">
        <f>G2005+F2006</f>
        <v/>
      </c>
      <c r="H2006" s="5">
        <f>IF(G2006&lt;=p_rot_a,"A",IF(G2006&lt;=p_rot_b,"B","C"))</f>
        <v/>
      </c>
    </row>
    <row r="2007">
      <c r="A2007" s="5" t="inlineStr">
        <is>
          <t>462873</t>
        </is>
      </c>
      <c r="B2007" s="5" t="inlineStr">
        <is>
          <t>CACHERA FREGADERO ESMERALDA DORADA  LS-1</t>
        </is>
      </c>
      <c r="C2007" s="5" t="inlineStr">
        <is>
          <t>IMPORTACION GRIFERIA</t>
        </is>
      </c>
      <c r="D2007" s="11" t="n">
        <v>5</v>
      </c>
      <c r="E2007" s="12" t="n">
        <v>109955.75</v>
      </c>
      <c r="F2007" s="14">
        <f>E2007/SUM(E$2:E$4165)</f>
        <v/>
      </c>
      <c r="G2007" s="14">
        <f>G2006+F2007</f>
        <v/>
      </c>
      <c r="H2007" s="5">
        <f>IF(G2007&lt;=p_rot_a,"A",IF(G2007&lt;=p_rot_b,"B","C"))</f>
        <v/>
      </c>
    </row>
    <row r="2008">
      <c r="A2008" s="5" t="inlineStr">
        <is>
          <t>6481</t>
        </is>
      </c>
      <c r="B2008" s="5" t="inlineStr">
        <is>
          <t>BANDEJA PINTOR ECONO PLASTICA</t>
        </is>
      </c>
      <c r="C2008" s="5" t="inlineStr">
        <is>
          <t>FERRETERIA GENERAL</t>
        </is>
      </c>
      <c r="D2008" s="11" t="n">
        <v>106</v>
      </c>
      <c r="E2008" s="12" t="n">
        <v>109922.76</v>
      </c>
      <c r="F2008" s="14">
        <f>E2008/SUM(E$2:E$4165)</f>
        <v/>
      </c>
      <c r="G2008" s="14">
        <f>G2007+F2008</f>
        <v/>
      </c>
      <c r="H2008" s="5">
        <f>IF(G2008&lt;=p_rot_a,"A",IF(G2008&lt;=p_rot_b,"B","C"))</f>
        <v/>
      </c>
    </row>
    <row r="2009">
      <c r="A2009" s="5" t="inlineStr">
        <is>
          <t>351100300992549</t>
        </is>
      </c>
      <c r="B2009" s="5" t="inlineStr">
        <is>
          <t>BOSCH SIERRA CIRCULAR 7 1/4 1300W GKS 130</t>
        </is>
      </c>
      <c r="C2009" s="5" t="inlineStr">
        <is>
          <t>SIN CATEGORIA</t>
        </is>
      </c>
      <c r="D2009" s="11" t="n">
        <v>3</v>
      </c>
      <c r="E2009" s="12" t="n">
        <v>109687.5</v>
      </c>
      <c r="F2009" s="14">
        <f>E2009/SUM(E$2:E$4165)</f>
        <v/>
      </c>
      <c r="G2009" s="14">
        <f>G2008+F2009</f>
        <v/>
      </c>
      <c r="H2009" s="5">
        <f>IF(G2009&lt;=p_rot_a,"A",IF(G2009&lt;=p_rot_b,"B","C"))</f>
        <v/>
      </c>
    </row>
    <row r="2010">
      <c r="A2010" s="5" t="inlineStr">
        <is>
          <t>8159</t>
        </is>
      </c>
      <c r="B2010" s="5" t="inlineStr">
        <is>
          <t xml:space="preserve">PASAMANOS 18 </t>
        </is>
      </c>
      <c r="C2010" s="5" t="inlineStr">
        <is>
          <t>FERRETERIA GENERAL</t>
        </is>
      </c>
      <c r="D2010" s="11" t="n">
        <v>10</v>
      </c>
      <c r="E2010" s="12" t="n">
        <v>109306.8</v>
      </c>
      <c r="F2010" s="14">
        <f>E2010/SUM(E$2:E$4165)</f>
        <v/>
      </c>
      <c r="G2010" s="14">
        <f>G2009+F2010</f>
        <v/>
      </c>
      <c r="H2010" s="5">
        <f>IF(G2010&lt;=p_rot_a,"A",IF(G2010&lt;=p_rot_b,"B","C"))</f>
        <v/>
      </c>
    </row>
    <row r="2011">
      <c r="A2011" s="5" t="inlineStr">
        <is>
          <t>681</t>
        </is>
      </c>
      <c r="B2011" s="5" t="inlineStr">
        <is>
          <t>BROCHA 1 MASTER/BASIC</t>
        </is>
      </c>
      <c r="C2011" s="5" t="inlineStr">
        <is>
          <t>FERRETERIA GENERAL</t>
        </is>
      </c>
      <c r="D2011" s="11" t="n">
        <v>122</v>
      </c>
      <c r="E2011" s="12" t="n">
        <v>109230.14</v>
      </c>
      <c r="F2011" s="14">
        <f>E2011/SUM(E$2:E$4165)</f>
        <v/>
      </c>
      <c r="G2011" s="14">
        <f>G2010+F2011</f>
        <v/>
      </c>
      <c r="H2011" s="5">
        <f>IF(G2011&lt;=p_rot_a,"A",IF(G2011&lt;=p_rot_b,"B","C"))</f>
        <v/>
      </c>
    </row>
    <row r="2012">
      <c r="A2012" s="5" t="inlineStr">
        <is>
          <t>101112</t>
        </is>
      </c>
      <c r="B2012" s="5" t="inlineStr">
        <is>
          <t>TOTAL PISTOLA MANGUERA 9 VIAS THWS010901</t>
        </is>
      </c>
      <c r="C2012" s="5" t="inlineStr">
        <is>
          <t>FERRETERIA GENERAL</t>
        </is>
      </c>
      <c r="D2012" s="11" t="n">
        <v>45</v>
      </c>
      <c r="E2012" s="12" t="n">
        <v>108999.12</v>
      </c>
      <c r="F2012" s="14">
        <f>E2012/SUM(E$2:E$4165)</f>
        <v/>
      </c>
      <c r="G2012" s="14">
        <f>G2011+F2012</f>
        <v/>
      </c>
      <c r="H2012" s="5">
        <f>IF(G2012&lt;=p_rot_a,"A",IF(G2012&lt;=p_rot_b,"B","C"))</f>
        <v/>
      </c>
    </row>
    <row r="2013">
      <c r="A2013" s="5" t="inlineStr">
        <is>
          <t>452323</t>
        </is>
      </c>
      <c r="B2013" s="5" t="inlineStr">
        <is>
          <t>3M CINTA DOBLE CARA VHB BLANCA PARA EXTERIORES 3/4 X 5M</t>
        </is>
      </c>
      <c r="C2013" s="5" t="inlineStr">
        <is>
          <t>FERRETERIA GENERAL</t>
        </is>
      </c>
      <c r="D2013" s="11" t="n">
        <v>30</v>
      </c>
      <c r="E2013" s="12" t="n">
        <v>108835.47</v>
      </c>
      <c r="F2013" s="14">
        <f>E2013/SUM(E$2:E$4165)</f>
        <v/>
      </c>
      <c r="G2013" s="14">
        <f>G2012+F2013</f>
        <v/>
      </c>
      <c r="H2013" s="5">
        <f>IF(G2013&lt;=p_rot_a,"A",IF(G2013&lt;=p_rot_b,"B","C"))</f>
        <v/>
      </c>
    </row>
    <row r="2014">
      <c r="A2014" s="5" t="inlineStr">
        <is>
          <t>123412</t>
        </is>
      </c>
      <c r="B2014" s="5" t="inlineStr">
        <is>
          <t>GRASA AKRON 250G MULTIUSO</t>
        </is>
      </c>
      <c r="C2014" s="5" t="inlineStr">
        <is>
          <t>FERRETERIA GENERAL</t>
        </is>
      </c>
      <c r="D2014" s="11" t="n">
        <v>40</v>
      </c>
      <c r="E2014" s="12" t="n">
        <v>108822.97</v>
      </c>
      <c r="F2014" s="14">
        <f>E2014/SUM(E$2:E$4165)</f>
        <v/>
      </c>
      <c r="G2014" s="14">
        <f>G2013+F2014</f>
        <v/>
      </c>
      <c r="H2014" s="5">
        <f>IF(G2014&lt;=p_rot_a,"A",IF(G2014&lt;=p_rot_b,"B","C"))</f>
        <v/>
      </c>
    </row>
    <row r="2015">
      <c r="A2015" s="5" t="inlineStr">
        <is>
          <t>11127</t>
        </is>
      </c>
      <c r="B2015" s="5" t="inlineStr">
        <is>
          <t>COPA METALICA LLAVE EMPOTRAR H187</t>
        </is>
      </c>
      <c r="C2015" s="5" t="inlineStr">
        <is>
          <t>GRIFERIA - ACC. BAÑO Y COCINA</t>
        </is>
      </c>
      <c r="D2015" s="11" t="n">
        <v>102</v>
      </c>
      <c r="E2015" s="12" t="n">
        <v>108808.46</v>
      </c>
      <c r="F2015" s="14">
        <f>E2015/SUM(E$2:E$4165)</f>
        <v/>
      </c>
      <c r="G2015" s="14">
        <f>G2014+F2015</f>
        <v/>
      </c>
      <c r="H2015" s="5">
        <f>IF(G2015&lt;=p_rot_a,"A",IF(G2015&lt;=p_rot_b,"B","C"))</f>
        <v/>
      </c>
    </row>
    <row r="2016">
      <c r="A2016" s="5" t="inlineStr">
        <is>
          <t>351100300991995</t>
        </is>
      </c>
      <c r="B2016" s="5" t="inlineStr">
        <is>
          <t>ESQUINERO DE002 TIPO MADERA PANEL ACANALADO 1X1 2.90M WALL PANEL</t>
        </is>
      </c>
      <c r="C2016" s="5" t="inlineStr">
        <is>
          <t>PANEL ACANALADO INTERIOR</t>
        </is>
      </c>
      <c r="D2016" s="11" t="n">
        <v>36</v>
      </c>
      <c r="E2016" s="12" t="n">
        <v>108747.79</v>
      </c>
      <c r="F2016" s="14">
        <f>E2016/SUM(E$2:E$4165)</f>
        <v/>
      </c>
      <c r="G2016" s="14">
        <f>G2015+F2016</f>
        <v/>
      </c>
      <c r="H2016" s="5">
        <f>IF(G2016&lt;=p_rot_a,"A",IF(G2016&lt;=p_rot_b,"B","C"))</f>
        <v/>
      </c>
    </row>
    <row r="2017">
      <c r="A2017" s="5" t="inlineStr">
        <is>
          <t>PINT-ES-0001</t>
        </is>
      </c>
      <c r="B2017" s="5" t="inlineStr">
        <is>
          <t>REMOVEDOR PINTURA LANCO 1/4 PR111-5</t>
        </is>
      </c>
      <c r="C2017" s="5" t="inlineStr">
        <is>
          <t>ESPECIALIDADES</t>
        </is>
      </c>
      <c r="D2017" s="11" t="n">
        <v>11</v>
      </c>
      <c r="E2017" s="12" t="n">
        <v>108584.33</v>
      </c>
      <c r="F2017" s="14">
        <f>E2017/SUM(E$2:E$4165)</f>
        <v/>
      </c>
      <c r="G2017" s="14">
        <f>G2016+F2017</f>
        <v/>
      </c>
      <c r="H2017" s="5">
        <f>IF(G2017&lt;=p_rot_a,"A",IF(G2017&lt;=p_rot_b,"B","C"))</f>
        <v/>
      </c>
    </row>
    <row r="2018">
      <c r="A2018" s="5" t="inlineStr">
        <is>
          <t>7300992841</t>
        </is>
      </c>
      <c r="B2018" s="5" t="inlineStr">
        <is>
          <t>LLAVE LAVATORIO NEGRA METALICA HTK-M-38C</t>
        </is>
      </c>
      <c r="C2018" s="5" t="inlineStr">
        <is>
          <t>IMPORTACION GRIFERIA</t>
        </is>
      </c>
      <c r="D2018" s="11" t="n">
        <v>9</v>
      </c>
      <c r="E2018" s="12" t="n">
        <v>108495.58</v>
      </c>
      <c r="F2018" s="14">
        <f>E2018/SUM(E$2:E$4165)</f>
        <v/>
      </c>
      <c r="G2018" s="14">
        <f>G2017+F2018</f>
        <v/>
      </c>
      <c r="H2018" s="5">
        <f>IF(G2018&lt;=p_rot_a,"A",IF(G2018&lt;=p_rot_b,"B","C"))</f>
        <v/>
      </c>
    </row>
    <row r="2019">
      <c r="A2019" s="5" t="inlineStr">
        <is>
          <t>101016</t>
        </is>
      </c>
      <c r="B2019" s="5" t="inlineStr">
        <is>
          <t>CUNETA 6 X 95CM</t>
        </is>
      </c>
      <c r="C2019" s="5" t="inlineStr">
        <is>
          <t>BLOQUES, VARILLAS, MALLAS</t>
        </is>
      </c>
      <c r="D2019" s="11" t="n">
        <v>25</v>
      </c>
      <c r="E2019" s="12" t="n">
        <v>108482.88</v>
      </c>
      <c r="F2019" s="14">
        <f>E2019/SUM(E$2:E$4165)</f>
        <v/>
      </c>
      <c r="G2019" s="14">
        <f>G2018+F2019</f>
        <v/>
      </c>
      <c r="H2019" s="5">
        <f>IF(G2019&lt;=p_rot_a,"A",IF(G2019&lt;=p_rot_b,"B","C"))</f>
        <v/>
      </c>
    </row>
    <row r="2020">
      <c r="A2020" s="5" t="inlineStr">
        <is>
          <t>359</t>
        </is>
      </c>
      <c r="B2020" s="5" t="inlineStr">
        <is>
          <t>CAL BOLSA 5 KG</t>
        </is>
      </c>
      <c r="C2020" s="5" t="inlineStr">
        <is>
          <t>FERRETERIA GENERAL</t>
        </is>
      </c>
      <c r="D2020" s="11" t="n">
        <v>63</v>
      </c>
      <c r="E2020" s="12" t="n">
        <v>108209.03</v>
      </c>
      <c r="F2020" s="14">
        <f>E2020/SUM(E$2:E$4165)</f>
        <v/>
      </c>
      <c r="G2020" s="14">
        <f>G2019+F2020</f>
        <v/>
      </c>
      <c r="H2020" s="5">
        <f>IF(G2020&lt;=p_rot_a,"A",IF(G2020&lt;=p_rot_b,"B","C"))</f>
        <v/>
      </c>
    </row>
    <row r="2021">
      <c r="A2021" s="5" t="inlineStr">
        <is>
          <t>111267</t>
        </is>
      </c>
      <c r="B2021" s="5" t="inlineStr">
        <is>
          <t xml:space="preserve">LLAVE CONTROL 1/2 X 3/8 ESCUADRA </t>
        </is>
      </c>
      <c r="C2021" s="5" t="inlineStr">
        <is>
          <t>FERRETERIA GENERAL</t>
        </is>
      </c>
      <c r="D2021" s="11" t="n">
        <v>26</v>
      </c>
      <c r="E2021" s="12" t="n">
        <v>108127.89</v>
      </c>
      <c r="F2021" s="14">
        <f>E2021/SUM(E$2:E$4165)</f>
        <v/>
      </c>
      <c r="G2021" s="14">
        <f>G2020+F2021</f>
        <v/>
      </c>
      <c r="H2021" s="5">
        <f>IF(G2021&lt;=p_rot_a,"A",IF(G2021&lt;=p_rot_b,"B","C"))</f>
        <v/>
      </c>
    </row>
    <row r="2022">
      <c r="A2022" s="5" t="inlineStr">
        <is>
          <t>71455</t>
        </is>
      </c>
      <c r="B2022" s="5" t="inlineStr">
        <is>
          <t>AGUILA BLANCO APAGADOR TW SENCILLO PLATA 1001-W TRES VIAS</t>
        </is>
      </c>
      <c r="C2022" s="5" t="inlineStr">
        <is>
          <t>ACCESORIOS ELECTRICOS Y CABLES</t>
        </is>
      </c>
      <c r="D2022" s="11" t="n">
        <v>71</v>
      </c>
      <c r="E2022" s="12" t="n">
        <v>108012.3</v>
      </c>
      <c r="F2022" s="14">
        <f>E2022/SUM(E$2:E$4165)</f>
        <v/>
      </c>
      <c r="G2022" s="14">
        <f>G2021+F2022</f>
        <v/>
      </c>
      <c r="H2022" s="5">
        <f>IF(G2022&lt;=p_rot_a,"A",IF(G2022&lt;=p_rot_b,"B","C"))</f>
        <v/>
      </c>
    </row>
    <row r="2023">
      <c r="A2023" s="5" t="inlineStr">
        <is>
          <t>30246</t>
        </is>
      </c>
      <c r="B2023" s="5" t="inlineStr">
        <is>
          <t>CONECTOR BARRIL #4</t>
        </is>
      </c>
      <c r="C2023" s="5" t="inlineStr">
        <is>
          <t>ACCESORIOS ELECTRICOS Y CABLES</t>
        </is>
      </c>
      <c r="D2023" s="11" t="n">
        <v>109</v>
      </c>
      <c r="E2023" s="12" t="n">
        <v>107924.68</v>
      </c>
      <c r="F2023" s="14">
        <f>E2023/SUM(E$2:E$4165)</f>
        <v/>
      </c>
      <c r="G2023" s="14">
        <f>G2022+F2023</f>
        <v/>
      </c>
      <c r="H2023" s="5">
        <f>IF(G2023&lt;=p_rot_a,"A",IF(G2023&lt;=p_rot_b,"B","C"))</f>
        <v/>
      </c>
    </row>
    <row r="2024">
      <c r="A2024" s="5" t="inlineStr">
        <is>
          <t>265560</t>
        </is>
      </c>
      <c r="B2024" s="5" t="inlineStr">
        <is>
          <t>TOTAL ACCESORIOS MOTOTOOL 357 PIEZAS TACSD13571</t>
        </is>
      </c>
      <c r="C2024" s="5" t="inlineStr">
        <is>
          <t>FERRETERIA GENERAL</t>
        </is>
      </c>
      <c r="D2024" s="11" t="n">
        <v>6</v>
      </c>
      <c r="E2024" s="12" t="n">
        <v>107735.39</v>
      </c>
      <c r="F2024" s="14">
        <f>E2024/SUM(E$2:E$4165)</f>
        <v/>
      </c>
      <c r="G2024" s="14">
        <f>G2023+F2024</f>
        <v/>
      </c>
      <c r="H2024" s="5">
        <f>IF(G2024&lt;=p_rot_a,"A",IF(G2024&lt;=p_rot_b,"B","C"))</f>
        <v/>
      </c>
    </row>
    <row r="2025">
      <c r="A2025" s="5" t="inlineStr">
        <is>
          <t>5454</t>
        </is>
      </c>
      <c r="B2025" s="5" t="inlineStr">
        <is>
          <t>CUMBRERA BLANCA 6X6</t>
        </is>
      </c>
      <c r="C2025" s="5" t="inlineStr">
        <is>
          <t>LAMINAS DE ZINC Y ACCESORIOS</t>
        </is>
      </c>
      <c r="D2025" s="11" t="n">
        <v>37</v>
      </c>
      <c r="E2025" s="12" t="n">
        <v>107581.5</v>
      </c>
      <c r="F2025" s="14">
        <f>E2025/SUM(E$2:E$4165)</f>
        <v/>
      </c>
      <c r="G2025" s="14">
        <f>G2024+F2025</f>
        <v/>
      </c>
      <c r="H2025" s="5">
        <f>IF(G2025&lt;=p_rot_a,"A",IF(G2025&lt;=p_rot_b,"B","C"))</f>
        <v/>
      </c>
    </row>
    <row r="2026">
      <c r="A2026" s="5" t="inlineStr">
        <is>
          <t>7818</t>
        </is>
      </c>
      <c r="B2026" s="5" t="inlineStr">
        <is>
          <t>ESPONJA MULTIUSO  ARSA</t>
        </is>
      </c>
      <c r="C2026" s="5" t="inlineStr">
        <is>
          <t>FERRETERIA GENERAL</t>
        </is>
      </c>
      <c r="D2026" s="11" t="n">
        <v>203</v>
      </c>
      <c r="E2026" s="12" t="n">
        <v>107442.64</v>
      </c>
      <c r="F2026" s="14">
        <f>E2026/SUM(E$2:E$4165)</f>
        <v/>
      </c>
      <c r="G2026" s="14">
        <f>G2025+F2026</f>
        <v/>
      </c>
      <c r="H2026" s="5">
        <f>IF(G2026&lt;=p_rot_a,"A",IF(G2026&lt;=p_rot_b,"B","C"))</f>
        <v/>
      </c>
    </row>
    <row r="2027">
      <c r="A2027" s="5" t="inlineStr">
        <is>
          <t>3078</t>
        </is>
      </c>
      <c r="B2027" s="5" t="inlineStr">
        <is>
          <t>AGUILA PLACA CIEGA BLANCA PLASTICA 1014W/2129W</t>
        </is>
      </c>
      <c r="C2027" s="5" t="inlineStr">
        <is>
          <t>ACCESORIOS ELECTRICOS Y CABLES</t>
        </is>
      </c>
      <c r="D2027" s="11" t="n">
        <v>119</v>
      </c>
      <c r="E2027" s="12" t="n">
        <v>107301.32</v>
      </c>
      <c r="F2027" s="14">
        <f>E2027/SUM(E$2:E$4165)</f>
        <v/>
      </c>
      <c r="G2027" s="14">
        <f>G2026+F2027</f>
        <v/>
      </c>
      <c r="H2027" s="5">
        <f>IF(G2027&lt;=p_rot_a,"A",IF(G2027&lt;=p_rot_b,"B","C"))</f>
        <v/>
      </c>
    </row>
    <row r="2028">
      <c r="A2028" s="5" t="inlineStr">
        <is>
          <t>34293</t>
        </is>
      </c>
      <c r="B2028" s="5" t="inlineStr">
        <is>
          <t>ECCOLE ADHESIVO P/ZAPATOS</t>
        </is>
      </c>
      <c r="C2028" s="5" t="inlineStr">
        <is>
          <t>FERRETERIA GENERAL</t>
        </is>
      </c>
      <c r="D2028" s="11" t="n">
        <v>44</v>
      </c>
      <c r="E2028" s="12" t="n">
        <v>107281.8</v>
      </c>
      <c r="F2028" s="14">
        <f>E2028/SUM(E$2:E$4165)</f>
        <v/>
      </c>
      <c r="G2028" s="14">
        <f>G2027+F2028</f>
        <v/>
      </c>
      <c r="H2028" s="5">
        <f>IF(G2028&lt;=p_rot_a,"A",IF(G2028&lt;=p_rot_b,"B","C"))</f>
        <v/>
      </c>
    </row>
    <row r="2029">
      <c r="A2029" s="5" t="inlineStr">
        <is>
          <t>35110030992661</t>
        </is>
      </c>
      <c r="B2029" s="5" t="inlineStr">
        <is>
          <t>LAVATORIO TIPO BOWL CUADRADO BLANCO BORDE NEGRO FF-9030 41CM X 41CM X 14CM</t>
        </is>
      </c>
      <c r="C2029" s="5" t="inlineStr">
        <is>
          <t>IMPORTACION LOZA</t>
        </is>
      </c>
      <c r="D2029" s="11" t="n">
        <v>3</v>
      </c>
      <c r="E2029" s="12" t="n">
        <v>107256.64</v>
      </c>
      <c r="F2029" s="14">
        <f>E2029/SUM(E$2:E$4165)</f>
        <v/>
      </c>
      <c r="G2029" s="14">
        <f>G2028+F2029</f>
        <v/>
      </c>
      <c r="H2029" s="5">
        <f>IF(G2029&lt;=p_rot_a,"A",IF(G2029&lt;=p_rot_b,"B","C"))</f>
        <v/>
      </c>
    </row>
    <row r="2030">
      <c r="A2030" s="5" t="inlineStr">
        <is>
          <t>50992840</t>
        </is>
      </c>
      <c r="B2030" s="5" t="inlineStr">
        <is>
          <t xml:space="preserve">LLAVE LAVATORIO CROMADA HTK-M-10C AGUA FRIA Y CALIENTE </t>
        </is>
      </c>
      <c r="C2030" s="5" t="inlineStr">
        <is>
          <t>IMPORTACION GRIFERIA</t>
        </is>
      </c>
      <c r="D2030" s="11" t="n">
        <v>11</v>
      </c>
      <c r="E2030" s="12" t="n">
        <v>107079.65</v>
      </c>
      <c r="F2030" s="14">
        <f>E2030/SUM(E$2:E$4165)</f>
        <v/>
      </c>
      <c r="G2030" s="14">
        <f>G2029+F2030</f>
        <v/>
      </c>
      <c r="H2030" s="5">
        <f>IF(G2030&lt;=p_rot_a,"A",IF(G2030&lt;=p_rot_b,"B","C"))</f>
        <v/>
      </c>
    </row>
    <row r="2031">
      <c r="A2031" s="5" t="inlineStr">
        <is>
          <t>6574533</t>
        </is>
      </c>
      <c r="B2031" s="5" t="inlineStr">
        <is>
          <t xml:space="preserve">PROMOCION COMPRA DUCHA CALENTADOR DE AGUA COMPACTO 3800 110V </t>
        </is>
      </c>
      <c r="C2031" s="5" t="inlineStr">
        <is>
          <t>IMPORTACION GRIFERIA</t>
        </is>
      </c>
      <c r="D2031" s="11" t="n">
        <v>11</v>
      </c>
      <c r="E2031" s="12" t="n">
        <v>107069.91</v>
      </c>
      <c r="F2031" s="14">
        <f>E2031/SUM(E$2:E$4165)</f>
        <v/>
      </c>
      <c r="G2031" s="14">
        <f>G2030+F2031</f>
        <v/>
      </c>
      <c r="H2031" s="5">
        <f>IF(G2031&lt;=p_rot_a,"A",IF(G2031&lt;=p_rot_b,"B","C"))</f>
        <v/>
      </c>
    </row>
    <row r="2032">
      <c r="A2032" s="5" t="inlineStr">
        <is>
          <t>7753</t>
        </is>
      </c>
      <c r="B2032" s="5" t="inlineStr">
        <is>
          <t>TAPA CIEGA LISA/HUECO OCTAGONAL</t>
        </is>
      </c>
      <c r="C2032" s="5" t="inlineStr">
        <is>
          <t>ACCESORIOS ELECTRICOS Y CABLES</t>
        </is>
      </c>
      <c r="D2032" s="11" t="n">
        <v>647</v>
      </c>
      <c r="E2032" s="12" t="n">
        <v>107012.96</v>
      </c>
      <c r="F2032" s="14">
        <f>E2032/SUM(E$2:E$4165)</f>
        <v/>
      </c>
      <c r="G2032" s="14">
        <f>G2031+F2032</f>
        <v/>
      </c>
      <c r="H2032" s="5">
        <f>IF(G2032&lt;=p_rot_a,"A",IF(G2032&lt;=p_rot_b,"B","C"))</f>
        <v/>
      </c>
    </row>
    <row r="2033">
      <c r="A2033" s="5" t="inlineStr">
        <is>
          <t>351100300991911</t>
        </is>
      </c>
      <c r="B2033" s="5" t="inlineStr">
        <is>
          <t>GLADIATOR SOLDADURA MIG 1 KILO PEQUENA GASLESS 0.8MM 1KG A8/08/1/4</t>
        </is>
      </c>
      <c r="C2033" s="5" t="inlineStr">
        <is>
          <t>SIN CATEGORIA</t>
        </is>
      </c>
      <c r="D2033" s="11" t="n">
        <v>21</v>
      </c>
      <c r="E2033" s="12" t="n">
        <v>106961.12</v>
      </c>
      <c r="F2033" s="14">
        <f>E2033/SUM(E$2:E$4165)</f>
        <v/>
      </c>
      <c r="G2033" s="14">
        <f>G2032+F2033</f>
        <v/>
      </c>
      <c r="H2033" s="5">
        <f>IF(G2033&lt;=p_rot_a,"A",IF(G2033&lt;=p_rot_b,"B","C"))</f>
        <v/>
      </c>
    </row>
    <row r="2034">
      <c r="A2034" s="5" t="inlineStr">
        <is>
          <t>351100300991573</t>
        </is>
      </c>
      <c r="B2034" s="5" t="inlineStr">
        <is>
          <t>VEKER LLAVIN MANIJA RECT 16710 NEGRO CON SEGURO</t>
        </is>
      </c>
      <c r="C2034" s="5" t="inlineStr">
        <is>
          <t>FERRETERIA GENERAL</t>
        </is>
      </c>
      <c r="D2034" s="11" t="n">
        <v>9</v>
      </c>
      <c r="E2034" s="12" t="n">
        <v>106877.61</v>
      </c>
      <c r="F2034" s="14">
        <f>E2034/SUM(E$2:E$4165)</f>
        <v/>
      </c>
      <c r="G2034" s="14">
        <f>G2033+F2034</f>
        <v/>
      </c>
      <c r="H2034" s="5">
        <f>IF(G2034&lt;=p_rot_a,"A",IF(G2034&lt;=p_rot_b,"B","C"))</f>
        <v/>
      </c>
    </row>
    <row r="2035">
      <c r="A2035" s="5" t="inlineStr">
        <is>
          <t>351100300991135</t>
        </is>
      </c>
      <c r="B2035" s="5" t="inlineStr">
        <is>
          <t>DEWALT ESMERILADORA 41/2 20V DCG413B CON BATERIA Y CARGADOR</t>
        </is>
      </c>
      <c r="C2035" s="5" t="inlineStr">
        <is>
          <t>FERRETERIA GENERAL</t>
        </is>
      </c>
      <c r="D2035" s="11" t="n">
        <v>1</v>
      </c>
      <c r="E2035" s="12" t="n">
        <v>106871.77</v>
      </c>
      <c r="F2035" s="14">
        <f>E2035/SUM(E$2:E$4165)</f>
        <v/>
      </c>
      <c r="G2035" s="14">
        <f>G2034+F2035</f>
        <v/>
      </c>
      <c r="H2035" s="5">
        <f>IF(G2035&lt;=p_rot_a,"A",IF(G2035&lt;=p_rot_b,"B","C"))</f>
        <v/>
      </c>
    </row>
    <row r="2036">
      <c r="A2036" s="5" t="inlineStr">
        <is>
          <t>40992841</t>
        </is>
      </c>
      <c r="B2036" s="5" t="inlineStr">
        <is>
          <t>LLAVE FREGADERO CUELLO FLEXIBLE NEGRA HTK-LL-15C</t>
        </is>
      </c>
      <c r="C2036" s="5" t="inlineStr">
        <is>
          <t>IMPORTACION GRIFERIA</t>
        </is>
      </c>
      <c r="D2036" s="11" t="n">
        <v>11</v>
      </c>
      <c r="E2036" s="12" t="n">
        <v>106787.61</v>
      </c>
      <c r="F2036" s="14">
        <f>E2036/SUM(E$2:E$4165)</f>
        <v/>
      </c>
      <c r="G2036" s="14">
        <f>G2035+F2036</f>
        <v/>
      </c>
      <c r="H2036" s="5">
        <f>IF(G2036&lt;=p_rot_a,"A",IF(G2036&lt;=p_rot_b,"B","C"))</f>
        <v/>
      </c>
    </row>
    <row r="2037">
      <c r="A2037" s="5" t="inlineStr">
        <is>
          <t>7941</t>
        </is>
      </c>
      <c r="B2037" s="5" t="inlineStr">
        <is>
          <t>LIJA METAL 80</t>
        </is>
      </c>
      <c r="C2037" s="5" t="inlineStr">
        <is>
          <t>FERRETERIA GENERAL</t>
        </is>
      </c>
      <c r="D2037" s="11" t="n">
        <v>258</v>
      </c>
      <c r="E2037" s="12" t="n">
        <v>106725.25</v>
      </c>
      <c r="F2037" s="14">
        <f>E2037/SUM(E$2:E$4165)</f>
        <v/>
      </c>
      <c r="G2037" s="14">
        <f>G2036+F2037</f>
        <v/>
      </c>
      <c r="H2037" s="5">
        <f>IF(G2037&lt;=p_rot_a,"A",IF(G2037&lt;=p_rot_b,"B","C"))</f>
        <v/>
      </c>
    </row>
    <row r="2038">
      <c r="A2038" s="5" t="inlineStr">
        <is>
          <t>3990359</t>
        </is>
      </c>
      <c r="B2038" s="5" t="inlineStr">
        <is>
          <t>TRI CIRCLE CERRA PRINCIPAL DE LUJO TC8051-SS ALUMINIO LLAVIN</t>
        </is>
      </c>
      <c r="C2038" s="5" t="inlineStr">
        <is>
          <t>FERRETERIA GENERAL</t>
        </is>
      </c>
      <c r="D2038" s="11" t="n">
        <v>6</v>
      </c>
      <c r="E2038" s="12" t="n">
        <v>106576.91</v>
      </c>
      <c r="F2038" s="14">
        <f>E2038/SUM(E$2:E$4165)</f>
        <v/>
      </c>
      <c r="G2038" s="14">
        <f>G2037+F2038</f>
        <v/>
      </c>
      <c r="H2038" s="5">
        <f>IF(G2038&lt;=p_rot_a,"A",IF(G2038&lt;=p_rot_b,"B","C"))</f>
        <v/>
      </c>
    </row>
    <row r="2039">
      <c r="A2039" s="5" t="inlineStr">
        <is>
          <t>351100300991625</t>
        </is>
      </c>
      <c r="B2039" s="5" t="inlineStr">
        <is>
          <t>EISEN LLAVIN TRIPLE PASO NEGRO MATE IZQUIERDO KY715L-MB 4299201029900</t>
        </is>
      </c>
      <c r="C2039" s="5" t="inlineStr">
        <is>
          <t>FERRETERIA GENERAL</t>
        </is>
      </c>
      <c r="D2039" s="11" t="n">
        <v>18</v>
      </c>
      <c r="E2039" s="12" t="n">
        <v>106555.5</v>
      </c>
      <c r="F2039" s="14">
        <f>E2039/SUM(E$2:E$4165)</f>
        <v/>
      </c>
      <c r="G2039" s="14">
        <f>G2038+F2039</f>
        <v/>
      </c>
      <c r="H2039" s="5">
        <f>IF(G2039&lt;=p_rot_a,"A",IF(G2039&lt;=p_rot_b,"B","C"))</f>
        <v/>
      </c>
    </row>
    <row r="2040">
      <c r="A2040" s="5" t="inlineStr">
        <is>
          <t>351100300990784</t>
        </is>
      </c>
      <c r="B2040" s="5" t="inlineStr">
        <is>
          <t>TOTAL DEMOLEDOR 1700W UTH215456</t>
        </is>
      </c>
      <c r="C2040" s="5" t="inlineStr">
        <is>
          <t>SIN CATEGORIA</t>
        </is>
      </c>
      <c r="D2040" s="11" t="n">
        <v>1</v>
      </c>
      <c r="E2040" s="12" t="n">
        <v>106194.69</v>
      </c>
      <c r="F2040" s="14">
        <f>E2040/SUM(E$2:E$4165)</f>
        <v/>
      </c>
      <c r="G2040" s="14">
        <f>G2039+F2040</f>
        <v/>
      </c>
      <c r="H2040" s="5">
        <f>IF(G2040&lt;=p_rot_a,"A",IF(G2040&lt;=p_rot_b,"B","C"))</f>
        <v/>
      </c>
    </row>
    <row r="2041">
      <c r="A2041" s="5" t="inlineStr">
        <is>
          <t>351100300991934</t>
        </is>
      </c>
      <c r="B2041" s="5" t="inlineStr">
        <is>
          <t>FOSET JUEGO ACCESORIOS BAÑO 6 PIEZAS NEGRO TUBIG TBA-7000M</t>
        </is>
      </c>
      <c r="C2041" s="5" t="inlineStr">
        <is>
          <t>GRIFERIA - ACC. BAÑO Y COCINA</t>
        </is>
      </c>
      <c r="D2041" s="11" t="n">
        <v>6</v>
      </c>
      <c r="E2041" s="12" t="n">
        <v>106194.69</v>
      </c>
      <c r="F2041" s="14">
        <f>E2041/SUM(E$2:E$4165)</f>
        <v/>
      </c>
      <c r="G2041" s="14">
        <f>G2040+F2041</f>
        <v/>
      </c>
      <c r="H2041" s="5">
        <f>IF(G2041&lt;=p_rot_a,"A",IF(G2041&lt;=p_rot_b,"B","C"))</f>
        <v/>
      </c>
    </row>
    <row r="2042">
      <c r="A2042" s="5" t="inlineStr">
        <is>
          <t>351100300992487</t>
        </is>
      </c>
      <c r="B2042" s="5" t="inlineStr">
        <is>
          <t>CACHERA FREGADERO ZAFIRO NEGRA C175A19-2</t>
        </is>
      </c>
      <c r="C2042" s="5" t="inlineStr">
        <is>
          <t>IMPORTACION GRIFERIA</t>
        </is>
      </c>
      <c r="D2042" s="11" t="n">
        <v>6</v>
      </c>
      <c r="E2042" s="12" t="n">
        <v>106194.69</v>
      </c>
      <c r="F2042" s="14">
        <f>E2042/SUM(E$2:E$4165)</f>
        <v/>
      </c>
      <c r="G2042" s="14">
        <f>G2041+F2042</f>
        <v/>
      </c>
      <c r="H2042" s="5">
        <f>IF(G2042&lt;=p_rot_a,"A",IF(G2042&lt;=p_rot_b,"B","C"))</f>
        <v/>
      </c>
    </row>
    <row r="2043">
      <c r="A2043" s="5" t="inlineStr">
        <is>
          <t>351100300992635</t>
        </is>
      </c>
      <c r="B2043" s="5" t="inlineStr">
        <is>
          <t>LIQUIDACION LANCO - PROTECTO PINTURA PREPARADA CUBETA</t>
        </is>
      </c>
      <c r="C2043" s="5" t="inlineStr">
        <is>
          <t>MATERIAL SEGUNDA</t>
        </is>
      </c>
      <c r="D2043" s="11" t="n">
        <v>3</v>
      </c>
      <c r="E2043" s="12" t="n">
        <v>106194.69</v>
      </c>
      <c r="F2043" s="14">
        <f>E2043/SUM(E$2:E$4165)</f>
        <v/>
      </c>
      <c r="G2043" s="14">
        <f>G2042+F2043</f>
        <v/>
      </c>
      <c r="H2043" s="5">
        <f>IF(G2043&lt;=p_rot_a,"A",IF(G2043&lt;=p_rot_b,"B","C"))</f>
        <v/>
      </c>
    </row>
    <row r="2044">
      <c r="A2044" s="5" t="inlineStr">
        <is>
          <t>PINT-AN-0020</t>
        </is>
      </c>
      <c r="B2044" s="5" t="inlineStr">
        <is>
          <t>LANCO ANTICORROSIVO IND BLANCO 1/4 AC3434-5</t>
        </is>
      </c>
      <c r="C2044" s="5" t="inlineStr">
        <is>
          <t>ANTICORROSIVOS Y BASE ACEITE</t>
        </is>
      </c>
      <c r="D2044" s="11" t="n">
        <v>24</v>
      </c>
      <c r="E2044" s="12" t="n">
        <v>105941.75</v>
      </c>
      <c r="F2044" s="14">
        <f>E2044/SUM(E$2:E$4165)</f>
        <v/>
      </c>
      <c r="G2044" s="14">
        <f>G2043+F2044</f>
        <v/>
      </c>
      <c r="H2044" s="5">
        <f>IF(G2044&lt;=p_rot_a,"A",IF(G2044&lt;=p_rot_b,"B","C"))</f>
        <v/>
      </c>
    </row>
    <row r="2045">
      <c r="A2045" s="5" t="inlineStr">
        <is>
          <t>73092</t>
        </is>
      </c>
      <c r="B2045" s="5" t="inlineStr">
        <is>
          <t>MANGUERA ABASTO 1/2X1/2 DE UN METRO</t>
        </is>
      </c>
      <c r="C2045" s="5" t="inlineStr">
        <is>
          <t>FERRETERIA GENERAL</t>
        </is>
      </c>
      <c r="D2045" s="11" t="n">
        <v>42</v>
      </c>
      <c r="E2045" s="12" t="n">
        <v>105900</v>
      </c>
      <c r="F2045" s="14">
        <f>E2045/SUM(E$2:E$4165)</f>
        <v/>
      </c>
      <c r="G2045" s="14">
        <f>G2044+F2045</f>
        <v/>
      </c>
      <c r="H2045" s="5">
        <f>IF(G2045&lt;=p_rot_a,"A",IF(G2045&lt;=p_rot_b,"B","C"))</f>
        <v/>
      </c>
    </row>
    <row r="2046">
      <c r="A2046" s="5" t="inlineStr">
        <is>
          <t>20109</t>
        </is>
      </c>
      <c r="B2046" s="5" t="inlineStr">
        <is>
          <t>TOTAL PISTOLA SILICON 9 PESADA THT20109</t>
        </is>
      </c>
      <c r="C2046" s="5" t="inlineStr">
        <is>
          <t>FERRETERIA GENERAL</t>
        </is>
      </c>
      <c r="D2046" s="11" t="n">
        <v>24</v>
      </c>
      <c r="E2046" s="12" t="n">
        <v>105823.08</v>
      </c>
      <c r="F2046" s="14">
        <f>E2046/SUM(E$2:E$4165)</f>
        <v/>
      </c>
      <c r="G2046" s="14">
        <f>G2045+F2046</f>
        <v/>
      </c>
      <c r="H2046" s="5">
        <f>IF(G2046&lt;=p_rot_a,"A",IF(G2046&lt;=p_rot_b,"B","C"))</f>
        <v/>
      </c>
    </row>
    <row r="2047">
      <c r="A2047" s="5" t="inlineStr">
        <is>
          <t>978</t>
        </is>
      </c>
      <c r="B2047" s="5" t="inlineStr">
        <is>
          <t>$$ PEGAMENTO PVC AMANCO TRANSPARENTE 50 G</t>
        </is>
      </c>
      <c r="C2047" s="5" t="inlineStr">
        <is>
          <t>TUBERIA PVC, CANOAS Y ACCESORIOS</t>
        </is>
      </c>
      <c r="D2047" s="11" t="n">
        <v>95</v>
      </c>
      <c r="E2047" s="12" t="n">
        <v>105700.03</v>
      </c>
      <c r="F2047" s="14">
        <f>E2047/SUM(E$2:E$4165)</f>
        <v/>
      </c>
      <c r="G2047" s="14">
        <f>G2046+F2047</f>
        <v/>
      </c>
      <c r="H2047" s="5">
        <f>IF(G2047&lt;=p_rot_a,"A",IF(G2047&lt;=p_rot_b,"B","C"))</f>
        <v/>
      </c>
    </row>
    <row r="2048">
      <c r="A2048" s="5" t="inlineStr">
        <is>
          <t>71421</t>
        </is>
      </c>
      <c r="B2048" s="5" t="inlineStr">
        <is>
          <t>TORNILLO MADERA 10 X1 1/2</t>
        </is>
      </c>
      <c r="C2048" s="5" t="inlineStr">
        <is>
          <t>TORNILLERIA</t>
        </is>
      </c>
      <c r="D2048" s="11" t="n">
        <v>3297</v>
      </c>
      <c r="E2048" s="12" t="n">
        <v>105675.48</v>
      </c>
      <c r="F2048" s="14">
        <f>E2048/SUM(E$2:E$4165)</f>
        <v/>
      </c>
      <c r="G2048" s="14">
        <f>G2047+F2048</f>
        <v/>
      </c>
      <c r="H2048" s="5">
        <f>IF(G2048&lt;=p_rot_a,"A",IF(G2048&lt;=p_rot_b,"B","C"))</f>
        <v/>
      </c>
    </row>
    <row r="2049">
      <c r="A2049" s="5" t="inlineStr">
        <is>
          <t>PINT-AN-0049</t>
        </is>
      </c>
      <c r="B2049" s="5" t="inlineStr">
        <is>
          <t>ESMALTE LANCO RAPID DRY BLANCO 1/4 RD3446-5</t>
        </is>
      </c>
      <c r="C2049" s="5" t="inlineStr">
        <is>
          <t>ANTICORROSIVOS Y BASE ACEITE</t>
        </is>
      </c>
      <c r="D2049" s="11" t="n">
        <v>17</v>
      </c>
      <c r="E2049" s="12" t="n">
        <v>105616.68</v>
      </c>
      <c r="F2049" s="14">
        <f>E2049/SUM(E$2:E$4165)</f>
        <v/>
      </c>
      <c r="G2049" s="14">
        <f>G2048+F2049</f>
        <v/>
      </c>
      <c r="H2049" s="5">
        <f>IF(G2049&lt;=p_rot_a,"A",IF(G2049&lt;=p_rot_b,"B","C"))</f>
        <v/>
      </c>
    </row>
    <row r="2050">
      <c r="A2050" s="5" t="inlineStr">
        <is>
          <t>14100045</t>
        </is>
      </c>
      <c r="B2050" s="5" t="inlineStr">
        <is>
          <t>PUERTA PLEGABLE GUAYANA FRESNO 90 X 210 CM</t>
        </is>
      </c>
      <c r="C2050" s="5" t="inlineStr">
        <is>
          <t>PUERTAS</t>
        </is>
      </c>
      <c r="D2050" s="11" t="n">
        <v>7</v>
      </c>
      <c r="E2050" s="12" t="n">
        <v>105108.13</v>
      </c>
      <c r="F2050" s="14">
        <f>E2050/SUM(E$2:E$4165)</f>
        <v/>
      </c>
      <c r="G2050" s="14">
        <f>G2049+F2050</f>
        <v/>
      </c>
      <c r="H2050" s="5">
        <f>IF(G2050&lt;=p_rot_a,"A",IF(G2050&lt;=p_rot_b,"B","C"))</f>
        <v/>
      </c>
    </row>
    <row r="2051">
      <c r="A2051" s="5" t="inlineStr">
        <is>
          <t>978545</t>
        </is>
      </c>
      <c r="B2051" s="5" t="inlineStr">
        <is>
          <t>TOTAL ALICATE UNIVERSAL 8 THT210806</t>
        </is>
      </c>
      <c r="C2051" s="5" t="inlineStr">
        <is>
          <t>FERRETERIA GENERAL</t>
        </is>
      </c>
      <c r="D2051" s="11" t="n">
        <v>28</v>
      </c>
      <c r="E2051" s="12" t="n">
        <v>104585.86</v>
      </c>
      <c r="F2051" s="14">
        <f>E2051/SUM(E$2:E$4165)</f>
        <v/>
      </c>
      <c r="G2051" s="14">
        <f>G2050+F2051</f>
        <v/>
      </c>
      <c r="H2051" s="5">
        <f>IF(G2051&lt;=p_rot_a,"A",IF(G2051&lt;=p_rot_b,"B","C"))</f>
        <v/>
      </c>
    </row>
    <row r="2052">
      <c r="A2052" s="5" t="inlineStr">
        <is>
          <t>351100300991885</t>
        </is>
      </c>
      <c r="B2052" s="5" t="inlineStr">
        <is>
          <t>LAVATORIO BOWL REDONDO NEGRO GRACIELA 60000146</t>
        </is>
      </c>
      <c r="C2052" s="5" t="inlineStr">
        <is>
          <t>LOZA SANITARIA</t>
        </is>
      </c>
      <c r="D2052" s="11" t="n">
        <v>3</v>
      </c>
      <c r="E2052" s="12" t="n">
        <v>104584.51</v>
      </c>
      <c r="F2052" s="14">
        <f>E2052/SUM(E$2:E$4165)</f>
        <v/>
      </c>
      <c r="G2052" s="14">
        <f>G2051+F2052</f>
        <v/>
      </c>
      <c r="H2052" s="5">
        <f>IF(G2052&lt;=p_rot_a,"A",IF(G2052&lt;=p_rot_b,"B","C"))</f>
        <v/>
      </c>
    </row>
    <row r="2053">
      <c r="A2053" s="5" t="inlineStr">
        <is>
          <t>PINT-PA-0001</t>
        </is>
      </c>
      <c r="B2053" s="5" t="inlineStr">
        <is>
          <t>CORONA DURA ARRECIFE OFERTA CUBETA</t>
        </is>
      </c>
      <c r="C2053" s="5" t="inlineStr">
        <is>
          <t>PINTURA ACRILICA</t>
        </is>
      </c>
      <c r="D2053" s="11" t="n">
        <v>6</v>
      </c>
      <c r="E2053" s="12" t="n">
        <v>104488.58</v>
      </c>
      <c r="F2053" s="14">
        <f>E2053/SUM(E$2:E$4165)</f>
        <v/>
      </c>
      <c r="G2053" s="14">
        <f>G2052+F2053</f>
        <v/>
      </c>
      <c r="H2053" s="5">
        <f>IF(G2053&lt;=p_rot_a,"A",IF(G2053&lt;=p_rot_b,"B","C"))</f>
        <v/>
      </c>
    </row>
    <row r="2054">
      <c r="A2054" s="5" t="inlineStr">
        <is>
          <t>351100300990787</t>
        </is>
      </c>
      <c r="B2054" s="5" t="inlineStr">
        <is>
          <t>TOTAL DISCO SIERRA CIRCULAR CALZADA 7 1/4 X 60 T TAC231413</t>
        </is>
      </c>
      <c r="C2054" s="5" t="inlineStr">
        <is>
          <t>FERRETERIA GENERAL</t>
        </is>
      </c>
      <c r="D2054" s="11" t="n">
        <v>19</v>
      </c>
      <c r="E2054" s="12" t="n">
        <v>104319.24</v>
      </c>
      <c r="F2054" s="14">
        <f>E2054/SUM(E$2:E$4165)</f>
        <v/>
      </c>
      <c r="G2054" s="14">
        <f>G2053+F2054</f>
        <v/>
      </c>
      <c r="H2054" s="5">
        <f>IF(G2054&lt;=p_rot_a,"A",IF(G2054&lt;=p_rot_b,"B","C"))</f>
        <v/>
      </c>
    </row>
    <row r="2055">
      <c r="A2055" s="5" t="inlineStr">
        <is>
          <t>350</t>
        </is>
      </c>
      <c r="B2055" s="5" t="inlineStr">
        <is>
          <t>CERAMICA PIEDRA GRIS 34.6 x 34.6 CAJA 2.15M2 ANTIDESLIZANTE</t>
        </is>
      </c>
      <c r="C2055" s="5" t="inlineStr">
        <is>
          <t>CERAMICAS, AZULEJOS, PORCELANATOS</t>
        </is>
      </c>
      <c r="D2055" s="11" t="n">
        <v>15</v>
      </c>
      <c r="E2055" s="12" t="n">
        <v>104188.19</v>
      </c>
      <c r="F2055" s="14">
        <f>E2055/SUM(E$2:E$4165)</f>
        <v/>
      </c>
      <c r="G2055" s="14">
        <f>G2054+F2055</f>
        <v/>
      </c>
      <c r="H2055" s="5">
        <f>IF(G2055&lt;=p_rot_a,"A",IF(G2055&lt;=p_rot_b,"B","C"))</f>
        <v/>
      </c>
    </row>
    <row r="2056">
      <c r="A2056" s="5" t="inlineStr">
        <is>
          <t>71465</t>
        </is>
      </c>
      <c r="B2056" s="5" t="inlineStr">
        <is>
          <t>CEDAZO MOSQUITO ALUMINIO</t>
        </is>
      </c>
      <c r="C2056" s="5" t="inlineStr">
        <is>
          <t>FERRETERIA GENERAL</t>
        </is>
      </c>
      <c r="D2056" s="11" t="n">
        <v>66</v>
      </c>
      <c r="E2056" s="12" t="n">
        <v>104014.67</v>
      </c>
      <c r="F2056" s="14">
        <f>E2056/SUM(E$2:E$4165)</f>
        <v/>
      </c>
      <c r="G2056" s="14">
        <f>G2055+F2056</f>
        <v/>
      </c>
      <c r="H2056" s="5">
        <f>IF(G2056&lt;=p_rot_a,"A",IF(G2056&lt;=p_rot_b,"B","C"))</f>
        <v/>
      </c>
    </row>
    <row r="2057">
      <c r="A2057" s="5" t="inlineStr">
        <is>
          <t>130</t>
        </is>
      </c>
      <c r="B2057" s="5" t="inlineStr">
        <is>
          <t xml:space="preserve">TAPA CONCRETO INTERNA 32 PULG P/ TANQUE SEPTICO SANITARIO </t>
        </is>
      </c>
      <c r="C2057" s="5" t="inlineStr">
        <is>
          <t>ACCESORIOS ELECTRICOS Y CABLES</t>
        </is>
      </c>
      <c r="D2057" s="11" t="n">
        <v>13</v>
      </c>
      <c r="E2057" s="12" t="n">
        <v>103932.45</v>
      </c>
      <c r="F2057" s="14">
        <f>E2057/SUM(E$2:E$4165)</f>
        <v/>
      </c>
      <c r="G2057" s="14">
        <f>G2056+F2057</f>
        <v/>
      </c>
      <c r="H2057" s="5">
        <f>IF(G2057&lt;=p_rot_a,"A",IF(G2057&lt;=p_rot_b,"B","C"))</f>
        <v/>
      </c>
    </row>
    <row r="2058">
      <c r="A2058" s="5" t="inlineStr">
        <is>
          <t>25895</t>
        </is>
      </c>
      <c r="B2058" s="5" t="inlineStr">
        <is>
          <t>TOTAL BROCHA PLASTICO 2 THT846026</t>
        </is>
      </c>
      <c r="C2058" s="5" t="inlineStr">
        <is>
          <t>FERRETERIA GENERAL</t>
        </is>
      </c>
      <c r="D2058" s="11" t="n">
        <v>135</v>
      </c>
      <c r="E2058" s="12" t="n">
        <v>103867.07</v>
      </c>
      <c r="F2058" s="14">
        <f>E2058/SUM(E$2:E$4165)</f>
        <v/>
      </c>
      <c r="G2058" s="14">
        <f>G2057+F2058</f>
        <v/>
      </c>
      <c r="H2058" s="5">
        <f>IF(G2058&lt;=p_rot_a,"A",IF(G2058&lt;=p_rot_b,"B","C"))</f>
        <v/>
      </c>
    </row>
    <row r="2059">
      <c r="A2059" s="5" t="inlineStr">
        <is>
          <t>345345</t>
        </is>
      </c>
      <c r="B2059" s="5" t="inlineStr">
        <is>
          <t>TOTAL CANDADO ANTICIZALLA 80MM TLK32803</t>
        </is>
      </c>
      <c r="C2059" s="5" t="inlineStr">
        <is>
          <t>FERRETERIA GENERAL</t>
        </is>
      </c>
      <c r="D2059" s="11" t="n">
        <v>10</v>
      </c>
      <c r="E2059" s="12" t="n">
        <v>103741.23</v>
      </c>
      <c r="F2059" s="14">
        <f>E2059/SUM(E$2:E$4165)</f>
        <v/>
      </c>
      <c r="G2059" s="14">
        <f>G2058+F2059</f>
        <v/>
      </c>
      <c r="H2059" s="5">
        <f>IF(G2059&lt;=p_rot_a,"A",IF(G2059&lt;=p_rot_b,"B","C"))</f>
        <v/>
      </c>
    </row>
    <row r="2060">
      <c r="A2060" s="5" t="inlineStr">
        <is>
          <t>PINT-AN-0007</t>
        </is>
      </c>
      <c r="B2060" s="5" t="inlineStr">
        <is>
          <t>DUREX BASE AGUA VERDE ANTICORROSIVO 1/4 DE739-5</t>
        </is>
      </c>
      <c r="C2060" s="5" t="inlineStr">
        <is>
          <t>ANTICORROSIVOS Y BASE ACEITE</t>
        </is>
      </c>
      <c r="D2060" s="11" t="n">
        <v>16</v>
      </c>
      <c r="E2060" s="12" t="n">
        <v>103124.25</v>
      </c>
      <c r="F2060" s="14">
        <f>E2060/SUM(E$2:E$4165)</f>
        <v/>
      </c>
      <c r="G2060" s="14">
        <f>G2059+F2060</f>
        <v/>
      </c>
      <c r="H2060" s="5">
        <f>IF(G2060&lt;=p_rot_a,"A",IF(G2060&lt;=p_rot_b,"B","C"))</f>
        <v/>
      </c>
    </row>
    <row r="2061">
      <c r="A2061" s="5" t="inlineStr">
        <is>
          <t>4646567</t>
        </is>
      </c>
      <c r="B2061" s="5" t="inlineStr">
        <is>
          <t>LAVATORIO TIPO BOWL BLANCO CUADRADO CPL 10800-A</t>
        </is>
      </c>
      <c r="C2061" s="5" t="inlineStr">
        <is>
          <t>IMPORTACION LOZA</t>
        </is>
      </c>
      <c r="D2061" s="11" t="n">
        <v>4</v>
      </c>
      <c r="E2061" s="12" t="n">
        <v>103105.31</v>
      </c>
      <c r="F2061" s="14">
        <f>E2061/SUM(E$2:E$4165)</f>
        <v/>
      </c>
      <c r="G2061" s="14">
        <f>G2060+F2061</f>
        <v/>
      </c>
      <c r="H2061" s="5">
        <f>IF(G2061&lt;=p_rot_a,"A",IF(G2061&lt;=p_rot_b,"B","C"))</f>
        <v/>
      </c>
    </row>
    <row r="2062">
      <c r="A2062" s="5" t="inlineStr">
        <is>
          <t>351100300991031</t>
        </is>
      </c>
      <c r="B2062" s="5" t="inlineStr">
        <is>
          <t>TRUPER CUCHILLO DOBLE FILO 18 C/FUNDA MACH-18X MACHETE</t>
        </is>
      </c>
      <c r="C2062" s="5" t="inlineStr">
        <is>
          <t>FERRETERIA GENERAL</t>
        </is>
      </c>
      <c r="D2062" s="11" t="n">
        <v>13</v>
      </c>
      <c r="E2062" s="12" t="n">
        <v>103066.6</v>
      </c>
      <c r="F2062" s="14">
        <f>E2062/SUM(E$2:E$4165)</f>
        <v/>
      </c>
      <c r="G2062" s="14">
        <f>G2061+F2062</f>
        <v/>
      </c>
      <c r="H2062" s="5">
        <f>IF(G2062&lt;=p_rot_a,"A",IF(G2062&lt;=p_rot_b,"B","C"))</f>
        <v/>
      </c>
    </row>
    <row r="2063">
      <c r="A2063" s="5" t="inlineStr">
        <is>
          <t>9299</t>
        </is>
      </c>
      <c r="B2063" s="5" t="inlineStr">
        <is>
          <t>CONECTOR PVC 3/4 UL CONDUIT</t>
        </is>
      </c>
      <c r="C2063" s="5" t="inlineStr">
        <is>
          <t>ACCESORIOS ELECTRICOS Y CABLES</t>
        </is>
      </c>
      <c r="D2063" s="11" t="n">
        <v>394</v>
      </c>
      <c r="E2063" s="12" t="n">
        <v>102731.51</v>
      </c>
      <c r="F2063" s="14">
        <f>E2063/SUM(E$2:E$4165)</f>
        <v/>
      </c>
      <c r="G2063" s="14">
        <f>G2062+F2063</f>
        <v/>
      </c>
      <c r="H2063" s="5">
        <f>IF(G2063&lt;=p_rot_a,"A",IF(G2063&lt;=p_rot_b,"B","C"))</f>
        <v/>
      </c>
    </row>
    <row r="2064">
      <c r="A2064" s="5" t="inlineStr">
        <is>
          <t>592927</t>
        </is>
      </c>
      <c r="B2064" s="5" t="inlineStr">
        <is>
          <t>NEGRA AQUA1500 PUERTA DE BAÑO AQUA NEGRA AJUSTABLE 1.46M A 1.36M ALTURA 1.80M  MAMPARA</t>
        </is>
      </c>
      <c r="C2064" s="5" t="inlineStr">
        <is>
          <t>PUERTAS</t>
        </is>
      </c>
      <c r="D2064" s="11" t="n">
        <v>1</v>
      </c>
      <c r="E2064" s="12" t="n">
        <v>102522.12</v>
      </c>
      <c r="F2064" s="14">
        <f>E2064/SUM(E$2:E$4165)</f>
        <v/>
      </c>
      <c r="G2064" s="14">
        <f>G2063+F2064</f>
        <v/>
      </c>
      <c r="H2064" s="5">
        <f>IF(G2064&lt;=p_rot_a,"A",IF(G2064&lt;=p_rot_b,"B","C"))</f>
        <v/>
      </c>
    </row>
    <row r="2065">
      <c r="A2065" s="5" t="inlineStr">
        <is>
          <t>7423</t>
        </is>
      </c>
      <c r="B2065" s="5" t="inlineStr">
        <is>
          <t xml:space="preserve">CINTA PAPEL PEQUENA GYPSUM 76.25 M </t>
        </is>
      </c>
      <c r="C2065" s="5" t="inlineStr">
        <is>
          <t>FERRETERIA GENERAL</t>
        </is>
      </c>
      <c r="D2065" s="11" t="n">
        <v>69</v>
      </c>
      <c r="E2065" s="12" t="n">
        <v>102439.91</v>
      </c>
      <c r="F2065" s="14">
        <f>E2065/SUM(E$2:E$4165)</f>
        <v/>
      </c>
      <c r="G2065" s="14">
        <f>G2064+F2065</f>
        <v/>
      </c>
      <c r="H2065" s="5">
        <f>IF(G2065&lt;=p_rot_a,"A",IF(G2065&lt;=p_rot_b,"B","C"))</f>
        <v/>
      </c>
    </row>
    <row r="2066">
      <c r="A2066" s="5" t="inlineStr">
        <is>
          <t>50090357</t>
        </is>
      </c>
      <c r="B2066" s="5" t="inlineStr">
        <is>
          <t>TOTAL JUEGO PISTOLAS PINTAR INFLADOR SS TATK053-1</t>
        </is>
      </c>
      <c r="C2066" s="5" t="inlineStr">
        <is>
          <t>HERRAMIENTA ELECTRICA</t>
        </is>
      </c>
      <c r="D2066" s="11" t="n">
        <v>6</v>
      </c>
      <c r="E2066" s="12" t="n">
        <v>102332.07</v>
      </c>
      <c r="F2066" s="14">
        <f>E2066/SUM(E$2:E$4165)</f>
        <v/>
      </c>
      <c r="G2066" s="14">
        <f>G2065+F2066</f>
        <v/>
      </c>
      <c r="H2066" s="5">
        <f>IF(G2066&lt;=p_rot_a,"A",IF(G2066&lt;=p_rot_b,"B","C"))</f>
        <v/>
      </c>
    </row>
    <row r="2067">
      <c r="A2067" s="5" t="inlineStr">
        <is>
          <t>PINT-PA-0073</t>
        </is>
      </c>
      <c r="B2067" s="5" t="inlineStr">
        <is>
          <t>MULTICOLOR PROMO 2.5GL BLANCO MATE 1/2 CUBETA</t>
        </is>
      </c>
      <c r="C2067" s="5" t="inlineStr">
        <is>
          <t>PINTURA ACRILICA</t>
        </is>
      </c>
      <c r="D2067" s="11" t="n">
        <v>10</v>
      </c>
      <c r="E2067" s="12" t="n">
        <v>101769.91</v>
      </c>
      <c r="F2067" s="14">
        <f>E2067/SUM(E$2:E$4165)</f>
        <v/>
      </c>
      <c r="G2067" s="14">
        <f>G2066+F2067</f>
        <v/>
      </c>
      <c r="H2067" s="5">
        <f>IF(G2067&lt;=p_rot_a,"A",IF(G2067&lt;=p_rot_b,"B","C"))</f>
        <v/>
      </c>
    </row>
    <row r="2068">
      <c r="A2068" s="5" t="inlineStr">
        <is>
          <t>9122</t>
        </is>
      </c>
      <c r="B2068" s="5" t="inlineStr">
        <is>
          <t>YEE 4 PVC</t>
        </is>
      </c>
      <c r="C2068" s="5" t="inlineStr">
        <is>
          <t>TUBERIA PVC, CANOAS Y ACCESORIOS</t>
        </is>
      </c>
      <c r="D2068" s="11" t="n">
        <v>16</v>
      </c>
      <c r="E2068" s="12" t="n">
        <v>101729.12</v>
      </c>
      <c r="F2068" s="14">
        <f>E2068/SUM(E$2:E$4165)</f>
        <v/>
      </c>
      <c r="G2068" s="14">
        <f>G2067+F2068</f>
        <v/>
      </c>
      <c r="H2068" s="5">
        <f>IF(G2068&lt;=p_rot_a,"A",IF(G2068&lt;=p_rot_b,"B","C"))</f>
        <v/>
      </c>
    </row>
    <row r="2069">
      <c r="A2069" s="5" t="inlineStr">
        <is>
          <t>351100300991257</t>
        </is>
      </c>
      <c r="B2069" s="5" t="inlineStr">
        <is>
          <t>TRUPER MEZCLADOR DE PINTURA 120X60 REV-12</t>
        </is>
      </c>
      <c r="C2069" s="5" t="inlineStr">
        <is>
          <t>HERRAMIENTA ELECTRICA</t>
        </is>
      </c>
      <c r="D2069" s="11" t="n">
        <v>22</v>
      </c>
      <c r="E2069" s="12" t="n">
        <v>101640.89</v>
      </c>
      <c r="F2069" s="14">
        <f>E2069/SUM(E$2:E$4165)</f>
        <v/>
      </c>
      <c r="G2069" s="14">
        <f>G2068+F2069</f>
        <v/>
      </c>
      <c r="H2069" s="5">
        <f>IF(G2069&lt;=p_rot_a,"A",IF(G2069&lt;=p_rot_b,"B","C"))</f>
        <v/>
      </c>
    </row>
    <row r="2070">
      <c r="A2070" s="5" t="inlineStr">
        <is>
          <t>351100300991860</t>
        </is>
      </c>
      <c r="B2070" s="5" t="inlineStr">
        <is>
          <t>$$ JAPPY LLAVE FREGADERO BLANCA JA-GRI-010</t>
        </is>
      </c>
      <c r="C2070" s="5" t="inlineStr">
        <is>
          <t>GRIFERIA - ACC. BAÑO Y COCINA</t>
        </is>
      </c>
      <c r="D2070" s="11" t="n">
        <v>14</v>
      </c>
      <c r="E2070" s="12" t="n">
        <v>101330.88</v>
      </c>
      <c r="F2070" s="14">
        <f>E2070/SUM(E$2:E$4165)</f>
        <v/>
      </c>
      <c r="G2070" s="14">
        <f>G2069+F2070</f>
        <v/>
      </c>
      <c r="H2070" s="5">
        <f>IF(G2070&lt;=p_rot_a,"A",IF(G2070&lt;=p_rot_b,"B","C"))</f>
        <v/>
      </c>
    </row>
    <row r="2071">
      <c r="A2071" s="5" t="inlineStr">
        <is>
          <t>351100300990984</t>
        </is>
      </c>
      <c r="B2071" s="5" t="inlineStr">
        <is>
          <t>DECAKILA PLANTILLA ELECTRICA 2 DISCOS 1000W KUCC002B</t>
        </is>
      </c>
      <c r="C2071" s="5" t="inlineStr">
        <is>
          <t>SIN CATEGORIA</t>
        </is>
      </c>
      <c r="D2071" s="11" t="n">
        <v>11</v>
      </c>
      <c r="E2071" s="12" t="n">
        <v>101238.94</v>
      </c>
      <c r="F2071" s="14">
        <f>E2071/SUM(E$2:E$4165)</f>
        <v/>
      </c>
      <c r="G2071" s="14">
        <f>G2070+F2071</f>
        <v/>
      </c>
      <c r="H2071" s="5">
        <f>IF(G2071&lt;=p_rot_a,"A",IF(G2071&lt;=p_rot_b,"B","C"))</f>
        <v/>
      </c>
    </row>
    <row r="2072">
      <c r="A2072" s="5" t="inlineStr">
        <is>
          <t>71316</t>
        </is>
      </c>
      <c r="B2072" s="5" t="inlineStr">
        <is>
          <t>TORNILLO MADERA 10X2</t>
        </is>
      </c>
      <c r="C2072" s="5" t="inlineStr">
        <is>
          <t>TORNILLERIA</t>
        </is>
      </c>
      <c r="D2072" s="11" t="n">
        <v>4083</v>
      </c>
      <c r="E2072" s="12" t="n">
        <v>100963.06</v>
      </c>
      <c r="F2072" s="14">
        <f>E2072/SUM(E$2:E$4165)</f>
        <v/>
      </c>
      <c r="G2072" s="14">
        <f>G2071+F2072</f>
        <v/>
      </c>
      <c r="H2072" s="5">
        <f>IF(G2072&lt;=p_rot_a,"A",IF(G2072&lt;=p_rot_b,"B","C"))</f>
        <v/>
      </c>
    </row>
    <row r="2073">
      <c r="A2073" s="5" t="inlineStr">
        <is>
          <t>7944</t>
        </is>
      </c>
      <c r="B2073" s="5" t="inlineStr">
        <is>
          <t xml:space="preserve">LIJA METAL 150 </t>
        </is>
      </c>
      <c r="C2073" s="5" t="inlineStr">
        <is>
          <t>FERRETERIA GENERAL</t>
        </is>
      </c>
      <c r="D2073" s="11" t="n">
        <v>229</v>
      </c>
      <c r="E2073" s="12" t="n">
        <v>100912.15</v>
      </c>
      <c r="F2073" s="14">
        <f>E2073/SUM(E$2:E$4165)</f>
        <v/>
      </c>
      <c r="G2073" s="14">
        <f>G2072+F2073</f>
        <v/>
      </c>
      <c r="H2073" s="5">
        <f>IF(G2073&lt;=p_rot_a,"A",IF(G2073&lt;=p_rot_b,"B","C"))</f>
        <v/>
      </c>
    </row>
    <row r="2074">
      <c r="A2074" s="5" t="inlineStr">
        <is>
          <t>990548</t>
        </is>
      </c>
      <c r="B2074" s="5" t="inlineStr">
        <is>
          <t>CACHERA LAVATORIO 048-PFLC PFISTER P.P DOBLE MAIA</t>
        </is>
      </c>
      <c r="C2074" s="5" t="inlineStr">
        <is>
          <t>GRIFERIA - ACC. BAÑO Y COCINA</t>
        </is>
      </c>
      <c r="D2074" s="11" t="n">
        <v>3</v>
      </c>
      <c r="E2074" s="12" t="n">
        <v>100859.35</v>
      </c>
      <c r="F2074" s="14">
        <f>E2074/SUM(E$2:E$4165)</f>
        <v/>
      </c>
      <c r="G2074" s="14">
        <f>G2073+F2074</f>
        <v/>
      </c>
      <c r="H2074" s="5">
        <f>IF(G2074&lt;=p_rot_a,"A",IF(G2074&lt;=p_rot_b,"B","C"))</f>
        <v/>
      </c>
    </row>
    <row r="2075">
      <c r="A2075" s="5" t="inlineStr">
        <is>
          <t>351100300991878</t>
        </is>
      </c>
      <c r="B2075" s="5" t="inlineStr">
        <is>
          <t>ACCESORIO RODAPIE PVC UNION ZP-01 MADERA ROJIZA</t>
        </is>
      </c>
      <c r="C2075" s="5" t="inlineStr">
        <is>
          <t>RODAPIE Y ACCESORIOS</t>
        </is>
      </c>
      <c r="D2075" s="11" t="n">
        <v>187</v>
      </c>
      <c r="E2075" s="12" t="n">
        <v>100740.3</v>
      </c>
      <c r="F2075" s="14">
        <f>E2075/SUM(E$2:E$4165)</f>
        <v/>
      </c>
      <c r="G2075" s="14">
        <f>G2074+F2075</f>
        <v/>
      </c>
      <c r="H2075" s="5">
        <f>IF(G2075&lt;=p_rot_a,"A",IF(G2075&lt;=p_rot_b,"B","C"))</f>
        <v/>
      </c>
    </row>
    <row r="2076">
      <c r="A2076" s="5" t="inlineStr">
        <is>
          <t>829</t>
        </is>
      </c>
      <c r="B2076" s="5" t="inlineStr">
        <is>
          <t>REJILLA VENTILACION RECTANGULAR</t>
        </is>
      </c>
      <c r="C2076" s="5" t="inlineStr">
        <is>
          <t>FERRETERIA GENERAL</t>
        </is>
      </c>
      <c r="D2076" s="11" t="n">
        <v>43</v>
      </c>
      <c r="E2076" s="12" t="n">
        <v>100452.14</v>
      </c>
      <c r="F2076" s="14">
        <f>E2076/SUM(E$2:E$4165)</f>
        <v/>
      </c>
      <c r="G2076" s="14">
        <f>G2075+F2076</f>
        <v/>
      </c>
      <c r="H2076" s="5">
        <f>IF(G2076&lt;=p_rot_a,"A",IF(G2076&lt;=p_rot_b,"B","C"))</f>
        <v/>
      </c>
    </row>
    <row r="2077">
      <c r="A2077" s="5" t="inlineStr">
        <is>
          <t>111215</t>
        </is>
      </c>
      <c r="B2077" s="5" t="inlineStr">
        <is>
          <t>DESAGUE FREGADERO PLASTICO GRACIELA / TW S9104B</t>
        </is>
      </c>
      <c r="C2077" s="5" t="inlineStr">
        <is>
          <t>FERRETERIA GENERAL</t>
        </is>
      </c>
      <c r="D2077" s="11" t="n">
        <v>60</v>
      </c>
      <c r="E2077" s="12" t="n">
        <v>100400.95</v>
      </c>
      <c r="F2077" s="14">
        <f>E2077/SUM(E$2:E$4165)</f>
        <v/>
      </c>
      <c r="G2077" s="14">
        <f>G2076+F2077</f>
        <v/>
      </c>
      <c r="H2077" s="5">
        <f>IF(G2077&lt;=p_rot_a,"A",IF(G2077&lt;=p_rot_b,"B","C"))</f>
        <v/>
      </c>
    </row>
    <row r="2078">
      <c r="A2078" s="5" t="inlineStr">
        <is>
          <t>729</t>
        </is>
      </c>
      <c r="B2078" s="5" t="inlineStr">
        <is>
          <t>CINTA REFLECTIVA BICOLOR ROJA BLANCO POR METRO</t>
        </is>
      </c>
      <c r="C2078" s="5" t="inlineStr">
        <is>
          <t>FERRETERIA GENERAL</t>
        </is>
      </c>
      <c r="D2078" s="11" t="n">
        <v>84</v>
      </c>
      <c r="E2078" s="12" t="n">
        <v>100289.78</v>
      </c>
      <c r="F2078" s="14">
        <f>E2078/SUM(E$2:E$4165)</f>
        <v/>
      </c>
      <c r="G2078" s="14">
        <f>G2077+F2078</f>
        <v/>
      </c>
      <c r="H2078" s="5">
        <f>IF(G2078&lt;=p_rot_a,"A",IF(G2078&lt;=p_rot_b,"B","C"))</f>
        <v/>
      </c>
    </row>
    <row r="2079">
      <c r="A2079" s="5" t="inlineStr">
        <is>
          <t>923453</t>
        </is>
      </c>
      <c r="B2079" s="5" t="inlineStr">
        <is>
          <t>MASKING AZUL 11/2 HYSTICK PINTOR</t>
        </is>
      </c>
      <c r="C2079" s="5" t="inlineStr">
        <is>
          <t>FERRETERIA GENERAL</t>
        </is>
      </c>
      <c r="D2079" s="11" t="n">
        <v>19</v>
      </c>
      <c r="E2079" s="12" t="n">
        <v>99529.53999999999</v>
      </c>
      <c r="F2079" s="14">
        <f>E2079/SUM(E$2:E$4165)</f>
        <v/>
      </c>
      <c r="G2079" s="14">
        <f>G2078+F2079</f>
        <v/>
      </c>
      <c r="H2079" s="5">
        <f>IF(G2079&lt;=p_rot_a,"A",IF(G2079&lt;=p_rot_b,"B","C"))</f>
        <v/>
      </c>
    </row>
    <row r="2080">
      <c r="A2080" s="5" t="inlineStr">
        <is>
          <t>71170</t>
        </is>
      </c>
      <c r="B2080" s="5" t="inlineStr">
        <is>
          <t>TOTAL ANTEOJO SEGURIDAD TRANSPARENTE  TSP301</t>
        </is>
      </c>
      <c r="C2080" s="5" t="inlineStr">
        <is>
          <t>FERRETERIA GENERAL</t>
        </is>
      </c>
      <c r="D2080" s="11" t="n">
        <v>99</v>
      </c>
      <c r="E2080" s="12" t="n">
        <v>99459.39</v>
      </c>
      <c r="F2080" s="14">
        <f>E2080/SUM(E$2:E$4165)</f>
        <v/>
      </c>
      <c r="G2080" s="14">
        <f>G2079+F2080</f>
        <v/>
      </c>
      <c r="H2080" s="5">
        <f>IF(G2080&lt;=p_rot_a,"A",IF(G2080&lt;=p_rot_b,"B","C"))</f>
        <v/>
      </c>
    </row>
    <row r="2081">
      <c r="A2081" s="5" t="inlineStr">
        <is>
          <t>12832</t>
        </is>
      </c>
      <c r="B2081" s="5" t="inlineStr">
        <is>
          <t>TOTAL CANDADO 30MM TLK32302</t>
        </is>
      </c>
      <c r="C2081" s="5" t="inlineStr">
        <is>
          <t>FERRETERIA GENERAL</t>
        </is>
      </c>
      <c r="D2081" s="11" t="n">
        <v>36</v>
      </c>
      <c r="E2081" s="12" t="n">
        <v>99322.59</v>
      </c>
      <c r="F2081" s="14">
        <f>E2081/SUM(E$2:E$4165)</f>
        <v/>
      </c>
      <c r="G2081" s="14">
        <f>G2080+F2081</f>
        <v/>
      </c>
      <c r="H2081" s="5">
        <f>IF(G2081&lt;=p_rot_a,"A",IF(G2081&lt;=p_rot_b,"B","C"))</f>
        <v/>
      </c>
    </row>
    <row r="2082">
      <c r="A2082" s="5" t="inlineStr">
        <is>
          <t>351100300991400</t>
        </is>
      </c>
      <c r="B2082" s="5" t="inlineStr">
        <is>
          <t>TOTAL TALADRO INALAMB 20V 3/8 ESTUCHE Y 2 BATERIAS UTDLI20028 UTDLI200528</t>
        </is>
      </c>
      <c r="C2082" s="5" t="inlineStr">
        <is>
          <t>HERRAMIENTA ELECTRICA</t>
        </is>
      </c>
      <c r="D2082" s="11" t="n">
        <v>2</v>
      </c>
      <c r="E2082" s="12" t="n">
        <v>99314.10000000001</v>
      </c>
      <c r="F2082" s="14">
        <f>E2082/SUM(E$2:E$4165)</f>
        <v/>
      </c>
      <c r="G2082" s="14">
        <f>G2081+F2082</f>
        <v/>
      </c>
      <c r="H2082" s="5">
        <f>IF(G2082&lt;=p_rot_a,"A",IF(G2082&lt;=p_rot_b,"B","C"))</f>
        <v/>
      </c>
    </row>
    <row r="2083">
      <c r="A2083" s="5" t="inlineStr">
        <is>
          <t>46546465</t>
        </is>
      </c>
      <c r="B2083" s="5" t="inlineStr">
        <is>
          <t>LLAVE LAVATORIO MONOCOMANDO NEGRA AQP-21682</t>
        </is>
      </c>
      <c r="C2083" s="5" t="inlineStr">
        <is>
          <t>IMPORTACION GRIFERIA</t>
        </is>
      </c>
      <c r="D2083" s="11" t="n">
        <v>8</v>
      </c>
      <c r="E2083" s="12" t="n">
        <v>99115.03999999999</v>
      </c>
      <c r="F2083" s="14">
        <f>E2083/SUM(E$2:E$4165)</f>
        <v/>
      </c>
      <c r="G2083" s="14">
        <f>G2082+F2083</f>
        <v/>
      </c>
      <c r="H2083" s="5">
        <f>IF(G2083&lt;=p_rot_a,"A",IF(G2083&lt;=p_rot_b,"B","C"))</f>
        <v/>
      </c>
    </row>
    <row r="2084">
      <c r="A2084" s="5" t="inlineStr">
        <is>
          <t>351100300990513</t>
        </is>
      </c>
      <c r="B2084" s="5" t="inlineStr">
        <is>
          <t>TOTAL GUANTE ANTICORTE TSP1701-TSP1702</t>
        </is>
      </c>
      <c r="C2084" s="5" t="inlineStr">
        <is>
          <t>FERRETERIA GENERAL</t>
        </is>
      </c>
      <c r="D2084" s="11" t="n">
        <v>48</v>
      </c>
      <c r="E2084" s="12" t="n">
        <v>99073.17999999999</v>
      </c>
      <c r="F2084" s="14">
        <f>E2084/SUM(E$2:E$4165)</f>
        <v/>
      </c>
      <c r="G2084" s="14">
        <f>G2083+F2084</f>
        <v/>
      </c>
      <c r="H2084" s="5">
        <f>IF(G2084&lt;=p_rot_a,"A",IF(G2084&lt;=p_rot_b,"B","C"))</f>
        <v/>
      </c>
    </row>
    <row r="2085">
      <c r="A2085" s="5" t="inlineStr">
        <is>
          <t>1032</t>
        </is>
      </c>
      <c r="B2085" s="5" t="inlineStr">
        <is>
          <t>CABLE TGP 2X14</t>
        </is>
      </c>
      <c r="C2085" s="5" t="inlineStr">
        <is>
          <t>ACCESORIOS ELECTRICOS Y CABLES</t>
        </is>
      </c>
      <c r="D2085" s="11" t="n">
        <v>133</v>
      </c>
      <c r="E2085" s="12" t="n">
        <v>99008.58</v>
      </c>
      <c r="F2085" s="14">
        <f>E2085/SUM(E$2:E$4165)</f>
        <v/>
      </c>
      <c r="G2085" s="14">
        <f>G2084+F2085</f>
        <v/>
      </c>
      <c r="H2085" s="5">
        <f>IF(G2085&lt;=p_rot_a,"A",IF(G2085&lt;=p_rot_b,"B","C"))</f>
        <v/>
      </c>
    </row>
    <row r="2086">
      <c r="A2086" s="5" t="inlineStr">
        <is>
          <t>72564</t>
        </is>
      </c>
      <c r="B2086" s="5" t="inlineStr">
        <is>
          <t>LAUREL VENILLA 1X1 EN VARAS</t>
        </is>
      </c>
      <c r="C2086" s="5" t="inlineStr">
        <is>
          <t>LAUREL</t>
        </is>
      </c>
      <c r="D2086" s="11" t="n">
        <v>309</v>
      </c>
      <c r="E2086" s="12" t="n">
        <v>98928.06</v>
      </c>
      <c r="F2086" s="14">
        <f>E2086/SUM(E$2:E$4165)</f>
        <v/>
      </c>
      <c r="G2086" s="14">
        <f>G2085+F2086</f>
        <v/>
      </c>
      <c r="H2086" s="5">
        <f>IF(G2086&lt;=p_rot_a,"A",IF(G2086&lt;=p_rot_b,"B","C"))</f>
        <v/>
      </c>
    </row>
    <row r="2087">
      <c r="A2087" s="5" t="inlineStr">
        <is>
          <t>351100300991875</t>
        </is>
      </c>
      <c r="B2087" s="5" t="inlineStr">
        <is>
          <t>ACCESORIO RODAPIE PVC ESQUINERO EXTERNO ZP-01 MADERA ROJIZA</t>
        </is>
      </c>
      <c r="C2087" s="5" t="inlineStr">
        <is>
          <t>RODAPIE Y ACCESORIOS</t>
        </is>
      </c>
      <c r="D2087" s="11" t="n">
        <v>184</v>
      </c>
      <c r="E2087" s="12" t="n">
        <v>98877.3</v>
      </c>
      <c r="F2087" s="14">
        <f>E2087/SUM(E$2:E$4165)</f>
        <v/>
      </c>
      <c r="G2087" s="14">
        <f>G2086+F2087</f>
        <v/>
      </c>
      <c r="H2087" s="5">
        <f>IF(G2087&lt;=p_rot_a,"A",IF(G2087&lt;=p_rot_b,"B","C"))</f>
        <v/>
      </c>
    </row>
    <row r="2088">
      <c r="A2088" s="5" t="inlineStr">
        <is>
          <t>PINT-AN-0062</t>
        </is>
      </c>
      <c r="B2088" s="5" t="inlineStr">
        <is>
          <t>LANCO ANTI. POLIURETANO BLANCO 1/4 MM93-5</t>
        </is>
      </c>
      <c r="C2088" s="5" t="inlineStr">
        <is>
          <t>ANTICORROSIVOS Y BASE ACEITE</t>
        </is>
      </c>
      <c r="D2088" s="11" t="n">
        <v>16</v>
      </c>
      <c r="E2088" s="12" t="n">
        <v>98849.56</v>
      </c>
      <c r="F2088" s="14">
        <f>E2088/SUM(E$2:E$4165)</f>
        <v/>
      </c>
      <c r="G2088" s="14">
        <f>G2087+F2088</f>
        <v/>
      </c>
      <c r="H2088" s="5">
        <f>IF(G2088&lt;=p_rot_a,"A",IF(G2088&lt;=p_rot_b,"B","C"))</f>
        <v/>
      </c>
    </row>
    <row r="2089">
      <c r="A2089" s="5" t="inlineStr">
        <is>
          <t>351100300992501</t>
        </is>
      </c>
      <c r="B2089" s="5" t="inlineStr">
        <is>
          <t>SOFA INFLABLE CAFÉ</t>
        </is>
      </c>
      <c r="C2089" s="5" t="inlineStr">
        <is>
          <t>IMPORTACION FERRETERIA GENERAL</t>
        </is>
      </c>
      <c r="D2089" s="11" t="n">
        <v>8</v>
      </c>
      <c r="E2089" s="12" t="n">
        <v>98761.06</v>
      </c>
      <c r="F2089" s="14">
        <f>E2089/SUM(E$2:E$4165)</f>
        <v/>
      </c>
      <c r="G2089" s="14">
        <f>G2088+F2089</f>
        <v/>
      </c>
      <c r="H2089" s="5">
        <f>IF(G2089&lt;=p_rot_a,"A",IF(G2089&lt;=p_rot_b,"B","C"))</f>
        <v/>
      </c>
    </row>
    <row r="2090">
      <c r="A2090" s="5" t="inlineStr">
        <is>
          <t>73329</t>
        </is>
      </c>
      <c r="B2090" s="5" t="inlineStr">
        <is>
          <t>ACOPLE HEMBRA PLASTICO MANGUERA  XCE X2A</t>
        </is>
      </c>
      <c r="C2090" s="5" t="inlineStr">
        <is>
          <t>FERRETERIA GENERAL</t>
        </is>
      </c>
      <c r="D2090" s="11" t="n">
        <v>122</v>
      </c>
      <c r="E2090" s="12" t="n">
        <v>98615.64</v>
      </c>
      <c r="F2090" s="14">
        <f>E2090/SUM(E$2:E$4165)</f>
        <v/>
      </c>
      <c r="G2090" s="14">
        <f>G2089+F2090</f>
        <v/>
      </c>
      <c r="H2090" s="5">
        <f>IF(G2090&lt;=p_rot_a,"A",IF(G2090&lt;=p_rot_b,"B","C"))</f>
        <v/>
      </c>
    </row>
    <row r="2091">
      <c r="A2091" s="5" t="inlineStr">
        <is>
          <t>351100300991541</t>
        </is>
      </c>
      <c r="B2091" s="5" t="inlineStr">
        <is>
          <t>LAMINA IMITACION DORADO METALICO MATE 1.22X2.44 5MM</t>
        </is>
      </c>
      <c r="C2091" s="5" t="inlineStr">
        <is>
          <t>SIN CATEGORIA</t>
        </is>
      </c>
      <c r="D2091" s="11" t="n">
        <v>4</v>
      </c>
      <c r="E2091" s="12" t="n">
        <v>98564.03999999999</v>
      </c>
      <c r="F2091" s="14">
        <f>E2091/SUM(E$2:E$4165)</f>
        <v/>
      </c>
      <c r="G2091" s="14">
        <f>G2090+F2091</f>
        <v/>
      </c>
      <c r="H2091" s="5">
        <f>IF(G2091&lt;=p_rot_a,"A",IF(G2091&lt;=p_rot_b,"B","C"))</f>
        <v/>
      </c>
    </row>
    <row r="2092">
      <c r="A2092" s="5" t="inlineStr">
        <is>
          <t>PINT-PA-0035</t>
        </is>
      </c>
      <c r="B2092" s="5" t="inlineStr">
        <is>
          <t>LANCO SUPER COAT DEEP MATE 1/4 SC690-5</t>
        </is>
      </c>
      <c r="C2092" s="5" t="inlineStr">
        <is>
          <t>PINTURA ACRILICA</t>
        </is>
      </c>
      <c r="D2092" s="11" t="n">
        <v>19</v>
      </c>
      <c r="E2092" s="12" t="n">
        <v>98435.84</v>
      </c>
      <c r="F2092" s="14">
        <f>E2092/SUM(E$2:E$4165)</f>
        <v/>
      </c>
      <c r="G2092" s="14">
        <f>G2091+F2092</f>
        <v/>
      </c>
      <c r="H2092" s="5">
        <f>IF(G2092&lt;=p_rot_a,"A",IF(G2092&lt;=p_rot_b,"B","C"))</f>
        <v/>
      </c>
    </row>
    <row r="2093">
      <c r="A2093" s="5" t="inlineStr">
        <is>
          <t>30452</t>
        </is>
      </c>
      <c r="B2093" s="5" t="inlineStr">
        <is>
          <t>CURVA CONDUIT 3/4 TIPO A UL*</t>
        </is>
      </c>
      <c r="C2093" s="5" t="inlineStr">
        <is>
          <t>ACCESORIOS ELECTRICOS Y CABLES</t>
        </is>
      </c>
      <c r="D2093" s="11" t="n">
        <v>281</v>
      </c>
      <c r="E2093" s="12" t="n">
        <v>98384.49000000001</v>
      </c>
      <c r="F2093" s="14">
        <f>E2093/SUM(E$2:E$4165)</f>
        <v/>
      </c>
      <c r="G2093" s="14">
        <f>G2092+F2093</f>
        <v/>
      </c>
      <c r="H2093" s="5">
        <f>IF(G2093&lt;=p_rot_a,"A",IF(G2093&lt;=p_rot_b,"B","C"))</f>
        <v/>
      </c>
    </row>
    <row r="2094">
      <c r="A2094" s="5" t="inlineStr">
        <is>
          <t>30161</t>
        </is>
      </c>
      <c r="B2094" s="5" t="inlineStr">
        <is>
          <t>CAJA OCTAGONAL PLASTICA</t>
        </is>
      </c>
      <c r="C2094" s="5" t="inlineStr">
        <is>
          <t>ACCESORIOS ELECTRICOS Y CABLES</t>
        </is>
      </c>
      <c r="D2094" s="11" t="n">
        <v>194</v>
      </c>
      <c r="E2094" s="12" t="n">
        <v>98340.53999999999</v>
      </c>
      <c r="F2094" s="14">
        <f>E2094/SUM(E$2:E$4165)</f>
        <v/>
      </c>
      <c r="G2094" s="14">
        <f>G2093+F2094</f>
        <v/>
      </c>
      <c r="H2094" s="5">
        <f>IF(G2094&lt;=p_rot_a,"A",IF(G2094&lt;=p_rot_b,"B","C"))</f>
        <v/>
      </c>
    </row>
    <row r="2095">
      <c r="A2095" s="5" t="inlineStr">
        <is>
          <t>351100300992194</t>
        </is>
      </c>
      <c r="B2095" s="5" t="inlineStr">
        <is>
          <t>PROTECTOR DE PICOS 7 TOMAS 2 USB 1780J  CABLE DE 0.9M REGLETA 37054 GENERAL ELECTRIC</t>
        </is>
      </c>
      <c r="C2095" s="5" t="inlineStr">
        <is>
          <t>ACCESORIOS ELECTRICOS Y CABLES</t>
        </is>
      </c>
      <c r="D2095" s="11" t="n">
        <v>5</v>
      </c>
      <c r="E2095" s="12" t="n">
        <v>98266.3</v>
      </c>
      <c r="F2095" s="14">
        <f>E2095/SUM(E$2:E$4165)</f>
        <v/>
      </c>
      <c r="G2095" s="14">
        <f>G2094+F2095</f>
        <v/>
      </c>
      <c r="H2095" s="5">
        <f>IF(G2095&lt;=p_rot_a,"A",IF(G2095&lt;=p_rot_b,"B","C"))</f>
        <v/>
      </c>
    </row>
    <row r="2096">
      <c r="A2096" s="5" t="inlineStr">
        <is>
          <t>73843</t>
        </is>
      </c>
      <c r="B2096" s="5" t="inlineStr">
        <is>
          <t>STOP LEAK PASTA TAPAGOTERAS LANCO PT 473 ML GRIS</t>
        </is>
      </c>
      <c r="C2096" s="5" t="inlineStr">
        <is>
          <t>PINTURAS Y SELLADORES</t>
        </is>
      </c>
      <c r="D2096" s="11" t="n">
        <v>34</v>
      </c>
      <c r="E2096" s="12" t="n">
        <v>98253.09</v>
      </c>
      <c r="F2096" s="14">
        <f>E2096/SUM(E$2:E$4165)</f>
        <v/>
      </c>
      <c r="G2096" s="14">
        <f>G2095+F2096</f>
        <v/>
      </c>
      <c r="H2096" s="5">
        <f>IF(G2096&lt;=p_rot_a,"A",IF(G2096&lt;=p_rot_b,"B","C"))</f>
        <v/>
      </c>
    </row>
    <row r="2097">
      <c r="A2097" s="5" t="inlineStr">
        <is>
          <t>351100300992224</t>
        </is>
      </c>
      <c r="B2097" s="5" t="inlineStr">
        <is>
          <t>TOALLERO TIPO ARO PORTA TOALLA AQP-23222</t>
        </is>
      </c>
      <c r="C2097" s="5" t="inlineStr">
        <is>
          <t>IMPORTACION GRIFERIA</t>
        </is>
      </c>
      <c r="D2097" s="11" t="n">
        <v>20</v>
      </c>
      <c r="E2097" s="12" t="n">
        <v>98219.28999999999</v>
      </c>
      <c r="F2097" s="14">
        <f>E2097/SUM(E$2:E$4165)</f>
        <v/>
      </c>
      <c r="G2097" s="14">
        <f>G2096+F2097</f>
        <v/>
      </c>
      <c r="H2097" s="5">
        <f>IF(G2097&lt;=p_rot_a,"A",IF(G2097&lt;=p_rot_b,"B","C"))</f>
        <v/>
      </c>
    </row>
    <row r="2098">
      <c r="A2098" s="5" t="inlineStr">
        <is>
          <t>351100300992403</t>
        </is>
      </c>
      <c r="B2098" s="5" t="inlineStr">
        <is>
          <t>HERMEX TOPE DE PUERTA NEGRO MAGNETICO TOMA-6</t>
        </is>
      </c>
      <c r="C2098" s="5" t="inlineStr">
        <is>
          <t>PUERTAS</t>
        </is>
      </c>
      <c r="D2098" s="11" t="n">
        <v>57</v>
      </c>
      <c r="E2098" s="12" t="n">
        <v>98116.98</v>
      </c>
      <c r="F2098" s="14">
        <f>E2098/SUM(E$2:E$4165)</f>
        <v/>
      </c>
      <c r="G2098" s="14">
        <f>G2097+F2098</f>
        <v/>
      </c>
      <c r="H2098" s="5">
        <f>IF(G2098&lt;=p_rot_a,"A",IF(G2098&lt;=p_rot_b,"B","C"))</f>
        <v/>
      </c>
    </row>
    <row r="2099">
      <c r="A2099" s="5" t="inlineStr">
        <is>
          <t>959</t>
        </is>
      </c>
      <c r="B2099" s="5" t="inlineStr">
        <is>
          <t>TAPON PVC 4 SANITARIO</t>
        </is>
      </c>
      <c r="C2099" s="5" t="inlineStr">
        <is>
          <t>TUBERIA PVC, CANOAS Y ACCESORIOS</t>
        </is>
      </c>
      <c r="D2099" s="11" t="n">
        <v>73</v>
      </c>
      <c r="E2099" s="12" t="n">
        <v>98037</v>
      </c>
      <c r="F2099" s="14">
        <f>E2099/SUM(E$2:E$4165)</f>
        <v/>
      </c>
      <c r="G2099" s="14">
        <f>G2098+F2099</f>
        <v/>
      </c>
      <c r="H2099" s="5">
        <f>IF(G2099&lt;=p_rot_a,"A",IF(G2099&lt;=p_rot_b,"B","C"))</f>
        <v/>
      </c>
    </row>
    <row r="2100">
      <c r="A2100" s="5" t="inlineStr">
        <is>
          <t>111342</t>
        </is>
      </c>
      <c r="B2100" s="5" t="inlineStr">
        <is>
          <t>CACHERA FREGADERO 90082A EZ-FLO</t>
        </is>
      </c>
      <c r="C2100" s="5" t="inlineStr">
        <is>
          <t>GRIFERIA - ACC. BAÑO Y COCINA</t>
        </is>
      </c>
      <c r="D2100" s="11" t="n">
        <v>6</v>
      </c>
      <c r="E2100" s="12" t="n">
        <v>97989.19</v>
      </c>
      <c r="F2100" s="14">
        <f>E2100/SUM(E$2:E$4165)</f>
        <v/>
      </c>
      <c r="G2100" s="14">
        <f>G2099+F2100</f>
        <v/>
      </c>
      <c r="H2100" s="5">
        <f>IF(G2100&lt;=p_rot_a,"A",IF(G2100&lt;=p_rot_b,"B","C"))</f>
        <v/>
      </c>
    </row>
    <row r="2101">
      <c r="A2101" s="5" t="inlineStr">
        <is>
          <t>990645</t>
        </is>
      </c>
      <c r="B2101" s="5" t="inlineStr">
        <is>
          <t>ENERGY TRONZADORA 14 220W COS14</t>
        </is>
      </c>
      <c r="C2101" s="5" t="inlineStr">
        <is>
          <t>SIN CATEGORIA</t>
        </is>
      </c>
      <c r="D2101" s="11" t="n">
        <v>2</v>
      </c>
      <c r="E2101" s="12" t="n">
        <v>97858.8</v>
      </c>
      <c r="F2101" s="14">
        <f>E2101/SUM(E$2:E$4165)</f>
        <v/>
      </c>
      <c r="G2101" s="14">
        <f>G2100+F2101</f>
        <v/>
      </c>
      <c r="H2101" s="5">
        <f>IF(G2101&lt;=p_rot_a,"A",IF(G2101&lt;=p_rot_b,"B","C"))</f>
        <v/>
      </c>
    </row>
    <row r="2102">
      <c r="A2102" s="5" t="inlineStr">
        <is>
          <t>9215</t>
        </is>
      </c>
      <c r="B2102" s="5" t="inlineStr">
        <is>
          <t>GAZA PVC 3 PUL BAJANTE REDONDA</t>
        </is>
      </c>
      <c r="C2102" s="5" t="inlineStr">
        <is>
          <t>TUBERIA PVC, CANOAS Y ACCESORIOS</t>
        </is>
      </c>
      <c r="D2102" s="11" t="n">
        <v>260</v>
      </c>
      <c r="E2102" s="12" t="n">
        <v>97653.25999999999</v>
      </c>
      <c r="F2102" s="14">
        <f>E2102/SUM(E$2:E$4165)</f>
        <v/>
      </c>
      <c r="G2102" s="14">
        <f>G2101+F2102</f>
        <v/>
      </c>
      <c r="H2102" s="5">
        <f>IF(G2102&lt;=p_rot_a,"A",IF(G2102&lt;=p_rot_b,"B","C"))</f>
        <v/>
      </c>
    </row>
    <row r="2103">
      <c r="A2103" s="5" t="inlineStr">
        <is>
          <t>30264</t>
        </is>
      </c>
      <c r="B2103" s="5" t="inlineStr">
        <is>
          <t>AGUILA TOMA PARCHE 78V</t>
        </is>
      </c>
      <c r="C2103" s="5" t="inlineStr">
        <is>
          <t>ACCESORIOS ELECTRICOS Y CABLES</t>
        </is>
      </c>
      <c r="D2103" s="11" t="n">
        <v>102</v>
      </c>
      <c r="E2103" s="12" t="n">
        <v>97578.36</v>
      </c>
      <c r="F2103" s="14">
        <f>E2103/SUM(E$2:E$4165)</f>
        <v/>
      </c>
      <c r="G2103" s="14">
        <f>G2102+F2103</f>
        <v/>
      </c>
      <c r="H2103" s="5">
        <f>IF(G2103&lt;=p_rot_a,"A",IF(G2103&lt;=p_rot_b,"B","C"))</f>
        <v/>
      </c>
    </row>
    <row r="2104">
      <c r="A2104" s="5" t="inlineStr">
        <is>
          <t>7928</t>
        </is>
      </c>
      <c r="B2104" s="5" t="inlineStr">
        <is>
          <t>ESPANDER #8 BOLSA 76241</t>
        </is>
      </c>
      <c r="C2104" s="5" t="inlineStr">
        <is>
          <t>TORNILLERIA</t>
        </is>
      </c>
      <c r="D2104" s="11" t="n">
        <v>378</v>
      </c>
      <c r="E2104" s="12" t="n">
        <v>97432.07000000001</v>
      </c>
      <c r="F2104" s="14">
        <f>E2104/SUM(E$2:E$4165)</f>
        <v/>
      </c>
      <c r="G2104" s="14">
        <f>G2103+F2104</f>
        <v/>
      </c>
      <c r="H2104" s="5">
        <f>IF(G2104&lt;=p_rot_a,"A",IF(G2104&lt;=p_rot_b,"B","C"))</f>
        <v/>
      </c>
    </row>
    <row r="2105">
      <c r="A2105" s="5" t="inlineStr">
        <is>
          <t>4230990566</t>
        </is>
      </c>
      <c r="B2105" s="5" t="inlineStr">
        <is>
          <t>2DA POLICARBONATO RECTANG 1.07 X 1.83 SEGUNDA</t>
        </is>
      </c>
      <c r="C2105" s="5" t="inlineStr">
        <is>
          <t>SIN CATEGORIA</t>
        </is>
      </c>
      <c r="D2105" s="11" t="n">
        <v>22</v>
      </c>
      <c r="E2105" s="12" t="n">
        <v>97345.13</v>
      </c>
      <c r="F2105" s="14">
        <f>E2105/SUM(E$2:E$4165)</f>
        <v/>
      </c>
      <c r="G2105" s="14">
        <f>G2104+F2105</f>
        <v/>
      </c>
      <c r="H2105" s="5">
        <f>IF(G2105&lt;=p_rot_a,"A",IF(G2105&lt;=p_rot_b,"B","C"))</f>
        <v/>
      </c>
    </row>
    <row r="2106">
      <c r="A2106" s="5" t="inlineStr">
        <is>
          <t>351100300992546</t>
        </is>
      </c>
      <c r="B2106" s="5" t="inlineStr">
        <is>
          <t>BOSCH ESMERILADORA 9 2200W 5/8 GWS-2200</t>
        </is>
      </c>
      <c r="C2106" s="5" t="inlineStr">
        <is>
          <t>ESMERILADORAS</t>
        </is>
      </c>
      <c r="D2106" s="11" t="n">
        <v>2</v>
      </c>
      <c r="E2106" s="12" t="n">
        <v>97305</v>
      </c>
      <c r="F2106" s="14">
        <f>E2106/SUM(E$2:E$4165)</f>
        <v/>
      </c>
      <c r="G2106" s="14">
        <f>G2105+F2106</f>
        <v/>
      </c>
      <c r="H2106" s="5">
        <f>IF(G2106&lt;=p_rot_a,"A",IF(G2106&lt;=p_rot_b,"B","C"))</f>
        <v/>
      </c>
    </row>
    <row r="2107">
      <c r="A2107" s="5" t="inlineStr">
        <is>
          <t>73291</t>
        </is>
      </c>
      <c r="B2107" s="5" t="inlineStr">
        <is>
          <t>TOTAL DISCO DIAMANTADO 9 TURBO TAC2132301</t>
        </is>
      </c>
      <c r="C2107" s="5" t="inlineStr">
        <is>
          <t>FERRETERIA GENERAL</t>
        </is>
      </c>
      <c r="D2107" s="11" t="n">
        <v>12</v>
      </c>
      <c r="E2107" s="12" t="n">
        <v>97212.42</v>
      </c>
      <c r="F2107" s="14">
        <f>E2107/SUM(E$2:E$4165)</f>
        <v/>
      </c>
      <c r="G2107" s="14">
        <f>G2106+F2107</f>
        <v/>
      </c>
      <c r="H2107" s="5">
        <f>IF(G2107&lt;=p_rot_a,"A",IF(G2107&lt;=p_rot_b,"B","C"))</f>
        <v/>
      </c>
    </row>
    <row r="2108">
      <c r="A2108" s="5" t="inlineStr">
        <is>
          <t>PINT-AN-0026</t>
        </is>
      </c>
      <c r="B2108" s="5" t="inlineStr">
        <is>
          <t>LANCO ANTICORROSIVO IND ROJO 1/4 AC3437-5</t>
        </is>
      </c>
      <c r="C2108" s="5" t="inlineStr">
        <is>
          <t>ANTICORROSIVOS Y BASE ACEITE</t>
        </is>
      </c>
      <c r="D2108" s="11" t="n">
        <v>22</v>
      </c>
      <c r="E2108" s="12" t="n">
        <v>97148.78999999999</v>
      </c>
      <c r="F2108" s="14">
        <f>E2108/SUM(E$2:E$4165)</f>
        <v/>
      </c>
      <c r="G2108" s="14">
        <f>G2107+F2108</f>
        <v/>
      </c>
      <c r="H2108" s="5">
        <f>IF(G2108&lt;=p_rot_a,"A",IF(G2108&lt;=p_rot_b,"B","C"))</f>
        <v/>
      </c>
    </row>
    <row r="2109">
      <c r="A2109" s="5" t="inlineStr">
        <is>
          <t>351100300992547</t>
        </is>
      </c>
      <c r="B2109" s="5" t="inlineStr">
        <is>
          <t>BOSCH CALADORA 520W GST 750</t>
        </is>
      </c>
      <c r="C2109" s="5" t="inlineStr">
        <is>
          <t>HERRAMIENTAS ELECTRICAS</t>
        </is>
      </c>
      <c r="D2109" s="11" t="n">
        <v>4</v>
      </c>
      <c r="E2109" s="12" t="n">
        <v>97012.5</v>
      </c>
      <c r="F2109" s="14">
        <f>E2109/SUM(E$2:E$4165)</f>
        <v/>
      </c>
      <c r="G2109" s="14">
        <f>G2108+F2109</f>
        <v/>
      </c>
      <c r="H2109" s="5">
        <f>IF(G2109&lt;=p_rot_a,"A",IF(G2109&lt;=p_rot_b,"B","C"))</f>
        <v/>
      </c>
    </row>
    <row r="2110">
      <c r="A2110" s="5" t="inlineStr">
        <is>
          <t>72898</t>
        </is>
      </c>
      <c r="B2110" s="5" t="inlineStr">
        <is>
          <t>$$ GLADIATOR TALADRO 1050W TP 813 1/2</t>
        </is>
      </c>
      <c r="C2110" s="5" t="inlineStr">
        <is>
          <t>SIN CATEGORIA</t>
        </is>
      </c>
      <c r="D2110" s="11" t="n">
        <v>3</v>
      </c>
      <c r="E2110" s="12" t="n">
        <v>96768</v>
      </c>
      <c r="F2110" s="14">
        <f>E2110/SUM(E$2:E$4165)</f>
        <v/>
      </c>
      <c r="G2110" s="14">
        <f>G2109+F2110</f>
        <v/>
      </c>
      <c r="H2110" s="5">
        <f>IF(G2110&lt;=p_rot_a,"A",IF(G2110&lt;=p_rot_b,"B","C"))</f>
        <v/>
      </c>
    </row>
    <row r="2111">
      <c r="A2111" s="5" t="inlineStr">
        <is>
          <t>20140009</t>
        </is>
      </c>
      <c r="B2111" s="5" t="inlineStr">
        <is>
          <t>CERAMICA ANTIDESLIZANTE CALIZA BEIGE 2.34M2 48X48</t>
        </is>
      </c>
      <c r="C2111" s="5" t="inlineStr">
        <is>
          <t>SIN CATEGORIA</t>
        </is>
      </c>
      <c r="D2111" s="11" t="n">
        <v>14</v>
      </c>
      <c r="E2111" s="12" t="n">
        <v>96699.44</v>
      </c>
      <c r="F2111" s="14">
        <f>E2111/SUM(E$2:E$4165)</f>
        <v/>
      </c>
      <c r="G2111" s="14">
        <f>G2110+F2111</f>
        <v/>
      </c>
      <c r="H2111" s="5">
        <f>IF(G2111&lt;=p_rot_a,"A",IF(G2111&lt;=p_rot_b,"B","C"))</f>
        <v/>
      </c>
    </row>
    <row r="2112">
      <c r="A2112" s="5" t="inlineStr">
        <is>
          <t>351100300992852</t>
        </is>
      </c>
      <c r="B2112" s="5" t="inlineStr">
        <is>
          <t>IMPERFECTA LLAVE LAVATORIO SATINADA NT16403-1SS</t>
        </is>
      </c>
      <c r="C2112" s="5" t="inlineStr">
        <is>
          <t>IMPORTACION GRIFERIA</t>
        </is>
      </c>
      <c r="D2112" s="11" t="n">
        <v>11</v>
      </c>
      <c r="E2112" s="12" t="n">
        <v>96637.17</v>
      </c>
      <c r="F2112" s="14">
        <f>E2112/SUM(E$2:E$4165)</f>
        <v/>
      </c>
      <c r="G2112" s="14">
        <f>G2111+F2112</f>
        <v/>
      </c>
      <c r="H2112" s="5">
        <f>IF(G2112&lt;=p_rot_a,"A",IF(G2112&lt;=p_rot_b,"B","C"))</f>
        <v/>
      </c>
    </row>
    <row r="2113">
      <c r="A2113" s="5" t="inlineStr">
        <is>
          <t>351100300991825</t>
        </is>
      </c>
      <c r="B2113" s="5" t="inlineStr">
        <is>
          <t>VENTILADOR CON LUZ LED Y CONTROL REMOTO ENROSCABLE E27 6500K 24337-1 DESIGNERS</t>
        </is>
      </c>
      <c r="C2113" s="5" t="inlineStr">
        <is>
          <t>SIN CATEGORIA</t>
        </is>
      </c>
      <c r="D2113" s="11" t="n">
        <v>11</v>
      </c>
      <c r="E2113" s="12" t="n">
        <v>96627.5</v>
      </c>
      <c r="F2113" s="14">
        <f>E2113/SUM(E$2:E$4165)</f>
        <v/>
      </c>
      <c r="G2113" s="14">
        <f>G2112+F2113</f>
        <v/>
      </c>
      <c r="H2113" s="5">
        <f>IF(G2113&lt;=p_rot_a,"A",IF(G2113&lt;=p_rot_b,"B","C"))</f>
        <v/>
      </c>
    </row>
    <row r="2114">
      <c r="A2114" s="5" t="inlineStr">
        <is>
          <t>351100300992851</t>
        </is>
      </c>
      <c r="B2114" s="5" t="inlineStr">
        <is>
          <t>IMPERFECTA LLAVE LAVATORIO 180MM NT16400-180</t>
        </is>
      </c>
      <c r="C2114" s="5" t="inlineStr">
        <is>
          <t>IMPORTACION GRIFERIA</t>
        </is>
      </c>
      <c r="D2114" s="11" t="n">
        <v>11</v>
      </c>
      <c r="E2114" s="12" t="n">
        <v>96548.67</v>
      </c>
      <c r="F2114" s="14">
        <f>E2114/SUM(E$2:E$4165)</f>
        <v/>
      </c>
      <c r="G2114" s="14">
        <f>G2113+F2114</f>
        <v/>
      </c>
      <c r="H2114" s="5">
        <f>IF(G2114&lt;=p_rot_a,"A",IF(G2114&lt;=p_rot_b,"B","C"))</f>
        <v/>
      </c>
    </row>
    <row r="2115">
      <c r="A2115" s="5" t="inlineStr">
        <is>
          <t>10700</t>
        </is>
      </c>
      <c r="B2115" s="5" t="inlineStr">
        <is>
          <t>CH  CENTRO DE CARGA 14 CIRCUITOS EMPOTRAR BREAKER PRINCIPAL 2 X 100</t>
        </is>
      </c>
      <c r="C2115" s="5" t="inlineStr">
        <is>
          <t>SIN CATEGORIA</t>
        </is>
      </c>
      <c r="D2115" s="11" t="n">
        <v>1</v>
      </c>
      <c r="E2115" s="12" t="n">
        <v>96460.17999999999</v>
      </c>
      <c r="F2115" s="14">
        <f>E2115/SUM(E$2:E$4165)</f>
        <v/>
      </c>
      <c r="G2115" s="14">
        <f>G2114+F2115</f>
        <v/>
      </c>
      <c r="H2115" s="5">
        <f>IF(G2115&lt;=p_rot_a,"A",IF(G2115&lt;=p_rot_b,"B","C"))</f>
        <v/>
      </c>
    </row>
    <row r="2116">
      <c r="A2116" s="5" t="inlineStr">
        <is>
          <t>3058</t>
        </is>
      </c>
      <c r="B2116" s="5" t="inlineStr">
        <is>
          <t>CH BREAKER 2X60</t>
        </is>
      </c>
      <c r="C2116" s="5" t="inlineStr">
        <is>
          <t>ACCESORIOS ELECTRICOS Y CABLES</t>
        </is>
      </c>
      <c r="D2116" s="11" t="n">
        <v>6</v>
      </c>
      <c r="E2116" s="12" t="n">
        <v>96362</v>
      </c>
      <c r="F2116" s="14">
        <f>E2116/SUM(E$2:E$4165)</f>
        <v/>
      </c>
      <c r="G2116" s="14">
        <f>G2115+F2116</f>
        <v/>
      </c>
      <c r="H2116" s="5">
        <f>IF(G2116&lt;=p_rot_a,"A",IF(G2116&lt;=p_rot_b,"B","C"))</f>
        <v/>
      </c>
    </row>
    <row r="2117">
      <c r="A2117" s="5" t="inlineStr">
        <is>
          <t>71574</t>
        </is>
      </c>
      <c r="B2117" s="5" t="inlineStr">
        <is>
          <t>BROCA METAL 1/2 IRWIN</t>
        </is>
      </c>
      <c r="C2117" s="5" t="inlineStr">
        <is>
          <t>FERRETERIA GENERAL</t>
        </is>
      </c>
      <c r="D2117" s="11" t="n">
        <v>18</v>
      </c>
      <c r="E2117" s="12" t="n">
        <v>96117.52</v>
      </c>
      <c r="F2117" s="14">
        <f>E2117/SUM(E$2:E$4165)</f>
        <v/>
      </c>
      <c r="G2117" s="14">
        <f>G2116+F2117</f>
        <v/>
      </c>
      <c r="H2117" s="5">
        <f>IF(G2117&lt;=p_rot_a,"A",IF(G2117&lt;=p_rot_b,"B","C"))</f>
        <v/>
      </c>
    </row>
    <row r="2118">
      <c r="A2118" s="5" t="inlineStr">
        <is>
          <t>PINT-PA-0043</t>
        </is>
      </c>
      <c r="B2118" s="5" t="inlineStr">
        <is>
          <t>LANCO SUPER COAT SATIN BLANCO 1/4 SC3730-5</t>
        </is>
      </c>
      <c r="C2118" s="5" t="inlineStr">
        <is>
          <t>PINTURA ACRILICA</t>
        </is>
      </c>
      <c r="D2118" s="11" t="n">
        <v>19</v>
      </c>
      <c r="E2118" s="12" t="n">
        <v>95968.5</v>
      </c>
      <c r="F2118" s="14">
        <f>E2118/SUM(E$2:E$4165)</f>
        <v/>
      </c>
      <c r="G2118" s="14">
        <f>G2117+F2118</f>
        <v/>
      </c>
      <c r="H2118" s="5">
        <f>IF(G2118&lt;=p_rot_a,"A",IF(G2118&lt;=p_rot_b,"B","C"))</f>
        <v/>
      </c>
    </row>
    <row r="2119">
      <c r="A2119" s="5" t="inlineStr">
        <is>
          <t>351100300992204</t>
        </is>
      </c>
      <c r="B2119" s="5" t="inlineStr">
        <is>
          <t>LAVATORIO TIPO BOWL OVALADO NEGRO MATE FF-602AMB 41CM X 38CM X 14CM</t>
        </is>
      </c>
      <c r="C2119" s="5" t="inlineStr">
        <is>
          <t>IMPORTACION LOZA</t>
        </is>
      </c>
      <c r="D2119" s="11" t="n">
        <v>3</v>
      </c>
      <c r="E2119" s="12" t="n">
        <v>95955.24000000001</v>
      </c>
      <c r="F2119" s="14">
        <f>E2119/SUM(E$2:E$4165)</f>
        <v/>
      </c>
      <c r="G2119" s="14">
        <f>G2118+F2119</f>
        <v/>
      </c>
      <c r="H2119" s="5">
        <f>IF(G2119&lt;=p_rot_a,"A",IF(G2119&lt;=p_rot_b,"B","C"))</f>
        <v/>
      </c>
    </row>
    <row r="2120">
      <c r="A2120" s="5" t="inlineStr">
        <is>
          <t>5266360</t>
        </is>
      </c>
      <c r="B2120" s="5" t="inlineStr">
        <is>
          <t>VENENO ROEDORES STORM SOBRE 60G</t>
        </is>
      </c>
      <c r="C2120" s="5" t="inlineStr">
        <is>
          <t>FERRETERIA GENERAL</t>
        </is>
      </c>
      <c r="D2120" s="11" t="n">
        <v>45</v>
      </c>
      <c r="E2120" s="12" t="n">
        <v>95818.47</v>
      </c>
      <c r="F2120" s="14">
        <f>E2120/SUM(E$2:E$4165)</f>
        <v/>
      </c>
      <c r="G2120" s="14">
        <f>G2119+F2120</f>
        <v/>
      </c>
      <c r="H2120" s="5">
        <f>IF(G2120&lt;=p_rot_a,"A",IF(G2120&lt;=p_rot_b,"B","C"))</f>
        <v/>
      </c>
    </row>
    <row r="2121">
      <c r="A2121" s="5" t="inlineStr">
        <is>
          <t>917422</t>
        </is>
      </c>
      <c r="B2121" s="5" t="inlineStr">
        <is>
          <t>Desatorador Tuberias GALON</t>
        </is>
      </c>
      <c r="C2121" s="5" t="inlineStr">
        <is>
          <t>FERRETERIA GENERAL</t>
        </is>
      </c>
      <c r="D2121" s="11" t="n">
        <v>9</v>
      </c>
      <c r="E2121" s="12" t="n">
        <v>95809.49000000001</v>
      </c>
      <c r="F2121" s="14">
        <f>E2121/SUM(E$2:E$4165)</f>
        <v/>
      </c>
      <c r="G2121" s="14">
        <f>G2120+F2121</f>
        <v/>
      </c>
      <c r="H2121" s="5">
        <f>IF(G2121&lt;=p_rot_a,"A",IF(G2121&lt;=p_rot_b,"B","C"))</f>
        <v/>
      </c>
    </row>
    <row r="2122">
      <c r="A2122" s="5" t="inlineStr">
        <is>
          <t>30180</t>
        </is>
      </c>
      <c r="B2122" s="5" t="inlineStr">
        <is>
          <t>CONECTOR BARRIL #02</t>
        </is>
      </c>
      <c r="C2122" s="5" t="inlineStr">
        <is>
          <t>ACCESORIOS ELECTRICOS Y CABLES</t>
        </is>
      </c>
      <c r="D2122" s="11" t="n">
        <v>66</v>
      </c>
      <c r="E2122" s="12" t="n">
        <v>95803.74000000001</v>
      </c>
      <c r="F2122" s="14">
        <f>E2122/SUM(E$2:E$4165)</f>
        <v/>
      </c>
      <c r="G2122" s="14">
        <f>G2121+F2122</f>
        <v/>
      </c>
      <c r="H2122" s="5">
        <f>IF(G2122&lt;=p_rot_a,"A",IF(G2122&lt;=p_rot_b,"B","C"))</f>
        <v/>
      </c>
    </row>
    <row r="2123">
      <c r="A2123" s="5" t="inlineStr">
        <is>
          <t>8700992911</t>
        </is>
      </c>
      <c r="B2123" s="5" t="inlineStr">
        <is>
          <t>LAVATORIO BLANCO DORADO TIPO BOWL FF-9021G</t>
        </is>
      </c>
      <c r="C2123" s="5" t="inlineStr">
        <is>
          <t>IMPORTACION LOZA</t>
        </is>
      </c>
      <c r="D2123" s="11" t="n">
        <v>2</v>
      </c>
      <c r="E2123" s="12" t="n">
        <v>95669.87</v>
      </c>
      <c r="F2123" s="14">
        <f>E2123/SUM(E$2:E$4165)</f>
        <v/>
      </c>
      <c r="G2123" s="14">
        <f>G2122+F2123</f>
        <v/>
      </c>
      <c r="H2123" s="5">
        <f>IF(G2123&lt;=p_rot_a,"A",IF(G2123&lt;=p_rot_b,"B","C"))</f>
        <v/>
      </c>
    </row>
    <row r="2124">
      <c r="A2124" s="5" t="inlineStr">
        <is>
          <t>10140028</t>
        </is>
      </c>
      <c r="B2124" s="5" t="inlineStr">
        <is>
          <t>TUBO ESTRUCT. RECTANGULAR 2X6 1.50MM NEGRO</t>
        </is>
      </c>
      <c r="C2124" s="5" t="inlineStr">
        <is>
          <t>TUBERIA ESTRUCTURAL</t>
        </is>
      </c>
      <c r="D2124" s="11" t="n">
        <v>6</v>
      </c>
      <c r="E2124" s="12" t="n">
        <v>95500.00999999999</v>
      </c>
      <c r="F2124" s="14">
        <f>E2124/SUM(E$2:E$4165)</f>
        <v/>
      </c>
      <c r="G2124" s="14">
        <f>G2123+F2124</f>
        <v/>
      </c>
      <c r="H2124" s="5">
        <f>IF(G2124&lt;=p_rot_a,"A",IF(G2124&lt;=p_rot_b,"B","C"))</f>
        <v/>
      </c>
    </row>
    <row r="2125">
      <c r="A2125" s="5" t="inlineStr">
        <is>
          <t>351100300992849</t>
        </is>
      </c>
      <c r="B2125" s="5" t="inlineStr">
        <is>
          <t>LLAVE LAVATORIO DORADA ACERO INOX NT16198-BG</t>
        </is>
      </c>
      <c r="C2125" s="5" t="inlineStr">
        <is>
          <t>IMPORTACION GRIFERIA</t>
        </is>
      </c>
      <c r="D2125" s="11" t="n">
        <v>4</v>
      </c>
      <c r="E2125" s="12" t="n">
        <v>95221.24000000001</v>
      </c>
      <c r="F2125" s="14">
        <f>E2125/SUM(E$2:E$4165)</f>
        <v/>
      </c>
      <c r="G2125" s="14">
        <f>G2124+F2125</f>
        <v/>
      </c>
      <c r="H2125" s="5">
        <f>IF(G2125&lt;=p_rot_a,"A",IF(G2125&lt;=p_rot_b,"B","C"))</f>
        <v/>
      </c>
    </row>
    <row r="2126">
      <c r="A2126" s="5" t="inlineStr">
        <is>
          <t>351100300992570</t>
        </is>
      </c>
      <c r="B2126" s="5" t="inlineStr">
        <is>
          <t xml:space="preserve">ESCURRIDOR FLEXIBLE ACERO INOX 304 USO PESADO 50 X 33 CM </t>
        </is>
      </c>
      <c r="C2126" s="5" t="inlineStr">
        <is>
          <t>GRIFERIA - ACC. BAÑO Y COCINA</t>
        </is>
      </c>
      <c r="D2126" s="11" t="n">
        <v>8</v>
      </c>
      <c r="E2126" s="12" t="n">
        <v>95099.23</v>
      </c>
      <c r="F2126" s="14">
        <f>E2126/SUM(E$2:E$4165)</f>
        <v/>
      </c>
      <c r="G2126" s="14">
        <f>G2125+F2126</f>
        <v/>
      </c>
      <c r="H2126" s="5">
        <f>IF(G2126&lt;=p_rot_a,"A",IF(G2126&lt;=p_rot_b,"B","C"))</f>
        <v/>
      </c>
    </row>
    <row r="2127">
      <c r="A2127" s="5" t="inlineStr">
        <is>
          <t>73577</t>
        </is>
      </c>
      <c r="B2127" s="5" t="inlineStr">
        <is>
          <t>MECATE 6MM NAUTICA</t>
        </is>
      </c>
      <c r="C2127" s="5" t="inlineStr">
        <is>
          <t>FERRETERIA GENERAL</t>
        </is>
      </c>
      <c r="D2127" s="11" t="n">
        <v>216</v>
      </c>
      <c r="E2127" s="12" t="n">
        <v>95044.73</v>
      </c>
      <c r="F2127" s="14">
        <f>E2127/SUM(E$2:E$4165)</f>
        <v/>
      </c>
      <c r="G2127" s="14">
        <f>G2126+F2127</f>
        <v/>
      </c>
      <c r="H2127" s="5">
        <f>IF(G2127&lt;=p_rot_a,"A",IF(G2127&lt;=p_rot_b,"B","C"))</f>
        <v/>
      </c>
    </row>
    <row r="2128">
      <c r="A2128" s="5" t="inlineStr">
        <is>
          <t>351100300992339</t>
        </is>
      </c>
      <c r="B2128" s="5" t="inlineStr">
        <is>
          <t xml:space="preserve">BOMBILLO LED 80W ILUMINACION INDUSTRIAL VT-211972 </t>
        </is>
      </c>
      <c r="C2128" s="5" t="inlineStr">
        <is>
          <t>IMPORTACION FERRETERIA GENERAL</t>
        </is>
      </c>
      <c r="D2128" s="11" t="n">
        <v>16</v>
      </c>
      <c r="E2128" s="12" t="n">
        <v>95013.57000000001</v>
      </c>
      <c r="F2128" s="14">
        <f>E2128/SUM(E$2:E$4165)</f>
        <v/>
      </c>
      <c r="G2128" s="14">
        <f>G2127+F2128</f>
        <v/>
      </c>
      <c r="H2128" s="5">
        <f>IF(G2128&lt;=p_rot_a,"A",IF(G2128&lt;=p_rot_b,"B","C"))</f>
        <v/>
      </c>
    </row>
    <row r="2129">
      <c r="A2129" s="5" t="inlineStr">
        <is>
          <t>682</t>
        </is>
      </c>
      <c r="B2129" s="5" t="inlineStr">
        <is>
          <t>BROCHA 1 1/2 MASTER GAM</t>
        </is>
      </c>
      <c r="C2129" s="5" t="inlineStr">
        <is>
          <t>FERRETERIA GENERAL</t>
        </is>
      </c>
      <c r="D2129" s="11" t="n">
        <v>93</v>
      </c>
      <c r="E2129" s="12" t="n">
        <v>94925.86</v>
      </c>
      <c r="F2129" s="14">
        <f>E2129/SUM(E$2:E$4165)</f>
        <v/>
      </c>
      <c r="G2129" s="14">
        <f>G2128+F2129</f>
        <v/>
      </c>
      <c r="H2129" s="5">
        <f>IF(G2129&lt;=p_rot_a,"A",IF(G2129&lt;=p_rot_b,"B","C"))</f>
        <v/>
      </c>
    </row>
    <row r="2130">
      <c r="A2130" s="5" t="inlineStr">
        <is>
          <t>737789</t>
        </is>
      </c>
      <c r="B2130" s="5" t="inlineStr">
        <is>
          <t>TOTAL ZAPATO SEGURIDAD S/ CORDON TSP209S1P</t>
        </is>
      </c>
      <c r="C2130" s="5" t="inlineStr">
        <is>
          <t>FERRETERIA GENERAL</t>
        </is>
      </c>
      <c r="D2130" s="11" t="n">
        <v>5</v>
      </c>
      <c r="E2130" s="12" t="n">
        <v>94916.83</v>
      </c>
      <c r="F2130" s="14">
        <f>E2130/SUM(E$2:E$4165)</f>
        <v/>
      </c>
      <c r="G2130" s="14">
        <f>G2129+F2130</f>
        <v/>
      </c>
      <c r="H2130" s="5">
        <f>IF(G2130&lt;=p_rot_a,"A",IF(G2130&lt;=p_rot_b,"B","C"))</f>
        <v/>
      </c>
    </row>
    <row r="2131">
      <c r="A2131" s="5" t="inlineStr">
        <is>
          <t>342341</t>
        </is>
      </c>
      <c r="B2131" s="5" t="inlineStr">
        <is>
          <t>CACHERA LAVATORIO CROMADA DOBLE 143-5000 PRICE PFISTER</t>
        </is>
      </c>
      <c r="C2131" s="5" t="inlineStr">
        <is>
          <t>GRIFERIA - ACC. BAÑO Y COCINA</t>
        </is>
      </c>
      <c r="D2131" s="11" t="n">
        <v>6</v>
      </c>
      <c r="E2131" s="12" t="n">
        <v>94876.82000000001</v>
      </c>
      <c r="F2131" s="14">
        <f>E2131/SUM(E$2:E$4165)</f>
        <v/>
      </c>
      <c r="G2131" s="14">
        <f>G2130+F2131</f>
        <v/>
      </c>
      <c r="H2131" s="5">
        <f>IF(G2131&lt;=p_rot_a,"A",IF(G2131&lt;=p_rot_b,"B","C"))</f>
        <v/>
      </c>
    </row>
    <row r="2132">
      <c r="A2132" s="5" t="inlineStr">
        <is>
          <t>4564215</t>
        </is>
      </c>
      <c r="B2132" s="5" t="inlineStr">
        <is>
          <t>BARANDA EXTENSIBLE PARA BEBES O MASCOTAS 140CM ANCHO X 90CM ALTO AZ11015</t>
        </is>
      </c>
      <c r="C2132" s="5" t="inlineStr">
        <is>
          <t>IMPORTACION FERRETERIA GENERAL</t>
        </is>
      </c>
      <c r="D2132" s="11" t="n">
        <v>4</v>
      </c>
      <c r="E2132" s="12" t="n">
        <v>94858.41</v>
      </c>
      <c r="F2132" s="14">
        <f>E2132/SUM(E$2:E$4165)</f>
        <v/>
      </c>
      <c r="G2132" s="14">
        <f>G2131+F2132</f>
        <v/>
      </c>
      <c r="H2132" s="5">
        <f>IF(G2132&lt;=p_rot_a,"A",IF(G2132&lt;=p_rot_b,"B","C"))</f>
        <v/>
      </c>
    </row>
    <row r="2133">
      <c r="A2133" s="5" t="inlineStr">
        <is>
          <t>351100300991968</t>
        </is>
      </c>
      <c r="B2133" s="5" t="inlineStr">
        <is>
          <t>AQUABELLA LLAVE FREGADERO PALANCA CUELLO FLEXIBLE GRIS MATE PT61511GBQ</t>
        </is>
      </c>
      <c r="C2133" s="5" t="inlineStr">
        <is>
          <t>GRIFERIA - ACC. BAÑO Y COCINA</t>
        </is>
      </c>
      <c r="D2133" s="11" t="n">
        <v>9</v>
      </c>
      <c r="E2133" s="12" t="n">
        <v>94342.45</v>
      </c>
      <c r="F2133" s="14">
        <f>E2133/SUM(E$2:E$4165)</f>
        <v/>
      </c>
      <c r="G2133" s="14">
        <f>G2132+F2133</f>
        <v/>
      </c>
      <c r="H2133" s="5">
        <f>IF(G2133&lt;=p_rot_a,"A",IF(G2133&lt;=p_rot_b,"B","C"))</f>
        <v/>
      </c>
    </row>
    <row r="2134">
      <c r="A2134" s="5" t="inlineStr">
        <is>
          <t>351100300992223</t>
        </is>
      </c>
      <c r="B2134" s="5" t="inlineStr">
        <is>
          <t>SOPORTE PARA PAPEL HIGIENICO AQP-23221</t>
        </is>
      </c>
      <c r="C2134" s="5" t="inlineStr">
        <is>
          <t>IMPORTACION GRIFERIA</t>
        </is>
      </c>
      <c r="D2134" s="11" t="n">
        <v>18</v>
      </c>
      <c r="E2134" s="12" t="n">
        <v>94290.52</v>
      </c>
      <c r="F2134" s="14">
        <f>E2134/SUM(E$2:E$4165)</f>
        <v/>
      </c>
      <c r="G2134" s="14">
        <f>G2133+F2134</f>
        <v/>
      </c>
      <c r="H2134" s="5">
        <f>IF(G2134&lt;=p_rot_a,"A",IF(G2134&lt;=p_rot_b,"B","C"))</f>
        <v/>
      </c>
    </row>
    <row r="2135">
      <c r="A2135" s="5" t="inlineStr">
        <is>
          <t>7736</t>
        </is>
      </c>
      <c r="B2135" s="5" t="inlineStr">
        <is>
          <t>TAPE VULCANIZADO 130C SCOTCH</t>
        </is>
      </c>
      <c r="C2135" s="5" t="inlineStr">
        <is>
          <t>ACCESORIOS ELECTRICOS Y CABLES</t>
        </is>
      </c>
      <c r="D2135" s="11" t="n">
        <v>7</v>
      </c>
      <c r="E2135" s="12" t="n">
        <v>94097.35000000001</v>
      </c>
      <c r="F2135" s="14">
        <f>E2135/SUM(E$2:E$4165)</f>
        <v/>
      </c>
      <c r="G2135" s="14">
        <f>G2134+F2135</f>
        <v/>
      </c>
      <c r="H2135" s="5">
        <f>IF(G2135&lt;=p_rot_a,"A",IF(G2135&lt;=p_rot_b,"B","C"))</f>
        <v/>
      </c>
    </row>
    <row r="2136">
      <c r="A2136" s="5" t="inlineStr">
        <is>
          <t>7732</t>
        </is>
      </c>
      <c r="B2136" s="5" t="inlineStr">
        <is>
          <t>TAPE TEMFLEX PEQUEñO 3M</t>
        </is>
      </c>
      <c r="C2136" s="5" t="inlineStr">
        <is>
          <t>ACCESORIOS ELECTRICOS Y CABLES</t>
        </is>
      </c>
      <c r="D2136" s="11" t="n">
        <v>125</v>
      </c>
      <c r="E2136" s="12" t="n">
        <v>94029.60000000001</v>
      </c>
      <c r="F2136" s="14">
        <f>E2136/SUM(E$2:E$4165)</f>
        <v/>
      </c>
      <c r="G2136" s="14">
        <f>G2135+F2136</f>
        <v/>
      </c>
      <c r="H2136" s="5">
        <f>IF(G2136&lt;=p_rot_a,"A",IF(G2136&lt;=p_rot_b,"B","C"))</f>
        <v/>
      </c>
    </row>
    <row r="2137">
      <c r="A2137" s="5" t="inlineStr">
        <is>
          <t>60100017</t>
        </is>
      </c>
      <c r="B2137" s="5" t="inlineStr">
        <is>
          <t>LAMPARA LED CUAD. EMPOT. 300LM 6W 100-240V WELLMAX 2100314</t>
        </is>
      </c>
      <c r="C2137" s="5" t="inlineStr">
        <is>
          <t>BOMBILLOS Y LAMPARAS</t>
        </is>
      </c>
      <c r="D2137" s="11" t="n">
        <v>33</v>
      </c>
      <c r="E2137" s="12" t="n">
        <v>93788.32000000001</v>
      </c>
      <c r="F2137" s="14">
        <f>E2137/SUM(E$2:E$4165)</f>
        <v/>
      </c>
      <c r="G2137" s="14">
        <f>G2136+F2137</f>
        <v/>
      </c>
      <c r="H2137" s="5">
        <f>IF(G2137&lt;=p_rot_a,"A",IF(G2137&lt;=p_rot_b,"B","C"))</f>
        <v/>
      </c>
    </row>
    <row r="2138">
      <c r="A2138" s="5" t="inlineStr">
        <is>
          <t>351100300992113</t>
        </is>
      </c>
      <c r="B2138" s="5" t="inlineStr">
        <is>
          <t>PERFIL H DORADA 2.95M PARA LAMINA BAMBU</t>
        </is>
      </c>
      <c r="C2138" s="5" t="inlineStr">
        <is>
          <t>IMPORTACION LAMINA PVC, BAMBU, ACC</t>
        </is>
      </c>
      <c r="D2138" s="11" t="n">
        <v>28</v>
      </c>
      <c r="E2138" s="12" t="n">
        <v>93722.12</v>
      </c>
      <c r="F2138" s="14">
        <f>E2138/SUM(E$2:E$4165)</f>
        <v/>
      </c>
      <c r="G2138" s="14">
        <f>G2137+F2138</f>
        <v/>
      </c>
      <c r="H2138" s="5">
        <f>IF(G2138&lt;=p_rot_a,"A",IF(G2138&lt;=p_rot_b,"B","C"))</f>
        <v/>
      </c>
    </row>
    <row r="2139">
      <c r="A2139" s="5" t="inlineStr">
        <is>
          <t>351100300992877</t>
        </is>
      </c>
      <c r="B2139" s="5" t="inlineStr">
        <is>
          <t>ANGULAR 1 1/2 X 1 1/2 X 5.85 BLANCO U143-WHITE</t>
        </is>
      </c>
      <c r="C2139" s="5" t="inlineStr">
        <is>
          <t>PANEL ACANALADO INTERIOR</t>
        </is>
      </c>
      <c r="D2139" s="11" t="n">
        <v>10</v>
      </c>
      <c r="E2139" s="12" t="n">
        <v>93486.98</v>
      </c>
      <c r="F2139" s="14">
        <f>E2139/SUM(E$2:E$4165)</f>
        <v/>
      </c>
      <c r="G2139" s="14">
        <f>G2138+F2139</f>
        <v/>
      </c>
      <c r="H2139" s="5">
        <f>IF(G2139&lt;=p_rot_a,"A",IF(G2139&lt;=p_rot_b,"B","C"))</f>
        <v/>
      </c>
    </row>
    <row r="2140">
      <c r="A2140" s="5" t="inlineStr">
        <is>
          <t>351100300990043</t>
        </is>
      </c>
      <c r="B2140" s="5" t="inlineStr">
        <is>
          <t>SUR MASILLA PLASTICA 1/4 UNIPAR MERULA</t>
        </is>
      </c>
      <c r="C2140" s="5" t="inlineStr">
        <is>
          <t>PINTURAS Y SELLADORES</t>
        </is>
      </c>
      <c r="D2140" s="11" t="n">
        <v>13</v>
      </c>
      <c r="E2140" s="12" t="n">
        <v>93262.94</v>
      </c>
      <c r="F2140" s="14">
        <f>E2140/SUM(E$2:E$4165)</f>
        <v/>
      </c>
      <c r="G2140" s="14">
        <f>G2139+F2140</f>
        <v/>
      </c>
      <c r="H2140" s="5">
        <f>IF(G2140&lt;=p_rot_a,"A",IF(G2140&lt;=p_rot_b,"B","C"))</f>
        <v/>
      </c>
    </row>
    <row r="2141">
      <c r="A2141" s="5" t="inlineStr">
        <is>
          <t>72082</t>
        </is>
      </c>
      <c r="B2141" s="5" t="inlineStr">
        <is>
          <t>TOTAL DISCO FLAP #40 41/2 TAC631151</t>
        </is>
      </c>
      <c r="C2141" s="5" t="inlineStr">
        <is>
          <t>FERRETERIA GENERAL</t>
        </is>
      </c>
      <c r="D2141" s="11" t="n">
        <v>49</v>
      </c>
      <c r="E2141" s="12" t="n">
        <v>93060.67999999999</v>
      </c>
      <c r="F2141" s="14">
        <f>E2141/SUM(E$2:E$4165)</f>
        <v/>
      </c>
      <c r="G2141" s="14">
        <f>G2140+F2141</f>
        <v/>
      </c>
      <c r="H2141" s="5">
        <f>IF(G2141&lt;=p_rot_a,"A",IF(G2141&lt;=p_rot_b,"B","C"))</f>
        <v/>
      </c>
    </row>
    <row r="2142">
      <c r="A2142" s="5" t="inlineStr">
        <is>
          <t>71464</t>
        </is>
      </c>
      <c r="B2142" s="5" t="inlineStr">
        <is>
          <t>CEDAZO ZARANDA 1/8 O 8 X 8</t>
        </is>
      </c>
      <c r="C2142" s="5" t="inlineStr">
        <is>
          <t>FERRETERIA GENERAL</t>
        </is>
      </c>
      <c r="D2142" s="11" t="n">
        <v>38.5</v>
      </c>
      <c r="E2142" s="12" t="n">
        <v>92770.06</v>
      </c>
      <c r="F2142" s="14">
        <f>E2142/SUM(E$2:E$4165)</f>
        <v/>
      </c>
      <c r="G2142" s="14">
        <f>G2141+F2142</f>
        <v/>
      </c>
      <c r="H2142" s="5">
        <f>IF(G2142&lt;=p_rot_a,"A",IF(G2142&lt;=p_rot_b,"B","C"))</f>
        <v/>
      </c>
    </row>
    <row r="2143">
      <c r="A2143" s="5" t="inlineStr">
        <is>
          <t>351100300992397</t>
        </is>
      </c>
      <c r="B2143" s="5" t="inlineStr">
        <is>
          <t>TOTAL SET 3 BATERIAS 20V 2.0AH TOSLI240311</t>
        </is>
      </c>
      <c r="C2143" s="5" t="inlineStr">
        <is>
          <t>SIN CATEGORIA</t>
        </is>
      </c>
      <c r="D2143" s="11" t="n">
        <v>3</v>
      </c>
      <c r="E2143" s="12" t="n">
        <v>92464.73</v>
      </c>
      <c r="F2143" s="14">
        <f>E2143/SUM(E$2:E$4165)</f>
        <v/>
      </c>
      <c r="G2143" s="14">
        <f>G2142+F2143</f>
        <v/>
      </c>
      <c r="H2143" s="5">
        <f>IF(G2143&lt;=p_rot_a,"A",IF(G2143&lt;=p_rot_b,"B","C"))</f>
        <v/>
      </c>
    </row>
    <row r="2144">
      <c r="A2144" s="5" t="inlineStr">
        <is>
          <t>7163</t>
        </is>
      </c>
      <c r="B2144" s="5" t="inlineStr">
        <is>
          <t>TAPA HUECO FREGADERO TORNILLO P2132</t>
        </is>
      </c>
      <c r="C2144" s="5" t="inlineStr">
        <is>
          <t>ACCESORIOS ELECTRICOS Y CABLES</t>
        </is>
      </c>
      <c r="D2144" s="11" t="n">
        <v>174</v>
      </c>
      <c r="E2144" s="12" t="n">
        <v>92370.44</v>
      </c>
      <c r="F2144" s="14">
        <f>E2144/SUM(E$2:E$4165)</f>
        <v/>
      </c>
      <c r="G2144" s="14">
        <f>G2143+F2144</f>
        <v/>
      </c>
      <c r="H2144" s="5">
        <f>IF(G2144&lt;=p_rot_a,"A",IF(G2144&lt;=p_rot_b,"B","C"))</f>
        <v/>
      </c>
    </row>
    <row r="2145">
      <c r="A2145" s="5" t="inlineStr">
        <is>
          <t>74095</t>
        </is>
      </c>
      <c r="B2145" s="5" t="inlineStr">
        <is>
          <t>TOTAL JUEGO ALICATES 3 PCS THT2K0301</t>
        </is>
      </c>
      <c r="C2145" s="5" t="inlineStr">
        <is>
          <t>FERRETERIA GENERAL</t>
        </is>
      </c>
      <c r="D2145" s="11" t="n">
        <v>11</v>
      </c>
      <c r="E2145" s="12" t="n">
        <v>92059.97</v>
      </c>
      <c r="F2145" s="14">
        <f>E2145/SUM(E$2:E$4165)</f>
        <v/>
      </c>
      <c r="G2145" s="14">
        <f>G2144+F2145</f>
        <v/>
      </c>
      <c r="H2145" s="5">
        <f>IF(G2145&lt;=p_rot_a,"A",IF(G2145&lt;=p_rot_b,"B","C"))</f>
        <v/>
      </c>
    </row>
    <row r="2146">
      <c r="A2146" s="5" t="inlineStr">
        <is>
          <t>71258</t>
        </is>
      </c>
      <c r="B2146" s="5" t="inlineStr">
        <is>
          <t>BROCA METAL 3/16 IRWIN</t>
        </is>
      </c>
      <c r="C2146" s="5" t="inlineStr">
        <is>
          <t>FERRETERIA GENERAL</t>
        </is>
      </c>
      <c r="D2146" s="11" t="n">
        <v>93</v>
      </c>
      <c r="E2146" s="12" t="n">
        <v>92045.28999999999</v>
      </c>
      <c r="F2146" s="14">
        <f>E2146/SUM(E$2:E$4165)</f>
        <v/>
      </c>
      <c r="G2146" s="14">
        <f>G2145+F2146</f>
        <v/>
      </c>
      <c r="H2146" s="5">
        <f>IF(G2146&lt;=p_rot_a,"A",IF(G2146&lt;=p_rot_b,"B","C"))</f>
        <v/>
      </c>
    </row>
    <row r="2147">
      <c r="A2147" s="5" t="inlineStr">
        <is>
          <t>213</t>
        </is>
      </c>
      <c r="B2147" s="5" t="inlineStr">
        <is>
          <t>PINO VENILLA 1/2X1/2 3.05MTS</t>
        </is>
      </c>
      <c r="C2147" s="5" t="inlineStr">
        <is>
          <t>PINO</t>
        </is>
      </c>
      <c r="D2147" s="11" t="n">
        <v>207</v>
      </c>
      <c r="E2147" s="12" t="n">
        <v>92035.39999999999</v>
      </c>
      <c r="F2147" s="14">
        <f>E2147/SUM(E$2:E$4165)</f>
        <v/>
      </c>
      <c r="G2147" s="14">
        <f>G2146+F2147</f>
        <v/>
      </c>
      <c r="H2147" s="5">
        <f>IF(G2147&lt;=p_rot_a,"A",IF(G2147&lt;=p_rot_b,"B","C"))</f>
        <v/>
      </c>
    </row>
    <row r="2148">
      <c r="A2148" s="5" t="inlineStr">
        <is>
          <t>72199</t>
        </is>
      </c>
      <c r="B2148" s="5" t="inlineStr">
        <is>
          <t>TORNILLO CARROCERIA 5/16 X 5</t>
        </is>
      </c>
      <c r="C2148" s="5" t="inlineStr">
        <is>
          <t>TORNILLERIA</t>
        </is>
      </c>
      <c r="D2148" s="11" t="n">
        <v>462</v>
      </c>
      <c r="E2148" s="12" t="n">
        <v>91993.44</v>
      </c>
      <c r="F2148" s="14">
        <f>E2148/SUM(E$2:E$4165)</f>
        <v/>
      </c>
      <c r="G2148" s="14">
        <f>G2147+F2148</f>
        <v/>
      </c>
      <c r="H2148" s="5">
        <f>IF(G2148&lt;=p_rot_a,"A",IF(G2148&lt;=p_rot_b,"B","C"))</f>
        <v/>
      </c>
    </row>
    <row r="2149">
      <c r="A2149" s="5" t="inlineStr">
        <is>
          <t>351100300992261</t>
        </is>
      </c>
      <c r="B2149" s="5" t="inlineStr">
        <is>
          <t>DIAMOND LAVATORIO AZUL MATE 2271-M6  TIPO BOWL SOBREPONER 40X40CM</t>
        </is>
      </c>
      <c r="C2149" s="5" t="inlineStr">
        <is>
          <t>IMPORTACION LOZA</t>
        </is>
      </c>
      <c r="D2149" s="11" t="n">
        <v>3</v>
      </c>
      <c r="E2149" s="12" t="n">
        <v>91991.14999999999</v>
      </c>
      <c r="F2149" s="14">
        <f>E2149/SUM(E$2:E$4165)</f>
        <v/>
      </c>
      <c r="G2149" s="14">
        <f>G2148+F2149</f>
        <v/>
      </c>
      <c r="H2149" s="5">
        <f>IF(G2149&lt;=p_rot_a,"A",IF(G2149&lt;=p_rot_b,"B","C"))</f>
        <v/>
      </c>
    </row>
    <row r="2150">
      <c r="A2150" s="5" t="inlineStr">
        <is>
          <t>20100005</t>
        </is>
      </c>
      <c r="B2150" s="5" t="inlineStr">
        <is>
          <t>AZULEJO BENARES GRIS BRILLO 25X37 CAJA 0.75M2</t>
        </is>
      </c>
      <c r="C2150" s="5" t="inlineStr">
        <is>
          <t>SIN CATEGORIA</t>
        </is>
      </c>
      <c r="D2150" s="11" t="n">
        <v>26</v>
      </c>
      <c r="E2150" s="12" t="n">
        <v>91738.58</v>
      </c>
      <c r="F2150" s="14">
        <f>E2150/SUM(E$2:E$4165)</f>
        <v/>
      </c>
      <c r="G2150" s="14">
        <f>G2149+F2150</f>
        <v/>
      </c>
      <c r="H2150" s="5">
        <f>IF(G2150&lt;=p_rot_a,"A",IF(G2150&lt;=p_rot_b,"B","C"))</f>
        <v/>
      </c>
    </row>
    <row r="2151">
      <c r="A2151" s="5" t="inlineStr">
        <is>
          <t>10140043</t>
        </is>
      </c>
      <c r="B2151" s="5" t="inlineStr">
        <is>
          <t>TUBO ESTRUCT. RECTANGULAR 4X6 3.17MM NEGRO</t>
        </is>
      </c>
      <c r="C2151" s="5" t="inlineStr">
        <is>
          <t>SIN CATEGORIA</t>
        </is>
      </c>
      <c r="D2151" s="11" t="n">
        <v>2</v>
      </c>
      <c r="E2151" s="12" t="n">
        <v>91700.44</v>
      </c>
      <c r="F2151" s="14">
        <f>E2151/SUM(E$2:E$4165)</f>
        <v/>
      </c>
      <c r="G2151" s="14">
        <f>G2150+F2151</f>
        <v/>
      </c>
      <c r="H2151" s="5">
        <f>IF(G2151&lt;=p_rot_a,"A",IF(G2151&lt;=p_rot_b,"B","C"))</f>
        <v/>
      </c>
    </row>
    <row r="2152">
      <c r="A2152" s="5" t="inlineStr">
        <is>
          <t>351100300992767</t>
        </is>
      </c>
      <c r="B2152" s="5" t="inlineStr">
        <is>
          <t>WADFOW CAJA ORGANIZADORA APILABLE 4PCS 38X18X32 WTB8344</t>
        </is>
      </c>
      <c r="C2152" s="5" t="inlineStr">
        <is>
          <t>FERRETERIA GENERAL</t>
        </is>
      </c>
      <c r="D2152" s="11" t="n">
        <v>8</v>
      </c>
      <c r="E2152" s="12" t="n">
        <v>91557.74000000001</v>
      </c>
      <c r="F2152" s="14">
        <f>E2152/SUM(E$2:E$4165)</f>
        <v/>
      </c>
      <c r="G2152" s="14">
        <f>G2151+F2152</f>
        <v/>
      </c>
      <c r="H2152" s="5">
        <f>IF(G2152&lt;=p_rot_a,"A",IF(G2152&lt;=p_rot_b,"B","C"))</f>
        <v/>
      </c>
    </row>
    <row r="2153">
      <c r="A2153" s="5" t="inlineStr">
        <is>
          <t>71463</t>
        </is>
      </c>
      <c r="B2153" s="5" t="inlineStr">
        <is>
          <t>CEDAZO ZARANDA 5/32 O 5 X 5</t>
        </is>
      </c>
      <c r="C2153" s="5" t="inlineStr">
        <is>
          <t>FERRETERIA GENERAL</t>
        </is>
      </c>
      <c r="D2153" s="11" t="n">
        <v>44</v>
      </c>
      <c r="E2153" s="12" t="n">
        <v>91400.49000000001</v>
      </c>
      <c r="F2153" s="14">
        <f>E2153/SUM(E$2:E$4165)</f>
        <v/>
      </c>
      <c r="G2153" s="14">
        <f>G2152+F2153</f>
        <v/>
      </c>
      <c r="H2153" s="5">
        <f>IF(G2153&lt;=p_rot_a,"A",IF(G2153&lt;=p_rot_b,"B","C"))</f>
        <v/>
      </c>
    </row>
    <row r="2154">
      <c r="A2154" s="5" t="inlineStr">
        <is>
          <t>351100300991017</t>
        </is>
      </c>
      <c r="B2154" s="5" t="inlineStr">
        <is>
          <t>WADFOW JUEGO HERRAMIENTA JARDIN ROSA 13PCS WHS5413</t>
        </is>
      </c>
      <c r="C2154" s="5" t="inlineStr">
        <is>
          <t>FERRETERIA GENERAL</t>
        </is>
      </c>
      <c r="D2154" s="11" t="n">
        <v>5</v>
      </c>
      <c r="E2154" s="12" t="n">
        <v>90973.97</v>
      </c>
      <c r="F2154" s="14">
        <f>E2154/SUM(E$2:E$4165)</f>
        <v/>
      </c>
      <c r="G2154" s="14">
        <f>G2153+F2154</f>
        <v/>
      </c>
      <c r="H2154" s="5">
        <f>IF(G2154&lt;=p_rot_a,"A",IF(G2154&lt;=p_rot_b,"B","C"))</f>
        <v/>
      </c>
    </row>
    <row r="2155">
      <c r="A2155" s="5" t="inlineStr">
        <is>
          <t>351100300992365</t>
        </is>
      </c>
      <c r="B2155" s="5" t="inlineStr">
        <is>
          <t>ORGANIZADOR BLANCO ROPA Y ZAPATO 110 X55 X150 AM-3318 CLOSET 35KG MAX</t>
        </is>
      </c>
      <c r="C2155" s="5" t="inlineStr">
        <is>
          <t>IMPORTACION FERRETERIA GENERAL</t>
        </is>
      </c>
      <c r="D2155" s="11" t="n">
        <v>8</v>
      </c>
      <c r="E2155" s="12" t="n">
        <v>90884.96000000001</v>
      </c>
      <c r="F2155" s="14">
        <f>E2155/SUM(E$2:E$4165)</f>
        <v/>
      </c>
      <c r="G2155" s="14">
        <f>G2154+F2155</f>
        <v/>
      </c>
      <c r="H2155" s="5">
        <f>IF(G2155&lt;=p_rot_a,"A",IF(G2155&lt;=p_rot_b,"B","C"))</f>
        <v/>
      </c>
    </row>
    <row r="2156">
      <c r="A2156" s="5" t="inlineStr">
        <is>
          <t>357</t>
        </is>
      </c>
      <c r="B2156" s="5" t="inlineStr">
        <is>
          <t>CEMENTO BLANCO</t>
        </is>
      </c>
      <c r="C2156" s="5" t="inlineStr">
        <is>
          <t>MORTEROS, CEMENTOS</t>
        </is>
      </c>
      <c r="D2156" s="11" t="n">
        <v>142</v>
      </c>
      <c r="E2156" s="12" t="n">
        <v>90708.41</v>
      </c>
      <c r="F2156" s="14">
        <f>E2156/SUM(E$2:E$4165)</f>
        <v/>
      </c>
      <c r="G2156" s="14">
        <f>G2155+F2156</f>
        <v/>
      </c>
      <c r="H2156" s="5">
        <f>IF(G2156&lt;=p_rot_a,"A",IF(G2156&lt;=p_rot_b,"B","C"))</f>
        <v/>
      </c>
    </row>
    <row r="2157">
      <c r="A2157" s="5" t="inlineStr">
        <is>
          <t>351100300991508</t>
        </is>
      </c>
      <c r="B2157" s="5" t="inlineStr">
        <is>
          <t>PFISTER LLAVE LAVATORIO BOWL 12 17/32 MAIA 040-PFLC</t>
        </is>
      </c>
      <c r="C2157" s="5" t="inlineStr">
        <is>
          <t>GRIFERIA - ACC. BAÑO Y COCINA</t>
        </is>
      </c>
      <c r="D2157" s="11" t="n">
        <v>3</v>
      </c>
      <c r="E2157" s="12" t="n">
        <v>90526.41</v>
      </c>
      <c r="F2157" s="14">
        <f>E2157/SUM(E$2:E$4165)</f>
        <v/>
      </c>
      <c r="G2157" s="14">
        <f>G2156+F2157</f>
        <v/>
      </c>
      <c r="H2157" s="5">
        <f>IF(G2157&lt;=p_rot_a,"A",IF(G2157&lt;=p_rot_b,"B","C"))</f>
        <v/>
      </c>
    </row>
    <row r="2158">
      <c r="A2158" s="5" t="inlineStr">
        <is>
          <t>351100300992766</t>
        </is>
      </c>
      <c r="B2158" s="5" t="inlineStr">
        <is>
          <t>WADFOW CAJA ORGANIZADORA APILABLE 9PCS 38X17X32 WTB8330</t>
        </is>
      </c>
      <c r="C2158" s="5" t="inlineStr">
        <is>
          <t>FERRETERIA GENERAL</t>
        </is>
      </c>
      <c r="D2158" s="11" t="n">
        <v>12</v>
      </c>
      <c r="E2158" s="12" t="n">
        <v>90470.33</v>
      </c>
      <c r="F2158" s="14">
        <f>E2158/SUM(E$2:E$4165)</f>
        <v/>
      </c>
      <c r="G2158" s="14">
        <f>G2157+F2158</f>
        <v/>
      </c>
      <c r="H2158" s="5">
        <f>IF(G2158&lt;=p_rot_a,"A",IF(G2158&lt;=p_rot_b,"B","C"))</f>
        <v/>
      </c>
    </row>
    <row r="2159">
      <c r="A2159" s="5" t="inlineStr">
        <is>
          <t>73492</t>
        </is>
      </c>
      <c r="B2159" s="5" t="inlineStr">
        <is>
          <t>TOTAL SARGENTO 8/30 THT1320801</t>
        </is>
      </c>
      <c r="C2159" s="5" t="inlineStr">
        <is>
          <t>FERRETERIA GENERAL</t>
        </is>
      </c>
      <c r="D2159" s="11" t="n">
        <v>23</v>
      </c>
      <c r="E2159" s="12" t="n">
        <v>90271.25999999999</v>
      </c>
      <c r="F2159" s="14">
        <f>E2159/SUM(E$2:E$4165)</f>
        <v/>
      </c>
      <c r="G2159" s="14">
        <f>G2158+F2159</f>
        <v/>
      </c>
      <c r="H2159" s="5">
        <f>IF(G2159&lt;=p_rot_a,"A",IF(G2159&lt;=p_rot_b,"B","C"))</f>
        <v/>
      </c>
    </row>
    <row r="2160">
      <c r="A2160" s="5" t="inlineStr">
        <is>
          <t>14100021</t>
        </is>
      </c>
      <c r="B2160" s="5" t="inlineStr">
        <is>
          <t>PUERTA CEDRO OVALO 85 X 210 CM</t>
        </is>
      </c>
      <c r="C2160" s="5" t="inlineStr">
        <is>
          <t>SIN CATEGORIA</t>
        </is>
      </c>
      <c r="D2160" s="11" t="n">
        <v>1</v>
      </c>
      <c r="E2160" s="12" t="n">
        <v>90265.49000000001</v>
      </c>
      <c r="F2160" s="14">
        <f>E2160/SUM(E$2:E$4165)</f>
        <v/>
      </c>
      <c r="G2160" s="14">
        <f>G2159+F2160</f>
        <v/>
      </c>
      <c r="H2160" s="5">
        <f>IF(G2160&lt;=p_rot_a,"A",IF(G2160&lt;=p_rot_b,"B","C"))</f>
        <v/>
      </c>
    </row>
    <row r="2161">
      <c r="A2161" s="5" t="inlineStr">
        <is>
          <t>6705</t>
        </is>
      </c>
      <c r="B2161" s="5" t="inlineStr">
        <is>
          <t>BROCHIN TECHO 6PULG NOVA BN00306</t>
        </is>
      </c>
      <c r="C2161" s="5" t="inlineStr">
        <is>
          <t>FERRETERIA GENERAL</t>
        </is>
      </c>
      <c r="D2161" s="11" t="n">
        <v>26</v>
      </c>
      <c r="E2161" s="12" t="n">
        <v>89847.45</v>
      </c>
      <c r="F2161" s="14">
        <f>E2161/SUM(E$2:E$4165)</f>
        <v/>
      </c>
      <c r="G2161" s="14">
        <f>G2160+F2161</f>
        <v/>
      </c>
      <c r="H2161" s="5">
        <f>IF(G2161&lt;=p_rot_a,"A",IF(G2161&lt;=p_rot_b,"B","C"))</f>
        <v/>
      </c>
    </row>
    <row r="2162">
      <c r="A2162" s="5" t="inlineStr">
        <is>
          <t>71325</t>
        </is>
      </c>
      <c r="B2162" s="5" t="inlineStr">
        <is>
          <t>GRASA CARTUCHO</t>
        </is>
      </c>
      <c r="C2162" s="5" t="inlineStr">
        <is>
          <t>FERRETERIA GENERAL</t>
        </is>
      </c>
      <c r="D2162" s="11" t="n">
        <v>24</v>
      </c>
      <c r="E2162" s="12" t="n">
        <v>89833.11</v>
      </c>
      <c r="F2162" s="14">
        <f>E2162/SUM(E$2:E$4165)</f>
        <v/>
      </c>
      <c r="G2162" s="14">
        <f>G2161+F2162</f>
        <v/>
      </c>
      <c r="H2162" s="5">
        <f>IF(G2162&lt;=p_rot_a,"A",IF(G2162&lt;=p_rot_b,"B","C"))</f>
        <v/>
      </c>
    </row>
    <row r="2163">
      <c r="A2163" s="5" t="inlineStr">
        <is>
          <t>351100300991426</t>
        </is>
      </c>
      <c r="B2163" s="5" t="inlineStr">
        <is>
          <t>LORENZETTI RESISTENCIA LOREN SHOWER 127V 5500W 7587485</t>
        </is>
      </c>
      <c r="C2163" s="5" t="inlineStr">
        <is>
          <t>ACCESORIOS ELECTRICOS Y CABLES</t>
        </is>
      </c>
      <c r="D2163" s="11" t="n">
        <v>12</v>
      </c>
      <c r="E2163" s="12" t="n">
        <v>89795.25999999999</v>
      </c>
      <c r="F2163" s="14">
        <f>E2163/SUM(E$2:E$4165)</f>
        <v/>
      </c>
      <c r="G2163" s="14">
        <f>G2162+F2163</f>
        <v/>
      </c>
      <c r="H2163" s="5">
        <f>IF(G2163&lt;=p_rot_a,"A",IF(G2163&lt;=p_rot_b,"B","C"))</f>
        <v/>
      </c>
    </row>
    <row r="2164">
      <c r="A2164" s="5" t="inlineStr">
        <is>
          <t>351100300992889</t>
        </is>
      </c>
      <c r="B2164" s="5" t="inlineStr">
        <is>
          <t>ALTIVA APAGADOR TRIPLE 9005-W BLANCO EAGLE</t>
        </is>
      </c>
      <c r="C2164" s="5" t="inlineStr">
        <is>
          <t>ACCESORIOS ELECTRICOS Y CABLES</t>
        </is>
      </c>
      <c r="D2164" s="11" t="n">
        <v>25</v>
      </c>
      <c r="E2164" s="12" t="n">
        <v>88988.25</v>
      </c>
      <c r="F2164" s="14">
        <f>E2164/SUM(E$2:E$4165)</f>
        <v/>
      </c>
      <c r="G2164" s="14">
        <f>G2163+F2164</f>
        <v/>
      </c>
      <c r="H2164" s="5">
        <f>IF(G2164&lt;=p_rot_a,"A",IF(G2164&lt;=p_rot_b,"B","C"))</f>
        <v/>
      </c>
    </row>
    <row r="2165">
      <c r="A2165" s="5" t="inlineStr">
        <is>
          <t>351100300991789</t>
        </is>
      </c>
      <c r="B2165" s="5" t="inlineStr">
        <is>
          <t>XILOTOX 4 30ML PLAGUICIDA ANTI COMEJEN Y ANTI POLILLA</t>
        </is>
      </c>
      <c r="C2165" s="5" t="inlineStr">
        <is>
          <t>FERRETERIA GENERAL</t>
        </is>
      </c>
      <c r="D2165" s="11" t="n">
        <v>30</v>
      </c>
      <c r="E2165" s="12" t="n">
        <v>88828.64</v>
      </c>
      <c r="F2165" s="14">
        <f>E2165/SUM(E$2:E$4165)</f>
        <v/>
      </c>
      <c r="G2165" s="14">
        <f>G2164+F2165</f>
        <v/>
      </c>
      <c r="H2165" s="5">
        <f>IF(G2165&lt;=p_rot_a,"A",IF(G2165&lt;=p_rot_b,"B","C"))</f>
        <v/>
      </c>
    </row>
    <row r="2166">
      <c r="A2166" s="5" t="inlineStr">
        <is>
          <t>PINT-AN-0054</t>
        </is>
      </c>
      <c r="B2166" s="5" t="inlineStr">
        <is>
          <t>LANCO ESMALTE RAPID DRY BLANCO GALON RD3446-4</t>
        </is>
      </c>
      <c r="C2166" s="5" t="inlineStr">
        <is>
          <t>ANTICORROSIVOS Y BASE ACEITE</t>
        </is>
      </c>
      <c r="D2166" s="11" t="n">
        <v>4</v>
      </c>
      <c r="E2166" s="12" t="n">
        <v>88716.81</v>
      </c>
      <c r="F2166" s="14">
        <f>E2166/SUM(E$2:E$4165)</f>
        <v/>
      </c>
      <c r="G2166" s="14">
        <f>G2165+F2166</f>
        <v/>
      </c>
      <c r="H2166" s="5">
        <f>IF(G2166&lt;=p_rot_a,"A",IF(G2166&lt;=p_rot_b,"B","C"))</f>
        <v/>
      </c>
    </row>
    <row r="2167">
      <c r="A2167" s="5" t="inlineStr">
        <is>
          <t>9141</t>
        </is>
      </c>
      <c r="B2167" s="5" t="inlineStr">
        <is>
          <t>$$ VIEJO TUBO CONDUIT 1 LIVIANO</t>
        </is>
      </c>
      <c r="C2167" s="5" t="inlineStr">
        <is>
          <t>ACCESORIOS ELECTRICOS Y CABLES</t>
        </is>
      </c>
      <c r="D2167" s="11" t="n">
        <v>67</v>
      </c>
      <c r="E2167" s="12" t="n">
        <v>88619.47</v>
      </c>
      <c r="F2167" s="14">
        <f>E2167/SUM(E$2:E$4165)</f>
        <v/>
      </c>
      <c r="G2167" s="14">
        <f>G2166+F2167</f>
        <v/>
      </c>
      <c r="H2167" s="5">
        <f>IF(G2167&lt;=p_rot_a,"A",IF(G2167&lt;=p_rot_b,"B","C"))</f>
        <v/>
      </c>
    </row>
    <row r="2168">
      <c r="A2168" s="5" t="inlineStr">
        <is>
          <t>7657</t>
        </is>
      </c>
      <c r="B2168" s="5" t="inlineStr">
        <is>
          <t>MANGUERA ICE MAKER C/ACCESORIO</t>
        </is>
      </c>
      <c r="C2168" s="5" t="inlineStr">
        <is>
          <t>FERRETERIA GENERAL</t>
        </is>
      </c>
      <c r="D2168" s="11" t="n">
        <v>21</v>
      </c>
      <c r="E2168" s="12" t="n">
        <v>88511.17999999999</v>
      </c>
      <c r="F2168" s="14">
        <f>E2168/SUM(E$2:E$4165)</f>
        <v/>
      </c>
      <c r="G2168" s="14">
        <f>G2167+F2168</f>
        <v/>
      </c>
      <c r="H2168" s="5">
        <f>IF(G2168&lt;=p_rot_a,"A",IF(G2168&lt;=p_rot_b,"B","C"))</f>
        <v/>
      </c>
    </row>
    <row r="2169">
      <c r="A2169" s="5" t="inlineStr">
        <is>
          <t>19821</t>
        </is>
      </c>
      <c r="B2169" s="5" t="inlineStr">
        <is>
          <t>DEWALT TALADRO INALAMBRICO DCD 7781S2AB-B3 2 BATERÍAS PERCUTOR</t>
        </is>
      </c>
      <c r="C2169" s="5" t="inlineStr">
        <is>
          <t>HERRAMIENTA ELECTRICA</t>
        </is>
      </c>
      <c r="D2169" s="11" t="n">
        <v>1</v>
      </c>
      <c r="E2169" s="12" t="n">
        <v>88495.58</v>
      </c>
      <c r="F2169" s="14">
        <f>E2169/SUM(E$2:E$4165)</f>
        <v/>
      </c>
      <c r="G2169" s="14">
        <f>G2168+F2169</f>
        <v/>
      </c>
      <c r="H2169" s="5">
        <f>IF(G2169&lt;=p_rot_a,"A",IF(G2169&lt;=p_rot_b,"B","C"))</f>
        <v/>
      </c>
    </row>
    <row r="2170">
      <c r="A2170" s="5" t="inlineStr">
        <is>
          <t>351100300992626</t>
        </is>
      </c>
      <c r="B2170" s="5" t="inlineStr">
        <is>
          <t>MUEBLE ULTRA LUJO PIEDRA SINT BLANCO MARMOL CON ESPEJO LED SUSPEDINDO 80CM X 50CM ZT-RW0380-M1</t>
        </is>
      </c>
      <c r="C2170" s="5" t="inlineStr">
        <is>
          <t>LOZA SANITARIA</t>
        </is>
      </c>
      <c r="D2170" s="11" t="n">
        <v>1</v>
      </c>
      <c r="E2170" s="12" t="n">
        <v>88495.58</v>
      </c>
      <c r="F2170" s="14">
        <f>E2170/SUM(E$2:E$4165)</f>
        <v/>
      </c>
      <c r="G2170" s="14">
        <f>G2169+F2170</f>
        <v/>
      </c>
      <c r="H2170" s="5">
        <f>IF(G2170&lt;=p_rot_a,"A",IF(G2170&lt;=p_rot_b,"B","C"))</f>
        <v/>
      </c>
    </row>
    <row r="2171">
      <c r="A2171" s="5" t="inlineStr">
        <is>
          <t>587444</t>
        </is>
      </c>
      <c r="B2171" s="5" t="inlineStr">
        <is>
          <t>LAVATORIO BRUDER + JUEGO DE ACCESORIOS ROMA</t>
        </is>
      </c>
      <c r="C2171" s="5" t="inlineStr">
        <is>
          <t>LOZA SANITARIA</t>
        </is>
      </c>
      <c r="D2171" s="11" t="n">
        <v>8</v>
      </c>
      <c r="E2171" s="12" t="n">
        <v>88495.58</v>
      </c>
      <c r="F2171" s="14">
        <f>E2171/SUM(E$2:E$4165)</f>
        <v/>
      </c>
      <c r="G2171" s="14">
        <f>G2170+F2171</f>
        <v/>
      </c>
      <c r="H2171" s="5">
        <f>IF(G2171&lt;=p_rot_a,"A",IF(G2171&lt;=p_rot_b,"B","C"))</f>
        <v/>
      </c>
    </row>
    <row r="2172">
      <c r="A2172" s="5" t="inlineStr">
        <is>
          <t>PINT-PA-0004</t>
        </is>
      </c>
      <c r="B2172" s="5" t="inlineStr">
        <is>
          <t>CORONA DURA CELESTE CIELO OFERTA CUBETA</t>
        </is>
      </c>
      <c r="C2172" s="5" t="inlineStr">
        <is>
          <t>PINTURA ACRILICA</t>
        </is>
      </c>
      <c r="D2172" s="11" t="n">
        <v>5</v>
      </c>
      <c r="E2172" s="12" t="n">
        <v>88495.58</v>
      </c>
      <c r="F2172" s="14">
        <f>E2172/SUM(E$2:E$4165)</f>
        <v/>
      </c>
      <c r="G2172" s="14">
        <f>G2171+F2172</f>
        <v/>
      </c>
      <c r="H2172" s="5">
        <f>IF(G2172&lt;=p_rot_a,"A",IF(G2172&lt;=p_rot_b,"B","C"))</f>
        <v/>
      </c>
    </row>
    <row r="2173">
      <c r="A2173" s="5" t="inlineStr">
        <is>
          <t>351100300992225</t>
        </is>
      </c>
      <c r="B2173" s="5" t="inlineStr">
        <is>
          <t>DESAGUE LAVATORIO FLEXIBLE CROMADO AQP-23369</t>
        </is>
      </c>
      <c r="C2173" s="5" t="inlineStr">
        <is>
          <t>IMPORTACION GRIFERIA</t>
        </is>
      </c>
      <c r="D2173" s="11" t="n">
        <v>35</v>
      </c>
      <c r="E2173" s="12" t="n">
        <v>88488.5</v>
      </c>
      <c r="F2173" s="14">
        <f>E2173/SUM(E$2:E$4165)</f>
        <v/>
      </c>
      <c r="G2173" s="14">
        <f>G2172+F2173</f>
        <v/>
      </c>
      <c r="H2173" s="5">
        <f>IF(G2173&lt;=p_rot_a,"A",IF(G2173&lt;=p_rot_b,"B","C"))</f>
        <v/>
      </c>
    </row>
    <row r="2174">
      <c r="A2174" s="5" t="inlineStr">
        <is>
          <t>7746</t>
        </is>
      </c>
      <c r="B2174" s="5" t="inlineStr">
        <is>
          <t>CAJA CLAVO IMPACTO 3/4</t>
        </is>
      </c>
      <c r="C2174" s="5" t="inlineStr">
        <is>
          <t>FERRETERIA GENERAL</t>
        </is>
      </c>
      <c r="D2174" s="11" t="n">
        <v>41</v>
      </c>
      <c r="E2174" s="12" t="n">
        <v>88331.88</v>
      </c>
      <c r="F2174" s="14">
        <f>E2174/SUM(E$2:E$4165)</f>
        <v/>
      </c>
      <c r="G2174" s="14">
        <f>G2173+F2174</f>
        <v/>
      </c>
      <c r="H2174" s="5">
        <f>IF(G2174&lt;=p_rot_a,"A",IF(G2174&lt;=p_rot_b,"B","C"))</f>
        <v/>
      </c>
    </row>
    <row r="2175">
      <c r="A2175" s="5" t="inlineStr">
        <is>
          <t>7927</t>
        </is>
      </c>
      <c r="B2175" s="5" t="inlineStr">
        <is>
          <t>ESPANDER #6 BOLSA 10U</t>
        </is>
      </c>
      <c r="C2175" s="5" t="inlineStr">
        <is>
          <t>TORNILLERIA</t>
        </is>
      </c>
      <c r="D2175" s="11" t="n">
        <v>445</v>
      </c>
      <c r="E2175" s="12" t="n">
        <v>88280.67</v>
      </c>
      <c r="F2175" s="14">
        <f>E2175/SUM(E$2:E$4165)</f>
        <v/>
      </c>
      <c r="G2175" s="14">
        <f>G2174+F2175</f>
        <v/>
      </c>
      <c r="H2175" s="5">
        <f>IF(G2175&lt;=p_rot_a,"A",IF(G2175&lt;=p_rot_b,"B","C"))</f>
        <v/>
      </c>
    </row>
    <row r="2176">
      <c r="A2176" s="5" t="inlineStr">
        <is>
          <t>351100300992916</t>
        </is>
      </c>
      <c r="B2176" s="5" t="inlineStr">
        <is>
          <t>ESQUINERO PVC FLAT DELTA CIELOS Y PAREDES 2.90M 2112</t>
        </is>
      </c>
      <c r="C2176" s="5" t="inlineStr">
        <is>
          <t>PANEL ACANALADO INTERIOR</t>
        </is>
      </c>
      <c r="D2176" s="11" t="n">
        <v>30</v>
      </c>
      <c r="E2176" s="12" t="n">
        <v>87957.05</v>
      </c>
      <c r="F2176" s="14">
        <f>E2176/SUM(E$2:E$4165)</f>
        <v/>
      </c>
      <c r="G2176" s="14">
        <f>G2175+F2176</f>
        <v/>
      </c>
      <c r="H2176" s="5">
        <f>IF(G2176&lt;=p_rot_a,"A",IF(G2176&lt;=p_rot_b,"B","C"))</f>
        <v/>
      </c>
    </row>
    <row r="2177">
      <c r="A2177" s="5" t="inlineStr">
        <is>
          <t>351100300992383</t>
        </is>
      </c>
      <c r="B2177" s="5" t="inlineStr">
        <is>
          <t>WADFOW CAJA ORGANIZADORA 6 PIEZAS 38CM X 18CM X 32CM WTB8346</t>
        </is>
      </c>
      <c r="C2177" s="5" t="inlineStr">
        <is>
          <t>FERRETERIA GENERAL</t>
        </is>
      </c>
      <c r="D2177" s="11" t="n">
        <v>8</v>
      </c>
      <c r="E2177" s="12" t="n">
        <v>87928.81</v>
      </c>
      <c r="F2177" s="14">
        <f>E2177/SUM(E$2:E$4165)</f>
        <v/>
      </c>
      <c r="G2177" s="14">
        <f>G2176+F2177</f>
        <v/>
      </c>
      <c r="H2177" s="5">
        <f>IF(G2177&lt;=p_rot_a,"A",IF(G2177&lt;=p_rot_b,"B","C"))</f>
        <v/>
      </c>
    </row>
    <row r="2178">
      <c r="A2178" s="5" t="inlineStr">
        <is>
          <t>7984</t>
        </is>
      </c>
      <c r="B2178" s="5" t="inlineStr">
        <is>
          <t>JUEGO ASIENTOS LLAVE EMPOTRAR PRICE PFISTER P.P</t>
        </is>
      </c>
      <c r="C2178" s="5" t="inlineStr">
        <is>
          <t>FERRETERIA GENERAL</t>
        </is>
      </c>
      <c r="D2178" s="11" t="n">
        <v>57</v>
      </c>
      <c r="E2178" s="12" t="n">
        <v>87809.59</v>
      </c>
      <c r="F2178" s="14">
        <f>E2178/SUM(E$2:E$4165)</f>
        <v/>
      </c>
      <c r="G2178" s="14">
        <f>G2177+F2178</f>
        <v/>
      </c>
      <c r="H2178" s="5">
        <f>IF(G2178&lt;=p_rot_a,"A",IF(G2178&lt;=p_rot_b,"B","C"))</f>
        <v/>
      </c>
    </row>
    <row r="2179">
      <c r="A2179" s="5" t="inlineStr">
        <is>
          <t>351100300991869</t>
        </is>
      </c>
      <c r="B2179" s="5" t="inlineStr">
        <is>
          <t>TOTAL PISTOLA SILICON PROFESIONAL THT21509</t>
        </is>
      </c>
      <c r="C2179" s="5" t="inlineStr">
        <is>
          <t>FERRETERIA GENERAL</t>
        </is>
      </c>
      <c r="D2179" s="11" t="n">
        <v>24</v>
      </c>
      <c r="E2179" s="12" t="n">
        <v>87793.24000000001</v>
      </c>
      <c r="F2179" s="14">
        <f>E2179/SUM(E$2:E$4165)</f>
        <v/>
      </c>
      <c r="G2179" s="14">
        <f>G2178+F2179</f>
        <v/>
      </c>
      <c r="H2179" s="5">
        <f>IF(G2179&lt;=p_rot_a,"A",IF(G2179&lt;=p_rot_b,"B","C"))</f>
        <v/>
      </c>
    </row>
    <row r="2180">
      <c r="A2180" s="5" t="inlineStr">
        <is>
          <t>4692910</t>
        </is>
      </c>
      <c r="B2180" s="5" t="inlineStr">
        <is>
          <t>ORINAL MATEO BLANCO 32X34X49 CM BCU211-W</t>
        </is>
      </c>
      <c r="C2180" s="5" t="inlineStr">
        <is>
          <t>IMPORTACION LOZA</t>
        </is>
      </c>
      <c r="D2180" s="11" t="n">
        <v>3</v>
      </c>
      <c r="E2180" s="12" t="n">
        <v>87607.96000000001</v>
      </c>
      <c r="F2180" s="14">
        <f>E2180/SUM(E$2:E$4165)</f>
        <v/>
      </c>
      <c r="G2180" s="14">
        <f>G2179+F2180</f>
        <v/>
      </c>
      <c r="H2180" s="5">
        <f>IF(G2180&lt;=p_rot_a,"A",IF(G2180&lt;=p_rot_b,"B","C"))</f>
        <v/>
      </c>
    </row>
    <row r="2181">
      <c r="A2181" s="5" t="inlineStr">
        <is>
          <t>351100300990189</t>
        </is>
      </c>
      <c r="B2181" s="5" t="inlineStr">
        <is>
          <t>$$ SCOTCH BRITE POR METRO MORADA ESPONJA</t>
        </is>
      </c>
      <c r="C2181" s="5" t="inlineStr">
        <is>
          <t>FERRETERIA GENERAL</t>
        </is>
      </c>
      <c r="D2181" s="11" t="n">
        <v>50.1</v>
      </c>
      <c r="E2181" s="12" t="n">
        <v>87492.34</v>
      </c>
      <c r="F2181" s="14">
        <f>E2181/SUM(E$2:E$4165)</f>
        <v/>
      </c>
      <c r="G2181" s="14">
        <f>G2180+F2181</f>
        <v/>
      </c>
      <c r="H2181" s="5">
        <f>IF(G2181&lt;=p_rot_a,"A",IF(G2181&lt;=p_rot_b,"B","C"))</f>
        <v/>
      </c>
    </row>
    <row r="2182">
      <c r="A2182" s="5" t="inlineStr">
        <is>
          <t>420420885</t>
        </is>
      </c>
      <c r="B2182" s="5" t="inlineStr">
        <is>
          <t>PROTECTO MEGA FILLER MASILLA POLIESTER 1/4 GL (0.946L) MERULA</t>
        </is>
      </c>
      <c r="C2182" s="5" t="inlineStr">
        <is>
          <t>SIN CATEGORIA</t>
        </is>
      </c>
      <c r="D2182" s="11" t="n">
        <v>15</v>
      </c>
      <c r="E2182" s="12" t="n">
        <v>87319.02</v>
      </c>
      <c r="F2182" s="14">
        <f>E2182/SUM(E$2:E$4165)</f>
        <v/>
      </c>
      <c r="G2182" s="14">
        <f>G2181+F2182</f>
        <v/>
      </c>
      <c r="H2182" s="5">
        <f>IF(G2182&lt;=p_rot_a,"A",IF(G2182&lt;=p_rot_b,"B","C"))</f>
        <v/>
      </c>
    </row>
    <row r="2183">
      <c r="A2183" s="5" t="inlineStr">
        <is>
          <t>7903</t>
        </is>
      </c>
      <c r="B2183" s="5" t="inlineStr">
        <is>
          <t>PLASTER PLUS 1/4 CONCENTRADO</t>
        </is>
      </c>
      <c r="C2183" s="5" t="inlineStr">
        <is>
          <t>FERRETERIA GENERAL</t>
        </is>
      </c>
      <c r="D2183" s="11" t="n">
        <v>43</v>
      </c>
      <c r="E2183" s="12" t="n">
        <v>87298.21000000001</v>
      </c>
      <c r="F2183" s="14">
        <f>E2183/SUM(E$2:E$4165)</f>
        <v/>
      </c>
      <c r="G2183" s="14">
        <f>G2182+F2183</f>
        <v/>
      </c>
      <c r="H2183" s="5">
        <f>IF(G2183&lt;=p_rot_a,"A",IF(G2183&lt;=p_rot_b,"B","C"))</f>
        <v/>
      </c>
    </row>
    <row r="2184">
      <c r="A2184" s="5" t="inlineStr">
        <is>
          <t>60100032</t>
        </is>
      </c>
      <c r="B2184" s="5" t="inlineStr">
        <is>
          <t>$$ LAMPARA LED MOON 12W LUZ CALIDA INTERIOR Y EXTERIOR TECHADO P29967-19</t>
        </is>
      </c>
      <c r="C2184" s="5" t="inlineStr">
        <is>
          <t>BOMBILLOS Y LAMPARAS</t>
        </is>
      </c>
      <c r="D2184" s="11" t="n">
        <v>12</v>
      </c>
      <c r="E2184" s="12" t="n">
        <v>87172.57000000001</v>
      </c>
      <c r="F2184" s="14">
        <f>E2184/SUM(E$2:E$4165)</f>
        <v/>
      </c>
      <c r="G2184" s="14">
        <f>G2183+F2184</f>
        <v/>
      </c>
      <c r="H2184" s="5">
        <f>IF(G2184&lt;=p_rot_a,"A",IF(G2184&lt;=p_rot_b,"B","C"))</f>
        <v/>
      </c>
    </row>
    <row r="2185">
      <c r="A2185" s="5" t="inlineStr">
        <is>
          <t>351100300991959</t>
        </is>
      </c>
      <c r="B2185" s="5" t="inlineStr">
        <is>
          <t>QUALITA FREGADERO SUBMONTAR 76X45 WSU3018</t>
        </is>
      </c>
      <c r="C2185" s="5" t="inlineStr">
        <is>
          <t>SIN CATEGORIA</t>
        </is>
      </c>
      <c r="D2185" s="11" t="n">
        <v>2</v>
      </c>
      <c r="E2185" s="12" t="n">
        <v>86638.94</v>
      </c>
      <c r="F2185" s="14">
        <f>E2185/SUM(E$2:E$4165)</f>
        <v/>
      </c>
      <c r="G2185" s="14">
        <f>G2184+F2185</f>
        <v/>
      </c>
      <c r="H2185" s="5">
        <f>IF(G2185&lt;=p_rot_a,"A",IF(G2185&lt;=p_rot_b,"B","C"))</f>
        <v/>
      </c>
    </row>
    <row r="2186">
      <c r="A2186" s="5" t="inlineStr">
        <is>
          <t>72125</t>
        </is>
      </c>
      <c r="B2186" s="5" t="inlineStr">
        <is>
          <t xml:space="preserve">PRETUL JUEGO BROCA SIERRA KIT 8 P </t>
        </is>
      </c>
      <c r="C2186" s="5" t="inlineStr">
        <is>
          <t>FERRETERIA GENERAL</t>
        </is>
      </c>
      <c r="D2186" s="11" t="n">
        <v>25</v>
      </c>
      <c r="E2186" s="12" t="n">
        <v>86442.61</v>
      </c>
      <c r="F2186" s="14">
        <f>E2186/SUM(E$2:E$4165)</f>
        <v/>
      </c>
      <c r="G2186" s="14">
        <f>G2185+F2186</f>
        <v/>
      </c>
      <c r="H2186" s="5">
        <f>IF(G2186&lt;=p_rot_a,"A",IF(G2186&lt;=p_rot_b,"B","C"))</f>
        <v/>
      </c>
    </row>
    <row r="2187">
      <c r="A2187" s="5" t="inlineStr">
        <is>
          <t>71252</t>
        </is>
      </c>
      <c r="B2187" s="5" t="inlineStr">
        <is>
          <t>$$ CEDAZO 3/4 X 3/4</t>
        </is>
      </c>
      <c r="C2187" s="5" t="inlineStr">
        <is>
          <t>FERRETERIA GENERAL</t>
        </is>
      </c>
      <c r="D2187" s="11" t="n">
        <v>86</v>
      </c>
      <c r="E2187" s="12" t="n">
        <v>86404.61</v>
      </c>
      <c r="F2187" s="14">
        <f>E2187/SUM(E$2:E$4165)</f>
        <v/>
      </c>
      <c r="G2187" s="14">
        <f>G2186+F2187</f>
        <v/>
      </c>
      <c r="H2187" s="5">
        <f>IF(G2187&lt;=p_rot_a,"A",IF(G2187&lt;=p_rot_b,"B","C"))</f>
        <v/>
      </c>
    </row>
    <row r="2188">
      <c r="A2188" s="5" t="inlineStr">
        <is>
          <t>124121</t>
        </is>
      </c>
      <c r="B2188" s="5" t="inlineStr">
        <is>
          <t>COLA BLANCA GRIP BOND 2 LANCO 1/4</t>
        </is>
      </c>
      <c r="C2188" s="5" t="inlineStr">
        <is>
          <t>PINTURAS Y SELLADORES</t>
        </is>
      </c>
      <c r="D2188" s="11" t="n">
        <v>20</v>
      </c>
      <c r="E2188" s="12" t="n">
        <v>86399.92</v>
      </c>
      <c r="F2188" s="14">
        <f>E2188/SUM(E$2:E$4165)</f>
        <v/>
      </c>
      <c r="G2188" s="14">
        <f>G2187+F2188</f>
        <v/>
      </c>
      <c r="H2188" s="5">
        <f>IF(G2188&lt;=p_rot_a,"A",IF(G2188&lt;=p_rot_b,"B","C"))</f>
        <v/>
      </c>
    </row>
    <row r="2189">
      <c r="A2189" s="5" t="inlineStr">
        <is>
          <t>351100300990024</t>
        </is>
      </c>
      <c r="B2189" s="5" t="inlineStr">
        <is>
          <t xml:space="preserve">METRO TUBO AGUA CALIENTE 1/2 </t>
        </is>
      </c>
      <c r="C2189" s="5" t="inlineStr">
        <is>
          <t>TUBERIA PVC, CANOAS Y ACCESORIOS</t>
        </is>
      </c>
      <c r="D2189" s="11" t="n">
        <v>29</v>
      </c>
      <c r="E2189" s="12" t="n">
        <v>86190</v>
      </c>
      <c r="F2189" s="14">
        <f>E2189/SUM(E$2:E$4165)</f>
        <v/>
      </c>
      <c r="G2189" s="14">
        <f>G2188+F2189</f>
        <v/>
      </c>
      <c r="H2189" s="5">
        <f>IF(G2189&lt;=p_rot_a,"A",IF(G2189&lt;=p_rot_b,"B","C"))</f>
        <v/>
      </c>
    </row>
    <row r="2190">
      <c r="A2190" s="5" t="inlineStr">
        <is>
          <t>38992910</t>
        </is>
      </c>
      <c r="B2190" s="5" t="inlineStr">
        <is>
          <t>LLAVE LAVATORIO LIVERPOOL ALTA NEGRO MATE TIPO BOWL AB2S001-AT-MB</t>
        </is>
      </c>
      <c r="C2190" s="5" t="inlineStr">
        <is>
          <t>IMPORTACION GRIFERIA</t>
        </is>
      </c>
      <c r="D2190" s="11" t="n">
        <v>5</v>
      </c>
      <c r="E2190" s="12" t="n">
        <v>85979.2</v>
      </c>
      <c r="F2190" s="14">
        <f>E2190/SUM(E$2:E$4165)</f>
        <v/>
      </c>
      <c r="G2190" s="14">
        <f>G2189+F2190</f>
        <v/>
      </c>
      <c r="H2190" s="5">
        <f>IF(G2190&lt;=p_rot_a,"A",IF(G2190&lt;=p_rot_b,"B","C"))</f>
        <v/>
      </c>
    </row>
    <row r="2191">
      <c r="A2191" s="5" t="inlineStr">
        <is>
          <t>7918</t>
        </is>
      </c>
      <c r="B2191" s="5" t="inlineStr">
        <is>
          <t>CUERDA ALBAñIL BLANCA</t>
        </is>
      </c>
      <c r="C2191" s="5" t="inlineStr">
        <is>
          <t>FERRETERIA GENERAL</t>
        </is>
      </c>
      <c r="D2191" s="11" t="n">
        <v>104</v>
      </c>
      <c r="E2191" s="12" t="n">
        <v>85977.95</v>
      </c>
      <c r="F2191" s="14">
        <f>E2191/SUM(E$2:E$4165)</f>
        <v/>
      </c>
      <c r="G2191" s="14">
        <f>G2190+F2191</f>
        <v/>
      </c>
      <c r="H2191" s="5">
        <f>IF(G2191&lt;=p_rot_a,"A",IF(G2191&lt;=p_rot_b,"B","C"))</f>
        <v/>
      </c>
    </row>
    <row r="2192">
      <c r="A2192" s="5" t="inlineStr">
        <is>
          <t>351100300990857</t>
        </is>
      </c>
      <c r="B2192" s="5" t="inlineStr">
        <is>
          <t>NEO TRONZADORA 14 CS1014</t>
        </is>
      </c>
      <c r="C2192" s="5" t="inlineStr">
        <is>
          <t>SIN CATEGORIA</t>
        </is>
      </c>
      <c r="D2192" s="11" t="n">
        <v>1</v>
      </c>
      <c r="E2192" s="12" t="n">
        <v>85956</v>
      </c>
      <c r="F2192" s="14">
        <f>E2192/SUM(E$2:E$4165)</f>
        <v/>
      </c>
      <c r="G2192" s="14">
        <f>G2191+F2192</f>
        <v/>
      </c>
      <c r="H2192" s="5">
        <f>IF(G2192&lt;=p_rot_a,"A",IF(G2192&lt;=p_rot_b,"B","C"))</f>
        <v/>
      </c>
    </row>
    <row r="2193">
      <c r="A2193" s="5" t="inlineStr">
        <is>
          <t>10100004</t>
        </is>
      </c>
      <c r="B2193" s="5" t="inlineStr">
        <is>
          <t>ANGULAR 1 1/4 X 3/16</t>
        </is>
      </c>
      <c r="C2193" s="5" t="inlineStr">
        <is>
          <t>ANGULAR HIERRO</t>
        </is>
      </c>
      <c r="D2193" s="11" t="n">
        <v>11</v>
      </c>
      <c r="E2193" s="12" t="n">
        <v>85876.61</v>
      </c>
      <c r="F2193" s="14">
        <f>E2193/SUM(E$2:E$4165)</f>
        <v/>
      </c>
      <c r="G2193" s="14">
        <f>G2192+F2193</f>
        <v/>
      </c>
      <c r="H2193" s="5">
        <f>IF(G2193&lt;=p_rot_a,"A",IF(G2193&lt;=p_rot_b,"B","C"))</f>
        <v/>
      </c>
    </row>
    <row r="2194">
      <c r="A2194" s="5" t="inlineStr">
        <is>
          <t>351100300992366</t>
        </is>
      </c>
      <c r="B2194" s="5" t="inlineStr">
        <is>
          <t>ORGANIZADOR NEGRO PARA ROPA MH10468</t>
        </is>
      </c>
      <c r="C2194" s="5" t="inlineStr">
        <is>
          <t>IMPORTACION FERRETERIA GENERAL</t>
        </is>
      </c>
      <c r="D2194" s="11" t="n">
        <v>7</v>
      </c>
      <c r="E2194" s="12" t="n">
        <v>85858.41</v>
      </c>
      <c r="F2194" s="14">
        <f>E2194/SUM(E$2:E$4165)</f>
        <v/>
      </c>
      <c r="G2194" s="14">
        <f>G2193+F2194</f>
        <v/>
      </c>
      <c r="H2194" s="5">
        <f>IF(G2194&lt;=p_rot_a,"A",IF(G2194&lt;=p_rot_b,"B","C"))</f>
        <v/>
      </c>
    </row>
    <row r="2195">
      <c r="A2195" s="5" t="inlineStr">
        <is>
          <t>14100020</t>
        </is>
      </c>
      <c r="B2195" s="5" t="inlineStr">
        <is>
          <t>PUERTA CEDRO OVALO 80 X 210 CM</t>
        </is>
      </c>
      <c r="C2195" s="5" t="inlineStr">
        <is>
          <t>SIN CATEGORIA</t>
        </is>
      </c>
      <c r="D2195" s="11" t="n">
        <v>1</v>
      </c>
      <c r="E2195" s="12" t="n">
        <v>85752.21000000001</v>
      </c>
      <c r="F2195" s="14">
        <f>E2195/SUM(E$2:E$4165)</f>
        <v/>
      </c>
      <c r="G2195" s="14">
        <f>G2194+F2195</f>
        <v/>
      </c>
      <c r="H2195" s="5">
        <f>IF(G2195&lt;=p_rot_a,"A",IF(G2195&lt;=p_rot_b,"B","C"))</f>
        <v/>
      </c>
    </row>
    <row r="2196">
      <c r="A2196" s="5" t="inlineStr">
        <is>
          <t>8157</t>
        </is>
      </c>
      <c r="B2196" s="5" t="inlineStr">
        <is>
          <t>PASAMANOS 20</t>
        </is>
      </c>
      <c r="C2196" s="5" t="inlineStr">
        <is>
          <t>FERRETERIA GENERAL</t>
        </is>
      </c>
      <c r="D2196" s="11" t="n">
        <v>8</v>
      </c>
      <c r="E2196" s="12" t="n">
        <v>85752</v>
      </c>
      <c r="F2196" s="14">
        <f>E2196/SUM(E$2:E$4165)</f>
        <v/>
      </c>
      <c r="G2196" s="14">
        <f>G2195+F2196</f>
        <v/>
      </c>
      <c r="H2196" s="5">
        <f>IF(G2196&lt;=p_rot_a,"A",IF(G2196&lt;=p_rot_b,"B","C"))</f>
        <v/>
      </c>
    </row>
    <row r="2197">
      <c r="A2197" s="5" t="inlineStr">
        <is>
          <t>351100300992442</t>
        </is>
      </c>
      <c r="B2197" s="5" t="inlineStr">
        <is>
          <t>LLAVE LAVATORIO ALTA TIPO BOWL NEGRA AQP-23309</t>
        </is>
      </c>
      <c r="C2197" s="5" t="inlineStr">
        <is>
          <t>IMPORTACION GRIFERIA</t>
        </is>
      </c>
      <c r="D2197" s="11" t="n">
        <v>6</v>
      </c>
      <c r="E2197" s="12" t="n">
        <v>85712.39</v>
      </c>
      <c r="F2197" s="14">
        <f>E2197/SUM(E$2:E$4165)</f>
        <v/>
      </c>
      <c r="G2197" s="14">
        <f>G2196+F2197</f>
        <v/>
      </c>
      <c r="H2197" s="5">
        <f>IF(G2197&lt;=p_rot_a,"A",IF(G2197&lt;=p_rot_b,"B","C"))</f>
        <v/>
      </c>
    </row>
    <row r="2198">
      <c r="A2198" s="5" t="inlineStr">
        <is>
          <t>7528</t>
        </is>
      </c>
      <c r="B2198" s="5" t="inlineStr">
        <is>
          <t>CORTINERO DOBLE MASACA PLASTICO</t>
        </is>
      </c>
      <c r="C2198" s="5" t="inlineStr">
        <is>
          <t>FERRETERIA GENERAL</t>
        </is>
      </c>
      <c r="D2198" s="11" t="n">
        <v>216</v>
      </c>
      <c r="E2198" s="12" t="n">
        <v>85558.95</v>
      </c>
      <c r="F2198" s="14">
        <f>E2198/SUM(E$2:E$4165)</f>
        <v/>
      </c>
      <c r="G2198" s="14">
        <f>G2197+F2198</f>
        <v/>
      </c>
      <c r="H2198" s="5">
        <f>IF(G2198&lt;=p_rot_a,"A",IF(G2198&lt;=p_rot_b,"B","C"))</f>
        <v/>
      </c>
    </row>
    <row r="2199">
      <c r="A2199" s="5" t="inlineStr">
        <is>
          <t>7476</t>
        </is>
      </c>
      <c r="B2199" s="5" t="inlineStr">
        <is>
          <t xml:space="preserve">MANGUERA ABASTO 1/2X3/8 </t>
        </is>
      </c>
      <c r="C2199" s="5" t="inlineStr">
        <is>
          <t>FERRETERIA GENERAL</t>
        </is>
      </c>
      <c r="D2199" s="11" t="n">
        <v>50</v>
      </c>
      <c r="E2199" s="12" t="n">
        <v>85513.17</v>
      </c>
      <c r="F2199" s="14">
        <f>E2199/SUM(E$2:E$4165)</f>
        <v/>
      </c>
      <c r="G2199" s="14">
        <f>G2198+F2199</f>
        <v/>
      </c>
      <c r="H2199" s="5">
        <f>IF(G2199&lt;=p_rot_a,"A",IF(G2199&lt;=p_rot_b,"B","C"))</f>
        <v/>
      </c>
    </row>
    <row r="2200">
      <c r="A2200" s="5" t="inlineStr">
        <is>
          <t>323490384</t>
        </is>
      </c>
      <c r="B2200" s="5" t="inlineStr">
        <is>
          <t>TOTAL JUEGO PUNTAS Y CUBOS IMPACTO 45PCS TACSDL24502</t>
        </is>
      </c>
      <c r="C2200" s="5" t="inlineStr">
        <is>
          <t>FERRETERIA GENERAL</t>
        </is>
      </c>
      <c r="D2200" s="11" t="n">
        <v>7</v>
      </c>
      <c r="E2200" s="12" t="n">
        <v>85428.69</v>
      </c>
      <c r="F2200" s="14">
        <f>E2200/SUM(E$2:E$4165)</f>
        <v/>
      </c>
      <c r="G2200" s="14">
        <f>G2199+F2200</f>
        <v/>
      </c>
      <c r="H2200" s="5">
        <f>IF(G2200&lt;=p_rot_a,"A",IF(G2200&lt;=p_rot_b,"B","C"))</f>
        <v/>
      </c>
    </row>
    <row r="2201">
      <c r="A2201" s="5" t="inlineStr">
        <is>
          <t>71470</t>
        </is>
      </c>
      <c r="B2201" s="5" t="inlineStr">
        <is>
          <t>HERMEX CERROJO LLAVE / SEGURO BRONCE CERO-21</t>
        </is>
      </c>
      <c r="C2201" s="5" t="inlineStr">
        <is>
          <t>FERRETERIA GENERAL</t>
        </is>
      </c>
      <c r="D2201" s="11" t="n">
        <v>14</v>
      </c>
      <c r="E2201" s="12" t="n">
        <v>85335.21000000001</v>
      </c>
      <c r="F2201" s="14">
        <f>E2201/SUM(E$2:E$4165)</f>
        <v/>
      </c>
      <c r="G2201" s="14">
        <f>G2200+F2201</f>
        <v/>
      </c>
      <c r="H2201" s="5">
        <f>IF(G2201&lt;=p_rot_a,"A",IF(G2201&lt;=p_rot_b,"B","C"))</f>
        <v/>
      </c>
    </row>
    <row r="2202">
      <c r="A2202" s="5" t="inlineStr">
        <is>
          <t>72452</t>
        </is>
      </c>
      <c r="B2202" s="5" t="inlineStr">
        <is>
          <t>MECHA COLOR 1/2K</t>
        </is>
      </c>
      <c r="C2202" s="5" t="inlineStr">
        <is>
          <t>FERRETERIA GENERAL</t>
        </is>
      </c>
      <c r="D2202" s="11" t="n">
        <v>44</v>
      </c>
      <c r="E2202" s="12" t="n">
        <v>85282.00999999999</v>
      </c>
      <c r="F2202" s="14">
        <f>E2202/SUM(E$2:E$4165)</f>
        <v/>
      </c>
      <c r="G2202" s="14">
        <f>G2201+F2202</f>
        <v/>
      </c>
      <c r="H2202" s="5">
        <f>IF(G2202&lt;=p_rot_a,"A",IF(G2202&lt;=p_rot_b,"B","C"))</f>
        <v/>
      </c>
    </row>
    <row r="2203">
      <c r="A2203" s="5" t="inlineStr">
        <is>
          <t>400992910</t>
        </is>
      </c>
      <c r="B2203" s="5" t="inlineStr">
        <is>
          <t>KIT LLAVE EMPOTRAR + REGADERA LUJOSA CROACIA NEGRA MATE BT003F-MB</t>
        </is>
      </c>
      <c r="C2203" s="5" t="inlineStr">
        <is>
          <t>IMPORTACION GRIFERIA</t>
        </is>
      </c>
      <c r="D2203" s="11" t="n">
        <v>2</v>
      </c>
      <c r="E2203" s="12" t="n">
        <v>84955.75</v>
      </c>
      <c r="F2203" s="14">
        <f>E2203/SUM(E$2:E$4165)</f>
        <v/>
      </c>
      <c r="G2203" s="14">
        <f>G2202+F2203</f>
        <v/>
      </c>
      <c r="H2203" s="5">
        <f>IF(G2203&lt;=p_rot_a,"A",IF(G2203&lt;=p_rot_b,"B","C"))</f>
        <v/>
      </c>
    </row>
    <row r="2204">
      <c r="A2204" s="5" t="inlineStr">
        <is>
          <t>545546447</t>
        </is>
      </c>
      <c r="B2204" s="5" t="inlineStr">
        <is>
          <t>ASIENTO INODORO REDONDO BLANCO CAIDA LENTA HTK-ADB-04</t>
        </is>
      </c>
      <c r="C2204" s="5" t="inlineStr">
        <is>
          <t>IMPORTACION LOZA</t>
        </is>
      </c>
      <c r="D2204" s="11" t="n">
        <v>8</v>
      </c>
      <c r="E2204" s="12" t="n">
        <v>84955.75</v>
      </c>
      <c r="F2204" s="14">
        <f>E2204/SUM(E$2:E$4165)</f>
        <v/>
      </c>
      <c r="G2204" s="14">
        <f>G2203+F2204</f>
        <v/>
      </c>
      <c r="H2204" s="5">
        <f>IF(G2204&lt;=p_rot_a,"A",IF(G2204&lt;=p_rot_b,"B","C"))</f>
        <v/>
      </c>
    </row>
    <row r="2205">
      <c r="A2205" s="5" t="inlineStr">
        <is>
          <t>351100300991648</t>
        </is>
      </c>
      <c r="B2205" s="5" t="inlineStr">
        <is>
          <t>AGUILA APAGADOR DOBLE  NEGRO 1004B-BK TRI WAY</t>
        </is>
      </c>
      <c r="C2205" s="5" t="inlineStr">
        <is>
          <t>ACCESORIOS ELECTRICOS Y CABLES</t>
        </is>
      </c>
      <c r="D2205" s="11" t="n">
        <v>25</v>
      </c>
      <c r="E2205" s="12" t="n">
        <v>84753.89999999999</v>
      </c>
      <c r="F2205" s="14">
        <f>E2205/SUM(E$2:E$4165)</f>
        <v/>
      </c>
      <c r="G2205" s="14">
        <f>G2204+F2205</f>
        <v/>
      </c>
      <c r="H2205" s="5">
        <f>IF(G2205&lt;=p_rot_a,"A",IF(G2205&lt;=p_rot_b,"B","C"))</f>
        <v/>
      </c>
    </row>
    <row r="2206">
      <c r="A2206" s="5" t="inlineStr">
        <is>
          <t>10120012</t>
        </is>
      </c>
      <c r="B2206" s="5" t="inlineStr">
        <is>
          <t>PLATINA 2 X 3/16</t>
        </is>
      </c>
      <c r="C2206" s="5" t="inlineStr">
        <is>
          <t>PLATINA HIERRO</t>
        </is>
      </c>
      <c r="D2206" s="11" t="n">
        <v>12</v>
      </c>
      <c r="E2206" s="12" t="n">
        <v>84712.88</v>
      </c>
      <c r="F2206" s="14">
        <f>E2206/SUM(E$2:E$4165)</f>
        <v/>
      </c>
      <c r="G2206" s="14">
        <f>G2205+F2206</f>
        <v/>
      </c>
      <c r="H2206" s="5">
        <f>IF(G2206&lt;=p_rot_a,"A",IF(G2206&lt;=p_rot_b,"B","C"))</f>
        <v/>
      </c>
    </row>
    <row r="2207">
      <c r="A2207" s="5" t="inlineStr">
        <is>
          <t>351100300990497</t>
        </is>
      </c>
      <c r="B2207" s="5" t="inlineStr">
        <is>
          <t>PEGATANKE TRANSPARENTE</t>
        </is>
      </c>
      <c r="C2207" s="5" t="inlineStr">
        <is>
          <t>FERRETERIA GENERAL</t>
        </is>
      </c>
      <c r="D2207" s="11" t="n">
        <v>11</v>
      </c>
      <c r="E2207" s="12" t="n">
        <v>84683.06</v>
      </c>
      <c r="F2207" s="14">
        <f>E2207/SUM(E$2:E$4165)</f>
        <v/>
      </c>
      <c r="G2207" s="14">
        <f>G2206+F2207</f>
        <v/>
      </c>
      <c r="H2207" s="5">
        <f>IF(G2207&lt;=p_rot_a,"A",IF(G2207&lt;=p_rot_b,"B","C"))</f>
        <v/>
      </c>
    </row>
    <row r="2208">
      <c r="A2208" s="5" t="inlineStr">
        <is>
          <t>73736</t>
        </is>
      </c>
      <c r="B2208" s="5" t="inlineStr">
        <is>
          <t>PRETUL JUEGO BROCA SIERRA KIT-4P 26038</t>
        </is>
      </c>
      <c r="C2208" s="5" t="inlineStr">
        <is>
          <t>FERRETERIA GENERAL</t>
        </is>
      </c>
      <c r="D2208" s="11" t="n">
        <v>25</v>
      </c>
      <c r="E2208" s="12" t="n">
        <v>84524.95</v>
      </c>
      <c r="F2208" s="14">
        <f>E2208/SUM(E$2:E$4165)</f>
        <v/>
      </c>
      <c r="G2208" s="14">
        <f>G2207+F2208</f>
        <v/>
      </c>
      <c r="H2208" s="5">
        <f>IF(G2208&lt;=p_rot_a,"A",IF(G2208&lt;=p_rot_b,"B","C"))</f>
        <v/>
      </c>
    </row>
    <row r="2209">
      <c r="A2209" s="5" t="inlineStr">
        <is>
          <t>1123344</t>
        </is>
      </c>
      <c r="B2209" s="5" t="inlineStr">
        <is>
          <t>$$ LAVATORIO MAYIST AUREO</t>
        </is>
      </c>
      <c r="C2209" s="5" t="inlineStr">
        <is>
          <t>LOZA</t>
        </is>
      </c>
      <c r="D2209" s="11" t="n">
        <v>2</v>
      </c>
      <c r="E2209" s="12" t="n">
        <v>84469.03</v>
      </c>
      <c r="F2209" s="14">
        <f>E2209/SUM(E$2:E$4165)</f>
        <v/>
      </c>
      <c r="G2209" s="14">
        <f>G2208+F2209</f>
        <v/>
      </c>
      <c r="H2209" s="5">
        <f>IF(G2209&lt;=p_rot_a,"A",IF(G2209&lt;=p_rot_b,"B","C"))</f>
        <v/>
      </c>
    </row>
    <row r="2210">
      <c r="A2210" s="5" t="inlineStr">
        <is>
          <t>10152</t>
        </is>
      </c>
      <c r="B2210" s="5" t="inlineStr">
        <is>
          <t>LLAVE EMPOTRAR LAINZ 013PF2LC PRICE PFISTER</t>
        </is>
      </c>
      <c r="C2210" s="5" t="inlineStr">
        <is>
          <t>GRIFERIA - ACC. BAÑO Y COCINA</t>
        </is>
      </c>
      <c r="D2210" s="11" t="n">
        <v>5</v>
      </c>
      <c r="E2210" s="12" t="n">
        <v>84419.42</v>
      </c>
      <c r="F2210" s="14">
        <f>E2210/SUM(E$2:E$4165)</f>
        <v/>
      </c>
      <c r="G2210" s="14">
        <f>G2209+F2210</f>
        <v/>
      </c>
      <c r="H2210" s="5">
        <f>IF(G2210&lt;=p_rot_a,"A",IF(G2210&lt;=p_rot_b,"B","C"))</f>
        <v/>
      </c>
    </row>
    <row r="2211">
      <c r="A2211" s="5" t="inlineStr">
        <is>
          <t>351100300992017</t>
        </is>
      </c>
      <c r="B2211" s="5" t="inlineStr">
        <is>
          <t>$$ EMTOP NIVEL LASER 2 PUNTOS 18M ESLE21503 72442</t>
        </is>
      </c>
      <c r="C2211" s="5" t="inlineStr">
        <is>
          <t>SIN CATEGORIA</t>
        </is>
      </c>
      <c r="D2211" s="11" t="n">
        <v>3</v>
      </c>
      <c r="E2211" s="12" t="n">
        <v>83850</v>
      </c>
      <c r="F2211" s="14">
        <f>E2211/SUM(E$2:E$4165)</f>
        <v/>
      </c>
      <c r="G2211" s="14">
        <f>G2210+F2211</f>
        <v/>
      </c>
      <c r="H2211" s="5">
        <f>IF(G2211&lt;=p_rot_a,"A",IF(G2211&lt;=p_rot_b,"B","C"))</f>
        <v/>
      </c>
    </row>
    <row r="2212">
      <c r="A2212" s="5" t="inlineStr">
        <is>
          <t>07823</t>
        </is>
      </c>
      <c r="B2212" s="5" t="inlineStr">
        <is>
          <t>LLAVE PASO PVC 1/2 AMANCO CALIDAD</t>
        </is>
      </c>
      <c r="C2212" s="5" t="inlineStr">
        <is>
          <t>SIN CATEGORIA</t>
        </is>
      </c>
      <c r="D2212" s="11" t="n">
        <v>47</v>
      </c>
      <c r="E2212" s="12" t="n">
        <v>83836.98</v>
      </c>
      <c r="F2212" s="14">
        <f>E2212/SUM(E$2:E$4165)</f>
        <v/>
      </c>
      <c r="G2212" s="14">
        <f>G2211+F2212</f>
        <v/>
      </c>
      <c r="H2212" s="5">
        <f>IF(G2212&lt;=p_rot_a,"A",IF(G2212&lt;=p_rot_b,"B","C"))</f>
        <v/>
      </c>
    </row>
    <row r="2213">
      <c r="A2213" s="5" t="inlineStr">
        <is>
          <t>351100300992440</t>
        </is>
      </c>
      <c r="B2213" s="5" t="inlineStr">
        <is>
          <t>LLAVE LAVATORIO ALTA TIPO BOWL SATIN AQP-23307</t>
        </is>
      </c>
      <c r="C2213" s="5" t="inlineStr">
        <is>
          <t>IMPORTACION GRIFERIA</t>
        </is>
      </c>
      <c r="D2213" s="11" t="n">
        <v>6</v>
      </c>
      <c r="E2213" s="12" t="n">
        <v>83721.24000000001</v>
      </c>
      <c r="F2213" s="14">
        <f>E2213/SUM(E$2:E$4165)</f>
        <v/>
      </c>
      <c r="G2213" s="14">
        <f>G2212+F2213</f>
        <v/>
      </c>
      <c r="H2213" s="5">
        <f>IF(G2213&lt;=p_rot_a,"A",IF(G2213&lt;=p_rot_b,"B","C"))</f>
        <v/>
      </c>
    </row>
    <row r="2214">
      <c r="A2214" s="5" t="inlineStr">
        <is>
          <t>351100300990342</t>
        </is>
      </c>
      <c r="B2214" s="5" t="inlineStr">
        <is>
          <t>2DA PINO 1X10 3.20 SEGUNDA</t>
        </is>
      </c>
      <c r="C2214" s="5" t="inlineStr">
        <is>
          <t>MATERIAL SEGUNDA</t>
        </is>
      </c>
      <c r="D2214" s="11" t="n">
        <v>22</v>
      </c>
      <c r="E2214" s="12" t="n">
        <v>83539.82000000001</v>
      </c>
      <c r="F2214" s="14">
        <f>E2214/SUM(E$2:E$4165)</f>
        <v/>
      </c>
      <c r="G2214" s="14">
        <f>G2213+F2214</f>
        <v/>
      </c>
      <c r="H2214" s="5">
        <f>IF(G2214&lt;=p_rot_a,"A",IF(G2214&lt;=p_rot_b,"B","C"))</f>
        <v/>
      </c>
    </row>
    <row r="2215">
      <c r="A2215" s="5" t="inlineStr">
        <is>
          <t>351100300990430</t>
        </is>
      </c>
      <c r="B2215" s="5" t="inlineStr">
        <is>
          <t>ENERGY SIERRA CIRCULAR 7 1400W W185/2/120</t>
        </is>
      </c>
      <c r="C2215" s="5" t="inlineStr">
        <is>
          <t>SIN CATEGORIA</t>
        </is>
      </c>
      <c r="D2215" s="11" t="n">
        <v>3</v>
      </c>
      <c r="E2215" s="12" t="n">
        <v>83506.50999999999</v>
      </c>
      <c r="F2215" s="14">
        <f>E2215/SUM(E$2:E$4165)</f>
        <v/>
      </c>
      <c r="G2215" s="14">
        <f>G2214+F2215</f>
        <v/>
      </c>
      <c r="H2215" s="5">
        <f>IF(G2215&lt;=p_rot_a,"A",IF(G2215&lt;=p_rot_b,"B","C"))</f>
        <v/>
      </c>
    </row>
    <row r="2216">
      <c r="A2216" s="5" t="inlineStr">
        <is>
          <t>351100300992572</t>
        </is>
      </c>
      <c r="B2216" s="5" t="inlineStr">
        <is>
          <t>TRANSICION T UNION PARA PISO SPC ROBLE GRIS 2.40M DE041-B</t>
        </is>
      </c>
      <c r="C2216" s="5" t="inlineStr">
        <is>
          <t>PISO SPC</t>
        </is>
      </c>
      <c r="D2216" s="11" t="n">
        <v>18</v>
      </c>
      <c r="E2216" s="12" t="n">
        <v>83439.82000000001</v>
      </c>
      <c r="F2216" s="14">
        <f>E2216/SUM(E$2:E$4165)</f>
        <v/>
      </c>
      <c r="G2216" s="14">
        <f>G2215+F2216</f>
        <v/>
      </c>
      <c r="H2216" s="5">
        <f>IF(G2216&lt;=p_rot_a,"A",IF(G2216&lt;=p_rot_b,"B","C"))</f>
        <v/>
      </c>
    </row>
    <row r="2217">
      <c r="A2217" s="5" t="inlineStr">
        <is>
          <t>71238</t>
        </is>
      </c>
      <c r="B2217" s="5" t="inlineStr">
        <is>
          <t>TORNILLO GYP 3 PF</t>
        </is>
      </c>
      <c r="C2217" s="5" t="inlineStr">
        <is>
          <t>TORNILLERIA</t>
        </is>
      </c>
      <c r="D2217" s="11" t="n">
        <v>50</v>
      </c>
      <c r="E2217" s="12" t="n">
        <v>83314.36</v>
      </c>
      <c r="F2217" s="14">
        <f>E2217/SUM(E$2:E$4165)</f>
        <v/>
      </c>
      <c r="G2217" s="14">
        <f>G2216+F2217</f>
        <v/>
      </c>
      <c r="H2217" s="5">
        <f>IF(G2217&lt;=p_rot_a,"A",IF(G2217&lt;=p_rot_b,"B","C"))</f>
        <v/>
      </c>
    </row>
    <row r="2218">
      <c r="A2218" s="5" t="inlineStr">
        <is>
          <t>9206</t>
        </is>
      </c>
      <c r="B2218" s="5" t="inlineStr">
        <is>
          <t>UNION TRANSICION PVC 1/2 LARGA REPARACION</t>
        </is>
      </c>
      <c r="C2218" s="5" t="inlineStr">
        <is>
          <t>FERRETERIA GENERAL</t>
        </is>
      </c>
      <c r="D2218" s="11" t="n">
        <v>43</v>
      </c>
      <c r="E2218" s="12" t="n">
        <v>82927.53</v>
      </c>
      <c r="F2218" s="14">
        <f>E2218/SUM(E$2:E$4165)</f>
        <v/>
      </c>
      <c r="G2218" s="14">
        <f>G2217+F2218</f>
        <v/>
      </c>
      <c r="H2218" s="5">
        <f>IF(G2218&lt;=p_rot_a,"A",IF(G2218&lt;=p_rot_b,"B","C"))</f>
        <v/>
      </c>
    </row>
    <row r="2219">
      <c r="A2219" s="5" t="inlineStr">
        <is>
          <t>351100300992074</t>
        </is>
      </c>
      <c r="B2219" s="5" t="inlineStr">
        <is>
          <t>HERMEX BRAZO HIDRAULICO PLATA CIPU 80KG</t>
        </is>
      </c>
      <c r="C2219" s="5" t="inlineStr">
        <is>
          <t>FERRETERIA GENERAL</t>
        </is>
      </c>
      <c r="D2219" s="11" t="n">
        <v>6</v>
      </c>
      <c r="E2219" s="12" t="n">
        <v>82878.75</v>
      </c>
      <c r="F2219" s="14">
        <f>E2219/SUM(E$2:E$4165)</f>
        <v/>
      </c>
      <c r="G2219" s="14">
        <f>G2218+F2219</f>
        <v/>
      </c>
      <c r="H2219" s="5">
        <f>IF(G2219&lt;=p_rot_a,"A",IF(G2219&lt;=p_rot_b,"B","C"))</f>
        <v/>
      </c>
    </row>
    <row r="2220">
      <c r="A2220" s="5" t="inlineStr">
        <is>
          <t>7949</t>
        </is>
      </c>
      <c r="B2220" s="5" t="inlineStr">
        <is>
          <t>TOTAL CAJA INGLETE C/ SERRUCHO  THT59126</t>
        </is>
      </c>
      <c r="C2220" s="5" t="inlineStr">
        <is>
          <t>FERRETERIA GENERAL</t>
        </is>
      </c>
      <c r="D2220" s="11" t="n">
        <v>17</v>
      </c>
      <c r="E2220" s="12" t="n">
        <v>82824.19</v>
      </c>
      <c r="F2220" s="14">
        <f>E2220/SUM(E$2:E$4165)</f>
        <v/>
      </c>
      <c r="G2220" s="14">
        <f>G2219+F2220</f>
        <v/>
      </c>
      <c r="H2220" s="5">
        <f>IF(G2220&lt;=p_rot_a,"A",IF(G2220&lt;=p_rot_b,"B","C"))</f>
        <v/>
      </c>
    </row>
    <row r="2221">
      <c r="A2221" s="5" t="inlineStr">
        <is>
          <t>73790</t>
        </is>
      </c>
      <c r="B2221" s="5" t="inlineStr">
        <is>
          <t>TOTAL CUTTER P/CARTON THT511815</t>
        </is>
      </c>
      <c r="C2221" s="5" t="inlineStr">
        <is>
          <t>FERRETERIA GENERAL</t>
        </is>
      </c>
      <c r="D2221" s="11" t="n">
        <v>84</v>
      </c>
      <c r="E2221" s="12" t="n">
        <v>82779.71000000001</v>
      </c>
      <c r="F2221" s="14">
        <f>E2221/SUM(E$2:E$4165)</f>
        <v/>
      </c>
      <c r="G2221" s="14">
        <f>G2220+F2221</f>
        <v/>
      </c>
      <c r="H2221" s="5">
        <f>IF(G2221&lt;=p_rot_a,"A",IF(G2221&lt;=p_rot_b,"B","C"))</f>
        <v/>
      </c>
    </row>
    <row r="2222">
      <c r="A2222" s="5" t="inlineStr">
        <is>
          <t>351100300992319</t>
        </is>
      </c>
      <c r="B2222" s="5" t="inlineStr">
        <is>
          <t xml:space="preserve">LAVATORIO TIPO BOWL OVALADO BLANCO DORADO  FF-9031g </t>
        </is>
      </c>
      <c r="C2222" s="5" t="inlineStr">
        <is>
          <t>IMPORTACION LOZA</t>
        </is>
      </c>
      <c r="D2222" s="11" t="n">
        <v>2</v>
      </c>
      <c r="E2222" s="12" t="n">
        <v>82755.60000000001</v>
      </c>
      <c r="F2222" s="14">
        <f>E2222/SUM(E$2:E$4165)</f>
        <v/>
      </c>
      <c r="G2222" s="14">
        <f>G2221+F2222</f>
        <v/>
      </c>
      <c r="H2222" s="5">
        <f>IF(G2222&lt;=p_rot_a,"A",IF(G2222&lt;=p_rot_b,"B","C"))</f>
        <v/>
      </c>
    </row>
    <row r="2223">
      <c r="A2223" s="5" t="inlineStr">
        <is>
          <t>918</t>
        </is>
      </c>
      <c r="B2223" s="5" t="inlineStr">
        <is>
          <t>CONECTOR EMT 1 1/4 UL</t>
        </is>
      </c>
      <c r="C2223" s="5" t="inlineStr">
        <is>
          <t>ACCESORIOS ELECTRICOS Y CABLES</t>
        </is>
      </c>
      <c r="D2223" s="11" t="n">
        <v>93</v>
      </c>
      <c r="E2223" s="12" t="n">
        <v>82754.06</v>
      </c>
      <c r="F2223" s="14">
        <f>E2223/SUM(E$2:E$4165)</f>
        <v/>
      </c>
      <c r="G2223" s="14">
        <f>G2222+F2223</f>
        <v/>
      </c>
      <c r="H2223" s="5">
        <f>IF(G2223&lt;=p_rot_a,"A",IF(G2223&lt;=p_rot_b,"B","C"))</f>
        <v/>
      </c>
    </row>
    <row r="2224">
      <c r="A2224" s="5" t="inlineStr">
        <is>
          <t>72841</t>
        </is>
      </c>
      <c r="B2224" s="5" t="inlineStr">
        <is>
          <t>RODIN PERLIN 3 CURVO RP3</t>
        </is>
      </c>
      <c r="C2224" s="5" t="inlineStr">
        <is>
          <t>FERRETERIA GENERAL</t>
        </is>
      </c>
      <c r="D2224" s="11" t="n">
        <v>43</v>
      </c>
      <c r="E2224" s="12" t="n">
        <v>82496.27</v>
      </c>
      <c r="F2224" s="14">
        <f>E2224/SUM(E$2:E$4165)</f>
        <v/>
      </c>
      <c r="G2224" s="14">
        <f>G2223+F2224</f>
        <v/>
      </c>
      <c r="H2224" s="5">
        <f>IF(G2224&lt;=p_rot_a,"A",IF(G2224&lt;=p_rot_b,"B","C"))</f>
        <v/>
      </c>
    </row>
    <row r="2225">
      <c r="A2225" s="5" t="inlineStr">
        <is>
          <t>351100300991626</t>
        </is>
      </c>
      <c r="B2225" s="5" t="inlineStr">
        <is>
          <t>EISEN LLAVIN TRIPLE PASO NEGRO MATE DERECHO KY715R-MB</t>
        </is>
      </c>
      <c r="C2225" s="5" t="inlineStr">
        <is>
          <t>FERRETERIA GENERAL</t>
        </is>
      </c>
      <c r="D2225" s="11" t="n">
        <v>14</v>
      </c>
      <c r="E2225" s="12" t="n">
        <v>82402.92</v>
      </c>
      <c r="F2225" s="14">
        <f>E2225/SUM(E$2:E$4165)</f>
        <v/>
      </c>
      <c r="G2225" s="14">
        <f>G2224+F2225</f>
        <v/>
      </c>
      <c r="H2225" s="5">
        <f>IF(G2225&lt;=p_rot_a,"A",IF(G2225&lt;=p_rot_b,"B","C"))</f>
        <v/>
      </c>
    </row>
    <row r="2226">
      <c r="A2226" s="5" t="inlineStr">
        <is>
          <t>351100300992341</t>
        </is>
      </c>
      <c r="B2226" s="5" t="inlineStr">
        <is>
          <t>PISTOLA MANGUERA MULTIFUNCION CAMARA DE ESPUMA DT09-HW81</t>
        </is>
      </c>
      <c r="C2226" s="5" t="inlineStr">
        <is>
          <t>IMPORTACION GRIFERIA</t>
        </is>
      </c>
      <c r="D2226" s="11" t="n">
        <v>19</v>
      </c>
      <c r="E2226" s="12" t="n">
        <v>82389.38</v>
      </c>
      <c r="F2226" s="14">
        <f>E2226/SUM(E$2:E$4165)</f>
        <v/>
      </c>
      <c r="G2226" s="14">
        <f>G2225+F2226</f>
        <v/>
      </c>
      <c r="H2226" s="5">
        <f>IF(G2226&lt;=p_rot_a,"A",IF(G2226&lt;=p_rot_b,"B","C"))</f>
        <v/>
      </c>
    </row>
    <row r="2227">
      <c r="A2227" s="5" t="inlineStr">
        <is>
          <t>73632</t>
        </is>
      </c>
      <c r="B2227" s="5" t="inlineStr">
        <is>
          <t>TOTAL MAZO 2000G THT7220006</t>
        </is>
      </c>
      <c r="C2227" s="5" t="inlineStr">
        <is>
          <t>FERRETERIA GENERAL</t>
        </is>
      </c>
      <c r="D2227" s="11" t="n">
        <v>14</v>
      </c>
      <c r="E2227" s="12" t="n">
        <v>82289.53999999999</v>
      </c>
      <c r="F2227" s="14">
        <f>E2227/SUM(E$2:E$4165)</f>
        <v/>
      </c>
      <c r="G2227" s="14">
        <f>G2226+F2227</f>
        <v/>
      </c>
      <c r="H2227" s="5">
        <f>IF(G2227&lt;=p_rot_a,"A",IF(G2227&lt;=p_rot_b,"B","C"))</f>
        <v/>
      </c>
    </row>
    <row r="2228">
      <c r="A2228" s="5" t="inlineStr">
        <is>
          <t>73778</t>
        </is>
      </c>
      <c r="B2228" s="5" t="inlineStr">
        <is>
          <t>TOTAL ZAPATO SEGURIDAD C/ CORDON  TSP202S1P</t>
        </is>
      </c>
      <c r="C2228" s="5" t="inlineStr">
        <is>
          <t>FERRETERIA GENERAL</t>
        </is>
      </c>
      <c r="D2228" s="11" t="n">
        <v>5</v>
      </c>
      <c r="E2228" s="12" t="n">
        <v>81759.41</v>
      </c>
      <c r="F2228" s="14">
        <f>E2228/SUM(E$2:E$4165)</f>
        <v/>
      </c>
      <c r="G2228" s="14">
        <f>G2227+F2228</f>
        <v/>
      </c>
      <c r="H2228" s="5">
        <f>IF(G2228&lt;=p_rot_a,"A",IF(G2228&lt;=p_rot_b,"B","C"))</f>
        <v/>
      </c>
    </row>
    <row r="2229">
      <c r="A2229" s="5" t="inlineStr">
        <is>
          <t>842908</t>
        </is>
      </c>
      <c r="B2229" s="5" t="inlineStr">
        <is>
          <t>DECK METALICO HASTA 1000KG X M2  10 PULG X 11/2 PULG 1.8MM X METRO LINEAL</t>
        </is>
      </c>
      <c r="C2229" s="5" t="inlineStr">
        <is>
          <t>TUBERIA INDUSTRIAL, HIERROS PLANOS Y CORRUGADOS</t>
        </is>
      </c>
      <c r="D2229" s="11" t="n">
        <v>21.05</v>
      </c>
      <c r="E2229" s="12" t="n">
        <v>81498.89</v>
      </c>
      <c r="F2229" s="14">
        <f>E2229/SUM(E$2:E$4165)</f>
        <v/>
      </c>
      <c r="G2229" s="14">
        <f>G2228+F2229</f>
        <v/>
      </c>
      <c r="H2229" s="5">
        <f>IF(G2229&lt;=p_rot_a,"A",IF(G2229&lt;=p_rot_b,"B","C"))</f>
        <v/>
      </c>
    </row>
    <row r="2230">
      <c r="A2230" s="5" t="inlineStr">
        <is>
          <t>3525T590587</t>
        </is>
      </c>
      <c r="B2230" s="5" t="inlineStr">
        <is>
          <t>TOTAL JUEGO CAJA DE HERRAMIENTAS 3PCS 14-17-20 TPBXK0032</t>
        </is>
      </c>
      <c r="C2230" s="5" t="inlineStr">
        <is>
          <t>FERRETERIA GENERAL</t>
        </is>
      </c>
      <c r="D2230" s="11" t="n">
        <v>4</v>
      </c>
      <c r="E2230" s="12" t="n">
        <v>81475.42999999999</v>
      </c>
      <c r="F2230" s="14">
        <f>E2230/SUM(E$2:E$4165)</f>
        <v/>
      </c>
      <c r="G2230" s="14">
        <f>G2229+F2230</f>
        <v/>
      </c>
      <c r="H2230" s="5">
        <f>IF(G2230&lt;=p_rot_a,"A",IF(G2230&lt;=p_rot_b,"B","C"))</f>
        <v/>
      </c>
    </row>
    <row r="2231">
      <c r="A2231" s="5" t="inlineStr">
        <is>
          <t>351100300991314</t>
        </is>
      </c>
      <c r="B2231" s="5" t="inlineStr">
        <is>
          <t>GLADIATOR MASCARA SOLDAR ELECTRONICA FOTOSENSIBLE MS 402</t>
        </is>
      </c>
      <c r="C2231" s="5" t="inlineStr">
        <is>
          <t>SIN CATEGORIA</t>
        </is>
      </c>
      <c r="D2231" s="11" t="n">
        <v>14</v>
      </c>
      <c r="E2231" s="12" t="n">
        <v>81399.56</v>
      </c>
      <c r="F2231" s="14">
        <f>E2231/SUM(E$2:E$4165)</f>
        <v/>
      </c>
      <c r="G2231" s="14">
        <f>G2230+F2231</f>
        <v/>
      </c>
      <c r="H2231" s="5">
        <f>IF(G2231&lt;=p_rot_a,"A",IF(G2231&lt;=p_rot_b,"B","C"))</f>
        <v/>
      </c>
    </row>
    <row r="2232">
      <c r="A2232" s="5" t="inlineStr">
        <is>
          <t>73839</t>
        </is>
      </c>
      <c r="B2232" s="5" t="inlineStr">
        <is>
          <t>STOP LEAK PASTA TAPAGOTERAS LANCO PT 473 ML ROJO</t>
        </is>
      </c>
      <c r="C2232" s="5" t="inlineStr">
        <is>
          <t>PINTURAS Y SELLADORES</t>
        </is>
      </c>
      <c r="D2232" s="11" t="n">
        <v>28</v>
      </c>
      <c r="E2232" s="12" t="n">
        <v>81397.89</v>
      </c>
      <c r="F2232" s="14">
        <f>E2232/SUM(E$2:E$4165)</f>
        <v/>
      </c>
      <c r="G2232" s="14">
        <f>G2231+F2232</f>
        <v/>
      </c>
      <c r="H2232" s="5">
        <f>IF(G2232&lt;=p_rot_a,"A",IF(G2232&lt;=p_rot_b,"B","C"))</f>
        <v/>
      </c>
    </row>
    <row r="2233">
      <c r="A2233" s="5" t="inlineStr">
        <is>
          <t>PINT-PA-0013</t>
        </is>
      </c>
      <c r="B2233" s="5" t="inlineStr">
        <is>
          <t>LANCO MAXIMA LATEX TINT MATE GALON MA682-4</t>
        </is>
      </c>
      <c r="C2233" s="5" t="inlineStr">
        <is>
          <t>PINTURA ACRILICA</t>
        </is>
      </c>
      <c r="D2233" s="11" t="n">
        <v>5</v>
      </c>
      <c r="E2233" s="12" t="n">
        <v>81371.67999999999</v>
      </c>
      <c r="F2233" s="14">
        <f>E2233/SUM(E$2:E$4165)</f>
        <v/>
      </c>
      <c r="G2233" s="14">
        <f>G2232+F2233</f>
        <v/>
      </c>
      <c r="H2233" s="5">
        <f>IF(G2233&lt;=p_rot_a,"A",IF(G2233&lt;=p_rot_b,"B","C"))</f>
        <v/>
      </c>
    </row>
    <row r="2234">
      <c r="A2234" s="5" t="inlineStr">
        <is>
          <t>210990542</t>
        </is>
      </c>
      <c r="B2234" s="5" t="inlineStr">
        <is>
          <t>DESAGUE FREGADERO PLASTICO SIN SIFON CHE-B MIBER</t>
        </is>
      </c>
      <c r="C2234" s="5" t="inlineStr">
        <is>
          <t>GRIFERIA - ACC. BAÑO Y COCINA</t>
        </is>
      </c>
      <c r="D2234" s="11" t="n">
        <v>35</v>
      </c>
      <c r="E2234" s="12" t="n">
        <v>81361.14</v>
      </c>
      <c r="F2234" s="14">
        <f>E2234/SUM(E$2:E$4165)</f>
        <v/>
      </c>
      <c r="G2234" s="14">
        <f>G2233+F2234</f>
        <v/>
      </c>
      <c r="H2234" s="5">
        <f>IF(G2234&lt;=p_rot_a,"A",IF(G2234&lt;=p_rot_b,"B","C"))</f>
        <v/>
      </c>
    </row>
    <row r="2235">
      <c r="A2235" s="5" t="inlineStr">
        <is>
          <t>351100300990791</t>
        </is>
      </c>
      <c r="B2235" s="5" t="inlineStr">
        <is>
          <t>BTICINO LUZICA APAGADOR DOBLE PU5200</t>
        </is>
      </c>
      <c r="C2235" s="5" t="inlineStr">
        <is>
          <t>ACCESORIOS ELECTRICOS Y CABLES</t>
        </is>
      </c>
      <c r="D2235" s="11" t="n">
        <v>48</v>
      </c>
      <c r="E2235" s="12" t="n">
        <v>81335.78999999999</v>
      </c>
      <c r="F2235" s="14">
        <f>E2235/SUM(E$2:E$4165)</f>
        <v/>
      </c>
      <c r="G2235" s="14">
        <f>G2234+F2235</f>
        <v/>
      </c>
      <c r="H2235" s="5">
        <f>IF(G2235&lt;=p_rot_a,"A",IF(G2235&lt;=p_rot_b,"B","C"))</f>
        <v/>
      </c>
    </row>
    <row r="2236">
      <c r="A2236" s="5" t="inlineStr">
        <is>
          <t>71585</t>
        </is>
      </c>
      <c r="B2236" s="5" t="inlineStr">
        <is>
          <t>TOTAL NIVEL ALUMINIO 120CM/48  TMT212028 // TMT212086</t>
        </is>
      </c>
      <c r="C2236" s="5" t="inlineStr">
        <is>
          <t>FERRETERIA GENERAL</t>
        </is>
      </c>
      <c r="D2236" s="11" t="n">
        <v>8</v>
      </c>
      <c r="E2236" s="12" t="n">
        <v>81146.36</v>
      </c>
      <c r="F2236" s="14">
        <f>E2236/SUM(E$2:E$4165)</f>
        <v/>
      </c>
      <c r="G2236" s="14">
        <f>G2235+F2236</f>
        <v/>
      </c>
      <c r="H2236" s="5">
        <f>IF(G2236&lt;=p_rot_a,"A",IF(G2236&lt;=p_rot_b,"B","C"))</f>
        <v/>
      </c>
    </row>
    <row r="2237">
      <c r="A2237" s="5" t="inlineStr">
        <is>
          <t>141</t>
        </is>
      </c>
      <c r="B2237" s="5" t="inlineStr">
        <is>
          <t>PEGAMIX BOLSA 3KG</t>
        </is>
      </c>
      <c r="C2237" s="5" t="inlineStr">
        <is>
          <t>MORTEROS, CEMENTOS</t>
        </is>
      </c>
      <c r="D2237" s="11" t="n">
        <v>122</v>
      </c>
      <c r="E2237" s="12" t="n">
        <v>80973.45</v>
      </c>
      <c r="F2237" s="14">
        <f>E2237/SUM(E$2:E$4165)</f>
        <v/>
      </c>
      <c r="G2237" s="14">
        <f>G2236+F2237</f>
        <v/>
      </c>
      <c r="H2237" s="5">
        <f>IF(G2237&lt;=p_rot_a,"A",IF(G2237&lt;=p_rot_b,"B","C"))</f>
        <v/>
      </c>
    </row>
    <row r="2238">
      <c r="A2238" s="5" t="inlineStr">
        <is>
          <t>351100300991023</t>
        </is>
      </c>
      <c r="B2238" s="5" t="inlineStr">
        <is>
          <t>REPEMAX FINO GRIS SACO 40 KILOS INTACO PT1035</t>
        </is>
      </c>
      <c r="C2238" s="5" t="inlineStr">
        <is>
          <t>MORTEROS, CEMENTOS</t>
        </is>
      </c>
      <c r="D2238" s="11" t="n">
        <v>15</v>
      </c>
      <c r="E2238" s="12" t="n">
        <v>80872.5</v>
      </c>
      <c r="F2238" s="14">
        <f>E2238/SUM(E$2:E$4165)</f>
        <v/>
      </c>
      <c r="G2238" s="14">
        <f>G2237+F2238</f>
        <v/>
      </c>
      <c r="H2238" s="5">
        <f>IF(G2238&lt;=p_rot_a,"A",IF(G2238&lt;=p_rot_b,"B","C"))</f>
        <v/>
      </c>
    </row>
    <row r="2239">
      <c r="A2239" s="5" t="inlineStr">
        <is>
          <t>1141806</t>
        </is>
      </c>
      <c r="B2239" s="5" t="inlineStr">
        <is>
          <t>$$ TOTAL PULIDORA CONEJA UTP1141806</t>
        </is>
      </c>
      <c r="C2239" s="5" t="inlineStr">
        <is>
          <t>FERRETERIA GENERAL</t>
        </is>
      </c>
      <c r="D2239" s="11" t="n">
        <v>2</v>
      </c>
      <c r="E2239" s="12" t="n">
        <v>80807.69</v>
      </c>
      <c r="F2239" s="14">
        <f>E2239/SUM(E$2:E$4165)</f>
        <v/>
      </c>
      <c r="G2239" s="14">
        <f>G2238+F2239</f>
        <v/>
      </c>
      <c r="H2239" s="5">
        <f>IF(G2239&lt;=p_rot_a,"A",IF(G2239&lt;=p_rot_b,"B","C"))</f>
        <v/>
      </c>
    </row>
    <row r="2240">
      <c r="A2240" s="5" t="inlineStr">
        <is>
          <t>PINT-PA-0089</t>
        </is>
      </c>
      <c r="B2240" s="5" t="inlineStr">
        <is>
          <t>SUPRA SATIN ACCENT 1/4 VA3684-5</t>
        </is>
      </c>
      <c r="C2240" s="5" t="inlineStr">
        <is>
          <t>PINTURA ACRILICA</t>
        </is>
      </c>
      <c r="D2240" s="11" t="n">
        <v>18</v>
      </c>
      <c r="E2240" s="12" t="n">
        <v>80730.09</v>
      </c>
      <c r="F2240" s="14">
        <f>E2240/SUM(E$2:E$4165)</f>
        <v/>
      </c>
      <c r="G2240" s="14">
        <f>G2239+F2240</f>
        <v/>
      </c>
      <c r="H2240" s="5">
        <f>IF(G2240&lt;=p_rot_a,"A",IF(G2240&lt;=p_rot_b,"B","C"))</f>
        <v/>
      </c>
    </row>
    <row r="2241">
      <c r="A2241" s="5" t="inlineStr">
        <is>
          <t>81271</t>
        </is>
      </c>
      <c r="B2241" s="5" t="inlineStr">
        <is>
          <t>TOTAL CANDADO ANTICIZALLA 70MM TLK32703</t>
        </is>
      </c>
      <c r="C2241" s="5" t="inlineStr">
        <is>
          <t>FERRETERIA GENERAL</t>
        </is>
      </c>
      <c r="D2241" s="11" t="n">
        <v>9</v>
      </c>
      <c r="E2241" s="12" t="n">
        <v>80581.66</v>
      </c>
      <c r="F2241" s="14">
        <f>E2241/SUM(E$2:E$4165)</f>
        <v/>
      </c>
      <c r="G2241" s="14">
        <f>G2240+F2241</f>
        <v/>
      </c>
      <c r="H2241" s="5">
        <f>IF(G2241&lt;=p_rot_a,"A",IF(G2241&lt;=p_rot_b,"B","C"))</f>
        <v/>
      </c>
    </row>
    <row r="2242">
      <c r="A2242" s="5" t="inlineStr">
        <is>
          <t>71582</t>
        </is>
      </c>
      <c r="B2242" s="5" t="inlineStr">
        <is>
          <t>INDUMA BISAGRA 2X2 T1106-0148</t>
        </is>
      </c>
      <c r="C2242" s="5" t="inlineStr">
        <is>
          <t>FERRETERIA GENERAL</t>
        </is>
      </c>
      <c r="D2242" s="11" t="n">
        <v>123</v>
      </c>
      <c r="E2242" s="12" t="n">
        <v>80568.46000000001</v>
      </c>
      <c r="F2242" s="14">
        <f>E2242/SUM(E$2:E$4165)</f>
        <v/>
      </c>
      <c r="G2242" s="14">
        <f>G2241+F2242</f>
        <v/>
      </c>
      <c r="H2242" s="5">
        <f>IF(G2242&lt;=p_rot_a,"A",IF(G2242&lt;=p_rot_b,"B","C"))</f>
        <v/>
      </c>
    </row>
    <row r="2243">
      <c r="A2243" s="5" t="inlineStr">
        <is>
          <t>60100004</t>
        </is>
      </c>
      <c r="B2243" s="5" t="inlineStr">
        <is>
          <t>BOMBILLO LED 9W E27 100-240V WELLMAX 2100023</t>
        </is>
      </c>
      <c r="C2243" s="5" t="inlineStr">
        <is>
          <t>BOMBILLOS Y LAMPARAS</t>
        </is>
      </c>
      <c r="D2243" s="11" t="n">
        <v>143</v>
      </c>
      <c r="E2243" s="12" t="n">
        <v>80528.37</v>
      </c>
      <c r="F2243" s="14">
        <f>E2243/SUM(E$2:E$4165)</f>
        <v/>
      </c>
      <c r="G2243" s="14">
        <f>G2242+F2243</f>
        <v/>
      </c>
      <c r="H2243" s="5">
        <f>IF(G2243&lt;=p_rot_a,"A",IF(G2243&lt;=p_rot_b,"B","C"))</f>
        <v/>
      </c>
    </row>
    <row r="2244">
      <c r="A2244" s="5" t="inlineStr">
        <is>
          <t>351100300991908</t>
        </is>
      </c>
      <c r="B2244" s="5" t="inlineStr">
        <is>
          <t>CHINT BREAKER PARCHE 2X100 CON CAJA IP31</t>
        </is>
      </c>
      <c r="C2244" s="5" t="inlineStr">
        <is>
          <t>SIN CATEGORIA</t>
        </is>
      </c>
      <c r="D2244" s="11" t="n">
        <v>6</v>
      </c>
      <c r="E2244" s="12" t="n">
        <v>80310.72</v>
      </c>
      <c r="F2244" s="14">
        <f>E2244/SUM(E$2:E$4165)</f>
        <v/>
      </c>
      <c r="G2244" s="14">
        <f>G2243+F2244</f>
        <v/>
      </c>
      <c r="H2244" s="5">
        <f>IF(G2244&lt;=p_rot_a,"A",IF(G2244&lt;=p_rot_b,"B","C"))</f>
        <v/>
      </c>
    </row>
    <row r="2245">
      <c r="A2245" s="5" t="inlineStr">
        <is>
          <t>960547</t>
        </is>
      </c>
      <c r="B2245" s="5" t="inlineStr">
        <is>
          <t>CACHERA FREGADERO MONOCOMANDO G133-10CC  PFISTER P.P. FIRST</t>
        </is>
      </c>
      <c r="C2245" s="5" t="inlineStr">
        <is>
          <t>GRIFERIA - ACC. BAÑO Y COCINA</t>
        </is>
      </c>
      <c r="D2245" s="11" t="n">
        <v>2</v>
      </c>
      <c r="E2245" s="12" t="n">
        <v>80229.32000000001</v>
      </c>
      <c r="F2245" s="14">
        <f>E2245/SUM(E$2:E$4165)</f>
        <v/>
      </c>
      <c r="G2245" s="14">
        <f>G2244+F2245</f>
        <v/>
      </c>
      <c r="H2245" s="5">
        <f>IF(G2245&lt;=p_rot_a,"A",IF(G2245&lt;=p_rot_b,"B","C"))</f>
        <v/>
      </c>
    </row>
    <row r="2246">
      <c r="A2246" s="5" t="inlineStr">
        <is>
          <t>914</t>
        </is>
      </c>
      <c r="B2246" s="5" t="inlineStr">
        <is>
          <t>REDUCCION PVC 2 X 11/2</t>
        </is>
      </c>
      <c r="C2246" s="5" t="inlineStr">
        <is>
          <t>TUBERIA PVC, CANOAS Y ACCESORIOS</t>
        </is>
      </c>
      <c r="D2246" s="11" t="n">
        <v>101</v>
      </c>
      <c r="E2246" s="12" t="n">
        <v>80179.75999999999</v>
      </c>
      <c r="F2246" s="14">
        <f>E2246/SUM(E$2:E$4165)</f>
        <v/>
      </c>
      <c r="G2246" s="14">
        <f>G2245+F2246</f>
        <v/>
      </c>
      <c r="H2246" s="5">
        <f>IF(G2246&lt;=p_rot_a,"A",IF(G2246&lt;=p_rot_b,"B","C"))</f>
        <v/>
      </c>
    </row>
    <row r="2247">
      <c r="A2247" s="5" t="inlineStr">
        <is>
          <t>351100300992627</t>
        </is>
      </c>
      <c r="B2247" s="5" t="inlineStr">
        <is>
          <t>TORNILLO TECHO 2 PF ROJO</t>
        </is>
      </c>
      <c r="C2247" s="5" t="inlineStr">
        <is>
          <t>TORNILLERIA</t>
        </is>
      </c>
      <c r="D2247" s="11" t="n">
        <v>2020</v>
      </c>
      <c r="E2247" s="12" t="n">
        <v>80004.41</v>
      </c>
      <c r="F2247" s="14">
        <f>E2247/SUM(E$2:E$4165)</f>
        <v/>
      </c>
      <c r="G2247" s="14">
        <f>G2246+F2247</f>
        <v/>
      </c>
      <c r="H2247" s="5">
        <f>IF(G2247&lt;=p_rot_a,"A",IF(G2247&lt;=p_rot_b,"B","C"))</f>
        <v/>
      </c>
    </row>
    <row r="2248">
      <c r="A2248" s="5" t="inlineStr">
        <is>
          <t>8160</t>
        </is>
      </c>
      <c r="B2248" s="5" t="inlineStr">
        <is>
          <t>PASAMANOS 24</t>
        </is>
      </c>
      <c r="C2248" s="5" t="inlineStr">
        <is>
          <t>FERRETERIA GENERAL</t>
        </is>
      </c>
      <c r="D2248" s="11" t="n">
        <v>7</v>
      </c>
      <c r="E2248" s="12" t="n">
        <v>79966.8</v>
      </c>
      <c r="F2248" s="14">
        <f>E2248/SUM(E$2:E$4165)</f>
        <v/>
      </c>
      <c r="G2248" s="14">
        <f>G2247+F2248</f>
        <v/>
      </c>
      <c r="H2248" s="5">
        <f>IF(G2248&lt;=p_rot_a,"A",IF(G2248&lt;=p_rot_b,"B","C"))</f>
        <v/>
      </c>
    </row>
    <row r="2249">
      <c r="A2249" s="5" t="inlineStr">
        <is>
          <t>11158</t>
        </is>
      </c>
      <c r="B2249" s="5" t="inlineStr">
        <is>
          <t>MANIJA INODORO METALICA P1143</t>
        </is>
      </c>
      <c r="C2249" s="5" t="inlineStr">
        <is>
          <t>FERRETERIA GENERAL</t>
        </is>
      </c>
      <c r="D2249" s="11" t="n">
        <v>80</v>
      </c>
      <c r="E2249" s="12" t="n">
        <v>79768.84</v>
      </c>
      <c r="F2249" s="14">
        <f>E2249/SUM(E$2:E$4165)</f>
        <v/>
      </c>
      <c r="G2249" s="14">
        <f>G2248+F2249</f>
        <v/>
      </c>
      <c r="H2249" s="5">
        <f>IF(G2249&lt;=p_rot_a,"A",IF(G2249&lt;=p_rot_b,"B","C"))</f>
        <v/>
      </c>
    </row>
    <row r="2250">
      <c r="A2250" s="5" t="inlineStr">
        <is>
          <t>351100300992393</t>
        </is>
      </c>
      <c r="B2250" s="5" t="inlineStr">
        <is>
          <t>TOTAL VENTOSA DOBLE 41/2 X 50KG TSP02501</t>
        </is>
      </c>
      <c r="C2250" s="5" t="inlineStr">
        <is>
          <t>HERRAMIENTAS MANUALES</t>
        </is>
      </c>
      <c r="D2250" s="11" t="n">
        <v>20</v>
      </c>
      <c r="E2250" s="12" t="n">
        <v>79737.61</v>
      </c>
      <c r="F2250" s="14">
        <f>E2250/SUM(E$2:E$4165)</f>
        <v/>
      </c>
      <c r="G2250" s="14">
        <f>G2249+F2250</f>
        <v/>
      </c>
      <c r="H2250" s="5">
        <f>IF(G2250&lt;=p_rot_a,"A",IF(G2250&lt;=p_rot_b,"B","C"))</f>
        <v/>
      </c>
    </row>
    <row r="2251">
      <c r="A2251" s="5" t="inlineStr">
        <is>
          <t>7787</t>
        </is>
      </c>
      <c r="B2251" s="5" t="inlineStr">
        <is>
          <t>BROCA METAL 1/8 IRWIN</t>
        </is>
      </c>
      <c r="C2251" s="5" t="inlineStr">
        <is>
          <t>FERRETERIA GENERAL</t>
        </is>
      </c>
      <c r="D2251" s="11" t="n">
        <v>143</v>
      </c>
      <c r="E2251" s="12" t="n">
        <v>79687.25999999999</v>
      </c>
      <c r="F2251" s="14">
        <f>E2251/SUM(E$2:E$4165)</f>
        <v/>
      </c>
      <c r="G2251" s="14">
        <f>G2250+F2251</f>
        <v/>
      </c>
      <c r="H2251" s="5">
        <f>IF(G2251&lt;=p_rot_a,"A",IF(G2251&lt;=p_rot_b,"B","C"))</f>
        <v/>
      </c>
    </row>
    <row r="2252">
      <c r="A2252" s="5" t="inlineStr">
        <is>
          <t>351100300992925</t>
        </is>
      </c>
      <c r="B2252" s="5" t="inlineStr">
        <is>
          <t>MUEBLE LAVATORIO NEGRO MELAMINA 45X45CM NO INCLUYE LOZA</t>
        </is>
      </c>
      <c r="C2252" s="5" t="inlineStr">
        <is>
          <t>LOZA SANITARIA</t>
        </is>
      </c>
      <c r="D2252" s="11" t="n">
        <v>2</v>
      </c>
      <c r="E2252" s="12" t="n">
        <v>79646.02</v>
      </c>
      <c r="F2252" s="14">
        <f>E2252/SUM(E$2:E$4165)</f>
        <v/>
      </c>
      <c r="G2252" s="14">
        <f>G2251+F2252</f>
        <v/>
      </c>
      <c r="H2252" s="5">
        <f>IF(G2252&lt;=p_rot_a,"A",IF(G2252&lt;=p_rot_b,"B","C"))</f>
        <v/>
      </c>
    </row>
    <row r="2253">
      <c r="A2253" s="5" t="inlineStr">
        <is>
          <t>351100300992667</t>
        </is>
      </c>
      <c r="B2253" s="5" t="inlineStr">
        <is>
          <t>LAMINA NUEVA TEC XL ONDAS COBRE J03-11 1.22 X. 2.80M 5MM MATE FIBRA BAMBU CARBON PVC IMITACION PIEDR</t>
        </is>
      </c>
      <c r="C2253" s="5" t="inlineStr">
        <is>
          <t>IMPORTACION LAMINA PVC, BAMBU, ACC</t>
        </is>
      </c>
      <c r="D2253" s="11" t="n">
        <v>3</v>
      </c>
      <c r="E2253" s="12" t="n">
        <v>79643.36</v>
      </c>
      <c r="F2253" s="14">
        <f>E2253/SUM(E$2:E$4165)</f>
        <v/>
      </c>
      <c r="G2253" s="14">
        <f>G2252+F2253</f>
        <v/>
      </c>
      <c r="H2253" s="5">
        <f>IF(G2253&lt;=p_rot_a,"A",IF(G2253&lt;=p_rot_b,"B","C"))</f>
        <v/>
      </c>
    </row>
    <row r="2254">
      <c r="A2254" s="5" t="inlineStr">
        <is>
          <t>1055</t>
        </is>
      </c>
      <c r="B2254" s="5" t="inlineStr">
        <is>
          <t>CABLE TGP 3X14</t>
        </is>
      </c>
      <c r="C2254" s="5" t="inlineStr">
        <is>
          <t>ACCESORIOS ELECTRICOS Y CABLES</t>
        </is>
      </c>
      <c r="D2254" s="11" t="n">
        <v>52</v>
      </c>
      <c r="E2254" s="12" t="n">
        <v>79411.14</v>
      </c>
      <c r="F2254" s="14">
        <f>E2254/SUM(E$2:E$4165)</f>
        <v/>
      </c>
      <c r="G2254" s="14">
        <f>G2253+F2254</f>
        <v/>
      </c>
      <c r="H2254" s="5">
        <f>IF(G2254&lt;=p_rot_a,"A",IF(G2254&lt;=p_rot_b,"B","C"))</f>
        <v/>
      </c>
    </row>
    <row r="2255">
      <c r="A2255" s="5" t="inlineStr">
        <is>
          <t>351100300992196</t>
        </is>
      </c>
      <c r="B2255" s="5" t="inlineStr">
        <is>
          <t>PROTECTOR DE PICOS 5 TOMAS 2 USB 560J CABLE DE 0.94M REGLETA 73777-RFI GENERAL ELECTRIC</t>
        </is>
      </c>
      <c r="C2255" s="5" t="inlineStr">
        <is>
          <t>ACCESORIOS ELECTRICOS Y CABLES</t>
        </is>
      </c>
      <c r="D2255" s="11" t="n">
        <v>5</v>
      </c>
      <c r="E2255" s="12" t="n">
        <v>79348.5</v>
      </c>
      <c r="F2255" s="14">
        <f>E2255/SUM(E$2:E$4165)</f>
        <v/>
      </c>
      <c r="G2255" s="14">
        <f>G2254+F2255</f>
        <v/>
      </c>
      <c r="H2255" s="5">
        <f>IF(G2255&lt;=p_rot_a,"A",IF(G2255&lt;=p_rot_b,"B","C"))</f>
        <v/>
      </c>
    </row>
    <row r="2256">
      <c r="A2256" s="5" t="inlineStr">
        <is>
          <t>PINT-AN-0034</t>
        </is>
      </c>
      <c r="B2256" s="5" t="inlineStr">
        <is>
          <t>LANCO ANTICORROSIVO MATE TEJA GALON VA1457-4</t>
        </is>
      </c>
      <c r="C2256" s="5" t="inlineStr">
        <is>
          <t>ANTICORROSIVOS Y BASE ACEITE</t>
        </is>
      </c>
      <c r="D2256" s="11" t="n">
        <v>5</v>
      </c>
      <c r="E2256" s="12" t="n">
        <v>79203.53999999999</v>
      </c>
      <c r="F2256" s="14">
        <f>E2256/SUM(E$2:E$4165)</f>
        <v/>
      </c>
      <c r="G2256" s="14">
        <f>G2255+F2256</f>
        <v/>
      </c>
      <c r="H2256" s="5">
        <f>IF(G2256&lt;=p_rot_a,"A",IF(G2256&lt;=p_rot_b,"B","C"))</f>
        <v/>
      </c>
    </row>
    <row r="2257">
      <c r="A2257" s="5" t="inlineStr">
        <is>
          <t>101124</t>
        </is>
      </c>
      <c r="B2257" s="5" t="inlineStr">
        <is>
          <t>TOTAL MARCO PARA SEGUETA 12 THT541026</t>
        </is>
      </c>
      <c r="C2257" s="5" t="inlineStr">
        <is>
          <t>FERRETERIA GENERAL</t>
        </is>
      </c>
      <c r="D2257" s="11" t="n">
        <v>21</v>
      </c>
      <c r="E2257" s="12" t="n">
        <v>78992.48</v>
      </c>
      <c r="F2257" s="14">
        <f>E2257/SUM(E$2:E$4165)</f>
        <v/>
      </c>
      <c r="G2257" s="14">
        <f>G2256+F2257</f>
        <v/>
      </c>
      <c r="H2257" s="5">
        <f>IF(G2257&lt;=p_rot_a,"A",IF(G2257&lt;=p_rot_b,"B","C"))</f>
        <v/>
      </c>
    </row>
    <row r="2258">
      <c r="A2258" s="5" t="inlineStr">
        <is>
          <t>351100300992820</t>
        </is>
      </c>
      <c r="B2258" s="5" t="inlineStr">
        <is>
          <t>DESAGUE DE BAÑO 20CM X 8CM ACERO INOX NEGRO ULTRA LUJOSO AQP-23276</t>
        </is>
      </c>
      <c r="C2258" s="5" t="inlineStr">
        <is>
          <t>IMPORTACION GRIFERIA</t>
        </is>
      </c>
      <c r="D2258" s="11" t="n">
        <v>9</v>
      </c>
      <c r="E2258" s="12" t="n">
        <v>78938.05</v>
      </c>
      <c r="F2258" s="14">
        <f>E2258/SUM(E$2:E$4165)</f>
        <v/>
      </c>
      <c r="G2258" s="14">
        <f>G2257+F2258</f>
        <v/>
      </c>
      <c r="H2258" s="5">
        <f>IF(G2258&lt;=p_rot_a,"A",IF(G2258&lt;=p_rot_b,"B","C"))</f>
        <v/>
      </c>
    </row>
    <row r="2259">
      <c r="A2259" s="5" t="inlineStr">
        <is>
          <t>351100300992172</t>
        </is>
      </c>
      <c r="B2259" s="5" t="inlineStr">
        <is>
          <t>ADAPTAR DE DADO PARA PISTOLA DE IMPACTO DE 1/2 A 1/4 JDVSV7K01</t>
        </is>
      </c>
      <c r="C2259" s="5" t="inlineStr">
        <is>
          <t>FERRETERIA GENERAL</t>
        </is>
      </c>
      <c r="D2259" s="11" t="n">
        <v>46</v>
      </c>
      <c r="E2259" s="12" t="n">
        <v>78854.03999999999</v>
      </c>
      <c r="F2259" s="14">
        <f>E2259/SUM(E$2:E$4165)</f>
        <v/>
      </c>
      <c r="G2259" s="14">
        <f>G2258+F2259</f>
        <v/>
      </c>
      <c r="H2259" s="5">
        <f>IF(G2259&lt;=p_rot_a,"A",IF(G2259&lt;=p_rot_b,"B","C"))</f>
        <v/>
      </c>
    </row>
    <row r="2260">
      <c r="A2260" s="5" t="inlineStr">
        <is>
          <t>2101</t>
        </is>
      </c>
      <c r="B2260" s="5" t="inlineStr">
        <is>
          <t>LAUREL BATIENTE 1/2X11/2 EN VARAS</t>
        </is>
      </c>
      <c r="C2260" s="5" t="inlineStr">
        <is>
          <t>LAUREL</t>
        </is>
      </c>
      <c r="D2260" s="11" t="n">
        <v>306</v>
      </c>
      <c r="E2260" s="12" t="n">
        <v>78663.84</v>
      </c>
      <c r="F2260" s="14">
        <f>E2260/SUM(E$2:E$4165)</f>
        <v/>
      </c>
      <c r="G2260" s="14">
        <f>G2259+F2260</f>
        <v/>
      </c>
      <c r="H2260" s="5">
        <f>IF(G2260&lt;=p_rot_a,"A",IF(G2260&lt;=p_rot_b,"B","C"))</f>
        <v/>
      </c>
    </row>
    <row r="2261">
      <c r="A2261" s="5" t="inlineStr">
        <is>
          <t>8156</t>
        </is>
      </c>
      <c r="B2261" s="5" t="inlineStr">
        <is>
          <t>EMPAQUE CERA INODORO 40143/103</t>
        </is>
      </c>
      <c r="C2261" s="5" t="inlineStr">
        <is>
          <t>FERRETERIA GENERAL</t>
        </is>
      </c>
      <c r="D2261" s="11" t="n">
        <v>87</v>
      </c>
      <c r="E2261" s="12" t="n">
        <v>78500.03</v>
      </c>
      <c r="F2261" s="14">
        <f>E2261/SUM(E$2:E$4165)</f>
        <v/>
      </c>
      <c r="G2261" s="14">
        <f>G2260+F2261</f>
        <v/>
      </c>
      <c r="H2261" s="5">
        <f>IF(G2261&lt;=p_rot_a,"A",IF(G2261&lt;=p_rot_b,"B","C"))</f>
        <v/>
      </c>
    </row>
    <row r="2262">
      <c r="A2262" s="5" t="inlineStr">
        <is>
          <t>351100300991929</t>
        </is>
      </c>
      <c r="B2262" s="5" t="inlineStr">
        <is>
          <t>LAVATORIO TIPO BOWL RJ 1025 NEGRO MARMOLEADO</t>
        </is>
      </c>
      <c r="C2262" s="5" t="inlineStr">
        <is>
          <t>LOZA SANITARIA</t>
        </is>
      </c>
      <c r="D2262" s="11" t="n">
        <v>2</v>
      </c>
      <c r="E2262" s="12" t="n">
        <v>78495.69</v>
      </c>
      <c r="F2262" s="14">
        <f>E2262/SUM(E$2:E$4165)</f>
        <v/>
      </c>
      <c r="G2262" s="14">
        <f>G2261+F2262</f>
        <v/>
      </c>
      <c r="H2262" s="5">
        <f>IF(G2262&lt;=p_rot_a,"A",IF(G2262&lt;=p_rot_b,"B","C"))</f>
        <v/>
      </c>
    </row>
    <row r="2263">
      <c r="A2263" s="5" t="inlineStr">
        <is>
          <t>10180016</t>
        </is>
      </c>
      <c r="B2263" s="5" t="inlineStr">
        <is>
          <t>PERLING TIPO C 2X8 3/32 2.38MM NEGRO</t>
        </is>
      </c>
      <c r="C2263" s="5" t="inlineStr">
        <is>
          <t>PERLING</t>
        </is>
      </c>
      <c r="D2263" s="11" t="n">
        <v>4</v>
      </c>
      <c r="E2263" s="12" t="n">
        <v>78281.63</v>
      </c>
      <c r="F2263" s="14">
        <f>E2263/SUM(E$2:E$4165)</f>
        <v/>
      </c>
      <c r="G2263" s="14">
        <f>G2262+F2263</f>
        <v/>
      </c>
      <c r="H2263" s="5">
        <f>IF(G2263&lt;=p_rot_a,"A",IF(G2263&lt;=p_rot_b,"B","C"))</f>
        <v/>
      </c>
    </row>
    <row r="2264">
      <c r="A2264" s="5" t="inlineStr">
        <is>
          <t>71462</t>
        </is>
      </c>
      <c r="B2264" s="5" t="inlineStr">
        <is>
          <t>$$ CEDAZO ZARANDA 1/4 O 4 X 4</t>
        </is>
      </c>
      <c r="C2264" s="5" t="inlineStr">
        <is>
          <t>FERRETERIA GENERAL</t>
        </is>
      </c>
      <c r="D2264" s="11" t="n">
        <v>31</v>
      </c>
      <c r="E2264" s="12" t="n">
        <v>78198.37</v>
      </c>
      <c r="F2264" s="14">
        <f>E2264/SUM(E$2:E$4165)</f>
        <v/>
      </c>
      <c r="G2264" s="14">
        <f>G2263+F2264</f>
        <v/>
      </c>
      <c r="H2264" s="5">
        <f>IF(G2264&lt;=p_rot_a,"A",IF(G2264&lt;=p_rot_b,"B","C"))</f>
        <v/>
      </c>
    </row>
    <row r="2265">
      <c r="A2265" s="5" t="inlineStr">
        <is>
          <t>PINT-AN-0059</t>
        </is>
      </c>
      <c r="B2265" s="5" t="inlineStr">
        <is>
          <t>DUREX BASE AGUA BLANCO ANTICORROSIVO 1/4 DE736-5</t>
        </is>
      </c>
      <c r="C2265" s="5" t="inlineStr">
        <is>
          <t>ANTICORROSIVOS Y BASE ACEITE</t>
        </is>
      </c>
      <c r="D2265" s="11" t="n">
        <v>12</v>
      </c>
      <c r="E2265" s="12" t="n">
        <v>78053.10000000001</v>
      </c>
      <c r="F2265" s="14">
        <f>E2265/SUM(E$2:E$4165)</f>
        <v/>
      </c>
      <c r="G2265" s="14">
        <f>G2264+F2265</f>
        <v/>
      </c>
      <c r="H2265" s="5">
        <f>IF(G2265&lt;=p_rot_a,"A",IF(G2265&lt;=p_rot_b,"B","C"))</f>
        <v/>
      </c>
    </row>
    <row r="2266">
      <c r="A2266" s="5" t="inlineStr">
        <is>
          <t>25893</t>
        </is>
      </c>
      <c r="B2266" s="5" t="inlineStr">
        <is>
          <t>TOTAL BROCHA  PLASTICO 4 THT846046</t>
        </is>
      </c>
      <c r="C2266" s="5" t="inlineStr">
        <is>
          <t>FERRETERIA GENERAL</t>
        </is>
      </c>
      <c r="D2266" s="11" t="n">
        <v>42</v>
      </c>
      <c r="E2266" s="12" t="n">
        <v>78029.00999999999</v>
      </c>
      <c r="F2266" s="14">
        <f>E2266/SUM(E$2:E$4165)</f>
        <v/>
      </c>
      <c r="G2266" s="14">
        <f>G2265+F2266</f>
        <v/>
      </c>
      <c r="H2266" s="5">
        <f>IF(G2266&lt;=p_rot_a,"A",IF(G2266&lt;=p_rot_b,"B","C"))</f>
        <v/>
      </c>
    </row>
    <row r="2267">
      <c r="A2267" s="5" t="inlineStr">
        <is>
          <t>351100300991967</t>
        </is>
      </c>
      <c r="B2267" s="5" t="inlineStr">
        <is>
          <t>AQUABELLA CACHERA FREGAERO PALANCA CUELLO FLEXIBLE GRIS MATE PM61341GBQ</t>
        </is>
      </c>
      <c r="C2267" s="5" t="inlineStr">
        <is>
          <t>GRIFERIA - ACC. BAÑO Y COCINA</t>
        </is>
      </c>
      <c r="D2267" s="11" t="n">
        <v>4</v>
      </c>
      <c r="E2267" s="12" t="n">
        <v>77894</v>
      </c>
      <c r="F2267" s="14">
        <f>E2267/SUM(E$2:E$4165)</f>
        <v/>
      </c>
      <c r="G2267" s="14">
        <f>G2266+F2267</f>
        <v/>
      </c>
      <c r="H2267" s="5">
        <f>IF(G2267&lt;=p_rot_a,"A",IF(G2267&lt;=p_rot_b,"B","C"))</f>
        <v/>
      </c>
    </row>
    <row r="2268">
      <c r="A2268" s="5" t="inlineStr">
        <is>
          <t>351100300991187</t>
        </is>
      </c>
      <c r="B2268" s="5" t="inlineStr">
        <is>
          <t>LIQUIDACION LANCO - PROTECTO PINTURA PREPARADA GL</t>
        </is>
      </c>
      <c r="C2268" s="5" t="inlineStr">
        <is>
          <t>MATERIAL SEGUNDA</t>
        </is>
      </c>
      <c r="D2268" s="11" t="n">
        <v>11</v>
      </c>
      <c r="E2268" s="12" t="n">
        <v>77876.11</v>
      </c>
      <c r="F2268" s="14">
        <f>E2268/SUM(E$2:E$4165)</f>
        <v/>
      </c>
      <c r="G2268" s="14">
        <f>G2267+F2268</f>
        <v/>
      </c>
      <c r="H2268" s="5">
        <f>IF(G2268&lt;=p_rot_a,"A",IF(G2268&lt;=p_rot_b,"B","C"))</f>
        <v/>
      </c>
    </row>
    <row r="2269">
      <c r="A2269" s="5" t="inlineStr">
        <is>
          <t>351100300992805</t>
        </is>
      </c>
      <c r="B2269" s="5" t="inlineStr">
        <is>
          <t>MUEBLE DE LAVATORIO AEREO COMPACTO BLANCO 10811-BLANCO CON ESPEJO 40X50X15CM</t>
        </is>
      </c>
      <c r="C2269" s="5" t="inlineStr">
        <is>
          <t>IMPORTACION LOZA</t>
        </is>
      </c>
      <c r="D2269" s="11" t="n">
        <v>2</v>
      </c>
      <c r="E2269" s="12" t="n">
        <v>77876.11</v>
      </c>
      <c r="F2269" s="14">
        <f>E2269/SUM(E$2:E$4165)</f>
        <v/>
      </c>
      <c r="G2269" s="14">
        <f>G2268+F2269</f>
        <v/>
      </c>
      <c r="H2269" s="5">
        <f>IF(G2269&lt;=p_rot_a,"A",IF(G2269&lt;=p_rot_b,"B","C"))</f>
        <v/>
      </c>
    </row>
    <row r="2270">
      <c r="A2270" s="5" t="inlineStr">
        <is>
          <t>351100300992792</t>
        </is>
      </c>
      <c r="B2270" s="5" t="inlineStr">
        <is>
          <t>PEGAMAX PLUS AHESIVO PARA LAMINAS Y PANELES 290ML SIMILAR AL HI BOND</t>
        </is>
      </c>
      <c r="C2270" s="5" t="inlineStr">
        <is>
          <t>ACABADOS PVC Y WPC</t>
        </is>
      </c>
      <c r="D2270" s="11" t="n">
        <v>22</v>
      </c>
      <c r="E2270" s="12" t="n">
        <v>77856.64</v>
      </c>
      <c r="F2270" s="14">
        <f>E2270/SUM(E$2:E$4165)</f>
        <v/>
      </c>
      <c r="G2270" s="14">
        <f>G2269+F2270</f>
        <v/>
      </c>
      <c r="H2270" s="5">
        <f>IF(G2270&lt;=p_rot_a,"A",IF(G2270&lt;=p_rot_b,"B","C"))</f>
        <v/>
      </c>
    </row>
    <row r="2271">
      <c r="A2271" s="5" t="inlineStr">
        <is>
          <t>9101</t>
        </is>
      </c>
      <c r="B2271" s="5" t="inlineStr">
        <is>
          <t>CODO 1/2 C/R</t>
        </is>
      </c>
      <c r="C2271" s="5" t="inlineStr">
        <is>
          <t>TUBERIA PVC, CANOAS Y ACCESORIOS</t>
        </is>
      </c>
      <c r="D2271" s="11" t="n">
        <v>257</v>
      </c>
      <c r="E2271" s="12" t="n">
        <v>77486.33</v>
      </c>
      <c r="F2271" s="14">
        <f>E2271/SUM(E$2:E$4165)</f>
        <v/>
      </c>
      <c r="G2271" s="14">
        <f>G2270+F2271</f>
        <v/>
      </c>
      <c r="H2271" s="5">
        <f>IF(G2271&lt;=p_rot_a,"A",IF(G2271&lt;=p_rot_b,"B","C"))</f>
        <v/>
      </c>
    </row>
    <row r="2272">
      <c r="A2272" s="5" t="inlineStr">
        <is>
          <t>351100300991859</t>
        </is>
      </c>
      <c r="B2272" s="5" t="inlineStr">
        <is>
          <t>$$ JAPPY LLAVE FREGADERO NEGRA JA-GRI-003</t>
        </is>
      </c>
      <c r="C2272" s="5" t="inlineStr">
        <is>
          <t>SIN CATEGORIA</t>
        </is>
      </c>
      <c r="D2272" s="11" t="n">
        <v>11</v>
      </c>
      <c r="E2272" s="12" t="n">
        <v>77341.55</v>
      </c>
      <c r="F2272" s="14">
        <f>E2272/SUM(E$2:E$4165)</f>
        <v/>
      </c>
      <c r="G2272" s="14">
        <f>G2271+F2272</f>
        <v/>
      </c>
      <c r="H2272" s="5">
        <f>IF(G2272&lt;=p_rot_a,"A",IF(G2272&lt;=p_rot_b,"B","C"))</f>
        <v/>
      </c>
    </row>
    <row r="2273">
      <c r="A2273" s="5" t="inlineStr">
        <is>
          <t>30528</t>
        </is>
      </c>
      <c r="B2273" s="5" t="inlineStr">
        <is>
          <t xml:space="preserve">VARILLA COPPERWELL 3 M </t>
        </is>
      </c>
      <c r="C2273" s="5" t="inlineStr">
        <is>
          <t>ACCESORIOS ELECTRICOS Y CABLES</t>
        </is>
      </c>
      <c r="D2273" s="11" t="n">
        <v>6</v>
      </c>
      <c r="E2273" s="12" t="n">
        <v>77315.75</v>
      </c>
      <c r="F2273" s="14">
        <f>E2273/SUM(E$2:E$4165)</f>
        <v/>
      </c>
      <c r="G2273" s="14">
        <f>G2272+F2273</f>
        <v/>
      </c>
      <c r="H2273" s="5">
        <f>IF(G2273&lt;=p_rot_a,"A",IF(G2273&lt;=p_rot_b,"B","C"))</f>
        <v/>
      </c>
    </row>
    <row r="2274">
      <c r="A2274" s="5" t="inlineStr">
        <is>
          <t>998</t>
        </is>
      </c>
      <c r="B2274" s="5" t="inlineStr">
        <is>
          <t>CODO 2 X 45</t>
        </is>
      </c>
      <c r="C2274" s="5" t="inlineStr">
        <is>
          <t>TUBERIA PVC, CANOAS Y ACCESORIOS</t>
        </is>
      </c>
      <c r="D2274" s="11" t="n">
        <v>111</v>
      </c>
      <c r="E2274" s="12" t="n">
        <v>77168.85000000001</v>
      </c>
      <c r="F2274" s="14">
        <f>E2274/SUM(E$2:E$4165)</f>
        <v/>
      </c>
      <c r="G2274" s="14">
        <f>G2273+F2274</f>
        <v/>
      </c>
      <c r="H2274" s="5">
        <f>IF(G2274&lt;=p_rot_a,"A",IF(G2274&lt;=p_rot_b,"B","C"))</f>
        <v/>
      </c>
    </row>
    <row r="2275">
      <c r="A2275" s="5" t="inlineStr">
        <is>
          <t>351100300990790</t>
        </is>
      </c>
      <c r="B2275" s="5" t="inlineStr">
        <is>
          <t>BTICINO LUZICA APAGADOR SENCILLO PU5100</t>
        </is>
      </c>
      <c r="C2275" s="5" t="inlineStr">
        <is>
          <t>ACCESORIOS ELECTRICOS Y CABLES</t>
        </is>
      </c>
      <c r="D2275" s="11" t="n">
        <v>80</v>
      </c>
      <c r="E2275" s="12" t="n">
        <v>77024.7</v>
      </c>
      <c r="F2275" s="14">
        <f>E2275/SUM(E$2:E$4165)</f>
        <v/>
      </c>
      <c r="G2275" s="14">
        <f>G2274+F2275</f>
        <v/>
      </c>
      <c r="H2275" s="5">
        <f>IF(G2275&lt;=p_rot_a,"A",IF(G2275&lt;=p_rot_b,"B","C"))</f>
        <v/>
      </c>
    </row>
    <row r="2276">
      <c r="A2276" s="5" t="inlineStr">
        <is>
          <t>4505456</t>
        </is>
      </c>
      <c r="B2276" s="5" t="inlineStr">
        <is>
          <t>TOTAL INVERSOR MMA/TIG 120/220V 200A UTW2200381/691</t>
        </is>
      </c>
      <c r="C2276" s="5" t="inlineStr">
        <is>
          <t>FERRETERIA GENERAL</t>
        </is>
      </c>
      <c r="D2276" s="11" t="n">
        <v>1</v>
      </c>
      <c r="E2276" s="12" t="n">
        <v>76991.14999999999</v>
      </c>
      <c r="F2276" s="14">
        <f>E2276/SUM(E$2:E$4165)</f>
        <v/>
      </c>
      <c r="G2276" s="14">
        <f>G2275+F2276</f>
        <v/>
      </c>
      <c r="H2276" s="5">
        <f>IF(G2276&lt;=p_rot_a,"A",IF(G2276&lt;=p_rot_b,"B","C"))</f>
        <v/>
      </c>
    </row>
    <row r="2277">
      <c r="A2277" s="5" t="inlineStr">
        <is>
          <t>351100300991422</t>
        </is>
      </c>
      <c r="B2277" s="5" t="inlineStr">
        <is>
          <t>ENERGY ESMERILADORA 41/2 600W AG15 /3/ 120</t>
        </is>
      </c>
      <c r="C2277" s="5" t="inlineStr">
        <is>
          <t>SIN CATEGORIA</t>
        </is>
      </c>
      <c r="D2277" s="11" t="n">
        <v>6</v>
      </c>
      <c r="E2277" s="12" t="n">
        <v>76738.57000000001</v>
      </c>
      <c r="F2277" s="14">
        <f>E2277/SUM(E$2:E$4165)</f>
        <v/>
      </c>
      <c r="G2277" s="14">
        <f>G2276+F2277</f>
        <v/>
      </c>
      <c r="H2277" s="5">
        <f>IF(G2277&lt;=p_rot_a,"A",IF(G2277&lt;=p_rot_b,"B","C"))</f>
        <v/>
      </c>
    </row>
    <row r="2278">
      <c r="A2278" s="5" t="inlineStr">
        <is>
          <t>7447</t>
        </is>
      </c>
      <c r="B2278" s="5" t="inlineStr">
        <is>
          <t>SEPARADOR P/CERAMICA 4MM</t>
        </is>
      </c>
      <c r="C2278" s="5" t="inlineStr">
        <is>
          <t>FERRETERIA GENERAL</t>
        </is>
      </c>
      <c r="D2278" s="11" t="n">
        <v>145</v>
      </c>
      <c r="E2278" s="12" t="n">
        <v>76491.56</v>
      </c>
      <c r="F2278" s="14">
        <f>E2278/SUM(E$2:E$4165)</f>
        <v/>
      </c>
      <c r="G2278" s="14">
        <f>G2277+F2278</f>
        <v/>
      </c>
      <c r="H2278" s="5">
        <f>IF(G2278&lt;=p_rot_a,"A",IF(G2278&lt;=p_rot_b,"B","C"))</f>
        <v/>
      </c>
    </row>
    <row r="2279">
      <c r="A2279" s="5" t="inlineStr">
        <is>
          <t>351100300991369</t>
        </is>
      </c>
      <c r="B2279" s="5" t="inlineStr">
        <is>
          <t>PROTECTO METALTEC 3 EN 1 ROJO OXIDO T-310 CUBETA</t>
        </is>
      </c>
      <c r="C2279" s="5" t="inlineStr">
        <is>
          <t>SIN CATEGORIA</t>
        </is>
      </c>
      <c r="D2279" s="11" t="n">
        <v>1</v>
      </c>
      <c r="E2279" s="12" t="n">
        <v>76402.59</v>
      </c>
      <c r="F2279" s="14">
        <f>E2279/SUM(E$2:E$4165)</f>
        <v/>
      </c>
      <c r="G2279" s="14">
        <f>G2278+F2279</f>
        <v/>
      </c>
      <c r="H2279" s="5">
        <f>IF(G2279&lt;=p_rot_a,"A",IF(G2279&lt;=p_rot_b,"B","C"))</f>
        <v/>
      </c>
    </row>
    <row r="2280">
      <c r="A2280" s="5" t="inlineStr">
        <is>
          <t>844</t>
        </is>
      </c>
      <c r="B2280" s="5" t="inlineStr">
        <is>
          <t>ASIENTO INOD REDONDO BONE</t>
        </is>
      </c>
      <c r="C2280" s="5" t="inlineStr">
        <is>
          <t>IMPORTACION LOZA</t>
        </is>
      </c>
      <c r="D2280" s="11" t="n">
        <v>13</v>
      </c>
      <c r="E2280" s="12" t="n">
        <v>76331.86</v>
      </c>
      <c r="F2280" s="14">
        <f>E2280/SUM(E$2:E$4165)</f>
        <v/>
      </c>
      <c r="G2280" s="14">
        <f>G2279+F2280</f>
        <v/>
      </c>
      <c r="H2280" s="5">
        <f>IF(G2280&lt;=p_rot_a,"A",IF(G2280&lt;=p_rot_b,"B","C"))</f>
        <v/>
      </c>
    </row>
    <row r="2281">
      <c r="A2281" s="5" t="inlineStr">
        <is>
          <t>351100300991486</t>
        </is>
      </c>
      <c r="B2281" s="5" t="inlineStr">
        <is>
          <t>AQUA PLUS ASPERSION NEGRA CON MANGUERA 22865</t>
        </is>
      </c>
      <c r="C2281" s="5" t="inlineStr">
        <is>
          <t>GRIFERIA - ACC. BAÑO Y COCINA</t>
        </is>
      </c>
      <c r="D2281" s="11" t="n">
        <v>11</v>
      </c>
      <c r="E2281" s="12" t="n">
        <v>76286.11</v>
      </c>
      <c r="F2281" s="14">
        <f>E2281/SUM(E$2:E$4165)</f>
        <v/>
      </c>
      <c r="G2281" s="14">
        <f>G2280+F2281</f>
        <v/>
      </c>
      <c r="H2281" s="5">
        <f>IF(G2281&lt;=p_rot_a,"A",IF(G2281&lt;=p_rot_b,"B","C"))</f>
        <v/>
      </c>
    </row>
    <row r="2282">
      <c r="A2282" s="5" t="inlineStr">
        <is>
          <t>351100300992918</t>
        </is>
      </c>
      <c r="B2282" s="5" t="inlineStr">
        <is>
          <t>ESQUINERO PVC FLAT NAMASTE CIELOS Y PAREDES 2.90M 2121</t>
        </is>
      </c>
      <c r="C2282" s="5" t="inlineStr">
        <is>
          <t>PANEL ACANALADO INTERIOR</t>
        </is>
      </c>
      <c r="D2282" s="11" t="n">
        <v>26</v>
      </c>
      <c r="E2282" s="12" t="n">
        <v>76268.60000000001</v>
      </c>
      <c r="F2282" s="14">
        <f>E2282/SUM(E$2:E$4165)</f>
        <v/>
      </c>
      <c r="G2282" s="14">
        <f>G2281+F2282</f>
        <v/>
      </c>
      <c r="H2282" s="5">
        <f>IF(G2282&lt;=p_rot_a,"A",IF(G2282&lt;=p_rot_b,"B","C"))</f>
        <v/>
      </c>
    </row>
    <row r="2283">
      <c r="A2283" s="5" t="inlineStr">
        <is>
          <t>955</t>
        </is>
      </c>
      <c r="B2283" s="5" t="inlineStr">
        <is>
          <t>CODO 1 1/4 X 90</t>
        </is>
      </c>
      <c r="C2283" s="5" t="inlineStr">
        <is>
          <t>TUBERIA PVC, CANOAS Y ACCESORIOS</t>
        </is>
      </c>
      <c r="D2283" s="11" t="n">
        <v>81</v>
      </c>
      <c r="E2283" s="12" t="n">
        <v>76193.71000000001</v>
      </c>
      <c r="F2283" s="14">
        <f>E2283/SUM(E$2:E$4165)</f>
        <v/>
      </c>
      <c r="G2283" s="14">
        <f>G2282+F2283</f>
        <v/>
      </c>
      <c r="H2283" s="5">
        <f>IF(G2283&lt;=p_rot_a,"A",IF(G2283&lt;=p_rot_b,"B","C"))</f>
        <v/>
      </c>
    </row>
    <row r="2284">
      <c r="A2284" s="5" t="inlineStr">
        <is>
          <t>7931</t>
        </is>
      </c>
      <c r="B2284" s="5" t="inlineStr">
        <is>
          <t>ESPANDER #10 BOLSA</t>
        </is>
      </c>
      <c r="C2284" s="5" t="inlineStr">
        <is>
          <t>TORNILLERIA</t>
        </is>
      </c>
      <c r="D2284" s="11" t="n">
        <v>209</v>
      </c>
      <c r="E2284" s="12" t="n">
        <v>76109.17</v>
      </c>
      <c r="F2284" s="14">
        <f>E2284/SUM(E$2:E$4165)</f>
        <v/>
      </c>
      <c r="G2284" s="14">
        <f>G2283+F2284</f>
        <v/>
      </c>
      <c r="H2284" s="5">
        <f>IF(G2284&lt;=p_rot_a,"A",IF(G2284&lt;=p_rot_b,"B","C"))</f>
        <v/>
      </c>
    </row>
    <row r="2285">
      <c r="A2285" s="5" t="inlineStr">
        <is>
          <t>953</t>
        </is>
      </c>
      <c r="B2285" s="5" t="inlineStr">
        <is>
          <t>GAZA EMT 3/4 SENCILLA  1 OREJA</t>
        </is>
      </c>
      <c r="C2285" s="5" t="inlineStr">
        <is>
          <t>ACCESORIOS ELECTRICOS Y CABLES</t>
        </is>
      </c>
      <c r="D2285" s="11" t="n">
        <v>1293</v>
      </c>
      <c r="E2285" s="12" t="n">
        <v>75782.63</v>
      </c>
      <c r="F2285" s="14">
        <f>E2285/SUM(E$2:E$4165)</f>
        <v/>
      </c>
      <c r="G2285" s="14">
        <f>G2284+F2285</f>
        <v/>
      </c>
      <c r="H2285" s="5">
        <f>IF(G2285&lt;=p_rot_a,"A",IF(G2285&lt;=p_rot_b,"B","C"))</f>
        <v/>
      </c>
    </row>
    <row r="2286">
      <c r="A2286" s="5" t="inlineStr">
        <is>
          <t>9144</t>
        </is>
      </c>
      <c r="B2286" s="5" t="inlineStr">
        <is>
          <t>TUBO EMT 3/4 UL</t>
        </is>
      </c>
      <c r="C2286" s="5" t="inlineStr">
        <is>
          <t>ACCESORIOS ELECTRICOS Y CABLES</t>
        </is>
      </c>
      <c r="D2286" s="11" t="n">
        <v>13</v>
      </c>
      <c r="E2286" s="12" t="n">
        <v>75705.19</v>
      </c>
      <c r="F2286" s="14">
        <f>E2286/SUM(E$2:E$4165)</f>
        <v/>
      </c>
      <c r="G2286" s="14">
        <f>G2285+F2286</f>
        <v/>
      </c>
      <c r="H2286" s="5">
        <f>IF(G2286&lt;=p_rot_a,"A",IF(G2286&lt;=p_rot_b,"B","C"))</f>
        <v/>
      </c>
    </row>
    <row r="2287">
      <c r="A2287" s="5" t="inlineStr">
        <is>
          <t>1115</t>
        </is>
      </c>
      <c r="B2287" s="5" t="inlineStr">
        <is>
          <t>UÑA LAVATORIO SENCILLA 2 PZAS</t>
        </is>
      </c>
      <c r="C2287" s="5" t="inlineStr">
        <is>
          <t>FERRETERIA GENERAL</t>
        </is>
      </c>
      <c r="D2287" s="11" t="n">
        <v>59</v>
      </c>
      <c r="E2287" s="12" t="n">
        <v>75607.78999999999</v>
      </c>
      <c r="F2287" s="14">
        <f>E2287/SUM(E$2:E$4165)</f>
        <v/>
      </c>
      <c r="G2287" s="14">
        <f>G2286+F2287</f>
        <v/>
      </c>
      <c r="H2287" s="5">
        <f>IF(G2287&lt;=p_rot_a,"A",IF(G2287&lt;=p_rot_b,"B","C"))</f>
        <v/>
      </c>
    </row>
    <row r="2288">
      <c r="A2288" s="5" t="inlineStr">
        <is>
          <t>7107</t>
        </is>
      </c>
      <c r="B2288" s="5" t="inlineStr">
        <is>
          <t>POXIPOL GRIS 21G</t>
        </is>
      </c>
      <c r="C2288" s="5" t="inlineStr">
        <is>
          <t>FERRETERIA GENERAL</t>
        </is>
      </c>
      <c r="D2288" s="11" t="n">
        <v>30</v>
      </c>
      <c r="E2288" s="12" t="n">
        <v>75271.31</v>
      </c>
      <c r="F2288" s="14">
        <f>E2288/SUM(E$2:E$4165)</f>
        <v/>
      </c>
      <c r="G2288" s="14">
        <f>G2287+F2288</f>
        <v/>
      </c>
      <c r="H2288" s="5">
        <f>IF(G2288&lt;=p_rot_a,"A",IF(G2288&lt;=p_rot_b,"B","C"))</f>
        <v/>
      </c>
    </row>
    <row r="2289">
      <c r="A2289" s="5" t="inlineStr">
        <is>
          <t>2140</t>
        </is>
      </c>
      <c r="B2289" s="5" t="inlineStr">
        <is>
          <t>LAUREL CUARTO REDONDO 1 EN VARAS</t>
        </is>
      </c>
      <c r="C2289" s="5" t="inlineStr">
        <is>
          <t>LAUREL</t>
        </is>
      </c>
      <c r="D2289" s="11" t="n">
        <v>247</v>
      </c>
      <c r="E2289" s="12" t="n">
        <v>75047.94</v>
      </c>
      <c r="F2289" s="14">
        <f>E2289/SUM(E$2:E$4165)</f>
        <v/>
      </c>
      <c r="G2289" s="14">
        <f>G2288+F2289</f>
        <v/>
      </c>
      <c r="H2289" s="5">
        <f>IF(G2289&lt;=p_rot_a,"A",IF(G2289&lt;=p_rot_b,"B","C"))</f>
        <v/>
      </c>
    </row>
    <row r="2290">
      <c r="A2290" s="5" t="inlineStr">
        <is>
          <t>10120010</t>
        </is>
      </c>
      <c r="B2290" s="5" t="inlineStr">
        <is>
          <t>PLATINA 1 1/2 X 3/16</t>
        </is>
      </c>
      <c r="C2290" s="5" t="inlineStr">
        <is>
          <t>PLATINA HIERRO</t>
        </is>
      </c>
      <c r="D2290" s="11" t="n">
        <v>14</v>
      </c>
      <c r="E2290" s="12" t="n">
        <v>74983.78</v>
      </c>
      <c r="F2290" s="14">
        <f>E2290/SUM(E$2:E$4165)</f>
        <v/>
      </c>
      <c r="G2290" s="14">
        <f>G2289+F2290</f>
        <v/>
      </c>
      <c r="H2290" s="5">
        <f>IF(G2290&lt;=p_rot_a,"A",IF(G2290&lt;=p_rot_b,"B","C"))</f>
        <v/>
      </c>
    </row>
    <row r="2291">
      <c r="A2291" s="5" t="inlineStr">
        <is>
          <t>30619</t>
        </is>
      </c>
      <c r="B2291" s="5" t="inlineStr">
        <is>
          <t>BASE PANTALLA LCD 13/60 MOVIL</t>
        </is>
      </c>
      <c r="C2291" s="5" t="inlineStr">
        <is>
          <t>FERRETERIA GENERAL</t>
        </is>
      </c>
      <c r="D2291" s="11" t="n">
        <v>7</v>
      </c>
      <c r="E2291" s="12" t="n">
        <v>74841.72</v>
      </c>
      <c r="F2291" s="14">
        <f>E2291/SUM(E$2:E$4165)</f>
        <v/>
      </c>
      <c r="G2291" s="14">
        <f>G2290+F2291</f>
        <v/>
      </c>
      <c r="H2291" s="5">
        <f>IF(G2291&lt;=p_rot_a,"A",IF(G2291&lt;=p_rot_b,"B","C"))</f>
        <v/>
      </c>
    </row>
    <row r="2292">
      <c r="A2292" s="5" t="inlineStr">
        <is>
          <t>7313</t>
        </is>
      </c>
      <c r="B2292" s="5" t="inlineStr">
        <is>
          <t>LOCTITE SUPER BONDER PRECISION 5G 1628820</t>
        </is>
      </c>
      <c r="C2292" s="5" t="inlineStr">
        <is>
          <t>FERRETERIA GENERAL</t>
        </is>
      </c>
      <c r="D2292" s="11" t="n">
        <v>27</v>
      </c>
      <c r="E2292" s="12" t="n">
        <v>74809.49000000001</v>
      </c>
      <c r="F2292" s="14">
        <f>E2292/SUM(E$2:E$4165)</f>
        <v/>
      </c>
      <c r="G2292" s="14">
        <f>G2291+F2292</f>
        <v/>
      </c>
      <c r="H2292" s="5">
        <f>IF(G2292&lt;=p_rot_a,"A",IF(G2292&lt;=p_rot_b,"B","C"))</f>
        <v/>
      </c>
    </row>
    <row r="2293">
      <c r="A2293" s="5" t="inlineStr">
        <is>
          <t>728735</t>
        </is>
      </c>
      <c r="B2293" s="5" t="inlineStr">
        <is>
          <t>CACHERA FREGADERO DIAMANTE DORADO LS-3</t>
        </is>
      </c>
      <c r="C2293" s="5" t="inlineStr">
        <is>
          <t>IMPORTACION GRIFERIA</t>
        </is>
      </c>
      <c r="D2293" s="11" t="n">
        <v>3</v>
      </c>
      <c r="E2293" s="12" t="n">
        <v>74751.89</v>
      </c>
      <c r="F2293" s="14">
        <f>E2293/SUM(E$2:E$4165)</f>
        <v/>
      </c>
      <c r="G2293" s="14">
        <f>G2292+F2293</f>
        <v/>
      </c>
      <c r="H2293" s="5">
        <f>IF(G2293&lt;=p_rot_a,"A",IF(G2293&lt;=p_rot_b,"B","C"))</f>
        <v/>
      </c>
    </row>
    <row r="2294">
      <c r="A2294" s="5" t="inlineStr">
        <is>
          <t>351100300990144</t>
        </is>
      </c>
      <c r="B2294" s="5" t="inlineStr">
        <is>
          <t>TOTAL MULTIMETRO DIGITAL SMART  TMT460013 TMT516004</t>
        </is>
      </c>
      <c r="C2294" s="5" t="inlineStr">
        <is>
          <t>HERRAMIENTA ELECTRICA</t>
        </is>
      </c>
      <c r="D2294" s="11" t="n">
        <v>4</v>
      </c>
      <c r="E2294" s="12" t="n">
        <v>74675.48</v>
      </c>
      <c r="F2294" s="14">
        <f>E2294/SUM(E$2:E$4165)</f>
        <v/>
      </c>
      <c r="G2294" s="14">
        <f>G2293+F2294</f>
        <v/>
      </c>
      <c r="H2294" s="5">
        <f>IF(G2294&lt;=p_rot_a,"A",IF(G2294&lt;=p_rot_b,"B","C"))</f>
        <v/>
      </c>
    </row>
    <row r="2295">
      <c r="A2295" s="5" t="inlineStr">
        <is>
          <t>71242</t>
        </is>
      </c>
      <c r="B2295" s="5" t="inlineStr">
        <is>
          <t>TORNILLO METAL 10X1 1/2</t>
        </is>
      </c>
      <c r="C2295" s="5" t="inlineStr">
        <is>
          <t>TORNILLERIA</t>
        </is>
      </c>
      <c r="D2295" s="11" t="n">
        <v>2587</v>
      </c>
      <c r="E2295" s="12" t="n">
        <v>74511.31</v>
      </c>
      <c r="F2295" s="14">
        <f>E2295/SUM(E$2:E$4165)</f>
        <v/>
      </c>
      <c r="G2295" s="14">
        <f>G2294+F2295</f>
        <v/>
      </c>
      <c r="H2295" s="5">
        <f>IF(G2295&lt;=p_rot_a,"A",IF(G2295&lt;=p_rot_b,"B","C"))</f>
        <v/>
      </c>
    </row>
    <row r="2296">
      <c r="A2296" s="5" t="inlineStr">
        <is>
          <t>351100300992552</t>
        </is>
      </c>
      <c r="B2296" s="5" t="inlineStr">
        <is>
          <t>BOSCH TRONZADORA 2300W GCO 230</t>
        </is>
      </c>
      <c r="C2296" s="5" t="inlineStr">
        <is>
          <t>SIERRAS ELECTRICAS</t>
        </is>
      </c>
      <c r="D2296" s="11" t="n">
        <v>1</v>
      </c>
      <c r="E2296" s="12" t="n">
        <v>74504.63</v>
      </c>
      <c r="F2296" s="14">
        <f>E2296/SUM(E$2:E$4165)</f>
        <v/>
      </c>
      <c r="G2296" s="14">
        <f>G2295+F2296</f>
        <v/>
      </c>
      <c r="H2296" s="5">
        <f>IF(G2296&lt;=p_rot_a,"A",IF(G2296&lt;=p_rot_b,"B","C"))</f>
        <v/>
      </c>
    </row>
    <row r="2297">
      <c r="A2297" s="5" t="inlineStr">
        <is>
          <t>111273</t>
        </is>
      </c>
      <c r="B2297" s="5" t="inlineStr">
        <is>
          <t>LLAVE LAVATORIO SENCILLA CRUZ 90125 EZ-FLO</t>
        </is>
      </c>
      <c r="C2297" s="5" t="inlineStr">
        <is>
          <t>GRIFERIA - ACC. BAÑO Y COCINA</t>
        </is>
      </c>
      <c r="D2297" s="11" t="n">
        <v>10</v>
      </c>
      <c r="E2297" s="12" t="n">
        <v>74486.55</v>
      </c>
      <c r="F2297" s="14">
        <f>E2297/SUM(E$2:E$4165)</f>
        <v/>
      </c>
      <c r="G2297" s="14">
        <f>G2296+F2297</f>
        <v/>
      </c>
      <c r="H2297" s="5">
        <f>IF(G2297&lt;=p_rot_a,"A",IF(G2297&lt;=p_rot_b,"B","C"))</f>
        <v/>
      </c>
    </row>
    <row r="2298">
      <c r="A2298" s="5" t="inlineStr">
        <is>
          <t>7446</t>
        </is>
      </c>
      <c r="B2298" s="5" t="inlineStr">
        <is>
          <t>SEPARADOR P/CERAMICA 3MM</t>
        </is>
      </c>
      <c r="C2298" s="5" t="inlineStr">
        <is>
          <t>FERRETERIA GENERAL</t>
        </is>
      </c>
      <c r="D2298" s="11" t="n">
        <v>141</v>
      </c>
      <c r="E2298" s="12" t="n">
        <v>74447.78999999999</v>
      </c>
      <c r="F2298" s="14">
        <f>E2298/SUM(E$2:E$4165)</f>
        <v/>
      </c>
      <c r="G2298" s="14">
        <f>G2297+F2298</f>
        <v/>
      </c>
      <c r="H2298" s="5">
        <f>IF(G2298&lt;=p_rot_a,"A",IF(G2298&lt;=p_rot_b,"B","C"))</f>
        <v/>
      </c>
    </row>
    <row r="2299">
      <c r="A2299" s="5" t="inlineStr">
        <is>
          <t>351100300991622</t>
        </is>
      </c>
      <c r="B2299" s="5" t="inlineStr">
        <is>
          <t>PAÑO MICRO FIBRA ROLLO 50 UNIDADES 12X12 REUTILIZABLES</t>
        </is>
      </c>
      <c r="C2299" s="5" t="inlineStr">
        <is>
          <t>FERRETERIA GENERAL</t>
        </is>
      </c>
      <c r="D2299" s="11" t="n">
        <v>10</v>
      </c>
      <c r="E2299" s="12" t="n">
        <v>74393.81</v>
      </c>
      <c r="F2299" s="14">
        <f>E2299/SUM(E$2:E$4165)</f>
        <v/>
      </c>
      <c r="G2299" s="14">
        <f>G2298+F2299</f>
        <v/>
      </c>
      <c r="H2299" s="5">
        <f>IF(G2299&lt;=p_rot_a,"A",IF(G2299&lt;=p_rot_b,"B","C"))</f>
        <v/>
      </c>
    </row>
    <row r="2300">
      <c r="A2300" s="5" t="inlineStr">
        <is>
          <t>10164</t>
        </is>
      </c>
      <c r="B2300" s="5" t="inlineStr">
        <is>
          <t>CACHERA FREGADERO DOBLE LAINZ 036PF2LC PRICE PFISTER</t>
        </is>
      </c>
      <c r="C2300" s="5" t="inlineStr">
        <is>
          <t>GRIFERIA - ACC. BAÑO Y COCINA</t>
        </is>
      </c>
      <c r="D2300" s="11" t="n">
        <v>2</v>
      </c>
      <c r="E2300" s="12" t="n">
        <v>74203.42</v>
      </c>
      <c r="F2300" s="14">
        <f>E2300/SUM(E$2:E$4165)</f>
        <v/>
      </c>
      <c r="G2300" s="14">
        <f>G2299+F2300</f>
        <v/>
      </c>
      <c r="H2300" s="5">
        <f>IF(G2300&lt;=p_rot_a,"A",IF(G2300&lt;=p_rot_b,"B","C"))</f>
        <v/>
      </c>
    </row>
    <row r="2301">
      <c r="A2301" s="5" t="inlineStr">
        <is>
          <t>5992895</t>
        </is>
      </c>
      <c r="B2301" s="5" t="inlineStr">
        <is>
          <t xml:space="preserve"> MUEBLE ORGANIZADOR BLANCO CON 3 REPISAS OWC-3</t>
        </is>
      </c>
      <c r="C2301" s="5" t="inlineStr">
        <is>
          <t>FERRETERIA GENERAL</t>
        </is>
      </c>
      <c r="D2301" s="11" t="n">
        <v>5</v>
      </c>
      <c r="E2301" s="12" t="n">
        <v>74202.2</v>
      </c>
      <c r="F2301" s="14">
        <f>E2301/SUM(E$2:E$4165)</f>
        <v/>
      </c>
      <c r="G2301" s="14">
        <f>G2300+F2301</f>
        <v/>
      </c>
      <c r="H2301" s="5">
        <f>IF(G2301&lt;=p_rot_a,"A",IF(G2301&lt;=p_rot_b,"B","C"))</f>
        <v/>
      </c>
    </row>
    <row r="2302">
      <c r="A2302" s="5" t="inlineStr">
        <is>
          <t>72679</t>
        </is>
      </c>
      <c r="B2302" s="5" t="inlineStr">
        <is>
          <t>BANDEJA METALICA GYPSUM 14 BATEA</t>
        </is>
      </c>
      <c r="C2302" s="5" t="inlineStr">
        <is>
          <t>FERRETERIA GENERAL</t>
        </is>
      </c>
      <c r="D2302" s="11" t="n">
        <v>18</v>
      </c>
      <c r="E2302" s="12" t="n">
        <v>74137.64</v>
      </c>
      <c r="F2302" s="14">
        <f>E2302/SUM(E$2:E$4165)</f>
        <v/>
      </c>
      <c r="G2302" s="14">
        <f>G2301+F2302</f>
        <v/>
      </c>
      <c r="H2302" s="5">
        <f>IF(G2302&lt;=p_rot_a,"A",IF(G2302&lt;=p_rot_b,"B","C"))</f>
        <v/>
      </c>
    </row>
    <row r="2303">
      <c r="A2303" s="5" t="inlineStr">
        <is>
          <t>351100300992844</t>
        </is>
      </c>
      <c r="B2303" s="5" t="inlineStr">
        <is>
          <t>LLAVIN MANIJA SATINADO NT1408-SS</t>
        </is>
      </c>
      <c r="C2303" s="5" t="inlineStr">
        <is>
          <t>IMPORTACION FERRETERIA GENERAL</t>
        </is>
      </c>
      <c r="D2303" s="11" t="n">
        <v>10</v>
      </c>
      <c r="E2303" s="12" t="n">
        <v>74092.92</v>
      </c>
      <c r="F2303" s="14">
        <f>E2303/SUM(E$2:E$4165)</f>
        <v/>
      </c>
      <c r="G2303" s="14">
        <f>G2302+F2303</f>
        <v/>
      </c>
      <c r="H2303" s="5">
        <f>IF(G2303&lt;=p_rot_a,"A",IF(G2303&lt;=p_rot_b,"B","C"))</f>
        <v/>
      </c>
    </row>
    <row r="2304">
      <c r="A2304" s="5" t="inlineStr">
        <is>
          <t>6625</t>
        </is>
      </c>
      <c r="B2304" s="5" t="inlineStr">
        <is>
          <t>PROTECTO KORAZA 3825 CUBETA SATIN BLANCO</t>
        </is>
      </c>
      <c r="C2304" s="5" t="inlineStr">
        <is>
          <t>SIN CATEGORIA</t>
        </is>
      </c>
      <c r="D2304" s="11" t="n">
        <v>1</v>
      </c>
      <c r="E2304" s="12" t="n">
        <v>73659.28999999999</v>
      </c>
      <c r="F2304" s="14">
        <f>E2304/SUM(E$2:E$4165)</f>
        <v/>
      </c>
      <c r="G2304" s="14">
        <f>G2303+F2304</f>
        <v/>
      </c>
      <c r="H2304" s="5">
        <f>IF(G2304&lt;=p_rot_a,"A",IF(G2304&lt;=p_rot_b,"B","C"))</f>
        <v/>
      </c>
    </row>
    <row r="2305">
      <c r="A2305" s="5" t="inlineStr">
        <is>
          <t>351100300991912</t>
        </is>
      </c>
      <c r="B2305" s="5" t="inlineStr">
        <is>
          <t>JUEGO CAMPING 4 PIEZAS WCPS9101 WFW</t>
        </is>
      </c>
      <c r="C2305" s="5" t="inlineStr">
        <is>
          <t>SIN CATEGORIA</t>
        </is>
      </c>
      <c r="D2305" s="11" t="n">
        <v>1</v>
      </c>
      <c r="E2305" s="12" t="n">
        <v>73479.64999999999</v>
      </c>
      <c r="F2305" s="14">
        <f>E2305/SUM(E$2:E$4165)</f>
        <v/>
      </c>
      <c r="G2305" s="14">
        <f>G2304+F2305</f>
        <v/>
      </c>
      <c r="H2305" s="5">
        <f>IF(G2305&lt;=p_rot_a,"A",IF(G2305&lt;=p_rot_b,"B","C"))</f>
        <v/>
      </c>
    </row>
    <row r="2306">
      <c r="A2306" s="5" t="inlineStr">
        <is>
          <t>93</t>
        </is>
      </c>
      <c r="B2306" s="5" t="inlineStr">
        <is>
          <t>CODO RECTANGULAR PVC PARA BAJANTE CANOA</t>
        </is>
      </c>
      <c r="C2306" s="5" t="inlineStr">
        <is>
          <t>TUBERIA PVC, CANOAS Y ACCESORIOS</t>
        </is>
      </c>
      <c r="D2306" s="11" t="n">
        <v>28</v>
      </c>
      <c r="E2306" s="12" t="n">
        <v>73302.37</v>
      </c>
      <c r="F2306" s="14">
        <f>E2306/SUM(E$2:E$4165)</f>
        <v/>
      </c>
      <c r="G2306" s="14">
        <f>G2305+F2306</f>
        <v/>
      </c>
      <c r="H2306" s="5">
        <f>IF(G2306&lt;=p_rot_a,"A",IF(G2306&lt;=p_rot_b,"B","C"))</f>
        <v/>
      </c>
    </row>
    <row r="2307">
      <c r="A2307" s="5" t="inlineStr">
        <is>
          <t>7108</t>
        </is>
      </c>
      <c r="B2307" s="5" t="inlineStr">
        <is>
          <t>POXIPOL TRANSPARENTE 16G</t>
        </is>
      </c>
      <c r="C2307" s="5" t="inlineStr">
        <is>
          <t>FERRETERIA GENERAL</t>
        </is>
      </c>
      <c r="D2307" s="11" t="n">
        <v>29</v>
      </c>
      <c r="E2307" s="12" t="n">
        <v>73255.33</v>
      </c>
      <c r="F2307" s="14">
        <f>E2307/SUM(E$2:E$4165)</f>
        <v/>
      </c>
      <c r="G2307" s="14">
        <f>G2306+F2307</f>
        <v/>
      </c>
      <c r="H2307" s="5">
        <f>IF(G2307&lt;=p_rot_a,"A",IF(G2307&lt;=p_rot_b,"B","C"))</f>
        <v/>
      </c>
    </row>
    <row r="2308">
      <c r="A2308" s="5" t="inlineStr">
        <is>
          <t>4367566</t>
        </is>
      </c>
      <c r="B2308" s="5" t="inlineStr">
        <is>
          <t>NOVA EXTENSION PINTOR 165-300CM</t>
        </is>
      </c>
      <c r="C2308" s="5" t="inlineStr">
        <is>
          <t>PINTURAS Y SELLADORES</t>
        </is>
      </c>
      <c r="D2308" s="11" t="n">
        <v>18</v>
      </c>
      <c r="E2308" s="12" t="n">
        <v>73227.74000000001</v>
      </c>
      <c r="F2308" s="14">
        <f>E2308/SUM(E$2:E$4165)</f>
        <v/>
      </c>
      <c r="G2308" s="14">
        <f>G2307+F2308</f>
        <v/>
      </c>
      <c r="H2308" s="5">
        <f>IF(G2308&lt;=p_rot_a,"A",IF(G2308&lt;=p_rot_b,"B","C"))</f>
        <v/>
      </c>
    </row>
    <row r="2309">
      <c r="A2309" s="5" t="inlineStr">
        <is>
          <t>979</t>
        </is>
      </c>
      <c r="B2309" s="5" t="inlineStr">
        <is>
          <t>TAPON PVC 4 CON REGISTRO</t>
        </is>
      </c>
      <c r="C2309" s="5" t="inlineStr">
        <is>
          <t>TUBERIA PVC, CANOAS Y ACCESORIOS</t>
        </is>
      </c>
      <c r="D2309" s="11" t="n">
        <v>30</v>
      </c>
      <c r="E2309" s="12" t="n">
        <v>73154.83</v>
      </c>
      <c r="F2309" s="14">
        <f>E2309/SUM(E$2:E$4165)</f>
        <v/>
      </c>
      <c r="G2309" s="14">
        <f>G2308+F2309</f>
        <v/>
      </c>
      <c r="H2309" s="5">
        <f>IF(G2309&lt;=p_rot_a,"A",IF(G2309&lt;=p_rot_b,"B","C"))</f>
        <v/>
      </c>
    </row>
    <row r="2310">
      <c r="A2310" s="5" t="inlineStr">
        <is>
          <t>43242</t>
        </is>
      </c>
      <c r="B2310" s="5" t="inlineStr">
        <is>
          <t>CARGADOR BATERIA LITIO 20C UTFCLI2001</t>
        </is>
      </c>
      <c r="C2310" s="5" t="inlineStr">
        <is>
          <t>HERRAMIENTA ELECTRICA</t>
        </is>
      </c>
      <c r="D2310" s="11" t="n">
        <v>11</v>
      </c>
      <c r="E2310" s="12" t="n">
        <v>73148.33</v>
      </c>
      <c r="F2310" s="14">
        <f>E2310/SUM(E$2:E$4165)</f>
        <v/>
      </c>
      <c r="G2310" s="14">
        <f>G2309+F2310</f>
        <v/>
      </c>
      <c r="H2310" s="5">
        <f>IF(G2310&lt;=p_rot_a,"A",IF(G2310&lt;=p_rot_b,"B","C"))</f>
        <v/>
      </c>
    </row>
    <row r="2311">
      <c r="A2311" s="5" t="inlineStr">
        <is>
          <t>14100011</t>
        </is>
      </c>
      <c r="B2311" s="5" t="inlineStr">
        <is>
          <t>PUERTA CEDRO 7 TABLEROS 80 X 210 CM</t>
        </is>
      </c>
      <c r="C2311" s="5" t="inlineStr">
        <is>
          <t>SIN CATEGORIA</t>
        </is>
      </c>
      <c r="D2311" s="11" t="n">
        <v>1</v>
      </c>
      <c r="E2311" s="12" t="n">
        <v>73141.59</v>
      </c>
      <c r="F2311" s="14">
        <f>E2311/SUM(E$2:E$4165)</f>
        <v/>
      </c>
      <c r="G2311" s="14">
        <f>G2310+F2311</f>
        <v/>
      </c>
      <c r="H2311" s="5">
        <f>IF(G2311&lt;=p_rot_a,"A",IF(G2311&lt;=p_rot_b,"B","C"))</f>
        <v/>
      </c>
    </row>
    <row r="2312">
      <c r="A2312" s="5" t="inlineStr">
        <is>
          <t>82313</t>
        </is>
      </c>
      <c r="B2312" s="5" t="inlineStr">
        <is>
          <t>TOTAL CANDADO ANTICIZALLA 60MM TLK32603</t>
        </is>
      </c>
      <c r="C2312" s="5" t="inlineStr">
        <is>
          <t>FERRETERIA GENERAL</t>
        </is>
      </c>
      <c r="D2312" s="11" t="n">
        <v>11</v>
      </c>
      <c r="E2312" s="12" t="n">
        <v>73032.5</v>
      </c>
      <c r="F2312" s="14">
        <f>E2312/SUM(E$2:E$4165)</f>
        <v/>
      </c>
      <c r="G2312" s="14">
        <f>G2311+F2312</f>
        <v/>
      </c>
      <c r="H2312" s="5">
        <f>IF(G2312&lt;=p_rot_a,"A",IF(G2312&lt;=p_rot_b,"B","C"))</f>
        <v/>
      </c>
    </row>
    <row r="2313">
      <c r="A2313" s="5" t="inlineStr">
        <is>
          <t>10120001</t>
        </is>
      </c>
      <c r="B2313" s="5" t="inlineStr">
        <is>
          <t>PLATINA 1/2 X 1/8</t>
        </is>
      </c>
      <c r="C2313" s="5" t="inlineStr">
        <is>
          <t>PLATINA HIERRO</t>
        </is>
      </c>
      <c r="D2313" s="11" t="n">
        <v>64</v>
      </c>
      <c r="E2313" s="12" t="n">
        <v>73016.52</v>
      </c>
      <c r="F2313" s="14">
        <f>E2313/SUM(E$2:E$4165)</f>
        <v/>
      </c>
      <c r="G2313" s="14">
        <f>G2312+F2313</f>
        <v/>
      </c>
      <c r="H2313" s="5">
        <f>IF(G2313&lt;=p_rot_a,"A",IF(G2313&lt;=p_rot_b,"B","C"))</f>
        <v/>
      </c>
    </row>
    <row r="2314">
      <c r="A2314" s="5" t="inlineStr">
        <is>
          <t>351100300992601</t>
        </is>
      </c>
      <c r="B2314" s="5" t="inlineStr">
        <is>
          <t>LANCO MAXIMA LATEX SATIN DEEP CUBETA MA763-2</t>
        </is>
      </c>
      <c r="C2314" s="5" t="inlineStr">
        <is>
          <t>PINTURA ACRILICA</t>
        </is>
      </c>
      <c r="D2314" s="11" t="n">
        <v>1</v>
      </c>
      <c r="E2314" s="12" t="n">
        <v>73008.85000000001</v>
      </c>
      <c r="F2314" s="14">
        <f>E2314/SUM(E$2:E$4165)</f>
        <v/>
      </c>
      <c r="G2314" s="14">
        <f>G2313+F2314</f>
        <v/>
      </c>
      <c r="H2314" s="5">
        <f>IF(G2314&lt;=p_rot_a,"A",IF(G2314&lt;=p_rot_b,"B","C"))</f>
        <v/>
      </c>
    </row>
    <row r="2315">
      <c r="A2315" s="5" t="inlineStr">
        <is>
          <t>71021</t>
        </is>
      </c>
      <c r="B2315" s="5" t="inlineStr">
        <is>
          <t>ESPANDER GYPSUN BLANCO 6 U</t>
        </is>
      </c>
      <c r="C2315" s="5" t="inlineStr">
        <is>
          <t>TORNILLERIA</t>
        </is>
      </c>
      <c r="D2315" s="11" t="n">
        <v>220</v>
      </c>
      <c r="E2315" s="12" t="n">
        <v>72964.94</v>
      </c>
      <c r="F2315" s="14">
        <f>E2315/SUM(E$2:E$4165)</f>
        <v/>
      </c>
      <c r="G2315" s="14">
        <f>G2314+F2315</f>
        <v/>
      </c>
      <c r="H2315" s="5">
        <f>IF(G2315&lt;=p_rot_a,"A",IF(G2315&lt;=p_rot_b,"B","C"))</f>
        <v/>
      </c>
    </row>
    <row r="2316">
      <c r="A2316" s="5" t="inlineStr">
        <is>
          <t>10120007</t>
        </is>
      </c>
      <c r="B2316" s="5" t="inlineStr">
        <is>
          <t>PLATINA 1 1/4 X 1/8</t>
        </is>
      </c>
      <c r="C2316" s="5" t="inlineStr">
        <is>
          <t>PLATINA HIERRO</t>
        </is>
      </c>
      <c r="D2316" s="11" t="n">
        <v>25</v>
      </c>
      <c r="E2316" s="12" t="n">
        <v>72874.56</v>
      </c>
      <c r="F2316" s="14">
        <f>E2316/SUM(E$2:E$4165)</f>
        <v/>
      </c>
      <c r="G2316" s="14">
        <f>G2315+F2316</f>
        <v/>
      </c>
      <c r="H2316" s="5">
        <f>IF(G2316&lt;=p_rot_a,"A",IF(G2316&lt;=p_rot_b,"B","C"))</f>
        <v/>
      </c>
    </row>
    <row r="2317">
      <c r="A2317" s="5" t="inlineStr">
        <is>
          <t>351100300991767</t>
        </is>
      </c>
      <c r="B2317" s="5" t="inlineStr">
        <is>
          <t>GRACIELA CACHERA MONOCOMANDO DORADA BAJA TPL2301-1TG</t>
        </is>
      </c>
      <c r="C2317" s="5" t="inlineStr">
        <is>
          <t>GRIFERIA - ACC. BAÑO Y COCINA</t>
        </is>
      </c>
      <c r="D2317" s="11" t="n">
        <v>2</v>
      </c>
      <c r="E2317" s="12" t="n">
        <v>72869.16</v>
      </c>
      <c r="F2317" s="14">
        <f>E2317/SUM(E$2:E$4165)</f>
        <v/>
      </c>
      <c r="G2317" s="14">
        <f>G2316+F2317</f>
        <v/>
      </c>
      <c r="H2317" s="5">
        <f>IF(G2317&lt;=p_rot_a,"A",IF(G2317&lt;=p_rot_b,"B","C"))</f>
        <v/>
      </c>
    </row>
    <row r="2318">
      <c r="A2318" s="5" t="inlineStr">
        <is>
          <t>PINT-PA-0105</t>
        </is>
      </c>
      <c r="B2318" s="5" t="inlineStr">
        <is>
          <t>STAINLESS TINT MATE GALON OF376-4</t>
        </is>
      </c>
      <c r="C2318" s="5" t="inlineStr">
        <is>
          <t>PINTURA ACRILICA</t>
        </is>
      </c>
      <c r="D2318" s="11" t="n">
        <v>5</v>
      </c>
      <c r="E2318" s="12" t="n">
        <v>72787.61</v>
      </c>
      <c r="F2318" s="14">
        <f>E2318/SUM(E$2:E$4165)</f>
        <v/>
      </c>
      <c r="G2318" s="14">
        <f>G2317+F2318</f>
        <v/>
      </c>
      <c r="H2318" s="5">
        <f>IF(G2318&lt;=p_rot_a,"A",IF(G2318&lt;=p_rot_b,"B","C"))</f>
        <v/>
      </c>
    </row>
    <row r="2319">
      <c r="A2319" s="5" t="inlineStr">
        <is>
          <t>73966</t>
        </is>
      </c>
      <c r="B2319" s="5" t="inlineStr">
        <is>
          <t>TOTAL TIJERA AVIACION  DERECHA THT523106</t>
        </is>
      </c>
      <c r="C2319" s="5" t="inlineStr">
        <is>
          <t>FERRETERIA GENERAL</t>
        </is>
      </c>
      <c r="D2319" s="11" t="n">
        <v>22</v>
      </c>
      <c r="E2319" s="12" t="n">
        <v>72414.55</v>
      </c>
      <c r="F2319" s="14">
        <f>E2319/SUM(E$2:E$4165)</f>
        <v/>
      </c>
      <c r="G2319" s="14">
        <f>G2318+F2319</f>
        <v/>
      </c>
      <c r="H2319" s="5">
        <f>IF(G2319&lt;=p_rot_a,"A",IF(G2319&lt;=p_rot_b,"B","C"))</f>
        <v/>
      </c>
    </row>
    <row r="2320">
      <c r="A2320" s="5" t="inlineStr">
        <is>
          <t>10100003</t>
        </is>
      </c>
      <c r="B2320" s="5" t="inlineStr">
        <is>
          <t>ANGULAR 1 1/4 X 1/8</t>
        </is>
      </c>
      <c r="C2320" s="5" t="inlineStr">
        <is>
          <t>ANGULAR HIERRO</t>
        </is>
      </c>
      <c r="D2320" s="11" t="n">
        <v>14</v>
      </c>
      <c r="E2320" s="12" t="n">
        <v>72339.02</v>
      </c>
      <c r="F2320" s="14">
        <f>E2320/SUM(E$2:E$4165)</f>
        <v/>
      </c>
      <c r="G2320" s="14">
        <f>G2319+F2320</f>
        <v/>
      </c>
      <c r="H2320" s="5">
        <f>IF(G2320&lt;=p_rot_a,"A",IF(G2320&lt;=p_rot_b,"B","C"))</f>
        <v/>
      </c>
    </row>
    <row r="2321">
      <c r="A2321" s="5" t="inlineStr">
        <is>
          <t>354</t>
        </is>
      </c>
      <c r="B2321" s="5" t="inlineStr">
        <is>
          <t>OCRE ROJO</t>
        </is>
      </c>
      <c r="C2321" s="5" t="inlineStr">
        <is>
          <t>FERRETERIA GENERAL</t>
        </is>
      </c>
      <c r="D2321" s="11" t="n">
        <v>65</v>
      </c>
      <c r="E2321" s="12" t="n">
        <v>72286.99000000001</v>
      </c>
      <c r="F2321" s="14">
        <f>E2321/SUM(E$2:E$4165)</f>
        <v/>
      </c>
      <c r="G2321" s="14">
        <f>G2320+F2321</f>
        <v/>
      </c>
      <c r="H2321" s="5">
        <f>IF(G2321&lt;=p_rot_a,"A",IF(G2321&lt;=p_rot_b,"B","C"))</f>
        <v/>
      </c>
    </row>
    <row r="2322">
      <c r="A2322" s="5" t="inlineStr">
        <is>
          <t>990042</t>
        </is>
      </c>
      <c r="B2322" s="5" t="inlineStr">
        <is>
          <t>CINTA DUCTO 48MM X 30M.</t>
        </is>
      </c>
      <c r="C2322" s="5" t="inlineStr">
        <is>
          <t>FERRETERIA GENERAL</t>
        </is>
      </c>
      <c r="D2322" s="11" t="n">
        <v>14</v>
      </c>
      <c r="E2322" s="12" t="n">
        <v>72171.11</v>
      </c>
      <c r="F2322" s="14">
        <f>E2322/SUM(E$2:E$4165)</f>
        <v/>
      </c>
      <c r="G2322" s="14">
        <f>G2321+F2322</f>
        <v/>
      </c>
      <c r="H2322" s="5">
        <f>IF(G2322&lt;=p_rot_a,"A",IF(G2322&lt;=p_rot_b,"B","C"))</f>
        <v/>
      </c>
    </row>
    <row r="2323">
      <c r="A2323" s="5" t="inlineStr">
        <is>
          <t>351100300990065</t>
        </is>
      </c>
      <c r="B2323" s="5" t="inlineStr">
        <is>
          <t xml:space="preserve">MAYIST LLAVIN PRINCIPAL COBRE 5260 DE LUJO </t>
        </is>
      </c>
      <c r="C2323" s="5" t="inlineStr">
        <is>
          <t>FERRETERIA GENERAL</t>
        </is>
      </c>
      <c r="D2323" s="11" t="n">
        <v>4</v>
      </c>
      <c r="E2323" s="12" t="n">
        <v>72030</v>
      </c>
      <c r="F2323" s="14">
        <f>E2323/SUM(E$2:E$4165)</f>
        <v/>
      </c>
      <c r="G2323" s="14">
        <f>G2322+F2323</f>
        <v/>
      </c>
      <c r="H2323" s="5">
        <f>IF(G2323&lt;=p_rot_a,"A",IF(G2323&lt;=p_rot_b,"B","C"))</f>
        <v/>
      </c>
    </row>
    <row r="2324">
      <c r="A2324" s="5" t="inlineStr">
        <is>
          <t>351100300992375</t>
        </is>
      </c>
      <c r="B2324" s="5" t="inlineStr">
        <is>
          <t>LAMPARA NEGRA LED REDOM. EMPOT. 720LM 12W 100-240V WELLMAX NEGRA NEGRA</t>
        </is>
      </c>
      <c r="C2324" s="5" t="inlineStr">
        <is>
          <t>BOMBILLOS Y LAMPARAS</t>
        </is>
      </c>
      <c r="D2324" s="11" t="n">
        <v>22</v>
      </c>
      <c r="E2324" s="12" t="n">
        <v>71875.44</v>
      </c>
      <c r="F2324" s="14">
        <f>E2324/SUM(E$2:E$4165)</f>
        <v/>
      </c>
      <c r="G2324" s="14">
        <f>G2323+F2324</f>
        <v/>
      </c>
      <c r="H2324" s="5">
        <f>IF(G2324&lt;=p_rot_a,"A",IF(G2324&lt;=p_rot_b,"B","C"))</f>
        <v/>
      </c>
    </row>
    <row r="2325">
      <c r="A2325" s="5" t="inlineStr">
        <is>
          <t>15310</t>
        </is>
      </c>
      <c r="B2325" s="5" t="inlineStr">
        <is>
          <t>TOTAL GUANTE CUERO SOLDAR LARGO TSP15161</t>
        </is>
      </c>
      <c r="C2325" s="5" t="inlineStr">
        <is>
          <t>FERRETERIA GENERAL</t>
        </is>
      </c>
      <c r="D2325" s="11" t="n">
        <v>11</v>
      </c>
      <c r="E2325" s="12" t="n">
        <v>71743.94</v>
      </c>
      <c r="F2325" s="14">
        <f>E2325/SUM(E$2:E$4165)</f>
        <v/>
      </c>
      <c r="G2325" s="14">
        <f>G2324+F2325</f>
        <v/>
      </c>
      <c r="H2325" s="5">
        <f>IF(G2325&lt;=p_rot_a,"A",IF(G2325&lt;=p_rot_b,"B","C"))</f>
        <v/>
      </c>
    </row>
    <row r="2326">
      <c r="A2326" s="5" t="inlineStr">
        <is>
          <t>335990566</t>
        </is>
      </c>
      <c r="B2326" s="5" t="inlineStr">
        <is>
          <t>NOVA EXTENSION PINTOR 122-244CM EXP-14896</t>
        </is>
      </c>
      <c r="C2326" s="5" t="inlineStr">
        <is>
          <t>PINTURAS Y SELLADORES</t>
        </is>
      </c>
      <c r="D2326" s="11" t="n">
        <v>8</v>
      </c>
      <c r="E2326" s="12" t="n">
        <v>71691.61</v>
      </c>
      <c r="F2326" s="14">
        <f>E2326/SUM(E$2:E$4165)</f>
        <v/>
      </c>
      <c r="G2326" s="14">
        <f>G2325+F2326</f>
        <v/>
      </c>
      <c r="H2326" s="5">
        <f>IF(G2326&lt;=p_rot_a,"A",IF(G2326&lt;=p_rot_b,"B","C"))</f>
        <v/>
      </c>
    </row>
    <row r="2327">
      <c r="A2327" s="5" t="inlineStr">
        <is>
          <t>11144</t>
        </is>
      </c>
      <c r="B2327" s="5" t="inlineStr">
        <is>
          <t>FLANGER METALICO LLAVE EMPOTRAR #846 SA101</t>
        </is>
      </c>
      <c r="C2327" s="5" t="inlineStr">
        <is>
          <t>FERRETERIA GENERAL</t>
        </is>
      </c>
      <c r="D2327" s="11" t="n">
        <v>46</v>
      </c>
      <c r="E2327" s="12" t="n">
        <v>71464.78999999999</v>
      </c>
      <c r="F2327" s="14">
        <f>E2327/SUM(E$2:E$4165)</f>
        <v/>
      </c>
      <c r="G2327" s="14">
        <f>G2326+F2327</f>
        <v/>
      </c>
      <c r="H2327" s="5">
        <f>IF(G2327&lt;=p_rot_a,"A",IF(G2327&lt;=p_rot_b,"B","C"))</f>
        <v/>
      </c>
    </row>
    <row r="2328">
      <c r="A2328" s="5" t="inlineStr">
        <is>
          <t>9174</t>
        </is>
      </c>
      <c r="B2328" s="5" t="inlineStr">
        <is>
          <t>UNION CANOA LISA AMANCO</t>
        </is>
      </c>
      <c r="C2328" s="5" t="inlineStr">
        <is>
          <t>TUBERIA PVC, CANOAS Y ACCESORIOS</t>
        </is>
      </c>
      <c r="D2328" s="11" t="n">
        <v>77</v>
      </c>
      <c r="E2328" s="12" t="n">
        <v>71392.24000000001</v>
      </c>
      <c r="F2328" s="14">
        <f>E2328/SUM(E$2:E$4165)</f>
        <v/>
      </c>
      <c r="G2328" s="14">
        <f>G2327+F2328</f>
        <v/>
      </c>
      <c r="H2328" s="5">
        <f>IF(G2328&lt;=p_rot_a,"A",IF(G2328&lt;=p_rot_b,"B","C"))</f>
        <v/>
      </c>
    </row>
    <row r="2329">
      <c r="A2329" s="5" t="inlineStr">
        <is>
          <t>PINT-PA-0037</t>
        </is>
      </c>
      <c r="B2329" s="5" t="inlineStr">
        <is>
          <t>LANCO SUPER COAT PASTEL MATE 1/4 SC688-5</t>
        </is>
      </c>
      <c r="C2329" s="5" t="inlineStr">
        <is>
          <t>PINTURA ACRILICA</t>
        </is>
      </c>
      <c r="D2329" s="11" t="n">
        <v>14</v>
      </c>
      <c r="E2329" s="12" t="n">
        <v>71320.96000000001</v>
      </c>
      <c r="F2329" s="14">
        <f>E2329/SUM(E$2:E$4165)</f>
        <v/>
      </c>
      <c r="G2329" s="14">
        <f>G2328+F2329</f>
        <v/>
      </c>
      <c r="H2329" s="5">
        <f>IF(G2329&lt;=p_rot_a,"A",IF(G2329&lt;=p_rot_b,"B","C"))</f>
        <v/>
      </c>
    </row>
    <row r="2330">
      <c r="A2330" s="5" t="inlineStr">
        <is>
          <t>351100300992118</t>
        </is>
      </c>
      <c r="B2330" s="5" t="inlineStr">
        <is>
          <t>PERFIL IN NEGRO 2.95M PARA LAMINA BAMBU</t>
        </is>
      </c>
      <c r="C2330" s="5" t="inlineStr">
        <is>
          <t>IMPORTACION LAMINA PVC, BAMBU, ACC</t>
        </is>
      </c>
      <c r="D2330" s="11" t="n">
        <v>23</v>
      </c>
      <c r="E2330" s="12" t="n">
        <v>71238.94</v>
      </c>
      <c r="F2330" s="14">
        <f>E2330/SUM(E$2:E$4165)</f>
        <v/>
      </c>
      <c r="G2330" s="14">
        <f>G2329+F2330</f>
        <v/>
      </c>
      <c r="H2330" s="5">
        <f>IF(G2330&lt;=p_rot_a,"A",IF(G2330&lt;=p_rot_b,"B","C"))</f>
        <v/>
      </c>
    </row>
    <row r="2331">
      <c r="A2331" s="5" t="inlineStr">
        <is>
          <t>351100300991489</t>
        </is>
      </c>
      <c r="B2331" s="5" t="inlineStr">
        <is>
          <t>LAMINA PVC 9206 MADERA ROJIZA 1.22X2.44 3MM IMITACION MADERA NATURAL</t>
        </is>
      </c>
      <c r="C2331" s="5" t="inlineStr">
        <is>
          <t>SIN CATEGORIA</t>
        </is>
      </c>
      <c r="D2331" s="11" t="n">
        <v>5</v>
      </c>
      <c r="E2331" s="12" t="n">
        <v>71173.60000000001</v>
      </c>
      <c r="F2331" s="14">
        <f>E2331/SUM(E$2:E$4165)</f>
        <v/>
      </c>
      <c r="G2331" s="14">
        <f>G2330+F2331</f>
        <v/>
      </c>
      <c r="H2331" s="5">
        <f>IF(G2331&lt;=p_rot_a,"A",IF(G2331&lt;=p_rot_b,"B","C"))</f>
        <v/>
      </c>
    </row>
    <row r="2332">
      <c r="A2332" s="5" t="inlineStr">
        <is>
          <t>71760</t>
        </is>
      </c>
      <c r="B2332" s="5" t="inlineStr">
        <is>
          <t>TOTAL DISCO FLAP #60 41/2 TAC631152</t>
        </is>
      </c>
      <c r="C2332" s="5" t="inlineStr">
        <is>
          <t>FERRETERIA GENERAL</t>
        </is>
      </c>
      <c r="D2332" s="11" t="n">
        <v>80</v>
      </c>
      <c r="E2332" s="12" t="n">
        <v>71159.21000000001</v>
      </c>
      <c r="F2332" s="14">
        <f>E2332/SUM(E$2:E$4165)</f>
        <v/>
      </c>
      <c r="G2332" s="14">
        <f>G2331+F2332</f>
        <v/>
      </c>
      <c r="H2332" s="5">
        <f>IF(G2332&lt;=p_rot_a,"A",IF(G2332&lt;=p_rot_b,"B","C"))</f>
        <v/>
      </c>
    </row>
    <row r="2333">
      <c r="A2333" s="5" t="inlineStr">
        <is>
          <t>7906</t>
        </is>
      </c>
      <c r="B2333" s="5" t="inlineStr">
        <is>
          <t>ACIDO MURIATICO LITRO</t>
        </is>
      </c>
      <c r="C2333" s="5" t="inlineStr">
        <is>
          <t>FERRETERIA GENERAL</t>
        </is>
      </c>
      <c r="D2333" s="11" t="n">
        <v>58</v>
      </c>
      <c r="E2333" s="12" t="n">
        <v>70949.28999999999</v>
      </c>
      <c r="F2333" s="14">
        <f>E2333/SUM(E$2:E$4165)</f>
        <v/>
      </c>
      <c r="G2333" s="14">
        <f>G2332+F2333</f>
        <v/>
      </c>
      <c r="H2333" s="5">
        <f>IF(G2333&lt;=p_rot_a,"A",IF(G2333&lt;=p_rot_b,"B","C"))</f>
        <v/>
      </c>
    </row>
    <row r="2334">
      <c r="A2334" s="5" t="inlineStr">
        <is>
          <t>351100300991644</t>
        </is>
      </c>
      <c r="B2334" s="5" t="inlineStr">
        <is>
          <t>AZULEJO SANTOSH PERLA BRILLANTE 30X60 CAJA 0.90M2</t>
        </is>
      </c>
      <c r="C2334" s="5" t="inlineStr">
        <is>
          <t>SIN CATEGORIA</t>
        </is>
      </c>
      <c r="D2334" s="11" t="n">
        <v>15</v>
      </c>
      <c r="E2334" s="12" t="n">
        <v>70821.24000000001</v>
      </c>
      <c r="F2334" s="14">
        <f>E2334/SUM(E$2:E$4165)</f>
        <v/>
      </c>
      <c r="G2334" s="14">
        <f>G2333+F2334</f>
        <v/>
      </c>
      <c r="H2334" s="5">
        <f>IF(G2334&lt;=p_rot_a,"A",IF(G2334&lt;=p_rot_b,"B","C"))</f>
        <v/>
      </c>
    </row>
    <row r="2335">
      <c r="A2335" s="5" t="inlineStr">
        <is>
          <t>351100300990799</t>
        </is>
      </c>
      <c r="B2335" s="5" t="inlineStr">
        <is>
          <t>TOTAL DEMOLEDOR 1300W SDS HEX UTH2130016</t>
        </is>
      </c>
      <c r="C2335" s="5" t="inlineStr">
        <is>
          <t>SIN CATEGORIA</t>
        </is>
      </c>
      <c r="D2335" s="11" t="n">
        <v>1</v>
      </c>
      <c r="E2335" s="12" t="n">
        <v>70796.46000000001</v>
      </c>
      <c r="F2335" s="14">
        <f>E2335/SUM(E$2:E$4165)</f>
        <v/>
      </c>
      <c r="G2335" s="14">
        <f>G2334+F2335</f>
        <v/>
      </c>
      <c r="H2335" s="5">
        <f>IF(G2335&lt;=p_rot_a,"A",IF(G2335&lt;=p_rot_b,"B","C"))</f>
        <v/>
      </c>
    </row>
    <row r="2336">
      <c r="A2336" s="5" t="inlineStr">
        <is>
          <t>351100300992266</t>
        </is>
      </c>
      <c r="B2336" s="5" t="inlineStr">
        <is>
          <t>SUR CUBETA ULTRA DRY</t>
        </is>
      </c>
      <c r="C2336" s="5" t="inlineStr">
        <is>
          <t>SIN CATEGORIA</t>
        </is>
      </c>
      <c r="D2336" s="11" t="n">
        <v>1</v>
      </c>
      <c r="E2336" s="12" t="n">
        <v>70796.46000000001</v>
      </c>
      <c r="F2336" s="14">
        <f>E2336/SUM(E$2:E$4165)</f>
        <v/>
      </c>
      <c r="G2336" s="14">
        <f>G2335+F2336</f>
        <v/>
      </c>
      <c r="H2336" s="5">
        <f>IF(G2336&lt;=p_rot_a,"A",IF(G2336&lt;=p_rot_b,"B","C"))</f>
        <v/>
      </c>
    </row>
    <row r="2337">
      <c r="A2337" s="5" t="inlineStr">
        <is>
          <t>9192</t>
        </is>
      </c>
      <c r="B2337" s="5" t="inlineStr">
        <is>
          <t>UNION CANOA PECHO PALOMA AMANCO</t>
        </is>
      </c>
      <c r="C2337" s="5" t="inlineStr">
        <is>
          <t>TUBERIA PVC, CANOAS Y ACCESORIOS</t>
        </is>
      </c>
      <c r="D2337" s="11" t="n">
        <v>98</v>
      </c>
      <c r="E2337" s="12" t="n">
        <v>70746.53</v>
      </c>
      <c r="F2337" s="14">
        <f>E2337/SUM(E$2:E$4165)</f>
        <v/>
      </c>
      <c r="G2337" s="14">
        <f>G2336+F2337</f>
        <v/>
      </c>
      <c r="H2337" s="5">
        <f>IF(G2337&lt;=p_rot_a,"A",IF(G2337&lt;=p_rot_b,"B","C"))</f>
        <v/>
      </c>
    </row>
    <row r="2338">
      <c r="A2338" s="5" t="inlineStr">
        <is>
          <t>73991</t>
        </is>
      </c>
      <c r="B2338" s="5" t="inlineStr">
        <is>
          <t>TOTAL MARCO SEGUETAL 12 THT541036</t>
        </is>
      </c>
      <c r="C2338" s="5" t="inlineStr">
        <is>
          <t>FERRETERIA GENERAL</t>
        </is>
      </c>
      <c r="D2338" s="11" t="n">
        <v>41</v>
      </c>
      <c r="E2338" s="12" t="n">
        <v>70683.75</v>
      </c>
      <c r="F2338" s="14">
        <f>E2338/SUM(E$2:E$4165)</f>
        <v/>
      </c>
      <c r="G2338" s="14">
        <f>G2337+F2338</f>
        <v/>
      </c>
      <c r="H2338" s="5">
        <f>IF(G2338&lt;=p_rot_a,"A",IF(G2338&lt;=p_rot_b,"B","C"))</f>
        <v/>
      </c>
    </row>
    <row r="2339">
      <c r="A2339" s="5" t="inlineStr">
        <is>
          <t>351100300991704</t>
        </is>
      </c>
      <c r="B2339" s="5" t="inlineStr">
        <is>
          <t>JADEVER CAPA Y PANTALON VERDE JDCR300</t>
        </is>
      </c>
      <c r="C2339" s="5" t="inlineStr">
        <is>
          <t>FERRETERIA GENERAL</t>
        </is>
      </c>
      <c r="D2339" s="11" t="n">
        <v>13</v>
      </c>
      <c r="E2339" s="12" t="n">
        <v>70532.21000000001</v>
      </c>
      <c r="F2339" s="14">
        <f>E2339/SUM(E$2:E$4165)</f>
        <v/>
      </c>
      <c r="G2339" s="14">
        <f>G2338+F2339</f>
        <v/>
      </c>
      <c r="H2339" s="5">
        <f>IF(G2339&lt;=p_rot_a,"A",IF(G2339&lt;=p_rot_b,"B","C"))</f>
        <v/>
      </c>
    </row>
    <row r="2340">
      <c r="A2340" s="5" t="inlineStr">
        <is>
          <t>72979</t>
        </is>
      </c>
      <c r="B2340" s="5" t="inlineStr">
        <is>
          <t>DURETAN NEGRO BLISTER 95 G</t>
        </is>
      </c>
      <c r="C2340" s="5" t="inlineStr">
        <is>
          <t>PINTURAS Y SELLADORES</t>
        </is>
      </c>
      <c r="D2340" s="11" t="n">
        <v>23</v>
      </c>
      <c r="E2340" s="12" t="n">
        <v>70461.46000000001</v>
      </c>
      <c r="F2340" s="14">
        <f>E2340/SUM(E$2:E$4165)</f>
        <v/>
      </c>
      <c r="G2340" s="14">
        <f>G2339+F2340</f>
        <v/>
      </c>
      <c r="H2340" s="5">
        <f>IF(G2340&lt;=p_rot_a,"A",IF(G2340&lt;=p_rot_b,"B","C"))</f>
        <v/>
      </c>
    </row>
    <row r="2341">
      <c r="A2341" s="5" t="inlineStr">
        <is>
          <t>10160017</t>
        </is>
      </c>
      <c r="B2341" s="5" t="inlineStr">
        <is>
          <t>TUBO IND. RECTANGULAR 1X11/2 1.20MM NEGRO</t>
        </is>
      </c>
      <c r="C2341" s="5" t="inlineStr">
        <is>
          <t>TUBERIA INDUSTRIAL</t>
        </is>
      </c>
      <c r="D2341" s="11" t="n">
        <v>17</v>
      </c>
      <c r="E2341" s="12" t="n">
        <v>70295.34</v>
      </c>
      <c r="F2341" s="14">
        <f>E2341/SUM(E$2:E$4165)</f>
        <v/>
      </c>
      <c r="G2341" s="14">
        <f>G2340+F2341</f>
        <v/>
      </c>
      <c r="H2341" s="5">
        <f>IF(G2341&lt;=p_rot_a,"A",IF(G2341&lt;=p_rot_b,"B","C"))</f>
        <v/>
      </c>
    </row>
    <row r="2342">
      <c r="A2342" s="5" t="inlineStr">
        <is>
          <t>72384</t>
        </is>
      </c>
      <c r="B2342" s="5" t="inlineStr">
        <is>
          <t>TRUPER PICO ZACHO  TP-5MX</t>
        </is>
      </c>
      <c r="C2342" s="5" t="inlineStr">
        <is>
          <t>FERRETERIA GENERAL</t>
        </is>
      </c>
      <c r="D2342" s="11" t="n">
        <v>7</v>
      </c>
      <c r="E2342" s="12" t="n">
        <v>70170.38</v>
      </c>
      <c r="F2342" s="14">
        <f>E2342/SUM(E$2:E$4165)</f>
        <v/>
      </c>
      <c r="G2342" s="14">
        <f>G2341+F2342</f>
        <v/>
      </c>
      <c r="H2342" s="5">
        <f>IF(G2342&lt;=p_rot_a,"A",IF(G2342&lt;=p_rot_b,"B","C"))</f>
        <v/>
      </c>
    </row>
    <row r="2343">
      <c r="A2343" s="5" t="inlineStr">
        <is>
          <t>10200004</t>
        </is>
      </c>
      <c r="B2343" s="5" t="inlineStr">
        <is>
          <t>TUBO REDONDO 3/4 X 1.20MM NEGRO</t>
        </is>
      </c>
      <c r="C2343" s="5" t="inlineStr">
        <is>
          <t>TUBERIA REDONDA</t>
        </is>
      </c>
      <c r="D2343" s="11" t="n">
        <v>28</v>
      </c>
      <c r="E2343" s="12" t="n">
        <v>70004.49000000001</v>
      </c>
      <c r="F2343" s="14">
        <f>E2343/SUM(E$2:E$4165)</f>
        <v/>
      </c>
      <c r="G2343" s="14">
        <f>G2342+F2343</f>
        <v/>
      </c>
      <c r="H2343" s="5">
        <f>IF(G2343&lt;=p_rot_a,"A",IF(G2343&lt;=p_rot_b,"B","C"))</f>
        <v/>
      </c>
    </row>
    <row r="2344">
      <c r="A2344" s="5" t="inlineStr">
        <is>
          <t>351100300992888</t>
        </is>
      </c>
      <c r="B2344" s="5" t="inlineStr">
        <is>
          <t>ALTIVA APAGADOR SENCILLO TRI WAY 9001-W BLANCO EAGLE</t>
        </is>
      </c>
      <c r="C2344" s="5" t="inlineStr">
        <is>
          <t>ACCESORIOS ELECTRICOS Y CABLES</t>
        </is>
      </c>
      <c r="D2344" s="11" t="n">
        <v>30</v>
      </c>
      <c r="E2344" s="12" t="n">
        <v>69960.77</v>
      </c>
      <c r="F2344" s="14">
        <f>E2344/SUM(E$2:E$4165)</f>
        <v/>
      </c>
      <c r="G2344" s="14">
        <f>G2343+F2344</f>
        <v/>
      </c>
      <c r="H2344" s="5">
        <f>IF(G2344&lt;=p_rot_a,"A",IF(G2344&lt;=p_rot_b,"B","C"))</f>
        <v/>
      </c>
    </row>
    <row r="2345">
      <c r="A2345" s="5" t="inlineStr">
        <is>
          <t>73108</t>
        </is>
      </c>
      <c r="B2345" s="5" t="inlineStr">
        <is>
          <t>TOTAL DISCO DIAMANTADO 4 1/2 TURBO  TAC2131151</t>
        </is>
      </c>
      <c r="C2345" s="5" t="inlineStr">
        <is>
          <t>FERRETERIA GENERAL</t>
        </is>
      </c>
      <c r="D2345" s="11" t="n">
        <v>20</v>
      </c>
      <c r="E2345" s="12" t="n">
        <v>69805.03999999999</v>
      </c>
      <c r="F2345" s="14">
        <f>E2345/SUM(E$2:E$4165)</f>
        <v/>
      </c>
      <c r="G2345" s="14">
        <f>G2344+F2345</f>
        <v/>
      </c>
      <c r="H2345" s="5">
        <f>IF(G2345&lt;=p_rot_a,"A",IF(G2345&lt;=p_rot_b,"B","C"))</f>
        <v/>
      </c>
    </row>
    <row r="2346">
      <c r="A2346" s="5" t="inlineStr">
        <is>
          <t>203892</t>
        </is>
      </c>
      <c r="B2346" s="5" t="inlineStr">
        <is>
          <t>TOTAL GUANTE CUERO Y LONA TSP14101</t>
        </is>
      </c>
      <c r="C2346" s="5" t="inlineStr">
        <is>
          <t>FERRETERIA GENERAL</t>
        </is>
      </c>
      <c r="D2346" s="11" t="n">
        <v>29</v>
      </c>
      <c r="E2346" s="12" t="n">
        <v>69769.62</v>
      </c>
      <c r="F2346" s="14">
        <f>E2346/SUM(E$2:E$4165)</f>
        <v/>
      </c>
      <c r="G2346" s="14">
        <f>G2345+F2346</f>
        <v/>
      </c>
      <c r="H2346" s="5">
        <f>IF(G2346&lt;=p_rot_a,"A",IF(G2346&lt;=p_rot_b,"B","C"))</f>
        <v/>
      </c>
    </row>
    <row r="2347">
      <c r="A2347" s="5" t="inlineStr">
        <is>
          <t>351100300992187</t>
        </is>
      </c>
      <c r="B2347" s="5" t="inlineStr">
        <is>
          <t>RS-603M DESAGUE NEGRO CUADRADO 6X6 ZAMAC</t>
        </is>
      </c>
      <c r="C2347" s="5" t="inlineStr">
        <is>
          <t>GRIFERIA - ACC. BAÑO Y COCINA</t>
        </is>
      </c>
      <c r="D2347" s="11" t="n">
        <v>8</v>
      </c>
      <c r="E2347" s="12" t="n">
        <v>69738.05</v>
      </c>
      <c r="F2347" s="14">
        <f>E2347/SUM(E$2:E$4165)</f>
        <v/>
      </c>
      <c r="G2347" s="14">
        <f>G2346+F2347</f>
        <v/>
      </c>
      <c r="H2347" s="5">
        <f>IF(G2347&lt;=p_rot_a,"A",IF(G2347&lt;=p_rot_b,"B","C"))</f>
        <v/>
      </c>
    </row>
    <row r="2348">
      <c r="A2348" s="5" t="inlineStr">
        <is>
          <t>351100300991993</t>
        </is>
      </c>
      <c r="B2348" s="5" t="inlineStr">
        <is>
          <t>SOPORTE VERTICAL PARA TALADRO JDADS2543 JADEVER</t>
        </is>
      </c>
      <c r="C2348" s="5" t="inlineStr">
        <is>
          <t>FERRETERIA GENERAL</t>
        </is>
      </c>
      <c r="D2348" s="11" t="n">
        <v>8</v>
      </c>
      <c r="E2348" s="12" t="n">
        <v>69576.98</v>
      </c>
      <c r="F2348" s="14">
        <f>E2348/SUM(E$2:E$4165)</f>
        <v/>
      </c>
      <c r="G2348" s="14">
        <f>G2347+F2348</f>
        <v/>
      </c>
      <c r="H2348" s="5">
        <f>IF(G2348&lt;=p_rot_a,"A",IF(G2348&lt;=p_rot_b,"B","C"))</f>
        <v/>
      </c>
    </row>
    <row r="2349">
      <c r="A2349" s="5" t="inlineStr">
        <is>
          <t>71840</t>
        </is>
      </c>
      <c r="B2349" s="5" t="inlineStr">
        <is>
          <t>AGUILA ENCHUFE POLARIZADO 1709</t>
        </is>
      </c>
      <c r="C2349" s="5" t="inlineStr">
        <is>
          <t>ACCESORIOS ELECTRICOS Y CABLES</t>
        </is>
      </c>
      <c r="D2349" s="11" t="n">
        <v>63</v>
      </c>
      <c r="E2349" s="12" t="n">
        <v>69506.50999999999</v>
      </c>
      <c r="F2349" s="14">
        <f>E2349/SUM(E$2:E$4165)</f>
        <v/>
      </c>
      <c r="G2349" s="14">
        <f>G2348+F2349</f>
        <v/>
      </c>
      <c r="H2349" s="5">
        <f>IF(G2349&lt;=p_rot_a,"A",IF(G2349&lt;=p_rot_b,"B","C"))</f>
        <v/>
      </c>
    </row>
    <row r="2350">
      <c r="A2350" s="5" t="inlineStr">
        <is>
          <t>9138</t>
        </is>
      </c>
      <c r="B2350" s="5" t="inlineStr">
        <is>
          <t>UNION CPVC CON ROSCA ADAPTADOR AGUA CALIENTE</t>
        </is>
      </c>
      <c r="C2350" s="5" t="inlineStr">
        <is>
          <t>TUBERIA PVC, CANOAS Y ACCESORIOS</t>
        </is>
      </c>
      <c r="D2350" s="11" t="n">
        <v>55</v>
      </c>
      <c r="E2350" s="12" t="n">
        <v>69420.58</v>
      </c>
      <c r="F2350" s="14">
        <f>E2350/SUM(E$2:E$4165)</f>
        <v/>
      </c>
      <c r="G2350" s="14">
        <f>G2349+F2350</f>
        <v/>
      </c>
      <c r="H2350" s="5">
        <f>IF(G2350&lt;=p_rot_a,"A",IF(G2350&lt;=p_rot_b,"B","C"))</f>
        <v/>
      </c>
    </row>
    <row r="2351">
      <c r="A2351" s="5" t="inlineStr">
        <is>
          <t>7135</t>
        </is>
      </c>
      <c r="B2351" s="5" t="inlineStr">
        <is>
          <t>TRUPER SOPLETE ELECTRONICO 1/4 BOQ-90</t>
        </is>
      </c>
      <c r="C2351" s="5" t="inlineStr">
        <is>
          <t>FERRETERIA GENERAL</t>
        </is>
      </c>
      <c r="D2351" s="11" t="n">
        <v>10</v>
      </c>
      <c r="E2351" s="12" t="n">
        <v>69418.03</v>
      </c>
      <c r="F2351" s="14">
        <f>E2351/SUM(E$2:E$4165)</f>
        <v/>
      </c>
      <c r="G2351" s="14">
        <f>G2350+F2351</f>
        <v/>
      </c>
      <c r="H2351" s="5">
        <f>IF(G2351&lt;=p_rot_a,"A",IF(G2351&lt;=p_rot_b,"B","C"))</f>
        <v/>
      </c>
    </row>
    <row r="2352">
      <c r="A2352" s="5" t="inlineStr">
        <is>
          <t>351100300992739</t>
        </is>
      </c>
      <c r="B2352" s="5" t="inlineStr">
        <is>
          <t>LANCO TRANSITION BLANCO CUBETA CEILING PAINT</t>
        </is>
      </c>
      <c r="C2352" s="5" t="inlineStr">
        <is>
          <t>SELLADORES</t>
        </is>
      </c>
      <c r="D2352" s="11" t="n">
        <v>1</v>
      </c>
      <c r="E2352" s="12" t="n">
        <v>69380.53</v>
      </c>
      <c r="F2352" s="14">
        <f>E2352/SUM(E$2:E$4165)</f>
        <v/>
      </c>
      <c r="G2352" s="14">
        <f>G2351+F2352</f>
        <v/>
      </c>
      <c r="H2352" s="5">
        <f>IF(G2352&lt;=p_rot_a,"A",IF(G2352&lt;=p_rot_b,"B","C"))</f>
        <v/>
      </c>
    </row>
    <row r="2353">
      <c r="A2353" s="5" t="inlineStr">
        <is>
          <t>21006</t>
        </is>
      </c>
      <c r="B2353" s="5" t="inlineStr">
        <is>
          <t>TOTAL NIVEL 100CM / 40PULG TMT210028 // TMT210086</t>
        </is>
      </c>
      <c r="C2353" s="5" t="inlineStr">
        <is>
          <t>FERRETERIA GENERAL</t>
        </is>
      </c>
      <c r="D2353" s="11" t="n">
        <v>8</v>
      </c>
      <c r="E2353" s="12" t="n">
        <v>69332.27</v>
      </c>
      <c r="F2353" s="14">
        <f>E2353/SUM(E$2:E$4165)</f>
        <v/>
      </c>
      <c r="G2353" s="14">
        <f>G2352+F2353</f>
        <v/>
      </c>
      <c r="H2353" s="5">
        <f>IF(G2353&lt;=p_rot_a,"A",IF(G2353&lt;=p_rot_b,"B","C"))</f>
        <v/>
      </c>
    </row>
    <row r="2354">
      <c r="A2354" s="5" t="inlineStr">
        <is>
          <t>351100300991216</t>
        </is>
      </c>
      <c r="B2354" s="5" t="inlineStr">
        <is>
          <t>DIAMOND INODORO S3394 BLANCO BORDE RECTANGULAR SIFON OCULTO ULTRA LUJOSO DOBLE DESCARGA</t>
        </is>
      </c>
      <c r="C2354" s="5" t="inlineStr">
        <is>
          <t>SIN CATEGORIA</t>
        </is>
      </c>
      <c r="D2354" s="11" t="n">
        <v>1</v>
      </c>
      <c r="E2354" s="12" t="n">
        <v>69202.73</v>
      </c>
      <c r="F2354" s="14">
        <f>E2354/SUM(E$2:E$4165)</f>
        <v/>
      </c>
      <c r="G2354" s="14">
        <f>G2353+F2354</f>
        <v/>
      </c>
      <c r="H2354" s="5">
        <f>IF(G2354&lt;=p_rot_a,"A",IF(G2354&lt;=p_rot_b,"B","C"))</f>
        <v/>
      </c>
    </row>
    <row r="2355">
      <c r="A2355" s="5" t="inlineStr">
        <is>
          <t>73283</t>
        </is>
      </c>
      <c r="B2355" s="5" t="inlineStr">
        <is>
          <t>TOTAL ENGRAPADORA 4-14MM THT311425</t>
        </is>
      </c>
      <c r="C2355" s="5" t="inlineStr">
        <is>
          <t>FERRETERIA GENERAL</t>
        </is>
      </c>
      <c r="D2355" s="11" t="n">
        <v>15</v>
      </c>
      <c r="E2355" s="12" t="n">
        <v>69134.28999999999</v>
      </c>
      <c r="F2355" s="14">
        <f>E2355/SUM(E$2:E$4165)</f>
        <v/>
      </c>
      <c r="G2355" s="14">
        <f>G2354+F2355</f>
        <v/>
      </c>
      <c r="H2355" s="5">
        <f>IF(G2355&lt;=p_rot_a,"A",IF(G2355&lt;=p_rot_b,"B","C"))</f>
        <v/>
      </c>
    </row>
    <row r="2356">
      <c r="A2356" s="5" t="inlineStr">
        <is>
          <t>1193</t>
        </is>
      </c>
      <c r="B2356" s="5" t="inlineStr">
        <is>
          <t>$$ IMPERSA IMPERTOP NIVELADOR PARA PISO STANDARD 4826999990000</t>
        </is>
      </c>
      <c r="C2356" s="5" t="inlineStr">
        <is>
          <t>SIN CATEGORIA</t>
        </is>
      </c>
      <c r="D2356" s="11" t="n">
        <v>16</v>
      </c>
      <c r="E2356" s="12" t="n">
        <v>69092.92</v>
      </c>
      <c r="F2356" s="14">
        <f>E2356/SUM(E$2:E$4165)</f>
        <v/>
      </c>
      <c r="G2356" s="14">
        <f>G2355+F2356</f>
        <v/>
      </c>
      <c r="H2356" s="5">
        <f>IF(G2356&lt;=p_rot_a,"A",IF(G2356&lt;=p_rot_b,"B","C"))</f>
        <v/>
      </c>
    </row>
    <row r="2357">
      <c r="A2357" s="5" t="inlineStr">
        <is>
          <t>351100300991538</t>
        </is>
      </c>
      <c r="B2357" s="5" t="inlineStr">
        <is>
          <t>TOTAL DISCO DIAMANTADO 9 CONTINUO TAC2122301</t>
        </is>
      </c>
      <c r="C2357" s="5" t="inlineStr">
        <is>
          <t>FERRETERIA GENERAL</t>
        </is>
      </c>
      <c r="D2357" s="11" t="n">
        <v>10</v>
      </c>
      <c r="E2357" s="12" t="n">
        <v>69002.83</v>
      </c>
      <c r="F2357" s="14">
        <f>E2357/SUM(E$2:E$4165)</f>
        <v/>
      </c>
      <c r="G2357" s="14">
        <f>G2356+F2357</f>
        <v/>
      </c>
      <c r="H2357" s="5">
        <f>IF(G2357&lt;=p_rot_a,"A",IF(G2357&lt;=p_rot_b,"B","C"))</f>
        <v/>
      </c>
    </row>
    <row r="2358">
      <c r="A2358" s="5" t="inlineStr">
        <is>
          <t>351100300992497</t>
        </is>
      </c>
      <c r="B2358" s="5" t="inlineStr">
        <is>
          <t>AQUAFINA REGADERA REDONDA 12” NIPLE 19” ACERO/INOX ASPERSION</t>
        </is>
      </c>
      <c r="C2358" s="5" t="inlineStr">
        <is>
          <t>GRIFERIA - ACC. BAÑO Y COCINA</t>
        </is>
      </c>
      <c r="D2358" s="11" t="n">
        <v>6</v>
      </c>
      <c r="E2358" s="12" t="n">
        <v>68974.41</v>
      </c>
      <c r="F2358" s="14">
        <f>E2358/SUM(E$2:E$4165)</f>
        <v/>
      </c>
      <c r="G2358" s="14">
        <f>G2357+F2358</f>
        <v/>
      </c>
      <c r="H2358" s="5">
        <f>IF(G2358&lt;=p_rot_a,"A",IF(G2358&lt;=p_rot_b,"B","C"))</f>
        <v/>
      </c>
    </row>
    <row r="2359">
      <c r="A2359" s="5" t="inlineStr">
        <is>
          <t>98111</t>
        </is>
      </c>
      <c r="B2359" s="5" t="inlineStr">
        <is>
          <t>TOTAL REMACHADORA 10 THT32101</t>
        </is>
      </c>
      <c r="C2359" s="5" t="inlineStr">
        <is>
          <t>FERRETERIA GENERAL</t>
        </is>
      </c>
      <c r="D2359" s="11" t="n">
        <v>18</v>
      </c>
      <c r="E2359" s="12" t="n">
        <v>68950.23</v>
      </c>
      <c r="F2359" s="14">
        <f>E2359/SUM(E$2:E$4165)</f>
        <v/>
      </c>
      <c r="G2359" s="14">
        <f>G2358+F2359</f>
        <v/>
      </c>
      <c r="H2359" s="5">
        <f>IF(G2359&lt;=p_rot_a,"A",IF(G2359&lt;=p_rot_b,"B","C"))</f>
        <v/>
      </c>
    </row>
    <row r="2360">
      <c r="A2360" s="5" t="inlineStr">
        <is>
          <t>351100300990577</t>
        </is>
      </c>
      <c r="B2360" s="5" t="inlineStr">
        <is>
          <t>MARCO SEGURIDAD CEDRO</t>
        </is>
      </c>
      <c r="C2360" s="5" t="inlineStr">
        <is>
          <t>SIN CATEGORIA</t>
        </is>
      </c>
      <c r="D2360" s="11" t="n">
        <v>3</v>
      </c>
      <c r="E2360" s="12" t="n">
        <v>68814.16</v>
      </c>
      <c r="F2360" s="14">
        <f>E2360/SUM(E$2:E$4165)</f>
        <v/>
      </c>
      <c r="G2360" s="14">
        <f>G2359+F2360</f>
        <v/>
      </c>
      <c r="H2360" s="5">
        <f>IF(G2360&lt;=p_rot_a,"A",IF(G2360&lt;=p_rot_b,"B","C"))</f>
        <v/>
      </c>
    </row>
    <row r="2361">
      <c r="A2361" s="5" t="inlineStr">
        <is>
          <t>PINT-PA-0023</t>
        </is>
      </c>
      <c r="B2361" s="5" t="inlineStr">
        <is>
          <t>LANCO MAXIMA TINT MATE 1/4 MA682-5</t>
        </is>
      </c>
      <c r="C2361" s="5" t="inlineStr">
        <is>
          <t>PINTURA ACRILICA</t>
        </is>
      </c>
      <c r="D2361" s="11" t="n">
        <v>11</v>
      </c>
      <c r="E2361" s="12" t="n">
        <v>68628.32000000001</v>
      </c>
      <c r="F2361" s="14">
        <f>E2361/SUM(E$2:E$4165)</f>
        <v/>
      </c>
      <c r="G2361" s="14">
        <f>G2360+F2361</f>
        <v/>
      </c>
      <c r="H2361" s="5">
        <f>IF(G2361&lt;=p_rot_a,"A",IF(G2361&lt;=p_rot_b,"B","C"))</f>
        <v/>
      </c>
    </row>
    <row r="2362">
      <c r="A2362" s="5" t="inlineStr">
        <is>
          <t>351100300992343</t>
        </is>
      </c>
      <c r="B2362" s="5" t="inlineStr">
        <is>
          <t>ESCUADRA RAPIDA 12 DT07-AR012</t>
        </is>
      </c>
      <c r="C2362" s="5" t="inlineStr">
        <is>
          <t>IMPORTACION FERRETERIA GENERAL</t>
        </is>
      </c>
      <c r="D2362" s="11" t="n">
        <v>14</v>
      </c>
      <c r="E2362" s="12" t="n">
        <v>68511.09</v>
      </c>
      <c r="F2362" s="14">
        <f>E2362/SUM(E$2:E$4165)</f>
        <v/>
      </c>
      <c r="G2362" s="14">
        <f>G2361+F2362</f>
        <v/>
      </c>
      <c r="H2362" s="5">
        <f>IF(G2362&lt;=p_rot_a,"A",IF(G2362&lt;=p_rot_b,"B","C"))</f>
        <v/>
      </c>
    </row>
    <row r="2363">
      <c r="A2363" s="5" t="inlineStr">
        <is>
          <t>PINT-PS-0009</t>
        </is>
      </c>
      <c r="B2363" s="5" t="inlineStr">
        <is>
          <t>BOSNY SPRAY DORADO GOLD SB-183</t>
        </is>
      </c>
      <c r="C2363" s="5" t="inlineStr">
        <is>
          <t>PINTURA SPRAY</t>
        </is>
      </c>
      <c r="D2363" s="11" t="n">
        <v>17</v>
      </c>
      <c r="E2363" s="12" t="n">
        <v>68418.37</v>
      </c>
      <c r="F2363" s="14">
        <f>E2363/SUM(E$2:E$4165)</f>
        <v/>
      </c>
      <c r="G2363" s="14">
        <f>G2362+F2363</f>
        <v/>
      </c>
      <c r="H2363" s="5">
        <f>IF(G2363&lt;=p_rot_a,"A",IF(G2363&lt;=p_rot_b,"B","C"))</f>
        <v/>
      </c>
    </row>
    <row r="2364">
      <c r="A2364" s="5" t="inlineStr">
        <is>
          <t>30177</t>
        </is>
      </c>
      <c r="B2364" s="5" t="inlineStr">
        <is>
          <t>VARILLA COPPERWELL 2.44 M</t>
        </is>
      </c>
      <c r="C2364" s="5" t="inlineStr">
        <is>
          <t>ACCESORIOS ELECTRICOS Y CABLES</t>
        </is>
      </c>
      <c r="D2364" s="11" t="n">
        <v>11</v>
      </c>
      <c r="E2364" s="12" t="n">
        <v>68396.7</v>
      </c>
      <c r="F2364" s="14">
        <f>E2364/SUM(E$2:E$4165)</f>
        <v/>
      </c>
      <c r="G2364" s="14">
        <f>G2363+F2364</f>
        <v/>
      </c>
      <c r="H2364" s="5">
        <f>IF(G2364&lt;=p_rot_a,"A",IF(G2364&lt;=p_rot_b,"B","C"))</f>
        <v/>
      </c>
    </row>
    <row r="2365">
      <c r="A2365" s="5" t="inlineStr">
        <is>
          <t>30415</t>
        </is>
      </c>
      <c r="B2365" s="5" t="inlineStr">
        <is>
          <t>CURVA CONDUIT 11/4 TIPO A UL*</t>
        </is>
      </c>
      <c r="C2365" s="5" t="inlineStr">
        <is>
          <t>ACCESORIOS ELECTRICOS Y CABLES</t>
        </is>
      </c>
      <c r="D2365" s="11" t="n">
        <v>51</v>
      </c>
      <c r="E2365" s="12" t="n">
        <v>68201.52</v>
      </c>
      <c r="F2365" s="14">
        <f>E2365/SUM(E$2:E$4165)</f>
        <v/>
      </c>
      <c r="G2365" s="14">
        <f>G2364+F2365</f>
        <v/>
      </c>
      <c r="H2365" s="5">
        <f>IF(G2365&lt;=p_rot_a,"A",IF(G2365&lt;=p_rot_b,"B","C"))</f>
        <v/>
      </c>
    </row>
    <row r="2366">
      <c r="A2366" s="5" t="inlineStr">
        <is>
          <t>351100300991799</t>
        </is>
      </c>
      <c r="B2366" s="5" t="inlineStr">
        <is>
          <t>PANEL ACANALADO FX87-6 ROBLE 16CM X 2.90M WALL PANEL</t>
        </is>
      </c>
      <c r="C2366" s="5" t="inlineStr">
        <is>
          <t>PANEL ACANALADO INTERIOR</t>
        </is>
      </c>
      <c r="D2366" s="11" t="n">
        <v>14</v>
      </c>
      <c r="E2366" s="12" t="n">
        <v>68141.59</v>
      </c>
      <c r="F2366" s="14">
        <f>E2366/SUM(E$2:E$4165)</f>
        <v/>
      </c>
      <c r="G2366" s="14">
        <f>G2365+F2366</f>
        <v/>
      </c>
      <c r="H2366" s="5">
        <f>IF(G2366&lt;=p_rot_a,"A",IF(G2366&lt;=p_rot_b,"B","C"))</f>
        <v/>
      </c>
    </row>
    <row r="2367">
      <c r="A2367" s="5" t="inlineStr">
        <is>
          <t>351100300992898</t>
        </is>
      </c>
      <c r="B2367" s="5" t="inlineStr">
        <is>
          <t>DUREX BLANCO MATE CUBETA DE736-2</t>
        </is>
      </c>
      <c r="C2367" s="5" t="inlineStr">
        <is>
          <t>ANTICORROSIVOS Y BASE ACEITE</t>
        </is>
      </c>
      <c r="D2367" s="11" t="n">
        <v>1</v>
      </c>
      <c r="E2367" s="12" t="n">
        <v>68137.17</v>
      </c>
      <c r="F2367" s="14">
        <f>E2367/SUM(E$2:E$4165)</f>
        <v/>
      </c>
      <c r="G2367" s="14">
        <f>G2366+F2367</f>
        <v/>
      </c>
      <c r="H2367" s="5">
        <f>IF(G2367&lt;=p_rot_a,"A",IF(G2367&lt;=p_rot_b,"B","C"))</f>
        <v/>
      </c>
    </row>
    <row r="2368">
      <c r="A2368" s="5" t="inlineStr">
        <is>
          <t>20100008</t>
        </is>
      </c>
      <c r="B2368" s="5" t="inlineStr">
        <is>
          <t>AZULEJO OPORTO VERDE 25X33 CAJA 1.42M2</t>
        </is>
      </c>
      <c r="C2368" s="5" t="inlineStr">
        <is>
          <t>AZULEJOS</t>
        </is>
      </c>
      <c r="D2368" s="11" t="n">
        <v>7</v>
      </c>
      <c r="E2368" s="12" t="n">
        <v>68110.62</v>
      </c>
      <c r="F2368" s="14">
        <f>E2368/SUM(E$2:E$4165)</f>
        <v/>
      </c>
      <c r="G2368" s="14">
        <f>G2367+F2368</f>
        <v/>
      </c>
      <c r="H2368" s="5">
        <f>IF(G2368&lt;=p_rot_a,"A",IF(G2368&lt;=p_rot_b,"B","C"))</f>
        <v/>
      </c>
    </row>
    <row r="2369">
      <c r="A2369" s="5" t="inlineStr">
        <is>
          <t>351100300992505</t>
        </is>
      </c>
      <c r="B2369" s="5" t="inlineStr">
        <is>
          <t>TOTAL VIBRADOR CONCRETO INALAMB SIN BATERIA TCVLI202301</t>
        </is>
      </c>
      <c r="C2369" s="5" t="inlineStr">
        <is>
          <t>SIN CATEGORIA</t>
        </is>
      </c>
      <c r="D2369" s="11" t="n">
        <v>2</v>
      </c>
      <c r="E2369" s="12" t="n">
        <v>68090.10000000001</v>
      </c>
      <c r="F2369" s="14">
        <f>E2369/SUM(E$2:E$4165)</f>
        <v/>
      </c>
      <c r="G2369" s="14">
        <f>G2368+F2369</f>
        <v/>
      </c>
      <c r="H2369" s="5">
        <f>IF(G2369&lt;=p_rot_a,"A",IF(G2369&lt;=p_rot_b,"B","C"))</f>
        <v/>
      </c>
    </row>
    <row r="2370">
      <c r="A2370" s="5" t="inlineStr">
        <is>
          <t>123113</t>
        </is>
      </c>
      <c r="B2370" s="5" t="inlineStr">
        <is>
          <t>COLA BLANCA GRIP BOND 2 LANCO PINTA 16OZ</t>
        </is>
      </c>
      <c r="C2370" s="5" t="inlineStr">
        <is>
          <t>PINTURAS Y SELLADORES</t>
        </is>
      </c>
      <c r="D2370" s="11" t="n">
        <v>26</v>
      </c>
      <c r="E2370" s="12" t="n">
        <v>68068.16</v>
      </c>
      <c r="F2370" s="14">
        <f>E2370/SUM(E$2:E$4165)</f>
        <v/>
      </c>
      <c r="G2370" s="14">
        <f>G2369+F2370</f>
        <v/>
      </c>
      <c r="H2370" s="5">
        <f>IF(G2370&lt;=p_rot_a,"A",IF(G2370&lt;=p_rot_b,"B","C"))</f>
        <v/>
      </c>
    </row>
    <row r="2371">
      <c r="A2371" s="5" t="inlineStr">
        <is>
          <t>PINT-AN-0061</t>
        </is>
      </c>
      <c r="B2371" s="5" t="inlineStr">
        <is>
          <t>LANCO ANTI. POLIURETANO GRIS 1/4 MM86-5</t>
        </is>
      </c>
      <c r="C2371" s="5" t="inlineStr">
        <is>
          <t>ANTICORROSIVOS Y BASE ACEITE</t>
        </is>
      </c>
      <c r="D2371" s="11" t="n">
        <v>11</v>
      </c>
      <c r="E2371" s="12" t="n">
        <v>67925.72</v>
      </c>
      <c r="F2371" s="14">
        <f>E2371/SUM(E$2:E$4165)</f>
        <v/>
      </c>
      <c r="G2371" s="14">
        <f>G2370+F2371</f>
        <v/>
      </c>
      <c r="H2371" s="5">
        <f>IF(G2371&lt;=p_rot_a,"A",IF(G2371&lt;=p_rot_b,"B","C"))</f>
        <v/>
      </c>
    </row>
    <row r="2372">
      <c r="A2372" s="5" t="inlineStr">
        <is>
          <t>7445</t>
        </is>
      </c>
      <c r="B2372" s="5" t="inlineStr">
        <is>
          <t>SEPARADOR P/CERAMICA 2MM</t>
        </is>
      </c>
      <c r="C2372" s="5" t="inlineStr">
        <is>
          <t>FERRETERIA GENERAL</t>
        </is>
      </c>
      <c r="D2372" s="11" t="n">
        <v>130</v>
      </c>
      <c r="E2372" s="12" t="n">
        <v>67923.86</v>
      </c>
      <c r="F2372" s="14">
        <f>E2372/SUM(E$2:E$4165)</f>
        <v/>
      </c>
      <c r="G2372" s="14">
        <f>G2371+F2372</f>
        <v/>
      </c>
      <c r="H2372" s="5">
        <f>IF(G2372&lt;=p_rot_a,"A",IF(G2372&lt;=p_rot_b,"B","C"))</f>
        <v/>
      </c>
    </row>
    <row r="2373">
      <c r="A2373" s="5" t="inlineStr">
        <is>
          <t>7648</t>
        </is>
      </c>
      <c r="B2373" s="5" t="inlineStr">
        <is>
          <t>YEE LAVADORA METAL X6BY</t>
        </is>
      </c>
      <c r="C2373" s="5" t="inlineStr">
        <is>
          <t>FERRETERIA GENERAL</t>
        </is>
      </c>
      <c r="D2373" s="11" t="n">
        <v>42</v>
      </c>
      <c r="E2373" s="12" t="n">
        <v>67903.58</v>
      </c>
      <c r="F2373" s="14">
        <f>E2373/SUM(E$2:E$4165)</f>
        <v/>
      </c>
      <c r="G2373" s="14">
        <f>G2372+F2373</f>
        <v/>
      </c>
      <c r="H2373" s="5">
        <f>IF(G2373&lt;=p_rot_a,"A",IF(G2373&lt;=p_rot_b,"B","C"))</f>
        <v/>
      </c>
    </row>
    <row r="2374">
      <c r="A2374" s="5" t="inlineStr">
        <is>
          <t>9002</t>
        </is>
      </c>
      <c r="B2374" s="5" t="inlineStr">
        <is>
          <t>GLADIATOR ESMERILADORA 4 1/2 950 W AA 815/1/120</t>
        </is>
      </c>
      <c r="C2374" s="5" t="inlineStr">
        <is>
          <t>SIN CATEGORIA</t>
        </is>
      </c>
      <c r="D2374" s="11" t="n">
        <v>4</v>
      </c>
      <c r="E2374" s="12" t="n">
        <v>67874.99000000001</v>
      </c>
      <c r="F2374" s="14">
        <f>E2374/SUM(E$2:E$4165)</f>
        <v/>
      </c>
      <c r="G2374" s="14">
        <f>G2373+F2374</f>
        <v/>
      </c>
      <c r="H2374" s="5">
        <f>IF(G2374&lt;=p_rot_a,"A",IF(G2374&lt;=p_rot_b,"B","C"))</f>
        <v/>
      </c>
    </row>
    <row r="2375">
      <c r="A2375" s="5" t="inlineStr">
        <is>
          <t>351100300992830</t>
        </is>
      </c>
      <c r="B2375" s="5" t="inlineStr">
        <is>
          <t>ASPERSION CUADRADA CORMADA CON ASPERSION TIPO TELEFONO HTK-SET-2</t>
        </is>
      </c>
      <c r="C2375" s="5" t="inlineStr">
        <is>
          <t>IMPORTACION GRIFERIA</t>
        </is>
      </c>
      <c r="D2375" s="11" t="n">
        <v>7</v>
      </c>
      <c r="E2375" s="12" t="n">
        <v>67849.56</v>
      </c>
      <c r="F2375" s="14">
        <f>E2375/SUM(E$2:E$4165)</f>
        <v/>
      </c>
      <c r="G2375" s="14">
        <f>G2374+F2375</f>
        <v/>
      </c>
      <c r="H2375" s="5">
        <f>IF(G2375&lt;=p_rot_a,"A",IF(G2375&lt;=p_rot_b,"B","C"))</f>
        <v/>
      </c>
    </row>
    <row r="2376">
      <c r="A2376" s="5" t="inlineStr">
        <is>
          <t>72101</t>
        </is>
      </c>
      <c r="B2376" s="5" t="inlineStr">
        <is>
          <t>BROCA METAL 5/16 IRWIN</t>
        </is>
      </c>
      <c r="C2376" s="5" t="inlineStr">
        <is>
          <t>FERRETERIA GENERAL</t>
        </is>
      </c>
      <c r="D2376" s="11" t="n">
        <v>28</v>
      </c>
      <c r="E2376" s="12" t="n">
        <v>67774.86</v>
      </c>
      <c r="F2376" s="14">
        <f>E2376/SUM(E$2:E$4165)</f>
        <v/>
      </c>
      <c r="G2376" s="14">
        <f>G2375+F2376</f>
        <v/>
      </c>
      <c r="H2376" s="5">
        <f>IF(G2376&lt;=p_rot_a,"A",IF(G2376&lt;=p_rot_b,"B","C"))</f>
        <v/>
      </c>
    </row>
    <row r="2377">
      <c r="A2377" s="5" t="inlineStr">
        <is>
          <t>351100300992843</t>
        </is>
      </c>
      <c r="B2377" s="5" t="inlineStr">
        <is>
          <t>LLAVIN MANIJA NEGRO NT1408-BK</t>
        </is>
      </c>
      <c r="C2377" s="5" t="inlineStr">
        <is>
          <t>IMPORTACION FERRETERIA GENERAL</t>
        </is>
      </c>
      <c r="D2377" s="11" t="n">
        <v>9</v>
      </c>
      <c r="E2377" s="12" t="n">
        <v>67699.12</v>
      </c>
      <c r="F2377" s="14">
        <f>E2377/SUM(E$2:E$4165)</f>
        <v/>
      </c>
      <c r="G2377" s="14">
        <f>G2376+F2377</f>
        <v/>
      </c>
      <c r="H2377" s="5">
        <f>IF(G2377&lt;=p_rot_a,"A",IF(G2377&lt;=p_rot_b,"B","C"))</f>
        <v/>
      </c>
    </row>
    <row r="2378">
      <c r="A2378" s="5" t="inlineStr">
        <is>
          <t>10140031</t>
        </is>
      </c>
      <c r="B2378" s="5" t="inlineStr">
        <is>
          <t>TUBO ESTRUCT. RECTANGULAR 2X8 2.38MM NEGRO</t>
        </is>
      </c>
      <c r="C2378" s="5" t="inlineStr">
        <is>
          <t>SIN CATEGORIA</t>
        </is>
      </c>
      <c r="D2378" s="11" t="n">
        <v>2</v>
      </c>
      <c r="E2378" s="12" t="n">
        <v>67694.50999999999</v>
      </c>
      <c r="F2378" s="14">
        <f>E2378/SUM(E$2:E$4165)</f>
        <v/>
      </c>
      <c r="G2378" s="14">
        <f>G2377+F2378</f>
        <v/>
      </c>
      <c r="H2378" s="5">
        <f>IF(G2378&lt;=p_rot_a,"A",IF(G2378&lt;=p_rot_b,"B","C"))</f>
        <v/>
      </c>
    </row>
    <row r="2379">
      <c r="A2379" s="5" t="inlineStr">
        <is>
          <t>351100300992915</t>
        </is>
      </c>
      <c r="B2379" s="5" t="inlineStr">
        <is>
          <t>ESQUINERO PVC FLAT OMEGA CIELOS Y PAREDES 2.90M 2106</t>
        </is>
      </c>
      <c r="C2379" s="5" t="inlineStr">
        <is>
          <t>PANEL ACANALADO INTERIOR</t>
        </is>
      </c>
      <c r="D2379" s="11" t="n">
        <v>23</v>
      </c>
      <c r="E2379" s="12" t="n">
        <v>67546.32000000001</v>
      </c>
      <c r="F2379" s="14">
        <f>E2379/SUM(E$2:E$4165)</f>
        <v/>
      </c>
      <c r="G2379" s="14">
        <f>G2378+F2379</f>
        <v/>
      </c>
      <c r="H2379" s="5">
        <f>IF(G2379&lt;=p_rot_a,"A",IF(G2379&lt;=p_rot_b,"B","C"))</f>
        <v/>
      </c>
    </row>
    <row r="2380">
      <c r="A2380" s="5" t="inlineStr">
        <is>
          <t>351100300991856</t>
        </is>
      </c>
      <c r="B2380" s="5" t="inlineStr">
        <is>
          <t>$$ SHERWIN SILICON COCINA Y BAÑOS BLANCO</t>
        </is>
      </c>
      <c r="C2380" s="5" t="inlineStr">
        <is>
          <t>PINTURAS Y SELLADORES</t>
        </is>
      </c>
      <c r="D2380" s="11" t="n">
        <v>17</v>
      </c>
      <c r="E2380" s="12" t="n">
        <v>67495.21000000001</v>
      </c>
      <c r="F2380" s="14">
        <f>E2380/SUM(E$2:E$4165)</f>
        <v/>
      </c>
      <c r="G2380" s="14">
        <f>G2379+F2380</f>
        <v/>
      </c>
      <c r="H2380" s="5">
        <f>IF(G2380&lt;=p_rot_a,"A",IF(G2380&lt;=p_rot_b,"B","C"))</f>
        <v/>
      </c>
    </row>
    <row r="2381">
      <c r="A2381" s="5" t="inlineStr">
        <is>
          <t>PINT-AN-0016</t>
        </is>
      </c>
      <c r="B2381" s="5" t="inlineStr">
        <is>
          <t>LANCO ANTI. POLIURETANO VERDE 1/4 MM96-5</t>
        </is>
      </c>
      <c r="C2381" s="5" t="inlineStr">
        <is>
          <t>ANTICORROSIVOS Y BASE ACEITE</t>
        </is>
      </c>
      <c r="D2381" s="11" t="n">
        <v>11</v>
      </c>
      <c r="E2381" s="12" t="n">
        <v>67426.17</v>
      </c>
      <c r="F2381" s="14">
        <f>E2381/SUM(E$2:E$4165)</f>
        <v/>
      </c>
      <c r="G2381" s="14">
        <f>G2380+F2381</f>
        <v/>
      </c>
      <c r="H2381" s="5">
        <f>IF(G2381&lt;=p_rot_a,"A",IF(G2381&lt;=p_rot_b,"B","C"))</f>
        <v/>
      </c>
    </row>
    <row r="2382">
      <c r="A2382" s="5" t="inlineStr">
        <is>
          <t>9118</t>
        </is>
      </c>
      <c r="B2382" s="5" t="inlineStr">
        <is>
          <t>UNION 4 PVC</t>
        </is>
      </c>
      <c r="C2382" s="5" t="inlineStr">
        <is>
          <t>TUBERIA PVC, CANOAS Y ACCESORIOS</t>
        </is>
      </c>
      <c r="D2382" s="11" t="n">
        <v>41</v>
      </c>
      <c r="E2382" s="12" t="n">
        <v>67317</v>
      </c>
      <c r="F2382" s="14">
        <f>E2382/SUM(E$2:E$4165)</f>
        <v/>
      </c>
      <c r="G2382" s="14">
        <f>G2381+F2382</f>
        <v/>
      </c>
      <c r="H2382" s="5">
        <f>IF(G2382&lt;=p_rot_a,"A",IF(G2382&lt;=p_rot_b,"B","C"))</f>
        <v/>
      </c>
    </row>
    <row r="2383">
      <c r="A2383" s="5" t="inlineStr">
        <is>
          <t>351100300990160</t>
        </is>
      </c>
      <c r="B2383" s="5" t="inlineStr">
        <is>
          <t>TOTAL RANURADORA PARED 1500W 125MM UTCWLC1256</t>
        </is>
      </c>
      <c r="C2383" s="5" t="inlineStr">
        <is>
          <t>HERRAMIENTA ELECTRICA</t>
        </is>
      </c>
      <c r="D2383" s="11" t="n">
        <v>1</v>
      </c>
      <c r="E2383" s="12" t="n">
        <v>67199.28999999999</v>
      </c>
      <c r="F2383" s="14">
        <f>E2383/SUM(E$2:E$4165)</f>
        <v/>
      </c>
      <c r="G2383" s="14">
        <f>G2382+F2383</f>
        <v/>
      </c>
      <c r="H2383" s="5">
        <f>IF(G2383&lt;=p_rot_a,"A",IF(G2383&lt;=p_rot_b,"B","C"))</f>
        <v/>
      </c>
    </row>
    <row r="2384">
      <c r="A2384" s="5" t="inlineStr">
        <is>
          <t>PINT-AN-0063</t>
        </is>
      </c>
      <c r="B2384" s="5" t="inlineStr">
        <is>
          <t>LANCO ANTI. POLIURETANO ROJO 1/4 MM95-5</t>
        </is>
      </c>
      <c r="C2384" s="5" t="inlineStr">
        <is>
          <t>ANTICORROSIVOS Y BASE ACEITE</t>
        </is>
      </c>
      <c r="D2384" s="11" t="n">
        <v>11</v>
      </c>
      <c r="E2384" s="12" t="n">
        <v>67129.00999999999</v>
      </c>
      <c r="F2384" s="14">
        <f>E2384/SUM(E$2:E$4165)</f>
        <v/>
      </c>
      <c r="G2384" s="14">
        <f>G2383+F2384</f>
        <v/>
      </c>
      <c r="H2384" s="5">
        <f>IF(G2384&lt;=p_rot_a,"A",IF(G2384&lt;=p_rot_b,"B","C"))</f>
        <v/>
      </c>
    </row>
    <row r="2385">
      <c r="A2385" s="5" t="inlineStr">
        <is>
          <t>351100300990327</t>
        </is>
      </c>
      <c r="B2385" s="5" t="inlineStr">
        <is>
          <t>PINO TAPAJUNTAS 3M</t>
        </is>
      </c>
      <c r="C2385" s="5" t="inlineStr">
        <is>
          <t>PINO</t>
        </is>
      </c>
      <c r="D2385" s="11" t="n">
        <v>52</v>
      </c>
      <c r="E2385" s="12" t="n">
        <v>66959.19</v>
      </c>
      <c r="F2385" s="14">
        <f>E2385/SUM(E$2:E$4165)</f>
        <v/>
      </c>
      <c r="G2385" s="14">
        <f>G2384+F2385</f>
        <v/>
      </c>
      <c r="H2385" s="5">
        <f>IF(G2385&lt;=p_rot_a,"A",IF(G2385&lt;=p_rot_b,"B","C"))</f>
        <v/>
      </c>
    </row>
    <row r="2386">
      <c r="A2386" s="5" t="inlineStr">
        <is>
          <t>6667</t>
        </is>
      </c>
      <c r="B2386" s="5" t="inlineStr">
        <is>
          <t>MASILLA MADERA LANCO PINE 8OZ WF827-7</t>
        </is>
      </c>
      <c r="C2386" s="5" t="inlineStr">
        <is>
          <t>PINTURAS Y SELLADORES</t>
        </is>
      </c>
      <c r="D2386" s="11" t="n">
        <v>40</v>
      </c>
      <c r="E2386" s="12" t="n">
        <v>66716.46000000001</v>
      </c>
      <c r="F2386" s="14">
        <f>E2386/SUM(E$2:E$4165)</f>
        <v/>
      </c>
      <c r="G2386" s="14">
        <f>G2385+F2386</f>
        <v/>
      </c>
      <c r="H2386" s="5">
        <f>IF(G2386&lt;=p_rot_a,"A",IF(G2386&lt;=p_rot_b,"B","C"))</f>
        <v/>
      </c>
    </row>
    <row r="2387">
      <c r="A2387" s="5" t="inlineStr">
        <is>
          <t>10180012</t>
        </is>
      </c>
      <c r="B2387" s="5" t="inlineStr">
        <is>
          <t>PERLING TIPO C 2X6 1.50MM NEGRO</t>
        </is>
      </c>
      <c r="C2387" s="5" t="inlineStr">
        <is>
          <t>PERLING</t>
        </is>
      </c>
      <c r="D2387" s="11" t="n">
        <v>6</v>
      </c>
      <c r="E2387" s="12" t="n">
        <v>66714.12</v>
      </c>
      <c r="F2387" s="14">
        <f>E2387/SUM(E$2:E$4165)</f>
        <v/>
      </c>
      <c r="G2387" s="14">
        <f>G2386+F2387</f>
        <v/>
      </c>
      <c r="H2387" s="5">
        <f>IF(G2387&lt;=p_rot_a,"A",IF(G2387&lt;=p_rot_b,"B","C"))</f>
        <v/>
      </c>
    </row>
    <row r="2388">
      <c r="A2388" s="5" t="inlineStr">
        <is>
          <t>958</t>
        </is>
      </c>
      <c r="B2388" s="5" t="inlineStr">
        <is>
          <t>FLANGER PVC 3</t>
        </is>
      </c>
      <c r="C2388" s="5" t="inlineStr">
        <is>
          <t>TUBERIA PVC, CANOAS Y ACCESORIOS</t>
        </is>
      </c>
      <c r="D2388" s="11" t="n">
        <v>25</v>
      </c>
      <c r="E2388" s="12" t="n">
        <v>66684.88</v>
      </c>
      <c r="F2388" s="14">
        <f>E2388/SUM(E$2:E$4165)</f>
        <v/>
      </c>
      <c r="G2388" s="14">
        <f>G2387+F2388</f>
        <v/>
      </c>
      <c r="H2388" s="5">
        <f>IF(G2388&lt;=p_rot_a,"A",IF(G2388&lt;=p_rot_b,"B","C"))</f>
        <v/>
      </c>
    </row>
    <row r="2389">
      <c r="A2389" s="5" t="inlineStr">
        <is>
          <t>71296</t>
        </is>
      </c>
      <c r="B2389" s="5" t="inlineStr">
        <is>
          <t>ARANDELA PLANA 1/4</t>
        </is>
      </c>
      <c r="C2389" s="5" t="inlineStr">
        <is>
          <t>TORNILLERIA</t>
        </is>
      </c>
      <c r="D2389" s="11" t="n">
        <v>3783</v>
      </c>
      <c r="E2389" s="12" t="n">
        <v>66596.62</v>
      </c>
      <c r="F2389" s="14">
        <f>E2389/SUM(E$2:E$4165)</f>
        <v/>
      </c>
      <c r="G2389" s="14">
        <f>G2388+F2389</f>
        <v/>
      </c>
      <c r="H2389" s="5">
        <f>IF(G2389&lt;=p_rot_a,"A",IF(G2389&lt;=p_rot_b,"B","C"))</f>
        <v/>
      </c>
    </row>
    <row r="2390">
      <c r="A2390" s="5" t="inlineStr">
        <is>
          <t>10400</t>
        </is>
      </c>
      <c r="B2390" s="5" t="inlineStr">
        <is>
          <t>MEDIA CAÑA CANET BLANCA 2.40 MTS 6.5MM</t>
        </is>
      </c>
      <c r="C2390" s="5" t="inlineStr">
        <is>
          <t>TABLILLA PVC Y CORNISAS</t>
        </is>
      </c>
      <c r="D2390" s="11" t="n">
        <v>30</v>
      </c>
      <c r="E2390" s="12" t="n">
        <v>66548.97</v>
      </c>
      <c r="F2390" s="14">
        <f>E2390/SUM(E$2:E$4165)</f>
        <v/>
      </c>
      <c r="G2390" s="14">
        <f>G2389+F2390</f>
        <v/>
      </c>
      <c r="H2390" s="5">
        <f>IF(G2390&lt;=p_rot_a,"A",IF(G2390&lt;=p_rot_b,"B","C"))</f>
        <v/>
      </c>
    </row>
    <row r="2391">
      <c r="A2391" s="5" t="inlineStr">
        <is>
          <t>72419</t>
        </is>
      </c>
      <c r="B2391" s="5" t="inlineStr">
        <is>
          <t>AGUILA ENCHUFE POLARIZADO 2867</t>
        </is>
      </c>
      <c r="C2391" s="5" t="inlineStr">
        <is>
          <t>ACCESORIOS ELECTRICOS Y CABLES</t>
        </is>
      </c>
      <c r="D2391" s="11" t="n">
        <v>51</v>
      </c>
      <c r="E2391" s="12" t="n">
        <v>66525.82000000001</v>
      </c>
      <c r="F2391" s="14">
        <f>E2391/SUM(E$2:E$4165)</f>
        <v/>
      </c>
      <c r="G2391" s="14">
        <f>G2390+F2391</f>
        <v/>
      </c>
      <c r="H2391" s="5">
        <f>IF(G2391&lt;=p_rot_a,"A",IF(G2391&lt;=p_rot_b,"B","C"))</f>
        <v/>
      </c>
    </row>
    <row r="2392">
      <c r="A2392" s="5" t="inlineStr">
        <is>
          <t>9297</t>
        </is>
      </c>
      <c r="B2392" s="5" t="inlineStr">
        <is>
          <t>COFLEX ADAPTADOR SIFON  UNIVERSAL P-B9030</t>
        </is>
      </c>
      <c r="C2392" s="5" t="inlineStr">
        <is>
          <t>FERRETERIA GENERAL</t>
        </is>
      </c>
      <c r="D2392" s="11" t="n">
        <v>71</v>
      </c>
      <c r="E2392" s="12" t="n">
        <v>66402.82000000001</v>
      </c>
      <c r="F2392" s="14">
        <f>E2392/SUM(E$2:E$4165)</f>
        <v/>
      </c>
      <c r="G2392" s="14">
        <f>G2391+F2392</f>
        <v/>
      </c>
      <c r="H2392" s="5">
        <f>IF(G2392&lt;=p_rot_a,"A",IF(G2392&lt;=p_rot_b,"B","C"))</f>
        <v/>
      </c>
    </row>
    <row r="2393">
      <c r="A2393" s="5" t="inlineStr">
        <is>
          <t>73673</t>
        </is>
      </c>
      <c r="B2393" s="5" t="inlineStr">
        <is>
          <t>APAGADOR PARCHE PLATA 10150V</t>
        </is>
      </c>
      <c r="C2393" s="5" t="inlineStr">
        <is>
          <t>ACCESORIOS ELECTRICOS Y CABLES</t>
        </is>
      </c>
      <c r="D2393" s="11" t="n">
        <v>91</v>
      </c>
      <c r="E2393" s="12" t="n">
        <v>65950.37</v>
      </c>
      <c r="F2393" s="14">
        <f>E2393/SUM(E$2:E$4165)</f>
        <v/>
      </c>
      <c r="G2393" s="14">
        <f>G2392+F2393</f>
        <v/>
      </c>
      <c r="H2393" s="5">
        <f>IF(G2393&lt;=p_rot_a,"A",IF(G2393&lt;=p_rot_b,"B","C"))</f>
        <v/>
      </c>
    </row>
    <row r="2394">
      <c r="A2394" s="5" t="inlineStr">
        <is>
          <t>351100300992550</t>
        </is>
      </c>
      <c r="B2394" s="5" t="inlineStr">
        <is>
          <t xml:space="preserve">BOSCH MEDIDOR LASER GLM+30-23 HASTA 30M </t>
        </is>
      </c>
      <c r="C2394" s="5" t="inlineStr">
        <is>
          <t>HERRAMIENTAS ELECTRICAS</t>
        </is>
      </c>
      <c r="D2394" s="11" t="n">
        <v>3</v>
      </c>
      <c r="E2394" s="12" t="n">
        <v>65910</v>
      </c>
      <c r="F2394" s="14">
        <f>E2394/SUM(E$2:E$4165)</f>
        <v/>
      </c>
      <c r="G2394" s="14">
        <f>G2393+F2394</f>
        <v/>
      </c>
      <c r="H2394" s="5">
        <f>IF(G2394&lt;=p_rot_a,"A",IF(G2394&lt;=p_rot_b,"B","C"))</f>
        <v/>
      </c>
    </row>
    <row r="2395">
      <c r="A2395" s="5" t="inlineStr">
        <is>
          <t>72126</t>
        </is>
      </c>
      <c r="B2395" s="5" t="inlineStr">
        <is>
          <t>PRETUL JUEGO BROCA SIERRA KIT 3 S-206</t>
        </is>
      </c>
      <c r="C2395" s="5" t="inlineStr">
        <is>
          <t>FERRETERIA GENERAL</t>
        </is>
      </c>
      <c r="D2395" s="11" t="n">
        <v>38</v>
      </c>
      <c r="E2395" s="12" t="n">
        <v>65886.19</v>
      </c>
      <c r="F2395" s="14">
        <f>E2395/SUM(E$2:E$4165)</f>
        <v/>
      </c>
      <c r="G2395" s="14">
        <f>G2394+F2395</f>
        <v/>
      </c>
      <c r="H2395" s="5">
        <f>IF(G2395&lt;=p_rot_a,"A",IF(G2395&lt;=p_rot_b,"B","C"))</f>
        <v/>
      </c>
    </row>
    <row r="2396">
      <c r="A2396" s="5" t="inlineStr">
        <is>
          <t>PINT-BT-0029</t>
        </is>
      </c>
      <c r="B2396" s="5" t="inlineStr">
        <is>
          <t>DICOLOR TINTE MADERA TABACO LITRO COD M 90 03</t>
        </is>
      </c>
      <c r="C2396" s="5" t="inlineStr">
        <is>
          <t>BARNIZ Y TINTES</t>
        </is>
      </c>
      <c r="D2396" s="11" t="n">
        <v>9</v>
      </c>
      <c r="E2396" s="12" t="n">
        <v>65874.21000000001</v>
      </c>
      <c r="F2396" s="14">
        <f>E2396/SUM(E$2:E$4165)</f>
        <v/>
      </c>
      <c r="G2396" s="14">
        <f>G2395+F2396</f>
        <v/>
      </c>
      <c r="H2396" s="5">
        <f>IF(G2396&lt;=p_rot_a,"A",IF(G2396&lt;=p_rot_b,"B","C"))</f>
        <v/>
      </c>
    </row>
    <row r="2397">
      <c r="A2397" s="5" t="inlineStr">
        <is>
          <t>7527</t>
        </is>
      </c>
      <c r="B2397" s="5" t="inlineStr">
        <is>
          <t>VALVULA GAS CON DOBLE PRENSA CILINDRO VIEJO</t>
        </is>
      </c>
      <c r="C2397" s="5" t="inlineStr">
        <is>
          <t>FERRETERIA GENERAL</t>
        </is>
      </c>
      <c r="D2397" s="11" t="n">
        <v>13</v>
      </c>
      <c r="E2397" s="12" t="n">
        <v>65859.33</v>
      </c>
      <c r="F2397" s="14">
        <f>E2397/SUM(E$2:E$4165)</f>
        <v/>
      </c>
      <c r="G2397" s="14">
        <f>G2396+F2397</f>
        <v/>
      </c>
      <c r="H2397" s="5">
        <f>IF(G2397&lt;=p_rot_a,"A",IF(G2397&lt;=p_rot_b,"B","C"))</f>
        <v/>
      </c>
    </row>
    <row r="2398">
      <c r="A2398" s="5" t="inlineStr">
        <is>
          <t>20100009</t>
        </is>
      </c>
      <c r="B2398" s="5" t="inlineStr">
        <is>
          <t>AZULEJO SEVILLA BEIGE LISO 25X33 1.42M</t>
        </is>
      </c>
      <c r="C2398" s="5" t="inlineStr">
        <is>
          <t>SIN CATEGORIA</t>
        </is>
      </c>
      <c r="D2398" s="11" t="n">
        <v>8</v>
      </c>
      <c r="E2398" s="12" t="n">
        <v>65775.84</v>
      </c>
      <c r="F2398" s="14">
        <f>E2398/SUM(E$2:E$4165)</f>
        <v/>
      </c>
      <c r="G2398" s="14">
        <f>G2397+F2398</f>
        <v/>
      </c>
      <c r="H2398" s="5">
        <f>IF(G2398&lt;=p_rot_a,"A",IF(G2398&lt;=p_rot_b,"B","C"))</f>
        <v/>
      </c>
    </row>
    <row r="2399">
      <c r="A2399" s="5" t="inlineStr">
        <is>
          <t>351100300991176</t>
        </is>
      </c>
      <c r="B2399" s="5" t="inlineStr">
        <is>
          <t>FANAL LLAVIN MANIJA NEGRO MATE CANNES 90450-068</t>
        </is>
      </c>
      <c r="C2399" s="5" t="inlineStr">
        <is>
          <t>FERRETERIA GENERAL</t>
        </is>
      </c>
      <c r="D2399" s="11" t="n">
        <v>9</v>
      </c>
      <c r="E2399" s="12" t="n">
        <v>65527.66</v>
      </c>
      <c r="F2399" s="14">
        <f>E2399/SUM(E$2:E$4165)</f>
        <v/>
      </c>
      <c r="G2399" s="14">
        <f>G2398+F2399</f>
        <v/>
      </c>
      <c r="H2399" s="5">
        <f>IF(G2399&lt;=p_rot_a,"A",IF(G2399&lt;=p_rot_b,"B","C"))</f>
        <v/>
      </c>
    </row>
    <row r="2400">
      <c r="A2400" s="5" t="inlineStr">
        <is>
          <t>3242345</t>
        </is>
      </c>
      <c r="B2400" s="5" t="inlineStr">
        <is>
          <t>2DA PINO 1X12 3.20 SEGUNDA</t>
        </is>
      </c>
      <c r="C2400" s="5" t="inlineStr">
        <is>
          <t>MATERIAL SEGUNDA</t>
        </is>
      </c>
      <c r="D2400" s="11" t="n">
        <v>13</v>
      </c>
      <c r="E2400" s="12" t="n">
        <v>65520</v>
      </c>
      <c r="F2400" s="14">
        <f>E2400/SUM(E$2:E$4165)</f>
        <v/>
      </c>
      <c r="G2400" s="14">
        <f>G2399+F2400</f>
        <v/>
      </c>
      <c r="H2400" s="5">
        <f>IF(G2400&lt;=p_rot_a,"A",IF(G2400&lt;=p_rot_b,"B","C"))</f>
        <v/>
      </c>
    </row>
    <row r="2401">
      <c r="A2401" s="5" t="inlineStr">
        <is>
          <t>30682</t>
        </is>
      </c>
      <c r="B2401" s="5" t="inlineStr">
        <is>
          <t>TRI CIRCLE CERRA PRINCIPAL DE LUJO TC8051-AC COBRE ANTIGUO LLAVIN</t>
        </is>
      </c>
      <c r="C2401" s="5" t="inlineStr">
        <is>
          <t>FERRETERIA GENERAL</t>
        </is>
      </c>
      <c r="D2401" s="11" t="n">
        <v>4</v>
      </c>
      <c r="E2401" s="12" t="n">
        <v>65508.53</v>
      </c>
      <c r="F2401" s="14">
        <f>E2401/SUM(E$2:E$4165)</f>
        <v/>
      </c>
      <c r="G2401" s="14">
        <f>G2400+F2401</f>
        <v/>
      </c>
      <c r="H2401" s="5">
        <f>IF(G2401&lt;=p_rot_a,"A",IF(G2401&lt;=p_rot_b,"B","C"))</f>
        <v/>
      </c>
    </row>
    <row r="2402">
      <c r="A2402" s="5" t="inlineStr">
        <is>
          <t>30689</t>
        </is>
      </c>
      <c r="B2402" s="5" t="inlineStr">
        <is>
          <t>CAJA CUADRADA DOBLE FONDO</t>
        </is>
      </c>
      <c r="C2402" s="5" t="inlineStr">
        <is>
          <t>ACCESORIOS ELECTRICOS Y CABLES</t>
        </is>
      </c>
      <c r="D2402" s="11" t="n">
        <v>78</v>
      </c>
      <c r="E2402" s="12" t="n">
        <v>65312.96</v>
      </c>
      <c r="F2402" s="14">
        <f>E2402/SUM(E$2:E$4165)</f>
        <v/>
      </c>
      <c r="G2402" s="14">
        <f>G2401+F2402</f>
        <v/>
      </c>
      <c r="H2402" s="5">
        <f>IF(G2402&lt;=p_rot_a,"A",IF(G2402&lt;=p_rot_b,"B","C"))</f>
        <v/>
      </c>
    </row>
    <row r="2403">
      <c r="A2403" s="5" t="inlineStr">
        <is>
          <t>30491</t>
        </is>
      </c>
      <c r="B2403" s="5" t="inlineStr">
        <is>
          <t>BASE MEDIDOR GYS 100A JYS 100A</t>
        </is>
      </c>
      <c r="C2403" s="5" t="inlineStr">
        <is>
          <t>ACCESORIOS ELECTRICOS Y CABLES</t>
        </is>
      </c>
      <c r="D2403" s="11" t="n">
        <v>11</v>
      </c>
      <c r="E2403" s="12" t="n">
        <v>65178.85</v>
      </c>
      <c r="F2403" s="14">
        <f>E2403/SUM(E$2:E$4165)</f>
        <v/>
      </c>
      <c r="G2403" s="14">
        <f>G2402+F2403</f>
        <v/>
      </c>
      <c r="H2403" s="5">
        <f>IF(G2403&lt;=p_rot_a,"A",IF(G2403&lt;=p_rot_b,"B","C"))</f>
        <v/>
      </c>
    </row>
    <row r="2404">
      <c r="A2404" s="5" t="inlineStr">
        <is>
          <t>351100300991608</t>
        </is>
      </c>
      <c r="B2404" s="5" t="inlineStr">
        <is>
          <t>BLACK AND DECKER ORILLADORA ELECTRICA ST4500-B3</t>
        </is>
      </c>
      <c r="C2404" s="5" t="inlineStr">
        <is>
          <t>HERRAMIENTA ELECTRICA</t>
        </is>
      </c>
      <c r="D2404" s="11" t="n">
        <v>2</v>
      </c>
      <c r="E2404" s="12" t="n">
        <v>65046.24</v>
      </c>
      <c r="F2404" s="14">
        <f>E2404/SUM(E$2:E$4165)</f>
        <v/>
      </c>
      <c r="G2404" s="14">
        <f>G2403+F2404</f>
        <v/>
      </c>
      <c r="H2404" s="5">
        <f>IF(G2404&lt;=p_rot_a,"A",IF(G2404&lt;=p_rot_b,"B","C"))</f>
        <v/>
      </c>
    </row>
    <row r="2405">
      <c r="A2405" s="5" t="inlineStr">
        <is>
          <t>72233</t>
        </is>
      </c>
      <c r="B2405" s="5" t="inlineStr">
        <is>
          <t>$$ GLADIATOR TALADRO 1/2 PERCUTOR TP 913 / 120 1V</t>
        </is>
      </c>
      <c r="C2405" s="5" t="inlineStr">
        <is>
          <t>SIN CATEGORIA</t>
        </is>
      </c>
      <c r="D2405" s="11" t="n">
        <v>4</v>
      </c>
      <c r="E2405" s="12" t="n">
        <v>65004.94</v>
      </c>
      <c r="F2405" s="14">
        <f>E2405/SUM(E$2:E$4165)</f>
        <v/>
      </c>
      <c r="G2405" s="14">
        <f>G2404+F2405</f>
        <v/>
      </c>
      <c r="H2405" s="5">
        <f>IF(G2405&lt;=p_rot_a,"A",IF(G2405&lt;=p_rot_b,"B","C"))</f>
        <v/>
      </c>
    </row>
    <row r="2406">
      <c r="A2406" s="5" t="inlineStr">
        <is>
          <t>19120</t>
        </is>
      </c>
      <c r="B2406" s="5" t="inlineStr">
        <is>
          <t>ACEITE WD 40 PENETRANTE 52008 8ONZ</t>
        </is>
      </c>
      <c r="C2406" s="5" t="inlineStr">
        <is>
          <t>SIN CATEGORIA</t>
        </is>
      </c>
      <c r="D2406" s="11" t="n">
        <v>21</v>
      </c>
      <c r="E2406" s="12" t="n">
        <v>64843.1</v>
      </c>
      <c r="F2406" s="14">
        <f>E2406/SUM(E$2:E$4165)</f>
        <v/>
      </c>
      <c r="G2406" s="14">
        <f>G2405+F2406</f>
        <v/>
      </c>
      <c r="H2406" s="5">
        <f>IF(G2406&lt;=p_rot_a,"A",IF(G2406&lt;=p_rot_b,"B","C"))</f>
        <v/>
      </c>
    </row>
    <row r="2407">
      <c r="A2407" s="5" t="inlineStr">
        <is>
          <t>72991</t>
        </is>
      </c>
      <c r="B2407" s="5" t="inlineStr">
        <is>
          <t>TOTAL NIVEL ALUMINIO MAGNETICO 100CM/40 TMT21005M/TMT210086M</t>
        </is>
      </c>
      <c r="C2407" s="5" t="inlineStr">
        <is>
          <t>FERRETERIA GENERAL</t>
        </is>
      </c>
      <c r="D2407" s="11" t="n">
        <v>6</v>
      </c>
      <c r="E2407" s="12" t="n">
        <v>64728.38</v>
      </c>
      <c r="F2407" s="14">
        <f>E2407/SUM(E$2:E$4165)</f>
        <v/>
      </c>
      <c r="G2407" s="14">
        <f>G2406+F2407</f>
        <v/>
      </c>
      <c r="H2407" s="5">
        <f>IF(G2407&lt;=p_rot_a,"A",IF(G2407&lt;=p_rot_b,"B","C"))</f>
        <v/>
      </c>
    </row>
    <row r="2408">
      <c r="A2408" s="5" t="inlineStr">
        <is>
          <t>56817</t>
        </is>
      </c>
      <c r="B2408" s="5" t="inlineStr">
        <is>
          <t>EXTRACTOR DE BAÑO 8 PULG CON CUBIERTA VT-2904</t>
        </is>
      </c>
      <c r="C2408" s="5" t="inlineStr">
        <is>
          <t>IMPORTACION FERRETERIA GENERAL</t>
        </is>
      </c>
      <c r="D2408" s="11" t="n">
        <v>5</v>
      </c>
      <c r="E2408" s="12" t="n">
        <v>64655.91</v>
      </c>
      <c r="F2408" s="14">
        <f>E2408/SUM(E$2:E$4165)</f>
        <v/>
      </c>
      <c r="G2408" s="14">
        <f>G2407+F2408</f>
        <v/>
      </c>
      <c r="H2408" s="5">
        <f>IF(G2408&lt;=p_rot_a,"A",IF(G2408&lt;=p_rot_b,"B","C"))</f>
        <v/>
      </c>
    </row>
    <row r="2409">
      <c r="A2409" s="5" t="inlineStr">
        <is>
          <t>32399</t>
        </is>
      </c>
      <c r="B2409" s="5" t="inlineStr">
        <is>
          <t>TOTAL MAZO 1500GR THT7215006</t>
        </is>
      </c>
      <c r="C2409" s="5" t="inlineStr">
        <is>
          <t>FERRETERIA GENERAL</t>
        </is>
      </c>
      <c r="D2409" s="11" t="n">
        <v>13</v>
      </c>
      <c r="E2409" s="12" t="n">
        <v>64636.9</v>
      </c>
      <c r="F2409" s="14">
        <f>E2409/SUM(E$2:E$4165)</f>
        <v/>
      </c>
      <c r="G2409" s="14">
        <f>G2408+F2409</f>
        <v/>
      </c>
      <c r="H2409" s="5">
        <f>IF(G2409&lt;=p_rot_a,"A",IF(G2409&lt;=p_rot_b,"B","C"))</f>
        <v/>
      </c>
    </row>
    <row r="2410">
      <c r="A2410" s="5" t="inlineStr">
        <is>
          <t>71603</t>
        </is>
      </c>
      <c r="B2410" s="5" t="inlineStr">
        <is>
          <t>TUERCA 1/4</t>
        </is>
      </c>
      <c r="C2410" s="5" t="inlineStr">
        <is>
          <t>TORNILLERIA</t>
        </is>
      </c>
      <c r="D2410" s="11" t="n">
        <v>3666</v>
      </c>
      <c r="E2410" s="12" t="n">
        <v>64627.66</v>
      </c>
      <c r="F2410" s="14">
        <f>E2410/SUM(E$2:E$4165)</f>
        <v/>
      </c>
      <c r="G2410" s="14">
        <f>G2409+F2410</f>
        <v/>
      </c>
      <c r="H2410" s="5">
        <f>IF(G2410&lt;=p_rot_a,"A",IF(G2410&lt;=p_rot_b,"B","C"))</f>
        <v/>
      </c>
    </row>
    <row r="2411">
      <c r="A2411" s="5" t="inlineStr">
        <is>
          <t>351100300992027</t>
        </is>
      </c>
      <c r="B2411" s="5" t="inlineStr">
        <is>
          <t>FOSET PASAMANOS CON JABONERA ANGULAR ESPECIAL 40CM BARS-40AJ</t>
        </is>
      </c>
      <c r="C2411" s="5" t="inlineStr">
        <is>
          <t>FERRETERIA GENERAL</t>
        </is>
      </c>
      <c r="D2411" s="11" t="n">
        <v>5</v>
      </c>
      <c r="E2411" s="12" t="n">
        <v>64597.19</v>
      </c>
      <c r="F2411" s="14">
        <f>E2411/SUM(E$2:E$4165)</f>
        <v/>
      </c>
      <c r="G2411" s="14">
        <f>G2410+F2411</f>
        <v/>
      </c>
      <c r="H2411" s="5">
        <f>IF(G2411&lt;=p_rot_a,"A",IF(G2411&lt;=p_rot_b,"B","C"))</f>
        <v/>
      </c>
    </row>
    <row r="2412">
      <c r="A2412" s="5" t="inlineStr">
        <is>
          <t>PINT-AN-0067</t>
        </is>
      </c>
      <c r="B2412" s="5" t="inlineStr">
        <is>
          <t>DUREX BASE AGUA TEJA ANTICORROSIVO 1/4 DE787-5</t>
        </is>
      </c>
      <c r="C2412" s="5" t="inlineStr">
        <is>
          <t>ANTICORROSIVOS Y BASE ACEITE</t>
        </is>
      </c>
      <c r="D2412" s="11" t="n">
        <v>10</v>
      </c>
      <c r="E2412" s="12" t="n">
        <v>64513.27</v>
      </c>
      <c r="F2412" s="14">
        <f>E2412/SUM(E$2:E$4165)</f>
        <v/>
      </c>
      <c r="G2412" s="14">
        <f>G2411+F2412</f>
        <v/>
      </c>
      <c r="H2412" s="5">
        <f>IF(G2412&lt;=p_rot_a,"A",IF(G2412&lt;=p_rot_b,"B","C"))</f>
        <v/>
      </c>
    </row>
    <row r="2413">
      <c r="A2413" s="5" t="inlineStr">
        <is>
          <t>111270</t>
        </is>
      </c>
      <c r="B2413" s="5" t="inlineStr">
        <is>
          <t>CACHERA LAVATORIO COPA METAL 10291 EZ-FLO</t>
        </is>
      </c>
      <c r="C2413" s="5" t="inlineStr">
        <is>
          <t>SIN CATEGORIA</t>
        </is>
      </c>
      <c r="D2413" s="11" t="n">
        <v>3</v>
      </c>
      <c r="E2413" s="12" t="n">
        <v>64434.07</v>
      </c>
      <c r="F2413" s="14">
        <f>E2413/SUM(E$2:E$4165)</f>
        <v/>
      </c>
      <c r="G2413" s="14">
        <f>G2412+F2413</f>
        <v/>
      </c>
      <c r="H2413" s="5">
        <f>IF(G2413&lt;=p_rot_a,"A",IF(G2413&lt;=p_rot_b,"B","C"))</f>
        <v/>
      </c>
    </row>
    <row r="2414">
      <c r="A2414" s="5" t="inlineStr">
        <is>
          <t>351100300992786</t>
        </is>
      </c>
      <c r="B2414" s="5" t="inlineStr">
        <is>
          <t>TORNILLO TECHO 5 P.B</t>
        </is>
      </c>
      <c r="C2414" s="5" t="inlineStr">
        <is>
          <t>TORNILLERIA</t>
        </is>
      </c>
      <c r="D2414" s="11" t="n">
        <v>500</v>
      </c>
      <c r="E2414" s="12" t="n">
        <v>64159.29</v>
      </c>
      <c r="F2414" s="14">
        <f>E2414/SUM(E$2:E$4165)</f>
        <v/>
      </c>
      <c r="G2414" s="14">
        <f>G2413+F2414</f>
        <v/>
      </c>
      <c r="H2414" s="5">
        <f>IF(G2414&lt;=p_rot_a,"A",IF(G2414&lt;=p_rot_b,"B","C"))</f>
        <v/>
      </c>
    </row>
    <row r="2415">
      <c r="A2415" s="5" t="inlineStr">
        <is>
          <t>351100300992219</t>
        </is>
      </c>
      <c r="B2415" s="5" t="inlineStr">
        <is>
          <t>PORTA PAPEL HIGIENICO AQP-23186</t>
        </is>
      </c>
      <c r="C2415" s="5" t="inlineStr">
        <is>
          <t>IMPORTACION GRIFERIA</t>
        </is>
      </c>
      <c r="D2415" s="11" t="n">
        <v>14</v>
      </c>
      <c r="E2415" s="12" t="n">
        <v>64056.65</v>
      </c>
      <c r="F2415" s="14">
        <f>E2415/SUM(E$2:E$4165)</f>
        <v/>
      </c>
      <c r="G2415" s="14">
        <f>G2414+F2415</f>
        <v/>
      </c>
      <c r="H2415" s="5">
        <f>IF(G2415&lt;=p_rot_a,"A",IF(G2415&lt;=p_rot_b,"B","C"))</f>
        <v/>
      </c>
    </row>
    <row r="2416">
      <c r="A2416" s="5" t="inlineStr">
        <is>
          <t>30170</t>
        </is>
      </c>
      <c r="B2416" s="5" t="inlineStr">
        <is>
          <t>AGUILA SONDA ELECTRICA 15M NYLON VYN3015</t>
        </is>
      </c>
      <c r="C2416" s="5" t="inlineStr">
        <is>
          <t>ACCESORIOS ELECTRICOS Y CABLES</t>
        </is>
      </c>
      <c r="D2416" s="11" t="n">
        <v>11</v>
      </c>
      <c r="E2416" s="12" t="n">
        <v>63912.24</v>
      </c>
      <c r="F2416" s="14">
        <f>E2416/SUM(E$2:E$4165)</f>
        <v/>
      </c>
      <c r="G2416" s="14">
        <f>G2415+F2416</f>
        <v/>
      </c>
      <c r="H2416" s="5">
        <f>IF(G2416&lt;=p_rot_a,"A",IF(G2416&lt;=p_rot_b,"B","C"))</f>
        <v/>
      </c>
    </row>
    <row r="2417">
      <c r="A2417" s="5" t="inlineStr">
        <is>
          <t>7661</t>
        </is>
      </c>
      <c r="B2417" s="5" t="inlineStr">
        <is>
          <t>TORNILLO TECHO 3 PB</t>
        </is>
      </c>
      <c r="C2417" s="5" t="inlineStr">
        <is>
          <t>TORNILLERIA</t>
        </is>
      </c>
      <c r="D2417" s="11" t="n">
        <v>1308</v>
      </c>
      <c r="E2417" s="12" t="n">
        <v>63875.39</v>
      </c>
      <c r="F2417" s="14">
        <f>E2417/SUM(E$2:E$4165)</f>
        <v/>
      </c>
      <c r="G2417" s="14">
        <f>G2416+F2417</f>
        <v/>
      </c>
      <c r="H2417" s="5">
        <f>IF(G2417&lt;=p_rot_a,"A",IF(G2417&lt;=p_rot_b,"B","C"))</f>
        <v/>
      </c>
    </row>
    <row r="2418">
      <c r="A2418" s="5" t="inlineStr">
        <is>
          <t>54422</t>
        </is>
      </c>
      <c r="B2418" s="5" t="inlineStr">
        <is>
          <t>TOTAL MAZO HULE 8 ONZ THT76836</t>
        </is>
      </c>
      <c r="C2418" s="5" t="inlineStr">
        <is>
          <t>FERRETERIA GENERAL</t>
        </is>
      </c>
      <c r="D2418" s="11" t="n">
        <v>31</v>
      </c>
      <c r="E2418" s="12" t="n">
        <v>63763.58</v>
      </c>
      <c r="F2418" s="14">
        <f>E2418/SUM(E$2:E$4165)</f>
        <v/>
      </c>
      <c r="G2418" s="14">
        <f>G2417+F2418</f>
        <v/>
      </c>
      <c r="H2418" s="5">
        <f>IF(G2418&lt;=p_rot_a,"A",IF(G2418&lt;=p_rot_b,"B","C"))</f>
        <v/>
      </c>
    </row>
    <row r="2419">
      <c r="A2419" s="5" t="inlineStr">
        <is>
          <t>351100300992575</t>
        </is>
      </c>
      <c r="B2419" s="5" t="inlineStr">
        <is>
          <t>CACHERA LAVATORIO TIPO BOWL NEGRA ULTRA LUJO FF6002B</t>
        </is>
      </c>
      <c r="C2419" s="5" t="inlineStr">
        <is>
          <t>IMPORTACION GRIFERIA</t>
        </is>
      </c>
      <c r="D2419" s="11" t="n">
        <v>2</v>
      </c>
      <c r="E2419" s="12" t="n">
        <v>63716.81</v>
      </c>
      <c r="F2419" s="14">
        <f>E2419/SUM(E$2:E$4165)</f>
        <v/>
      </c>
      <c r="G2419" s="14">
        <f>G2418+F2419</f>
        <v/>
      </c>
      <c r="H2419" s="5">
        <f>IF(G2419&lt;=p_rot_a,"A",IF(G2419&lt;=p_rot_b,"B","C"))</f>
        <v/>
      </c>
    </row>
    <row r="2420">
      <c r="A2420" s="5" t="inlineStr">
        <is>
          <t>PINT-PA-0058</t>
        </is>
      </c>
      <c r="B2420" s="5" t="inlineStr">
        <is>
          <t>MULTICOLOR LATEX BLANCO MATE GALON</t>
        </is>
      </c>
      <c r="C2420" s="5" t="inlineStr">
        <is>
          <t>PINTURA ACRILICA</t>
        </is>
      </c>
      <c r="D2420" s="11" t="n">
        <v>12</v>
      </c>
      <c r="E2420" s="12" t="n">
        <v>63716.81</v>
      </c>
      <c r="F2420" s="14">
        <f>E2420/SUM(E$2:E$4165)</f>
        <v/>
      </c>
      <c r="G2420" s="14">
        <f>G2419+F2420</f>
        <v/>
      </c>
      <c r="H2420" s="5">
        <f>IF(G2420&lt;=p_rot_a,"A",IF(G2420&lt;=p_rot_b,"B","C"))</f>
        <v/>
      </c>
    </row>
    <row r="2421">
      <c r="A2421" s="5" t="inlineStr">
        <is>
          <t>10120003</t>
        </is>
      </c>
      <c r="B2421" s="5" t="inlineStr">
        <is>
          <t>PLATINA 3/4 X 1/8</t>
        </is>
      </c>
      <c r="C2421" s="5" t="inlineStr">
        <is>
          <t>PLATINA HIERRO</t>
        </is>
      </c>
      <c r="D2421" s="11" t="n">
        <v>37</v>
      </c>
      <c r="E2421" s="12" t="n">
        <v>63599.69</v>
      </c>
      <c r="F2421" s="14">
        <f>E2421/SUM(E$2:E$4165)</f>
        <v/>
      </c>
      <c r="G2421" s="14">
        <f>G2420+F2421</f>
        <v/>
      </c>
      <c r="H2421" s="5">
        <f>IF(G2421&lt;=p_rot_a,"A",IF(G2421&lt;=p_rot_b,"B","C"))</f>
        <v/>
      </c>
    </row>
    <row r="2422">
      <c r="A2422" s="5" t="inlineStr">
        <is>
          <t>11175</t>
        </is>
      </c>
      <c r="B2422" s="5" t="inlineStr">
        <is>
          <t>LLAVE CHORRO PVC BLANCA</t>
        </is>
      </c>
      <c r="C2422" s="5" t="inlineStr">
        <is>
          <t>FERRETERIA GENERAL</t>
        </is>
      </c>
      <c r="D2422" s="11" t="n">
        <v>72</v>
      </c>
      <c r="E2422" s="12" t="n">
        <v>63504.73</v>
      </c>
      <c r="F2422" s="14">
        <f>E2422/SUM(E$2:E$4165)</f>
        <v/>
      </c>
      <c r="G2422" s="14">
        <f>G2421+F2422</f>
        <v/>
      </c>
      <c r="H2422" s="5">
        <f>IF(G2422&lt;=p_rot_a,"A",IF(G2422&lt;=p_rot_b,"B","C"))</f>
        <v/>
      </c>
    </row>
    <row r="2423">
      <c r="A2423" s="5" t="inlineStr">
        <is>
          <t>7819</t>
        </is>
      </c>
      <c r="B2423" s="5" t="inlineStr">
        <is>
          <t>ESCUADRA MUEBLE 14X16</t>
        </is>
      </c>
      <c r="C2423" s="5" t="inlineStr">
        <is>
          <t>FERRETERIA GENERAL</t>
        </is>
      </c>
      <c r="D2423" s="11" t="n">
        <v>15</v>
      </c>
      <c r="E2423" s="12" t="n">
        <v>63415.17</v>
      </c>
      <c r="F2423" s="14">
        <f>E2423/SUM(E$2:E$4165)</f>
        <v/>
      </c>
      <c r="G2423" s="14">
        <f>G2422+F2423</f>
        <v/>
      </c>
      <c r="H2423" s="5">
        <f>IF(G2423&lt;=p_rot_a,"A",IF(G2423&lt;=p_rot_b,"B","C"))</f>
        <v/>
      </c>
    </row>
    <row r="2424">
      <c r="A2424" s="5" t="inlineStr">
        <is>
          <t>1151</t>
        </is>
      </c>
      <c r="B2424" s="5" t="inlineStr">
        <is>
          <t>TOTAL ESMERILADORA 41/2  INALAMBRICO 1 BATERIA 20V UTAGLI2011582</t>
        </is>
      </c>
      <c r="C2424" s="5" t="inlineStr">
        <is>
          <t>HERRAMIENTA ELECTRICA</t>
        </is>
      </c>
      <c r="D2424" s="11" t="n">
        <v>1</v>
      </c>
      <c r="E2424" s="12" t="n">
        <v>63339.26</v>
      </c>
      <c r="F2424" s="14">
        <f>E2424/SUM(E$2:E$4165)</f>
        <v/>
      </c>
      <c r="G2424" s="14">
        <f>G2423+F2424</f>
        <v/>
      </c>
      <c r="H2424" s="5">
        <f>IF(G2424&lt;=p_rot_a,"A",IF(G2424&lt;=p_rot_b,"B","C"))</f>
        <v/>
      </c>
    </row>
    <row r="2425">
      <c r="A2425" s="5" t="inlineStr">
        <is>
          <t>917</t>
        </is>
      </c>
      <c r="B2425" s="5" t="inlineStr">
        <is>
          <t>REDUCCION PVC 4 X 2</t>
        </is>
      </c>
      <c r="C2425" s="5" t="inlineStr">
        <is>
          <t>TUBERIA PVC, CANOAS Y ACCESORIOS</t>
        </is>
      </c>
      <c r="D2425" s="11" t="n">
        <v>29</v>
      </c>
      <c r="E2425" s="12" t="n">
        <v>63275.39</v>
      </c>
      <c r="F2425" s="14">
        <f>E2425/SUM(E$2:E$4165)</f>
        <v/>
      </c>
      <c r="G2425" s="14">
        <f>G2424+F2425</f>
        <v/>
      </c>
      <c r="H2425" s="5">
        <f>IF(G2425&lt;=p_rot_a,"A",IF(G2425&lt;=p_rot_b,"B","C"))</f>
        <v/>
      </c>
    </row>
    <row r="2426">
      <c r="A2426" s="5" t="inlineStr">
        <is>
          <t>7978</t>
        </is>
      </c>
      <c r="B2426" s="5" t="inlineStr">
        <is>
          <t>TOTAL TIRALINEA C/TINTA Y NIVEL THT661301</t>
        </is>
      </c>
      <c r="C2426" s="5" t="inlineStr">
        <is>
          <t>FERRETERIA GENERAL</t>
        </is>
      </c>
      <c r="D2426" s="11" t="n">
        <v>28</v>
      </c>
      <c r="E2426" s="12" t="n">
        <v>63014.2</v>
      </c>
      <c r="F2426" s="14">
        <f>E2426/SUM(E$2:E$4165)</f>
        <v/>
      </c>
      <c r="G2426" s="14">
        <f>G2425+F2426</f>
        <v/>
      </c>
      <c r="H2426" s="5">
        <f>IF(G2426&lt;=p_rot_a,"A",IF(G2426&lt;=p_rot_b,"B","C"))</f>
        <v/>
      </c>
    </row>
    <row r="2427">
      <c r="A2427" s="5" t="inlineStr">
        <is>
          <t>351100300992429</t>
        </is>
      </c>
      <c r="B2427" s="5" t="inlineStr">
        <is>
          <t>MALLA MOSQUITERA PARA PUERTA CON IMAN HASTA 1M ANCHO X 2.10M ALTO HO-1386</t>
        </is>
      </c>
      <c r="C2427" s="5" t="inlineStr">
        <is>
          <t>IMPORTACION FERRETERIA GENERAL</t>
        </is>
      </c>
      <c r="D2427" s="11" t="n">
        <v>8</v>
      </c>
      <c r="E2427" s="12" t="n">
        <v>63008.85</v>
      </c>
      <c r="F2427" s="14">
        <f>E2427/SUM(E$2:E$4165)</f>
        <v/>
      </c>
      <c r="G2427" s="14">
        <f>G2426+F2427</f>
        <v/>
      </c>
      <c r="H2427" s="5">
        <f>IF(G2427&lt;=p_rot_a,"A",IF(G2427&lt;=p_rot_b,"B","C"))</f>
        <v/>
      </c>
    </row>
    <row r="2428">
      <c r="A2428" s="5" t="inlineStr">
        <is>
          <t>71568</t>
        </is>
      </c>
      <c r="B2428" s="5" t="inlineStr">
        <is>
          <t>BROCA CONCRETO 5/16 IRWIN</t>
        </is>
      </c>
      <c r="C2428" s="5" t="inlineStr">
        <is>
          <t>FERRETERIA GENERAL</t>
        </is>
      </c>
      <c r="D2428" s="11" t="n">
        <v>66</v>
      </c>
      <c r="E2428" s="12" t="n">
        <v>62966.79</v>
      </c>
      <c r="F2428" s="14">
        <f>E2428/SUM(E$2:E$4165)</f>
        <v/>
      </c>
      <c r="G2428" s="14">
        <f>G2427+F2428</f>
        <v/>
      </c>
      <c r="H2428" s="5">
        <f>IF(G2428&lt;=p_rot_a,"A",IF(G2428&lt;=p_rot_b,"B","C"))</f>
        <v/>
      </c>
    </row>
    <row r="2429">
      <c r="A2429" s="5" t="inlineStr">
        <is>
          <t>351100300991776</t>
        </is>
      </c>
      <c r="B2429" s="5" t="inlineStr">
        <is>
          <t>GRACIELA CACHERA BAJA LAVATORIO MONOC DORADO BRILLANTE BAJA RY5017-6</t>
        </is>
      </c>
      <c r="C2429" s="5" t="inlineStr">
        <is>
          <t>GRIFERIA - ACC. BAÑO Y COCINA</t>
        </is>
      </c>
      <c r="D2429" s="11" t="n">
        <v>2</v>
      </c>
      <c r="E2429" s="12" t="n">
        <v>62748.68</v>
      </c>
      <c r="F2429" s="14">
        <f>E2429/SUM(E$2:E$4165)</f>
        <v/>
      </c>
      <c r="G2429" s="14">
        <f>G2428+F2429</f>
        <v/>
      </c>
      <c r="H2429" s="5">
        <f>IF(G2429&lt;=p_rot_a,"A",IF(G2429&lt;=p_rot_b,"B","C"))</f>
        <v/>
      </c>
    </row>
    <row r="2430">
      <c r="A2430" s="5" t="inlineStr">
        <is>
          <t>PINT-PS-0011</t>
        </is>
      </c>
      <c r="B2430" s="5" t="inlineStr">
        <is>
          <t>BOSNY SPRAY NEGRO ALTA TEMPERATURA  SB-0039</t>
        </is>
      </c>
      <c r="C2430" s="5" t="inlineStr">
        <is>
          <t>PINTURA SPRAY</t>
        </is>
      </c>
      <c r="D2430" s="11" t="n">
        <v>16</v>
      </c>
      <c r="E2430" s="12" t="n">
        <v>62736.8</v>
      </c>
      <c r="F2430" s="14">
        <f>E2430/SUM(E$2:E$4165)</f>
        <v/>
      </c>
      <c r="G2430" s="14">
        <f>G2429+F2430</f>
        <v/>
      </c>
      <c r="H2430" s="5">
        <f>IF(G2430&lt;=p_rot_a,"A",IF(G2430&lt;=p_rot_b,"B","C"))</f>
        <v/>
      </c>
    </row>
    <row r="2431">
      <c r="A2431" s="5" t="inlineStr">
        <is>
          <t>30482</t>
        </is>
      </c>
      <c r="B2431" s="5" t="inlineStr">
        <is>
          <t>CURVA CONDUIT 1 TIPO A UL*</t>
        </is>
      </c>
      <c r="C2431" s="5" t="inlineStr">
        <is>
          <t>ACCESORIOS ELECTRICOS Y CABLES</t>
        </is>
      </c>
      <c r="D2431" s="11" t="n">
        <v>102</v>
      </c>
      <c r="E2431" s="12" t="n">
        <v>62666.32</v>
      </c>
      <c r="F2431" s="14">
        <f>E2431/SUM(E$2:E$4165)</f>
        <v/>
      </c>
      <c r="G2431" s="14">
        <f>G2430+F2431</f>
        <v/>
      </c>
      <c r="H2431" s="5">
        <f>IF(G2431&lt;=p_rot_a,"A",IF(G2431&lt;=p_rot_b,"B","C"))</f>
        <v/>
      </c>
    </row>
    <row r="2432">
      <c r="A2432" s="5" t="inlineStr">
        <is>
          <t>14100046</t>
        </is>
      </c>
      <c r="B2432" s="5" t="inlineStr">
        <is>
          <t>PUERTA PLEGABLE MADERA CLARO TIVOLI 91 X 210 CM</t>
        </is>
      </c>
      <c r="C2432" s="5" t="inlineStr">
        <is>
          <t>PUERTAS</t>
        </is>
      </c>
      <c r="D2432" s="11" t="n">
        <v>3</v>
      </c>
      <c r="E2432" s="12" t="n">
        <v>62631.92</v>
      </c>
      <c r="F2432" s="14">
        <f>E2432/SUM(E$2:E$4165)</f>
        <v/>
      </c>
      <c r="G2432" s="14">
        <f>G2431+F2432</f>
        <v/>
      </c>
      <c r="H2432" s="5">
        <f>IF(G2432&lt;=p_rot_a,"A",IF(G2432&lt;=p_rot_b,"B","C"))</f>
        <v/>
      </c>
    </row>
    <row r="2433">
      <c r="A2433" s="5" t="inlineStr">
        <is>
          <t>73806</t>
        </is>
      </c>
      <c r="B2433" s="5" t="inlineStr">
        <is>
          <t>TOTAL CORTADORA TUBO  42MM THT534216</t>
        </is>
      </c>
      <c r="C2433" s="5" t="inlineStr">
        <is>
          <t>FERRETERIA GENERAL</t>
        </is>
      </c>
      <c r="D2433" s="11" t="n">
        <v>18</v>
      </c>
      <c r="E2433" s="12" t="n">
        <v>62571.53</v>
      </c>
      <c r="F2433" s="14">
        <f>E2433/SUM(E$2:E$4165)</f>
        <v/>
      </c>
      <c r="G2433" s="14">
        <f>G2432+F2433</f>
        <v/>
      </c>
      <c r="H2433" s="5">
        <f>IF(G2433&lt;=p_rot_a,"A",IF(G2433&lt;=p_rot_b,"B","C"))</f>
        <v/>
      </c>
    </row>
    <row r="2434">
      <c r="A2434" s="5" t="inlineStr">
        <is>
          <t>7590396</t>
        </is>
      </c>
      <c r="B2434" s="5" t="inlineStr">
        <is>
          <t>TOTAL JUEGO BROCAS Y PUNTAS MIXTAS 19PCS UTACSDB1901</t>
        </is>
      </c>
      <c r="C2434" s="5" t="inlineStr">
        <is>
          <t>FERRETERIA GENERAL</t>
        </is>
      </c>
      <c r="D2434" s="11" t="n">
        <v>20</v>
      </c>
      <c r="E2434" s="12" t="n">
        <v>62445.97</v>
      </c>
      <c r="F2434" s="14">
        <f>E2434/SUM(E$2:E$4165)</f>
        <v/>
      </c>
      <c r="G2434" s="14">
        <f>G2433+F2434</f>
        <v/>
      </c>
      <c r="H2434" s="5">
        <f>IF(G2434&lt;=p_rot_a,"A",IF(G2434&lt;=p_rot_b,"B","C"))</f>
        <v/>
      </c>
    </row>
    <row r="2435">
      <c r="A2435" s="5" t="inlineStr">
        <is>
          <t>PINT-PA-0025</t>
        </is>
      </c>
      <c r="B2435" s="5" t="inlineStr">
        <is>
          <t>LANCO MAXIMA SATIN BLANCO 1/4 MA760-5</t>
        </is>
      </c>
      <c r="C2435" s="5" t="inlineStr">
        <is>
          <t>PINTURA ACRILICA</t>
        </is>
      </c>
      <c r="D2435" s="11" t="n">
        <v>10</v>
      </c>
      <c r="E2435" s="12" t="n">
        <v>62389.38</v>
      </c>
      <c r="F2435" s="14">
        <f>E2435/SUM(E$2:E$4165)</f>
        <v/>
      </c>
      <c r="G2435" s="14">
        <f>G2434+F2435</f>
        <v/>
      </c>
      <c r="H2435" s="5">
        <f>IF(G2435&lt;=p_rot_a,"A",IF(G2435&lt;=p_rot_b,"B","C"))</f>
        <v/>
      </c>
    </row>
    <row r="2436">
      <c r="A2436" s="5" t="inlineStr">
        <is>
          <t>9120</t>
        </is>
      </c>
      <c r="B2436" s="5" t="inlineStr">
        <is>
          <t>YEE 2 PVC</t>
        </is>
      </c>
      <c r="C2436" s="5" t="inlineStr">
        <is>
          <t>TUBERIA PVC, CANOAS Y ACCESORIOS</t>
        </is>
      </c>
      <c r="D2436" s="11" t="n">
        <v>57</v>
      </c>
      <c r="E2436" s="12" t="n">
        <v>62269.08</v>
      </c>
      <c r="F2436" s="14">
        <f>E2436/SUM(E$2:E$4165)</f>
        <v/>
      </c>
      <c r="G2436" s="14">
        <f>G2435+F2436</f>
        <v/>
      </c>
      <c r="H2436" s="5">
        <f>IF(G2436&lt;=p_rot_a,"A",IF(G2436&lt;=p_rot_b,"B","C"))</f>
        <v/>
      </c>
    </row>
    <row r="2437">
      <c r="A2437" s="5" t="inlineStr">
        <is>
          <t>30165</t>
        </is>
      </c>
      <c r="B2437" s="5" t="inlineStr">
        <is>
          <t>BTICINO OVAL PLAFON  BEIGE P21AN</t>
        </is>
      </c>
      <c r="C2437" s="5" t="inlineStr">
        <is>
          <t>ACCESORIOS ELECTRICOS Y CABLES</t>
        </is>
      </c>
      <c r="D2437" s="11" t="n">
        <v>44</v>
      </c>
      <c r="E2437" s="12" t="n">
        <v>62094.34</v>
      </c>
      <c r="F2437" s="14">
        <f>E2437/SUM(E$2:E$4165)</f>
        <v/>
      </c>
      <c r="G2437" s="14">
        <f>G2436+F2437</f>
        <v/>
      </c>
      <c r="H2437" s="5">
        <f>IF(G2437&lt;=p_rot_a,"A",IF(G2437&lt;=p_rot_b,"B","C"))</f>
        <v/>
      </c>
    </row>
    <row r="2438">
      <c r="A2438" s="5" t="inlineStr">
        <is>
          <t>111114</t>
        </is>
      </c>
      <c r="B2438" s="5" t="inlineStr">
        <is>
          <t>CACHERA FREGADERO CUELLO ALTO MANIJA BLANCA 90082 EZ-FLO</t>
        </is>
      </c>
      <c r="C2438" s="5" t="inlineStr">
        <is>
          <t>GRIFERIA - ACC. BAÑO Y COCINA</t>
        </is>
      </c>
      <c r="D2438" s="11" t="n">
        <v>4</v>
      </c>
      <c r="E2438" s="12" t="n">
        <v>62059.82</v>
      </c>
      <c r="F2438" s="14">
        <f>E2438/SUM(E$2:E$4165)</f>
        <v/>
      </c>
      <c r="G2438" s="14">
        <f>G2437+F2438</f>
        <v/>
      </c>
      <c r="H2438" s="5">
        <f>IF(G2438&lt;=p_rot_a,"A",IF(G2438&lt;=p_rot_b,"B","C"))</f>
        <v/>
      </c>
    </row>
    <row r="2439">
      <c r="A2439" s="5" t="inlineStr">
        <is>
          <t>546445</t>
        </is>
      </c>
      <c r="B2439" s="5" t="inlineStr">
        <is>
          <t>TOTAL PISTOLA IMPACTO 1/2-20V UTIWLI2001 2 BATERIAS 1 CARGADOR 1 ESTUCHE</t>
        </is>
      </c>
      <c r="C2439" s="5" t="inlineStr">
        <is>
          <t>SIN CATEGORIA</t>
        </is>
      </c>
      <c r="D2439" s="11" t="n">
        <v>1</v>
      </c>
      <c r="E2439" s="12" t="n">
        <v>62027.52</v>
      </c>
      <c r="F2439" s="14">
        <f>E2439/SUM(E$2:E$4165)</f>
        <v/>
      </c>
      <c r="G2439" s="14">
        <f>G2438+F2439</f>
        <v/>
      </c>
      <c r="H2439" s="5">
        <f>IF(G2439&lt;=p_rot_a,"A",IF(G2439&lt;=p_rot_b,"B","C"))</f>
        <v/>
      </c>
    </row>
    <row r="2440">
      <c r="A2440" s="5" t="inlineStr">
        <is>
          <t>351100300991504</t>
        </is>
      </c>
      <c r="B2440" s="5" t="inlineStr">
        <is>
          <t>GLADIATOR ESMERILADORA 41/2 1200W AA915 /120L VV MANGO LARGO</t>
        </is>
      </c>
      <c r="C2440" s="5" t="inlineStr">
        <is>
          <t>SIN CATEGORIA</t>
        </is>
      </c>
      <c r="D2440" s="11" t="n">
        <v>3</v>
      </c>
      <c r="E2440" s="12" t="n">
        <v>61951.31</v>
      </c>
      <c r="F2440" s="14">
        <f>E2440/SUM(E$2:E$4165)</f>
        <v/>
      </c>
      <c r="G2440" s="14">
        <f>G2439+F2440</f>
        <v/>
      </c>
      <c r="H2440" s="5">
        <f>IF(G2440&lt;=p_rot_a,"A",IF(G2440&lt;=p_rot_b,"B","C"))</f>
        <v/>
      </c>
    </row>
    <row r="2441">
      <c r="A2441" s="5" t="inlineStr">
        <is>
          <t>PINT-PA-0069</t>
        </is>
      </c>
      <c r="B2441" s="5" t="inlineStr">
        <is>
          <t>MULTICOLOR OXIDO AZUL CUBETA</t>
        </is>
      </c>
      <c r="C2441" s="5" t="inlineStr">
        <is>
          <t>PINTURA ACRILICA</t>
        </is>
      </c>
      <c r="D2441" s="11" t="n">
        <v>1</v>
      </c>
      <c r="E2441" s="12" t="n">
        <v>61946.9</v>
      </c>
      <c r="F2441" s="14">
        <f>E2441/SUM(E$2:E$4165)</f>
        <v/>
      </c>
      <c r="G2441" s="14">
        <f>G2440+F2441</f>
        <v/>
      </c>
      <c r="H2441" s="5">
        <f>IF(G2441&lt;=p_rot_a,"A",IF(G2441&lt;=p_rot_b,"B","C"))</f>
        <v/>
      </c>
    </row>
    <row r="2442">
      <c r="A2442" s="5" t="inlineStr">
        <is>
          <t>4179</t>
        </is>
      </c>
      <c r="B2442" s="5" t="inlineStr">
        <is>
          <t xml:space="preserve">$$ TOTAL DISCO METAL 9 CORTE NORMAL </t>
        </is>
      </c>
      <c r="C2442" s="5" t="inlineStr">
        <is>
          <t>FERRETERIA GENERAL</t>
        </is>
      </c>
      <c r="D2442" s="11" t="n">
        <v>38</v>
      </c>
      <c r="E2442" s="12" t="n">
        <v>61875.24</v>
      </c>
      <c r="F2442" s="14">
        <f>E2442/SUM(E$2:E$4165)</f>
        <v/>
      </c>
      <c r="G2442" s="14">
        <f>G2441+F2442</f>
        <v/>
      </c>
      <c r="H2442" s="5">
        <f>IF(G2442&lt;=p_rot_a,"A",IF(G2442&lt;=p_rot_b,"B","C"))</f>
        <v/>
      </c>
    </row>
    <row r="2443">
      <c r="A2443" s="5" t="inlineStr">
        <is>
          <t>73163</t>
        </is>
      </c>
      <c r="B2443" s="5" t="inlineStr">
        <is>
          <t>DESAGUE LAVATORIO PUSH METALICO CON REBOSADERO 4206CP</t>
        </is>
      </c>
      <c r="C2443" s="5" t="inlineStr">
        <is>
          <t>FERRETERIA GENERAL</t>
        </is>
      </c>
      <c r="D2443" s="11" t="n">
        <v>8</v>
      </c>
      <c r="E2443" s="12" t="n">
        <v>61859.15</v>
      </c>
      <c r="F2443" s="14">
        <f>E2443/SUM(E$2:E$4165)</f>
        <v/>
      </c>
      <c r="G2443" s="14">
        <f>G2442+F2443</f>
        <v/>
      </c>
      <c r="H2443" s="5">
        <f>IF(G2443&lt;=p_rot_a,"A",IF(G2443&lt;=p_rot_b,"B","C"))</f>
        <v/>
      </c>
    </row>
    <row r="2444">
      <c r="A2444" s="5" t="inlineStr">
        <is>
          <t>14100013</t>
        </is>
      </c>
      <c r="B2444" s="5" t="inlineStr">
        <is>
          <t>PUERTA CEDRO 7 TABLEROS 90 X 210 CM</t>
        </is>
      </c>
      <c r="C2444" s="5" t="inlineStr">
        <is>
          <t>SIN CATEGORIA</t>
        </is>
      </c>
      <c r="D2444" s="11" t="n">
        <v>1</v>
      </c>
      <c r="E2444" s="12" t="n">
        <v>61672.57</v>
      </c>
      <c r="F2444" s="14">
        <f>E2444/SUM(E$2:E$4165)</f>
        <v/>
      </c>
      <c r="G2444" s="14">
        <f>G2443+F2444</f>
        <v/>
      </c>
      <c r="H2444" s="5">
        <f>IF(G2444&lt;=p_rot_a,"A",IF(G2444&lt;=p_rot_b,"B","C"))</f>
        <v/>
      </c>
    </row>
    <row r="2445">
      <c r="A2445" s="5" t="inlineStr">
        <is>
          <t>73952</t>
        </is>
      </c>
      <c r="B2445" s="5" t="inlineStr">
        <is>
          <t>AGUILA SONDA ELECTRICA 30M NYLON VYN4030</t>
        </is>
      </c>
      <c r="C2445" s="5" t="inlineStr">
        <is>
          <t>ACCESORIOS ELECTRICOS Y CABLES</t>
        </is>
      </c>
      <c r="D2445" s="11" t="n">
        <v>5</v>
      </c>
      <c r="E2445" s="12" t="n">
        <v>61631.22</v>
      </c>
      <c r="F2445" s="14">
        <f>E2445/SUM(E$2:E$4165)</f>
        <v/>
      </c>
      <c r="G2445" s="14">
        <f>G2444+F2445</f>
        <v/>
      </c>
      <c r="H2445" s="5">
        <f>IF(G2445&lt;=p_rot_a,"A",IF(G2445&lt;=p_rot_b,"B","C"))</f>
        <v/>
      </c>
    </row>
    <row r="2446">
      <c r="A2446" s="5" t="inlineStr">
        <is>
          <t>72278</t>
        </is>
      </c>
      <c r="B2446" s="5" t="inlineStr">
        <is>
          <t>YALE LLAVIN PELOTA C/LLAVE</t>
        </is>
      </c>
      <c r="C2446" s="5" t="inlineStr">
        <is>
          <t>FERRETERIA GENERAL</t>
        </is>
      </c>
      <c r="D2446" s="11" t="n">
        <v>7</v>
      </c>
      <c r="E2446" s="12" t="n">
        <v>61604</v>
      </c>
      <c r="F2446" s="14">
        <f>E2446/SUM(E$2:E$4165)</f>
        <v/>
      </c>
      <c r="G2446" s="14">
        <f>G2445+F2446</f>
        <v/>
      </c>
      <c r="H2446" s="5">
        <f>IF(G2446&lt;=p_rot_a,"A",IF(G2446&lt;=p_rot_b,"B","C"))</f>
        <v/>
      </c>
    </row>
    <row r="2447">
      <c r="A2447" s="5" t="inlineStr">
        <is>
          <t>351100300992278</t>
        </is>
      </c>
      <c r="B2447" s="5" t="inlineStr">
        <is>
          <t>ESQUINERO DE REMATE WPC EXTERIOR CAOBA 2X2 2.90M DE084-A</t>
        </is>
      </c>
      <c r="C2447" s="5" t="inlineStr">
        <is>
          <t>PANEL ACANALADO EXTERIOR WPC</t>
        </is>
      </c>
      <c r="D2447" s="11" t="n">
        <v>13</v>
      </c>
      <c r="E2447" s="12" t="n">
        <v>61548.67</v>
      </c>
      <c r="F2447" s="14">
        <f>E2447/SUM(E$2:E$4165)</f>
        <v/>
      </c>
      <c r="G2447" s="14">
        <f>G2446+F2447</f>
        <v/>
      </c>
      <c r="H2447" s="5">
        <f>IF(G2447&lt;=p_rot_a,"A",IF(G2447&lt;=p_rot_b,"B","C"))</f>
        <v/>
      </c>
    </row>
    <row r="2448">
      <c r="A2448" s="5" t="inlineStr">
        <is>
          <t>30250</t>
        </is>
      </c>
      <c r="B2448" s="5" t="inlineStr">
        <is>
          <t>AGUILA TIMBRE DIN DONG 6774</t>
        </is>
      </c>
      <c r="C2448" s="5" t="inlineStr">
        <is>
          <t>ACCESORIOS ELECTRICOS Y CABLES</t>
        </is>
      </c>
      <c r="D2448" s="11" t="n">
        <v>9</v>
      </c>
      <c r="E2448" s="12" t="n">
        <v>61428.53</v>
      </c>
      <c r="F2448" s="14">
        <f>E2448/SUM(E$2:E$4165)</f>
        <v/>
      </c>
      <c r="G2448" s="14">
        <f>G2447+F2448</f>
        <v/>
      </c>
      <c r="H2448" s="5">
        <f>IF(G2448&lt;=p_rot_a,"A",IF(G2448&lt;=p_rot_b,"B","C"))</f>
        <v/>
      </c>
    </row>
    <row r="2449">
      <c r="A2449" s="5" t="inlineStr">
        <is>
          <t>351100300992289</t>
        </is>
      </c>
      <c r="B2449" s="5" t="inlineStr">
        <is>
          <t>PERFIL UNION PLATA CON PREVISTA LUZ LED LAMINA BAMBU DE136</t>
        </is>
      </c>
      <c r="C2449" s="5" t="inlineStr">
        <is>
          <t>LAMINA PVC, BAMBU, ACC</t>
        </is>
      </c>
      <c r="D2449" s="11" t="n">
        <v>10</v>
      </c>
      <c r="E2449" s="12" t="n">
        <v>61053.89</v>
      </c>
      <c r="F2449" s="14">
        <f>E2449/SUM(E$2:E$4165)</f>
        <v/>
      </c>
      <c r="G2449" s="14">
        <f>G2448+F2449</f>
        <v/>
      </c>
      <c r="H2449" s="5">
        <f>IF(G2449&lt;=p_rot_a,"A",IF(G2449&lt;=p_rot_b,"B","C"))</f>
        <v/>
      </c>
    </row>
    <row r="2450">
      <c r="A2450" s="5" t="inlineStr">
        <is>
          <t>73528</t>
        </is>
      </c>
      <c r="B2450" s="5" t="inlineStr">
        <is>
          <t>TRUPER DELANTAL CUERO  9 ESPAC POHE-9C</t>
        </is>
      </c>
      <c r="C2450" s="5" t="inlineStr">
        <is>
          <t>FERRETERIA GENERAL</t>
        </is>
      </c>
      <c r="D2450" s="11" t="n">
        <v>9</v>
      </c>
      <c r="E2450" s="12" t="n">
        <v>61037.03</v>
      </c>
      <c r="F2450" s="14">
        <f>E2450/SUM(E$2:E$4165)</f>
        <v/>
      </c>
      <c r="G2450" s="14">
        <f>G2449+F2450</f>
        <v/>
      </c>
      <c r="H2450" s="5">
        <f>IF(G2450&lt;=p_rot_a,"A",IF(G2450&lt;=p_rot_b,"B","C"))</f>
        <v/>
      </c>
    </row>
    <row r="2451">
      <c r="A2451" s="5" t="inlineStr">
        <is>
          <t>351100300992650</t>
        </is>
      </c>
      <c r="B2451" s="5" t="inlineStr">
        <is>
          <t>MICROMETRO DIGITAL YT-72305</t>
        </is>
      </c>
      <c r="C2451" s="5" t="inlineStr">
        <is>
          <t>FERRETERIA GENERAL</t>
        </is>
      </c>
      <c r="D2451" s="11" t="n">
        <v>2</v>
      </c>
      <c r="E2451" s="12" t="n">
        <v>61017.7</v>
      </c>
      <c r="F2451" s="14">
        <f>E2451/SUM(E$2:E$4165)</f>
        <v/>
      </c>
      <c r="G2451" s="14">
        <f>G2450+F2451</f>
        <v/>
      </c>
      <c r="H2451" s="5">
        <f>IF(G2451&lt;=p_rot_a,"A",IF(G2451&lt;=p_rot_b,"B","C"))</f>
        <v/>
      </c>
    </row>
    <row r="2452">
      <c r="A2452" s="5" t="inlineStr">
        <is>
          <t>10160</t>
        </is>
      </c>
      <c r="B2452" s="5" t="inlineStr">
        <is>
          <t>LLAVE LAVATORIO MANIJA CRUZ CLASSIC 040CSCPC PRICE PFISTER</t>
        </is>
      </c>
      <c r="C2452" s="5" t="inlineStr">
        <is>
          <t>GRIFERIA - ACC. BAÑO Y COCINA</t>
        </is>
      </c>
      <c r="D2452" s="11" t="n">
        <v>5</v>
      </c>
      <c r="E2452" s="12" t="n">
        <v>60728.13</v>
      </c>
      <c r="F2452" s="14">
        <f>E2452/SUM(E$2:E$4165)</f>
        <v/>
      </c>
      <c r="G2452" s="14">
        <f>G2451+F2452</f>
        <v/>
      </c>
      <c r="H2452" s="5">
        <f>IF(G2452&lt;=p_rot_a,"A",IF(G2452&lt;=p_rot_b,"B","C"))</f>
        <v/>
      </c>
    </row>
    <row r="2453">
      <c r="A2453" s="5" t="inlineStr">
        <is>
          <t>73415</t>
        </is>
      </c>
      <c r="B2453" s="5" t="inlineStr">
        <is>
          <t>BISAGRA SOLD PLATINA B-13</t>
        </is>
      </c>
      <c r="C2453" s="5" t="inlineStr">
        <is>
          <t>FERRETERIA GENERAL</t>
        </is>
      </c>
      <c r="D2453" s="11" t="n">
        <v>31</v>
      </c>
      <c r="E2453" s="12" t="n">
        <v>60718.51</v>
      </c>
      <c r="F2453" s="14">
        <f>E2453/SUM(E$2:E$4165)</f>
        <v/>
      </c>
      <c r="G2453" s="14">
        <f>G2452+F2453</f>
        <v/>
      </c>
      <c r="H2453" s="5">
        <f>IF(G2453&lt;=p_rot_a,"A",IF(G2453&lt;=p_rot_b,"B","C"))</f>
        <v/>
      </c>
    </row>
    <row r="2454">
      <c r="A2454" s="5" t="inlineStr">
        <is>
          <t>71335</t>
        </is>
      </c>
      <c r="B2454" s="5" t="inlineStr">
        <is>
          <t>TORNILLO TECHO 4 PB</t>
        </is>
      </c>
      <c r="C2454" s="5" t="inlineStr">
        <is>
          <t>TORNILLERIA</t>
        </is>
      </c>
      <c r="D2454" s="11" t="n">
        <v>1128</v>
      </c>
      <c r="E2454" s="12" t="n">
        <v>60592.16</v>
      </c>
      <c r="F2454" s="14">
        <f>E2454/SUM(E$2:E$4165)</f>
        <v/>
      </c>
      <c r="G2454" s="14">
        <f>G2453+F2454</f>
        <v/>
      </c>
      <c r="H2454" s="5">
        <f>IF(G2454&lt;=p_rot_a,"A",IF(G2454&lt;=p_rot_b,"B","C"))</f>
        <v/>
      </c>
    </row>
    <row r="2455">
      <c r="A2455" s="5" t="inlineStr">
        <is>
          <t>6196</t>
        </is>
      </c>
      <c r="B2455" s="5" t="inlineStr">
        <is>
          <t xml:space="preserve">MASKING 2 </t>
        </is>
      </c>
      <c r="C2455" s="5" t="inlineStr">
        <is>
          <t>FERRETERIA GENERAL</t>
        </is>
      </c>
      <c r="D2455" s="11" t="n">
        <v>57</v>
      </c>
      <c r="E2455" s="12" t="n">
        <v>60543.63</v>
      </c>
      <c r="F2455" s="14">
        <f>E2455/SUM(E$2:E$4165)</f>
        <v/>
      </c>
      <c r="G2455" s="14">
        <f>G2454+F2455</f>
        <v/>
      </c>
      <c r="H2455" s="5">
        <f>IF(G2455&lt;=p_rot_a,"A",IF(G2455&lt;=p_rot_b,"B","C"))</f>
        <v/>
      </c>
    </row>
    <row r="2456">
      <c r="A2456" s="5" t="inlineStr">
        <is>
          <t>420420973</t>
        </is>
      </c>
      <c r="B2456" s="5" t="inlineStr">
        <is>
          <t>PROTECTO CORROTEC MATE ROJO OXIDO 6515 1 GL (3.785L)</t>
        </is>
      </c>
      <c r="C2456" s="5" t="inlineStr">
        <is>
          <t>SIN CATEGORIA</t>
        </is>
      </c>
      <c r="D2456" s="11" t="n">
        <v>4</v>
      </c>
      <c r="E2456" s="12" t="n">
        <v>60285.73</v>
      </c>
      <c r="F2456" s="14">
        <f>E2456/SUM(E$2:E$4165)</f>
        <v/>
      </c>
      <c r="G2456" s="14">
        <f>G2455+F2456</f>
        <v/>
      </c>
      <c r="H2456" s="5">
        <f>IF(G2456&lt;=p_rot_a,"A",IF(G2456&lt;=p_rot_b,"B","C"))</f>
        <v/>
      </c>
    </row>
    <row r="2457">
      <c r="A2457" s="5" t="inlineStr">
        <is>
          <t>351100300991177</t>
        </is>
      </c>
      <c r="B2457" s="5" t="inlineStr">
        <is>
          <t>FANAL LLAVIN PELOTA NEGRO MATE 90450-069</t>
        </is>
      </c>
      <c r="C2457" s="5" t="inlineStr">
        <is>
          <t>FERRETERIA GENERAL</t>
        </is>
      </c>
      <c r="D2457" s="11" t="n">
        <v>13</v>
      </c>
      <c r="E2457" s="12" t="n">
        <v>60271.84</v>
      </c>
      <c r="F2457" s="14">
        <f>E2457/SUM(E$2:E$4165)</f>
        <v/>
      </c>
      <c r="G2457" s="14">
        <f>G2456+F2457</f>
        <v/>
      </c>
      <c r="H2457" s="5">
        <f>IF(G2457&lt;=p_rot_a,"A",IF(G2457&lt;=p_rot_b,"B","C"))</f>
        <v/>
      </c>
    </row>
    <row r="2458">
      <c r="A2458" s="5" t="inlineStr">
        <is>
          <t>73615</t>
        </is>
      </c>
      <c r="B2458" s="5" t="inlineStr">
        <is>
          <t>MECATE 12MM NAUTICA</t>
        </is>
      </c>
      <c r="C2458" s="5" t="inlineStr">
        <is>
          <t>FERRETERIA GENERAL</t>
        </is>
      </c>
      <c r="D2458" s="11" t="n">
        <v>56</v>
      </c>
      <c r="E2458" s="12" t="n">
        <v>60126.53</v>
      </c>
      <c r="F2458" s="14">
        <f>E2458/SUM(E$2:E$4165)</f>
        <v/>
      </c>
      <c r="G2458" s="14">
        <f>G2457+F2458</f>
        <v/>
      </c>
      <c r="H2458" s="5">
        <f>IF(G2458&lt;=p_rot_a,"A",IF(G2458&lt;=p_rot_b,"B","C"))</f>
        <v/>
      </c>
    </row>
    <row r="2459">
      <c r="A2459" s="5" t="inlineStr">
        <is>
          <t>351100300990417</t>
        </is>
      </c>
      <c r="B2459" s="5" t="inlineStr">
        <is>
          <t>NOVA EXTENSION PINTOR 183CM EXP 13672</t>
        </is>
      </c>
      <c r="C2459" s="5" t="inlineStr">
        <is>
          <t>PINTURAS Y SELLADORES</t>
        </is>
      </c>
      <c r="D2459" s="11" t="n">
        <v>7</v>
      </c>
      <c r="E2459" s="12" t="n">
        <v>60095.11</v>
      </c>
      <c r="F2459" s="14">
        <f>E2459/SUM(E$2:E$4165)</f>
        <v/>
      </c>
      <c r="G2459" s="14">
        <f>G2458+F2459</f>
        <v/>
      </c>
      <c r="H2459" s="5">
        <f>IF(G2459&lt;=p_rot_a,"A",IF(G2459&lt;=p_rot_b,"B","C"))</f>
        <v/>
      </c>
    </row>
    <row r="2460">
      <c r="A2460" s="5" t="inlineStr">
        <is>
          <t>7489</t>
        </is>
      </c>
      <c r="B2460" s="5" t="inlineStr">
        <is>
          <t>CLAVO 1 1/2 CC</t>
        </is>
      </c>
      <c r="C2460" s="5" t="inlineStr">
        <is>
          <t>FERRETERIA GENERAL</t>
        </is>
      </c>
      <c r="D2460" s="11" t="n">
        <v>32.65</v>
      </c>
      <c r="E2460" s="12" t="n">
        <v>60056.11</v>
      </c>
      <c r="F2460" s="14">
        <f>E2460/SUM(E$2:E$4165)</f>
        <v/>
      </c>
      <c r="G2460" s="14">
        <f>G2459+F2460</f>
        <v/>
      </c>
      <c r="H2460" s="5">
        <f>IF(G2460&lt;=p_rot_a,"A",IF(G2460&lt;=p_rot_b,"B","C"))</f>
        <v/>
      </c>
    </row>
    <row r="2461">
      <c r="A2461" s="5" t="inlineStr">
        <is>
          <t>420420936</t>
        </is>
      </c>
      <c r="B2461" s="5" t="inlineStr">
        <is>
          <t>PROTECTO DRY-BLOCK MATE BASE INTERMEDIA 1 GL (3.785L)</t>
        </is>
      </c>
      <c r="C2461" s="5" t="inlineStr">
        <is>
          <t>SIN CATEGORIA</t>
        </is>
      </c>
      <c r="D2461" s="11" t="n">
        <v>4</v>
      </c>
      <c r="E2461" s="12" t="n">
        <v>60029.78</v>
      </c>
      <c r="F2461" s="14">
        <f>E2461/SUM(E$2:E$4165)</f>
        <v/>
      </c>
      <c r="G2461" s="14">
        <f>G2460+F2461</f>
        <v/>
      </c>
      <c r="H2461" s="5">
        <f>IF(G2461&lt;=p_rot_a,"A",IF(G2461&lt;=p_rot_b,"B","C"))</f>
        <v/>
      </c>
    </row>
    <row r="2462">
      <c r="A2462" s="5" t="inlineStr">
        <is>
          <t>967</t>
        </is>
      </c>
      <c r="B2462" s="5" t="inlineStr">
        <is>
          <t>UNION DE TOPE 1/2</t>
        </is>
      </c>
      <c r="C2462" s="5" t="inlineStr">
        <is>
          <t>TUBERIA PVC, CANOAS Y ACCESORIOS</t>
        </is>
      </c>
      <c r="D2462" s="11" t="n">
        <v>28</v>
      </c>
      <c r="E2462" s="12" t="n">
        <v>59924.01</v>
      </c>
      <c r="F2462" s="14">
        <f>E2462/SUM(E$2:E$4165)</f>
        <v/>
      </c>
      <c r="G2462" s="14">
        <f>G2461+F2462</f>
        <v/>
      </c>
      <c r="H2462" s="5">
        <f>IF(G2462&lt;=p_rot_a,"A",IF(G2462&lt;=p_rot_b,"B","C"))</f>
        <v/>
      </c>
    </row>
    <row r="2463">
      <c r="A2463" s="5" t="inlineStr">
        <is>
          <t>9134</t>
        </is>
      </c>
      <c r="B2463" s="5" t="inlineStr">
        <is>
          <t>TEE 1/2 AGUA CALIENTE CPVC</t>
        </is>
      </c>
      <c r="C2463" s="5" t="inlineStr">
        <is>
          <t>TUBERIA PVC, CANOAS Y ACCESORIOS</t>
        </is>
      </c>
      <c r="D2463" s="11" t="n">
        <v>103</v>
      </c>
      <c r="E2463" s="12" t="n">
        <v>59887.73</v>
      </c>
      <c r="F2463" s="14">
        <f>E2463/SUM(E$2:E$4165)</f>
        <v/>
      </c>
      <c r="G2463" s="14">
        <f>G2462+F2463</f>
        <v/>
      </c>
      <c r="H2463" s="5">
        <f>IF(G2463&lt;=p_rot_a,"A",IF(G2463&lt;=p_rot_b,"B","C"))</f>
        <v/>
      </c>
    </row>
    <row r="2464">
      <c r="A2464" s="5" t="inlineStr">
        <is>
          <t>1180</t>
        </is>
      </c>
      <c r="B2464" s="5" t="inlineStr">
        <is>
          <t>TUBO CONCRETO 8 x 1M</t>
        </is>
      </c>
      <c r="C2464" s="5" t="inlineStr">
        <is>
          <t>BLOQUES, VARILLAS, MALLAS</t>
        </is>
      </c>
      <c r="D2464" s="11" t="n">
        <v>7</v>
      </c>
      <c r="E2464" s="12" t="n">
        <v>59863.71</v>
      </c>
      <c r="F2464" s="14">
        <f>E2464/SUM(E$2:E$4165)</f>
        <v/>
      </c>
      <c r="G2464" s="14">
        <f>G2463+F2464</f>
        <v/>
      </c>
      <c r="H2464" s="5">
        <f>IF(G2464&lt;=p_rot_a,"A",IF(G2464&lt;=p_rot_b,"B","C"))</f>
        <v/>
      </c>
    </row>
    <row r="2465">
      <c r="A2465" s="5" t="inlineStr">
        <is>
          <t>59902153</t>
        </is>
      </c>
      <c r="B2465" s="5" t="inlineStr">
        <is>
          <t xml:space="preserve">BOSCH PUNTA PHILLIPS EXTRA DURA 2 X 2 </t>
        </is>
      </c>
      <c r="C2465" s="5" t="inlineStr">
        <is>
          <t>HERRAMIENTA ELECTRICA</t>
        </is>
      </c>
      <c r="D2465" s="11" t="n">
        <v>77</v>
      </c>
      <c r="E2465" s="12" t="n">
        <v>59504.35</v>
      </c>
      <c r="F2465" s="14">
        <f>E2465/SUM(E$2:E$4165)</f>
        <v/>
      </c>
      <c r="G2465" s="14">
        <f>G2464+F2465</f>
        <v/>
      </c>
      <c r="H2465" s="5">
        <f>IF(G2465&lt;=p_rot_a,"A",IF(G2465&lt;=p_rot_b,"B","C"))</f>
        <v/>
      </c>
    </row>
    <row r="2466">
      <c r="A2466" s="5" t="inlineStr">
        <is>
          <t>351100300991964</t>
        </is>
      </c>
      <c r="B2466" s="5" t="inlineStr">
        <is>
          <t>TRUPER MANGUERA JARDIN 20M 4 CAPAS REFORZADA ROJA MAN-20X1/2X</t>
        </is>
      </c>
      <c r="C2466" s="5" t="inlineStr">
        <is>
          <t>FERRETERIA GENERAL</t>
        </is>
      </c>
      <c r="D2466" s="11" t="n">
        <v>7</v>
      </c>
      <c r="E2466" s="12" t="n">
        <v>59377.64</v>
      </c>
      <c r="F2466" s="14">
        <f>E2466/SUM(E$2:E$4165)</f>
        <v/>
      </c>
      <c r="G2466" s="14">
        <f>G2465+F2466</f>
        <v/>
      </c>
      <c r="H2466" s="5">
        <f>IF(G2466&lt;=p_rot_a,"A",IF(G2466&lt;=p_rot_b,"B","C"))</f>
        <v/>
      </c>
    </row>
    <row r="2467">
      <c r="A2467" s="5" t="inlineStr">
        <is>
          <t>2142</t>
        </is>
      </c>
      <c r="B2467" s="5" t="inlineStr">
        <is>
          <t>PINO 3X3 3.20MTS</t>
        </is>
      </c>
      <c r="C2467" s="5" t="inlineStr">
        <is>
          <t>PINO</t>
        </is>
      </c>
      <c r="D2467" s="11" t="n">
        <v>8</v>
      </c>
      <c r="E2467" s="12" t="n">
        <v>59316.3</v>
      </c>
      <c r="F2467" s="14">
        <f>E2467/SUM(E$2:E$4165)</f>
        <v/>
      </c>
      <c r="G2467" s="14">
        <f>G2466+F2467</f>
        <v/>
      </c>
      <c r="H2467" s="5">
        <f>IF(G2467&lt;=p_rot_a,"A",IF(G2467&lt;=p_rot_b,"B","C"))</f>
        <v/>
      </c>
    </row>
    <row r="2468">
      <c r="A2468" s="5" t="inlineStr">
        <is>
          <t>351100300992821</t>
        </is>
      </c>
      <c r="B2468" s="5" t="inlineStr">
        <is>
          <t>SIFON FLEXIBLE CROMADO 11/4 X 11/2 AQP-22982</t>
        </is>
      </c>
      <c r="C2468" s="5" t="inlineStr">
        <is>
          <t>IMPORTACION GRIFERIA</t>
        </is>
      </c>
      <c r="D2468" s="11" t="n">
        <v>27</v>
      </c>
      <c r="E2468" s="12" t="n">
        <v>59314.16</v>
      </c>
      <c r="F2468" s="14">
        <f>E2468/SUM(E$2:E$4165)</f>
        <v/>
      </c>
      <c r="G2468" s="14">
        <f>G2467+F2468</f>
        <v/>
      </c>
      <c r="H2468" s="5">
        <f>IF(G2468&lt;=p_rot_a,"A",IF(G2468&lt;=p_rot_b,"B","C"))</f>
        <v/>
      </c>
    </row>
    <row r="2469">
      <c r="A2469" s="5" t="inlineStr">
        <is>
          <t>9210</t>
        </is>
      </c>
      <c r="B2469" s="5" t="inlineStr">
        <is>
          <t>SIFON PVC 4  914734</t>
        </is>
      </c>
      <c r="C2469" s="5" t="inlineStr">
        <is>
          <t>TUBERIA PVC, CANOAS Y ACCESORIOS</t>
        </is>
      </c>
      <c r="D2469" s="11" t="n">
        <v>2</v>
      </c>
      <c r="E2469" s="12" t="n">
        <v>59245.38</v>
      </c>
      <c r="F2469" s="14">
        <f>E2469/SUM(E$2:E$4165)</f>
        <v/>
      </c>
      <c r="G2469" s="14">
        <f>G2468+F2469</f>
        <v/>
      </c>
      <c r="H2469" s="5">
        <f>IF(G2469&lt;=p_rot_a,"A",IF(G2469&lt;=p_rot_b,"B","C"))</f>
        <v/>
      </c>
    </row>
    <row r="2470">
      <c r="A2470" s="5" t="inlineStr">
        <is>
          <t>7816</t>
        </is>
      </c>
      <c r="B2470" s="5" t="inlineStr">
        <is>
          <t>ESCUADRA MUEBLE 8X10</t>
        </is>
      </c>
      <c r="C2470" s="5" t="inlineStr">
        <is>
          <t>FERRETERIA GENERAL</t>
        </is>
      </c>
      <c r="D2470" s="11" t="n">
        <v>70</v>
      </c>
      <c r="E2470" s="12" t="n">
        <v>59019.57</v>
      </c>
      <c r="F2470" s="14">
        <f>E2470/SUM(E$2:E$4165)</f>
        <v/>
      </c>
      <c r="G2470" s="14">
        <f>G2469+F2470</f>
        <v/>
      </c>
      <c r="H2470" s="5">
        <f>IF(G2470&lt;=p_rot_a,"A",IF(G2470&lt;=p_rot_b,"B","C"))</f>
        <v/>
      </c>
    </row>
    <row r="2471">
      <c r="A2471" s="5" t="inlineStr">
        <is>
          <t>45674</t>
        </is>
      </c>
      <c r="B2471" s="5" t="inlineStr">
        <is>
          <t>LAVATORIO TIPO BOWL LEMANS 46X32X13 CM BCYP-8417A-366C</t>
        </is>
      </c>
      <c r="C2471" s="5" t="inlineStr">
        <is>
          <t>IMPORTACION LOZA</t>
        </is>
      </c>
      <c r="D2471" s="11" t="n">
        <v>2</v>
      </c>
      <c r="E2471" s="12" t="n">
        <v>58681.42</v>
      </c>
      <c r="F2471" s="14">
        <f>E2471/SUM(E$2:E$4165)</f>
        <v/>
      </c>
      <c r="G2471" s="14">
        <f>G2470+F2471</f>
        <v/>
      </c>
      <c r="H2471" s="5">
        <f>IF(G2471&lt;=p_rot_a,"A",IF(G2471&lt;=p_rot_b,"B","C"))</f>
        <v/>
      </c>
    </row>
    <row r="2472">
      <c r="A2472" s="5" t="inlineStr">
        <is>
          <t>351100300991467</t>
        </is>
      </c>
      <c r="B2472" s="5" t="inlineStr">
        <is>
          <t>ESQUINERO NEGRO MATE DE006 PANEL ACANALADO WALL PANEL 1X1 2.90M</t>
        </is>
      </c>
      <c r="C2472" s="5" t="inlineStr">
        <is>
          <t>PANEL ACANALADO INTERIOR</t>
        </is>
      </c>
      <c r="D2472" s="11" t="n">
        <v>19</v>
      </c>
      <c r="E2472" s="12" t="n">
        <v>58663.72</v>
      </c>
      <c r="F2472" s="14">
        <f>E2472/SUM(E$2:E$4165)</f>
        <v/>
      </c>
      <c r="G2472" s="14">
        <f>G2471+F2472</f>
        <v/>
      </c>
      <c r="H2472" s="5">
        <f>IF(G2472&lt;=p_rot_a,"A",IF(G2472&lt;=p_rot_b,"B","C"))</f>
        <v/>
      </c>
    </row>
    <row r="2473">
      <c r="A2473" s="5" t="inlineStr">
        <is>
          <t>351100300992921</t>
        </is>
      </c>
      <c r="B2473" s="5" t="inlineStr">
        <is>
          <t>LIQUIDACION FREGADERO IZQUIERDO PARCHE 50CM X 100CM + CACHERA CROMADA LORIENT P-11632 + DESAGUE</t>
        </is>
      </c>
      <c r="C2473" s="5" t="inlineStr">
        <is>
          <t>GRIFERIA - ACC. BAÑO Y COCINA</t>
        </is>
      </c>
      <c r="D2473" s="11" t="n">
        <v>2</v>
      </c>
      <c r="E2473" s="12" t="n">
        <v>58584.07</v>
      </c>
      <c r="F2473" s="14">
        <f>E2473/SUM(E$2:E$4165)</f>
        <v/>
      </c>
      <c r="G2473" s="14">
        <f>G2472+F2473</f>
        <v/>
      </c>
      <c r="H2473" s="5">
        <f>IF(G2473&lt;=p_rot_a,"A",IF(G2473&lt;=p_rot_b,"B","C"))</f>
        <v/>
      </c>
    </row>
    <row r="2474">
      <c r="A2474" s="5" t="inlineStr">
        <is>
          <t>53990542</t>
        </is>
      </c>
      <c r="B2474" s="5" t="inlineStr">
        <is>
          <t>TOTAL DISCO VELCRO PCS TAC731251</t>
        </is>
      </c>
      <c r="C2474" s="5" t="inlineStr">
        <is>
          <t>FERRETERIA GENERAL</t>
        </is>
      </c>
      <c r="D2474" s="11" t="n">
        <v>59</v>
      </c>
      <c r="E2474" s="12" t="n">
        <v>58514.61</v>
      </c>
      <c r="F2474" s="14">
        <f>E2474/SUM(E$2:E$4165)</f>
        <v/>
      </c>
      <c r="G2474" s="14">
        <f>G2473+F2474</f>
        <v/>
      </c>
      <c r="H2474" s="5">
        <f>IF(G2474&lt;=p_rot_a,"A",IF(G2474&lt;=p_rot_b,"B","C"))</f>
        <v/>
      </c>
    </row>
    <row r="2475">
      <c r="A2475" s="5" t="inlineStr">
        <is>
          <t>9128</t>
        </is>
      </c>
      <c r="B2475" s="5" t="inlineStr">
        <is>
          <t>TAPON PVC 1/2 LISO</t>
        </is>
      </c>
      <c r="C2475" s="5" t="inlineStr">
        <is>
          <t>TUBERIA PVC, CANOAS Y ACCESORIOS</t>
        </is>
      </c>
      <c r="D2475" s="11" t="n">
        <v>445</v>
      </c>
      <c r="E2475" s="12" t="n">
        <v>58501.17</v>
      </c>
      <c r="F2475" s="14">
        <f>E2475/SUM(E$2:E$4165)</f>
        <v/>
      </c>
      <c r="G2475" s="14">
        <f>G2474+F2475</f>
        <v/>
      </c>
      <c r="H2475" s="5">
        <f>IF(G2475&lt;=p_rot_a,"A",IF(G2475&lt;=p_rot_b,"B","C"))</f>
        <v/>
      </c>
    </row>
    <row r="2476">
      <c r="A2476" s="5" t="inlineStr">
        <is>
          <t>PINT-BT-0027</t>
        </is>
      </c>
      <c r="B2476" s="5" t="inlineStr">
        <is>
          <t>DICOLOR TINTE MADERA NOGAL OSCURO LITRO  COD  M 95 03</t>
        </is>
      </c>
      <c r="C2476" s="5" t="inlineStr">
        <is>
          <t>SIN CATEGORIA</t>
        </is>
      </c>
      <c r="D2476" s="11" t="n">
        <v>8</v>
      </c>
      <c r="E2476" s="12" t="n">
        <v>58358.36</v>
      </c>
      <c r="F2476" s="14">
        <f>E2476/SUM(E$2:E$4165)</f>
        <v/>
      </c>
      <c r="G2476" s="14">
        <f>G2475+F2476</f>
        <v/>
      </c>
      <c r="H2476" s="5">
        <f>IF(G2476&lt;=p_rot_a,"A",IF(G2476&lt;=p_rot_b,"B","C"))</f>
        <v/>
      </c>
    </row>
    <row r="2477">
      <c r="A2477" s="5" t="inlineStr">
        <is>
          <t>952</t>
        </is>
      </c>
      <c r="B2477" s="5" t="inlineStr">
        <is>
          <t xml:space="preserve">GAZA EMT 1 SENCILLA 1 OREJA </t>
        </is>
      </c>
      <c r="C2477" s="5" t="inlineStr">
        <is>
          <t>ACCESORIOS ELECTRICOS Y CABLES</t>
        </is>
      </c>
      <c r="D2477" s="11" t="n">
        <v>332</v>
      </c>
      <c r="E2477" s="12" t="n">
        <v>58275.48</v>
      </c>
      <c r="F2477" s="14">
        <f>E2477/SUM(E$2:E$4165)</f>
        <v/>
      </c>
      <c r="G2477" s="14">
        <f>G2476+F2477</f>
        <v/>
      </c>
      <c r="H2477" s="5">
        <f>IF(G2477&lt;=p_rot_a,"A",IF(G2477&lt;=p_rot_b,"B","C"))</f>
        <v/>
      </c>
    </row>
    <row r="2478">
      <c r="A2478" s="5" t="inlineStr">
        <is>
          <t>PINT-PA-0106</t>
        </is>
      </c>
      <c r="B2478" s="5" t="inlineStr">
        <is>
          <t>STAINLESS DEEP MATE GALON OF377-4</t>
        </is>
      </c>
      <c r="C2478" s="5" t="inlineStr">
        <is>
          <t>PINTURA ACRILICA</t>
        </is>
      </c>
      <c r="D2478" s="11" t="n">
        <v>4</v>
      </c>
      <c r="E2478" s="12" t="n">
        <v>58230.09</v>
      </c>
      <c r="F2478" s="14">
        <f>E2478/SUM(E$2:E$4165)</f>
        <v/>
      </c>
      <c r="G2478" s="14">
        <f>G2477+F2478</f>
        <v/>
      </c>
      <c r="H2478" s="5">
        <f>IF(G2478&lt;=p_rot_a,"A",IF(G2478&lt;=p_rot_b,"B","C"))</f>
        <v/>
      </c>
    </row>
    <row r="2479">
      <c r="A2479" s="5" t="inlineStr">
        <is>
          <t>312</t>
        </is>
      </c>
      <c r="B2479" s="5" t="inlineStr">
        <is>
          <t>FRAGUA AAA LADRILLO</t>
        </is>
      </c>
      <c r="C2479" s="5" t="inlineStr">
        <is>
          <t>CERAMICAS, AZULEJOS, PORCELANATOS</t>
        </is>
      </c>
      <c r="D2479" s="11" t="n">
        <v>50</v>
      </c>
      <c r="E2479" s="12" t="n">
        <v>58135.67</v>
      </c>
      <c r="F2479" s="14">
        <f>E2479/SUM(E$2:E$4165)</f>
        <v/>
      </c>
      <c r="G2479" s="14">
        <f>G2478+F2479</f>
        <v/>
      </c>
      <c r="H2479" s="5">
        <f>IF(G2479&lt;=p_rot_a,"A",IF(G2479&lt;=p_rot_b,"B","C"))</f>
        <v/>
      </c>
    </row>
    <row r="2480">
      <c r="A2480" s="5" t="inlineStr">
        <is>
          <t>30391</t>
        </is>
      </c>
      <c r="B2480" s="5" t="inlineStr">
        <is>
          <t>AGUILA CAJA PASO 4X4 PVC UL CON CONOS 222-B</t>
        </is>
      </c>
      <c r="C2480" s="5" t="inlineStr">
        <is>
          <t>ACCESORIOS ELECTRICOS Y CABLES</t>
        </is>
      </c>
      <c r="D2480" s="11" t="n">
        <v>22</v>
      </c>
      <c r="E2480" s="12" t="n">
        <v>58097.48</v>
      </c>
      <c r="F2480" s="14">
        <f>E2480/SUM(E$2:E$4165)</f>
        <v/>
      </c>
      <c r="G2480" s="14">
        <f>G2479+F2480</f>
        <v/>
      </c>
      <c r="H2480" s="5">
        <f>IF(G2480&lt;=p_rot_a,"A",IF(G2480&lt;=p_rot_b,"B","C"))</f>
        <v/>
      </c>
    </row>
    <row r="2481">
      <c r="A2481" s="5" t="inlineStr">
        <is>
          <t>7422</t>
        </is>
      </c>
      <c r="B2481" s="5" t="inlineStr">
        <is>
          <t>CINTA MALLA PEQUENA 48MMX45 MTS</t>
        </is>
      </c>
      <c r="C2481" s="5" t="inlineStr">
        <is>
          <t>FERRETERIA GENERAL</t>
        </is>
      </c>
      <c r="D2481" s="11" t="n">
        <v>68</v>
      </c>
      <c r="E2481" s="12" t="n">
        <v>58050.02</v>
      </c>
      <c r="F2481" s="14">
        <f>E2481/SUM(E$2:E$4165)</f>
        <v/>
      </c>
      <c r="G2481" s="14">
        <f>G2480+F2481</f>
        <v/>
      </c>
      <c r="H2481" s="5">
        <f>IF(G2481&lt;=p_rot_a,"A",IF(G2481&lt;=p_rot_b,"B","C"))</f>
        <v/>
      </c>
    </row>
    <row r="2482">
      <c r="A2482" s="5" t="inlineStr">
        <is>
          <t>PINT-BT-0043</t>
        </is>
      </c>
      <c r="B2482" s="5" t="inlineStr">
        <is>
          <t>SELLADOR MADERA CONCENTRADO 1/4 LANCO SS501-5</t>
        </is>
      </c>
      <c r="C2482" s="5" t="inlineStr">
        <is>
          <t>BARNIZ Y TINTES</t>
        </is>
      </c>
      <c r="D2482" s="11" t="n">
        <v>12</v>
      </c>
      <c r="E2482" s="12" t="n">
        <v>57682.41</v>
      </c>
      <c r="F2482" s="14">
        <f>E2482/SUM(E$2:E$4165)</f>
        <v/>
      </c>
      <c r="G2482" s="14">
        <f>G2481+F2482</f>
        <v/>
      </c>
      <c r="H2482" s="5">
        <f>IF(G2482&lt;=p_rot_a,"A",IF(G2482&lt;=p_rot_b,"B","C"))</f>
        <v/>
      </c>
    </row>
    <row r="2483">
      <c r="A2483" s="5" t="inlineStr">
        <is>
          <t>30121</t>
        </is>
      </c>
      <c r="B2483" s="5" t="inlineStr">
        <is>
          <t>AGUILA ENCHUFE GRANDE 1723</t>
        </is>
      </c>
      <c r="C2483" s="5" t="inlineStr">
        <is>
          <t>ACCESORIOS ELECTRICOS Y CABLES</t>
        </is>
      </c>
      <c r="D2483" s="11" t="n">
        <v>63</v>
      </c>
      <c r="E2483" s="12" t="n">
        <v>57549.48</v>
      </c>
      <c r="F2483" s="14">
        <f>E2483/SUM(E$2:E$4165)</f>
        <v/>
      </c>
      <c r="G2483" s="14">
        <f>G2482+F2483</f>
        <v/>
      </c>
      <c r="H2483" s="5">
        <f>IF(G2483&lt;=p_rot_a,"A",IF(G2483&lt;=p_rot_b,"B","C"))</f>
        <v/>
      </c>
    </row>
    <row r="2484">
      <c r="A2484" s="5" t="inlineStr">
        <is>
          <t>PINT-PA-0090</t>
        </is>
      </c>
      <c r="B2484" s="5" t="inlineStr">
        <is>
          <t>SUPRA SATIN ACCENT CUBETA VA3684-2</t>
        </is>
      </c>
      <c r="C2484" s="5" t="inlineStr">
        <is>
          <t>PINTURA ACRILICA</t>
        </is>
      </c>
      <c r="D2484" s="11" t="n">
        <v>1</v>
      </c>
      <c r="E2484" s="12" t="n">
        <v>57522.12</v>
      </c>
      <c r="F2484" s="14">
        <f>E2484/SUM(E$2:E$4165)</f>
        <v/>
      </c>
      <c r="G2484" s="14">
        <f>G2483+F2484</f>
        <v/>
      </c>
      <c r="H2484" s="5">
        <f>IF(G2484&lt;=p_rot_a,"A",IF(G2484&lt;=p_rot_b,"B","C"))</f>
        <v/>
      </c>
    </row>
    <row r="2485">
      <c r="A2485" s="5" t="inlineStr">
        <is>
          <t>351100300991249</t>
        </is>
      </c>
      <c r="B2485" s="5" t="inlineStr">
        <is>
          <t>DELCA LAMPARA SOLAR 180W 6500K</t>
        </is>
      </c>
      <c r="C2485" s="5" t="inlineStr">
        <is>
          <t>LIQUIDACION</t>
        </is>
      </c>
      <c r="D2485" s="11" t="n">
        <v>1</v>
      </c>
      <c r="E2485" s="12" t="n">
        <v>57456</v>
      </c>
      <c r="F2485" s="14">
        <f>E2485/SUM(E$2:E$4165)</f>
        <v/>
      </c>
      <c r="G2485" s="14">
        <f>G2484+F2485</f>
        <v/>
      </c>
      <c r="H2485" s="5">
        <f>IF(G2485&lt;=p_rot_a,"A",IF(G2485&lt;=p_rot_b,"B","C"))</f>
        <v/>
      </c>
    </row>
    <row r="2486">
      <c r="A2486" s="5" t="inlineStr">
        <is>
          <t>7979</t>
        </is>
      </c>
      <c r="B2486" s="5" t="inlineStr">
        <is>
          <t>SIFON CENTRO C/PERA GRACIELA/FAMA NB101</t>
        </is>
      </c>
      <c r="C2486" s="5" t="inlineStr">
        <is>
          <t>FERRETERIA GENERAL</t>
        </is>
      </c>
      <c r="D2486" s="11" t="n">
        <v>22</v>
      </c>
      <c r="E2486" s="12" t="n">
        <v>57454.6</v>
      </c>
      <c r="F2486" s="14">
        <f>E2486/SUM(E$2:E$4165)</f>
        <v/>
      </c>
      <c r="G2486" s="14">
        <f>G2485+F2486</f>
        <v/>
      </c>
      <c r="H2486" s="5">
        <f>IF(G2486&lt;=p_rot_a,"A",IF(G2486&lt;=p_rot_b,"B","C"))</f>
        <v/>
      </c>
    </row>
    <row r="2487">
      <c r="A2487" s="5" t="inlineStr">
        <is>
          <t>351100300992275</t>
        </is>
      </c>
      <c r="B2487" s="5" t="inlineStr">
        <is>
          <t>ESQUINERO DE REMATE WPC  EXTERIOR MARRON CLARO 2X2 2.90M DE085-B</t>
        </is>
      </c>
      <c r="C2487" s="5" t="inlineStr">
        <is>
          <t>PANEL ACANALADO EXTERIOR WPC</t>
        </is>
      </c>
      <c r="D2487" s="11" t="n">
        <v>12</v>
      </c>
      <c r="E2487" s="12" t="n">
        <v>57436.28</v>
      </c>
      <c r="F2487" s="14">
        <f>E2487/SUM(E$2:E$4165)</f>
        <v/>
      </c>
      <c r="G2487" s="14">
        <f>G2486+F2487</f>
        <v/>
      </c>
      <c r="H2487" s="5">
        <f>IF(G2487&lt;=p_rot_a,"A",IF(G2487&lt;=p_rot_b,"B","C"))</f>
        <v/>
      </c>
    </row>
    <row r="2488">
      <c r="A2488" s="5" t="inlineStr">
        <is>
          <t>351100300990194</t>
        </is>
      </c>
      <c r="B2488" s="5" t="inlineStr">
        <is>
          <t>CORNISA ROSADA 5.90M</t>
        </is>
      </c>
      <c r="C2488" s="5" t="inlineStr">
        <is>
          <t>TABLILLA PVC Y CORNISAS</t>
        </is>
      </c>
      <c r="D2488" s="11" t="n">
        <v>22</v>
      </c>
      <c r="E2488" s="12" t="n">
        <v>57345.13</v>
      </c>
      <c r="F2488" s="14">
        <f>E2488/SUM(E$2:E$4165)</f>
        <v/>
      </c>
      <c r="G2488" s="14">
        <f>G2487+F2488</f>
        <v/>
      </c>
      <c r="H2488" s="5">
        <f>IF(G2488&lt;=p_rot_a,"A",IF(G2488&lt;=p_rot_b,"B","C"))</f>
        <v/>
      </c>
    </row>
    <row r="2489">
      <c r="A2489" s="5" t="inlineStr">
        <is>
          <t>72613</t>
        </is>
      </c>
      <c r="B2489" s="5" t="inlineStr">
        <is>
          <t xml:space="preserve">MECATE 10MM NAUTICO </t>
        </is>
      </c>
      <c r="C2489" s="5" t="inlineStr">
        <is>
          <t>FERRETERIA GENERAL</t>
        </is>
      </c>
      <c r="D2489" s="11" t="n">
        <v>74</v>
      </c>
      <c r="E2489" s="12" t="n">
        <v>57304.03</v>
      </c>
      <c r="F2489" s="14">
        <f>E2489/SUM(E$2:E$4165)</f>
        <v/>
      </c>
      <c r="G2489" s="14">
        <f>G2488+F2489</f>
        <v/>
      </c>
      <c r="H2489" s="5">
        <f>IF(G2489&lt;=p_rot_a,"A",IF(G2489&lt;=p_rot_b,"B","C"))</f>
        <v/>
      </c>
    </row>
    <row r="2490">
      <c r="A2490" s="5" t="inlineStr">
        <is>
          <t>30315</t>
        </is>
      </c>
      <c r="B2490" s="5" t="inlineStr">
        <is>
          <t>AGUILA PLACA DOBLE INTERPERIE  1962</t>
        </is>
      </c>
      <c r="C2490" s="5" t="inlineStr">
        <is>
          <t>ACCESORIOS ELECTRICOS Y CABLES</t>
        </is>
      </c>
      <c r="D2490" s="11" t="n">
        <v>24</v>
      </c>
      <c r="E2490" s="12" t="n">
        <v>57242.71</v>
      </c>
      <c r="F2490" s="14">
        <f>E2490/SUM(E$2:E$4165)</f>
        <v/>
      </c>
      <c r="G2490" s="14">
        <f>G2489+F2490</f>
        <v/>
      </c>
      <c r="H2490" s="5">
        <f>IF(G2490&lt;=p_rot_a,"A",IF(G2490&lt;=p_rot_b,"B","C"))</f>
        <v/>
      </c>
    </row>
    <row r="2491">
      <c r="A2491" s="5" t="inlineStr">
        <is>
          <t>10160014</t>
        </is>
      </c>
      <c r="B2491" s="5" t="inlineStr">
        <is>
          <t>TUBO IND. CUADRADO 11/4 X 11/4 1.20MM NEGRO</t>
        </is>
      </c>
      <c r="C2491" s="5" t="inlineStr">
        <is>
          <t>TUBERIA INDUSTRIAL</t>
        </is>
      </c>
      <c r="D2491" s="11" t="n">
        <v>13</v>
      </c>
      <c r="E2491" s="12" t="n">
        <v>57205.34</v>
      </c>
      <c r="F2491" s="14">
        <f>E2491/SUM(E$2:E$4165)</f>
        <v/>
      </c>
      <c r="G2491" s="14">
        <f>G2490+F2491</f>
        <v/>
      </c>
      <c r="H2491" s="5">
        <f>IF(G2491&lt;=p_rot_a,"A",IF(G2491&lt;=p_rot_b,"B","C"))</f>
        <v/>
      </c>
    </row>
    <row r="2492">
      <c r="A2492" s="5" t="inlineStr">
        <is>
          <t>30175</t>
        </is>
      </c>
      <c r="B2492" s="5" t="inlineStr">
        <is>
          <t>VARILLA COPPERWELL 1.50 M</t>
        </is>
      </c>
      <c r="C2492" s="5" t="inlineStr">
        <is>
          <t>ACCESORIOS ELECTRICOS Y CABLES</t>
        </is>
      </c>
      <c r="D2492" s="11" t="n">
        <v>13</v>
      </c>
      <c r="E2492" s="12" t="n">
        <v>57201</v>
      </c>
      <c r="F2492" s="14">
        <f>E2492/SUM(E$2:E$4165)</f>
        <v/>
      </c>
      <c r="G2492" s="14">
        <f>G2491+F2492</f>
        <v/>
      </c>
      <c r="H2492" s="5">
        <f>IF(G2492&lt;=p_rot_a,"A",IF(G2492&lt;=p_rot_b,"B","C"))</f>
        <v/>
      </c>
    </row>
    <row r="2493">
      <c r="A2493" s="5" t="inlineStr">
        <is>
          <t>351100300992119</t>
        </is>
      </c>
      <c r="B2493" s="5" t="inlineStr">
        <is>
          <t>PERFIL OUT DORADA 2.95M PARA LAMINA BAMBU</t>
        </is>
      </c>
      <c r="C2493" s="5" t="inlineStr">
        <is>
          <t>IMPORTACION LAMINA PVC, BAMBU, ACC</t>
        </is>
      </c>
      <c r="D2493" s="11" t="n">
        <v>17</v>
      </c>
      <c r="E2493" s="12" t="n">
        <v>56899.11</v>
      </c>
      <c r="F2493" s="14">
        <f>E2493/SUM(E$2:E$4165)</f>
        <v/>
      </c>
      <c r="G2493" s="14">
        <f>G2492+F2493</f>
        <v/>
      </c>
      <c r="H2493" s="5">
        <f>IF(G2493&lt;=p_rot_a,"A",IF(G2493&lt;=p_rot_b,"B","C"))</f>
        <v/>
      </c>
    </row>
    <row r="2494">
      <c r="A2494" s="5" t="inlineStr">
        <is>
          <t>73786</t>
        </is>
      </c>
      <c r="B2494" s="5" t="inlineStr">
        <is>
          <t>TOTAL JUEGO DESATORNILLADOR 6 PCS THT250606</t>
        </is>
      </c>
      <c r="C2494" s="5" t="inlineStr">
        <is>
          <t>FERRETERIA GENERAL</t>
        </is>
      </c>
      <c r="D2494" s="11" t="n">
        <v>19</v>
      </c>
      <c r="E2494" s="12" t="n">
        <v>56875.08</v>
      </c>
      <c r="F2494" s="14">
        <f>E2494/SUM(E$2:E$4165)</f>
        <v/>
      </c>
      <c r="G2494" s="14">
        <f>G2493+F2494</f>
        <v/>
      </c>
      <c r="H2494" s="5">
        <f>IF(G2494&lt;=p_rot_a,"A",IF(G2494&lt;=p_rot_b,"B","C"))</f>
        <v/>
      </c>
    </row>
    <row r="2495">
      <c r="A2495" s="5" t="inlineStr">
        <is>
          <t>351100300992241</t>
        </is>
      </c>
      <c r="B2495" s="5" t="inlineStr">
        <is>
          <t>TUBO AGUA CALIENTE 3/4 CPVC</t>
        </is>
      </c>
      <c r="C2495" s="5" t="inlineStr">
        <is>
          <t>TUBERIA PVC, CANOAS Y ACCESORIOS</t>
        </is>
      </c>
      <c r="D2495" s="11" t="n">
        <v>3</v>
      </c>
      <c r="E2495" s="12" t="n">
        <v>56808</v>
      </c>
      <c r="F2495" s="14">
        <f>E2495/SUM(E$2:E$4165)</f>
        <v/>
      </c>
      <c r="G2495" s="14">
        <f>G2494+F2495</f>
        <v/>
      </c>
      <c r="H2495" s="5">
        <f>IF(G2495&lt;=p_rot_a,"A",IF(G2495&lt;=p_rot_b,"B","C"))</f>
        <v/>
      </c>
    </row>
    <row r="2496">
      <c r="A2496" s="5" t="inlineStr">
        <is>
          <t>7111</t>
        </is>
      </c>
      <c r="B2496" s="5" t="inlineStr">
        <is>
          <t>POXILINA 70G</t>
        </is>
      </c>
      <c r="C2496" s="5" t="inlineStr">
        <is>
          <t>FERRETERIA GENERAL</t>
        </is>
      </c>
      <c r="D2496" s="11" t="n">
        <v>22</v>
      </c>
      <c r="E2496" s="12" t="n">
        <v>56708.85</v>
      </c>
      <c r="F2496" s="14">
        <f>E2496/SUM(E$2:E$4165)</f>
        <v/>
      </c>
      <c r="G2496" s="14">
        <f>G2495+F2496</f>
        <v/>
      </c>
      <c r="H2496" s="5">
        <f>IF(G2496&lt;=p_rot_a,"A",IF(G2496&lt;=p_rot_b,"B","C"))</f>
        <v/>
      </c>
    </row>
    <row r="2497">
      <c r="A2497" s="5" t="inlineStr">
        <is>
          <t>71497</t>
        </is>
      </c>
      <c r="B2497" s="5" t="inlineStr">
        <is>
          <t>BROCA CONCRETO 3/16 IRWIN</t>
        </is>
      </c>
      <c r="C2497" s="5" t="inlineStr">
        <is>
          <t>FERRETERIA GENERAL</t>
        </is>
      </c>
      <c r="D2497" s="11" t="n">
        <v>85</v>
      </c>
      <c r="E2497" s="12" t="n">
        <v>56691.44</v>
      </c>
      <c r="F2497" s="14">
        <f>E2497/SUM(E$2:E$4165)</f>
        <v/>
      </c>
      <c r="G2497" s="14">
        <f>G2496+F2497</f>
        <v/>
      </c>
      <c r="H2497" s="5">
        <f>IF(G2497&lt;=p_rot_a,"A",IF(G2497&lt;=p_rot_b,"B","C"))</f>
        <v/>
      </c>
    </row>
    <row r="2498">
      <c r="A2498" s="5" t="inlineStr">
        <is>
          <t>351100300992437</t>
        </is>
      </c>
      <c r="B2498" s="5" t="inlineStr">
        <is>
          <t>CACHERA FREGADERO MANIJA COPA AQP-23259</t>
        </is>
      </c>
      <c r="C2498" s="5" t="inlineStr">
        <is>
          <t>IMPORTACION GRIFERIA</t>
        </is>
      </c>
      <c r="D2498" s="11" t="n">
        <v>4</v>
      </c>
      <c r="E2498" s="12" t="n">
        <v>56633.63</v>
      </c>
      <c r="F2498" s="14">
        <f>E2498/SUM(E$2:E$4165)</f>
        <v/>
      </c>
      <c r="G2498" s="14">
        <f>G2497+F2498</f>
        <v/>
      </c>
      <c r="H2498" s="5">
        <f>IF(G2498&lt;=p_rot_a,"A",IF(G2498&lt;=p_rot_b,"B","C"))</f>
        <v/>
      </c>
    </row>
    <row r="2499">
      <c r="A2499" s="5" t="inlineStr">
        <is>
          <t>23424</t>
        </is>
      </c>
      <c r="B2499" s="5" t="inlineStr">
        <is>
          <t>FITTIN PRESION NEGRO PONCHADORA</t>
        </is>
      </c>
      <c r="C2499" s="5" t="inlineStr">
        <is>
          <t>FERRETERIA GENERAL</t>
        </is>
      </c>
      <c r="D2499" s="11" t="n">
        <v>92</v>
      </c>
      <c r="E2499" s="12" t="n">
        <v>56620.83</v>
      </c>
      <c r="F2499" s="14">
        <f>E2499/SUM(E$2:E$4165)</f>
        <v/>
      </c>
      <c r="G2499" s="14">
        <f>G2498+F2499</f>
        <v/>
      </c>
      <c r="H2499" s="5">
        <f>IF(G2499&lt;=p_rot_a,"A",IF(G2499&lt;=p_rot_b,"B","C"))</f>
        <v/>
      </c>
    </row>
    <row r="2500">
      <c r="A2500" s="5" t="inlineStr">
        <is>
          <t>990458</t>
        </is>
      </c>
      <c r="B2500" s="5" t="inlineStr">
        <is>
          <t>CUMBRERA VERDE 6X6</t>
        </is>
      </c>
      <c r="C2500" s="5" t="inlineStr">
        <is>
          <t>LAMINAS DE ZINC Y ACCESORIOS</t>
        </is>
      </c>
      <c r="D2500" s="11" t="n">
        <v>20</v>
      </c>
      <c r="E2500" s="12" t="n">
        <v>56550</v>
      </c>
      <c r="F2500" s="14">
        <f>E2500/SUM(E$2:E$4165)</f>
        <v/>
      </c>
      <c r="G2500" s="14">
        <f>G2499+F2500</f>
        <v/>
      </c>
      <c r="H2500" s="5">
        <f>IF(G2500&lt;=p_rot_a,"A",IF(G2500&lt;=p_rot_b,"B","C"))</f>
        <v/>
      </c>
    </row>
    <row r="2501">
      <c r="A2501" s="5" t="inlineStr">
        <is>
          <t>72410</t>
        </is>
      </c>
      <c r="B2501" s="5" t="inlineStr">
        <is>
          <t>ASIENTO INOD ELONGADO BLANCO INCESA 1200733</t>
        </is>
      </c>
      <c r="C2501" s="5" t="inlineStr">
        <is>
          <t>LOZA SANITARIA</t>
        </is>
      </c>
      <c r="D2501" s="11" t="n">
        <v>5</v>
      </c>
      <c r="E2501" s="12" t="n">
        <v>56538.88</v>
      </c>
      <c r="F2501" s="14">
        <f>E2501/SUM(E$2:E$4165)</f>
        <v/>
      </c>
      <c r="G2501" s="14">
        <f>G2500+F2501</f>
        <v/>
      </c>
      <c r="H2501" s="5">
        <f>IF(G2501&lt;=p_rot_a,"A",IF(G2501&lt;=p_rot_b,"B","C"))</f>
        <v/>
      </c>
    </row>
    <row r="2502">
      <c r="A2502" s="5" t="inlineStr">
        <is>
          <t>73498</t>
        </is>
      </c>
      <c r="B2502" s="5" t="inlineStr">
        <is>
          <t>CEPILLO ACERO ALEMAN 3 LINEAS LINEAS</t>
        </is>
      </c>
      <c r="C2502" s="5" t="inlineStr">
        <is>
          <t>FERRETERIA GENERAL</t>
        </is>
      </c>
      <c r="D2502" s="11" t="n">
        <v>57</v>
      </c>
      <c r="E2502" s="12" t="n">
        <v>56415.57</v>
      </c>
      <c r="F2502" s="14">
        <f>E2502/SUM(E$2:E$4165)</f>
        <v/>
      </c>
      <c r="G2502" s="14">
        <f>G2501+F2502</f>
        <v/>
      </c>
      <c r="H2502" s="5">
        <f>IF(G2502&lt;=p_rot_a,"A",IF(G2502&lt;=p_rot_b,"B","C"))</f>
        <v/>
      </c>
    </row>
    <row r="2503">
      <c r="A2503" s="5" t="inlineStr">
        <is>
          <t>9727</t>
        </is>
      </c>
      <c r="B2503" s="5" t="inlineStr">
        <is>
          <t>TORNILLO GYP 2 1/2 PB</t>
        </is>
      </c>
      <c r="C2503" s="5" t="inlineStr">
        <is>
          <t>TORNILLERIA</t>
        </is>
      </c>
      <c r="D2503" s="11" t="n">
        <v>32</v>
      </c>
      <c r="E2503" s="12" t="n">
        <v>56339.1</v>
      </c>
      <c r="F2503" s="14">
        <f>E2503/SUM(E$2:E$4165)</f>
        <v/>
      </c>
      <c r="G2503" s="14">
        <f>G2502+F2503</f>
        <v/>
      </c>
      <c r="H2503" s="5">
        <f>IF(G2503&lt;=p_rot_a,"A",IF(G2503&lt;=p_rot_b,"B","C"))</f>
        <v/>
      </c>
    </row>
    <row r="2504">
      <c r="A2504" s="5" t="inlineStr">
        <is>
          <t>7728</t>
        </is>
      </c>
      <c r="B2504" s="5" t="inlineStr">
        <is>
          <t xml:space="preserve">MASKING 1 </t>
        </is>
      </c>
      <c r="C2504" s="5" t="inlineStr">
        <is>
          <t>FERRETERIA GENERAL</t>
        </is>
      </c>
      <c r="D2504" s="11" t="n">
        <v>120</v>
      </c>
      <c r="E2504" s="12" t="n">
        <v>56332.95</v>
      </c>
      <c r="F2504" s="14">
        <f>E2504/SUM(E$2:E$4165)</f>
        <v/>
      </c>
      <c r="G2504" s="14">
        <f>G2503+F2504</f>
        <v/>
      </c>
      <c r="H2504" s="5">
        <f>IF(G2504&lt;=p_rot_a,"A",IF(G2504&lt;=p_rot_b,"B","C"))</f>
        <v/>
      </c>
    </row>
    <row r="2505">
      <c r="A2505" s="5" t="inlineStr">
        <is>
          <t>351100300991862</t>
        </is>
      </c>
      <c r="B2505" s="5" t="inlineStr">
        <is>
          <t>JAPPY LLAVE FREGADERO NEGRA JA-GRI-001</t>
        </is>
      </c>
      <c r="C2505" s="5" t="inlineStr">
        <is>
          <t>GRIFERIA - ACC. BAÑO Y COCINA</t>
        </is>
      </c>
      <c r="D2505" s="11" t="n">
        <v>8</v>
      </c>
      <c r="E2505" s="12" t="n">
        <v>56254.84</v>
      </c>
      <c r="F2505" s="14">
        <f>E2505/SUM(E$2:E$4165)</f>
        <v/>
      </c>
      <c r="G2505" s="14">
        <f>G2504+F2505</f>
        <v/>
      </c>
      <c r="H2505" s="5">
        <f>IF(G2505&lt;=p_rot_a,"A",IF(G2505&lt;=p_rot_b,"B","C"))</f>
        <v/>
      </c>
    </row>
    <row r="2506">
      <c r="A2506" s="5" t="inlineStr">
        <is>
          <t>351100300991800</t>
        </is>
      </c>
      <c r="B2506" s="5" t="inlineStr">
        <is>
          <t>PANEL ACANALADO K7033-1 GRIS OSCURO 16CM X 2.90M WALL PANEL</t>
        </is>
      </c>
      <c r="C2506" s="5" t="inlineStr">
        <is>
          <t>PANEL ACANALADO INTERIOR</t>
        </is>
      </c>
      <c r="D2506" s="11" t="n">
        <v>12</v>
      </c>
      <c r="E2506" s="12" t="n">
        <v>56216.81</v>
      </c>
      <c r="F2506" s="14">
        <f>E2506/SUM(E$2:E$4165)</f>
        <v/>
      </c>
      <c r="G2506" s="14">
        <f>G2505+F2506</f>
        <v/>
      </c>
      <c r="H2506" s="5">
        <f>IF(G2506&lt;=p_rot_a,"A",IF(G2506&lt;=p_rot_b,"B","C"))</f>
        <v/>
      </c>
    </row>
    <row r="2507">
      <c r="A2507" s="5" t="inlineStr">
        <is>
          <t>351100300992604</t>
        </is>
      </c>
      <c r="B2507" s="5" t="inlineStr">
        <is>
          <t>LANCO SUPER COAT SATIN TINT CUBETA SC3732-2</t>
        </is>
      </c>
      <c r="C2507" s="5" t="inlineStr">
        <is>
          <t>PINTURA ACRILICA</t>
        </is>
      </c>
      <c r="D2507" s="11" t="n">
        <v>1</v>
      </c>
      <c r="E2507" s="12" t="n">
        <v>56194.69</v>
      </c>
      <c r="F2507" s="14">
        <f>E2507/SUM(E$2:E$4165)</f>
        <v/>
      </c>
      <c r="G2507" s="14">
        <f>G2506+F2507</f>
        <v/>
      </c>
      <c r="H2507" s="5">
        <f>IF(G2507&lt;=p_rot_a,"A",IF(G2507&lt;=p_rot_b,"B","C"))</f>
        <v/>
      </c>
    </row>
    <row r="2508">
      <c r="A2508" s="5" t="inlineStr">
        <is>
          <t>PINT-PA-0030</t>
        </is>
      </c>
      <c r="B2508" s="5" t="inlineStr">
        <is>
          <t>LANCO SUPER COAT ACCENT MATE CUBETA SC691-2</t>
        </is>
      </c>
      <c r="C2508" s="5" t="inlineStr">
        <is>
          <t>PINTURA ACRILICA</t>
        </is>
      </c>
      <c r="D2508" s="11" t="n">
        <v>1</v>
      </c>
      <c r="E2508" s="12" t="n">
        <v>56194.69</v>
      </c>
      <c r="F2508" s="14">
        <f>E2508/SUM(E$2:E$4165)</f>
        <v/>
      </c>
      <c r="G2508" s="14">
        <f>G2507+F2508</f>
        <v/>
      </c>
      <c r="H2508" s="5">
        <f>IF(G2508&lt;=p_rot_a,"A",IF(G2508&lt;=p_rot_b,"B","C"))</f>
        <v/>
      </c>
    </row>
    <row r="2509">
      <c r="A2509" s="5" t="inlineStr">
        <is>
          <t>351100300990583</t>
        </is>
      </c>
      <c r="B2509" s="5" t="inlineStr">
        <is>
          <t>TOTAL JUEGO CUCHILLAS MULTIFUNCION USO MULTIPLE TMLI2001 TAKTMT1502</t>
        </is>
      </c>
      <c r="C2509" s="5" t="inlineStr">
        <is>
          <t>HERRAMIENTA ELECTRICA</t>
        </is>
      </c>
      <c r="D2509" s="11" t="n">
        <v>10</v>
      </c>
      <c r="E2509" s="12" t="n">
        <v>56134.45</v>
      </c>
      <c r="F2509" s="14">
        <f>E2509/SUM(E$2:E$4165)</f>
        <v/>
      </c>
      <c r="G2509" s="14">
        <f>G2508+F2509</f>
        <v/>
      </c>
      <c r="H2509" s="5">
        <f>IF(G2509&lt;=p_rot_a,"A",IF(G2509&lt;=p_rot_b,"B","C"))</f>
        <v/>
      </c>
    </row>
    <row r="2510">
      <c r="A2510" s="5" t="inlineStr">
        <is>
          <t>351100300992764</t>
        </is>
      </c>
      <c r="B2510" s="5" t="inlineStr">
        <is>
          <t>LANCO DURA LIFE 1/4  DF2824-5</t>
        </is>
      </c>
      <c r="C2510" s="5" t="inlineStr">
        <is>
          <t>SELLADORES</t>
        </is>
      </c>
      <c r="D2510" s="11" t="n">
        <v>6</v>
      </c>
      <c r="E2510" s="12" t="n">
        <v>56076.3</v>
      </c>
      <c r="F2510" s="14">
        <f>E2510/SUM(E$2:E$4165)</f>
        <v/>
      </c>
      <c r="G2510" s="14">
        <f>G2509+F2510</f>
        <v/>
      </c>
      <c r="H2510" s="5">
        <f>IF(G2510&lt;=p_rot_a,"A",IF(G2510&lt;=p_rot_b,"B","C"))</f>
        <v/>
      </c>
    </row>
    <row r="2511">
      <c r="A2511" s="5" t="inlineStr">
        <is>
          <t>351100300990725</t>
        </is>
      </c>
      <c r="B2511" s="5" t="inlineStr">
        <is>
          <t>TRUPER MACANA 4 CABO MADERA CSR-4</t>
        </is>
      </c>
      <c r="C2511" s="5" t="inlineStr">
        <is>
          <t>FERRETERIA GENERAL</t>
        </is>
      </c>
      <c r="D2511" s="11" t="n">
        <v>8</v>
      </c>
      <c r="E2511" s="12" t="n">
        <v>56051.87</v>
      </c>
      <c r="F2511" s="14">
        <f>E2511/SUM(E$2:E$4165)</f>
        <v/>
      </c>
      <c r="G2511" s="14">
        <f>G2510+F2511</f>
        <v/>
      </c>
      <c r="H2511" s="5">
        <f>IF(G2511&lt;=p_rot_a,"A",IF(G2511&lt;=p_rot_b,"B","C"))</f>
        <v/>
      </c>
    </row>
    <row r="2512">
      <c r="A2512" s="5" t="inlineStr">
        <is>
          <t>72962</t>
        </is>
      </c>
      <c r="B2512" s="5" t="inlineStr">
        <is>
          <t>CLAVO ACERO 21/2 BAR CAJA 250 UNIDADES</t>
        </is>
      </c>
      <c r="C2512" s="5" t="inlineStr">
        <is>
          <t>FERRETERIA GENERAL</t>
        </is>
      </c>
      <c r="D2512" s="11" t="n">
        <v>9</v>
      </c>
      <c r="E2512" s="12" t="n">
        <v>56007.4</v>
      </c>
      <c r="F2512" s="14">
        <f>E2512/SUM(E$2:E$4165)</f>
        <v/>
      </c>
      <c r="G2512" s="14">
        <f>G2511+F2512</f>
        <v/>
      </c>
      <c r="H2512" s="5">
        <f>IF(G2512&lt;=p_rot_a,"A",IF(G2512&lt;=p_rot_b,"B","C"))</f>
        <v/>
      </c>
    </row>
    <row r="2513">
      <c r="A2513" s="5" t="inlineStr">
        <is>
          <t>73990</t>
        </is>
      </c>
      <c r="B2513" s="5" t="inlineStr">
        <is>
          <t>TOTAL NIVEL ALUMINIO  150CM/60 TMT215028 // TMT215086</t>
        </is>
      </c>
      <c r="C2513" s="5" t="inlineStr">
        <is>
          <t>FERRETERIA GENERAL</t>
        </is>
      </c>
      <c r="D2513" s="11" t="n">
        <v>5</v>
      </c>
      <c r="E2513" s="12" t="n">
        <v>55989.14</v>
      </c>
      <c r="F2513" s="14">
        <f>E2513/SUM(E$2:E$4165)</f>
        <v/>
      </c>
      <c r="G2513" s="14">
        <f>G2512+F2513</f>
        <v/>
      </c>
      <c r="H2513" s="5">
        <f>IF(G2513&lt;=p_rot_a,"A",IF(G2513&lt;=p_rot_b,"B","C"))</f>
        <v/>
      </c>
    </row>
    <row r="2514">
      <c r="A2514" s="5" t="inlineStr">
        <is>
          <t>351100300991747</t>
        </is>
      </c>
      <c r="B2514" s="5" t="inlineStr">
        <is>
          <t>GRACIELA LAVATORIO BOWL DIAMANTE BLANCO 5613 60000108</t>
        </is>
      </c>
      <c r="C2514" s="5" t="inlineStr">
        <is>
          <t>LOZA SANITARIA</t>
        </is>
      </c>
      <c r="D2514" s="11" t="n">
        <v>2</v>
      </c>
      <c r="E2514" s="12" t="n">
        <v>55934.7</v>
      </c>
      <c r="F2514" s="14">
        <f>E2514/SUM(E$2:E$4165)</f>
        <v/>
      </c>
      <c r="G2514" s="14">
        <f>G2513+F2514</f>
        <v/>
      </c>
      <c r="H2514" s="5">
        <f>IF(G2514&lt;=p_rot_a,"A",IF(G2514&lt;=p_rot_b,"B","C"))</f>
        <v/>
      </c>
    </row>
    <row r="2515">
      <c r="A2515" s="5" t="inlineStr">
        <is>
          <t>351100300991145</t>
        </is>
      </c>
      <c r="B2515" s="5" t="inlineStr">
        <is>
          <t>METALES CACHERA FREGADERO MONOCOMANDO NEGRA FLEXIBLE PALANCA MET-616</t>
        </is>
      </c>
      <c r="C2515" s="5" t="inlineStr">
        <is>
          <t>SIN CATEGORIA</t>
        </is>
      </c>
      <c r="D2515" s="11" t="n">
        <v>4</v>
      </c>
      <c r="E2515" s="12" t="n">
        <v>55770.4</v>
      </c>
      <c r="F2515" s="14">
        <f>E2515/SUM(E$2:E$4165)</f>
        <v/>
      </c>
      <c r="G2515" s="14">
        <f>G2514+F2515</f>
        <v/>
      </c>
      <c r="H2515" s="5">
        <f>IF(G2515&lt;=p_rot_a,"A",IF(G2515&lt;=p_rot_b,"B","C"))</f>
        <v/>
      </c>
    </row>
    <row r="2516">
      <c r="A2516" s="5" t="inlineStr">
        <is>
          <t>73650</t>
        </is>
      </c>
      <c r="B2516" s="5" t="inlineStr">
        <is>
          <t>BISAGRA SOLD PLATINA B-11</t>
        </is>
      </c>
      <c r="C2516" s="5" t="inlineStr">
        <is>
          <t>FERRETERIA GENERAL</t>
        </is>
      </c>
      <c r="D2516" s="11" t="n">
        <v>14</v>
      </c>
      <c r="E2516" s="12" t="n">
        <v>55699.66</v>
      </c>
      <c r="F2516" s="14">
        <f>E2516/SUM(E$2:E$4165)</f>
        <v/>
      </c>
      <c r="G2516" s="14">
        <f>G2515+F2516</f>
        <v/>
      </c>
      <c r="H2516" s="5">
        <f>IF(G2516&lt;=p_rot_a,"A",IF(G2516&lt;=p_rot_b,"B","C"))</f>
        <v/>
      </c>
    </row>
    <row r="2517">
      <c r="A2517" s="5" t="inlineStr">
        <is>
          <t>351100300991678</t>
        </is>
      </c>
      <c r="B2517" s="5" t="inlineStr">
        <is>
          <t>METALES CACHERA LAVATORIO MONOCOMANDO SATIN MET-609</t>
        </is>
      </c>
      <c r="C2517" s="5" t="inlineStr">
        <is>
          <t>SIN CATEGORIA</t>
        </is>
      </c>
      <c r="D2517" s="11" t="n">
        <v>3</v>
      </c>
      <c r="E2517" s="12" t="n">
        <v>55676.87</v>
      </c>
      <c r="F2517" s="14">
        <f>E2517/SUM(E$2:E$4165)</f>
        <v/>
      </c>
      <c r="G2517" s="14">
        <f>G2516+F2517</f>
        <v/>
      </c>
      <c r="H2517" s="5">
        <f>IF(G2517&lt;=p_rot_a,"A",IF(G2517&lt;=p_rot_b,"B","C"))</f>
        <v/>
      </c>
    </row>
    <row r="2518">
      <c r="A2518" s="5" t="inlineStr">
        <is>
          <t>72182</t>
        </is>
      </c>
      <c r="B2518" s="5" t="inlineStr">
        <is>
          <t>TAPON PVC 3¨ SANITARIO</t>
        </is>
      </c>
      <c r="C2518" s="5" t="inlineStr">
        <is>
          <t>TUBERIA PVC, CANOAS Y ACCESORIOS</t>
        </is>
      </c>
      <c r="D2518" s="11" t="n">
        <v>69</v>
      </c>
      <c r="E2518" s="12" t="n">
        <v>55675.53</v>
      </c>
      <c r="F2518" s="14">
        <f>E2518/SUM(E$2:E$4165)</f>
        <v/>
      </c>
      <c r="G2518" s="14">
        <f>G2517+F2518</f>
        <v/>
      </c>
      <c r="H2518" s="5">
        <f>IF(G2518&lt;=p_rot_a,"A",IF(G2518&lt;=p_rot_b,"B","C"))</f>
        <v/>
      </c>
    </row>
    <row r="2519">
      <c r="A2519" s="5" t="inlineStr">
        <is>
          <t>72776</t>
        </is>
      </c>
      <c r="B2519" s="5" t="inlineStr">
        <is>
          <t>TRUPER PALIN DOBLE CA-36</t>
        </is>
      </c>
      <c r="C2519" s="5" t="inlineStr">
        <is>
          <t>FERRETERIA GENERAL</t>
        </is>
      </c>
      <c r="D2519" s="11" t="n">
        <v>4</v>
      </c>
      <c r="E2519" s="12" t="n">
        <v>55672.21</v>
      </c>
      <c r="F2519" s="14">
        <f>E2519/SUM(E$2:E$4165)</f>
        <v/>
      </c>
      <c r="G2519" s="14">
        <f>G2518+F2519</f>
        <v/>
      </c>
      <c r="H2519" s="5">
        <f>IF(G2519&lt;=p_rot_a,"A",IF(G2519&lt;=p_rot_b,"B","C"))</f>
        <v/>
      </c>
    </row>
    <row r="2520">
      <c r="A2520" s="5" t="inlineStr">
        <is>
          <t>72602</t>
        </is>
      </c>
      <c r="B2520" s="5" t="inlineStr">
        <is>
          <t>TOTAL JUEGO LLAVES ALLEN T/CUCHILLA MM THT1061826</t>
        </is>
      </c>
      <c r="C2520" s="5" t="inlineStr">
        <is>
          <t>FERRETERIA GENERAL</t>
        </is>
      </c>
      <c r="D2520" s="11" t="n">
        <v>26</v>
      </c>
      <c r="E2520" s="12" t="n">
        <v>55459.15</v>
      </c>
      <c r="F2520" s="14">
        <f>E2520/SUM(E$2:E$4165)</f>
        <v/>
      </c>
      <c r="G2520" s="14">
        <f>G2519+F2520</f>
        <v/>
      </c>
      <c r="H2520" s="5">
        <f>IF(G2520&lt;=p_rot_a,"A",IF(G2520&lt;=p_rot_b,"B","C"))</f>
        <v/>
      </c>
    </row>
    <row r="2521">
      <c r="A2521" s="5" t="inlineStr">
        <is>
          <t>1022</t>
        </is>
      </c>
      <c r="B2521" s="5" t="inlineStr">
        <is>
          <t>CABLE 4 VERDE</t>
        </is>
      </c>
      <c r="C2521" s="5" t="inlineStr">
        <is>
          <t>ACCESORIOS ELECTRICOS Y CABLES</t>
        </is>
      </c>
      <c r="D2521" s="11" t="n">
        <v>23</v>
      </c>
      <c r="E2521" s="12" t="n">
        <v>55379.32</v>
      </c>
      <c r="F2521" s="14">
        <f>E2521/SUM(E$2:E$4165)</f>
        <v/>
      </c>
      <c r="G2521" s="14">
        <f>G2520+F2521</f>
        <v/>
      </c>
      <c r="H2521" s="5">
        <f>IF(G2521&lt;=p_rot_a,"A",IF(G2521&lt;=p_rot_b,"B","C"))</f>
        <v/>
      </c>
    </row>
    <row r="2522">
      <c r="A2522" s="5" t="inlineStr">
        <is>
          <t>94</t>
        </is>
      </c>
      <c r="B2522" s="5" t="inlineStr">
        <is>
          <t>METRO TUBO PVC 11/4</t>
        </is>
      </c>
      <c r="C2522" s="5" t="inlineStr">
        <is>
          <t>TUBERIA PVC, CANOAS Y ACCESORIOS</t>
        </is>
      </c>
      <c r="D2522" s="11" t="n">
        <v>48</v>
      </c>
      <c r="E2522" s="12" t="n">
        <v>55221.12</v>
      </c>
      <c r="F2522" s="14">
        <f>E2522/SUM(E$2:E$4165)</f>
        <v/>
      </c>
      <c r="G2522" s="14">
        <f>G2521+F2522</f>
        <v/>
      </c>
      <c r="H2522" s="5">
        <f>IF(G2522&lt;=p_rot_a,"A",IF(G2522&lt;=p_rot_b,"B","C"))</f>
        <v/>
      </c>
    </row>
    <row r="2523">
      <c r="A2523" s="5" t="inlineStr">
        <is>
          <t>111262</t>
        </is>
      </c>
      <c r="B2523" s="5" t="inlineStr">
        <is>
          <t>MANGUERA ABASTO LAVADORA 3/4X3/4 A120</t>
        </is>
      </c>
      <c r="C2523" s="5" t="inlineStr">
        <is>
          <t>FERRETERIA GENERAL</t>
        </is>
      </c>
      <c r="D2523" s="11" t="n">
        <v>11</v>
      </c>
      <c r="E2523" s="12" t="n">
        <v>54944.24</v>
      </c>
      <c r="F2523" s="14">
        <f>E2523/SUM(E$2:E$4165)</f>
        <v/>
      </c>
      <c r="G2523" s="14">
        <f>G2522+F2523</f>
        <v/>
      </c>
      <c r="H2523" s="5">
        <f>IF(G2523&lt;=p_rot_a,"A",IF(G2523&lt;=p_rot_b,"B","C"))</f>
        <v/>
      </c>
    </row>
    <row r="2524">
      <c r="A2524" s="5" t="inlineStr">
        <is>
          <t>351100300990031</t>
        </is>
      </c>
      <c r="B2524" s="5" t="inlineStr">
        <is>
          <t>ONZA TINTE</t>
        </is>
      </c>
      <c r="C2524" s="5" t="inlineStr">
        <is>
          <t>PINTURAS Y SELLADORES</t>
        </is>
      </c>
      <c r="D2524" s="11" t="n">
        <v>31</v>
      </c>
      <c r="E2524" s="12" t="n">
        <v>54867.26</v>
      </c>
      <c r="F2524" s="14">
        <f>E2524/SUM(E$2:E$4165)</f>
        <v/>
      </c>
      <c r="G2524" s="14">
        <f>G2523+F2524</f>
        <v/>
      </c>
      <c r="H2524" s="5">
        <f>IF(G2524&lt;=p_rot_a,"A",IF(G2524&lt;=p_rot_b,"B","C"))</f>
        <v/>
      </c>
    </row>
    <row r="2525">
      <c r="A2525" s="5" t="inlineStr">
        <is>
          <t>20209</t>
        </is>
      </c>
      <c r="B2525" s="5" t="inlineStr">
        <is>
          <t>TOTAL PISTOLA SILICON 9 THT20209 - THT21809</t>
        </is>
      </c>
      <c r="C2525" s="5" t="inlineStr">
        <is>
          <t>FERRETERIA GENERAL</t>
        </is>
      </c>
      <c r="D2525" s="11" t="n">
        <v>38</v>
      </c>
      <c r="E2525" s="12" t="n">
        <v>54724.93</v>
      </c>
      <c r="F2525" s="14">
        <f>E2525/SUM(E$2:E$4165)</f>
        <v/>
      </c>
      <c r="G2525" s="14">
        <f>G2524+F2525</f>
        <v/>
      </c>
      <c r="H2525" s="5">
        <f>IF(G2525&lt;=p_rot_a,"A",IF(G2525&lt;=p_rot_b,"B","C"))</f>
        <v/>
      </c>
    </row>
    <row r="2526">
      <c r="A2526" s="5" t="inlineStr">
        <is>
          <t>9142</t>
        </is>
      </c>
      <c r="B2526" s="5" t="inlineStr">
        <is>
          <t>$$ VIEJO TUBO CONDUIT 1 1/4 LIVIANO</t>
        </is>
      </c>
      <c r="C2526" s="5" t="inlineStr">
        <is>
          <t>ACCESORIOS ELECTRICOS Y CABLES</t>
        </is>
      </c>
      <c r="D2526" s="11" t="n">
        <v>30</v>
      </c>
      <c r="E2526" s="12" t="n">
        <v>54696.69</v>
      </c>
      <c r="F2526" s="14">
        <f>E2526/SUM(E$2:E$4165)</f>
        <v/>
      </c>
      <c r="G2526" s="14">
        <f>G2525+F2526</f>
        <v/>
      </c>
      <c r="H2526" s="5">
        <f>IF(G2526&lt;=p_rot_a,"A",IF(G2526&lt;=p_rot_b,"B","C"))</f>
        <v/>
      </c>
    </row>
    <row r="2527">
      <c r="A2527" s="5" t="inlineStr">
        <is>
          <t>76231</t>
        </is>
      </c>
      <c r="B2527" s="5" t="inlineStr">
        <is>
          <t>TOTAL LLAVE FRANCESA 10  THT1010103</t>
        </is>
      </c>
      <c r="C2527" s="5" t="inlineStr">
        <is>
          <t>FERRETERIA GENERAL</t>
        </is>
      </c>
      <c r="D2527" s="11" t="n">
        <v>16</v>
      </c>
      <c r="E2527" s="12" t="n">
        <v>54694.81</v>
      </c>
      <c r="F2527" s="14">
        <f>E2527/SUM(E$2:E$4165)</f>
        <v/>
      </c>
      <c r="G2527" s="14">
        <f>G2526+F2527</f>
        <v/>
      </c>
      <c r="H2527" s="5">
        <f>IF(G2527&lt;=p_rot_a,"A",IF(G2527&lt;=p_rot_b,"B","C"))</f>
        <v/>
      </c>
    </row>
    <row r="2528">
      <c r="A2528" s="5" t="inlineStr">
        <is>
          <t>30480</t>
        </is>
      </c>
      <c r="B2528" s="5" t="inlineStr">
        <is>
          <t>CONECTOR PVC 1 UL CONDUIT</t>
        </is>
      </c>
      <c r="C2528" s="5" t="inlineStr">
        <is>
          <t>ACCESORIOS ELECTRICOS Y CABLES</t>
        </is>
      </c>
      <c r="D2528" s="11" t="n">
        <v>82</v>
      </c>
      <c r="E2528" s="12" t="n">
        <v>54664.67</v>
      </c>
      <c r="F2528" s="14">
        <f>E2528/SUM(E$2:E$4165)</f>
        <v/>
      </c>
      <c r="G2528" s="14">
        <f>G2527+F2528</f>
        <v/>
      </c>
      <c r="H2528" s="5">
        <f>IF(G2528&lt;=p_rot_a,"A",IF(G2528&lt;=p_rot_b,"B","C"))</f>
        <v/>
      </c>
    </row>
    <row r="2529">
      <c r="A2529" s="5" t="inlineStr">
        <is>
          <t>351100300992085</t>
        </is>
      </c>
      <c r="B2529" s="5" t="inlineStr">
        <is>
          <t>WADFOW INFLADOR COMPRESOR P/ CARRO 12V WAAC501</t>
        </is>
      </c>
      <c r="C2529" s="5" t="inlineStr">
        <is>
          <t>HERRAMIENTAS ELECTRICAS</t>
        </is>
      </c>
      <c r="D2529" s="11" t="n">
        <v>4</v>
      </c>
      <c r="E2529" s="12" t="n">
        <v>54366.58</v>
      </c>
      <c r="F2529" s="14">
        <f>E2529/SUM(E$2:E$4165)</f>
        <v/>
      </c>
      <c r="G2529" s="14">
        <f>G2528+F2529</f>
        <v/>
      </c>
      <c r="H2529" s="5">
        <f>IF(G2529&lt;=p_rot_a,"A",IF(G2529&lt;=p_rot_b,"B","C"))</f>
        <v/>
      </c>
    </row>
    <row r="2530">
      <c r="A2530" s="5" t="inlineStr">
        <is>
          <t>351100300992026</t>
        </is>
      </c>
      <c r="B2530" s="5" t="inlineStr">
        <is>
          <t>$$ FOSET PASAMANOS ANGULAR  40 CM X 11/4 BARS-40A</t>
        </is>
      </c>
      <c r="C2530" s="5" t="inlineStr">
        <is>
          <t>FERRETERIA GENERAL</t>
        </is>
      </c>
      <c r="D2530" s="11" t="n">
        <v>5</v>
      </c>
      <c r="E2530" s="12" t="n">
        <v>54366.56</v>
      </c>
      <c r="F2530" s="14">
        <f>E2530/SUM(E$2:E$4165)</f>
        <v/>
      </c>
      <c r="G2530" s="14">
        <f>G2529+F2530</f>
        <v/>
      </c>
      <c r="H2530" s="5">
        <f>IF(G2530&lt;=p_rot_a,"A",IF(G2530&lt;=p_rot_b,"B","C"))</f>
        <v/>
      </c>
    </row>
    <row r="2531">
      <c r="A2531" s="5" t="inlineStr">
        <is>
          <t>351100300992072</t>
        </is>
      </c>
      <c r="B2531" s="5" t="inlineStr">
        <is>
          <t>PLANTILLA GAS 4 QUEMADORES SOBREPONER KMGS010B DECAK</t>
        </is>
      </c>
      <c r="C2531" s="5" t="inlineStr">
        <is>
          <t>HERRAMIENTA ELECTRICA</t>
        </is>
      </c>
      <c r="D2531" s="11" t="n">
        <v>2</v>
      </c>
      <c r="E2531" s="12" t="n">
        <v>54336.28</v>
      </c>
      <c r="F2531" s="14">
        <f>E2531/SUM(E$2:E$4165)</f>
        <v/>
      </c>
      <c r="G2531" s="14">
        <f>G2530+F2531</f>
        <v/>
      </c>
      <c r="H2531" s="5">
        <f>IF(G2531&lt;=p_rot_a,"A",IF(G2531&lt;=p_rot_b,"B","C"))</f>
        <v/>
      </c>
    </row>
    <row r="2532">
      <c r="A2532" s="5" t="inlineStr">
        <is>
          <t>351100300990415</t>
        </is>
      </c>
      <c r="B2532" s="5" t="inlineStr">
        <is>
          <t>PEGATANKE BLANCO</t>
        </is>
      </c>
      <c r="C2532" s="5" t="inlineStr">
        <is>
          <t>FERRETERIA GENERAL</t>
        </is>
      </c>
      <c r="D2532" s="11" t="n">
        <v>8</v>
      </c>
      <c r="E2532" s="12" t="n">
        <v>54218.9</v>
      </c>
      <c r="F2532" s="14">
        <f>E2532/SUM(E$2:E$4165)</f>
        <v/>
      </c>
      <c r="G2532" s="14">
        <f>G2531+F2532</f>
        <v/>
      </c>
      <c r="H2532" s="5">
        <f>IF(G2532&lt;=p_rot_a,"A",IF(G2532&lt;=p_rot_b,"B","C"))</f>
        <v/>
      </c>
    </row>
    <row r="2533">
      <c r="A2533" s="5" t="inlineStr">
        <is>
          <t>351100300992468</t>
        </is>
      </c>
      <c r="B2533" s="5" t="inlineStr">
        <is>
          <t>FANAL LLAVIN PELOTA BRONCE S/LLAVE 90430-004</t>
        </is>
      </c>
      <c r="C2533" s="5" t="inlineStr">
        <is>
          <t>FERRETERIA GENERAL</t>
        </is>
      </c>
      <c r="D2533" s="11" t="n">
        <v>12</v>
      </c>
      <c r="E2533" s="12" t="n">
        <v>54159.29</v>
      </c>
      <c r="F2533" s="14">
        <f>E2533/SUM(E$2:E$4165)</f>
        <v/>
      </c>
      <c r="G2533" s="14">
        <f>G2532+F2533</f>
        <v/>
      </c>
      <c r="H2533" s="5">
        <f>IF(G2533&lt;=p_rot_a,"A",IF(G2533&lt;=p_rot_b,"B","C"))</f>
        <v/>
      </c>
    </row>
    <row r="2534">
      <c r="A2534" s="5" t="inlineStr">
        <is>
          <t>PINT-AN-0065</t>
        </is>
      </c>
      <c r="B2534" s="5" t="inlineStr">
        <is>
          <t>LANCO WALL MASTER ACCENT MATE 1/4 ACEITE WS1051-5</t>
        </is>
      </c>
      <c r="C2534" s="5" t="inlineStr">
        <is>
          <t>ANTICORROSIVOS Y BASE ACEITE</t>
        </is>
      </c>
      <c r="D2534" s="11" t="n">
        <v>8</v>
      </c>
      <c r="E2534" s="12" t="n">
        <v>54159.29</v>
      </c>
      <c r="F2534" s="14">
        <f>E2534/SUM(E$2:E$4165)</f>
        <v/>
      </c>
      <c r="G2534" s="14">
        <f>G2533+F2534</f>
        <v/>
      </c>
      <c r="H2534" s="5">
        <f>IF(G2534&lt;=p_rot_a,"A",IF(G2534&lt;=p_rot_b,"B","C"))</f>
        <v/>
      </c>
    </row>
    <row r="2535">
      <c r="A2535" s="5" t="inlineStr">
        <is>
          <t>420420899</t>
        </is>
      </c>
      <c r="B2535" s="5" t="inlineStr">
        <is>
          <t>PROTECTO METALTEC 3EN1 PROTECTO NEGRO T-95 1 GL (3.785L)</t>
        </is>
      </c>
      <c r="C2535" s="5" t="inlineStr">
        <is>
          <t>SIN CATEGORIA</t>
        </is>
      </c>
      <c r="D2535" s="11" t="n">
        <v>3</v>
      </c>
      <c r="E2535" s="12" t="n">
        <v>53991.77</v>
      </c>
      <c r="F2535" s="14">
        <f>E2535/SUM(E$2:E$4165)</f>
        <v/>
      </c>
      <c r="G2535" s="14">
        <f>G2534+F2535</f>
        <v/>
      </c>
      <c r="H2535" s="5">
        <f>IF(G2535&lt;=p_rot_a,"A",IF(G2535&lt;=p_rot_b,"B","C"))</f>
        <v/>
      </c>
    </row>
    <row r="2536">
      <c r="A2536" s="5" t="inlineStr">
        <is>
          <t>71090</t>
        </is>
      </c>
      <c r="B2536" s="5" t="inlineStr">
        <is>
          <t xml:space="preserve">YALE LLAVIN PELOTA S/LLAVE </t>
        </is>
      </c>
      <c r="C2536" s="5" t="inlineStr">
        <is>
          <t>FERRETERIA GENERAL</t>
        </is>
      </c>
      <c r="D2536" s="11" t="n">
        <v>6</v>
      </c>
      <c r="E2536" s="12" t="n">
        <v>53872</v>
      </c>
      <c r="F2536" s="14">
        <f>E2536/SUM(E$2:E$4165)</f>
        <v/>
      </c>
      <c r="G2536" s="14">
        <f>G2535+F2536</f>
        <v/>
      </c>
      <c r="H2536" s="5">
        <f>IF(G2536&lt;=p_rot_a,"A",IF(G2536&lt;=p_rot_b,"B","C"))</f>
        <v/>
      </c>
    </row>
    <row r="2537">
      <c r="A2537" s="5" t="inlineStr">
        <is>
          <t>60100021</t>
        </is>
      </c>
      <c r="B2537" s="5" t="inlineStr">
        <is>
          <t>LAMPARA LED CUAD. EMPOT. 1920LM 24W 100-240V WELLMAX 21003911</t>
        </is>
      </c>
      <c r="C2537" s="5" t="inlineStr">
        <is>
          <t>BOMBILLOS Y LAMPARAS</t>
        </is>
      </c>
      <c r="D2537" s="11" t="n">
        <v>7</v>
      </c>
      <c r="E2537" s="12" t="n">
        <v>53865</v>
      </c>
      <c r="F2537" s="14">
        <f>E2537/SUM(E$2:E$4165)</f>
        <v/>
      </c>
      <c r="G2537" s="14">
        <f>G2536+F2537</f>
        <v/>
      </c>
      <c r="H2537" s="5">
        <f>IF(G2537&lt;=p_rot_a,"A",IF(G2537&lt;=p_rot_b,"B","C"))</f>
        <v/>
      </c>
    </row>
    <row r="2538">
      <c r="A2538" s="5" t="inlineStr">
        <is>
          <t>71426</t>
        </is>
      </c>
      <c r="B2538" s="5" t="inlineStr">
        <is>
          <t>MANGUERA NIVEL 3/8</t>
        </is>
      </c>
      <c r="C2538" s="5" t="inlineStr">
        <is>
          <t>FERRETERIA GENERAL</t>
        </is>
      </c>
      <c r="D2538" s="11" t="n">
        <v>285</v>
      </c>
      <c r="E2538" s="12" t="n">
        <v>53646.71</v>
      </c>
      <c r="F2538" s="14">
        <f>E2538/SUM(E$2:E$4165)</f>
        <v/>
      </c>
      <c r="G2538" s="14">
        <f>G2537+F2538</f>
        <v/>
      </c>
      <c r="H2538" s="5">
        <f>IF(G2538&lt;=p_rot_a,"A",IF(G2538&lt;=p_rot_b,"B","C"))</f>
        <v/>
      </c>
    </row>
    <row r="2539">
      <c r="A2539" s="5" t="inlineStr">
        <is>
          <t>7946</t>
        </is>
      </c>
      <c r="B2539" s="5" t="inlineStr">
        <is>
          <t xml:space="preserve">LIJA METAL 220 </t>
        </is>
      </c>
      <c r="C2539" s="5" t="inlineStr">
        <is>
          <t>FERRETERIA GENERAL</t>
        </is>
      </c>
      <c r="D2539" s="11" t="n">
        <v>158</v>
      </c>
      <c r="E2539" s="12" t="n">
        <v>53577.79</v>
      </c>
      <c r="F2539" s="14">
        <f>E2539/SUM(E$2:E$4165)</f>
        <v/>
      </c>
      <c r="G2539" s="14">
        <f>G2538+F2539</f>
        <v/>
      </c>
      <c r="H2539" s="5">
        <f>IF(G2539&lt;=p_rot_a,"A",IF(G2539&lt;=p_rot_b,"B","C"))</f>
        <v/>
      </c>
    </row>
    <row r="2540">
      <c r="A2540" s="5" t="inlineStr">
        <is>
          <t>PINT-AN-0030</t>
        </is>
      </c>
      <c r="B2540" s="5" t="inlineStr">
        <is>
          <t>LANCO ANTICORROSIVO IND VERDE 1/4 AC3439-5</t>
        </is>
      </c>
      <c r="C2540" s="5" t="inlineStr">
        <is>
          <t>ANTICORROSIVOS Y BASE ACEITE</t>
        </is>
      </c>
      <c r="D2540" s="11" t="n">
        <v>12</v>
      </c>
      <c r="E2540" s="12" t="n">
        <v>53474.22</v>
      </c>
      <c r="F2540" s="14">
        <f>E2540/SUM(E$2:E$4165)</f>
        <v/>
      </c>
      <c r="G2540" s="14">
        <f>G2539+F2540</f>
        <v/>
      </c>
      <c r="H2540" s="5">
        <f>IF(G2540&lt;=p_rot_a,"A",IF(G2540&lt;=p_rot_b,"B","C"))</f>
        <v/>
      </c>
    </row>
    <row r="2541">
      <c r="A2541" s="5" t="inlineStr">
        <is>
          <t>7945</t>
        </is>
      </c>
      <c r="B2541" s="5" t="inlineStr">
        <is>
          <t>LIJA METAL 180</t>
        </is>
      </c>
      <c r="C2541" s="5" t="inlineStr">
        <is>
          <t>FERRETERIA GENERAL</t>
        </is>
      </c>
      <c r="D2541" s="11" t="n">
        <v>151</v>
      </c>
      <c r="E2541" s="12" t="n">
        <v>53414.32</v>
      </c>
      <c r="F2541" s="14">
        <f>E2541/SUM(E$2:E$4165)</f>
        <v/>
      </c>
      <c r="G2541" s="14">
        <f>G2540+F2541</f>
        <v/>
      </c>
      <c r="H2541" s="5">
        <f>IF(G2541&lt;=p_rot_a,"A",IF(G2541&lt;=p_rot_b,"B","C"))</f>
        <v/>
      </c>
    </row>
    <row r="2542">
      <c r="A2542" s="5" t="inlineStr">
        <is>
          <t>6731</t>
        </is>
      </c>
      <c r="B2542" s="5" t="inlineStr">
        <is>
          <t>FELPA 4 GOLDEN STRIPE ANTIGOTEO</t>
        </is>
      </c>
      <c r="C2542" s="5" t="inlineStr">
        <is>
          <t>PINTURAS Y SELLADORES</t>
        </is>
      </c>
      <c r="D2542" s="11" t="n">
        <v>56</v>
      </c>
      <c r="E2542" s="12" t="n">
        <v>53344.35</v>
      </c>
      <c r="F2542" s="14">
        <f>E2542/SUM(E$2:E$4165)</f>
        <v/>
      </c>
      <c r="G2542" s="14">
        <f>G2541+F2542</f>
        <v/>
      </c>
      <c r="H2542" s="5">
        <f>IF(G2542&lt;=p_rot_a,"A",IF(G2542&lt;=p_rot_b,"B","C"))</f>
        <v/>
      </c>
    </row>
    <row r="2543">
      <c r="A2543" s="5" t="inlineStr">
        <is>
          <t>30436</t>
        </is>
      </c>
      <c r="B2543" s="5" t="inlineStr">
        <is>
          <t>CANALETA 1/2 X 1/2 CON ADHESIVO</t>
        </is>
      </c>
      <c r="C2543" s="5" t="inlineStr">
        <is>
          <t>ACCESORIOS ELECTRICOS Y CABLES</t>
        </is>
      </c>
      <c r="D2543" s="11" t="n">
        <v>105</v>
      </c>
      <c r="E2543" s="12" t="n">
        <v>53230.09</v>
      </c>
      <c r="F2543" s="14">
        <f>E2543/SUM(E$2:E$4165)</f>
        <v/>
      </c>
      <c r="G2543" s="14">
        <f>G2542+F2543</f>
        <v/>
      </c>
      <c r="H2543" s="5">
        <f>IF(G2543&lt;=p_rot_a,"A",IF(G2543&lt;=p_rot_b,"B","C"))</f>
        <v/>
      </c>
    </row>
    <row r="2544">
      <c r="A2544" s="5" t="inlineStr">
        <is>
          <t>351100300992336</t>
        </is>
      </c>
      <c r="B2544" s="5" t="inlineStr">
        <is>
          <t>ESTANTE PARA BAÑO RECTO FF-0885</t>
        </is>
      </c>
      <c r="C2544" s="5" t="inlineStr">
        <is>
          <t>IMPORTACION GRIFERIA</t>
        </is>
      </c>
      <c r="D2544" s="11" t="n">
        <v>14</v>
      </c>
      <c r="E2544" s="12" t="n">
        <v>53160.18</v>
      </c>
      <c r="F2544" s="14">
        <f>E2544/SUM(E$2:E$4165)</f>
        <v/>
      </c>
      <c r="G2544" s="14">
        <f>G2543+F2544</f>
        <v/>
      </c>
      <c r="H2544" s="5">
        <f>IF(G2544&lt;=p_rot_a,"A",IF(G2544&lt;=p_rot_b,"B","C"))</f>
        <v/>
      </c>
    </row>
    <row r="2545">
      <c r="A2545" s="5" t="inlineStr">
        <is>
          <t>2793Y492</t>
        </is>
      </c>
      <c r="B2545" s="5" t="inlineStr">
        <is>
          <t>2DA POLICARBONATO TEJA 1.05 X 1.91 SEGUNDA</t>
        </is>
      </c>
      <c r="C2545" s="5" t="inlineStr">
        <is>
          <t>SIN CATEGORIA</t>
        </is>
      </c>
      <c r="D2545" s="11" t="n">
        <v>4</v>
      </c>
      <c r="E2545" s="12" t="n">
        <v>53097.35</v>
      </c>
      <c r="F2545" s="14">
        <f>E2545/SUM(E$2:E$4165)</f>
        <v/>
      </c>
      <c r="G2545" s="14">
        <f>G2544+F2545</f>
        <v/>
      </c>
      <c r="H2545" s="5">
        <f>IF(G2545&lt;=p_rot_a,"A",IF(G2545&lt;=p_rot_b,"B","C"))</f>
        <v/>
      </c>
    </row>
    <row r="2546">
      <c r="A2546" s="5" t="inlineStr">
        <is>
          <t>351100300990856</t>
        </is>
      </c>
      <c r="B2546" s="5" t="inlineStr">
        <is>
          <t>GLADIATOR TRONZADORA 14 2500W CS814</t>
        </is>
      </c>
      <c r="C2546" s="5" t="inlineStr">
        <is>
          <t>SIN CATEGORIA</t>
        </is>
      </c>
      <c r="D2546" s="11" t="n">
        <v>1</v>
      </c>
      <c r="E2546" s="12" t="n">
        <v>53097.35</v>
      </c>
      <c r="F2546" s="14">
        <f>E2546/SUM(E$2:E$4165)</f>
        <v/>
      </c>
      <c r="G2546" s="14">
        <f>G2545+F2546</f>
        <v/>
      </c>
      <c r="H2546" s="5">
        <f>IF(G2546&lt;=p_rot_a,"A",IF(G2546&lt;=p_rot_b,"B","C"))</f>
        <v/>
      </c>
    </row>
    <row r="2547">
      <c r="A2547" s="5" t="inlineStr">
        <is>
          <t>351100300991311</t>
        </is>
      </c>
      <c r="B2547" s="5" t="inlineStr">
        <is>
          <t>PANTALLA 10.26 PULG PARA VEHICULO FUNCION CARPLAY Y ANDROID AUTO</t>
        </is>
      </c>
      <c r="C2547" s="5" t="inlineStr">
        <is>
          <t>ACCESORIOS ELECTRICOS Y CABLES</t>
        </is>
      </c>
      <c r="D2547" s="11" t="n">
        <v>1</v>
      </c>
      <c r="E2547" s="12" t="n">
        <v>53097.35</v>
      </c>
      <c r="F2547" s="14">
        <f>E2547/SUM(E$2:E$4165)</f>
        <v/>
      </c>
      <c r="G2547" s="14">
        <f>G2546+F2547</f>
        <v/>
      </c>
      <c r="H2547" s="5">
        <f>IF(G2547&lt;=p_rot_a,"A",IF(G2547&lt;=p_rot_b,"B","C"))</f>
        <v/>
      </c>
    </row>
    <row r="2548">
      <c r="A2548" s="5" t="inlineStr">
        <is>
          <t>PINT-PA-0006</t>
        </is>
      </c>
      <c r="B2548" s="5" t="inlineStr">
        <is>
          <t>CORONA DURA LILA OFERTA CUBETA</t>
        </is>
      </c>
      <c r="C2548" s="5" t="inlineStr">
        <is>
          <t>PINTURA ACRILICA</t>
        </is>
      </c>
      <c r="D2548" s="11" t="n">
        <v>3</v>
      </c>
      <c r="E2548" s="12" t="n">
        <v>53097.35</v>
      </c>
      <c r="F2548" s="14">
        <f>E2548/SUM(E$2:E$4165)</f>
        <v/>
      </c>
      <c r="G2548" s="14">
        <f>G2547+F2548</f>
        <v/>
      </c>
      <c r="H2548" s="5">
        <f>IF(G2548&lt;=p_rot_a,"A",IF(G2548&lt;=p_rot_b,"B","C"))</f>
        <v/>
      </c>
    </row>
    <row r="2549">
      <c r="A2549" s="5" t="inlineStr">
        <is>
          <t>234398</t>
        </is>
      </c>
      <c r="B2549" s="5" t="inlineStr">
        <is>
          <t>ALAMBRE GALVANIZADO DELGADO #22 ROLLO 1K</t>
        </is>
      </c>
      <c r="C2549" s="5" t="inlineStr">
        <is>
          <t>FERRETERIA GENERAL</t>
        </is>
      </c>
      <c r="D2549" s="11" t="n">
        <v>22</v>
      </c>
      <c r="E2549" s="12" t="n">
        <v>52902.8</v>
      </c>
      <c r="F2549" s="14">
        <f>E2549/SUM(E$2:E$4165)</f>
        <v/>
      </c>
      <c r="G2549" s="14">
        <f>G2548+F2549</f>
        <v/>
      </c>
      <c r="H2549" s="5">
        <f>IF(G2549&lt;=p_rot_a,"A",IF(G2549&lt;=p_rot_b,"B","C"))</f>
        <v/>
      </c>
    </row>
    <row r="2550">
      <c r="A2550" s="5" t="inlineStr">
        <is>
          <t>9220</t>
        </is>
      </c>
      <c r="B2550" s="5" t="inlineStr">
        <is>
          <t>SIFON PVC 2 SIN REGISTRO</t>
        </is>
      </c>
      <c r="C2550" s="5" t="inlineStr">
        <is>
          <t>TUBERIA PVC, CANOAS Y ACCESORIOS</t>
        </is>
      </c>
      <c r="D2550" s="11" t="n">
        <v>8</v>
      </c>
      <c r="E2550" s="12" t="n">
        <v>52814.35</v>
      </c>
      <c r="F2550" s="14">
        <f>E2550/SUM(E$2:E$4165)</f>
        <v/>
      </c>
      <c r="G2550" s="14">
        <f>G2549+F2550</f>
        <v/>
      </c>
      <c r="H2550" s="5">
        <f>IF(G2550&lt;=p_rot_a,"A",IF(G2550&lt;=p_rot_b,"B","C"))</f>
        <v/>
      </c>
    </row>
    <row r="2551">
      <c r="A2551" s="5" t="inlineStr">
        <is>
          <t>73638</t>
        </is>
      </c>
      <c r="B2551" s="5" t="inlineStr">
        <is>
          <t>TOTAL RASTRILLO CON CABO THTHW0204</t>
        </is>
      </c>
      <c r="C2551" s="5" t="inlineStr">
        <is>
          <t>FERRETERIA GENERAL</t>
        </is>
      </c>
      <c r="D2551" s="11" t="n">
        <v>9</v>
      </c>
      <c r="E2551" s="12" t="n">
        <v>52800.37</v>
      </c>
      <c r="F2551" s="14">
        <f>E2551/SUM(E$2:E$4165)</f>
        <v/>
      </c>
      <c r="G2551" s="14">
        <f>G2550+F2551</f>
        <v/>
      </c>
      <c r="H2551" s="5">
        <f>IF(G2551&lt;=p_rot_a,"A",IF(G2551&lt;=p_rot_b,"B","C"))</f>
        <v/>
      </c>
    </row>
    <row r="2552">
      <c r="A2552" s="5" t="inlineStr">
        <is>
          <t>92</t>
        </is>
      </c>
      <c r="B2552" s="5" t="inlineStr">
        <is>
          <t>METRO TUBO PVC 1</t>
        </is>
      </c>
      <c r="C2552" s="5" t="inlineStr">
        <is>
          <t>TUBERIA PVC, CANOAS Y ACCESORIOS</t>
        </is>
      </c>
      <c r="D2552" s="11" t="n">
        <v>20</v>
      </c>
      <c r="E2552" s="12" t="n">
        <v>52539.82</v>
      </c>
      <c r="F2552" s="14">
        <f>E2552/SUM(E$2:E$4165)</f>
        <v/>
      </c>
      <c r="G2552" s="14">
        <f>G2551+F2552</f>
        <v/>
      </c>
      <c r="H2552" s="5">
        <f>IF(G2552&lt;=p_rot_a,"A",IF(G2552&lt;=p_rot_b,"B","C"))</f>
        <v/>
      </c>
    </row>
    <row r="2553">
      <c r="A2553" s="5" t="inlineStr">
        <is>
          <t>77</t>
        </is>
      </c>
      <c r="B2553" s="5" t="inlineStr">
        <is>
          <t>POTASA ROCAL 1/8</t>
        </is>
      </c>
      <c r="C2553" s="5" t="inlineStr">
        <is>
          <t>FERRETERIA GENERAL</t>
        </is>
      </c>
      <c r="D2553" s="11" t="n">
        <v>39</v>
      </c>
      <c r="E2553" s="12" t="n">
        <v>52515.59</v>
      </c>
      <c r="F2553" s="14">
        <f>E2553/SUM(E$2:E$4165)</f>
        <v/>
      </c>
      <c r="G2553" s="14">
        <f>G2552+F2553</f>
        <v/>
      </c>
      <c r="H2553" s="5">
        <f>IF(G2553&lt;=p_rot_a,"A",IF(G2553&lt;=p_rot_b,"B","C"))</f>
        <v/>
      </c>
    </row>
    <row r="2554">
      <c r="A2554" s="5" t="inlineStr">
        <is>
          <t>6203</t>
        </is>
      </c>
      <c r="B2554" s="5" t="inlineStr">
        <is>
          <t>CANFIN LITRO</t>
        </is>
      </c>
      <c r="C2554" s="5" t="inlineStr">
        <is>
          <t>PINTURAS Y SELLADORES</t>
        </is>
      </c>
      <c r="D2554" s="11" t="n">
        <v>28</v>
      </c>
      <c r="E2554" s="12" t="n">
        <v>52147.2</v>
      </c>
      <c r="F2554" s="14">
        <f>E2554/SUM(E$2:E$4165)</f>
        <v/>
      </c>
      <c r="G2554" s="14">
        <f>G2553+F2554</f>
        <v/>
      </c>
      <c r="H2554" s="5">
        <f>IF(G2554&lt;=p_rot_a,"A",IF(G2554&lt;=p_rot_b,"B","C"))</f>
        <v/>
      </c>
    </row>
    <row r="2555">
      <c r="A2555" s="5" t="inlineStr">
        <is>
          <t>30647</t>
        </is>
      </c>
      <c r="B2555" s="5" t="inlineStr">
        <is>
          <t xml:space="preserve">CAJA CUADRADA EMT 1/2X3/4 </t>
        </is>
      </c>
      <c r="C2555" s="5" t="inlineStr">
        <is>
          <t>ACCESORIOS ELECTRICOS Y CABLES</t>
        </is>
      </c>
      <c r="D2555" s="11" t="n">
        <v>91</v>
      </c>
      <c r="E2555" s="12" t="n">
        <v>52132.3</v>
      </c>
      <c r="F2555" s="14">
        <f>E2555/SUM(E$2:E$4165)</f>
        <v/>
      </c>
      <c r="G2555" s="14">
        <f>G2554+F2555</f>
        <v/>
      </c>
      <c r="H2555" s="5">
        <f>IF(G2555&lt;=p_rot_a,"A",IF(G2555&lt;=p_rot_b,"B","C"))</f>
        <v/>
      </c>
    </row>
    <row r="2556">
      <c r="A2556" s="5" t="inlineStr">
        <is>
          <t>PINT-AN-0043</t>
        </is>
      </c>
      <c r="B2556" s="5" t="inlineStr">
        <is>
          <t>LANCO EXPRESS PASTEL ACEITE 1/4 EC346-5</t>
        </is>
      </c>
      <c r="C2556" s="5" t="inlineStr">
        <is>
          <t>ANTICORROSIVOS Y BASE ACEITE</t>
        </is>
      </c>
      <c r="D2556" s="11" t="n">
        <v>10</v>
      </c>
      <c r="E2556" s="12" t="n">
        <v>52120.94</v>
      </c>
      <c r="F2556" s="14">
        <f>E2556/SUM(E$2:E$4165)</f>
        <v/>
      </c>
      <c r="G2556" s="14">
        <f>G2555+F2556</f>
        <v/>
      </c>
      <c r="H2556" s="5">
        <f>IF(G2556&lt;=p_rot_a,"A",IF(G2556&lt;=p_rot_b,"B","C"))</f>
        <v/>
      </c>
    </row>
    <row r="2557">
      <c r="A2557" s="5" t="inlineStr">
        <is>
          <t>PINT-AN-0019</t>
        </is>
      </c>
      <c r="B2557" s="5" t="inlineStr">
        <is>
          <t>LANCO ANTICORROSIVO IND AZUL GALON AC3436-4</t>
        </is>
      </c>
      <c r="C2557" s="5" t="inlineStr">
        <is>
          <t>ANTICORROSIVOS Y BASE ACEITE</t>
        </is>
      </c>
      <c r="D2557" s="11" t="n">
        <v>4</v>
      </c>
      <c r="E2557" s="12" t="n">
        <v>52115.04</v>
      </c>
      <c r="F2557" s="14">
        <f>E2557/SUM(E$2:E$4165)</f>
        <v/>
      </c>
      <c r="G2557" s="14">
        <f>G2556+F2557</f>
        <v/>
      </c>
      <c r="H2557" s="5">
        <f>IF(G2557&lt;=p_rot_a,"A",IF(G2557&lt;=p_rot_b,"B","C"))</f>
        <v/>
      </c>
    </row>
    <row r="2558">
      <c r="A2558" s="5" t="inlineStr">
        <is>
          <t>30992910</t>
        </is>
      </c>
      <c r="B2558" s="5" t="inlineStr">
        <is>
          <t>LLAVE FREGADERO SINGAPUR GRIS PLOMO CON REPOSA ESPONJA Y CUELLO EXTRAIBLE BZ002-GD</t>
        </is>
      </c>
      <c r="C2558" s="5" t="inlineStr">
        <is>
          <t>IMPORTACION GRIFERIA</t>
        </is>
      </c>
      <c r="D2558" s="11" t="n">
        <v>2</v>
      </c>
      <c r="E2558" s="12" t="n">
        <v>51952.21</v>
      </c>
      <c r="F2558" s="14">
        <f>E2558/SUM(E$2:E$4165)</f>
        <v/>
      </c>
      <c r="G2558" s="14">
        <f>G2557+F2558</f>
        <v/>
      </c>
      <c r="H2558" s="5">
        <f>IF(G2558&lt;=p_rot_a,"A",IF(G2558&lt;=p_rot_b,"B","C"))</f>
        <v/>
      </c>
    </row>
    <row r="2559">
      <c r="A2559" s="5" t="inlineStr">
        <is>
          <t>PINT-PS-0016</t>
        </is>
      </c>
      <c r="B2559" s="5" t="inlineStr">
        <is>
          <t>BOSNY SPRAY ROJO SEMAFORO SB-23</t>
        </is>
      </c>
      <c r="C2559" s="5" t="inlineStr">
        <is>
          <t>PINTURA SPRAY</t>
        </is>
      </c>
      <c r="D2559" s="11" t="n">
        <v>19</v>
      </c>
      <c r="E2559" s="12" t="n">
        <v>51636.19</v>
      </c>
      <c r="F2559" s="14">
        <f>E2559/SUM(E$2:E$4165)</f>
        <v/>
      </c>
      <c r="G2559" s="14">
        <f>G2558+F2559</f>
        <v/>
      </c>
      <c r="H2559" s="5">
        <f>IF(G2559&lt;=p_rot_a,"A",IF(G2559&lt;=p_rot_b,"B","C"))</f>
        <v/>
      </c>
    </row>
    <row r="2560">
      <c r="A2560" s="5" t="inlineStr">
        <is>
          <t>54834</t>
        </is>
      </c>
      <c r="B2560" s="5" t="inlineStr">
        <is>
          <t>DESAGUE PARA BAÑO DORADO TIPO POP UP 4 PULG CUADRADO ACERO INOX HTK-RJ-B/G</t>
        </is>
      </c>
      <c r="C2560" s="5" t="inlineStr">
        <is>
          <t>IMPORTACION GRIFERIA</t>
        </is>
      </c>
      <c r="D2560" s="11" t="n">
        <v>9</v>
      </c>
      <c r="E2560" s="12" t="n">
        <v>51597.35</v>
      </c>
      <c r="F2560" s="14">
        <f>E2560/SUM(E$2:E$4165)</f>
        <v/>
      </c>
      <c r="G2560" s="14">
        <f>G2559+F2560</f>
        <v/>
      </c>
      <c r="H2560" s="5">
        <f>IF(G2560&lt;=p_rot_a,"A",IF(G2560&lt;=p_rot_b,"B","C"))</f>
        <v/>
      </c>
    </row>
    <row r="2561">
      <c r="A2561" s="5" t="inlineStr">
        <is>
          <t>PINT-PS-0007</t>
        </is>
      </c>
      <c r="B2561" s="5" t="inlineStr">
        <is>
          <t>BOSNY SPRAY BLANCO MATE PREMIER SB-286</t>
        </is>
      </c>
      <c r="C2561" s="5" t="inlineStr">
        <is>
          <t>PINTURA SPRAY</t>
        </is>
      </c>
      <c r="D2561" s="11" t="n">
        <v>19</v>
      </c>
      <c r="E2561" s="12" t="n">
        <v>51582.28</v>
      </c>
      <c r="F2561" s="14">
        <f>E2561/SUM(E$2:E$4165)</f>
        <v/>
      </c>
      <c r="G2561" s="14">
        <f>G2560+F2561</f>
        <v/>
      </c>
      <c r="H2561" s="5">
        <f>IF(G2561&lt;=p_rot_a,"A",IF(G2561&lt;=p_rot_b,"B","C"))</f>
        <v/>
      </c>
    </row>
    <row r="2562">
      <c r="A2562" s="5" t="inlineStr">
        <is>
          <t>351100300992093</t>
        </is>
      </c>
      <c r="B2562" s="5" t="inlineStr">
        <is>
          <t>WADFOW ATORNILLO GYPSUM INALAMBRICO SIN BATERIA 20V WDS20428</t>
        </is>
      </c>
      <c r="C2562" s="5" t="inlineStr">
        <is>
          <t>SIN CATEGORIA</t>
        </is>
      </c>
      <c r="D2562" s="11" t="n">
        <v>2</v>
      </c>
      <c r="E2562" s="12" t="n">
        <v>51535.4</v>
      </c>
      <c r="F2562" s="14">
        <f>E2562/SUM(E$2:E$4165)</f>
        <v/>
      </c>
      <c r="G2562" s="14">
        <f>G2561+F2562</f>
        <v/>
      </c>
      <c r="H2562" s="5">
        <f>IF(G2562&lt;=p_rot_a,"A",IF(G2562&lt;=p_rot_b,"B","C"))</f>
        <v/>
      </c>
    </row>
    <row r="2563">
      <c r="A2563" s="5" t="inlineStr">
        <is>
          <t>342305604</t>
        </is>
      </c>
      <c r="B2563" s="5" t="inlineStr">
        <is>
          <t>TOTAL JUEGO ESQUINERO METALICO 6PCS TAMWH6002</t>
        </is>
      </c>
      <c r="C2563" s="5" t="inlineStr">
        <is>
          <t>FERRETERIA GENERAL</t>
        </is>
      </c>
      <c r="D2563" s="11" t="n">
        <v>12</v>
      </c>
      <c r="E2563" s="12" t="n">
        <v>51503.46</v>
      </c>
      <c r="F2563" s="14">
        <f>E2563/SUM(E$2:E$4165)</f>
        <v/>
      </c>
      <c r="G2563" s="14">
        <f>G2562+F2563</f>
        <v/>
      </c>
      <c r="H2563" s="5">
        <f>IF(G2563&lt;=p_rot_a,"A",IF(G2563&lt;=p_rot_b,"B","C"))</f>
        <v/>
      </c>
    </row>
    <row r="2564">
      <c r="A2564" s="5" t="inlineStr">
        <is>
          <t>7106</t>
        </is>
      </c>
      <c r="B2564" s="5" t="inlineStr">
        <is>
          <t>POXIPOL GRIS 108G</t>
        </is>
      </c>
      <c r="C2564" s="5" t="inlineStr">
        <is>
          <t>FERRETERIA GENERAL</t>
        </is>
      </c>
      <c r="D2564" s="11" t="n">
        <v>7</v>
      </c>
      <c r="E2564" s="12" t="n">
        <v>51391.1</v>
      </c>
      <c r="F2564" s="14">
        <f>E2564/SUM(E$2:E$4165)</f>
        <v/>
      </c>
      <c r="G2564" s="14">
        <f>G2563+F2564</f>
        <v/>
      </c>
      <c r="H2564" s="5">
        <f>IF(G2564&lt;=p_rot_a,"A",IF(G2564&lt;=p_rot_b,"B","C"))</f>
        <v/>
      </c>
    </row>
    <row r="2565">
      <c r="A2565" s="5" t="inlineStr">
        <is>
          <t>351100300990767</t>
        </is>
      </c>
      <c r="B2565" s="5" t="inlineStr">
        <is>
          <t>$$ CEDAZO PLASTICO 6X8 TIPO JORDOMEX</t>
        </is>
      </c>
      <c r="C2565" s="5" t="inlineStr">
        <is>
          <t>FERRETERIA GENERAL</t>
        </is>
      </c>
      <c r="D2565" s="11" t="n">
        <v>24</v>
      </c>
      <c r="E2565" s="12" t="n">
        <v>51313.05</v>
      </c>
      <c r="F2565" s="14">
        <f>E2565/SUM(E$2:E$4165)</f>
        <v/>
      </c>
      <c r="G2565" s="14">
        <f>G2564+F2565</f>
        <v/>
      </c>
      <c r="H2565" s="5">
        <f>IF(G2565&lt;=p_rot_a,"A",IF(G2565&lt;=p_rot_b,"B","C"))</f>
        <v/>
      </c>
    </row>
    <row r="2566">
      <c r="A2566" s="5" t="inlineStr">
        <is>
          <t>73631</t>
        </is>
      </c>
      <c r="B2566" s="5" t="inlineStr">
        <is>
          <t>TOTAL MAZO 1000G  THSTH61000</t>
        </is>
      </c>
      <c r="C2566" s="5" t="inlineStr">
        <is>
          <t>FERRETERIA GENERAL</t>
        </is>
      </c>
      <c r="D2566" s="11" t="n">
        <v>12</v>
      </c>
      <c r="E2566" s="12" t="n">
        <v>51301.64</v>
      </c>
      <c r="F2566" s="14">
        <f>E2566/SUM(E$2:E$4165)</f>
        <v/>
      </c>
      <c r="G2566" s="14">
        <f>G2565+F2566</f>
        <v/>
      </c>
      <c r="H2566" s="5">
        <f>IF(G2566&lt;=p_rot_a,"A",IF(G2566&lt;=p_rot_b,"B","C"))</f>
        <v/>
      </c>
    </row>
    <row r="2567">
      <c r="A2567" s="5" t="inlineStr">
        <is>
          <t>351100300990628</t>
        </is>
      </c>
      <c r="B2567" s="5" t="inlineStr">
        <is>
          <t>AGARRADERA MUEBLE 303-1 AB AC</t>
        </is>
      </c>
      <c r="C2567" s="5" t="inlineStr">
        <is>
          <t>FERRETERIA GENERAL</t>
        </is>
      </c>
      <c r="D2567" s="11" t="n">
        <v>78</v>
      </c>
      <c r="E2567" s="12" t="n">
        <v>51295.9</v>
      </c>
      <c r="F2567" s="14">
        <f>E2567/SUM(E$2:E$4165)</f>
        <v/>
      </c>
      <c r="G2567" s="14">
        <f>G2566+F2567</f>
        <v/>
      </c>
      <c r="H2567" s="5">
        <f>IF(G2567&lt;=p_rot_a,"A",IF(G2567&lt;=p_rot_b,"B","C"))</f>
        <v/>
      </c>
    </row>
    <row r="2568">
      <c r="A2568" s="5" t="inlineStr">
        <is>
          <t>73460</t>
        </is>
      </c>
      <c r="B2568" s="5" t="inlineStr">
        <is>
          <t>CINTA MALLA 4 X 45M PEQUEÑA ANCHA 100MMX45MTS PEQUEÑA</t>
        </is>
      </c>
      <c r="C2568" s="5" t="inlineStr">
        <is>
          <t>FERRETERIA GENERAL</t>
        </is>
      </c>
      <c r="D2568" s="11" t="n">
        <v>21</v>
      </c>
      <c r="E2568" s="12" t="n">
        <v>51277.35</v>
      </c>
      <c r="F2568" s="14">
        <f>E2568/SUM(E$2:E$4165)</f>
        <v/>
      </c>
      <c r="G2568" s="14">
        <f>G2567+F2568</f>
        <v/>
      </c>
      <c r="H2568" s="5">
        <f>IF(G2568&lt;=p_rot_a,"A",IF(G2568&lt;=p_rot_b,"B","C"))</f>
        <v/>
      </c>
    </row>
    <row r="2569">
      <c r="A2569" s="5" t="inlineStr">
        <is>
          <t>7467</t>
        </is>
      </c>
      <c r="B2569" s="5" t="inlineStr">
        <is>
          <t>PICAPORTE PLATINA 3 C/RECIB PPT03</t>
        </is>
      </c>
      <c r="C2569" s="5" t="inlineStr">
        <is>
          <t>PICAPORTES Y ALDABAS</t>
        </is>
      </c>
      <c r="D2569" s="11" t="n">
        <v>45</v>
      </c>
      <c r="E2569" s="12" t="n">
        <v>51201.19</v>
      </c>
      <c r="F2569" s="14">
        <f>E2569/SUM(E$2:E$4165)</f>
        <v/>
      </c>
      <c r="G2569" s="14">
        <f>G2568+F2569</f>
        <v/>
      </c>
      <c r="H2569" s="5">
        <f>IF(G2569&lt;=p_rot_a,"A",IF(G2569&lt;=p_rot_b,"B","C"))</f>
        <v/>
      </c>
    </row>
    <row r="2570">
      <c r="A2570" s="5" t="inlineStr">
        <is>
          <t>111294</t>
        </is>
      </c>
      <c r="B2570" s="5" t="inlineStr">
        <is>
          <t>CUBO SACA EMBOLO LLAVE BAÑO</t>
        </is>
      </c>
      <c r="C2570" s="5" t="inlineStr">
        <is>
          <t>FERRETERIA GENERAL</t>
        </is>
      </c>
      <c r="D2570" s="11" t="n">
        <v>9</v>
      </c>
      <c r="E2570" s="12" t="n">
        <v>50956.35</v>
      </c>
      <c r="F2570" s="14">
        <f>E2570/SUM(E$2:E$4165)</f>
        <v/>
      </c>
      <c r="G2570" s="14">
        <f>G2569+F2570</f>
        <v/>
      </c>
      <c r="H2570" s="5">
        <f>IF(G2570&lt;=p_rot_a,"A",IF(G2570&lt;=p_rot_b,"B","C"))</f>
        <v/>
      </c>
    </row>
    <row r="2571">
      <c r="A2571" s="5" t="inlineStr">
        <is>
          <t>351100300992040</t>
        </is>
      </c>
      <c r="B2571" s="5" t="inlineStr">
        <is>
          <t>INDUMA BISAGRA 2X3 T1103-0111</t>
        </is>
      </c>
      <c r="C2571" s="5" t="inlineStr">
        <is>
          <t>FERRETERIA GENERAL</t>
        </is>
      </c>
      <c r="D2571" s="11" t="n">
        <v>63</v>
      </c>
      <c r="E2571" s="12" t="n">
        <v>50926.23</v>
      </c>
      <c r="F2571" s="14">
        <f>E2571/SUM(E$2:E$4165)</f>
        <v/>
      </c>
      <c r="G2571" s="14">
        <f>G2570+F2571</f>
        <v/>
      </c>
      <c r="H2571" s="5">
        <f>IF(G2571&lt;=p_rot_a,"A",IF(G2571&lt;=p_rot_b,"B","C"))</f>
        <v/>
      </c>
    </row>
    <row r="2572">
      <c r="A2572" s="5" t="inlineStr">
        <is>
          <t>351100300991853</t>
        </is>
      </c>
      <c r="B2572" s="5" t="inlineStr">
        <is>
          <t>MAKITA PUNTA PHILLIPS #2 X 3 BLISTER 2 U E-01149</t>
        </is>
      </c>
      <c r="C2572" s="5" t="inlineStr">
        <is>
          <t>HERRAMIENTA ELECTRICA</t>
        </is>
      </c>
      <c r="D2572" s="11" t="n">
        <v>19</v>
      </c>
      <c r="E2572" s="12" t="n">
        <v>50850.44</v>
      </c>
      <c r="F2572" s="14">
        <f>E2572/SUM(E$2:E$4165)</f>
        <v/>
      </c>
      <c r="G2572" s="14">
        <f>G2571+F2572</f>
        <v/>
      </c>
      <c r="H2572" s="5">
        <f>IF(G2572&lt;=p_rot_a,"A",IF(G2572&lt;=p_rot_b,"B","C"))</f>
        <v/>
      </c>
    </row>
    <row r="2573">
      <c r="A2573" s="5" t="inlineStr">
        <is>
          <t>30515</t>
        </is>
      </c>
      <c r="B2573" s="5" t="inlineStr">
        <is>
          <t>AMARRA PLASTICA NEGRA 10 PAQ 100 UND</t>
        </is>
      </c>
      <c r="C2573" s="5" t="inlineStr">
        <is>
          <t>FERRETERIA GENERAL</t>
        </is>
      </c>
      <c r="D2573" s="11" t="n">
        <v>1160</v>
      </c>
      <c r="E2573" s="12" t="n">
        <v>50842.98</v>
      </c>
      <c r="F2573" s="14">
        <f>E2573/SUM(E$2:E$4165)</f>
        <v/>
      </c>
      <c r="G2573" s="14">
        <f>G2572+F2573</f>
        <v/>
      </c>
      <c r="H2573" s="5">
        <f>IF(G2573&lt;=p_rot_a,"A",IF(G2573&lt;=p_rot_b,"B","C"))</f>
        <v/>
      </c>
    </row>
    <row r="2574">
      <c r="A2574" s="5" t="inlineStr">
        <is>
          <t>10045</t>
        </is>
      </c>
      <c r="B2574" s="5" t="inlineStr">
        <is>
          <t>TOTAL GUANTE HULE VERDE TSP13101</t>
        </is>
      </c>
      <c r="C2574" s="5" t="inlineStr">
        <is>
          <t>FERRETERIA GENERAL</t>
        </is>
      </c>
      <c r="D2574" s="11" t="n">
        <v>54</v>
      </c>
      <c r="E2574" s="12" t="n">
        <v>50827.66</v>
      </c>
      <c r="F2574" s="14">
        <f>E2574/SUM(E$2:E$4165)</f>
        <v/>
      </c>
      <c r="G2574" s="14">
        <f>G2573+F2574</f>
        <v/>
      </c>
      <c r="H2574" s="5">
        <f>IF(G2574&lt;=p_rot_a,"A",IF(G2574&lt;=p_rot_b,"B","C"))</f>
        <v/>
      </c>
    </row>
    <row r="2575">
      <c r="A2575" s="5" t="inlineStr">
        <is>
          <t>10160015</t>
        </is>
      </c>
      <c r="B2575" s="5" t="inlineStr">
        <is>
          <t>TUBO IND. CUADRADO 11/2X11/2 1.20MM NEGRO</t>
        </is>
      </c>
      <c r="C2575" s="5" t="inlineStr">
        <is>
          <t>TUBERIA INDUSTRIAL</t>
        </is>
      </c>
      <c r="D2575" s="11" t="n">
        <v>10</v>
      </c>
      <c r="E2575" s="12" t="n">
        <v>50721.54</v>
      </c>
      <c r="F2575" s="14">
        <f>E2575/SUM(E$2:E$4165)</f>
        <v/>
      </c>
      <c r="G2575" s="14">
        <f>G2574+F2575</f>
        <v/>
      </c>
      <c r="H2575" s="5">
        <f>IF(G2575&lt;=p_rot_a,"A",IF(G2575&lt;=p_rot_b,"B","C"))</f>
        <v/>
      </c>
    </row>
    <row r="2576">
      <c r="A2576" s="5" t="inlineStr">
        <is>
          <t>30427</t>
        </is>
      </c>
      <c r="B2576" s="5" t="inlineStr">
        <is>
          <t>AGUILA PROBADOR CORRIENTE RIENDAS #914</t>
        </is>
      </c>
      <c r="C2576" s="5" t="inlineStr">
        <is>
          <t>ACCESORIOS ELECTRICOS Y CABLES</t>
        </is>
      </c>
      <c r="D2576" s="11" t="n">
        <v>36</v>
      </c>
      <c r="E2576" s="12" t="n">
        <v>50683.31</v>
      </c>
      <c r="F2576" s="14">
        <f>E2576/SUM(E$2:E$4165)</f>
        <v/>
      </c>
      <c r="G2576" s="14">
        <f>G2575+F2576</f>
        <v/>
      </c>
      <c r="H2576" s="5">
        <f>IF(G2576&lt;=p_rot_a,"A",IF(G2576&lt;=p_rot_b,"B","C"))</f>
        <v/>
      </c>
    </row>
    <row r="2577">
      <c r="A2577" s="5" t="inlineStr">
        <is>
          <t>30498</t>
        </is>
      </c>
      <c r="B2577" s="5" t="inlineStr">
        <is>
          <t>AGUILA BLANCO APAGADOR TW DOBLE PLATA 1004BW</t>
        </is>
      </c>
      <c r="C2577" s="5" t="inlineStr">
        <is>
          <t>ACCESORIOS ELECTRICOS Y CABLES</t>
        </is>
      </c>
      <c r="D2577" s="11" t="n">
        <v>18</v>
      </c>
      <c r="E2577" s="12" t="n">
        <v>50502.83</v>
      </c>
      <c r="F2577" s="14">
        <f>E2577/SUM(E$2:E$4165)</f>
        <v/>
      </c>
      <c r="G2577" s="14">
        <f>G2576+F2577</f>
        <v/>
      </c>
      <c r="H2577" s="5">
        <f>IF(G2577&lt;=p_rot_a,"A",IF(G2577&lt;=p_rot_b,"B","C"))</f>
        <v/>
      </c>
    </row>
    <row r="2578">
      <c r="A2578" s="5" t="inlineStr">
        <is>
          <t>72483</t>
        </is>
      </c>
      <c r="B2578" s="5" t="inlineStr">
        <is>
          <t>CAJA DE PASO 8X8 UL</t>
        </is>
      </c>
      <c r="C2578" s="5" t="inlineStr">
        <is>
          <t>ACCESORIOS ELECTRICOS Y CABLES</t>
        </is>
      </c>
      <c r="D2578" s="11" t="n">
        <v>6</v>
      </c>
      <c r="E2578" s="12" t="n">
        <v>50486.85</v>
      </c>
      <c r="F2578" s="14">
        <f>E2578/SUM(E$2:E$4165)</f>
        <v/>
      </c>
      <c r="G2578" s="14">
        <f>G2577+F2578</f>
        <v/>
      </c>
      <c r="H2578" s="5">
        <f>IF(G2578&lt;=p_rot_a,"A",IF(G2578&lt;=p_rot_b,"B","C"))</f>
        <v/>
      </c>
    </row>
    <row r="2579">
      <c r="A2579" s="5" t="inlineStr">
        <is>
          <t>351100300992120</t>
        </is>
      </c>
      <c r="B2579" s="5" t="inlineStr">
        <is>
          <t>PERFIL OUT NEGRO 2.95M PARA LAMINA BAMBU</t>
        </is>
      </c>
      <c r="C2579" s="5" t="inlineStr">
        <is>
          <t>IMPORTACION LAMINA PVC, BAMBU, ACC</t>
        </is>
      </c>
      <c r="D2579" s="11" t="n">
        <v>15</v>
      </c>
      <c r="E2579" s="12" t="n">
        <v>50341.59</v>
      </c>
      <c r="F2579" s="14">
        <f>E2579/SUM(E$2:E$4165)</f>
        <v/>
      </c>
      <c r="G2579" s="14">
        <f>G2578+F2579</f>
        <v/>
      </c>
      <c r="H2579" s="5">
        <f>IF(G2579&lt;=p_rot_a,"A",IF(G2579&lt;=p_rot_b,"B","C"))</f>
        <v/>
      </c>
    </row>
    <row r="2580">
      <c r="A2580" s="5" t="inlineStr">
        <is>
          <t>73370</t>
        </is>
      </c>
      <c r="B2580" s="5" t="inlineStr">
        <is>
          <t>TRUPER ESCUADRA CARPINTERO10  EC-10</t>
        </is>
      </c>
      <c r="C2580" s="5" t="inlineStr">
        <is>
          <t>FERRETERIA GENERAL</t>
        </is>
      </c>
      <c r="D2580" s="11" t="n">
        <v>15</v>
      </c>
      <c r="E2580" s="12" t="n">
        <v>50266.75</v>
      </c>
      <c r="F2580" s="14">
        <f>E2580/SUM(E$2:E$4165)</f>
        <v/>
      </c>
      <c r="G2580" s="14">
        <f>G2579+F2580</f>
        <v/>
      </c>
      <c r="H2580" s="5">
        <f>IF(G2580&lt;=p_rot_a,"A",IF(G2580&lt;=p_rot_b,"B","C"))</f>
        <v/>
      </c>
    </row>
    <row r="2581">
      <c r="A2581" s="5" t="inlineStr">
        <is>
          <t>123117</t>
        </is>
      </c>
      <c r="B2581" s="5" t="inlineStr">
        <is>
          <t>COLA BLANCA GRIP BOND 2 LANCO 4OZ</t>
        </is>
      </c>
      <c r="C2581" s="5" t="inlineStr">
        <is>
          <t>PINTURAS Y SELLADORES</t>
        </is>
      </c>
      <c r="D2581" s="11" t="n">
        <v>55</v>
      </c>
      <c r="E2581" s="12" t="n">
        <v>50160.29</v>
      </c>
      <c r="F2581" s="14">
        <f>E2581/SUM(E$2:E$4165)</f>
        <v/>
      </c>
      <c r="G2581" s="14">
        <f>G2580+F2581</f>
        <v/>
      </c>
      <c r="H2581" s="5">
        <f>IF(G2581&lt;=p_rot_a,"A",IF(G2581&lt;=p_rot_b,"B","C"))</f>
        <v/>
      </c>
    </row>
    <row r="2582">
      <c r="A2582" s="5" t="inlineStr">
        <is>
          <t>10200010</t>
        </is>
      </c>
      <c r="B2582" s="5" t="inlineStr">
        <is>
          <t>TUBO REDONDO 2 X 1.50MM NEGRO</t>
        </is>
      </c>
      <c r="C2582" s="5" t="inlineStr">
        <is>
          <t>TUBERIA REDONDA</t>
        </is>
      </c>
      <c r="D2582" s="11" t="n">
        <v>7</v>
      </c>
      <c r="E2582" s="12" t="n">
        <v>50122.8</v>
      </c>
      <c r="F2582" s="14">
        <f>E2582/SUM(E$2:E$4165)</f>
        <v/>
      </c>
      <c r="G2582" s="14">
        <f>G2581+F2582</f>
        <v/>
      </c>
      <c r="H2582" s="5">
        <f>IF(G2582&lt;=p_rot_a,"A",IF(G2582&lt;=p_rot_b,"B","C"))</f>
        <v/>
      </c>
    </row>
    <row r="2583">
      <c r="A2583" s="5" t="inlineStr">
        <is>
          <t>71287</t>
        </is>
      </c>
      <c r="B2583" s="5" t="inlineStr">
        <is>
          <t>BISAGRA PRESION BRONCE</t>
        </is>
      </c>
      <c r="C2583" s="5" t="inlineStr">
        <is>
          <t>FERRETERIA GENERAL</t>
        </is>
      </c>
      <c r="D2583" s="11" t="n">
        <v>96</v>
      </c>
      <c r="E2583" s="12" t="n">
        <v>50083.92</v>
      </c>
      <c r="F2583" s="14">
        <f>E2583/SUM(E$2:E$4165)</f>
        <v/>
      </c>
      <c r="G2583" s="14">
        <f>G2582+F2583</f>
        <v/>
      </c>
      <c r="H2583" s="5">
        <f>IF(G2583&lt;=p_rot_a,"A",IF(G2583&lt;=p_rot_b,"B","C"))</f>
        <v/>
      </c>
    </row>
    <row r="2584">
      <c r="A2584" s="5" t="inlineStr">
        <is>
          <t>787234</t>
        </is>
      </c>
      <c r="B2584" s="5" t="inlineStr">
        <is>
          <t>TOTAL PORTA ELECTRODO 300AMP TWAH3006</t>
        </is>
      </c>
      <c r="C2584" s="5" t="inlineStr">
        <is>
          <t>FERRETERIA GENERAL</t>
        </is>
      </c>
      <c r="D2584" s="11" t="n">
        <v>18</v>
      </c>
      <c r="E2584" s="12" t="n">
        <v>49976.18</v>
      </c>
      <c r="F2584" s="14">
        <f>E2584/SUM(E$2:E$4165)</f>
        <v/>
      </c>
      <c r="G2584" s="14">
        <f>G2583+F2584</f>
        <v/>
      </c>
      <c r="H2584" s="5">
        <f>IF(G2584&lt;=p_rot_a,"A",IF(G2584&lt;=p_rot_b,"B","C"))</f>
        <v/>
      </c>
    </row>
    <row r="2585">
      <c r="A2585" s="5" t="inlineStr">
        <is>
          <t>10180010</t>
        </is>
      </c>
      <c r="B2585" s="5" t="inlineStr">
        <is>
          <t>PERLING TIPO C 2X4 1.50MM 1/16 NEGRO</t>
        </is>
      </c>
      <c r="C2585" s="5" t="inlineStr">
        <is>
          <t>PERLING</t>
        </is>
      </c>
      <c r="D2585" s="11" t="n">
        <v>6</v>
      </c>
      <c r="E2585" s="12" t="n">
        <v>49958.53</v>
      </c>
      <c r="F2585" s="14">
        <f>E2585/SUM(E$2:E$4165)</f>
        <v/>
      </c>
      <c r="G2585" s="14">
        <f>G2584+F2585</f>
        <v/>
      </c>
      <c r="H2585" s="5">
        <f>IF(G2585&lt;=p_rot_a,"A",IF(G2585&lt;=p_rot_b,"B","C"))</f>
        <v/>
      </c>
    </row>
    <row r="2586">
      <c r="A2586" s="5" t="inlineStr">
        <is>
          <t>PINT-PA-0028</t>
        </is>
      </c>
      <c r="B2586" s="5" t="inlineStr">
        <is>
          <t>LANCO MAXIMA SATIN TINT 1/4 MA762-5</t>
        </is>
      </c>
      <c r="C2586" s="5" t="inlineStr">
        <is>
          <t>PINTURA ACRILICA</t>
        </is>
      </c>
      <c r="D2586" s="11" t="n">
        <v>8</v>
      </c>
      <c r="E2586" s="12" t="n">
        <v>49911.5</v>
      </c>
      <c r="F2586" s="14">
        <f>E2586/SUM(E$2:E$4165)</f>
        <v/>
      </c>
      <c r="G2586" s="14">
        <f>G2585+F2586</f>
        <v/>
      </c>
      <c r="H2586" s="5">
        <f>IF(G2586&lt;=p_rot_a,"A",IF(G2586&lt;=p_rot_b,"B","C"))</f>
        <v/>
      </c>
    </row>
    <row r="2587">
      <c r="A2587" s="5" t="inlineStr">
        <is>
          <t>351100300990860</t>
        </is>
      </c>
      <c r="B2587" s="5" t="inlineStr">
        <is>
          <t>NEO LIJADORA DE BANDA 3 PUÑG 900W LB 976 / 1 /120</t>
        </is>
      </c>
      <c r="C2587" s="5" t="inlineStr">
        <is>
          <t>SIN CATEGORIA</t>
        </is>
      </c>
      <c r="D2587" s="11" t="n">
        <v>2</v>
      </c>
      <c r="E2587" s="12" t="n">
        <v>49875</v>
      </c>
      <c r="F2587" s="14">
        <f>E2587/SUM(E$2:E$4165)</f>
        <v/>
      </c>
      <c r="G2587" s="14">
        <f>G2586+F2587</f>
        <v/>
      </c>
      <c r="H2587" s="5">
        <f>IF(G2587&lt;=p_rot_a,"A",IF(G2587&lt;=p_rot_b,"B","C"))</f>
        <v/>
      </c>
    </row>
    <row r="2588">
      <c r="A2588" s="5" t="inlineStr">
        <is>
          <t>10140023</t>
        </is>
      </c>
      <c r="B2588" s="5" t="inlineStr">
        <is>
          <t>TUBO ESTRUCT. RECTANGULAR 2X3 1.50MM NEGRO</t>
        </is>
      </c>
      <c r="C2588" s="5" t="inlineStr">
        <is>
          <t>SIN CATEGORIA</t>
        </is>
      </c>
      <c r="D2588" s="11" t="n">
        <v>5</v>
      </c>
      <c r="E2588" s="12" t="n">
        <v>49687.55</v>
      </c>
      <c r="F2588" s="14">
        <f>E2588/SUM(E$2:E$4165)</f>
        <v/>
      </c>
      <c r="G2588" s="14">
        <f>G2587+F2588</f>
        <v/>
      </c>
      <c r="H2588" s="5">
        <f>IF(G2588&lt;=p_rot_a,"A",IF(G2588&lt;=p_rot_b,"B","C"))</f>
        <v/>
      </c>
    </row>
    <row r="2589">
      <c r="A2589" s="5" t="inlineStr">
        <is>
          <t>71241</t>
        </is>
      </c>
      <c r="B2589" s="5" t="inlineStr">
        <is>
          <t>CLAVO ACERO 1 BOLSA 10U</t>
        </is>
      </c>
      <c r="C2589" s="5" t="inlineStr">
        <is>
          <t>FERRETERIA GENERAL</t>
        </is>
      </c>
      <c r="D2589" s="11" t="n">
        <v>377</v>
      </c>
      <c r="E2589" s="12" t="n">
        <v>49636.44</v>
      </c>
      <c r="F2589" s="14">
        <f>E2589/SUM(E$2:E$4165)</f>
        <v/>
      </c>
      <c r="G2589" s="14">
        <f>G2588+F2589</f>
        <v/>
      </c>
      <c r="H2589" s="5">
        <f>IF(G2589&lt;=p_rot_a,"A",IF(G2589&lt;=p_rot_b,"B","C"))</f>
        <v/>
      </c>
    </row>
    <row r="2590">
      <c r="A2590" s="5" t="inlineStr">
        <is>
          <t>9145</t>
        </is>
      </c>
      <c r="B2590" s="5" t="inlineStr">
        <is>
          <t>TUBO EMT 1</t>
        </is>
      </c>
      <c r="C2590" s="5" t="inlineStr">
        <is>
          <t>ACCESORIOS ELECTRICOS Y CABLES</t>
        </is>
      </c>
      <c r="D2590" s="11" t="n">
        <v>5</v>
      </c>
      <c r="E2590" s="12" t="n">
        <v>49628.43</v>
      </c>
      <c r="F2590" s="14">
        <f>E2590/SUM(E$2:E$4165)</f>
        <v/>
      </c>
      <c r="G2590" s="14">
        <f>G2589+F2590</f>
        <v/>
      </c>
      <c r="H2590" s="5">
        <f>IF(G2590&lt;=p_rot_a,"A",IF(G2590&lt;=p_rot_b,"B","C"))</f>
        <v/>
      </c>
    </row>
    <row r="2591">
      <c r="A2591" s="5" t="inlineStr">
        <is>
          <t>72248</t>
        </is>
      </c>
      <c r="B2591" s="5" t="inlineStr">
        <is>
          <t>LIJA METAL 60</t>
        </is>
      </c>
      <c r="C2591" s="5" t="inlineStr">
        <is>
          <t>FERRETERIA GENERAL</t>
        </is>
      </c>
      <c r="D2591" s="11" t="n">
        <v>102</v>
      </c>
      <c r="E2591" s="12" t="n">
        <v>49519.01</v>
      </c>
      <c r="F2591" s="14">
        <f>E2591/SUM(E$2:E$4165)</f>
        <v/>
      </c>
      <c r="G2591" s="14">
        <f>G2590+F2591</f>
        <v/>
      </c>
      <c r="H2591" s="5">
        <f>IF(G2591&lt;=p_rot_a,"A",IF(G2591&lt;=p_rot_b,"B","C"))</f>
        <v/>
      </c>
    </row>
    <row r="2592">
      <c r="A2592" s="5" t="inlineStr">
        <is>
          <t>30501</t>
        </is>
      </c>
      <c r="B2592" s="5" t="inlineStr">
        <is>
          <t>FITTIN ROSCA RG-6 CALIDAD  1010266</t>
        </is>
      </c>
      <c r="C2592" s="5" t="inlineStr">
        <is>
          <t>FERRETERIA GENERAL</t>
        </is>
      </c>
      <c r="D2592" s="11" t="n">
        <v>140</v>
      </c>
      <c r="E2592" s="12" t="n">
        <v>49465.56</v>
      </c>
      <c r="F2592" s="14">
        <f>E2592/SUM(E$2:E$4165)</f>
        <v/>
      </c>
      <c r="G2592" s="14">
        <f>G2591+F2592</f>
        <v/>
      </c>
      <c r="H2592" s="5">
        <f>IF(G2592&lt;=p_rot_a,"A",IF(G2592&lt;=p_rot_b,"B","C"))</f>
        <v/>
      </c>
    </row>
    <row r="2593">
      <c r="A2593" s="5" t="inlineStr">
        <is>
          <t>72411</t>
        </is>
      </c>
      <c r="B2593" s="5" t="inlineStr">
        <is>
          <t>ASIENTO INOD ELONGADO BONE INCESA 1200543</t>
        </is>
      </c>
      <c r="C2593" s="5" t="inlineStr">
        <is>
          <t>LOZA SANITARIA</t>
        </is>
      </c>
      <c r="D2593" s="11" t="n">
        <v>4</v>
      </c>
      <c r="E2593" s="12" t="n">
        <v>49377.64</v>
      </c>
      <c r="F2593" s="14">
        <f>E2593/SUM(E$2:E$4165)</f>
        <v/>
      </c>
      <c r="G2593" s="14">
        <f>G2592+F2593</f>
        <v/>
      </c>
      <c r="H2593" s="5">
        <f>IF(G2593&lt;=p_rot_a,"A",IF(G2593&lt;=p_rot_b,"B","C"))</f>
        <v/>
      </c>
    </row>
    <row r="2594">
      <c r="A2594" s="5" t="inlineStr">
        <is>
          <t>251</t>
        </is>
      </c>
      <c r="B2594" s="5" t="inlineStr">
        <is>
          <t>PINO MEDIA CAÑA 1</t>
        </is>
      </c>
      <c r="C2594" s="5" t="inlineStr">
        <is>
          <t>PINO</t>
        </is>
      </c>
      <c r="D2594" s="11" t="n">
        <v>29</v>
      </c>
      <c r="E2594" s="12" t="n">
        <v>49304.28</v>
      </c>
      <c r="F2594" s="14">
        <f>E2594/SUM(E$2:E$4165)</f>
        <v/>
      </c>
      <c r="G2594" s="14">
        <f>G2593+F2594</f>
        <v/>
      </c>
      <c r="H2594" s="5">
        <f>IF(G2594&lt;=p_rot_a,"A",IF(G2594&lt;=p_rot_b,"B","C"))</f>
        <v/>
      </c>
    </row>
    <row r="2595">
      <c r="A2595" s="5" t="inlineStr">
        <is>
          <t>6765</t>
        </is>
      </c>
      <c r="B2595" s="5" t="inlineStr">
        <is>
          <t>TOTAL TENAZA CORTE ENTERO 9 THT2891</t>
        </is>
      </c>
      <c r="C2595" s="5" t="inlineStr">
        <is>
          <t>FERRETERIA GENERAL</t>
        </is>
      </c>
      <c r="D2595" s="11" t="n">
        <v>19</v>
      </c>
      <c r="E2595" s="12" t="n">
        <v>49297.99</v>
      </c>
      <c r="F2595" s="14">
        <f>E2595/SUM(E$2:E$4165)</f>
        <v/>
      </c>
      <c r="G2595" s="14">
        <f>G2594+F2595</f>
        <v/>
      </c>
      <c r="H2595" s="5">
        <f>IF(G2595&lt;=p_rot_a,"A",IF(G2595&lt;=p_rot_b,"B","C"))</f>
        <v/>
      </c>
    </row>
    <row r="2596">
      <c r="A2596" s="5" t="inlineStr">
        <is>
          <t>351100300992834</t>
        </is>
      </c>
      <c r="B2596" s="5" t="inlineStr">
        <is>
          <t>DESAGUE PARA BAÑO CROMADO TIPO POP UP 4 PULG CUADRADO ACERO INOX HTK-RJ-B/C</t>
        </is>
      </c>
      <c r="C2596" s="5" t="inlineStr">
        <is>
          <t>IMPORTACION GRIFERIA</t>
        </is>
      </c>
      <c r="D2596" s="11" t="n">
        <v>14</v>
      </c>
      <c r="E2596" s="12" t="n">
        <v>49238.94</v>
      </c>
      <c r="F2596" s="14">
        <f>E2596/SUM(E$2:E$4165)</f>
        <v/>
      </c>
      <c r="G2596" s="14">
        <f>G2595+F2596</f>
        <v/>
      </c>
      <c r="H2596" s="5">
        <f>IF(G2596&lt;=p_rot_a,"A",IF(G2596&lt;=p_rot_b,"B","C"))</f>
        <v/>
      </c>
    </row>
    <row r="2597">
      <c r="A2597" s="5" t="inlineStr">
        <is>
          <t>990324</t>
        </is>
      </c>
      <c r="B2597" s="5" t="inlineStr">
        <is>
          <t>ENERGY SIERRA CALADORA 400W JS10/120</t>
        </is>
      </c>
      <c r="C2597" s="5" t="inlineStr">
        <is>
          <t>SIN CATEGORIA</t>
        </is>
      </c>
      <c r="D2597" s="11" t="n">
        <v>3</v>
      </c>
      <c r="E2597" s="12" t="n">
        <v>49140</v>
      </c>
      <c r="F2597" s="14">
        <f>E2597/SUM(E$2:E$4165)</f>
        <v/>
      </c>
      <c r="G2597" s="14">
        <f>G2596+F2597</f>
        <v/>
      </c>
      <c r="H2597" s="5">
        <f>IF(G2597&lt;=p_rot_a,"A",IF(G2597&lt;=p_rot_b,"B","C"))</f>
        <v/>
      </c>
    </row>
    <row r="2598">
      <c r="A2598" s="5" t="inlineStr">
        <is>
          <t>6762</t>
        </is>
      </c>
      <c r="B2598" s="5" t="inlineStr">
        <is>
          <t>RESISTOL CEMENTO DE CONTACTO 1/8</t>
        </is>
      </c>
      <c r="C2598" s="5" t="inlineStr">
        <is>
          <t>PINTURAS Y SELLADORES</t>
        </is>
      </c>
      <c r="D2598" s="11" t="n">
        <v>14</v>
      </c>
      <c r="E2598" s="12" t="n">
        <v>49113.91</v>
      </c>
      <c r="F2598" s="14">
        <f>E2598/SUM(E$2:E$4165)</f>
        <v/>
      </c>
      <c r="G2598" s="14">
        <f>G2597+F2598</f>
        <v/>
      </c>
      <c r="H2598" s="5">
        <f>IF(G2598&lt;=p_rot_a,"A",IF(G2598&lt;=p_rot_b,"B","C"))</f>
        <v/>
      </c>
    </row>
    <row r="2599">
      <c r="A2599" s="5" t="inlineStr">
        <is>
          <t>351100300992818</t>
        </is>
      </c>
      <c r="B2599" s="5" t="inlineStr">
        <is>
          <t>LLAVE LAVATORIO MONOCOMANDO NEGRA AQP-21681</t>
        </is>
      </c>
      <c r="C2599" s="5" t="inlineStr">
        <is>
          <t>IMPORTACION GRIFERIA</t>
        </is>
      </c>
      <c r="D2599" s="11" t="n">
        <v>4</v>
      </c>
      <c r="E2599" s="12" t="n">
        <v>48938.05</v>
      </c>
      <c r="F2599" s="14">
        <f>E2599/SUM(E$2:E$4165)</f>
        <v/>
      </c>
      <c r="G2599" s="14">
        <f>G2598+F2599</f>
        <v/>
      </c>
      <c r="H2599" s="5">
        <f>IF(G2599&lt;=p_rot_a,"A",IF(G2599&lt;=p_rot_b,"B","C"))</f>
        <v/>
      </c>
    </row>
    <row r="2600">
      <c r="A2600" s="5" t="inlineStr">
        <is>
          <t>55644</t>
        </is>
      </c>
      <c r="B2600" s="5" t="inlineStr">
        <is>
          <t>ALICATE NIVELADOR PORCELANATOS</t>
        </is>
      </c>
      <c r="C2600" s="5" t="inlineStr">
        <is>
          <t>FERRETERIA GENERAL</t>
        </is>
      </c>
      <c r="D2600" s="11" t="n">
        <v>15</v>
      </c>
      <c r="E2600" s="12" t="n">
        <v>48937.36</v>
      </c>
      <c r="F2600" s="14">
        <f>E2600/SUM(E$2:E$4165)</f>
        <v/>
      </c>
      <c r="G2600" s="14">
        <f>G2599+F2600</f>
        <v/>
      </c>
      <c r="H2600" s="5">
        <f>IF(G2600&lt;=p_rot_a,"A",IF(G2600&lt;=p_rot_b,"B","C"))</f>
        <v/>
      </c>
    </row>
    <row r="2601">
      <c r="A2601" s="5" t="inlineStr">
        <is>
          <t>351100300992430</t>
        </is>
      </c>
      <c r="B2601" s="5" t="inlineStr">
        <is>
          <t>JUEGO CACHERA FREGADERO + DESAGUE + MANGUERA ABASTO ECONOMICA P-11441 AQUA BLUE</t>
        </is>
      </c>
      <c r="C2601" s="5" t="inlineStr">
        <is>
          <t>IMPORTACION GRIFERIA</t>
        </is>
      </c>
      <c r="D2601" s="11" t="n">
        <v>3</v>
      </c>
      <c r="E2601" s="12" t="n">
        <v>48884.71</v>
      </c>
      <c r="F2601" s="14">
        <f>E2601/SUM(E$2:E$4165)</f>
        <v/>
      </c>
      <c r="G2601" s="14">
        <f>G2600+F2601</f>
        <v/>
      </c>
      <c r="H2601" s="5">
        <f>IF(G2601&lt;=p_rot_a,"A",IF(G2601&lt;=p_rot_b,"B","C"))</f>
        <v/>
      </c>
    </row>
    <row r="2602">
      <c r="A2602" s="5" t="inlineStr">
        <is>
          <t>73841</t>
        </is>
      </c>
      <c r="B2602" s="5" t="inlineStr">
        <is>
          <t>STOP LEAK PASTA TAPAGOTERAS LANCO PT 473 ML VERDE</t>
        </is>
      </c>
      <c r="C2602" s="5" t="inlineStr">
        <is>
          <t>PINTURAS Y SELLADORES</t>
        </is>
      </c>
      <c r="D2602" s="11" t="n">
        <v>17</v>
      </c>
      <c r="E2602" s="12" t="n">
        <v>48708.45</v>
      </c>
      <c r="F2602" s="14">
        <f>E2602/SUM(E$2:E$4165)</f>
        <v/>
      </c>
      <c r="G2602" s="14">
        <f>G2601+F2602</f>
        <v/>
      </c>
      <c r="H2602" s="5">
        <f>IF(G2602&lt;=p_rot_a,"A",IF(G2602&lt;=p_rot_b,"B","C"))</f>
        <v/>
      </c>
    </row>
    <row r="2603">
      <c r="A2603" s="5" t="inlineStr">
        <is>
          <t>351100300992809</t>
        </is>
      </c>
      <c r="B2603" s="5" t="inlineStr">
        <is>
          <t>HIDROTEK ASPERSION CUADRADA DE DUCHA CROMADA 8 PULG HTK-RG-14C</t>
        </is>
      </c>
      <c r="C2603" s="5" t="inlineStr">
        <is>
          <t>IMPORTACION GRIFERIA</t>
        </is>
      </c>
      <c r="D2603" s="11" t="n">
        <v>7</v>
      </c>
      <c r="E2603" s="12" t="n">
        <v>48707.96</v>
      </c>
      <c r="F2603" s="14">
        <f>E2603/SUM(E$2:E$4165)</f>
        <v/>
      </c>
      <c r="G2603" s="14">
        <f>G2602+F2603</f>
        <v/>
      </c>
      <c r="H2603" s="5">
        <f>IF(G2603&lt;=p_rot_a,"A",IF(G2603&lt;=p_rot_b,"B","C"))</f>
        <v/>
      </c>
    </row>
    <row r="2604">
      <c r="A2604" s="5" t="inlineStr">
        <is>
          <t>351100300992774</t>
        </is>
      </c>
      <c r="B2604" s="5" t="inlineStr">
        <is>
          <t>LLAVE SENCILLA DE PARED CROMADA SPG BAR LAVATORIO / FREGADERO 126-A</t>
        </is>
      </c>
      <c r="C2604" s="5" t="inlineStr">
        <is>
          <t>GRIFERIA - ACC. BAÑO Y COCINA</t>
        </is>
      </c>
      <c r="D2604" s="11" t="n">
        <v>10</v>
      </c>
      <c r="E2604" s="12" t="n">
        <v>48672.6</v>
      </c>
      <c r="F2604" s="14">
        <f>E2604/SUM(E$2:E$4165)</f>
        <v/>
      </c>
      <c r="G2604" s="14">
        <f>G2603+F2604</f>
        <v/>
      </c>
      <c r="H2604" s="5">
        <f>IF(G2604&lt;=p_rot_a,"A",IF(G2604&lt;=p_rot_b,"B","C"))</f>
        <v/>
      </c>
    </row>
    <row r="2605">
      <c r="A2605" s="5" t="inlineStr">
        <is>
          <t>351100300992199</t>
        </is>
      </c>
      <c r="B2605" s="5" t="inlineStr">
        <is>
          <t>FANG 8016H CACHERA MONOCOMANDO GRIS PLOMO</t>
        </is>
      </c>
      <c r="C2605" s="5" t="inlineStr">
        <is>
          <t>IMPORTACION GRIFERIA</t>
        </is>
      </c>
      <c r="D2605" s="11" t="n">
        <v>3</v>
      </c>
      <c r="E2605" s="12" t="n">
        <v>48672.57</v>
      </c>
      <c r="F2605" s="14">
        <f>E2605/SUM(E$2:E$4165)</f>
        <v/>
      </c>
      <c r="G2605" s="14">
        <f>G2604+F2605</f>
        <v/>
      </c>
      <c r="H2605" s="5">
        <f>IF(G2605&lt;=p_rot_a,"A",IF(G2605&lt;=p_rot_b,"B","C"))</f>
        <v/>
      </c>
    </row>
    <row r="2606">
      <c r="A2606" s="5" t="inlineStr">
        <is>
          <t>351100300992807</t>
        </is>
      </c>
      <c r="B2606" s="5" t="inlineStr">
        <is>
          <t>MUEBLE DE LAVATORIO AEREO LUJOSO NEGRO 10812-NEGRO CON ESPEJO 40X50X15CM</t>
        </is>
      </c>
      <c r="C2606" s="5" t="inlineStr">
        <is>
          <t>IMPORTACION LOZA</t>
        </is>
      </c>
      <c r="D2606" s="11" t="n">
        <v>1</v>
      </c>
      <c r="E2606" s="12" t="n">
        <v>48672.57</v>
      </c>
      <c r="F2606" s="14">
        <f>E2606/SUM(E$2:E$4165)</f>
        <v/>
      </c>
      <c r="G2606" s="14">
        <f>G2605+F2606</f>
        <v/>
      </c>
      <c r="H2606" s="5">
        <f>IF(G2606&lt;=p_rot_a,"A",IF(G2606&lt;=p_rot_b,"B","C"))</f>
        <v/>
      </c>
    </row>
    <row r="2607">
      <c r="A2607" s="5" t="inlineStr">
        <is>
          <t>7992875</t>
        </is>
      </c>
      <c r="B2607" s="5" t="inlineStr">
        <is>
          <t>FREGADERO DOS TANQUES 78X43X20 CM SATIN ACERO INOX JABONERA LS-7843</t>
        </is>
      </c>
      <c r="C2607" s="5" t="inlineStr">
        <is>
          <t>IMPORTACION GRIFERIA</t>
        </is>
      </c>
      <c r="D2607" s="11" t="n">
        <v>1</v>
      </c>
      <c r="E2607" s="12" t="n">
        <v>48672.57</v>
      </c>
      <c r="F2607" s="14">
        <f>E2607/SUM(E$2:E$4165)</f>
        <v/>
      </c>
      <c r="G2607" s="14">
        <f>G2606+F2607</f>
        <v/>
      </c>
      <c r="H2607" s="5">
        <f>IF(G2607&lt;=p_rot_a,"A",IF(G2607&lt;=p_rot_b,"B","C"))</f>
        <v/>
      </c>
    </row>
    <row r="2608">
      <c r="A2608" s="5" t="inlineStr">
        <is>
          <t>7865</t>
        </is>
      </c>
      <c r="B2608" s="5" t="inlineStr">
        <is>
          <t>SEPARADOR P/CERAMICA 5 MM</t>
        </is>
      </c>
      <c r="C2608" s="5" t="inlineStr">
        <is>
          <t>FERRETERIA GENERAL</t>
        </is>
      </c>
      <c r="D2608" s="11" t="n">
        <v>85</v>
      </c>
      <c r="E2608" s="12" t="n">
        <v>48623.45</v>
      </c>
      <c r="F2608" s="14">
        <f>E2608/SUM(E$2:E$4165)</f>
        <v/>
      </c>
      <c r="G2608" s="14">
        <f>G2607+F2608</f>
        <v/>
      </c>
      <c r="H2608" s="5">
        <f>IF(G2608&lt;=p_rot_a,"A",IF(G2608&lt;=p_rot_b,"B","C"))</f>
        <v/>
      </c>
    </row>
    <row r="2609">
      <c r="A2609" s="5" t="inlineStr">
        <is>
          <t>30455</t>
        </is>
      </c>
      <c r="B2609" s="5" t="inlineStr">
        <is>
          <t>DUCTO ELECTRICO 2 VIAS CH</t>
        </is>
      </c>
      <c r="C2609" s="5" t="inlineStr">
        <is>
          <t>SIN CATEGORIA</t>
        </is>
      </c>
      <c r="D2609" s="11" t="n">
        <v>2</v>
      </c>
      <c r="E2609" s="12" t="n">
        <v>48603.99</v>
      </c>
      <c r="F2609" s="14">
        <f>E2609/SUM(E$2:E$4165)</f>
        <v/>
      </c>
      <c r="G2609" s="14">
        <f>G2608+F2609</f>
        <v/>
      </c>
      <c r="H2609" s="5">
        <f>IF(G2609&lt;=p_rot_a,"A",IF(G2609&lt;=p_rot_b,"B","C"))</f>
        <v/>
      </c>
    </row>
    <row r="2610">
      <c r="A2610" s="5" t="inlineStr">
        <is>
          <t>20300992910</t>
        </is>
      </c>
      <c r="B2610" s="5" t="inlineStr">
        <is>
          <t>LLAVE LAVATORIO MADRID CROMADA METALICA BA2004-CH</t>
        </is>
      </c>
      <c r="C2610" s="5" t="inlineStr">
        <is>
          <t>IMPORTACION GRIFERIA</t>
        </is>
      </c>
      <c r="D2610" s="11" t="n">
        <v>7</v>
      </c>
      <c r="E2610" s="12" t="n">
        <v>48518.58</v>
      </c>
      <c r="F2610" s="14">
        <f>E2610/SUM(E$2:E$4165)</f>
        <v/>
      </c>
      <c r="G2610" s="14">
        <f>G2609+F2610</f>
        <v/>
      </c>
      <c r="H2610" s="5">
        <f>IF(G2610&lt;=p_rot_a,"A",IF(G2610&lt;=p_rot_b,"B","C"))</f>
        <v/>
      </c>
    </row>
    <row r="2611">
      <c r="A2611" s="5" t="inlineStr">
        <is>
          <t>351100300991131</t>
        </is>
      </c>
      <c r="B2611" s="5" t="inlineStr">
        <is>
          <t>WADFOW JUEGO ACOPLE MANGUERA RAPIDO 3PCS WQC2E33</t>
        </is>
      </c>
      <c r="C2611" s="5" t="inlineStr">
        <is>
          <t>FERRETERIA GENERAL</t>
        </is>
      </c>
      <c r="D2611" s="11" t="n">
        <v>38</v>
      </c>
      <c r="E2611" s="12" t="n">
        <v>48485.03</v>
      </c>
      <c r="F2611" s="14">
        <f>E2611/SUM(E$2:E$4165)</f>
        <v/>
      </c>
      <c r="G2611" s="14">
        <f>G2610+F2611</f>
        <v/>
      </c>
      <c r="H2611" s="5">
        <f>IF(G2611&lt;=p_rot_a,"A",IF(G2611&lt;=p_rot_b,"B","C"))</f>
        <v/>
      </c>
    </row>
    <row r="2612">
      <c r="A2612" s="5" t="inlineStr">
        <is>
          <t>104011</t>
        </is>
      </c>
      <c r="B2612" s="5" t="inlineStr">
        <is>
          <t>TOTAL PISTOLA GRAVEDAD 1.5MM 400CC TAT10401</t>
        </is>
      </c>
      <c r="C2612" s="5" t="inlineStr">
        <is>
          <t>FERRETERIA GENERAL</t>
        </is>
      </c>
      <c r="D2612" s="11" t="n">
        <v>5</v>
      </c>
      <c r="E2612" s="12" t="n">
        <v>48458.13</v>
      </c>
      <c r="F2612" s="14">
        <f>E2612/SUM(E$2:E$4165)</f>
        <v/>
      </c>
      <c r="G2612" s="14">
        <f>G2611+F2612</f>
        <v/>
      </c>
      <c r="H2612" s="5">
        <f>IF(G2612&lt;=p_rot_a,"A",IF(G2612&lt;=p_rot_b,"B","C"))</f>
        <v/>
      </c>
    </row>
    <row r="2613">
      <c r="A2613" s="5" t="inlineStr">
        <is>
          <t>15175</t>
        </is>
      </c>
      <c r="B2613" s="5" t="inlineStr">
        <is>
          <t>TUBO LED 18W 1200MM VIDRIO 110-240V   2100365</t>
        </is>
      </c>
      <c r="C2613" s="5" t="inlineStr">
        <is>
          <t>ACCESORIOS ELECTRICOS Y CABLES</t>
        </is>
      </c>
      <c r="D2613" s="11" t="n">
        <v>25</v>
      </c>
      <c r="E2613" s="12" t="n">
        <v>48407.08</v>
      </c>
      <c r="F2613" s="14">
        <f>E2613/SUM(E$2:E$4165)</f>
        <v/>
      </c>
      <c r="G2613" s="14">
        <f>G2612+F2613</f>
        <v/>
      </c>
      <c r="H2613" s="5">
        <f>IF(G2613&lt;=p_rot_a,"A",IF(G2613&lt;=p_rot_b,"B","C"))</f>
        <v/>
      </c>
    </row>
    <row r="2614">
      <c r="A2614" s="5" t="inlineStr">
        <is>
          <t>146</t>
        </is>
      </c>
      <c r="B2614" s="5" t="inlineStr">
        <is>
          <t>ALAMBRE GALVANIZADO #12 ROLLO 1/2K</t>
        </is>
      </c>
      <c r="C2614" s="5" t="inlineStr">
        <is>
          <t>FERRETERIA GENERAL</t>
        </is>
      </c>
      <c r="D2614" s="11" t="n">
        <v>20.5</v>
      </c>
      <c r="E2614" s="12" t="n">
        <v>48398.76</v>
      </c>
      <c r="F2614" s="14">
        <f>E2614/SUM(E$2:E$4165)</f>
        <v/>
      </c>
      <c r="G2614" s="14">
        <f>G2613+F2614</f>
        <v/>
      </c>
      <c r="H2614" s="5">
        <f>IF(G2614&lt;=p_rot_a,"A",IF(G2614&lt;=p_rot_b,"B","C"))</f>
        <v/>
      </c>
    </row>
    <row r="2615">
      <c r="A2615" s="5" t="inlineStr">
        <is>
          <t>351100300992069</t>
        </is>
      </c>
      <c r="B2615" s="5" t="inlineStr">
        <is>
          <t>TOTAL CIZALLA 36 THT113366</t>
        </is>
      </c>
      <c r="C2615" s="5" t="inlineStr">
        <is>
          <t>FERRETERIA GENERAL</t>
        </is>
      </c>
      <c r="D2615" s="11" t="n">
        <v>3</v>
      </c>
      <c r="E2615" s="12" t="n">
        <v>48390.65</v>
      </c>
      <c r="F2615" s="14">
        <f>E2615/SUM(E$2:E$4165)</f>
        <v/>
      </c>
      <c r="G2615" s="14">
        <f>G2614+F2615</f>
        <v/>
      </c>
      <c r="H2615" s="5">
        <f>IF(G2615&lt;=p_rot_a,"A",IF(G2615&lt;=p_rot_b,"B","C"))</f>
        <v/>
      </c>
    </row>
    <row r="2616">
      <c r="A2616" s="5" t="inlineStr">
        <is>
          <t>7128</t>
        </is>
      </c>
      <c r="B2616" s="5" t="inlineStr">
        <is>
          <t>NO MAS CLAVOS 113GR</t>
        </is>
      </c>
      <c r="C2616" s="5" t="inlineStr">
        <is>
          <t>FERRETERIA GENERAL</t>
        </is>
      </c>
      <c r="D2616" s="11" t="n">
        <v>18</v>
      </c>
      <c r="E2616" s="12" t="n">
        <v>48331.69</v>
      </c>
      <c r="F2616" s="14">
        <f>E2616/SUM(E$2:E$4165)</f>
        <v/>
      </c>
      <c r="G2616" s="14">
        <f>G2615+F2616</f>
        <v/>
      </c>
      <c r="H2616" s="5">
        <f>IF(G2616&lt;=p_rot_a,"A",IF(G2616&lt;=p_rot_b,"B","C"))</f>
        <v/>
      </c>
    </row>
    <row r="2617">
      <c r="A2617" s="5" t="inlineStr">
        <is>
          <t>351100300991503</t>
        </is>
      </c>
      <c r="B2617" s="5" t="inlineStr">
        <is>
          <t>PRESERVANTE MADERA USO EXTERIOR LITRO XILOCROMO</t>
        </is>
      </c>
      <c r="C2617" s="5" t="inlineStr">
        <is>
          <t>FERRETERIA GENERAL</t>
        </is>
      </c>
      <c r="D2617" s="11" t="n">
        <v>12</v>
      </c>
      <c r="E2617" s="12" t="n">
        <v>48299.3</v>
      </c>
      <c r="F2617" s="14">
        <f>E2617/SUM(E$2:E$4165)</f>
        <v/>
      </c>
      <c r="G2617" s="14">
        <f>G2616+F2617</f>
        <v/>
      </c>
      <c r="H2617" s="5">
        <f>IF(G2617&lt;=p_rot_a,"A",IF(G2617&lt;=p_rot_b,"B","C"))</f>
        <v/>
      </c>
    </row>
    <row r="2618">
      <c r="A2618" s="5" t="inlineStr">
        <is>
          <t>351100300992682</t>
        </is>
      </c>
      <c r="B2618" s="5" t="inlineStr">
        <is>
          <t>CALENTADOR DE AGUA INSTANTANEO A GAS 6 LITROS / MIN CALE-6L COMPACTO</t>
        </is>
      </c>
      <c r="C2618" s="5" t="inlineStr">
        <is>
          <t>GRIFERIA - ACC. BAÑO Y COCINA</t>
        </is>
      </c>
      <c r="D2618" s="11" t="n">
        <v>1</v>
      </c>
      <c r="E2618" s="12" t="n">
        <v>48230.09</v>
      </c>
      <c r="F2618" s="14">
        <f>E2618/SUM(E$2:E$4165)</f>
        <v/>
      </c>
      <c r="G2618" s="14">
        <f>G2617+F2618</f>
        <v/>
      </c>
      <c r="H2618" s="5">
        <f>IF(G2618&lt;=p_rot_a,"A",IF(G2618&lt;=p_rot_b,"B","C"))</f>
        <v/>
      </c>
    </row>
    <row r="2619">
      <c r="A2619" s="5" t="inlineStr">
        <is>
          <t>351100300990199</t>
        </is>
      </c>
      <c r="B2619" s="5" t="inlineStr">
        <is>
          <t>TOTAL ESPATULA 4 THT831006</t>
        </is>
      </c>
      <c r="C2619" s="5" t="inlineStr">
        <is>
          <t>FERRETERIA GENERAL</t>
        </is>
      </c>
      <c r="D2619" s="11" t="n">
        <v>45</v>
      </c>
      <c r="E2619" s="12" t="n">
        <v>48226.35</v>
      </c>
      <c r="F2619" s="14">
        <f>E2619/SUM(E$2:E$4165)</f>
        <v/>
      </c>
      <c r="G2619" s="14">
        <f>G2618+F2619</f>
        <v/>
      </c>
      <c r="H2619" s="5">
        <f>IF(G2619&lt;=p_rot_a,"A",IF(G2619&lt;=p_rot_b,"B","C"))</f>
        <v/>
      </c>
    </row>
    <row r="2620">
      <c r="A2620" s="5" t="inlineStr">
        <is>
          <t>242</t>
        </is>
      </c>
      <c r="B2620" s="5" t="inlineStr">
        <is>
          <t>PINO BOLILLO 3/4 3.05</t>
        </is>
      </c>
      <c r="C2620" s="5" t="inlineStr">
        <is>
          <t>PINO</t>
        </is>
      </c>
      <c r="D2620" s="11" t="n">
        <v>28</v>
      </c>
      <c r="E2620" s="12" t="n">
        <v>48201.42</v>
      </c>
      <c r="F2620" s="14">
        <f>E2620/SUM(E$2:E$4165)</f>
        <v/>
      </c>
      <c r="G2620" s="14">
        <f>G2619+F2620</f>
        <v/>
      </c>
      <c r="H2620" s="5">
        <f>IF(G2620&lt;=p_rot_a,"A",IF(G2620&lt;=p_rot_b,"B","C"))</f>
        <v/>
      </c>
    </row>
    <row r="2621">
      <c r="A2621" s="5" t="inlineStr">
        <is>
          <t>7737</t>
        </is>
      </c>
      <c r="B2621" s="5" t="inlineStr">
        <is>
          <t>CLAVO ACERO 1 NEGRO</t>
        </is>
      </c>
      <c r="C2621" s="5" t="inlineStr">
        <is>
          <t>FERRETERIA GENERAL</t>
        </is>
      </c>
      <c r="D2621" s="11" t="n">
        <v>75</v>
      </c>
      <c r="E2621" s="12" t="n">
        <v>47950.81</v>
      </c>
      <c r="F2621" s="14">
        <f>E2621/SUM(E$2:E$4165)</f>
        <v/>
      </c>
      <c r="G2621" s="14">
        <f>G2620+F2621</f>
        <v/>
      </c>
      <c r="H2621" s="5">
        <f>IF(G2621&lt;=p_rot_a,"A",IF(G2621&lt;=p_rot_b,"B","C"))</f>
        <v/>
      </c>
    </row>
    <row r="2622">
      <c r="A2622" s="5" t="inlineStr">
        <is>
          <t>7858</t>
        </is>
      </c>
      <c r="B2622" s="5" t="inlineStr">
        <is>
          <t>CONDULETA 1 1/4 UL</t>
        </is>
      </c>
      <c r="C2622" s="5" t="inlineStr">
        <is>
          <t>ACCESORIOS ELECTRICOS Y CABLES</t>
        </is>
      </c>
      <c r="D2622" s="11" t="n">
        <v>43</v>
      </c>
      <c r="E2622" s="12" t="n">
        <v>47933.21</v>
      </c>
      <c r="F2622" s="14">
        <f>E2622/SUM(E$2:E$4165)</f>
        <v/>
      </c>
      <c r="G2622" s="14">
        <f>G2621+F2622</f>
        <v/>
      </c>
      <c r="H2622" s="5">
        <f>IF(G2622&lt;=p_rot_a,"A",IF(G2622&lt;=p_rot_b,"B","C"))</f>
        <v/>
      </c>
    </row>
    <row r="2623">
      <c r="A2623" s="5" t="inlineStr">
        <is>
          <t>56426</t>
        </is>
      </c>
      <c r="B2623" s="5" t="inlineStr">
        <is>
          <t>LLAVE LAVATORIO PUSH 90106 EZ-FLO</t>
        </is>
      </c>
      <c r="C2623" s="5" t="inlineStr">
        <is>
          <t>GRIFERIA - ACC. BAÑO Y COCINA</t>
        </is>
      </c>
      <c r="D2623" s="11" t="n">
        <v>3</v>
      </c>
      <c r="E2623" s="12" t="n">
        <v>47864.8</v>
      </c>
      <c r="F2623" s="14">
        <f>E2623/SUM(E$2:E$4165)</f>
        <v/>
      </c>
      <c r="G2623" s="14">
        <f>G2622+F2623</f>
        <v/>
      </c>
      <c r="H2623" s="5">
        <f>IF(G2623&lt;=p_rot_a,"A",IF(G2623&lt;=p_rot_b,"B","C"))</f>
        <v/>
      </c>
    </row>
    <row r="2624">
      <c r="A2624" s="5" t="inlineStr">
        <is>
          <t>PINT-AN-0029</t>
        </is>
      </c>
      <c r="B2624" s="5" t="inlineStr">
        <is>
          <t>LANCO ANTICORROSIVO MATE TEJA 1/4 VA1457-5</t>
        </is>
      </c>
      <c r="C2624" s="5" t="inlineStr">
        <is>
          <t>ANTICORROSIVOS Y BASE ACEITE</t>
        </is>
      </c>
      <c r="D2624" s="11" t="n">
        <v>10</v>
      </c>
      <c r="E2624" s="12" t="n">
        <v>47858.86</v>
      </c>
      <c r="F2624" s="14">
        <f>E2624/SUM(E$2:E$4165)</f>
        <v/>
      </c>
      <c r="G2624" s="14">
        <f>G2623+F2624</f>
        <v/>
      </c>
      <c r="H2624" s="5">
        <f>IF(G2624&lt;=p_rot_a,"A",IF(G2624&lt;=p_rot_b,"B","C"))</f>
        <v/>
      </c>
    </row>
    <row r="2625">
      <c r="A2625" s="5" t="inlineStr">
        <is>
          <t>420420926</t>
        </is>
      </c>
      <c r="B2625" s="5" t="inlineStr">
        <is>
          <t>PROTECTO PRO PROTECTO LATEX MATE BLANCO 9070 CUBETA 5 GL (18.925L)</t>
        </is>
      </c>
      <c r="C2625" s="5" t="inlineStr">
        <is>
          <t>SIN CATEGORIA</t>
        </is>
      </c>
      <c r="D2625" s="11" t="n">
        <v>1</v>
      </c>
      <c r="E2625" s="12" t="n">
        <v>47787.61</v>
      </c>
      <c r="F2625" s="14">
        <f>E2625/SUM(E$2:E$4165)</f>
        <v/>
      </c>
      <c r="G2625" s="14">
        <f>G2624+F2625</f>
        <v/>
      </c>
      <c r="H2625" s="5">
        <f>IF(G2625&lt;=p_rot_a,"A",IF(G2625&lt;=p_rot_b,"B","C"))</f>
        <v/>
      </c>
    </row>
    <row r="2626">
      <c r="A2626" s="5" t="inlineStr">
        <is>
          <t>3026</t>
        </is>
      </c>
      <c r="B2626" s="5" t="inlineStr">
        <is>
          <t>AGUILA TOMA ARMAR POLARIZADO 270W</t>
        </is>
      </c>
      <c r="C2626" s="5" t="inlineStr">
        <is>
          <t>ACCESORIOS ELECTRICOS Y CABLES</t>
        </is>
      </c>
      <c r="D2626" s="11" t="n">
        <v>61</v>
      </c>
      <c r="E2626" s="12" t="n">
        <v>47777.56</v>
      </c>
      <c r="F2626" s="14">
        <f>E2626/SUM(E$2:E$4165)</f>
        <v/>
      </c>
      <c r="G2626" s="14">
        <f>G2625+F2626</f>
        <v/>
      </c>
      <c r="H2626" s="5">
        <f>IF(G2626&lt;=p_rot_a,"A",IF(G2626&lt;=p_rot_b,"B","C"))</f>
        <v/>
      </c>
    </row>
    <row r="2627">
      <c r="A2627" s="5" t="inlineStr">
        <is>
          <t>351100300992335</t>
        </is>
      </c>
      <c r="B2627" s="5" t="inlineStr">
        <is>
          <t>ESTANTE PARA BAÑO ESQUINERO FF-0886H ADHESIVO</t>
        </is>
      </c>
      <c r="C2627" s="5" t="inlineStr">
        <is>
          <t>IMPORTACION GRIFERIA</t>
        </is>
      </c>
      <c r="D2627" s="11" t="n">
        <v>12</v>
      </c>
      <c r="E2627" s="12" t="n">
        <v>47707.96</v>
      </c>
      <c r="F2627" s="14">
        <f>E2627/SUM(E$2:E$4165)</f>
        <v/>
      </c>
      <c r="G2627" s="14">
        <f>G2626+F2627</f>
        <v/>
      </c>
      <c r="H2627" s="5">
        <f>IF(G2627&lt;=p_rot_a,"A",IF(G2627&lt;=p_rot_b,"B","C"))</f>
        <v/>
      </c>
    </row>
    <row r="2628">
      <c r="A2628" s="5" t="inlineStr">
        <is>
          <t>351100300992424</t>
        </is>
      </c>
      <c r="B2628" s="5" t="inlineStr">
        <is>
          <t>HERRAMIENTA PARA EFECTO MADERA 4 PULG PS-1135</t>
        </is>
      </c>
      <c r="C2628" s="5" t="inlineStr">
        <is>
          <t>IMPORTACION FERRETERIA GENERAL</t>
        </is>
      </c>
      <c r="D2628" s="11" t="n">
        <v>18</v>
      </c>
      <c r="E2628" s="12" t="n">
        <v>47628.32</v>
      </c>
      <c r="F2628" s="14">
        <f>E2628/SUM(E$2:E$4165)</f>
        <v/>
      </c>
      <c r="G2628" s="14">
        <f>G2627+F2628</f>
        <v/>
      </c>
      <c r="H2628" s="5">
        <f>IF(G2628&lt;=p_rot_a,"A",IF(G2628&lt;=p_rot_b,"B","C"))</f>
        <v/>
      </c>
    </row>
    <row r="2629">
      <c r="A2629" s="5" t="inlineStr">
        <is>
          <t>937</t>
        </is>
      </c>
      <c r="B2629" s="5" t="inlineStr">
        <is>
          <t>GAZA EMT 1/2 SENCILLA 1 OREJA</t>
        </is>
      </c>
      <c r="C2629" s="5" t="inlineStr">
        <is>
          <t>ACCESORIOS ELECTRICOS Y CABLES</t>
        </is>
      </c>
      <c r="D2629" s="11" t="n">
        <v>1274</v>
      </c>
      <c r="E2629" s="12" t="n">
        <v>47607.45</v>
      </c>
      <c r="F2629" s="14">
        <f>E2629/SUM(E$2:E$4165)</f>
        <v/>
      </c>
      <c r="G2629" s="14">
        <f>G2628+F2629</f>
        <v/>
      </c>
      <c r="H2629" s="5">
        <f>IF(G2629&lt;=p_rot_a,"A",IF(G2629&lt;=p_rot_b,"B","C"))</f>
        <v/>
      </c>
    </row>
    <row r="2630">
      <c r="A2630" s="5" t="inlineStr">
        <is>
          <t>7940</t>
        </is>
      </c>
      <c r="B2630" s="5" t="inlineStr">
        <is>
          <t>LIJA MADERA #150</t>
        </is>
      </c>
      <c r="C2630" s="5" t="inlineStr">
        <is>
          <t>FERRETERIA GENERAL</t>
        </is>
      </c>
      <c r="D2630" s="11" t="n">
        <v>135</v>
      </c>
      <c r="E2630" s="12" t="n">
        <v>47592.61</v>
      </c>
      <c r="F2630" s="14">
        <f>E2630/SUM(E$2:E$4165)</f>
        <v/>
      </c>
      <c r="G2630" s="14">
        <f>G2629+F2630</f>
        <v/>
      </c>
      <c r="H2630" s="5">
        <f>IF(G2630&lt;=p_rot_a,"A",IF(G2630&lt;=p_rot_b,"B","C"))</f>
        <v/>
      </c>
    </row>
    <row r="2631">
      <c r="A2631" s="5" t="inlineStr">
        <is>
          <t>PINT-PA-0111</t>
        </is>
      </c>
      <c r="B2631" s="5" t="inlineStr">
        <is>
          <t>STAINLESS DEEP SATIN GALON OF268-4</t>
        </is>
      </c>
      <c r="C2631" s="5" t="inlineStr">
        <is>
          <t>PINTURA ACRILICA</t>
        </is>
      </c>
      <c r="D2631" s="11" t="n">
        <v>3</v>
      </c>
      <c r="E2631" s="12" t="n">
        <v>47566.37</v>
      </c>
      <c r="F2631" s="14">
        <f>E2631/SUM(E$2:E$4165)</f>
        <v/>
      </c>
      <c r="G2631" s="14">
        <f>G2630+F2631</f>
        <v/>
      </c>
      <c r="H2631" s="5">
        <f>IF(G2631&lt;=p_rot_a,"A",IF(G2631&lt;=p_rot_b,"B","C"))</f>
        <v/>
      </c>
    </row>
    <row r="2632">
      <c r="A2632" s="5" t="inlineStr">
        <is>
          <t>351100300992619</t>
        </is>
      </c>
      <c r="B2632" s="5" t="inlineStr">
        <is>
          <t>REPUESTO MANGUER ABASTO Y JABONERAS  PARA FREGADEROS DIGITALES</t>
        </is>
      </c>
      <c r="C2632" s="5" t="inlineStr">
        <is>
          <t>GRIFERIA - ACC. BAÑO Y COCINA</t>
        </is>
      </c>
      <c r="D2632" s="11" t="n">
        <v>13</v>
      </c>
      <c r="E2632" s="12" t="n">
        <v>47541.83</v>
      </c>
      <c r="F2632" s="14">
        <f>E2632/SUM(E$2:E$4165)</f>
        <v/>
      </c>
      <c r="G2632" s="14">
        <f>G2631+F2632</f>
        <v/>
      </c>
      <c r="H2632" s="5">
        <f>IF(G2632&lt;=p_rot_a,"A",IF(G2632&lt;=p_rot_b,"B","C"))</f>
        <v/>
      </c>
    </row>
    <row r="2633">
      <c r="A2633" s="5" t="inlineStr">
        <is>
          <t>351100300992385</t>
        </is>
      </c>
      <c r="B2633" s="5" t="inlineStr">
        <is>
          <t>WADFOW DISCO CORTE MADERA USO MULTIPLE WCCD1K45</t>
        </is>
      </c>
      <c r="C2633" s="5" t="inlineStr">
        <is>
          <t>FERRETERIA GENERAL</t>
        </is>
      </c>
      <c r="D2633" s="11" t="n">
        <v>22</v>
      </c>
      <c r="E2633" s="12" t="n">
        <v>47482.3</v>
      </c>
      <c r="F2633" s="14">
        <f>E2633/SUM(E$2:E$4165)</f>
        <v/>
      </c>
      <c r="G2633" s="14">
        <f>G2632+F2633</f>
        <v/>
      </c>
      <c r="H2633" s="5">
        <f>IF(G2633&lt;=p_rot_a,"A",IF(G2633&lt;=p_rot_b,"B","C"))</f>
        <v/>
      </c>
    </row>
    <row r="2634">
      <c r="A2634" s="5" t="inlineStr">
        <is>
          <t>72653</t>
        </is>
      </c>
      <c r="B2634" s="5" t="inlineStr">
        <is>
          <t>INDUMA BISAGRA 1X11/2 T1103-0108</t>
        </is>
      </c>
      <c r="C2634" s="5" t="inlineStr">
        <is>
          <t>FERRETERIA GENERAL</t>
        </is>
      </c>
      <c r="D2634" s="11" t="n">
        <v>109</v>
      </c>
      <c r="E2634" s="12" t="n">
        <v>47368.8</v>
      </c>
      <c r="F2634" s="14">
        <f>E2634/SUM(E$2:E$4165)</f>
        <v/>
      </c>
      <c r="G2634" s="14">
        <f>G2633+F2634</f>
        <v/>
      </c>
      <c r="H2634" s="5">
        <f>IF(G2634&lt;=p_rot_a,"A",IF(G2634&lt;=p_rot_b,"B","C"))</f>
        <v/>
      </c>
    </row>
    <row r="2635">
      <c r="A2635" s="5" t="inlineStr">
        <is>
          <t>41562</t>
        </is>
      </c>
      <c r="B2635" s="5" t="inlineStr">
        <is>
          <t>AGARRADERA 693-1AB</t>
        </is>
      </c>
      <c r="C2635" s="5" t="inlineStr">
        <is>
          <t>FERRETERIA GENERAL</t>
        </is>
      </c>
      <c r="D2635" s="11" t="n">
        <v>22</v>
      </c>
      <c r="E2635" s="12" t="n">
        <v>47272.13</v>
      </c>
      <c r="F2635" s="14">
        <f>E2635/SUM(E$2:E$4165)</f>
        <v/>
      </c>
      <c r="G2635" s="14">
        <f>G2634+F2635</f>
        <v/>
      </c>
      <c r="H2635" s="5">
        <f>IF(G2635&lt;=p_rot_a,"A",IF(G2635&lt;=p_rot_b,"B","C"))</f>
        <v/>
      </c>
    </row>
    <row r="2636">
      <c r="A2636" s="5" t="inlineStr">
        <is>
          <t>530359</t>
        </is>
      </c>
      <c r="B2636" s="5" t="inlineStr">
        <is>
          <t>TOTAL SERRUCHO P / PLASTICO 16 TMT55166 THT55400</t>
        </is>
      </c>
      <c r="C2636" s="5" t="inlineStr">
        <is>
          <t>FERRETERIA GENERAL</t>
        </is>
      </c>
      <c r="D2636" s="11" t="n">
        <v>19</v>
      </c>
      <c r="E2636" s="12" t="n">
        <v>47181.35</v>
      </c>
      <c r="F2636" s="14">
        <f>E2636/SUM(E$2:E$4165)</f>
        <v/>
      </c>
      <c r="G2636" s="14">
        <f>G2635+F2636</f>
        <v/>
      </c>
      <c r="H2636" s="5">
        <f>IF(G2636&lt;=p_rot_a,"A",IF(G2636&lt;=p_rot_b,"B","C"))</f>
        <v/>
      </c>
    </row>
    <row r="2637">
      <c r="A2637" s="5" t="inlineStr">
        <is>
          <t>351100300991457</t>
        </is>
      </c>
      <c r="B2637" s="5" t="inlineStr">
        <is>
          <t>AGUILA APAGADOR NEGRO TRIPLE NEGRO PLATA 1005BK</t>
        </is>
      </c>
      <c r="C2637" s="5" t="inlineStr">
        <is>
          <t>ACCESORIOS ELECTRICOS Y CABLES</t>
        </is>
      </c>
      <c r="D2637" s="11" t="n">
        <v>13</v>
      </c>
      <c r="E2637" s="12" t="n">
        <v>47134.77</v>
      </c>
      <c r="F2637" s="14">
        <f>E2637/SUM(E$2:E$4165)</f>
        <v/>
      </c>
      <c r="G2637" s="14">
        <f>G2636+F2637</f>
        <v/>
      </c>
      <c r="H2637" s="5">
        <f>IF(G2637&lt;=p_rot_a,"A",IF(G2637&lt;=p_rot_b,"B","C"))</f>
        <v/>
      </c>
    </row>
    <row r="2638">
      <c r="A2638" s="5" t="inlineStr">
        <is>
          <t>351100300992353</t>
        </is>
      </c>
      <c r="B2638" s="5" t="inlineStr">
        <is>
          <t>CACHERA FREGADERO FLEXIBLE DOBLE NEGRA AQP-23255</t>
        </is>
      </c>
      <c r="C2638" s="5" t="inlineStr">
        <is>
          <t>IMPORTACION GRIFERIA</t>
        </is>
      </c>
      <c r="D2638" s="11" t="n">
        <v>3</v>
      </c>
      <c r="E2638" s="12" t="n">
        <v>47123.89</v>
      </c>
      <c r="F2638" s="14">
        <f>E2638/SUM(E$2:E$4165)</f>
        <v/>
      </c>
      <c r="G2638" s="14">
        <f>G2637+F2638</f>
        <v/>
      </c>
      <c r="H2638" s="5">
        <f>IF(G2638&lt;=p_rot_a,"A",IF(G2638&lt;=p_rot_b,"B","C"))</f>
        <v/>
      </c>
    </row>
    <row r="2639">
      <c r="A2639" s="5" t="inlineStr">
        <is>
          <t>351100300992068</t>
        </is>
      </c>
      <c r="B2639" s="5" t="inlineStr">
        <is>
          <t>TOTA JUEGO ALICATES 4 PIEZAS THT2CK241S</t>
        </is>
      </c>
      <c r="C2639" s="5" t="inlineStr">
        <is>
          <t>FERRETERIA GENERAL</t>
        </is>
      </c>
      <c r="D2639" s="11" t="n">
        <v>3</v>
      </c>
      <c r="E2639" s="12" t="n">
        <v>47024.57</v>
      </c>
      <c r="F2639" s="14">
        <f>E2639/SUM(E$2:E$4165)</f>
        <v/>
      </c>
      <c r="G2639" s="14">
        <f>G2638+F2639</f>
        <v/>
      </c>
      <c r="H2639" s="5">
        <f>IF(G2639&lt;=p_rot_a,"A",IF(G2639&lt;=p_rot_b,"B","C"))</f>
        <v/>
      </c>
    </row>
    <row r="2640">
      <c r="A2640" s="5" t="inlineStr">
        <is>
          <t>351100300991745</t>
        </is>
      </c>
      <c r="B2640" s="5" t="inlineStr">
        <is>
          <t>TOTAL HOJA SIERRA SABLE 10PCS TAC521002</t>
        </is>
      </c>
      <c r="C2640" s="5" t="inlineStr">
        <is>
          <t>FERRETERIA GENERAL</t>
        </is>
      </c>
      <c r="D2640" s="11" t="n">
        <v>7</v>
      </c>
      <c r="E2640" s="12" t="n">
        <v>46802.12</v>
      </c>
      <c r="F2640" s="14">
        <f>E2640/SUM(E$2:E$4165)</f>
        <v/>
      </c>
      <c r="G2640" s="14">
        <f>G2639+F2640</f>
        <v/>
      </c>
      <c r="H2640" s="5">
        <f>IF(G2640&lt;=p_rot_a,"A",IF(G2640&lt;=p_rot_b,"B","C"))</f>
        <v/>
      </c>
    </row>
    <row r="2641">
      <c r="A2641" s="5" t="inlineStr">
        <is>
          <t>71468</t>
        </is>
      </c>
      <c r="B2641" s="5" t="inlineStr">
        <is>
          <t>$$ CEDAZO MOSQUITO FIBRA VIDRIO VERDE-GRIS</t>
        </is>
      </c>
      <c r="C2641" s="5" t="inlineStr">
        <is>
          <t>FERRETERIA GENERAL</t>
        </is>
      </c>
      <c r="D2641" s="11" t="n">
        <v>106</v>
      </c>
      <c r="E2641" s="12" t="n">
        <v>46680.29</v>
      </c>
      <c r="F2641" s="14">
        <f>E2641/SUM(E$2:E$4165)</f>
        <v/>
      </c>
      <c r="G2641" s="14">
        <f>G2640+F2641</f>
        <v/>
      </c>
      <c r="H2641" s="5">
        <f>IF(G2641&lt;=p_rot_a,"A",IF(G2641&lt;=p_rot_b,"B","C"))</f>
        <v/>
      </c>
    </row>
    <row r="2642">
      <c r="A2642" s="5" t="inlineStr">
        <is>
          <t>351100300992228</t>
        </is>
      </c>
      <c r="B2642" s="5" t="inlineStr">
        <is>
          <t>PAÑERA AQP-22999 COLGADOR DE TOALLA</t>
        </is>
      </c>
      <c r="C2642" s="5" t="inlineStr">
        <is>
          <t>IMPORTACION GRIFERIA</t>
        </is>
      </c>
      <c r="D2642" s="11" t="n">
        <v>11</v>
      </c>
      <c r="E2642" s="12" t="n">
        <v>46665.08</v>
      </c>
      <c r="F2642" s="14">
        <f>E2642/SUM(E$2:E$4165)</f>
        <v/>
      </c>
      <c r="G2642" s="14">
        <f>G2641+F2642</f>
        <v/>
      </c>
      <c r="H2642" s="5">
        <f>IF(G2642&lt;=p_rot_a,"A",IF(G2642&lt;=p_rot_b,"B","C"))</f>
        <v/>
      </c>
    </row>
    <row r="2643">
      <c r="A2643" s="5" t="inlineStr">
        <is>
          <t>72687</t>
        </is>
      </c>
      <c r="B2643" s="5" t="inlineStr">
        <is>
          <t>AGUILA PLACA CUADRADA CON HUECO METAL P327A</t>
        </is>
      </c>
      <c r="C2643" s="5" t="inlineStr">
        <is>
          <t>ACCESORIOS ELECTRICOS Y CABLES</t>
        </is>
      </c>
      <c r="D2643" s="11" t="n">
        <v>43</v>
      </c>
      <c r="E2643" s="12" t="n">
        <v>46655.07</v>
      </c>
      <c r="F2643" s="14">
        <f>E2643/SUM(E$2:E$4165)</f>
        <v/>
      </c>
      <c r="G2643" s="14">
        <f>G2642+F2643</f>
        <v/>
      </c>
      <c r="H2643" s="5">
        <f>IF(G2643&lt;=p_rot_a,"A",IF(G2643&lt;=p_rot_b,"B","C"))</f>
        <v/>
      </c>
    </row>
    <row r="2644">
      <c r="A2644" s="5" t="inlineStr">
        <is>
          <t>351100300</t>
        </is>
      </c>
      <c r="B2644" s="5" t="inlineStr">
        <is>
          <t>TOTAL SERRUCHO GYPSUM RABO ZORRO THWBSW66</t>
        </is>
      </c>
      <c r="C2644" s="5" t="inlineStr">
        <is>
          <t>FERRETERIA GENERAL</t>
        </is>
      </c>
      <c r="D2644" s="11" t="n">
        <v>19</v>
      </c>
      <c r="E2644" s="12" t="n">
        <v>46566.53</v>
      </c>
      <c r="F2644" s="14">
        <f>E2644/SUM(E$2:E$4165)</f>
        <v/>
      </c>
      <c r="G2644" s="14">
        <f>G2643+F2644</f>
        <v/>
      </c>
      <c r="H2644" s="5">
        <f>IF(G2644&lt;=p_rot_a,"A",IF(G2644&lt;=p_rot_b,"B","C"))</f>
        <v/>
      </c>
    </row>
    <row r="2645">
      <c r="A2645" s="5" t="inlineStr">
        <is>
          <t>32990397</t>
        </is>
      </c>
      <c r="B2645" s="5" t="inlineStr">
        <is>
          <t>RESISTOL CEMENTO DE CONTACTO 1/32</t>
        </is>
      </c>
      <c r="C2645" s="5" t="inlineStr">
        <is>
          <t>FERRETERIA GENERAL</t>
        </is>
      </c>
      <c r="D2645" s="11" t="n">
        <v>27</v>
      </c>
      <c r="E2645" s="12" t="n">
        <v>46552.38</v>
      </c>
      <c r="F2645" s="14">
        <f>E2645/SUM(E$2:E$4165)</f>
        <v/>
      </c>
      <c r="G2645" s="14">
        <f>G2644+F2645</f>
        <v/>
      </c>
      <c r="H2645" s="5">
        <f>IF(G2645&lt;=p_rot_a,"A",IF(G2645&lt;=p_rot_b,"B","C"))</f>
        <v/>
      </c>
    </row>
    <row r="2646">
      <c r="A2646" s="5" t="inlineStr">
        <is>
          <t>9107</t>
        </is>
      </c>
      <c r="B2646" s="5" t="inlineStr">
        <is>
          <t>TEE 1 1/2 PVC</t>
        </is>
      </c>
      <c r="C2646" s="5" t="inlineStr">
        <is>
          <t>TUBERIA PVC, CANOAS Y ACCESORIOS</t>
        </is>
      </c>
      <c r="D2646" s="11" t="n">
        <v>72</v>
      </c>
      <c r="E2646" s="12" t="n">
        <v>46370.2</v>
      </c>
      <c r="F2646" s="14">
        <f>E2646/SUM(E$2:E$4165)</f>
        <v/>
      </c>
      <c r="G2646" s="14">
        <f>G2645+F2646</f>
        <v/>
      </c>
      <c r="H2646" s="5">
        <f>IF(G2646&lt;=p_rot_a,"A",IF(G2646&lt;=p_rot_b,"B","C"))</f>
        <v/>
      </c>
    </row>
    <row r="2647">
      <c r="A2647" s="5" t="inlineStr">
        <is>
          <t>351100300992782</t>
        </is>
      </c>
      <c r="B2647" s="5" t="inlineStr">
        <is>
          <t>REMATE FINAL PISO SPC ROBLE ANTIGUO 45 X 2400MM DE158-C</t>
        </is>
      </c>
      <c r="C2647" s="5" t="inlineStr">
        <is>
          <t>PISO SPC</t>
        </is>
      </c>
      <c r="D2647" s="11" t="n">
        <v>9</v>
      </c>
      <c r="E2647" s="12" t="n">
        <v>46368.5</v>
      </c>
      <c r="F2647" s="14">
        <f>E2647/SUM(E$2:E$4165)</f>
        <v/>
      </c>
      <c r="G2647" s="14">
        <f>G2646+F2647</f>
        <v/>
      </c>
      <c r="H2647" s="5">
        <f>IF(G2647&lt;=p_rot_a,"A",IF(G2647&lt;=p_rot_b,"B","C"))</f>
        <v/>
      </c>
    </row>
    <row r="2648">
      <c r="A2648" s="5" t="inlineStr">
        <is>
          <t>351100300991586</t>
        </is>
      </c>
      <c r="B2648" s="5" t="inlineStr">
        <is>
          <t>$$ BOXER LLAVE FREGADERO MONOC NT16210-1</t>
        </is>
      </c>
      <c r="C2648" s="5" t="inlineStr">
        <is>
          <t>GRIFERIA - ACC. BAÑO Y COCINA</t>
        </is>
      </c>
      <c r="D2648" s="11" t="n">
        <v>6</v>
      </c>
      <c r="E2648" s="12" t="n">
        <v>46185.47</v>
      </c>
      <c r="F2648" s="14">
        <f>E2648/SUM(E$2:E$4165)</f>
        <v/>
      </c>
      <c r="G2648" s="14">
        <f>G2647+F2648</f>
        <v/>
      </c>
      <c r="H2648" s="5">
        <f>IF(G2648&lt;=p_rot_a,"A",IF(G2648&lt;=p_rot_b,"B","C"))</f>
        <v/>
      </c>
    </row>
    <row r="2649">
      <c r="A2649" s="5" t="inlineStr">
        <is>
          <t>351100300991456</t>
        </is>
      </c>
      <c r="B2649" s="5" t="inlineStr">
        <is>
          <t>ANCLAJE MARIPOSA 1/4 METALICO CON TORNILLO</t>
        </is>
      </c>
      <c r="C2649" s="5" t="inlineStr">
        <is>
          <t>TORNILLERIA</t>
        </is>
      </c>
      <c r="D2649" s="11" t="n">
        <v>165</v>
      </c>
      <c r="E2649" s="12" t="n">
        <v>46060.86</v>
      </c>
      <c r="F2649" s="14">
        <f>E2649/SUM(E$2:E$4165)</f>
        <v/>
      </c>
      <c r="G2649" s="14">
        <f>G2648+F2649</f>
        <v/>
      </c>
      <c r="H2649" s="5">
        <f>IF(G2649&lt;=p_rot_a,"A",IF(G2649&lt;=p_rot_b,"B","C"))</f>
        <v/>
      </c>
    </row>
    <row r="2650">
      <c r="A2650" s="5" t="inlineStr">
        <is>
          <t>7132</t>
        </is>
      </c>
      <c r="B2650" s="5" t="inlineStr">
        <is>
          <t>FISHER ESPUMA EXPANSIVA 500 ML 58500 PU1/500</t>
        </is>
      </c>
      <c r="C2650" s="5" t="inlineStr">
        <is>
          <t>FERRETERIA GENERAL</t>
        </is>
      </c>
      <c r="D2650" s="11" t="n">
        <v>8</v>
      </c>
      <c r="E2650" s="12" t="n">
        <v>45945.69</v>
      </c>
      <c r="F2650" s="14">
        <f>E2650/SUM(E$2:E$4165)</f>
        <v/>
      </c>
      <c r="G2650" s="14">
        <f>G2649+F2650</f>
        <v/>
      </c>
      <c r="H2650" s="5">
        <f>IF(G2650&lt;=p_rot_a,"A",IF(G2650&lt;=p_rot_b,"B","C"))</f>
        <v/>
      </c>
    </row>
    <row r="2651">
      <c r="A2651" s="5" t="inlineStr">
        <is>
          <t>420182</t>
        </is>
      </c>
      <c r="B2651" s="5" t="inlineStr">
        <is>
          <t>TOTAL JUEGO DESATORNILLADOR 8 PCS THT250608</t>
        </is>
      </c>
      <c r="C2651" s="5" t="inlineStr">
        <is>
          <t>FERRETERIA GENERAL</t>
        </is>
      </c>
      <c r="D2651" s="11" t="n">
        <v>11</v>
      </c>
      <c r="E2651" s="12" t="n">
        <v>45898.8</v>
      </c>
      <c r="F2651" s="14">
        <f>E2651/SUM(E$2:E$4165)</f>
        <v/>
      </c>
      <c r="G2651" s="14">
        <f>G2650+F2651</f>
        <v/>
      </c>
      <c r="H2651" s="5">
        <f>IF(G2651&lt;=p_rot_a,"A",IF(G2651&lt;=p_rot_b,"B","C"))</f>
        <v/>
      </c>
    </row>
    <row r="2652">
      <c r="A2652" s="5" t="inlineStr">
        <is>
          <t>87342</t>
        </is>
      </c>
      <c r="B2652" s="5" t="inlineStr">
        <is>
          <t>CUCHARA ALBAÑIL TOTAL 8</t>
        </is>
      </c>
      <c r="C2652" s="5" t="inlineStr">
        <is>
          <t>FERRETERIA GENERAL</t>
        </is>
      </c>
      <c r="D2652" s="11" t="n">
        <v>29</v>
      </c>
      <c r="E2652" s="12" t="n">
        <v>45804.61</v>
      </c>
      <c r="F2652" s="14">
        <f>E2652/SUM(E$2:E$4165)</f>
        <v/>
      </c>
      <c r="G2652" s="14">
        <f>G2651+F2652</f>
        <v/>
      </c>
      <c r="H2652" s="5">
        <f>IF(G2652&lt;=p_rot_a,"A",IF(G2652&lt;=p_rot_b,"B","C"))</f>
        <v/>
      </c>
    </row>
    <row r="2653">
      <c r="A2653" s="5" t="inlineStr">
        <is>
          <t>351100300991168</t>
        </is>
      </c>
      <c r="B2653" s="5" t="inlineStr">
        <is>
          <t>ENERGY ATORNILLADOR  INALAMBRICO DDI10 / 2 / 12C PERCUTOR</t>
        </is>
      </c>
      <c r="C2653" s="5" t="inlineStr">
        <is>
          <t>SIN CATEGORIA</t>
        </is>
      </c>
      <c r="D2653" s="11" t="n">
        <v>3</v>
      </c>
      <c r="E2653" s="12" t="n">
        <v>45795.32</v>
      </c>
      <c r="F2653" s="14">
        <f>E2653/SUM(E$2:E$4165)</f>
        <v/>
      </c>
      <c r="G2653" s="14">
        <f>G2652+F2653</f>
        <v/>
      </c>
      <c r="H2653" s="5">
        <f>IF(G2653&lt;=p_rot_a,"A",IF(G2653&lt;=p_rot_b,"B","C"))</f>
        <v/>
      </c>
    </row>
    <row r="2654">
      <c r="A2654" s="5" t="inlineStr">
        <is>
          <t>57222</t>
        </is>
      </c>
      <c r="B2654" s="5" t="inlineStr">
        <is>
          <t>TOTAL MAZO HULE 16 ONZ THT761616 - THRUH6816</t>
        </is>
      </c>
      <c r="C2654" s="5" t="inlineStr">
        <is>
          <t>FERRETERIA GENERAL</t>
        </is>
      </c>
      <c r="D2654" s="11" t="n">
        <v>19</v>
      </c>
      <c r="E2654" s="12" t="n">
        <v>45659.36</v>
      </c>
      <c r="F2654" s="14">
        <f>E2654/SUM(E$2:E$4165)</f>
        <v/>
      </c>
      <c r="G2654" s="14">
        <f>G2653+F2654</f>
        <v/>
      </c>
      <c r="H2654" s="5">
        <f>IF(G2654&lt;=p_rot_a,"A",IF(G2654&lt;=p_rot_b,"B","C"))</f>
        <v/>
      </c>
    </row>
    <row r="2655">
      <c r="A2655" s="5" t="inlineStr">
        <is>
          <t>7429</t>
        </is>
      </c>
      <c r="B2655" s="5" t="inlineStr">
        <is>
          <t>RODIN PERLIN 3 C/ALEMAY CURVO RP3A</t>
        </is>
      </c>
      <c r="C2655" s="5" t="inlineStr">
        <is>
          <t>FERRETERIA GENERAL</t>
        </is>
      </c>
      <c r="D2655" s="11" t="n">
        <v>20</v>
      </c>
      <c r="E2655" s="12" t="n">
        <v>45624.73</v>
      </c>
      <c r="F2655" s="14">
        <f>E2655/SUM(E$2:E$4165)</f>
        <v/>
      </c>
      <c r="G2655" s="14">
        <f>G2654+F2655</f>
        <v/>
      </c>
      <c r="H2655" s="5">
        <f>IF(G2655&lt;=p_rot_a,"A",IF(G2655&lt;=p_rot_b,"B","C"))</f>
        <v/>
      </c>
    </row>
    <row r="2656">
      <c r="A2656" s="5" t="inlineStr">
        <is>
          <t>40992890</t>
        </is>
      </c>
      <c r="B2656" s="5" t="inlineStr">
        <is>
          <t>ALTIVA TOMA Y APAGADOR 9006-BK NEGRO EAGLE</t>
        </is>
      </c>
      <c r="C2656" s="5" t="inlineStr">
        <is>
          <t>ACCESORIOS ELECTRICOS Y CABLES</t>
        </is>
      </c>
      <c r="D2656" s="11" t="n">
        <v>14</v>
      </c>
      <c r="E2656" s="12" t="n">
        <v>45617.81</v>
      </c>
      <c r="F2656" s="14">
        <f>E2656/SUM(E$2:E$4165)</f>
        <v/>
      </c>
      <c r="G2656" s="14">
        <f>G2655+F2656</f>
        <v/>
      </c>
      <c r="H2656" s="5">
        <f>IF(G2656&lt;=p_rot_a,"A",IF(G2656&lt;=p_rot_b,"B","C"))</f>
        <v/>
      </c>
    </row>
    <row r="2657">
      <c r="A2657" s="5" t="inlineStr">
        <is>
          <t>98121</t>
        </is>
      </c>
      <c r="B2657" s="5" t="inlineStr">
        <is>
          <t>TOTAL DESATORNILLADOR PHILLIPS 1/4 X 5 X125 TSDPH2125</t>
        </is>
      </c>
      <c r="C2657" s="5" t="inlineStr">
        <is>
          <t>FERRETERIA GENERAL</t>
        </is>
      </c>
      <c r="D2657" s="11" t="n">
        <v>54</v>
      </c>
      <c r="E2657" s="12" t="n">
        <v>45616.29</v>
      </c>
      <c r="F2657" s="14">
        <f>E2657/SUM(E$2:E$4165)</f>
        <v/>
      </c>
      <c r="G2657" s="14">
        <f>G2656+F2657</f>
        <v/>
      </c>
      <c r="H2657" s="5">
        <f>IF(G2657&lt;=p_rot_a,"A",IF(G2657&lt;=p_rot_b,"B","C"))</f>
        <v/>
      </c>
    </row>
    <row r="2658">
      <c r="A2658" s="5" t="inlineStr">
        <is>
          <t>990357</t>
        </is>
      </c>
      <c r="B2658" s="5" t="inlineStr">
        <is>
          <t>TOTAL ALICATE PRESION CURVO 7 THT190703</t>
        </is>
      </c>
      <c r="C2658" s="5" t="inlineStr">
        <is>
          <t>FERRETERIA GENERAL</t>
        </is>
      </c>
      <c r="D2658" s="11" t="n">
        <v>17</v>
      </c>
      <c r="E2658" s="12" t="n">
        <v>45452.85</v>
      </c>
      <c r="F2658" s="14">
        <f>E2658/SUM(E$2:E$4165)</f>
        <v/>
      </c>
      <c r="G2658" s="14">
        <f>G2657+F2658</f>
        <v/>
      </c>
      <c r="H2658" s="5">
        <f>IF(G2658&lt;=p_rot_a,"A",IF(G2658&lt;=p_rot_b,"B","C"))</f>
        <v/>
      </c>
    </row>
    <row r="2659">
      <c r="A2659" s="5" t="inlineStr">
        <is>
          <t>351100300990198</t>
        </is>
      </c>
      <c r="B2659" s="5" t="inlineStr">
        <is>
          <t>TOTAL ESPATULA 3 THT83806</t>
        </is>
      </c>
      <c r="C2659" s="5" t="inlineStr">
        <is>
          <t>FERRETERIA GENERAL</t>
        </is>
      </c>
      <c r="D2659" s="11" t="n">
        <v>35</v>
      </c>
      <c r="E2659" s="12" t="n">
        <v>45450.56</v>
      </c>
      <c r="F2659" s="14">
        <f>E2659/SUM(E$2:E$4165)</f>
        <v/>
      </c>
      <c r="G2659" s="14">
        <f>G2658+F2659</f>
        <v/>
      </c>
      <c r="H2659" s="5">
        <f>IF(G2659&lt;=p_rot_a,"A",IF(G2659&lt;=p_rot_b,"B","C"))</f>
        <v/>
      </c>
    </row>
    <row r="2660">
      <c r="A2660" s="5" t="inlineStr">
        <is>
          <t>7929</t>
        </is>
      </c>
      <c r="B2660" s="5" t="inlineStr">
        <is>
          <t>CLAVO ACERO 21/2 BOLSA 10U</t>
        </is>
      </c>
      <c r="C2660" s="5" t="inlineStr">
        <is>
          <t>FERRETERIA GENERAL</t>
        </is>
      </c>
      <c r="D2660" s="11" t="n">
        <v>129</v>
      </c>
      <c r="E2660" s="12" t="n">
        <v>45415.93</v>
      </c>
      <c r="F2660" s="14">
        <f>E2660/SUM(E$2:E$4165)</f>
        <v/>
      </c>
      <c r="G2660" s="14">
        <f>G2659+F2660</f>
        <v/>
      </c>
      <c r="H2660" s="5">
        <f>IF(G2660&lt;=p_rot_a,"A",IF(G2660&lt;=p_rot_b,"B","C"))</f>
        <v/>
      </c>
    </row>
    <row r="2661">
      <c r="A2661" s="5" t="inlineStr">
        <is>
          <t>71314</t>
        </is>
      </c>
      <c r="B2661" s="5" t="inlineStr">
        <is>
          <t>ARANDELA PLANA 5/16</t>
        </is>
      </c>
      <c r="C2661" s="5" t="inlineStr">
        <is>
          <t>TORNILLERIA</t>
        </is>
      </c>
      <c r="D2661" s="11" t="n">
        <v>1301</v>
      </c>
      <c r="E2661" s="12" t="n">
        <v>45366.84</v>
      </c>
      <c r="F2661" s="14">
        <f>E2661/SUM(E$2:E$4165)</f>
        <v/>
      </c>
      <c r="G2661" s="14">
        <f>G2660+F2661</f>
        <v/>
      </c>
      <c r="H2661" s="5">
        <f>IF(G2661&lt;=p_rot_a,"A",IF(G2661&lt;=p_rot_b,"B","C"))</f>
        <v/>
      </c>
    </row>
    <row r="2662">
      <c r="A2662" s="5" t="inlineStr">
        <is>
          <t>72398</t>
        </is>
      </c>
      <c r="B2662" s="5" t="inlineStr">
        <is>
          <t>PFISTER EMBOLO LLAVE EMPOTRAR CUARTO VUELTA S741750</t>
        </is>
      </c>
      <c r="C2662" s="5" t="inlineStr">
        <is>
          <t>GRIFERIA - ACC. BAÑO Y COCINA</t>
        </is>
      </c>
      <c r="D2662" s="11" t="n">
        <v>12</v>
      </c>
      <c r="E2662" s="12" t="n">
        <v>45357.98</v>
      </c>
      <c r="F2662" s="14">
        <f>E2662/SUM(E$2:E$4165)</f>
        <v/>
      </c>
      <c r="G2662" s="14">
        <f>G2661+F2662</f>
        <v/>
      </c>
      <c r="H2662" s="5">
        <f>IF(G2662&lt;=p_rot_a,"A",IF(G2662&lt;=p_rot_b,"B","C"))</f>
        <v/>
      </c>
    </row>
    <row r="2663">
      <c r="A2663" s="5" t="inlineStr">
        <is>
          <t>351100300992781</t>
        </is>
      </c>
      <c r="B2663" s="5" t="inlineStr">
        <is>
          <t>REMATE FINAL PISO SPC ROBLE 45 X 2400MM DE037-C</t>
        </is>
      </c>
      <c r="C2663" s="5" t="inlineStr">
        <is>
          <t>PISO SPC</t>
        </is>
      </c>
      <c r="D2663" s="11" t="n">
        <v>9</v>
      </c>
      <c r="E2663" s="12" t="n">
        <v>45350.29</v>
      </c>
      <c r="F2663" s="14">
        <f>E2663/SUM(E$2:E$4165)</f>
        <v/>
      </c>
      <c r="G2663" s="14">
        <f>G2662+F2663</f>
        <v/>
      </c>
      <c r="H2663" s="5">
        <f>IF(G2663&lt;=p_rot_a,"A",IF(G2663&lt;=p_rot_b,"B","C"))</f>
        <v/>
      </c>
    </row>
    <row r="2664">
      <c r="A2664" s="5" t="inlineStr">
        <is>
          <t>5484754</t>
        </is>
      </c>
      <c r="B2664" s="5" t="inlineStr">
        <is>
          <t xml:space="preserve">AGUILA DERIVADOR POLARIZADO 6 TOMAS 1146 </t>
        </is>
      </c>
      <c r="C2664" s="5" t="inlineStr">
        <is>
          <t>ACCESORIOS ELECTRICOS Y CABLES</t>
        </is>
      </c>
      <c r="D2664" s="11" t="n">
        <v>12</v>
      </c>
      <c r="E2664" s="12" t="n">
        <v>45132.26</v>
      </c>
      <c r="F2664" s="14">
        <f>E2664/SUM(E$2:E$4165)</f>
        <v/>
      </c>
      <c r="G2664" s="14">
        <f>G2663+F2664</f>
        <v/>
      </c>
      <c r="H2664" s="5">
        <f>IF(G2664&lt;=p_rot_a,"A",IF(G2664&lt;=p_rot_b,"B","C"))</f>
        <v/>
      </c>
    </row>
    <row r="2665">
      <c r="A2665" s="5" t="inlineStr">
        <is>
          <t>420420420</t>
        </is>
      </c>
      <c r="B2665" s="5" t="inlineStr">
        <is>
          <t>AGUILA TOMA EXT POLARIZADO 2887</t>
        </is>
      </c>
      <c r="C2665" s="5" t="inlineStr">
        <is>
          <t>ACCESORIOS ELECTRICOS Y CABLES</t>
        </is>
      </c>
      <c r="D2665" s="11" t="n">
        <v>30</v>
      </c>
      <c r="E2665" s="12" t="n">
        <v>45003.92</v>
      </c>
      <c r="F2665" s="14">
        <f>E2665/SUM(E$2:E$4165)</f>
        <v/>
      </c>
      <c r="G2665" s="14">
        <f>G2664+F2665</f>
        <v/>
      </c>
      <c r="H2665" s="5">
        <f>IF(G2665&lt;=p_rot_a,"A",IF(G2665&lt;=p_rot_b,"B","C"))</f>
        <v/>
      </c>
    </row>
    <row r="2666">
      <c r="A2666" s="5" t="inlineStr">
        <is>
          <t>9153</t>
        </is>
      </c>
      <c r="B2666" s="5" t="inlineStr">
        <is>
          <t>$$ VIEJO CURVA CONDUIT 3/4 LIVIANO</t>
        </is>
      </c>
      <c r="C2666" s="5" t="inlineStr">
        <is>
          <t>ACCESORIOS ELECTRICOS Y CABLES</t>
        </is>
      </c>
      <c r="D2666" s="11" t="n">
        <v>213</v>
      </c>
      <c r="E2666" s="12" t="n">
        <v>44691.98</v>
      </c>
      <c r="F2666" s="14">
        <f>E2666/SUM(E$2:E$4165)</f>
        <v/>
      </c>
      <c r="G2666" s="14">
        <f>G2665+F2666</f>
        <v/>
      </c>
      <c r="H2666" s="5">
        <f>IF(G2666&lt;=p_rot_a,"A",IF(G2666&lt;=p_rot_b,"B","C"))</f>
        <v/>
      </c>
    </row>
    <row r="2667">
      <c r="A2667" s="5" t="inlineStr">
        <is>
          <t>73483</t>
        </is>
      </c>
      <c r="B2667" s="5" t="inlineStr">
        <is>
          <t>TOTAL SARGENTO 14/100 THT1321401</t>
        </is>
      </c>
      <c r="C2667" s="5" t="inlineStr">
        <is>
          <t>FERRETERIA GENERAL</t>
        </is>
      </c>
      <c r="D2667" s="11" t="n">
        <v>3</v>
      </c>
      <c r="E2667" s="12" t="n">
        <v>44526.54</v>
      </c>
      <c r="F2667" s="14">
        <f>E2667/SUM(E$2:E$4165)</f>
        <v/>
      </c>
      <c r="G2667" s="14">
        <f>G2666+F2667</f>
        <v/>
      </c>
      <c r="H2667" s="5">
        <f>IF(G2667&lt;=p_rot_a,"A",IF(G2667&lt;=p_rot_b,"B","C"))</f>
        <v/>
      </c>
    </row>
    <row r="2668">
      <c r="A2668" s="5" t="inlineStr">
        <is>
          <t>71329</t>
        </is>
      </c>
      <c r="B2668" s="5" t="inlineStr">
        <is>
          <t>CLAVO ACERO 11/2 BOLSA 10U</t>
        </is>
      </c>
      <c r="C2668" s="5" t="inlineStr">
        <is>
          <t>FERRETERIA GENERAL</t>
        </is>
      </c>
      <c r="D2668" s="11" t="n">
        <v>251</v>
      </c>
      <c r="E2668" s="12" t="n">
        <v>44360.77</v>
      </c>
      <c r="F2668" s="14">
        <f>E2668/SUM(E$2:E$4165)</f>
        <v/>
      </c>
      <c r="G2668" s="14">
        <f>G2667+F2668</f>
        <v/>
      </c>
      <c r="H2668" s="5">
        <f>IF(G2668&lt;=p_rot_a,"A",IF(G2668&lt;=p_rot_b,"B","C"))</f>
        <v/>
      </c>
    </row>
    <row r="2669">
      <c r="A2669" s="5" t="inlineStr">
        <is>
          <t>34543453</t>
        </is>
      </c>
      <c r="B2669" s="5" t="inlineStr">
        <is>
          <t>TOTAL ALICATE UNIVERSAL 6 THT210606S</t>
        </is>
      </c>
      <c r="C2669" s="5" t="inlineStr">
        <is>
          <t>FERRETERIA GENERAL</t>
        </is>
      </c>
      <c r="D2669" s="11" t="n">
        <v>15</v>
      </c>
      <c r="E2669" s="12" t="n">
        <v>44345.89</v>
      </c>
      <c r="F2669" s="14">
        <f>E2669/SUM(E$2:E$4165)</f>
        <v/>
      </c>
      <c r="G2669" s="14">
        <f>G2668+F2669</f>
        <v/>
      </c>
      <c r="H2669" s="5">
        <f>IF(G2669&lt;=p_rot_a,"A",IF(G2669&lt;=p_rot_b,"B","C"))</f>
        <v/>
      </c>
    </row>
    <row r="2670">
      <c r="A2670" s="5" t="inlineStr">
        <is>
          <t>PINT-AN-0018</t>
        </is>
      </c>
      <c r="B2670" s="5" t="inlineStr">
        <is>
          <t>LANCO ANTICORROSIVO IND AZUL 1/4 AC3436-5</t>
        </is>
      </c>
      <c r="C2670" s="5" t="inlineStr">
        <is>
          <t>ANTICORROSIVOS Y BASE ACEITE</t>
        </is>
      </c>
      <c r="D2670" s="11" t="n">
        <v>10</v>
      </c>
      <c r="E2670" s="12" t="n">
        <v>44235.03</v>
      </c>
      <c r="F2670" s="14">
        <f>E2670/SUM(E$2:E$4165)</f>
        <v/>
      </c>
      <c r="G2670" s="14">
        <f>G2669+F2670</f>
        <v/>
      </c>
      <c r="H2670" s="5">
        <f>IF(G2670&lt;=p_rot_a,"A",IF(G2670&lt;=p_rot_b,"B","C"))</f>
        <v/>
      </c>
    </row>
    <row r="2671">
      <c r="A2671" s="5" t="inlineStr">
        <is>
          <t>PINT-BT-0021</t>
        </is>
      </c>
      <c r="B2671" s="5" t="inlineStr">
        <is>
          <t>DICOLOR TINTE MADERA CLASICO SCAN LITRO COD M 98 03</t>
        </is>
      </c>
      <c r="C2671" s="5" t="inlineStr">
        <is>
          <t>BARNIZ Y TINTES</t>
        </is>
      </c>
      <c r="D2671" s="11" t="n">
        <v>6</v>
      </c>
      <c r="E2671" s="12" t="n">
        <v>44210.88</v>
      </c>
      <c r="F2671" s="14">
        <f>E2671/SUM(E$2:E$4165)</f>
        <v/>
      </c>
      <c r="G2671" s="14">
        <f>G2670+F2671</f>
        <v/>
      </c>
      <c r="H2671" s="5">
        <f>IF(G2671&lt;=p_rot_a,"A",IF(G2671&lt;=p_rot_b,"B","C"))</f>
        <v/>
      </c>
    </row>
    <row r="2672">
      <c r="A2672" s="5" t="inlineStr">
        <is>
          <t>PINT-AN-0053</t>
        </is>
      </c>
      <c r="B2672" s="5" t="inlineStr">
        <is>
          <t>LANCO ESMALTE RAPID DRY AMARILLO CATERPILLAR GALON RD3454-4</t>
        </is>
      </c>
      <c r="C2672" s="5" t="inlineStr">
        <is>
          <t>ANTICORROSIVOS Y BASE ACEITE</t>
        </is>
      </c>
      <c r="D2672" s="11" t="n">
        <v>2</v>
      </c>
      <c r="E2672" s="12" t="n">
        <v>44155.7</v>
      </c>
      <c r="F2672" s="14">
        <f>E2672/SUM(E$2:E$4165)</f>
        <v/>
      </c>
      <c r="G2672" s="14">
        <f>G2671+F2672</f>
        <v/>
      </c>
      <c r="H2672" s="5">
        <f>IF(G2672&lt;=p_rot_a,"A",IF(G2672&lt;=p_rot_b,"B","C"))</f>
        <v/>
      </c>
    </row>
    <row r="2673">
      <c r="A2673" s="5" t="inlineStr">
        <is>
          <t>351100300991235</t>
        </is>
      </c>
      <c r="B2673" s="5" t="inlineStr">
        <is>
          <t>METALES CACHERA FREGADERO MONOCOMANDO NEGRA BLU-0012</t>
        </is>
      </c>
      <c r="C2673" s="5" t="inlineStr">
        <is>
          <t>SIN CATEGORIA</t>
        </is>
      </c>
      <c r="D2673" s="11" t="n">
        <v>5</v>
      </c>
      <c r="E2673" s="12" t="n">
        <v>44148.51</v>
      </c>
      <c r="F2673" s="14">
        <f>E2673/SUM(E$2:E$4165)</f>
        <v/>
      </c>
      <c r="G2673" s="14">
        <f>G2672+F2673</f>
        <v/>
      </c>
      <c r="H2673" s="5">
        <f>IF(G2673&lt;=p_rot_a,"A",IF(G2673&lt;=p_rot_b,"B","C"))</f>
        <v/>
      </c>
    </row>
    <row r="2674">
      <c r="A2674" s="5" t="inlineStr">
        <is>
          <t>351100300992367</t>
        </is>
      </c>
      <c r="B2674" s="5" t="inlineStr">
        <is>
          <t>ORGANIZADOR ESQUINERO DE ROPA Y ZAPATO 45 X45 X 180CM AM-3315 TM3-03 20KG MAX</t>
        </is>
      </c>
      <c r="C2674" s="5" t="inlineStr">
        <is>
          <t>IMPORTACION FERRETERIA GENERAL</t>
        </is>
      </c>
      <c r="D2674" s="11" t="n">
        <v>5</v>
      </c>
      <c r="E2674" s="12" t="n">
        <v>44066.39</v>
      </c>
      <c r="F2674" s="14">
        <f>E2674/SUM(E$2:E$4165)</f>
        <v/>
      </c>
      <c r="G2674" s="14">
        <f>G2673+F2674</f>
        <v/>
      </c>
      <c r="H2674" s="5">
        <f>IF(G2674&lt;=p_rot_a,"A",IF(G2674&lt;=p_rot_b,"B","C"))</f>
        <v/>
      </c>
    </row>
    <row r="2675">
      <c r="A2675" s="5" t="inlineStr">
        <is>
          <t>351100300991670</t>
        </is>
      </c>
      <c r="B2675" s="5" t="inlineStr">
        <is>
          <t>3M CINTA DOBLE CARA 110H USO INTERIOR 1/2 X 2.03 M</t>
        </is>
      </c>
      <c r="C2675" s="5" t="inlineStr">
        <is>
          <t>FERRETERIA GENERAL</t>
        </is>
      </c>
      <c r="D2675" s="11" t="n">
        <v>13</v>
      </c>
      <c r="E2675" s="12" t="n">
        <v>43962.7</v>
      </c>
      <c r="F2675" s="14">
        <f>E2675/SUM(E$2:E$4165)</f>
        <v/>
      </c>
      <c r="G2675" s="14">
        <f>G2674+F2675</f>
        <v/>
      </c>
      <c r="H2675" s="5">
        <f>IF(G2675&lt;=p_rot_a,"A",IF(G2675&lt;=p_rot_b,"B","C"))</f>
        <v/>
      </c>
    </row>
    <row r="2676">
      <c r="A2676" s="5" t="inlineStr">
        <is>
          <t>7735</t>
        </is>
      </c>
      <c r="B2676" s="5" t="inlineStr">
        <is>
          <t>REMACHE 1/8X1/2 BLIND RIVETS 20UNI</t>
        </is>
      </c>
      <c r="C2676" s="5" t="inlineStr">
        <is>
          <t>FERRETERIA GENERAL</t>
        </is>
      </c>
      <c r="D2676" s="11" t="n">
        <v>199</v>
      </c>
      <c r="E2676" s="12" t="n">
        <v>43947.24</v>
      </c>
      <c r="F2676" s="14">
        <f>E2676/SUM(E$2:E$4165)</f>
        <v/>
      </c>
      <c r="G2676" s="14">
        <f>G2675+F2676</f>
        <v/>
      </c>
      <c r="H2676" s="5">
        <f>IF(G2676&lt;=p_rot_a,"A",IF(G2676&lt;=p_rot_b,"B","C"))</f>
        <v/>
      </c>
    </row>
    <row r="2677">
      <c r="A2677" s="5" t="inlineStr">
        <is>
          <t>PINT-PA-0027</t>
        </is>
      </c>
      <c r="B2677" s="5" t="inlineStr">
        <is>
          <t>LANCO MAXIMA SATIN PASTEL 1/4 MA761-5</t>
        </is>
      </c>
      <c r="C2677" s="5" t="inlineStr">
        <is>
          <t>PINTURA ACRILICA</t>
        </is>
      </c>
      <c r="D2677" s="11" t="n">
        <v>7</v>
      </c>
      <c r="E2677" s="12" t="n">
        <v>43672.57</v>
      </c>
      <c r="F2677" s="14">
        <f>E2677/SUM(E$2:E$4165)</f>
        <v/>
      </c>
      <c r="G2677" s="14">
        <f>G2676+F2677</f>
        <v/>
      </c>
      <c r="H2677" s="5">
        <f>IF(G2677&lt;=p_rot_a,"A",IF(G2677&lt;=p_rot_b,"B","C"))</f>
        <v/>
      </c>
    </row>
    <row r="2678">
      <c r="A2678" s="5" t="inlineStr">
        <is>
          <t>PINT-PA-0107</t>
        </is>
      </c>
      <c r="B2678" s="5" t="inlineStr">
        <is>
          <t>STAINLESS ACCENT MATE GALON OF378-4</t>
        </is>
      </c>
      <c r="C2678" s="5" t="inlineStr">
        <is>
          <t>PINTURA ACRILICA</t>
        </is>
      </c>
      <c r="D2678" s="11" t="n">
        <v>3</v>
      </c>
      <c r="E2678" s="12" t="n">
        <v>43672.57</v>
      </c>
      <c r="F2678" s="14">
        <f>E2678/SUM(E$2:E$4165)</f>
        <v/>
      </c>
      <c r="G2678" s="14">
        <f>G2677+F2678</f>
        <v/>
      </c>
      <c r="H2678" s="5">
        <f>IF(G2678&lt;=p_rot_a,"A",IF(G2678&lt;=p_rot_b,"B","C"))</f>
        <v/>
      </c>
    </row>
    <row r="2679">
      <c r="A2679" s="5" t="inlineStr">
        <is>
          <t>7983</t>
        </is>
      </c>
      <c r="B2679" s="5" t="inlineStr">
        <is>
          <t>TRUPER ALICATE PRENSA EN C 6  PPC-6R</t>
        </is>
      </c>
      <c r="C2679" s="5" t="inlineStr">
        <is>
          <t>FERRETERIA GENERAL</t>
        </is>
      </c>
      <c r="D2679" s="11" t="n">
        <v>14</v>
      </c>
      <c r="E2679" s="12" t="n">
        <v>43649.82</v>
      </c>
      <c r="F2679" s="14">
        <f>E2679/SUM(E$2:E$4165)</f>
        <v/>
      </c>
      <c r="G2679" s="14">
        <f>G2678+F2679</f>
        <v/>
      </c>
      <c r="H2679" s="5">
        <f>IF(G2679&lt;=p_rot_a,"A",IF(G2679&lt;=p_rot_b,"B","C"))</f>
        <v/>
      </c>
    </row>
    <row r="2680">
      <c r="A2680" s="5" t="inlineStr">
        <is>
          <t>351100300991627</t>
        </is>
      </c>
      <c r="B2680" s="5" t="inlineStr">
        <is>
          <t>TOTAL ALICATE PICO LORA 10 THT281006</t>
        </is>
      </c>
      <c r="C2680" s="5" t="inlineStr">
        <is>
          <t>FERRETERIA GENERAL</t>
        </is>
      </c>
      <c r="D2680" s="11" t="n">
        <v>13</v>
      </c>
      <c r="E2680" s="12" t="n">
        <v>43644.25</v>
      </c>
      <c r="F2680" s="14">
        <f>E2680/SUM(E$2:E$4165)</f>
        <v/>
      </c>
      <c r="G2680" s="14">
        <f>G2679+F2680</f>
        <v/>
      </c>
      <c r="H2680" s="5">
        <f>IF(G2680&lt;=p_rot_a,"A",IF(G2680&lt;=p_rot_b,"B","C"))</f>
        <v/>
      </c>
    </row>
    <row r="2681">
      <c r="A2681" s="5" t="inlineStr">
        <is>
          <t>40990340</t>
        </is>
      </c>
      <c r="B2681" s="5" t="inlineStr">
        <is>
          <t>IMPERSHIELD FLEX GRIS FLEXIBLE 20kg</t>
        </is>
      </c>
      <c r="C2681" s="5" t="inlineStr">
        <is>
          <t>MORTEROS, CEMENTOS</t>
        </is>
      </c>
      <c r="D2681" s="11" t="n">
        <v>1</v>
      </c>
      <c r="E2681" s="12" t="n">
        <v>43568.75</v>
      </c>
      <c r="F2681" s="14">
        <f>E2681/SUM(E$2:E$4165)</f>
        <v/>
      </c>
      <c r="G2681" s="14">
        <f>G2680+F2681</f>
        <v/>
      </c>
      <c r="H2681" s="5">
        <f>IF(G2681&lt;=p_rot_a,"A",IF(G2681&lt;=p_rot_b,"B","C"))</f>
        <v/>
      </c>
    </row>
    <row r="2682">
      <c r="A2682" s="5" t="inlineStr">
        <is>
          <t>351100300991542</t>
        </is>
      </c>
      <c r="B2682" s="5" t="inlineStr">
        <is>
          <t>TACTIX CAJA DE HERRAMIENTAS MINI 18 X 8.9 X 8 320900</t>
        </is>
      </c>
      <c r="C2682" s="5" t="inlineStr">
        <is>
          <t>FERRETERIA GENERAL</t>
        </is>
      </c>
      <c r="D2682" s="11" t="n">
        <v>38</v>
      </c>
      <c r="E2682" s="12" t="n">
        <v>43544.25</v>
      </c>
      <c r="F2682" s="14">
        <f>E2682/SUM(E$2:E$4165)</f>
        <v/>
      </c>
      <c r="G2682" s="14">
        <f>G2681+F2682</f>
        <v/>
      </c>
      <c r="H2682" s="5">
        <f>IF(G2682&lt;=p_rot_a,"A",IF(G2682&lt;=p_rot_b,"B","C"))</f>
        <v/>
      </c>
    </row>
    <row r="2683">
      <c r="A2683" s="5" t="inlineStr">
        <is>
          <t>6790340</t>
        </is>
      </c>
      <c r="B2683" s="5" t="inlineStr">
        <is>
          <t>PINO TRATADO. 1X3 3.20M TRATADO CONTRA PEDIDO</t>
        </is>
      </c>
      <c r="C2683" s="5" t="inlineStr">
        <is>
          <t>MATERIAL SEGUNDA</t>
        </is>
      </c>
      <c r="D2683" s="11" t="n">
        <v>15</v>
      </c>
      <c r="E2683" s="12" t="n">
        <v>43533.6</v>
      </c>
      <c r="F2683" s="14">
        <f>E2683/SUM(E$2:E$4165)</f>
        <v/>
      </c>
      <c r="G2683" s="14">
        <f>G2682+F2683</f>
        <v/>
      </c>
      <c r="H2683" s="5">
        <f>IF(G2683&lt;=p_rot_a,"A",IF(G2683&lt;=p_rot_b,"B","C"))</f>
        <v/>
      </c>
    </row>
    <row r="2684">
      <c r="A2684" s="5" t="inlineStr">
        <is>
          <t>71229</t>
        </is>
      </c>
      <c r="B2684" s="5" t="inlineStr">
        <is>
          <t>IRWIN PUNTA TALADRO CON FIJADOR DE PODER PH2 SET 3 PIEZAS / 3510643B</t>
        </is>
      </c>
      <c r="C2684" s="5" t="inlineStr">
        <is>
          <t>FERRETERIA GENERAL</t>
        </is>
      </c>
      <c r="D2684" s="11" t="n">
        <v>22</v>
      </c>
      <c r="E2684" s="12" t="n">
        <v>43463.69</v>
      </c>
      <c r="F2684" s="14">
        <f>E2684/SUM(E$2:E$4165)</f>
        <v/>
      </c>
      <c r="G2684" s="14">
        <f>G2683+F2684</f>
        <v/>
      </c>
      <c r="H2684" s="5">
        <f>IF(G2684&lt;=p_rot_a,"A",IF(G2684&lt;=p_rot_b,"B","C"))</f>
        <v/>
      </c>
    </row>
    <row r="2685">
      <c r="A2685" s="5" t="inlineStr">
        <is>
          <t>6197</t>
        </is>
      </c>
      <c r="B2685" s="5" t="inlineStr">
        <is>
          <t>FELPA 3 GOLDEN STRIPE ANTIGOTEO</t>
        </is>
      </c>
      <c r="C2685" s="5" t="inlineStr">
        <is>
          <t>PINTURAS Y SELLADORES</t>
        </is>
      </c>
      <c r="D2685" s="11" t="n">
        <v>54</v>
      </c>
      <c r="E2685" s="12" t="n">
        <v>43393.95</v>
      </c>
      <c r="F2685" s="14">
        <f>E2685/SUM(E$2:E$4165)</f>
        <v/>
      </c>
      <c r="G2685" s="14">
        <f>G2684+F2685</f>
        <v/>
      </c>
      <c r="H2685" s="5">
        <f>IF(G2685&lt;=p_rot_a,"A",IF(G2685&lt;=p_rot_b,"B","C"))</f>
        <v/>
      </c>
    </row>
    <row r="2686">
      <c r="A2686" s="5" t="inlineStr">
        <is>
          <t>50992910</t>
        </is>
      </c>
      <c r="B2686" s="5" t="inlineStr">
        <is>
          <t>KIT LLAVE EMPOTRAR + REGADERA LUJOSA CROACIA DORADO BT003F-GS</t>
        </is>
      </c>
      <c r="C2686" s="5" t="inlineStr">
        <is>
          <t>IMPORTACION GRIFERIA</t>
        </is>
      </c>
      <c r="D2686" s="11" t="n">
        <v>1</v>
      </c>
      <c r="E2686" s="12" t="n">
        <v>43362.83</v>
      </c>
      <c r="F2686" s="14">
        <f>E2686/SUM(E$2:E$4165)</f>
        <v/>
      </c>
      <c r="G2686" s="14">
        <f>G2685+F2686</f>
        <v/>
      </c>
      <c r="H2686" s="5">
        <f>IF(G2686&lt;=p_rot_a,"A",IF(G2686&lt;=p_rot_b,"B","C"))</f>
        <v/>
      </c>
    </row>
    <row r="2687">
      <c r="A2687" s="5" t="inlineStr">
        <is>
          <t>30114</t>
        </is>
      </c>
      <c r="B2687" s="5" t="inlineStr">
        <is>
          <t>AGUILA EXTENSION ELECTRICA 2.7 MTS / 9</t>
        </is>
      </c>
      <c r="C2687" s="5" t="inlineStr">
        <is>
          <t>ACCESORIOS ELECTRICOS Y CABLES</t>
        </is>
      </c>
      <c r="D2687" s="11" t="n">
        <v>18</v>
      </c>
      <c r="E2687" s="12" t="n">
        <v>43318.8</v>
      </c>
      <c r="F2687" s="14">
        <f>E2687/SUM(E$2:E$4165)</f>
        <v/>
      </c>
      <c r="G2687" s="14">
        <f>G2686+F2687</f>
        <v/>
      </c>
      <c r="H2687" s="5">
        <f>IF(G2687&lt;=p_rot_a,"A",IF(G2687&lt;=p_rot_b,"B","C"))</f>
        <v/>
      </c>
    </row>
    <row r="2688">
      <c r="A2688" s="5" t="inlineStr">
        <is>
          <t>351100300992750</t>
        </is>
      </c>
      <c r="B2688" s="5" t="inlineStr">
        <is>
          <t>Tornillo con capucha circular ASAPVC 12x75 mm color TERRACOTA UPVC P/TECHO TIPO TEJA</t>
        </is>
      </c>
      <c r="C2688" s="5" t="inlineStr">
        <is>
          <t>TECHOS UPVC</t>
        </is>
      </c>
      <c r="D2688" s="11" t="n">
        <v>300</v>
      </c>
      <c r="E2688" s="12" t="n">
        <v>43213.5</v>
      </c>
      <c r="F2688" s="14">
        <f>E2688/SUM(E$2:E$4165)</f>
        <v/>
      </c>
      <c r="G2688" s="14">
        <f>G2687+F2688</f>
        <v/>
      </c>
      <c r="H2688" s="5">
        <f>IF(G2688&lt;=p_rot_a,"A",IF(G2688&lt;=p_rot_b,"B","C"))</f>
        <v/>
      </c>
    </row>
    <row r="2689">
      <c r="A2689" s="5" t="inlineStr">
        <is>
          <t>71885</t>
        </is>
      </c>
      <c r="B2689" s="5" t="inlineStr">
        <is>
          <t>FLANGER PLASTICO 1/2 ABIERTO</t>
        </is>
      </c>
      <c r="C2689" s="5" t="inlineStr">
        <is>
          <t>FERRETERIA GENERAL</t>
        </is>
      </c>
      <c r="D2689" s="11" t="n">
        <v>70</v>
      </c>
      <c r="E2689" s="12" t="n">
        <v>43133.65</v>
      </c>
      <c r="F2689" s="14">
        <f>E2689/SUM(E$2:E$4165)</f>
        <v/>
      </c>
      <c r="G2689" s="14">
        <f>G2688+F2689</f>
        <v/>
      </c>
      <c r="H2689" s="5">
        <f>IF(G2689&lt;=p_rot_a,"A",IF(G2689&lt;=p_rot_b,"B","C"))</f>
        <v/>
      </c>
    </row>
    <row r="2690">
      <c r="A2690" s="5" t="inlineStr">
        <is>
          <t>351100300990789</t>
        </is>
      </c>
      <c r="B2690" s="5" t="inlineStr">
        <is>
          <t>CABLE CORDON VIAKON #20</t>
        </is>
      </c>
      <c r="C2690" s="5" t="inlineStr">
        <is>
          <t>ACCESORIOS ELECTRICOS Y CABLES</t>
        </is>
      </c>
      <c r="D2690" s="11" t="n">
        <v>220</v>
      </c>
      <c r="E2690" s="12" t="n">
        <v>43096.55</v>
      </c>
      <c r="F2690" s="14">
        <f>E2690/SUM(E$2:E$4165)</f>
        <v/>
      </c>
      <c r="G2690" s="14">
        <f>G2689+F2690</f>
        <v/>
      </c>
      <c r="H2690" s="5">
        <f>IF(G2690&lt;=p_rot_a,"A",IF(G2690&lt;=p_rot_b,"B","C"))</f>
        <v/>
      </c>
    </row>
    <row r="2691">
      <c r="A2691" s="5" t="inlineStr">
        <is>
          <t>72501</t>
        </is>
      </c>
      <c r="B2691" s="5" t="inlineStr">
        <is>
          <t>PERA INODORO FLUIDMASTER AZUL</t>
        </is>
      </c>
      <c r="C2691" s="5" t="inlineStr">
        <is>
          <t>FERRETERIA GENERAL</t>
        </is>
      </c>
      <c r="D2691" s="11" t="n">
        <v>25</v>
      </c>
      <c r="E2691" s="12" t="n">
        <v>43038.16</v>
      </c>
      <c r="F2691" s="14">
        <f>E2691/SUM(E$2:E$4165)</f>
        <v/>
      </c>
      <c r="G2691" s="14">
        <f>G2690+F2691</f>
        <v/>
      </c>
      <c r="H2691" s="5">
        <f>IF(G2691&lt;=p_rot_a,"A",IF(G2691&lt;=p_rot_b,"B","C"))</f>
        <v/>
      </c>
    </row>
    <row r="2692">
      <c r="A2692" s="5" t="inlineStr">
        <is>
          <t>420420888</t>
        </is>
      </c>
      <c r="B2692" s="5" t="inlineStr">
        <is>
          <t>PROTECTO METALTEC 3EN1 PROTECTO BASE ACCENT T-187 1/4 GL (0.946L)</t>
        </is>
      </c>
      <c r="C2692" s="5" t="inlineStr">
        <is>
          <t>SIN CATEGORIA</t>
        </is>
      </c>
      <c r="D2692" s="11" t="n">
        <v>9</v>
      </c>
      <c r="E2692" s="12" t="n">
        <v>42831.61</v>
      </c>
      <c r="F2692" s="14">
        <f>E2692/SUM(E$2:E$4165)</f>
        <v/>
      </c>
      <c r="G2692" s="14">
        <f>G2691+F2692</f>
        <v/>
      </c>
      <c r="H2692" s="5">
        <f>IF(G2692&lt;=p_rot_a,"A",IF(G2692&lt;=p_rot_b,"B","C"))</f>
        <v/>
      </c>
    </row>
    <row r="2693">
      <c r="A2693" s="5" t="inlineStr">
        <is>
          <t>139</t>
        </is>
      </c>
      <c r="B2693" s="5" t="inlineStr">
        <is>
          <t>TUBO CONCRETO 6 X 1MT</t>
        </is>
      </c>
      <c r="C2693" s="5" t="inlineStr">
        <is>
          <t>BLOQUES, VARILLAS, MALLAS</t>
        </is>
      </c>
      <c r="D2693" s="11" t="n">
        <v>6</v>
      </c>
      <c r="E2693" s="12" t="n">
        <v>42732.53</v>
      </c>
      <c r="F2693" s="14">
        <f>E2693/SUM(E$2:E$4165)</f>
        <v/>
      </c>
      <c r="G2693" s="14">
        <f>G2692+F2693</f>
        <v/>
      </c>
      <c r="H2693" s="5">
        <f>IF(G2693&lt;=p_rot_a,"A",IF(G2693&lt;=p_rot_b,"B","C"))</f>
        <v/>
      </c>
    </row>
    <row r="2694">
      <c r="A2694" s="5" t="inlineStr">
        <is>
          <t>351100300991785</t>
        </is>
      </c>
      <c r="B2694" s="5" t="inlineStr">
        <is>
          <t>ESQUINERO PANEL ACANALADO CRISTOBAL GOLD SIKL 1X1 2.90M</t>
        </is>
      </c>
      <c r="C2694" s="5" t="inlineStr">
        <is>
          <t>SIN CATEGORIA</t>
        </is>
      </c>
      <c r="D2694" s="11" t="n">
        <v>17</v>
      </c>
      <c r="E2694" s="12" t="n">
        <v>42631.14</v>
      </c>
      <c r="F2694" s="14">
        <f>E2694/SUM(E$2:E$4165)</f>
        <v/>
      </c>
      <c r="G2694" s="14">
        <f>G2693+F2694</f>
        <v/>
      </c>
      <c r="H2694" s="5">
        <f>IF(G2694&lt;=p_rot_a,"A",IF(G2694&lt;=p_rot_b,"B","C"))</f>
        <v/>
      </c>
    </row>
    <row r="2695">
      <c r="A2695" s="5" t="inlineStr">
        <is>
          <t>351100300992752</t>
        </is>
      </c>
      <c r="B2695" s="5" t="inlineStr">
        <is>
          <t>Cumbrera UPVC ESTRUCTURAL 2.5mm espesor color BLANCO</t>
        </is>
      </c>
      <c r="C2695" s="5" t="inlineStr">
        <is>
          <t>TECHOS UPVC</t>
        </is>
      </c>
      <c r="D2695" s="11" t="n">
        <v>8</v>
      </c>
      <c r="E2695" s="12" t="n">
        <v>42560</v>
      </c>
      <c r="F2695" s="14">
        <f>E2695/SUM(E$2:E$4165)</f>
        <v/>
      </c>
      <c r="G2695" s="14">
        <f>G2694+F2695</f>
        <v/>
      </c>
      <c r="H2695" s="5">
        <f>IF(G2695&lt;=p_rot_a,"A",IF(G2695&lt;=p_rot_b,"B","C"))</f>
        <v/>
      </c>
    </row>
    <row r="2696">
      <c r="A2696" s="5" t="inlineStr">
        <is>
          <t>730991</t>
        </is>
      </c>
      <c r="B2696" s="5" t="inlineStr">
        <is>
          <t>TOTAL NIVEL ALUMINIO 80CM /32 TMT28028 // TMT28086</t>
        </is>
      </c>
      <c r="C2696" s="5" t="inlineStr">
        <is>
          <t>FERRETERIA GENERAL</t>
        </is>
      </c>
      <c r="D2696" s="11" t="n">
        <v>6</v>
      </c>
      <c r="E2696" s="12" t="n">
        <v>42537.11</v>
      </c>
      <c r="F2696" s="14">
        <f>E2696/SUM(E$2:E$4165)</f>
        <v/>
      </c>
      <c r="G2696" s="14">
        <f>G2695+F2696</f>
        <v/>
      </c>
      <c r="H2696" s="5">
        <f>IF(G2696&lt;=p_rot_a,"A",IF(G2696&lt;=p_rot_b,"B","C"))</f>
        <v/>
      </c>
    </row>
    <row r="2697">
      <c r="A2697" s="5" t="inlineStr">
        <is>
          <t>7939</t>
        </is>
      </c>
      <c r="B2697" s="5" t="inlineStr">
        <is>
          <t>LIJA MADERA #60</t>
        </is>
      </c>
      <c r="C2697" s="5" t="inlineStr">
        <is>
          <t>FERRETERIA GENERAL</t>
        </is>
      </c>
      <c r="D2697" s="11" t="n">
        <v>100</v>
      </c>
      <c r="E2697" s="12" t="n">
        <v>42459.48</v>
      </c>
      <c r="F2697" s="14">
        <f>E2697/SUM(E$2:E$4165)</f>
        <v/>
      </c>
      <c r="G2697" s="14">
        <f>G2696+F2697</f>
        <v/>
      </c>
      <c r="H2697" s="5">
        <f>IF(G2697&lt;=p_rot_a,"A",IF(G2697&lt;=p_rot_b,"B","C"))</f>
        <v/>
      </c>
    </row>
    <row r="2698">
      <c r="A2698" s="5" t="inlineStr">
        <is>
          <t>351100300992302</t>
        </is>
      </c>
      <c r="B2698" s="5" t="inlineStr">
        <is>
          <t>HUNTER SOPORTE DE TELEVISION, 26 - 65, CAPACIDAD 50KG HO-1472 BASE PANTALLA</t>
        </is>
      </c>
      <c r="C2698" s="5" t="inlineStr">
        <is>
          <t>IMPORTACION FERRETERIA GENERAL</t>
        </is>
      </c>
      <c r="D2698" s="11" t="n">
        <v>10</v>
      </c>
      <c r="E2698" s="12" t="n">
        <v>42424.6</v>
      </c>
      <c r="F2698" s="14">
        <f>E2698/SUM(E$2:E$4165)</f>
        <v/>
      </c>
      <c r="G2698" s="14">
        <f>G2697+F2698</f>
        <v/>
      </c>
      <c r="H2698" s="5">
        <f>IF(G2698&lt;=p_rot_a,"A",IF(G2698&lt;=p_rot_b,"B","C"))</f>
        <v/>
      </c>
    </row>
    <row r="2699">
      <c r="A2699" s="5" t="inlineStr">
        <is>
          <t>351100300991963</t>
        </is>
      </c>
      <c r="B2699" s="5" t="inlineStr">
        <is>
          <t>TRUPER MANGUERA JARDIN 15M 4 CAPAS REFORZADA ROJA MAN-15X1/2X</t>
        </is>
      </c>
      <c r="C2699" s="5" t="inlineStr">
        <is>
          <t>FERRETERIA GENERAL</t>
        </is>
      </c>
      <c r="D2699" s="11" t="n">
        <v>6</v>
      </c>
      <c r="E2699" s="12" t="n">
        <v>42393.48</v>
      </c>
      <c r="F2699" s="14">
        <f>E2699/SUM(E$2:E$4165)</f>
        <v/>
      </c>
      <c r="G2699" s="14">
        <f>G2698+F2699</f>
        <v/>
      </c>
      <c r="H2699" s="5">
        <f>IF(G2699&lt;=p_rot_a,"A",IF(G2699&lt;=p_rot_b,"B","C"))</f>
        <v/>
      </c>
    </row>
    <row r="2700">
      <c r="A2700" s="5" t="inlineStr">
        <is>
          <t>30421</t>
        </is>
      </c>
      <c r="B2700" s="5" t="inlineStr">
        <is>
          <t>UNION CONDUIT 3/4 TIPO A UL*</t>
        </is>
      </c>
      <c r="C2700" s="5" t="inlineStr">
        <is>
          <t>ACCESORIOS ELECTRICOS Y CABLES</t>
        </is>
      </c>
      <c r="D2700" s="11" t="n">
        <v>161</v>
      </c>
      <c r="E2700" s="12" t="n">
        <v>42222.24</v>
      </c>
      <c r="F2700" s="14">
        <f>E2700/SUM(E$2:E$4165)</f>
        <v/>
      </c>
      <c r="G2700" s="14">
        <f>G2699+F2700</f>
        <v/>
      </c>
      <c r="H2700" s="5">
        <f>IF(G2700&lt;=p_rot_a,"A",IF(G2700&lt;=p_rot_b,"B","C"))</f>
        <v/>
      </c>
    </row>
    <row r="2701">
      <c r="A2701" s="5" t="inlineStr">
        <is>
          <t>351100300990960</t>
        </is>
      </c>
      <c r="B2701" s="5" t="inlineStr">
        <is>
          <t>IMPERSA IMPERPLASTER FIBRA 19 BOLSA 600 GRAMOS</t>
        </is>
      </c>
      <c r="C2701" s="5" t="inlineStr">
        <is>
          <t>MORTEROS, CEMENTOS</t>
        </is>
      </c>
      <c r="D2701" s="11" t="n">
        <v>5</v>
      </c>
      <c r="E2701" s="12" t="n">
        <v>42145</v>
      </c>
      <c r="F2701" s="14">
        <f>E2701/SUM(E$2:E$4165)</f>
        <v/>
      </c>
      <c r="G2701" s="14">
        <f>G2700+F2701</f>
        <v/>
      </c>
      <c r="H2701" s="5">
        <f>IF(G2701&lt;=p_rot_a,"A",IF(G2701&lt;=p_rot_b,"B","C"))</f>
        <v/>
      </c>
    </row>
    <row r="2702">
      <c r="A2702" s="5" t="inlineStr">
        <is>
          <t>30361</t>
        </is>
      </c>
      <c r="B2702" s="5" t="inlineStr">
        <is>
          <t>TUBO BIEX 1 1/4 CON FORRO</t>
        </is>
      </c>
      <c r="C2702" s="5" t="inlineStr">
        <is>
          <t>ACCESORIOS ELECTRICOS Y CABLES</t>
        </is>
      </c>
      <c r="D2702" s="11" t="n">
        <v>24.5</v>
      </c>
      <c r="E2702" s="12" t="n">
        <v>42095.37</v>
      </c>
      <c r="F2702" s="14">
        <f>E2702/SUM(E$2:E$4165)</f>
        <v/>
      </c>
      <c r="G2702" s="14">
        <f>G2701+F2702</f>
        <v/>
      </c>
      <c r="H2702" s="5">
        <f>IF(G2702&lt;=p_rot_a,"A",IF(G2702&lt;=p_rot_b,"B","C"))</f>
        <v/>
      </c>
    </row>
    <row r="2703">
      <c r="A2703" s="5" t="inlineStr">
        <is>
          <t>71251</t>
        </is>
      </c>
      <c r="B2703" s="5" t="inlineStr">
        <is>
          <t>TORNILLO GYP 3 PB</t>
        </is>
      </c>
      <c r="C2703" s="5" t="inlineStr">
        <is>
          <t>TORNILLERIA</t>
        </is>
      </c>
      <c r="D2703" s="11" t="n">
        <v>22</v>
      </c>
      <c r="E2703" s="12" t="n">
        <v>42091.17</v>
      </c>
      <c r="F2703" s="14">
        <f>E2703/SUM(E$2:E$4165)</f>
        <v/>
      </c>
      <c r="G2703" s="14">
        <f>G2702+F2703</f>
        <v/>
      </c>
      <c r="H2703" s="5">
        <f>IF(G2703&lt;=p_rot_a,"A",IF(G2703&lt;=p_rot_b,"B","C"))</f>
        <v/>
      </c>
    </row>
    <row r="2704">
      <c r="A2704" s="5" t="inlineStr">
        <is>
          <t>351100300991418</t>
        </is>
      </c>
      <c r="B2704" s="5" t="inlineStr">
        <is>
          <t>TOTAL RODILLERA PVC 8 /1/2 PAR THKPT0201</t>
        </is>
      </c>
      <c r="C2704" s="5" t="inlineStr">
        <is>
          <t>CERAMICAS, AZULEJOS, PORCELANATOS</t>
        </is>
      </c>
      <c r="D2704" s="11" t="n">
        <v>5</v>
      </c>
      <c r="E2704" s="12" t="n">
        <v>42079.2</v>
      </c>
      <c r="F2704" s="14">
        <f>E2704/SUM(E$2:E$4165)</f>
        <v/>
      </c>
      <c r="G2704" s="14">
        <f>G2703+F2704</f>
        <v/>
      </c>
      <c r="H2704" s="5">
        <f>IF(G2704&lt;=p_rot_a,"A",IF(G2704&lt;=p_rot_b,"B","C"))</f>
        <v/>
      </c>
    </row>
    <row r="2705">
      <c r="A2705" s="5" t="inlineStr">
        <is>
          <t>397511</t>
        </is>
      </c>
      <c r="B2705" s="5" t="inlineStr">
        <is>
          <t>GRACIELA CACHERA BAÑO 3 COPAS CRUZ CROMO F83004SC</t>
        </is>
      </c>
      <c r="C2705" s="5" t="inlineStr">
        <is>
          <t>GRIFERIA - ACC. BAÑO Y COCINA</t>
        </is>
      </c>
      <c r="D2705" s="11" t="n">
        <v>1</v>
      </c>
      <c r="E2705" s="12" t="n">
        <v>42061.95</v>
      </c>
      <c r="F2705" s="14">
        <f>E2705/SUM(E$2:E$4165)</f>
        <v/>
      </c>
      <c r="G2705" s="14">
        <f>G2704+F2705</f>
        <v/>
      </c>
      <c r="H2705" s="5">
        <f>IF(G2705&lt;=p_rot_a,"A",IF(G2705&lt;=p_rot_b,"B","C"))</f>
        <v/>
      </c>
    </row>
    <row r="2706">
      <c r="A2706" s="5" t="inlineStr">
        <is>
          <t>351100300991421</t>
        </is>
      </c>
      <c r="B2706" s="5" t="inlineStr">
        <is>
          <t>WADFOW ESCUADRA REFUERZO 2X2 4PCS WCY2K50</t>
        </is>
      </c>
      <c r="C2706" s="5" t="inlineStr">
        <is>
          <t>FERRETERIA GENERAL</t>
        </is>
      </c>
      <c r="D2706" s="11" t="n">
        <v>82</v>
      </c>
      <c r="E2706" s="12" t="n">
        <v>42056.4</v>
      </c>
      <c r="F2706" s="14">
        <f>E2706/SUM(E$2:E$4165)</f>
        <v/>
      </c>
      <c r="G2706" s="14">
        <f>G2705+F2706</f>
        <v/>
      </c>
      <c r="H2706" s="5">
        <f>IF(G2706&lt;=p_rot_a,"A",IF(G2706&lt;=p_rot_b,"B","C"))</f>
        <v/>
      </c>
    </row>
    <row r="2707">
      <c r="A2707" s="5" t="inlineStr">
        <is>
          <t>87161</t>
        </is>
      </c>
      <c r="B2707" s="5" t="inlineStr">
        <is>
          <t>TOTAL CANDADO 20MM TLK32202</t>
        </is>
      </c>
      <c r="C2707" s="5" t="inlineStr">
        <is>
          <t>FERRETERIA GENERAL</t>
        </is>
      </c>
      <c r="D2707" s="11" t="n">
        <v>29</v>
      </c>
      <c r="E2707" s="12" t="n">
        <v>42033.18</v>
      </c>
      <c r="F2707" s="14">
        <f>E2707/SUM(E$2:E$4165)</f>
        <v/>
      </c>
      <c r="G2707" s="14">
        <f>G2706+F2707</f>
        <v/>
      </c>
      <c r="H2707" s="5">
        <f>IF(G2707&lt;=p_rot_a,"A",IF(G2707&lt;=p_rot_b,"B","C"))</f>
        <v/>
      </c>
    </row>
    <row r="2708">
      <c r="A2708" s="5" t="inlineStr">
        <is>
          <t>72174</t>
        </is>
      </c>
      <c r="B2708" s="5" t="inlineStr">
        <is>
          <t>TRUPER ESCUADRA CARRPINTERO 12  EC-12</t>
        </is>
      </c>
      <c r="C2708" s="5" t="inlineStr">
        <is>
          <t>FERRETERIA GENERAL</t>
        </is>
      </c>
      <c r="D2708" s="11" t="n">
        <v>15</v>
      </c>
      <c r="E2708" s="12" t="n">
        <v>41991.86</v>
      </c>
      <c r="F2708" s="14">
        <f>E2708/SUM(E$2:E$4165)</f>
        <v/>
      </c>
      <c r="G2708" s="14">
        <f>G2707+F2708</f>
        <v/>
      </c>
      <c r="H2708" s="5">
        <f>IF(G2708&lt;=p_rot_a,"A",IF(G2708&lt;=p_rot_b,"B","C"))</f>
        <v/>
      </c>
    </row>
    <row r="2709">
      <c r="A2709" s="5" t="inlineStr">
        <is>
          <t>987322</t>
        </is>
      </c>
      <c r="B2709" s="5" t="inlineStr">
        <is>
          <t>TOTAL GUANTE NITRILO EN PALMA TSP12101</t>
        </is>
      </c>
      <c r="C2709" s="5" t="inlineStr">
        <is>
          <t>FERRETERIA GENERAL</t>
        </is>
      </c>
      <c r="D2709" s="11" t="n">
        <v>61</v>
      </c>
      <c r="E2709" s="12" t="n">
        <v>41934.1</v>
      </c>
      <c r="F2709" s="14">
        <f>E2709/SUM(E$2:E$4165)</f>
        <v/>
      </c>
      <c r="G2709" s="14">
        <f>G2708+F2709</f>
        <v/>
      </c>
      <c r="H2709" s="5">
        <f>IF(G2709&lt;=p_rot_a,"A",IF(G2709&lt;=p_rot_b,"B","C"))</f>
        <v/>
      </c>
    </row>
    <row r="2710">
      <c r="A2710" s="5" t="inlineStr">
        <is>
          <t>351100300991852</t>
        </is>
      </c>
      <c r="B2710" s="5" t="inlineStr">
        <is>
          <t>MAKITA PUNTA PHILLIPS #2 X 6 EXTRA LARGA E-01286 IMPACTO</t>
        </is>
      </c>
      <c r="C2710" s="5" t="inlineStr">
        <is>
          <t>HERRAMIENTA ELECTRICA</t>
        </is>
      </c>
      <c r="D2710" s="11" t="n">
        <v>15</v>
      </c>
      <c r="E2710" s="12" t="n">
        <v>41869.18</v>
      </c>
      <c r="F2710" s="14">
        <f>E2710/SUM(E$2:E$4165)</f>
        <v/>
      </c>
      <c r="G2710" s="14">
        <f>G2709+F2710</f>
        <v/>
      </c>
      <c r="H2710" s="5">
        <f>IF(G2710&lt;=p_rot_a,"A",IF(G2710&lt;=p_rot_b,"B","C"))</f>
        <v/>
      </c>
    </row>
    <row r="2711">
      <c r="A2711" s="5" t="inlineStr">
        <is>
          <t>3028</t>
        </is>
      </c>
      <c r="B2711" s="5" t="inlineStr">
        <is>
          <t xml:space="preserve">LORENZETTI RESISTENCIA ORIGINAL TIPO RESORTE DUCHA </t>
        </is>
      </c>
      <c r="C2711" s="5" t="inlineStr">
        <is>
          <t>FERRETERIA GENERAL</t>
        </is>
      </c>
      <c r="D2711" s="11" t="n">
        <v>8</v>
      </c>
      <c r="E2711" s="12" t="n">
        <v>41814.53</v>
      </c>
      <c r="F2711" s="14">
        <f>E2711/SUM(E$2:E$4165)</f>
        <v/>
      </c>
      <c r="G2711" s="14">
        <f>G2710+F2711</f>
        <v/>
      </c>
      <c r="H2711" s="5">
        <f>IF(G2711&lt;=p_rot_a,"A",IF(G2711&lt;=p_rot_b,"B","C"))</f>
        <v/>
      </c>
    </row>
    <row r="2712">
      <c r="A2712" s="5" t="inlineStr">
        <is>
          <t>351100300990449</t>
        </is>
      </c>
      <c r="B2712" s="5" t="inlineStr">
        <is>
          <t>SOPLADORA ELECTRICA 960W 110V SOPLA-960 TRUPER</t>
        </is>
      </c>
      <c r="C2712" s="5" t="inlineStr">
        <is>
          <t>HERRAMIENTA ELECTRICA</t>
        </is>
      </c>
      <c r="D2712" s="11" t="n">
        <v>2</v>
      </c>
      <c r="E2712" s="12" t="n">
        <v>41766.51</v>
      </c>
      <c r="F2712" s="14">
        <f>E2712/SUM(E$2:E$4165)</f>
        <v/>
      </c>
      <c r="G2712" s="14">
        <f>G2711+F2712</f>
        <v/>
      </c>
      <c r="H2712" s="5">
        <f>IF(G2712&lt;=p_rot_a,"A",IF(G2712&lt;=p_rot_b,"B","C"))</f>
        <v/>
      </c>
    </row>
    <row r="2713">
      <c r="A2713" s="5" t="inlineStr">
        <is>
          <t>9258</t>
        </is>
      </c>
      <c r="B2713" s="5" t="inlineStr">
        <is>
          <t>TUBO PVC 3/4 COMPLETO 6MTS</t>
        </is>
      </c>
      <c r="C2713" s="5" t="inlineStr">
        <is>
          <t>TUBERIA PVC, CANOAS Y ACCESORIOS</t>
        </is>
      </c>
      <c r="D2713" s="11" t="n">
        <v>3</v>
      </c>
      <c r="E2713" s="12" t="n">
        <v>41700</v>
      </c>
      <c r="F2713" s="14">
        <f>E2713/SUM(E$2:E$4165)</f>
        <v/>
      </c>
      <c r="G2713" s="14">
        <f>G2712+F2713</f>
        <v/>
      </c>
      <c r="H2713" s="5">
        <f>IF(G2713&lt;=p_rot_a,"A",IF(G2713&lt;=p_rot_b,"B","C"))</f>
        <v/>
      </c>
    </row>
    <row r="2714">
      <c r="A2714" s="5" t="inlineStr">
        <is>
          <t>71577</t>
        </is>
      </c>
      <c r="B2714" s="5" t="inlineStr">
        <is>
          <t>TORNILLO TECHO 3 PF</t>
        </is>
      </c>
      <c r="C2714" s="5" t="inlineStr">
        <is>
          <t>TORNILLERIA</t>
        </is>
      </c>
      <c r="D2714" s="11" t="n">
        <v>1091</v>
      </c>
      <c r="E2714" s="12" t="n">
        <v>41688.9</v>
      </c>
      <c r="F2714" s="14">
        <f>E2714/SUM(E$2:E$4165)</f>
        <v/>
      </c>
      <c r="G2714" s="14">
        <f>G2713+F2714</f>
        <v/>
      </c>
      <c r="H2714" s="5">
        <f>IF(G2714&lt;=p_rot_a,"A",IF(G2714&lt;=p_rot_b,"B","C"))</f>
        <v/>
      </c>
    </row>
    <row r="2715">
      <c r="A2715" s="5" t="inlineStr">
        <is>
          <t>71607</t>
        </is>
      </c>
      <c r="B2715" s="5" t="inlineStr">
        <is>
          <t>DESAGUE BAÑO 2 GRACIELA S9126</t>
        </is>
      </c>
      <c r="C2715" s="5" t="inlineStr">
        <is>
          <t>FERRETERIA GENERAL</t>
        </is>
      </c>
      <c r="D2715" s="11" t="n">
        <v>43</v>
      </c>
      <c r="E2715" s="12" t="n">
        <v>41588.12</v>
      </c>
      <c r="F2715" s="14">
        <f>E2715/SUM(E$2:E$4165)</f>
        <v/>
      </c>
      <c r="G2715" s="14">
        <f>G2714+F2715</f>
        <v/>
      </c>
      <c r="H2715" s="5">
        <f>IF(G2715&lt;=p_rot_a,"A",IF(G2715&lt;=p_rot_b,"B","C"))</f>
        <v/>
      </c>
    </row>
    <row r="2716">
      <c r="A2716" s="5" t="inlineStr">
        <is>
          <t>65312</t>
        </is>
      </c>
      <c r="B2716" s="5" t="inlineStr">
        <is>
          <t>TOTAL LINGA CON RATCH 4 TON 2 X 10M THTRS4101</t>
        </is>
      </c>
      <c r="C2716" s="5" t="inlineStr">
        <is>
          <t>FERRETERIA GENERAL</t>
        </is>
      </c>
      <c r="D2716" s="11" t="n">
        <v>3</v>
      </c>
      <c r="E2716" s="12" t="n">
        <v>41561.56</v>
      </c>
      <c r="F2716" s="14">
        <f>E2716/SUM(E$2:E$4165)</f>
        <v/>
      </c>
      <c r="G2716" s="14">
        <f>G2715+F2716</f>
        <v/>
      </c>
      <c r="H2716" s="5">
        <f>IF(G2716&lt;=p_rot_a,"A",IF(G2716&lt;=p_rot_b,"B","C"))</f>
        <v/>
      </c>
    </row>
    <row r="2717">
      <c r="A2717" s="5" t="inlineStr">
        <is>
          <t>PINT-AN-0045</t>
        </is>
      </c>
      <c r="B2717" s="5" t="inlineStr">
        <is>
          <t>LANCO EXPRESS TINT ACEITE 1/4 EC347-5</t>
        </is>
      </c>
      <c r="C2717" s="5" t="inlineStr">
        <is>
          <t>ANTICORROSIVOS Y BASE ACEITE</t>
        </is>
      </c>
      <c r="D2717" s="11" t="n">
        <v>8</v>
      </c>
      <c r="E2717" s="12" t="n">
        <v>41527.67</v>
      </c>
      <c r="F2717" s="14">
        <f>E2717/SUM(E$2:E$4165)</f>
        <v/>
      </c>
      <c r="G2717" s="14">
        <f>G2716+F2717</f>
        <v/>
      </c>
      <c r="H2717" s="5">
        <f>IF(G2717&lt;=p_rot_a,"A",IF(G2717&lt;=p_rot_b,"B","C"))</f>
        <v/>
      </c>
    </row>
    <row r="2718">
      <c r="A2718" s="5" t="inlineStr">
        <is>
          <t>1108236</t>
        </is>
      </c>
      <c r="B2718" s="5" t="inlineStr">
        <is>
          <t>TOTAL CEPILLO ELECTRICO 3 1/4 X 3MM 10502 UTL1108236</t>
        </is>
      </c>
      <c r="C2718" s="5" t="inlineStr">
        <is>
          <t>SIN CATEGORIA</t>
        </is>
      </c>
      <c r="D2718" s="11" t="n">
        <v>1</v>
      </c>
      <c r="E2718" s="12" t="n">
        <v>41507.23</v>
      </c>
      <c r="F2718" s="14">
        <f>E2718/SUM(E$2:E$4165)</f>
        <v/>
      </c>
      <c r="G2718" s="14">
        <f>G2717+F2718</f>
        <v/>
      </c>
      <c r="H2718" s="5">
        <f>IF(G2718&lt;=p_rot_a,"A",IF(G2718&lt;=p_rot_b,"B","C"))</f>
        <v/>
      </c>
    </row>
    <row r="2719">
      <c r="A2719" s="5" t="inlineStr">
        <is>
          <t>420420914</t>
        </is>
      </c>
      <c r="B2719" s="5" t="inlineStr">
        <is>
          <t>PROTECTO PINTURA ANTICORROSIVA ROJO OXIDO 384 1 GL (3.785L)</t>
        </is>
      </c>
      <c r="C2719" s="5" t="inlineStr">
        <is>
          <t>SIN CATEGORIA</t>
        </is>
      </c>
      <c r="D2719" s="11" t="n">
        <v>3</v>
      </c>
      <c r="E2719" s="12" t="n">
        <v>41497.21</v>
      </c>
      <c r="F2719" s="14">
        <f>E2719/SUM(E$2:E$4165)</f>
        <v/>
      </c>
      <c r="G2719" s="14">
        <f>G2718+F2719</f>
        <v/>
      </c>
      <c r="H2719" s="5">
        <f>IF(G2719&lt;=p_rot_a,"A",IF(G2719&lt;=p_rot_b,"B","C"))</f>
        <v/>
      </c>
    </row>
    <row r="2720">
      <c r="A2720" s="5" t="inlineStr">
        <is>
          <t>300992910</t>
        </is>
      </c>
      <c r="B2720" s="5" t="inlineStr">
        <is>
          <t>LAVATORIO TIPO BOWL MANCHESTER 50X33X16 CM BCYP8740-165-C</t>
        </is>
      </c>
      <c r="C2720" s="5" t="inlineStr">
        <is>
          <t>IMPORTACION LOZA</t>
        </is>
      </c>
      <c r="D2720" s="11" t="n">
        <v>1</v>
      </c>
      <c r="E2720" s="12" t="n">
        <v>41415.93</v>
      </c>
      <c r="F2720" s="14">
        <f>E2720/SUM(E$2:E$4165)</f>
        <v/>
      </c>
      <c r="G2720" s="14">
        <f>G2719+F2720</f>
        <v/>
      </c>
      <c r="H2720" s="5">
        <f>IF(G2720&lt;=p_rot_a,"A",IF(G2720&lt;=p_rot_b,"B","C"))</f>
        <v/>
      </c>
    </row>
    <row r="2721">
      <c r="A2721" s="5" t="inlineStr">
        <is>
          <t>503359</t>
        </is>
      </c>
      <c r="B2721" s="5" t="inlineStr">
        <is>
          <t>TOTAL SERRUCHO P / PLASTICO 18 TMT55186</t>
        </is>
      </c>
      <c r="C2721" s="5" t="inlineStr">
        <is>
          <t>FERRETERIA GENERAL</t>
        </is>
      </c>
      <c r="D2721" s="11" t="n">
        <v>16</v>
      </c>
      <c r="E2721" s="12" t="n">
        <v>41301.48</v>
      </c>
      <c r="F2721" s="14">
        <f>E2721/SUM(E$2:E$4165)</f>
        <v/>
      </c>
      <c r="G2721" s="14">
        <f>G2720+F2721</f>
        <v/>
      </c>
      <c r="H2721" s="5">
        <f>IF(G2721&lt;=p_rot_a,"A",IF(G2721&lt;=p_rot_b,"B","C"))</f>
        <v/>
      </c>
    </row>
    <row r="2722">
      <c r="A2722" s="5" t="inlineStr">
        <is>
          <t>9102</t>
        </is>
      </c>
      <c r="B2722" s="5" t="inlineStr">
        <is>
          <t>TUBO PVC 11/4 COMPLETO 6MTS</t>
        </is>
      </c>
      <c r="C2722" s="5" t="inlineStr">
        <is>
          <t>TUBERIA PVC, CANOAS Y ACCESORIOS</t>
        </is>
      </c>
      <c r="D2722" s="11" t="n">
        <v>6</v>
      </c>
      <c r="E2722" s="12" t="n">
        <v>41226.9</v>
      </c>
      <c r="F2722" s="14">
        <f>E2722/SUM(E$2:E$4165)</f>
        <v/>
      </c>
      <c r="G2722" s="14">
        <f>G2721+F2722</f>
        <v/>
      </c>
      <c r="H2722" s="5">
        <f>IF(G2722&lt;=p_rot_a,"A",IF(G2722&lt;=p_rot_b,"B","C"))</f>
        <v/>
      </c>
    </row>
    <row r="2723">
      <c r="A2723" s="5" t="inlineStr">
        <is>
          <t>7193</t>
        </is>
      </c>
      <c r="B2723" s="5" t="inlineStr">
        <is>
          <t>LOCTITE SILICON GRIS 75ML PERMATEX 18718</t>
        </is>
      </c>
      <c r="C2723" s="5" t="inlineStr">
        <is>
          <t>FERRETERIA GENERAL</t>
        </is>
      </c>
      <c r="D2723" s="11" t="n">
        <v>13</v>
      </c>
      <c r="E2723" s="12" t="n">
        <v>41140.13</v>
      </c>
      <c r="F2723" s="14">
        <f>E2723/SUM(E$2:E$4165)</f>
        <v/>
      </c>
      <c r="G2723" s="14">
        <f>G2722+F2723</f>
        <v/>
      </c>
      <c r="H2723" s="5">
        <f>IF(G2723&lt;=p_rot_a,"A",IF(G2723&lt;=p_rot_b,"B","C"))</f>
        <v/>
      </c>
    </row>
    <row r="2724">
      <c r="A2724" s="5" t="inlineStr">
        <is>
          <t>73905</t>
        </is>
      </c>
      <c r="B2724" s="5" t="inlineStr">
        <is>
          <t>TOTAL COROFIJA JUEGO DE LLAVES 8PCS  C/RATCH THT102RK086</t>
        </is>
      </c>
      <c r="C2724" s="5" t="inlineStr">
        <is>
          <t>FERRETERIA GENERAL</t>
        </is>
      </c>
      <c r="D2724" s="11" t="n">
        <v>3</v>
      </c>
      <c r="E2724" s="12" t="n">
        <v>40952.33</v>
      </c>
      <c r="F2724" s="14">
        <f>E2724/SUM(E$2:E$4165)</f>
        <v/>
      </c>
      <c r="G2724" s="14">
        <f>G2723+F2724</f>
        <v/>
      </c>
      <c r="H2724" s="5">
        <f>IF(G2724&lt;=p_rot_a,"A",IF(G2724&lt;=p_rot_b,"B","C"))</f>
        <v/>
      </c>
    </row>
    <row r="2725">
      <c r="A2725" s="5" t="inlineStr">
        <is>
          <t>73781</t>
        </is>
      </c>
      <c r="B2725" s="5" t="inlineStr">
        <is>
          <t>TOTAL MARTILLO FIBRA DE VIDRO 80Z THCH61008 - THTS7308</t>
        </is>
      </c>
      <c r="C2725" s="5" t="inlineStr">
        <is>
          <t>FERRETERIA GENERAL</t>
        </is>
      </c>
      <c r="D2725" s="11" t="n">
        <v>19</v>
      </c>
      <c r="E2725" s="12" t="n">
        <v>40946.17</v>
      </c>
      <c r="F2725" s="14">
        <f>E2725/SUM(E$2:E$4165)</f>
        <v/>
      </c>
      <c r="G2725" s="14">
        <f>G2724+F2725</f>
        <v/>
      </c>
      <c r="H2725" s="5">
        <f>IF(G2725&lt;=p_rot_a,"A",IF(G2725&lt;=p_rot_b,"B","C"))</f>
        <v/>
      </c>
    </row>
    <row r="2726">
      <c r="A2726" s="5" t="inlineStr">
        <is>
          <t>7333</t>
        </is>
      </c>
      <c r="B2726" s="5" t="inlineStr">
        <is>
          <t>TRUPER ESPATULA TRUPER 12 P/GYP</t>
        </is>
      </c>
      <c r="C2726" s="5" t="inlineStr">
        <is>
          <t>FERRETERIA GENERAL</t>
        </is>
      </c>
      <c r="D2726" s="11" t="n">
        <v>14</v>
      </c>
      <c r="E2726" s="12" t="n">
        <v>40943.52</v>
      </c>
      <c r="F2726" s="14">
        <f>E2726/SUM(E$2:E$4165)</f>
        <v/>
      </c>
      <c r="G2726" s="14">
        <f>G2725+F2726</f>
        <v/>
      </c>
      <c r="H2726" s="5">
        <f>IF(G2726&lt;=p_rot_a,"A",IF(G2726&lt;=p_rot_b,"B","C"))</f>
        <v/>
      </c>
    </row>
    <row r="2727">
      <c r="A2727" s="5" t="inlineStr">
        <is>
          <t>15191</t>
        </is>
      </c>
      <c r="B2727" s="5" t="inlineStr">
        <is>
          <t>TOTAL TIJERA HOJALATERO 10 THT524101</t>
        </is>
      </c>
      <c r="C2727" s="5" t="inlineStr">
        <is>
          <t>FERRETERIA GENERAL</t>
        </is>
      </c>
      <c r="D2727" s="11" t="n">
        <v>12</v>
      </c>
      <c r="E2727" s="12" t="n">
        <v>40817.22</v>
      </c>
      <c r="F2727" s="14">
        <f>E2727/SUM(E$2:E$4165)</f>
        <v/>
      </c>
      <c r="G2727" s="14">
        <f>G2726+F2727</f>
        <v/>
      </c>
      <c r="H2727" s="5">
        <f>IF(G2727&lt;=p_rot_a,"A",IF(G2727&lt;=p_rot_b,"B","C"))</f>
        <v/>
      </c>
    </row>
    <row r="2728">
      <c r="A2728" s="5" t="inlineStr">
        <is>
          <t>72560</t>
        </is>
      </c>
      <c r="B2728" s="5" t="inlineStr">
        <is>
          <t>TOTAL CIZALLA 24</t>
        </is>
      </c>
      <c r="C2728" s="5" t="inlineStr">
        <is>
          <t>FERRETERIA GENERAL</t>
        </is>
      </c>
      <c r="D2728" s="11" t="n">
        <v>4</v>
      </c>
      <c r="E2728" s="12" t="n">
        <v>40787.83</v>
      </c>
      <c r="F2728" s="14">
        <f>E2728/SUM(E$2:E$4165)</f>
        <v/>
      </c>
      <c r="G2728" s="14">
        <f>G2727+F2728</f>
        <v/>
      </c>
      <c r="H2728" s="5">
        <f>IF(G2728&lt;=p_rot_a,"A",IF(G2728&lt;=p_rot_b,"B","C"))</f>
        <v/>
      </c>
    </row>
    <row r="2729">
      <c r="A2729" s="5" t="inlineStr">
        <is>
          <t>PINT-PA-0072</t>
        </is>
      </c>
      <c r="B2729" s="5" t="inlineStr">
        <is>
          <t>MULTICOLOR PROMO 2.5GL ARENA MATE 1/2 CUBETA</t>
        </is>
      </c>
      <c r="C2729" s="5" t="inlineStr">
        <is>
          <t>PINTURA ACRILICA</t>
        </is>
      </c>
      <c r="D2729" s="11" t="n">
        <v>4</v>
      </c>
      <c r="E2729" s="12" t="n">
        <v>40707.96</v>
      </c>
      <c r="F2729" s="14">
        <f>E2729/SUM(E$2:E$4165)</f>
        <v/>
      </c>
      <c r="G2729" s="14">
        <f>G2728+F2729</f>
        <v/>
      </c>
      <c r="H2729" s="5">
        <f>IF(G2729&lt;=p_rot_a,"A",IF(G2729&lt;=p_rot_b,"B","C"))</f>
        <v/>
      </c>
    </row>
    <row r="2730">
      <c r="A2730" s="5" t="inlineStr">
        <is>
          <t>71062</t>
        </is>
      </c>
      <c r="B2730" s="5" t="inlineStr">
        <is>
          <t>TOTAL PATA CHANCHO 24 X 1  3/16 X 5/5 THT431242</t>
        </is>
      </c>
      <c r="C2730" s="5" t="inlineStr">
        <is>
          <t>FERRETERIA GENERAL</t>
        </is>
      </c>
      <c r="D2730" s="11" t="n">
        <v>8</v>
      </c>
      <c r="E2730" s="12" t="n">
        <v>40704.86</v>
      </c>
      <c r="F2730" s="14">
        <f>E2730/SUM(E$2:E$4165)</f>
        <v/>
      </c>
      <c r="G2730" s="14">
        <f>G2729+F2730</f>
        <v/>
      </c>
      <c r="H2730" s="5">
        <f>IF(G2730&lt;=p_rot_a,"A",IF(G2730&lt;=p_rot_b,"B","C"))</f>
        <v/>
      </c>
    </row>
    <row r="2731">
      <c r="A2731" s="5" t="inlineStr">
        <is>
          <t>7146</t>
        </is>
      </c>
      <c r="B2731" s="5" t="inlineStr">
        <is>
          <t>PICAPORTE 2 1/2 BLISTER DORADO PID 125</t>
        </is>
      </c>
      <c r="C2731" s="5" t="inlineStr">
        <is>
          <t>FERRETERIA GENERAL</t>
        </is>
      </c>
      <c r="D2731" s="11" t="n">
        <v>66</v>
      </c>
      <c r="E2731" s="12" t="n">
        <v>40631.04</v>
      </c>
      <c r="F2731" s="14">
        <f>E2731/SUM(E$2:E$4165)</f>
        <v/>
      </c>
      <c r="G2731" s="14">
        <f>G2730+F2731</f>
        <v/>
      </c>
      <c r="H2731" s="5">
        <f>IF(G2731&lt;=p_rot_a,"A",IF(G2731&lt;=p_rot_b,"B","C"))</f>
        <v/>
      </c>
    </row>
    <row r="2732">
      <c r="A2732" s="5" t="inlineStr">
        <is>
          <t>69451</t>
        </is>
      </c>
      <c r="B2732" s="5" t="inlineStr">
        <is>
          <t>COLA BLANCA GRIP BOND 2 LANCO 8OZ</t>
        </is>
      </c>
      <c r="C2732" s="5" t="inlineStr">
        <is>
          <t>PINTURAS Y SELLADORES</t>
        </is>
      </c>
      <c r="D2732" s="11" t="n">
        <v>27</v>
      </c>
      <c r="E2732" s="12" t="n">
        <v>40574.75</v>
      </c>
      <c r="F2732" s="14">
        <f>E2732/SUM(E$2:E$4165)</f>
        <v/>
      </c>
      <c r="G2732" s="14">
        <f>G2731+F2732</f>
        <v/>
      </c>
      <c r="H2732" s="5">
        <f>IF(G2732&lt;=p_rot_a,"A",IF(G2732&lt;=p_rot_b,"B","C"))</f>
        <v/>
      </c>
    </row>
    <row r="2733">
      <c r="A2733" s="5" t="inlineStr">
        <is>
          <t>351100300991917</t>
        </is>
      </c>
      <c r="B2733" s="5" t="inlineStr">
        <is>
          <t>BARRA CLAVADORA PARA PANEL WPC Y DECK WPC 2X2 2.90M VIGUETA</t>
        </is>
      </c>
      <c r="C2733" s="5" t="inlineStr">
        <is>
          <t>PANEL ACANALADO EXTERIOR WPC</t>
        </is>
      </c>
      <c r="D2733" s="11" t="n">
        <v>7</v>
      </c>
      <c r="E2733" s="12" t="n">
        <v>40311.95</v>
      </c>
      <c r="F2733" s="14">
        <f>E2733/SUM(E$2:E$4165)</f>
        <v/>
      </c>
      <c r="G2733" s="14">
        <f>G2732+F2733</f>
        <v/>
      </c>
      <c r="H2733" s="5">
        <f>IF(G2733&lt;=p_rot_a,"A",IF(G2733&lt;=p_rot_b,"B","C"))</f>
        <v/>
      </c>
    </row>
    <row r="2734">
      <c r="A2734" s="5" t="inlineStr">
        <is>
          <t>60100044</t>
        </is>
      </c>
      <c r="B2734" s="5" t="inlineStr">
        <is>
          <t>TECNOLITE INTERIOR LUMINARIA COLGANTE SIN BOMBILLO 100-240V 60SOCK044MVE27N</t>
        </is>
      </c>
      <c r="C2734" s="5" t="inlineStr">
        <is>
          <t>SIN CATEGORIA</t>
        </is>
      </c>
      <c r="D2734" s="11" t="n">
        <v>3</v>
      </c>
      <c r="E2734" s="12" t="n">
        <v>40302.33</v>
      </c>
      <c r="F2734" s="14">
        <f>E2734/SUM(E$2:E$4165)</f>
        <v/>
      </c>
      <c r="G2734" s="14">
        <f>G2733+F2734</f>
        <v/>
      </c>
      <c r="H2734" s="5">
        <f>IF(G2734&lt;=p_rot_a,"A",IF(G2734&lt;=p_rot_b,"B","C"))</f>
        <v/>
      </c>
    </row>
    <row r="2735">
      <c r="A2735" s="5" t="inlineStr">
        <is>
          <t>73217</t>
        </is>
      </c>
      <c r="B2735" s="5" t="inlineStr">
        <is>
          <t>TAPON HULE CUADRADO 1 X 1</t>
        </is>
      </c>
      <c r="C2735" s="5" t="inlineStr">
        <is>
          <t>FERRETERIA GENERAL</t>
        </is>
      </c>
      <c r="D2735" s="11" t="n">
        <v>460</v>
      </c>
      <c r="E2735" s="12" t="n">
        <v>40125.38</v>
      </c>
      <c r="F2735" s="14">
        <f>E2735/SUM(E$2:E$4165)</f>
        <v/>
      </c>
      <c r="G2735" s="14">
        <f>G2734+F2735</f>
        <v/>
      </c>
      <c r="H2735" s="5">
        <f>IF(G2735&lt;=p_rot_a,"A",IF(G2735&lt;=p_rot_b,"B","C"))</f>
        <v/>
      </c>
    </row>
    <row r="2736">
      <c r="A2736" s="5" t="inlineStr">
        <is>
          <t>73998</t>
        </is>
      </c>
      <c r="B2736" s="5" t="inlineStr">
        <is>
          <t>$$ AGARRADERA PUERTA 683-2 AB</t>
        </is>
      </c>
      <c r="C2736" s="5" t="inlineStr">
        <is>
          <t>FERRETERIA GENERAL</t>
        </is>
      </c>
      <c r="D2736" s="11" t="n">
        <v>6</v>
      </c>
      <c r="E2736" s="12" t="n">
        <v>40099</v>
      </c>
      <c r="F2736" s="14">
        <f>E2736/SUM(E$2:E$4165)</f>
        <v/>
      </c>
      <c r="G2736" s="14">
        <f>G2735+F2736</f>
        <v/>
      </c>
      <c r="H2736" s="5">
        <f>IF(G2736&lt;=p_rot_a,"A",IF(G2736&lt;=p_rot_b,"B","C"))</f>
        <v/>
      </c>
    </row>
    <row r="2737">
      <c r="A2737" s="5" t="inlineStr">
        <is>
          <t>111271</t>
        </is>
      </c>
      <c r="B2737" s="5" t="inlineStr">
        <is>
          <t>CACHERA LAVATORIO CUELLO ALTO CROM 90121 EZ-FLO</t>
        </is>
      </c>
      <c r="C2737" s="5" t="inlineStr">
        <is>
          <t>GRIFERIA - ACC. BAÑO Y COCINA</t>
        </is>
      </c>
      <c r="D2737" s="11" t="n">
        <v>3</v>
      </c>
      <c r="E2737" s="12" t="n">
        <v>39998.91</v>
      </c>
      <c r="F2737" s="14">
        <f>E2737/SUM(E$2:E$4165)</f>
        <v/>
      </c>
      <c r="G2737" s="14">
        <f>G2736+F2737</f>
        <v/>
      </c>
      <c r="H2737" s="5">
        <f>IF(G2737&lt;=p_rot_a,"A",IF(G2737&lt;=p_rot_b,"B","C"))</f>
        <v/>
      </c>
    </row>
    <row r="2738">
      <c r="A2738" s="5" t="inlineStr">
        <is>
          <t>3027</t>
        </is>
      </c>
      <c r="B2738" s="5" t="inlineStr">
        <is>
          <t xml:space="preserve">LORENZETTI RESISTENCIA GENERICA TIPO RESORTE DUCHA </t>
        </is>
      </c>
      <c r="C2738" s="5" t="inlineStr">
        <is>
          <t>FERRETERIA GENERAL</t>
        </is>
      </c>
      <c r="D2738" s="11" t="n">
        <v>26</v>
      </c>
      <c r="E2738" s="12" t="n">
        <v>39886.56</v>
      </c>
      <c r="F2738" s="14">
        <f>E2738/SUM(E$2:E$4165)</f>
        <v/>
      </c>
      <c r="G2738" s="14">
        <f>G2737+F2738</f>
        <v/>
      </c>
      <c r="H2738" s="5">
        <f>IF(G2738&lt;=p_rot_a,"A",IF(G2738&lt;=p_rot_b,"B","C"))</f>
        <v/>
      </c>
    </row>
    <row r="2739">
      <c r="A2739" s="5" t="inlineStr">
        <is>
          <t>351100300990964</t>
        </is>
      </c>
      <c r="B2739" s="5" t="inlineStr">
        <is>
          <t>2DA TABLILLA COMERCIAL COLOR VARIADO LIQUIDACION</t>
        </is>
      </c>
      <c r="C2739" s="5" t="inlineStr">
        <is>
          <t>MATERIAL SEGUNDA</t>
        </is>
      </c>
      <c r="D2739" s="11" t="n">
        <v>3</v>
      </c>
      <c r="E2739" s="12" t="n">
        <v>39823.01</v>
      </c>
      <c r="F2739" s="14">
        <f>E2739/SUM(E$2:E$4165)</f>
        <v/>
      </c>
      <c r="G2739" s="14">
        <f>G2738+F2739</f>
        <v/>
      </c>
      <c r="H2739" s="5">
        <f>IF(G2739&lt;=p_rot_a,"A",IF(G2739&lt;=p_rot_b,"B","C"))</f>
        <v/>
      </c>
    </row>
    <row r="2740">
      <c r="A2740" s="5" t="inlineStr">
        <is>
          <t>60100007</t>
        </is>
      </c>
      <c r="B2740" s="5" t="inlineStr">
        <is>
          <t xml:space="preserve">BOMBILLO LED 28W E27 6500K JUMBO WELLMAX T100 </t>
        </is>
      </c>
      <c r="C2740" s="5" t="inlineStr">
        <is>
          <t>BOMBILLOS Y LAMPARAS</t>
        </is>
      </c>
      <c r="D2740" s="11" t="n">
        <v>16</v>
      </c>
      <c r="E2740" s="12" t="n">
        <v>39703.18</v>
      </c>
      <c r="F2740" s="14">
        <f>E2740/SUM(E$2:E$4165)</f>
        <v/>
      </c>
      <c r="G2740" s="14">
        <f>G2739+F2740</f>
        <v/>
      </c>
      <c r="H2740" s="5">
        <f>IF(G2740&lt;=p_rot_a,"A",IF(G2740&lt;=p_rot_b,"B","C"))</f>
        <v/>
      </c>
    </row>
    <row r="2741">
      <c r="A2741" s="5" t="inlineStr">
        <is>
          <t>7885</t>
        </is>
      </c>
      <c r="B2741" s="5" t="inlineStr">
        <is>
          <t>RIEL P/GAVETA 14</t>
        </is>
      </c>
      <c r="C2741" s="5" t="inlineStr">
        <is>
          <t>FERRETERIA GENERAL</t>
        </is>
      </c>
      <c r="D2741" s="11" t="n">
        <v>36</v>
      </c>
      <c r="E2741" s="12" t="n">
        <v>39428.34</v>
      </c>
      <c r="F2741" s="14">
        <f>E2741/SUM(E$2:E$4165)</f>
        <v/>
      </c>
      <c r="G2741" s="14">
        <f>G2740+F2741</f>
        <v/>
      </c>
      <c r="H2741" s="5">
        <f>IF(G2741&lt;=p_rot_a,"A",IF(G2741&lt;=p_rot_b,"B","C"))</f>
        <v/>
      </c>
    </row>
    <row r="2742">
      <c r="A2742" s="5" t="inlineStr">
        <is>
          <t>30288</t>
        </is>
      </c>
      <c r="B2742" s="5" t="inlineStr">
        <is>
          <t>TOTAL LINTERNA MANOS LIBRES  THL13AAA2</t>
        </is>
      </c>
      <c r="C2742" s="5" t="inlineStr">
        <is>
          <t>HERRAMIENTA ELECTRICA</t>
        </is>
      </c>
      <c r="D2742" s="11" t="n">
        <v>8</v>
      </c>
      <c r="E2742" s="12" t="n">
        <v>39414.48</v>
      </c>
      <c r="F2742" s="14">
        <f>E2742/SUM(E$2:E$4165)</f>
        <v/>
      </c>
      <c r="G2742" s="14">
        <f>G2741+F2742</f>
        <v/>
      </c>
      <c r="H2742" s="5">
        <f>IF(G2742&lt;=p_rot_a,"A",IF(G2742&lt;=p_rot_b,"B","C"))</f>
        <v/>
      </c>
    </row>
    <row r="2743">
      <c r="A2743" s="5" t="inlineStr">
        <is>
          <t>10200001</t>
        </is>
      </c>
      <c r="B2743" s="5" t="inlineStr">
        <is>
          <t>TUBO REDONDO 5/8 X 1.00MM NEGRO</t>
        </is>
      </c>
      <c r="C2743" s="5" t="inlineStr">
        <is>
          <t>TUBERIA REDONDA</t>
        </is>
      </c>
      <c r="D2743" s="11" t="n">
        <v>25</v>
      </c>
      <c r="E2743" s="12" t="n">
        <v>39375</v>
      </c>
      <c r="F2743" s="14">
        <f>E2743/SUM(E$2:E$4165)</f>
        <v/>
      </c>
      <c r="G2743" s="14">
        <f>G2742+F2743</f>
        <v/>
      </c>
      <c r="H2743" s="5">
        <f>IF(G2743&lt;=p_rot_a,"A",IF(G2743&lt;=p_rot_b,"B","C"))</f>
        <v/>
      </c>
    </row>
    <row r="2744">
      <c r="A2744" s="5" t="inlineStr">
        <is>
          <t>351100300990756</t>
        </is>
      </c>
      <c r="B2744" s="5" t="inlineStr">
        <is>
          <t>ANGULAR CAMA 4</t>
        </is>
      </c>
      <c r="C2744" s="5" t="inlineStr">
        <is>
          <t>FERRETERIA GENERAL</t>
        </is>
      </c>
      <c r="D2744" s="11" t="n">
        <v>35</v>
      </c>
      <c r="E2744" s="12" t="n">
        <v>39324.29</v>
      </c>
      <c r="F2744" s="14">
        <f>E2744/SUM(E$2:E$4165)</f>
        <v/>
      </c>
      <c r="G2744" s="14">
        <f>G2743+F2744</f>
        <v/>
      </c>
      <c r="H2744" s="5">
        <f>IF(G2744&lt;=p_rot_a,"A",IF(G2744&lt;=p_rot_b,"B","C"))</f>
        <v/>
      </c>
    </row>
    <row r="2745">
      <c r="A2745" s="5" t="inlineStr">
        <is>
          <t>990634</t>
        </is>
      </c>
      <c r="B2745" s="5" t="inlineStr">
        <is>
          <t>GLADIATOR LIJADORA 260W 914/120</t>
        </is>
      </c>
      <c r="C2745" s="5" t="inlineStr">
        <is>
          <t>SIN CATEGORIA</t>
        </is>
      </c>
      <c r="D2745" s="11" t="n">
        <v>2</v>
      </c>
      <c r="E2745" s="12" t="n">
        <v>39165.75</v>
      </c>
      <c r="F2745" s="14">
        <f>E2745/SUM(E$2:E$4165)</f>
        <v/>
      </c>
      <c r="G2745" s="14">
        <f>G2744+F2745</f>
        <v/>
      </c>
      <c r="H2745" s="5">
        <f>IF(G2745&lt;=p_rot_a,"A",IF(G2745&lt;=p_rot_b,"B","C"))</f>
        <v/>
      </c>
    </row>
    <row r="2746">
      <c r="A2746" s="5" t="inlineStr">
        <is>
          <t>72348</t>
        </is>
      </c>
      <c r="B2746" s="5" t="inlineStr">
        <is>
          <t>AMARRA PLASTICA BLANCA 8</t>
        </is>
      </c>
      <c r="C2746" s="5" t="inlineStr">
        <is>
          <t>FERRETERIA GENERAL</t>
        </is>
      </c>
      <c r="D2746" s="11" t="n">
        <v>531</v>
      </c>
      <c r="E2746" s="12" t="n">
        <v>39119.65</v>
      </c>
      <c r="F2746" s="14">
        <f>E2746/SUM(E$2:E$4165)</f>
        <v/>
      </c>
      <c r="G2746" s="14">
        <f>G2745+F2746</f>
        <v/>
      </c>
      <c r="H2746" s="5">
        <f>IF(G2746&lt;=p_rot_a,"A",IF(G2746&lt;=p_rot_b,"B","C"))</f>
        <v/>
      </c>
    </row>
    <row r="2747">
      <c r="A2747" s="5" t="inlineStr">
        <is>
          <t>71900</t>
        </is>
      </c>
      <c r="B2747" s="5" t="inlineStr">
        <is>
          <t>TRUPER ESCUADRA CARPINTERO 16X24 EC-16X24</t>
        </is>
      </c>
      <c r="C2747" s="5" t="inlineStr">
        <is>
          <t>FERRETERIA GENERAL</t>
        </is>
      </c>
      <c r="D2747" s="11" t="n">
        <v>10</v>
      </c>
      <c r="E2747" s="12" t="n">
        <v>39028.02</v>
      </c>
      <c r="F2747" s="14">
        <f>E2747/SUM(E$2:E$4165)</f>
        <v/>
      </c>
      <c r="G2747" s="14">
        <f>G2746+F2747</f>
        <v/>
      </c>
      <c r="H2747" s="5">
        <f>IF(G2747&lt;=p_rot_a,"A",IF(G2747&lt;=p_rot_b,"B","C"))</f>
        <v/>
      </c>
    </row>
    <row r="2748">
      <c r="A2748" s="5" t="inlineStr">
        <is>
          <t>7496</t>
        </is>
      </c>
      <c r="B2748" s="5" t="inlineStr">
        <is>
          <t>CLAVO 1 SC</t>
        </is>
      </c>
      <c r="C2748" s="5" t="inlineStr">
        <is>
          <t>FERRETERIA GENERAL</t>
        </is>
      </c>
      <c r="D2748" s="11" t="n">
        <v>22.05</v>
      </c>
      <c r="E2748" s="12" t="n">
        <v>39007.42</v>
      </c>
      <c r="F2748" s="14">
        <f>E2748/SUM(E$2:E$4165)</f>
        <v/>
      </c>
      <c r="G2748" s="14">
        <f>G2747+F2748</f>
        <v/>
      </c>
      <c r="H2748" s="5">
        <f>IF(G2748&lt;=p_rot_a,"A",IF(G2748&lt;=p_rot_b,"B","C"))</f>
        <v/>
      </c>
    </row>
    <row r="2749">
      <c r="A2749" s="5" t="inlineStr">
        <is>
          <t>351100300990769</t>
        </is>
      </c>
      <c r="B2749" s="5" t="inlineStr">
        <is>
          <t xml:space="preserve">$$ CEDAZO PLASTICO 10X10 </t>
        </is>
      </c>
      <c r="C2749" s="5" t="inlineStr">
        <is>
          <t>FERRETERIA GENERAL</t>
        </is>
      </c>
      <c r="D2749" s="11" t="n">
        <v>32</v>
      </c>
      <c r="E2749" s="12" t="n">
        <v>38950.33</v>
      </c>
      <c r="F2749" s="14">
        <f>E2749/SUM(E$2:E$4165)</f>
        <v/>
      </c>
      <c r="G2749" s="14">
        <f>G2748+F2749</f>
        <v/>
      </c>
      <c r="H2749" s="5">
        <f>IF(G2749&lt;=p_rot_a,"A",IF(G2749&lt;=p_rot_b,"B","C"))</f>
        <v/>
      </c>
    </row>
    <row r="2750">
      <c r="A2750" s="5" t="inlineStr">
        <is>
          <t>73578</t>
        </is>
      </c>
      <c r="B2750" s="5" t="inlineStr">
        <is>
          <t>TRUPER LLANETA LISA LLP-6L</t>
        </is>
      </c>
      <c r="C2750" s="5" t="inlineStr">
        <is>
          <t>FERRETERIA GENERAL</t>
        </is>
      </c>
      <c r="D2750" s="11" t="n">
        <v>26</v>
      </c>
      <c r="E2750" s="12" t="n">
        <v>38900.21</v>
      </c>
      <c r="F2750" s="14">
        <f>E2750/SUM(E$2:E$4165)</f>
        <v/>
      </c>
      <c r="G2750" s="14">
        <f>G2749+F2750</f>
        <v/>
      </c>
      <c r="H2750" s="5">
        <f>IF(G2750&lt;=p_rot_a,"A",IF(G2750&lt;=p_rot_b,"B","C"))</f>
        <v/>
      </c>
    </row>
    <row r="2751">
      <c r="A2751" s="5" t="inlineStr">
        <is>
          <t>7324</t>
        </is>
      </c>
      <c r="B2751" s="5" t="inlineStr">
        <is>
          <t>MANGUERA P/LAVADORA 1.5M WH-D150</t>
        </is>
      </c>
      <c r="C2751" s="5" t="inlineStr">
        <is>
          <t>FERRETERIA GENERAL</t>
        </is>
      </c>
      <c r="D2751" s="11" t="n">
        <v>21</v>
      </c>
      <c r="E2751" s="12" t="n">
        <v>38860.29</v>
      </c>
      <c r="F2751" s="14">
        <f>E2751/SUM(E$2:E$4165)</f>
        <v/>
      </c>
      <c r="G2751" s="14">
        <f>G2750+F2751</f>
        <v/>
      </c>
      <c r="H2751" s="5">
        <f>IF(G2751&lt;=p_rot_a,"A",IF(G2751&lt;=p_rot_b,"B","C"))</f>
        <v/>
      </c>
    </row>
    <row r="2752">
      <c r="A2752" s="5" t="inlineStr">
        <is>
          <t>180</t>
        </is>
      </c>
      <c r="B2752" s="5" t="inlineStr">
        <is>
          <t>MELAMINA BLANCA 18MM BLANCO ARTICO</t>
        </is>
      </c>
      <c r="C2752" s="5" t="inlineStr">
        <is>
          <t>FERRETERIA GENERAL</t>
        </is>
      </c>
      <c r="D2752" s="11" t="n">
        <v>1</v>
      </c>
      <c r="E2752" s="12" t="n">
        <v>38832.37</v>
      </c>
      <c r="F2752" s="14">
        <f>E2752/SUM(E$2:E$4165)</f>
        <v/>
      </c>
      <c r="G2752" s="14">
        <f>G2751+F2752</f>
        <v/>
      </c>
      <c r="H2752" s="5">
        <f>IF(G2752&lt;=p_rot_a,"A",IF(G2752&lt;=p_rot_b,"B","C"))</f>
        <v/>
      </c>
    </row>
    <row r="2753">
      <c r="A2753" s="5" t="inlineStr">
        <is>
          <t>73986</t>
        </is>
      </c>
      <c r="B2753" s="5" t="inlineStr">
        <is>
          <t>SD BREAKER 1X20</t>
        </is>
      </c>
      <c r="C2753" s="5" t="inlineStr">
        <is>
          <t>ACCESORIOS ELECTRICOS Y CABLES</t>
        </is>
      </c>
      <c r="D2753" s="11" t="n">
        <v>7</v>
      </c>
      <c r="E2753" s="12" t="n">
        <v>38827.72</v>
      </c>
      <c r="F2753" s="14">
        <f>E2753/SUM(E$2:E$4165)</f>
        <v/>
      </c>
      <c r="G2753" s="14">
        <f>G2752+F2753</f>
        <v/>
      </c>
      <c r="H2753" s="5">
        <f>IF(G2753&lt;=p_rot_a,"A",IF(G2753&lt;=p_rot_b,"B","C"))</f>
        <v/>
      </c>
    </row>
    <row r="2754">
      <c r="A2754" s="5" t="inlineStr">
        <is>
          <t>7486</t>
        </is>
      </c>
      <c r="B2754" s="5" t="inlineStr">
        <is>
          <t>CLAVO TECHO 2 1/2</t>
        </is>
      </c>
      <c r="C2754" s="5" t="inlineStr">
        <is>
          <t>FERRETERIA GENERAL</t>
        </is>
      </c>
      <c r="D2754" s="11" t="n">
        <v>29.5</v>
      </c>
      <c r="E2754" s="12" t="n">
        <v>38817.04</v>
      </c>
      <c r="F2754" s="14">
        <f>E2754/SUM(E$2:E$4165)</f>
        <v/>
      </c>
      <c r="G2754" s="14">
        <f>G2753+F2754</f>
        <v/>
      </c>
      <c r="H2754" s="5">
        <f>IF(G2754&lt;=p_rot_a,"A",IF(G2754&lt;=p_rot_b,"B","C"))</f>
        <v/>
      </c>
    </row>
    <row r="2755">
      <c r="A2755" s="5" t="inlineStr">
        <is>
          <t>71608</t>
        </is>
      </c>
      <c r="B2755" s="5" t="inlineStr">
        <is>
          <t>CURVA EMT 1/2</t>
        </is>
      </c>
      <c r="C2755" s="5" t="inlineStr">
        <is>
          <t>ACCESORIOS ELECTRICOS Y CABLES</t>
        </is>
      </c>
      <c r="D2755" s="11" t="n">
        <v>51</v>
      </c>
      <c r="E2755" s="12" t="n">
        <v>38666.19</v>
      </c>
      <c r="F2755" s="14">
        <f>E2755/SUM(E$2:E$4165)</f>
        <v/>
      </c>
      <c r="G2755" s="14">
        <f>G2754+F2755</f>
        <v/>
      </c>
      <c r="H2755" s="5">
        <f>IF(G2755&lt;=p_rot_a,"A",IF(G2755&lt;=p_rot_b,"B","C"))</f>
        <v/>
      </c>
    </row>
    <row r="2756">
      <c r="A2756" s="5" t="inlineStr">
        <is>
          <t>73740</t>
        </is>
      </c>
      <c r="B2756" s="5" t="inlineStr">
        <is>
          <t>TOTAL DISCO DIAMANTADO TURBO 7 TAC2131801</t>
        </is>
      </c>
      <c r="C2756" s="5" t="inlineStr">
        <is>
          <t>FERRETERIA GENERAL</t>
        </is>
      </c>
      <c r="D2756" s="11" t="n">
        <v>7</v>
      </c>
      <c r="E2756" s="12" t="n">
        <v>38436.63</v>
      </c>
      <c r="F2756" s="14">
        <f>E2756/SUM(E$2:E$4165)</f>
        <v/>
      </c>
      <c r="G2756" s="14">
        <f>G2755+F2756</f>
        <v/>
      </c>
      <c r="H2756" s="5">
        <f>IF(G2756&lt;=p_rot_a,"A",IF(G2756&lt;=p_rot_b,"B","C"))</f>
        <v/>
      </c>
    </row>
    <row r="2757">
      <c r="A2757" s="5" t="inlineStr">
        <is>
          <t>140</t>
        </is>
      </c>
      <c r="B2757" s="5" t="inlineStr">
        <is>
          <t>CONCREMIX BOLSA 3KG</t>
        </is>
      </c>
      <c r="C2757" s="5" t="inlineStr">
        <is>
          <t>MORTEROS, CEMENTOS</t>
        </is>
      </c>
      <c r="D2757" s="11" t="n">
        <v>58</v>
      </c>
      <c r="E2757" s="12" t="n">
        <v>38426.07</v>
      </c>
      <c r="F2757" s="14">
        <f>E2757/SUM(E$2:E$4165)</f>
        <v/>
      </c>
      <c r="G2757" s="14">
        <f>G2756+F2757</f>
        <v/>
      </c>
      <c r="H2757" s="5">
        <f>IF(G2757&lt;=p_rot_a,"A",IF(G2757&lt;=p_rot_b,"B","C"))</f>
        <v/>
      </c>
    </row>
    <row r="2758">
      <c r="A2758" s="5" t="inlineStr">
        <is>
          <t>111288</t>
        </is>
      </c>
      <c r="B2758" s="5" t="inlineStr">
        <is>
          <t>CACHERA LAVATORIO METAL 90080 EZ-FLO</t>
        </is>
      </c>
      <c r="C2758" s="5" t="inlineStr">
        <is>
          <t>GRIFERIA - ACC. BAÑO Y COCINA</t>
        </is>
      </c>
      <c r="D2758" s="11" t="n">
        <v>3</v>
      </c>
      <c r="E2758" s="12" t="n">
        <v>38388.04</v>
      </c>
      <c r="F2758" s="14">
        <f>E2758/SUM(E$2:E$4165)</f>
        <v/>
      </c>
      <c r="G2758" s="14">
        <f>G2757+F2758</f>
        <v/>
      </c>
      <c r="H2758" s="5">
        <f>IF(G2758&lt;=p_rot_a,"A",IF(G2758&lt;=p_rot_b,"B","C"))</f>
        <v/>
      </c>
    </row>
    <row r="2759">
      <c r="A2759" s="5" t="inlineStr">
        <is>
          <t>351100300991279</t>
        </is>
      </c>
      <c r="B2759" s="5" t="inlineStr">
        <is>
          <t>PROTECTO HIGH STANDARD LATEX MATE INTERMEDIA GALON</t>
        </is>
      </c>
      <c r="C2759" s="5" t="inlineStr">
        <is>
          <t>SIN CATEGORIA</t>
        </is>
      </c>
      <c r="D2759" s="11" t="n">
        <v>3</v>
      </c>
      <c r="E2759" s="12" t="n">
        <v>38362.83</v>
      </c>
      <c r="F2759" s="14">
        <f>E2759/SUM(E$2:E$4165)</f>
        <v/>
      </c>
      <c r="G2759" s="14">
        <f>G2758+F2759</f>
        <v/>
      </c>
      <c r="H2759" s="5">
        <f>IF(G2759&lt;=p_rot_a,"A",IF(G2759&lt;=p_rot_b,"B","C"))</f>
        <v/>
      </c>
    </row>
    <row r="2760">
      <c r="A2760" s="5" t="inlineStr">
        <is>
          <t>PINT-PA-0067</t>
        </is>
      </c>
      <c r="B2760" s="5" t="inlineStr">
        <is>
          <t>MULTICOLOR LATEX VERDE JADE MATE CUBETA</t>
        </is>
      </c>
      <c r="C2760" s="5" t="inlineStr">
        <is>
          <t>PINTURA ACRILICA</t>
        </is>
      </c>
      <c r="D2760" s="11" t="n">
        <v>2</v>
      </c>
      <c r="E2760" s="12" t="n">
        <v>38353.98</v>
      </c>
      <c r="F2760" s="14">
        <f>E2760/SUM(E$2:E$4165)</f>
        <v/>
      </c>
      <c r="G2760" s="14">
        <f>G2759+F2760</f>
        <v/>
      </c>
      <c r="H2760" s="5">
        <f>IF(G2760&lt;=p_rot_a,"A",IF(G2760&lt;=p_rot_b,"B","C"))</f>
        <v/>
      </c>
    </row>
    <row r="2761">
      <c r="A2761" s="5" t="inlineStr">
        <is>
          <t>72129</t>
        </is>
      </c>
      <c r="B2761" s="5" t="inlineStr">
        <is>
          <t>TRUPEE LLAVE CANGREJO 12 LLAP-12L</t>
        </is>
      </c>
      <c r="C2761" s="5" t="inlineStr">
        <is>
          <t>FERRETERIA GENERAL</t>
        </is>
      </c>
      <c r="D2761" s="11" t="n">
        <v>10</v>
      </c>
      <c r="E2761" s="12" t="n">
        <v>38352.52</v>
      </c>
      <c r="F2761" s="14">
        <f>E2761/SUM(E$2:E$4165)</f>
        <v/>
      </c>
      <c r="G2761" s="14">
        <f>G2760+F2761</f>
        <v/>
      </c>
      <c r="H2761" s="5">
        <f>IF(G2761&lt;=p_rot_a,"A",IF(G2761&lt;=p_rot_b,"B","C"))</f>
        <v/>
      </c>
    </row>
    <row r="2762">
      <c r="A2762" s="5" t="inlineStr">
        <is>
          <t>9202</t>
        </is>
      </c>
      <c r="B2762" s="5" t="inlineStr">
        <is>
          <t>TAPON PVC 2</t>
        </is>
      </c>
      <c r="C2762" s="5" t="inlineStr">
        <is>
          <t>TUBERIA PVC, CANOAS Y ACCESORIOS</t>
        </is>
      </c>
      <c r="D2762" s="11" t="n">
        <v>89</v>
      </c>
      <c r="E2762" s="12" t="n">
        <v>38348.48</v>
      </c>
      <c r="F2762" s="14">
        <f>E2762/SUM(E$2:E$4165)</f>
        <v/>
      </c>
      <c r="G2762" s="14">
        <f>G2761+F2762</f>
        <v/>
      </c>
      <c r="H2762" s="5">
        <f>IF(G2762&lt;=p_rot_a,"A",IF(G2762&lt;=p_rot_b,"B","C"))</f>
        <v/>
      </c>
    </row>
    <row r="2763">
      <c r="A2763" s="5" t="inlineStr">
        <is>
          <t>7312</t>
        </is>
      </c>
      <c r="B2763" s="5" t="inlineStr">
        <is>
          <t xml:space="preserve">LOCTITE SUPER BONDER ORIGINAL 2G </t>
        </is>
      </c>
      <c r="C2763" s="5" t="inlineStr">
        <is>
          <t>FERRETERIA GENERAL</t>
        </is>
      </c>
      <c r="D2763" s="11" t="n">
        <v>34</v>
      </c>
      <c r="E2763" s="12" t="n">
        <v>38267.69</v>
      </c>
      <c r="F2763" s="14">
        <f>E2763/SUM(E$2:E$4165)</f>
        <v/>
      </c>
      <c r="G2763" s="14">
        <f>G2762+F2763</f>
        <v/>
      </c>
      <c r="H2763" s="5">
        <f>IF(G2763&lt;=p_rot_a,"A",IF(G2763&lt;=p_rot_b,"B","C"))</f>
        <v/>
      </c>
    </row>
    <row r="2764">
      <c r="A2764" s="5" t="inlineStr">
        <is>
          <t>351100300992911</t>
        </is>
      </c>
      <c r="B2764" s="5" t="inlineStr">
        <is>
          <t>ESQUINERO PVC FLAT ALFA CIELOS Y PAREDES  2.90M 2104</t>
        </is>
      </c>
      <c r="C2764" s="5" t="inlineStr">
        <is>
          <t>PANEL ACANALADO INTERIOR</t>
        </is>
      </c>
      <c r="D2764" s="11" t="n">
        <v>13</v>
      </c>
      <c r="E2764" s="12" t="n">
        <v>38178.35</v>
      </c>
      <c r="F2764" s="14">
        <f>E2764/SUM(E$2:E$4165)</f>
        <v/>
      </c>
      <c r="G2764" s="14">
        <f>G2763+F2764</f>
        <v/>
      </c>
      <c r="H2764" s="5">
        <f>IF(G2764&lt;=p_rot_a,"A",IF(G2764&lt;=p_rot_b,"B","C"))</f>
        <v/>
      </c>
    </row>
    <row r="2765">
      <c r="A2765" s="5" t="inlineStr">
        <is>
          <t>351100300991388</t>
        </is>
      </c>
      <c r="B2765" s="5" t="inlineStr">
        <is>
          <t>METALES LLAVE CHORRO PALANCA MET-011</t>
        </is>
      </c>
      <c r="C2765" s="5" t="inlineStr">
        <is>
          <t>GRIFERIA - ACC. BAÑO Y COCINA</t>
        </is>
      </c>
      <c r="D2765" s="11" t="n">
        <v>13</v>
      </c>
      <c r="E2765" s="12" t="n">
        <v>38121.77</v>
      </c>
      <c r="F2765" s="14">
        <f>E2765/SUM(E$2:E$4165)</f>
        <v/>
      </c>
      <c r="G2765" s="14">
        <f>G2764+F2765</f>
        <v/>
      </c>
      <c r="H2765" s="5">
        <f>IF(G2765&lt;=p_rot_a,"A",IF(G2765&lt;=p_rot_b,"B","C"))</f>
        <v/>
      </c>
    </row>
    <row r="2766">
      <c r="A2766" s="5" t="inlineStr">
        <is>
          <t>351100300991002</t>
        </is>
      </c>
      <c r="B2766" s="5" t="inlineStr">
        <is>
          <t>CERAMICA BRASIL BLANCO 45X45 2.04m2</t>
        </is>
      </c>
      <c r="C2766" s="5" t="inlineStr">
        <is>
          <t>SIN CATEGORIA</t>
        </is>
      </c>
      <c r="D2766" s="11" t="n">
        <v>4</v>
      </c>
      <c r="E2766" s="12" t="n">
        <v>38070.62</v>
      </c>
      <c r="F2766" s="14">
        <f>E2766/SUM(E$2:E$4165)</f>
        <v/>
      </c>
      <c r="G2766" s="14">
        <f>G2765+F2766</f>
        <v/>
      </c>
      <c r="H2766" s="5">
        <f>IF(G2766&lt;=p_rot_a,"A",IF(G2766&lt;=p_rot_b,"B","C"))</f>
        <v/>
      </c>
    </row>
    <row r="2767">
      <c r="A2767" s="5" t="inlineStr">
        <is>
          <t>9212</t>
        </is>
      </c>
      <c r="B2767" s="5" t="inlineStr">
        <is>
          <t>CODO 1/2 X 90 HG</t>
        </is>
      </c>
      <c r="C2767" s="5" t="inlineStr">
        <is>
          <t>TUBERIA PVC, CANOAS Y ACCESORIOS</t>
        </is>
      </c>
      <c r="D2767" s="11" t="n">
        <v>80</v>
      </c>
      <c r="E2767" s="12" t="n">
        <v>38043.2</v>
      </c>
      <c r="F2767" s="14">
        <f>E2767/SUM(E$2:E$4165)</f>
        <v/>
      </c>
      <c r="G2767" s="14">
        <f>G2766+F2767</f>
        <v/>
      </c>
      <c r="H2767" s="5">
        <f>IF(G2767&lt;=p_rot_a,"A",IF(G2767&lt;=p_rot_b,"B","C"))</f>
        <v/>
      </c>
    </row>
    <row r="2768">
      <c r="A2768" s="5" t="inlineStr">
        <is>
          <t>101013</t>
        </is>
      </c>
      <c r="B2768" s="5" t="inlineStr">
        <is>
          <t>TOTAL R/CUCHILLA CUTTER PEQUEÑO 10PZ THT519001</t>
        </is>
      </c>
      <c r="C2768" s="5" t="inlineStr">
        <is>
          <t>FERRETERIA GENERAL</t>
        </is>
      </c>
      <c r="D2768" s="11" t="n">
        <v>43</v>
      </c>
      <c r="E2768" s="12" t="n">
        <v>37902.84</v>
      </c>
      <c r="F2768" s="14">
        <f>E2768/SUM(E$2:E$4165)</f>
        <v/>
      </c>
      <c r="G2768" s="14">
        <f>G2767+F2768</f>
        <v/>
      </c>
      <c r="H2768" s="5">
        <f>IF(G2768&lt;=p_rot_a,"A",IF(G2768&lt;=p_rot_b,"B","C"))</f>
        <v/>
      </c>
    </row>
    <row r="2769">
      <c r="A2769" s="5" t="inlineStr">
        <is>
          <t>71606</t>
        </is>
      </c>
      <c r="B2769" s="5" t="inlineStr">
        <is>
          <t>DESAGUE BAÑO 1 1/2 GRACIELA S9125</t>
        </is>
      </c>
      <c r="C2769" s="5" t="inlineStr">
        <is>
          <t>FERRETERIA GENERAL</t>
        </is>
      </c>
      <c r="D2769" s="11" t="n">
        <v>43</v>
      </c>
      <c r="E2769" s="12" t="n">
        <v>37849.4</v>
      </c>
      <c r="F2769" s="14">
        <f>E2769/SUM(E$2:E$4165)</f>
        <v/>
      </c>
      <c r="G2769" s="14">
        <f>G2768+F2769</f>
        <v/>
      </c>
      <c r="H2769" s="5">
        <f>IF(G2769&lt;=p_rot_a,"A",IF(G2769&lt;=p_rot_b,"B","C"))</f>
        <v/>
      </c>
    </row>
    <row r="2770">
      <c r="A2770" s="5" t="inlineStr">
        <is>
          <t>30122</t>
        </is>
      </c>
      <c r="B2770" s="5" t="inlineStr">
        <is>
          <t>AGUILA TOMA POLARIZADO EXTENSION 222</t>
        </is>
      </c>
      <c r="C2770" s="5" t="inlineStr">
        <is>
          <t>ACCESORIOS ELECTRICOS Y CABLES</t>
        </is>
      </c>
      <c r="D2770" s="11" t="n">
        <v>28</v>
      </c>
      <c r="E2770" s="12" t="n">
        <v>37831.09</v>
      </c>
      <c r="F2770" s="14">
        <f>E2770/SUM(E$2:E$4165)</f>
        <v/>
      </c>
      <c r="G2770" s="14">
        <f>G2769+F2770</f>
        <v/>
      </c>
      <c r="H2770" s="5">
        <f>IF(G2770&lt;=p_rot_a,"A",IF(G2770&lt;=p_rot_b,"B","C"))</f>
        <v/>
      </c>
    </row>
    <row r="2771">
      <c r="A2771" s="5" t="inlineStr">
        <is>
          <t>7743</t>
        </is>
      </c>
      <c r="B2771" s="5" t="inlineStr">
        <is>
          <t>CLAVO ACERO 11/4 NEGRO 100 UNIDADES</t>
        </is>
      </c>
      <c r="C2771" s="5" t="inlineStr">
        <is>
          <t>FERRETERIA GENERAL</t>
        </is>
      </c>
      <c r="D2771" s="11" t="n">
        <v>52</v>
      </c>
      <c r="E2771" s="12" t="n">
        <v>37800.44</v>
      </c>
      <c r="F2771" s="14">
        <f>E2771/SUM(E$2:E$4165)</f>
        <v/>
      </c>
      <c r="G2771" s="14">
        <f>G2770+F2771</f>
        <v/>
      </c>
      <c r="H2771" s="5">
        <f>IF(G2771&lt;=p_rot_a,"A",IF(G2771&lt;=p_rot_b,"B","C"))</f>
        <v/>
      </c>
    </row>
    <row r="2772">
      <c r="A2772" s="5" t="inlineStr">
        <is>
          <t>8191</t>
        </is>
      </c>
      <c r="B2772" s="5" t="inlineStr">
        <is>
          <t>PERA INODORO FLUID MASTER 5051 ROJA AHORRO</t>
        </is>
      </c>
      <c r="C2772" s="5" t="inlineStr">
        <is>
          <t>FERRETERIA GENERAL</t>
        </is>
      </c>
      <c r="D2772" s="11" t="n">
        <v>12</v>
      </c>
      <c r="E2772" s="12" t="n">
        <v>37659.89</v>
      </c>
      <c r="F2772" s="14">
        <f>E2772/SUM(E$2:E$4165)</f>
        <v/>
      </c>
      <c r="G2772" s="14">
        <f>G2771+F2772</f>
        <v/>
      </c>
      <c r="H2772" s="5">
        <f>IF(G2772&lt;=p_rot_a,"A",IF(G2772&lt;=p_rot_b,"B","C"))</f>
        <v/>
      </c>
    </row>
    <row r="2773">
      <c r="A2773" s="5" t="inlineStr">
        <is>
          <t>20200</t>
        </is>
      </c>
      <c r="B2773" s="5" t="inlineStr">
        <is>
          <t>TOTAL ANTEOJO SEGURIDAD TRANSPARENTE TSP304</t>
        </is>
      </c>
      <c r="C2773" s="5" t="inlineStr">
        <is>
          <t>FERRETERIA GENERAL</t>
        </is>
      </c>
      <c r="D2773" s="11" t="n">
        <v>42</v>
      </c>
      <c r="E2773" s="12" t="n">
        <v>37622.9</v>
      </c>
      <c r="F2773" s="14">
        <f>E2773/SUM(E$2:E$4165)</f>
        <v/>
      </c>
      <c r="G2773" s="14">
        <f>G2772+F2773</f>
        <v/>
      </c>
      <c r="H2773" s="5">
        <f>IF(G2773&lt;=p_rot_a,"A",IF(G2773&lt;=p_rot_b,"B","C"))</f>
        <v/>
      </c>
    </row>
    <row r="2774">
      <c r="A2774" s="5" t="inlineStr">
        <is>
          <t>30460</t>
        </is>
      </c>
      <c r="B2774" s="5" t="inlineStr">
        <is>
          <t>AGUILA BLANCO PLACA COAXIAL PLATA 1007W</t>
        </is>
      </c>
      <c r="C2774" s="5" t="inlineStr">
        <is>
          <t>ACCESORIOS ELECTRICOS Y CABLES</t>
        </is>
      </c>
      <c r="D2774" s="11" t="n">
        <v>34</v>
      </c>
      <c r="E2774" s="12" t="n">
        <v>37602.18</v>
      </c>
      <c r="F2774" s="14">
        <f>E2774/SUM(E$2:E$4165)</f>
        <v/>
      </c>
      <c r="G2774" s="14">
        <f>G2773+F2774</f>
        <v/>
      </c>
      <c r="H2774" s="5">
        <f>IF(G2774&lt;=p_rot_a,"A",IF(G2774&lt;=p_rot_b,"B","C"))</f>
        <v/>
      </c>
    </row>
    <row r="2775">
      <c r="A2775" s="5" t="inlineStr">
        <is>
          <t>24998</t>
        </is>
      </c>
      <c r="B2775" s="5" t="inlineStr">
        <is>
          <t>CABLE TGP 2X12</t>
        </is>
      </c>
      <c r="C2775" s="5" t="inlineStr">
        <is>
          <t>ACCESORIOS ELECTRICOS Y CABLES</t>
        </is>
      </c>
      <c r="D2775" s="11" t="n">
        <v>35</v>
      </c>
      <c r="E2775" s="12" t="n">
        <v>37580.1</v>
      </c>
      <c r="F2775" s="14">
        <f>E2775/SUM(E$2:E$4165)</f>
        <v/>
      </c>
      <c r="G2775" s="14">
        <f>G2774+F2775</f>
        <v/>
      </c>
      <c r="H2775" s="5">
        <f>IF(G2775&lt;=p_rot_a,"A",IF(G2775&lt;=p_rot_b,"B","C"))</f>
        <v/>
      </c>
    </row>
    <row r="2776">
      <c r="A2776" s="5" t="inlineStr">
        <is>
          <t>73708</t>
        </is>
      </c>
      <c r="B2776" s="5" t="inlineStr">
        <is>
          <t>AMARRA PLASTICA NEGRA 8 PAQ 100 UND</t>
        </is>
      </c>
      <c r="C2776" s="5" t="inlineStr">
        <is>
          <t>FERRETERIA GENERAL</t>
        </is>
      </c>
      <c r="D2776" s="11" t="n">
        <v>1063</v>
      </c>
      <c r="E2776" s="12" t="n">
        <v>37523.39</v>
      </c>
      <c r="F2776" s="14">
        <f>E2776/SUM(E$2:E$4165)</f>
        <v/>
      </c>
      <c r="G2776" s="14">
        <f>G2775+F2776</f>
        <v/>
      </c>
      <c r="H2776" s="5">
        <f>IF(G2776&lt;=p_rot_a,"A",IF(G2776&lt;=p_rot_b,"B","C"))</f>
        <v/>
      </c>
    </row>
    <row r="2777">
      <c r="A2777" s="5" t="inlineStr">
        <is>
          <t>351100300991953</t>
        </is>
      </c>
      <c r="B2777" s="5" t="inlineStr">
        <is>
          <t>TRUPER EXTENSION PINTOR 3M EXTM-30</t>
        </is>
      </c>
      <c r="C2777" s="5" t="inlineStr">
        <is>
          <t>PINTURAS Y SELLADORES</t>
        </is>
      </c>
      <c r="D2777" s="11" t="n">
        <v>14</v>
      </c>
      <c r="E2777" s="12" t="n">
        <v>37494.46</v>
      </c>
      <c r="F2777" s="14">
        <f>E2777/SUM(E$2:E$4165)</f>
        <v/>
      </c>
      <c r="G2777" s="14">
        <f>G2776+F2777</f>
        <v/>
      </c>
      <c r="H2777" s="5">
        <f>IF(G2777&lt;=p_rot_a,"A",IF(G2777&lt;=p_rot_b,"B","C"))</f>
        <v/>
      </c>
    </row>
    <row r="2778">
      <c r="A2778" s="5" t="inlineStr">
        <is>
          <t>72919</t>
        </is>
      </c>
      <c r="B2778" s="5" t="inlineStr">
        <is>
          <t xml:space="preserve">GAZA EMT 2 SENCILLA 1 OREJA </t>
        </is>
      </c>
      <c r="C2778" s="5" t="inlineStr">
        <is>
          <t>ACCESORIOS ELECTRICOS Y CABLES</t>
        </is>
      </c>
      <c r="D2778" s="11" t="n">
        <v>61</v>
      </c>
      <c r="E2778" s="12" t="n">
        <v>37493.55</v>
      </c>
      <c r="F2778" s="14">
        <f>E2778/SUM(E$2:E$4165)</f>
        <v/>
      </c>
      <c r="G2778" s="14">
        <f>G2777+F2778</f>
        <v/>
      </c>
      <c r="H2778" s="5">
        <f>IF(G2778&lt;=p_rot_a,"A",IF(G2778&lt;=p_rot_b,"B","C"))</f>
        <v/>
      </c>
    </row>
    <row r="2779">
      <c r="A2779" s="5" t="inlineStr">
        <is>
          <t>65456</t>
        </is>
      </c>
      <c r="B2779" s="5" t="inlineStr">
        <is>
          <t>BV GANCHO F01491</t>
        </is>
      </c>
      <c r="C2779" s="5" t="inlineStr">
        <is>
          <t>FERRETERIA GENERAL</t>
        </is>
      </c>
      <c r="D2779" s="11" t="n">
        <v>26</v>
      </c>
      <c r="E2779" s="12" t="n">
        <v>37485</v>
      </c>
      <c r="F2779" s="14">
        <f>E2779/SUM(E$2:E$4165)</f>
        <v/>
      </c>
      <c r="G2779" s="14">
        <f>G2778+F2779</f>
        <v/>
      </c>
      <c r="H2779" s="5">
        <f>IF(G2779&lt;=p_rot_a,"A",IF(G2779&lt;=p_rot_b,"B","C"))</f>
        <v/>
      </c>
    </row>
    <row r="2780">
      <c r="A2780" s="5" t="inlineStr">
        <is>
          <t>351100300990836</t>
        </is>
      </c>
      <c r="B2780" s="5" t="inlineStr">
        <is>
          <t>BEST VALUE TORNILLO OJO CERRADO F01825</t>
        </is>
      </c>
      <c r="C2780" s="5" t="inlineStr">
        <is>
          <t>FERRETERIA GENERAL</t>
        </is>
      </c>
      <c r="D2780" s="11" t="n">
        <v>54</v>
      </c>
      <c r="E2780" s="12" t="n">
        <v>37475.99</v>
      </c>
      <c r="F2780" s="14">
        <f>E2780/SUM(E$2:E$4165)</f>
        <v/>
      </c>
      <c r="G2780" s="14">
        <f>G2779+F2780</f>
        <v/>
      </c>
      <c r="H2780" s="5">
        <f>IF(G2780&lt;=p_rot_a,"A",IF(G2780&lt;=p_rot_b,"B","C"))</f>
        <v/>
      </c>
    </row>
    <row r="2781">
      <c r="A2781" s="5" t="inlineStr">
        <is>
          <t>73447</t>
        </is>
      </c>
      <c r="B2781" s="5" t="inlineStr">
        <is>
          <t xml:space="preserve">BISAGRA OCULTA GRANDE 35MM SEMI-CURVA </t>
        </is>
      </c>
      <c r="C2781" s="5" t="inlineStr">
        <is>
          <t>FERRETERIA GENERAL</t>
        </is>
      </c>
      <c r="D2781" s="11" t="n">
        <v>74</v>
      </c>
      <c r="E2781" s="12" t="n">
        <v>37443.41</v>
      </c>
      <c r="F2781" s="14">
        <f>E2781/SUM(E$2:E$4165)</f>
        <v/>
      </c>
      <c r="G2781" s="14">
        <f>G2780+F2781</f>
        <v/>
      </c>
      <c r="H2781" s="5">
        <f>IF(G2781&lt;=p_rot_a,"A",IF(G2781&lt;=p_rot_b,"B","C"))</f>
        <v/>
      </c>
    </row>
    <row r="2782">
      <c r="A2782" s="5" t="inlineStr">
        <is>
          <t>PINT-PA-0021</t>
        </is>
      </c>
      <c r="B2782" s="5" t="inlineStr">
        <is>
          <t>LANCO MAXIMA DEEP MATE 1/4 MA683-5</t>
        </is>
      </c>
      <c r="C2782" s="5" t="inlineStr">
        <is>
          <t>PINTURA ACRILICA</t>
        </is>
      </c>
      <c r="D2782" s="11" t="n">
        <v>6</v>
      </c>
      <c r="E2782" s="12" t="n">
        <v>37433.63</v>
      </c>
      <c r="F2782" s="14">
        <f>E2782/SUM(E$2:E$4165)</f>
        <v/>
      </c>
      <c r="G2782" s="14">
        <f>G2781+F2782</f>
        <v/>
      </c>
      <c r="H2782" s="5">
        <f>IF(G2782&lt;=p_rot_a,"A",IF(G2782&lt;=p_rot_b,"B","C"))</f>
        <v/>
      </c>
    </row>
    <row r="2783">
      <c r="A2783" s="5" t="inlineStr">
        <is>
          <t>11119</t>
        </is>
      </c>
      <c r="B2783" s="5" t="inlineStr">
        <is>
          <t>LLAVE CONTROL 1/2 X 3/8 RECTA EASTMAN</t>
        </is>
      </c>
      <c r="C2783" s="5" t="inlineStr">
        <is>
          <t>FERRETERIA GENERAL</t>
        </is>
      </c>
      <c r="D2783" s="11" t="n">
        <v>9</v>
      </c>
      <c r="E2783" s="12" t="n">
        <v>37395.12</v>
      </c>
      <c r="F2783" s="14">
        <f>E2783/SUM(E$2:E$4165)</f>
        <v/>
      </c>
      <c r="G2783" s="14">
        <f>G2782+F2783</f>
        <v/>
      </c>
      <c r="H2783" s="5">
        <f>IF(G2783&lt;=p_rot_a,"A",IF(G2783&lt;=p_rot_b,"B","C"))</f>
        <v/>
      </c>
    </row>
    <row r="2784">
      <c r="A2784" s="5" t="inlineStr">
        <is>
          <t>351100300991863</t>
        </is>
      </c>
      <c r="B2784" s="5" t="inlineStr">
        <is>
          <t>BOMBILLO LED LUZ CALIDA 9W E27 100-240V WELLMAX 2100463</t>
        </is>
      </c>
      <c r="C2784" s="5" t="inlineStr">
        <is>
          <t>LIQUIDACION</t>
        </is>
      </c>
      <c r="D2784" s="11" t="n">
        <v>73</v>
      </c>
      <c r="E2784" s="12" t="n">
        <v>37378.76</v>
      </c>
      <c r="F2784" s="14">
        <f>E2784/SUM(E$2:E$4165)</f>
        <v/>
      </c>
      <c r="G2784" s="14">
        <f>G2783+F2784</f>
        <v/>
      </c>
      <c r="H2784" s="5">
        <f>IF(G2784&lt;=p_rot_a,"A",IF(G2784&lt;=p_rot_b,"B","C"))</f>
        <v/>
      </c>
    </row>
    <row r="2785">
      <c r="A2785" s="5" t="inlineStr">
        <is>
          <t>351100300990155</t>
        </is>
      </c>
      <c r="B2785" s="5" t="inlineStr">
        <is>
          <t>TOTAL ENGRASADORA PISTOLA 400CC THT111051</t>
        </is>
      </c>
      <c r="C2785" s="5" t="inlineStr">
        <is>
          <t>FERRETERIA GENERAL</t>
        </is>
      </c>
      <c r="D2785" s="11" t="n">
        <v>4</v>
      </c>
      <c r="E2785" s="12" t="n">
        <v>37377.98</v>
      </c>
      <c r="F2785" s="14">
        <f>E2785/SUM(E$2:E$4165)</f>
        <v/>
      </c>
      <c r="G2785" s="14">
        <f>G2784+F2785</f>
        <v/>
      </c>
      <c r="H2785" s="5">
        <f>IF(G2785&lt;=p_rot_a,"A",IF(G2785&lt;=p_rot_b,"B","C"))</f>
        <v/>
      </c>
    </row>
    <row r="2786">
      <c r="A2786" s="5" t="inlineStr">
        <is>
          <t>58520</t>
        </is>
      </c>
      <c r="B2786" s="5" t="inlineStr">
        <is>
          <t>$$ AKSI MANGUERA JARDIN 10M CON PISTOLA RIEGO</t>
        </is>
      </c>
      <c r="C2786" s="5" t="inlineStr">
        <is>
          <t>FERRETERIA GENERAL</t>
        </is>
      </c>
      <c r="D2786" s="11" t="n">
        <v>5</v>
      </c>
      <c r="E2786" s="12" t="n">
        <v>37356.72</v>
      </c>
      <c r="F2786" s="14">
        <f>E2786/SUM(E$2:E$4165)</f>
        <v/>
      </c>
      <c r="G2786" s="14">
        <f>G2785+F2786</f>
        <v/>
      </c>
      <c r="H2786" s="5">
        <f>IF(G2786&lt;=p_rot_a,"A",IF(G2786&lt;=p_rot_b,"B","C"))</f>
        <v/>
      </c>
    </row>
    <row r="2787">
      <c r="A2787" s="5" t="inlineStr">
        <is>
          <t>73988</t>
        </is>
      </c>
      <c r="B2787" s="5" t="inlineStr">
        <is>
          <t>TOTAL NIVEL ALUMINIO  30CM/12 TMT23086</t>
        </is>
      </c>
      <c r="C2787" s="5" t="inlineStr">
        <is>
          <t>FERRETERIA GENERAL</t>
        </is>
      </c>
      <c r="D2787" s="11" t="n">
        <v>8</v>
      </c>
      <c r="E2787" s="12" t="n">
        <v>37315.23</v>
      </c>
      <c r="F2787" s="14">
        <f>E2787/SUM(E$2:E$4165)</f>
        <v/>
      </c>
      <c r="G2787" s="14">
        <f>G2786+F2787</f>
        <v/>
      </c>
      <c r="H2787" s="5">
        <f>IF(G2787&lt;=p_rot_a,"A",IF(G2787&lt;=p_rot_b,"B","C"))</f>
        <v/>
      </c>
    </row>
    <row r="2788">
      <c r="A2788" s="5" t="inlineStr">
        <is>
          <t>PINT-PA-0022</t>
        </is>
      </c>
      <c r="B2788" s="5" t="inlineStr">
        <is>
          <t>LANCO MAXIMA PASTEL MATE 1/4 MA681-5</t>
        </is>
      </c>
      <c r="C2788" s="5" t="inlineStr">
        <is>
          <t>PINTURA ACRILICA</t>
        </is>
      </c>
      <c r="D2788" s="11" t="n">
        <v>6</v>
      </c>
      <c r="E2788" s="12" t="n">
        <v>37308.85</v>
      </c>
      <c r="F2788" s="14">
        <f>E2788/SUM(E$2:E$4165)</f>
        <v/>
      </c>
      <c r="G2788" s="14">
        <f>G2787+F2788</f>
        <v/>
      </c>
      <c r="H2788" s="5">
        <f>IF(G2788&lt;=p_rot_a,"A",IF(G2788&lt;=p_rot_b,"B","C"))</f>
        <v/>
      </c>
    </row>
    <row r="2789">
      <c r="A2789" s="5" t="inlineStr">
        <is>
          <t>54392910</t>
        </is>
      </c>
      <c r="B2789" s="5" t="inlineStr">
        <is>
          <t>DESAGUE FLEXIBLE BI FUNCION A LA PARED Y AL PISO PARA MEJOR CONTROL DE OLORES E INSTALACION B2SG042-</t>
        </is>
      </c>
      <c r="C2789" s="5" t="inlineStr">
        <is>
          <t>IMPORTACION GRIFERIA</t>
        </is>
      </c>
      <c r="D2789" s="11" t="n">
        <v>7</v>
      </c>
      <c r="E2789" s="12" t="n">
        <v>37259.72</v>
      </c>
      <c r="F2789" s="14">
        <f>E2789/SUM(E$2:E$4165)</f>
        <v/>
      </c>
      <c r="G2789" s="14">
        <f>G2788+F2789</f>
        <v/>
      </c>
      <c r="H2789" s="5">
        <f>IF(G2789&lt;=p_rot_a,"A",IF(G2789&lt;=p_rot_b,"B","C"))</f>
        <v/>
      </c>
    </row>
    <row r="2790">
      <c r="A2790" s="5" t="inlineStr">
        <is>
          <t>8104</t>
        </is>
      </c>
      <c r="B2790" s="5" t="inlineStr">
        <is>
          <t>LAVATORIO MARMOL BEIGE ESPECIAL</t>
        </is>
      </c>
      <c r="C2790" s="5" t="inlineStr">
        <is>
          <t>LOZA</t>
        </is>
      </c>
      <c r="D2790" s="11" t="n">
        <v>1</v>
      </c>
      <c r="E2790" s="12" t="n">
        <v>37256.64</v>
      </c>
      <c r="F2790" s="14">
        <f>E2790/SUM(E$2:E$4165)</f>
        <v/>
      </c>
      <c r="G2790" s="14">
        <f>G2789+F2790</f>
        <v/>
      </c>
      <c r="H2790" s="5">
        <f>IF(G2790&lt;=p_rot_a,"A",IF(G2790&lt;=p_rot_b,"B","C"))</f>
        <v/>
      </c>
    </row>
    <row r="2791">
      <c r="A2791" s="5" t="inlineStr">
        <is>
          <t>25191</t>
        </is>
      </c>
      <c r="B2791" s="5" t="inlineStr">
        <is>
          <t>TOTAL LLAVE FRANCESA  8 THT101083</t>
        </is>
      </c>
      <c r="C2791" s="5" t="inlineStr">
        <is>
          <t>FERRETERIA GENERAL</t>
        </is>
      </c>
      <c r="D2791" s="11" t="n">
        <v>18</v>
      </c>
      <c r="E2791" s="12" t="n">
        <v>37241.49</v>
      </c>
      <c r="F2791" s="14">
        <f>E2791/SUM(E$2:E$4165)</f>
        <v/>
      </c>
      <c r="G2791" s="14">
        <f>G2790+F2791</f>
        <v/>
      </c>
      <c r="H2791" s="5">
        <f>IF(G2791&lt;=p_rot_a,"A",IF(G2791&lt;=p_rot_b,"B","C"))</f>
        <v/>
      </c>
    </row>
    <row r="2792">
      <c r="A2792" s="5" t="inlineStr">
        <is>
          <t>30215</t>
        </is>
      </c>
      <c r="B2792" s="5" t="inlineStr">
        <is>
          <t>AGUILA TRANSFORMADOR P/LLAVIN ELECTRICO 16V /10V  286</t>
        </is>
      </c>
      <c r="C2792" s="5" t="inlineStr">
        <is>
          <t>ACCESORIOS ELECTRICOS Y CABLES</t>
        </is>
      </c>
      <c r="D2792" s="11" t="n">
        <v>5</v>
      </c>
      <c r="E2792" s="12" t="n">
        <v>37224.52</v>
      </c>
      <c r="F2792" s="14">
        <f>E2792/SUM(E$2:E$4165)</f>
        <v/>
      </c>
      <c r="G2792" s="14">
        <f>G2791+F2792</f>
        <v/>
      </c>
      <c r="H2792" s="5">
        <f>IF(G2792&lt;=p_rot_a,"A",IF(G2792&lt;=p_rot_b,"B","C"))</f>
        <v/>
      </c>
    </row>
    <row r="2793">
      <c r="A2793" s="5" t="inlineStr">
        <is>
          <t>7817</t>
        </is>
      </c>
      <c r="B2793" s="5" t="inlineStr">
        <is>
          <t>ESCUADRA MUEBLE 10X12</t>
        </is>
      </c>
      <c r="C2793" s="5" t="inlineStr">
        <is>
          <t>FERRETERIA GENERAL</t>
        </is>
      </c>
      <c r="D2793" s="11" t="n">
        <v>47</v>
      </c>
      <c r="E2793" s="12" t="n">
        <v>37217.56</v>
      </c>
      <c r="F2793" s="14">
        <f>E2793/SUM(E$2:E$4165)</f>
        <v/>
      </c>
      <c r="G2793" s="14">
        <f>G2792+F2793</f>
        <v/>
      </c>
      <c r="H2793" s="5">
        <f>IF(G2793&lt;=p_rot_a,"A",IF(G2793&lt;=p_rot_b,"B","C"))</f>
        <v/>
      </c>
    </row>
    <row r="2794">
      <c r="A2794" s="5" t="inlineStr">
        <is>
          <t>351100300991130</t>
        </is>
      </c>
      <c r="B2794" s="5" t="inlineStr">
        <is>
          <t>VESLEE GRASA BLANCA LITIO 450ML VSL-38 SPRAY</t>
        </is>
      </c>
      <c r="C2794" s="5" t="inlineStr">
        <is>
          <t>FERRETERIA GENERAL</t>
        </is>
      </c>
      <c r="D2794" s="11" t="n">
        <v>17</v>
      </c>
      <c r="E2794" s="12" t="n">
        <v>37170.11</v>
      </c>
      <c r="F2794" s="14">
        <f>E2794/SUM(E$2:E$4165)</f>
        <v/>
      </c>
      <c r="G2794" s="14">
        <f>G2793+F2794</f>
        <v/>
      </c>
      <c r="H2794" s="5">
        <f>IF(G2794&lt;=p_rot_a,"A",IF(G2794&lt;=p_rot_b,"B","C"))</f>
        <v/>
      </c>
    </row>
    <row r="2795">
      <c r="A2795" s="5" t="inlineStr">
        <is>
          <t>71390</t>
        </is>
      </c>
      <c r="B2795" s="5" t="inlineStr">
        <is>
          <t>MANGUERA REFORZADA POR METRO</t>
        </is>
      </c>
      <c r="C2795" s="5" t="inlineStr">
        <is>
          <t>FERRETERIA GENERAL</t>
        </is>
      </c>
      <c r="D2795" s="11" t="n">
        <v>88</v>
      </c>
      <c r="E2795" s="12" t="n">
        <v>37058.99</v>
      </c>
      <c r="F2795" s="14">
        <f>E2795/SUM(E$2:E$4165)</f>
        <v/>
      </c>
      <c r="G2795" s="14">
        <f>G2794+F2795</f>
        <v/>
      </c>
      <c r="H2795" s="5">
        <f>IF(G2795&lt;=p_rot_a,"A",IF(G2795&lt;=p_rot_b,"B","C"))</f>
        <v/>
      </c>
    </row>
    <row r="2796">
      <c r="A2796" s="5" t="inlineStr">
        <is>
          <t>73169</t>
        </is>
      </c>
      <c r="B2796" s="5" t="inlineStr">
        <is>
          <t>TRUPER ALICATE PRENSA C 9   PPC-9R</t>
        </is>
      </c>
      <c r="C2796" s="5" t="inlineStr">
        <is>
          <t>FERRETERIA GENERAL</t>
        </is>
      </c>
      <c r="D2796" s="11" t="n">
        <v>8</v>
      </c>
      <c r="E2796" s="12" t="n">
        <v>37032.14</v>
      </c>
      <c r="F2796" s="14">
        <f>E2796/SUM(E$2:E$4165)</f>
        <v/>
      </c>
      <c r="G2796" s="14">
        <f>G2795+F2796</f>
        <v/>
      </c>
      <c r="H2796" s="5">
        <f>IF(G2796&lt;=p_rot_a,"A",IF(G2796&lt;=p_rot_b,"B","C"))</f>
        <v/>
      </c>
    </row>
    <row r="2797">
      <c r="A2797" s="5" t="inlineStr">
        <is>
          <t>111178</t>
        </is>
      </c>
      <c r="B2797" s="5" t="inlineStr">
        <is>
          <t>LLAVE LAVATORIO SENCILLA 90119 EZ-FLO</t>
        </is>
      </c>
      <c r="C2797" s="5" t="inlineStr">
        <is>
          <t>GRIFERIA - ACC. BAÑO Y COCINA</t>
        </is>
      </c>
      <c r="D2797" s="11" t="n">
        <v>6</v>
      </c>
      <c r="E2797" s="12" t="n">
        <v>36902.63</v>
      </c>
      <c r="F2797" s="14">
        <f>E2797/SUM(E$2:E$4165)</f>
        <v/>
      </c>
      <c r="G2797" s="14">
        <f>G2796+F2797</f>
        <v/>
      </c>
      <c r="H2797" s="5">
        <f>IF(G2797&lt;=p_rot_a,"A",IF(G2797&lt;=p_rot_b,"B","C"))</f>
        <v/>
      </c>
    </row>
    <row r="2798">
      <c r="A2798" s="5" t="inlineStr">
        <is>
          <t>30483</t>
        </is>
      </c>
      <c r="B2798" s="5" t="inlineStr">
        <is>
          <t>CONECTOR PVC 1 1/4 UL CONDUIT</t>
        </is>
      </c>
      <c r="C2798" s="5" t="inlineStr">
        <is>
          <t>ACCESORIOS ELECTRICOS Y CABLES</t>
        </is>
      </c>
      <c r="D2798" s="11" t="n">
        <v>51</v>
      </c>
      <c r="E2798" s="12" t="n">
        <v>36900.7</v>
      </c>
      <c r="F2798" s="14">
        <f>E2798/SUM(E$2:E$4165)</f>
        <v/>
      </c>
      <c r="G2798" s="14">
        <f>G2797+F2798</f>
        <v/>
      </c>
      <c r="H2798" s="5">
        <f>IF(G2798&lt;=p_rot_a,"A",IF(G2798&lt;=p_rot_b,"B","C"))</f>
        <v/>
      </c>
    </row>
    <row r="2799">
      <c r="A2799" s="5" t="inlineStr">
        <is>
          <t>164</t>
        </is>
      </c>
      <c r="B2799" s="5" t="inlineStr">
        <is>
          <t>CENICERO CONCRETO</t>
        </is>
      </c>
      <c r="C2799" s="5" t="inlineStr">
        <is>
          <t>BLOQUES, VARILLAS, MALLAS</t>
        </is>
      </c>
      <c r="D2799" s="11" t="n">
        <v>7</v>
      </c>
      <c r="E2799" s="12" t="n">
        <v>36842.94</v>
      </c>
      <c r="F2799" s="14">
        <f>E2799/SUM(E$2:E$4165)</f>
        <v/>
      </c>
      <c r="G2799" s="14">
        <f>G2798+F2799</f>
        <v/>
      </c>
      <c r="H2799" s="5">
        <f>IF(G2799&lt;=p_rot_a,"A",IF(G2799&lt;=p_rot_b,"B","C"))</f>
        <v/>
      </c>
    </row>
    <row r="2800">
      <c r="A2800" s="5" t="inlineStr">
        <is>
          <t>PINT-BT-0019</t>
        </is>
      </c>
      <c r="B2800" s="5" t="inlineStr">
        <is>
          <t>DICOLOR TINTE MADERA CENIZARO M 85 LIT</t>
        </is>
      </c>
      <c r="C2800" s="5" t="inlineStr">
        <is>
          <t>BARNIZ Y TINTES</t>
        </is>
      </c>
      <c r="D2800" s="11" t="n">
        <v>5</v>
      </c>
      <c r="E2800" s="12" t="n">
        <v>36842.4</v>
      </c>
      <c r="F2800" s="14">
        <f>E2800/SUM(E$2:E$4165)</f>
        <v/>
      </c>
      <c r="G2800" s="14">
        <f>G2799+F2800</f>
        <v/>
      </c>
      <c r="H2800" s="5">
        <f>IF(G2800&lt;=p_rot_a,"A",IF(G2800&lt;=p_rot_b,"B","C"))</f>
        <v/>
      </c>
    </row>
    <row r="2801">
      <c r="A2801" s="5" t="inlineStr">
        <is>
          <t>3055</t>
        </is>
      </c>
      <c r="B2801" s="5" t="inlineStr">
        <is>
          <t>CH BREAKER 2X15</t>
        </is>
      </c>
      <c r="C2801" s="5" t="inlineStr">
        <is>
          <t>ACCESORIOS ELECTRICOS Y CABLES</t>
        </is>
      </c>
      <c r="D2801" s="11" t="n">
        <v>3</v>
      </c>
      <c r="E2801" s="12" t="n">
        <v>36769.91</v>
      </c>
      <c r="F2801" s="14">
        <f>E2801/SUM(E$2:E$4165)</f>
        <v/>
      </c>
      <c r="G2801" s="14">
        <f>G2800+F2801</f>
        <v/>
      </c>
      <c r="H2801" s="5">
        <f>IF(G2801&lt;=p_rot_a,"A",IF(G2801&lt;=p_rot_b,"B","C"))</f>
        <v/>
      </c>
    </row>
    <row r="2802">
      <c r="A2802" s="5" t="inlineStr">
        <is>
          <t>351100300991699</t>
        </is>
      </c>
      <c r="B2802" s="5" t="inlineStr">
        <is>
          <t>SYLVANIA PANEL LED BORDE NEGRO 12W REDONDO EMPOTRAR</t>
        </is>
      </c>
      <c r="C2802" s="5" t="inlineStr">
        <is>
          <t>FERRETERIA GENERAL</t>
        </is>
      </c>
      <c r="D2802" s="11" t="n">
        <v>14</v>
      </c>
      <c r="E2802" s="12" t="n">
        <v>36769.91</v>
      </c>
      <c r="F2802" s="14">
        <f>E2802/SUM(E$2:E$4165)</f>
        <v/>
      </c>
      <c r="G2802" s="14">
        <f>G2801+F2802</f>
        <v/>
      </c>
      <c r="H2802" s="5">
        <f>IF(G2802&lt;=p_rot_a,"A",IF(G2802&lt;=p_rot_b,"B","C"))</f>
        <v/>
      </c>
    </row>
    <row r="2803">
      <c r="A2803" s="5" t="inlineStr">
        <is>
          <t>73748</t>
        </is>
      </c>
      <c r="B2803" s="5" t="inlineStr">
        <is>
          <t>TOTAL TIJERA PODAR THT1516001</t>
        </is>
      </c>
      <c r="C2803" s="5" t="inlineStr">
        <is>
          <t>FERRETERIA GENERAL</t>
        </is>
      </c>
      <c r="D2803" s="11" t="n">
        <v>6</v>
      </c>
      <c r="E2803" s="12" t="n">
        <v>36769.29</v>
      </c>
      <c r="F2803" s="14">
        <f>E2803/SUM(E$2:E$4165)</f>
        <v/>
      </c>
      <c r="G2803" s="14">
        <f>G2802+F2803</f>
        <v/>
      </c>
      <c r="H2803" s="5">
        <f>IF(G2803&lt;=p_rot_a,"A",IF(G2803&lt;=p_rot_b,"B","C"))</f>
        <v/>
      </c>
    </row>
    <row r="2804">
      <c r="A2804" s="5" t="inlineStr">
        <is>
          <t>351100300990646</t>
        </is>
      </c>
      <c r="B2804" s="5" t="inlineStr">
        <is>
          <t>TOTAL CINCEL 7/8 X 10 PUNO PLASTICO THT4211026</t>
        </is>
      </c>
      <c r="C2804" s="5" t="inlineStr">
        <is>
          <t>FERRETERIA GENERAL</t>
        </is>
      </c>
      <c r="D2804" s="11" t="n">
        <v>19</v>
      </c>
      <c r="E2804" s="12" t="n">
        <v>36751.42</v>
      </c>
      <c r="F2804" s="14">
        <f>E2804/SUM(E$2:E$4165)</f>
        <v/>
      </c>
      <c r="G2804" s="14">
        <f>G2803+F2804</f>
        <v/>
      </c>
      <c r="H2804" s="5">
        <f>IF(G2804&lt;=p_rot_a,"A",IF(G2804&lt;=p_rot_b,"B","C"))</f>
        <v/>
      </c>
    </row>
    <row r="2805">
      <c r="A2805" s="5" t="inlineStr">
        <is>
          <t>968</t>
        </is>
      </c>
      <c r="B2805" s="5" t="inlineStr">
        <is>
          <t>UNION 1/2 PVC TODO ROSCA</t>
        </is>
      </c>
      <c r="C2805" s="5" t="inlineStr">
        <is>
          <t>TUBERIA PVC, CANOAS Y ACCESORIOS</t>
        </is>
      </c>
      <c r="D2805" s="11" t="n">
        <v>104</v>
      </c>
      <c r="E2805" s="12" t="n">
        <v>36700.88</v>
      </c>
      <c r="F2805" s="14">
        <f>E2805/SUM(E$2:E$4165)</f>
        <v/>
      </c>
      <c r="G2805" s="14">
        <f>G2804+F2805</f>
        <v/>
      </c>
      <c r="H2805" s="5">
        <f>IF(G2805&lt;=p_rot_a,"A",IF(G2805&lt;=p_rot_b,"B","C"))</f>
        <v/>
      </c>
    </row>
    <row r="2806">
      <c r="A2806" s="5" t="inlineStr">
        <is>
          <t>754458</t>
        </is>
      </c>
      <c r="B2806" s="5" t="inlineStr">
        <is>
          <t>TOTAL HOJA SIERRA CALADORA 5PCS METAL TAC51118B</t>
        </is>
      </c>
      <c r="C2806" s="5" t="inlineStr">
        <is>
          <t>HERRAMIENTA ELECTRICA</t>
        </is>
      </c>
      <c r="D2806" s="11" t="n">
        <v>19</v>
      </c>
      <c r="E2806" s="12" t="n">
        <v>36617.37</v>
      </c>
      <c r="F2806" s="14">
        <f>E2806/SUM(E$2:E$4165)</f>
        <v/>
      </c>
      <c r="G2806" s="14">
        <f>G2805+F2806</f>
        <v/>
      </c>
      <c r="H2806" s="5">
        <f>IF(G2806&lt;=p_rot_a,"A",IF(G2806&lt;=p_rot_b,"B","C"))</f>
        <v/>
      </c>
    </row>
    <row r="2807">
      <c r="A2807" s="5" t="inlineStr">
        <is>
          <t>111281</t>
        </is>
      </c>
      <c r="B2807" s="5" t="inlineStr">
        <is>
          <t>CACHERA FREGADERO CROM PLAST 10130 EZ-FLO</t>
        </is>
      </c>
      <c r="C2807" s="5" t="inlineStr">
        <is>
          <t>SIN CATEGORIA</t>
        </is>
      </c>
      <c r="D2807" s="11" t="n">
        <v>3</v>
      </c>
      <c r="E2807" s="12" t="n">
        <v>36512.98</v>
      </c>
      <c r="F2807" s="14">
        <f>E2807/SUM(E$2:E$4165)</f>
        <v/>
      </c>
      <c r="G2807" s="14">
        <f>G2806+F2807</f>
        <v/>
      </c>
      <c r="H2807" s="5">
        <f>IF(G2807&lt;=p_rot_a,"A",IF(G2807&lt;=p_rot_b,"B","C"))</f>
        <v/>
      </c>
    </row>
    <row r="2808">
      <c r="A2808" s="5" t="inlineStr">
        <is>
          <t>7109</t>
        </is>
      </c>
      <c r="B2808" s="5" t="inlineStr">
        <is>
          <t>POXIPOL TRANSPARENTE 82G</t>
        </is>
      </c>
      <c r="C2808" s="5" t="inlineStr">
        <is>
          <t>FERRETERIA GENERAL</t>
        </is>
      </c>
      <c r="D2808" s="11" t="n">
        <v>5</v>
      </c>
      <c r="E2808" s="12" t="n">
        <v>36487.65</v>
      </c>
      <c r="F2808" s="14">
        <f>E2808/SUM(E$2:E$4165)</f>
        <v/>
      </c>
      <c r="G2808" s="14">
        <f>G2807+F2808</f>
        <v/>
      </c>
      <c r="H2808" s="5">
        <f>IF(G2808&lt;=p_rot_a,"A",IF(G2808&lt;=p_rot_b,"B","C"))</f>
        <v/>
      </c>
    </row>
    <row r="2809">
      <c r="A2809" s="5" t="inlineStr">
        <is>
          <t>417823</t>
        </is>
      </c>
      <c r="B2809" s="5" t="inlineStr">
        <is>
          <t>TOPE PUERTA PATA DE CABRA F01227C</t>
        </is>
      </c>
      <c r="C2809" s="5" t="inlineStr">
        <is>
          <t>FERRETERIA GENERAL</t>
        </is>
      </c>
      <c r="D2809" s="11" t="n">
        <v>11</v>
      </c>
      <c r="E2809" s="12" t="n">
        <v>36483.03</v>
      </c>
      <c r="F2809" s="14">
        <f>E2809/SUM(E$2:E$4165)</f>
        <v/>
      </c>
      <c r="G2809" s="14">
        <f>G2808+F2809</f>
        <v/>
      </c>
      <c r="H2809" s="5">
        <f>IF(G2809&lt;=p_rot_a,"A",IF(G2809&lt;=p_rot_b,"B","C"))</f>
        <v/>
      </c>
    </row>
    <row r="2810">
      <c r="A2810" s="5" t="inlineStr">
        <is>
          <t>PINT-BT-0015</t>
        </is>
      </c>
      <c r="B2810" s="5" t="inlineStr">
        <is>
          <t>DICOLOR TINTE MADERA CAFE OSCURO M 84 L</t>
        </is>
      </c>
      <c r="C2810" s="5" t="inlineStr">
        <is>
          <t>BARNIZ Y TINTES</t>
        </is>
      </c>
      <c r="D2810" s="11" t="n">
        <v>5</v>
      </c>
      <c r="E2810" s="12" t="n">
        <v>36473.98</v>
      </c>
      <c r="F2810" s="14">
        <f>E2810/SUM(E$2:E$4165)</f>
        <v/>
      </c>
      <c r="G2810" s="14">
        <f>G2809+F2810</f>
        <v/>
      </c>
      <c r="H2810" s="5">
        <f>IF(G2810&lt;=p_rot_a,"A",IF(G2810&lt;=p_rot_b,"B","C"))</f>
        <v/>
      </c>
    </row>
    <row r="2811">
      <c r="A2811" s="5" t="inlineStr">
        <is>
          <t>351100300992176</t>
        </is>
      </c>
      <c r="B2811" s="5" t="inlineStr">
        <is>
          <t>LAMPARA DE MESA LED RECARGABLE / FOCO / LINTERNA P40403-19</t>
        </is>
      </c>
      <c r="C2811" s="5" t="inlineStr">
        <is>
          <t>LIQUIDACION</t>
        </is>
      </c>
      <c r="D2811" s="11" t="n">
        <v>3</v>
      </c>
      <c r="E2811" s="12" t="n">
        <v>36371.68</v>
      </c>
      <c r="F2811" s="14">
        <f>E2811/SUM(E$2:E$4165)</f>
        <v/>
      </c>
      <c r="G2811" s="14">
        <f>G2810+F2811</f>
        <v/>
      </c>
      <c r="H2811" s="5">
        <f>IF(G2811&lt;=p_rot_a,"A",IF(G2811&lt;=p_rot_b,"B","C"))</f>
        <v/>
      </c>
    </row>
    <row r="2812">
      <c r="A2812" s="5" t="inlineStr">
        <is>
          <t>351100300990871</t>
        </is>
      </c>
      <c r="B2812" s="5" t="inlineStr">
        <is>
          <t>SWAN LLAVE FREGAD CUELLO ALTO CRUZ / PALANCA A202-9922 A302-9923</t>
        </is>
      </c>
      <c r="C2812" s="5" t="inlineStr">
        <is>
          <t>GRIFERIA - ACC. BAÑO Y COCINA</t>
        </is>
      </c>
      <c r="D2812" s="11" t="n">
        <v>6</v>
      </c>
      <c r="E2812" s="12" t="n">
        <v>36363.6</v>
      </c>
      <c r="F2812" s="14">
        <f>E2812/SUM(E$2:E$4165)</f>
        <v/>
      </c>
      <c r="G2812" s="14">
        <f>G2811+F2812</f>
        <v/>
      </c>
      <c r="H2812" s="5">
        <f>IF(G2812&lt;=p_rot_a,"A",IF(G2812&lt;=p_rot_b,"B","C"))</f>
        <v/>
      </c>
    </row>
    <row r="2813">
      <c r="A2813" s="5" t="inlineStr">
        <is>
          <t>50992884</t>
        </is>
      </c>
      <c r="B2813" s="5" t="inlineStr">
        <is>
          <t>TOTAL SET CARGADOR 2 BATERIAS 4AH 20V UTFBCPK1424 - UTFBCPK2013</t>
        </is>
      </c>
      <c r="C2813" s="5" t="inlineStr">
        <is>
          <t>COMBOS</t>
        </is>
      </c>
      <c r="D2813" s="11" t="n">
        <v>1</v>
      </c>
      <c r="E2813" s="12" t="n">
        <v>36332.04</v>
      </c>
      <c r="F2813" s="14">
        <f>E2813/SUM(E$2:E$4165)</f>
        <v/>
      </c>
      <c r="G2813" s="14">
        <f>G2812+F2813</f>
        <v/>
      </c>
      <c r="H2813" s="5">
        <f>IF(G2813&lt;=p_rot_a,"A",IF(G2813&lt;=p_rot_b,"B","C"))</f>
        <v/>
      </c>
    </row>
    <row r="2814">
      <c r="A2814" s="5" t="inlineStr">
        <is>
          <t>30543</t>
        </is>
      </c>
      <c r="B2814" s="5" t="inlineStr">
        <is>
          <t>AGUILA EXTENSION 15M USO RUDO NARANJA</t>
        </is>
      </c>
      <c r="C2814" s="5" t="inlineStr">
        <is>
          <t>ACCESORIOS ELECTRICOS Y CABLES</t>
        </is>
      </c>
      <c r="D2814" s="11" t="n">
        <v>2</v>
      </c>
      <c r="E2814" s="12" t="n">
        <v>36315.34</v>
      </c>
      <c r="F2814" s="14">
        <f>E2814/SUM(E$2:E$4165)</f>
        <v/>
      </c>
      <c r="G2814" s="14">
        <f>G2813+F2814</f>
        <v/>
      </c>
      <c r="H2814" s="5">
        <f>IF(G2814&lt;=p_rot_a,"A",IF(G2814&lt;=p_rot_b,"B","C"))</f>
        <v/>
      </c>
    </row>
    <row r="2815">
      <c r="A2815" s="5" t="inlineStr">
        <is>
          <t>351100300992379</t>
        </is>
      </c>
      <c r="B2815" s="5" t="inlineStr">
        <is>
          <t>WADFOW KIT CEPILLO MULTIUSO TALADRO 11 PIEZAS WND5403</t>
        </is>
      </c>
      <c r="C2815" s="5" t="inlineStr">
        <is>
          <t>FERRETERIA GENERAL</t>
        </is>
      </c>
      <c r="D2815" s="11" t="n">
        <v>5</v>
      </c>
      <c r="E2815" s="12" t="n">
        <v>36298.15</v>
      </c>
      <c r="F2815" s="14">
        <f>E2815/SUM(E$2:E$4165)</f>
        <v/>
      </c>
      <c r="G2815" s="14">
        <f>G2814+F2815</f>
        <v/>
      </c>
      <c r="H2815" s="5">
        <f>IF(G2815&lt;=p_rot_a,"A",IF(G2815&lt;=p_rot_b,"B","C"))</f>
        <v/>
      </c>
    </row>
    <row r="2816">
      <c r="A2816" s="5" t="inlineStr">
        <is>
          <t>72271</t>
        </is>
      </c>
      <c r="B2816" s="5" t="inlineStr">
        <is>
          <t>RESBALON BALIN</t>
        </is>
      </c>
      <c r="C2816" s="5" t="inlineStr">
        <is>
          <t>FERRETERIA GENERAL</t>
        </is>
      </c>
      <c r="D2816" s="11" t="n">
        <v>25</v>
      </c>
      <c r="E2816" s="12" t="n">
        <v>36293.39</v>
      </c>
      <c r="F2816" s="14">
        <f>E2816/SUM(E$2:E$4165)</f>
        <v/>
      </c>
      <c r="G2816" s="14">
        <f>G2815+F2816</f>
        <v/>
      </c>
      <c r="H2816" s="5">
        <f>IF(G2816&lt;=p_rot_a,"A",IF(G2816&lt;=p_rot_b,"B","C"))</f>
        <v/>
      </c>
    </row>
    <row r="2817">
      <c r="A2817" s="5" t="inlineStr">
        <is>
          <t>351100300992536</t>
        </is>
      </c>
      <c r="B2817" s="5" t="inlineStr">
        <is>
          <t>VOLTECK EXTENSION USO RUDO 20M ER-20X16</t>
        </is>
      </c>
      <c r="C2817" s="5" t="inlineStr">
        <is>
          <t>ACCESORIOS ELECTRICOS Y CABLES</t>
        </is>
      </c>
      <c r="D2817" s="11" t="n">
        <v>4</v>
      </c>
      <c r="E2817" s="12" t="n">
        <v>36200.34</v>
      </c>
      <c r="F2817" s="14">
        <f>E2817/SUM(E$2:E$4165)</f>
        <v/>
      </c>
      <c r="G2817" s="14">
        <f>G2816+F2817</f>
        <v/>
      </c>
      <c r="H2817" s="5">
        <f>IF(G2817&lt;=p_rot_a,"A",IF(G2817&lt;=p_rot_b,"B","C"))</f>
        <v/>
      </c>
    </row>
    <row r="2818">
      <c r="A2818" s="5" t="inlineStr">
        <is>
          <t>71932</t>
        </is>
      </c>
      <c r="B2818" s="5" t="inlineStr">
        <is>
          <t>TOTAL JUEGO LLAVE TORX  CUCHILLA  THT1061846</t>
        </is>
      </c>
      <c r="C2818" s="5" t="inlineStr">
        <is>
          <t>FERRETERIA GENERAL</t>
        </is>
      </c>
      <c r="D2818" s="11" t="n">
        <v>15</v>
      </c>
      <c r="E2818" s="12" t="n">
        <v>36195.85</v>
      </c>
      <c r="F2818" s="14">
        <f>E2818/SUM(E$2:E$4165)</f>
        <v/>
      </c>
      <c r="G2818" s="14">
        <f>G2817+F2818</f>
        <v/>
      </c>
      <c r="H2818" s="5">
        <f>IF(G2818&lt;=p_rot_a,"A",IF(G2818&lt;=p_rot_b,"B","C"))</f>
        <v/>
      </c>
    </row>
    <row r="2819">
      <c r="A2819" s="5" t="inlineStr">
        <is>
          <t>351100300992826</t>
        </is>
      </c>
      <c r="B2819" s="5" t="inlineStr">
        <is>
          <t>TRAMONTINA SET SARTENES 3 PIEZAS 20297/509</t>
        </is>
      </c>
      <c r="C2819" s="5" t="inlineStr">
        <is>
          <t>IMPORTACION FERRETERIA GENERAL</t>
        </is>
      </c>
      <c r="D2819" s="11" t="n">
        <v>4</v>
      </c>
      <c r="E2819" s="12" t="n">
        <v>36113.15</v>
      </c>
      <c r="F2819" s="14">
        <f>E2819/SUM(E$2:E$4165)</f>
        <v/>
      </c>
      <c r="G2819" s="14">
        <f>G2818+F2819</f>
        <v/>
      </c>
      <c r="H2819" s="5">
        <f>IF(G2819&lt;=p_rot_a,"A",IF(G2819&lt;=p_rot_b,"B","C"))</f>
        <v/>
      </c>
    </row>
    <row r="2820">
      <c r="A2820" s="5" t="inlineStr">
        <is>
          <t>7133</t>
        </is>
      </c>
      <c r="B2820" s="5" t="inlineStr">
        <is>
          <t>CILINDRO GAS BUTANO 227G GRANDE</t>
        </is>
      </c>
      <c r="C2820" s="5" t="inlineStr">
        <is>
          <t>FERRETERIA GENERAL</t>
        </is>
      </c>
      <c r="D2820" s="11" t="n">
        <v>26</v>
      </c>
      <c r="E2820" s="12" t="n">
        <v>36096.84</v>
      </c>
      <c r="F2820" s="14">
        <f>E2820/SUM(E$2:E$4165)</f>
        <v/>
      </c>
      <c r="G2820" s="14">
        <f>G2819+F2820</f>
        <v/>
      </c>
      <c r="H2820" s="5">
        <f>IF(G2820&lt;=p_rot_a,"A",IF(G2820&lt;=p_rot_b,"B","C"))</f>
        <v/>
      </c>
    </row>
    <row r="2821">
      <c r="A2821" s="5" t="inlineStr">
        <is>
          <t>73079</t>
        </is>
      </c>
      <c r="B2821" s="5" t="inlineStr">
        <is>
          <t>AGARRADERA 681-2AB AC</t>
        </is>
      </c>
      <c r="C2821" s="5" t="inlineStr">
        <is>
          <t>FERRETERIA GENERAL</t>
        </is>
      </c>
      <c r="D2821" s="11" t="n">
        <v>20</v>
      </c>
      <c r="E2821" s="12" t="n">
        <v>36077.59</v>
      </c>
      <c r="F2821" s="14">
        <f>E2821/SUM(E$2:E$4165)</f>
        <v/>
      </c>
      <c r="G2821" s="14">
        <f>G2820+F2821</f>
        <v/>
      </c>
      <c r="H2821" s="5">
        <f>IF(G2821&lt;=p_rot_a,"A",IF(G2821&lt;=p_rot_b,"B","C"))</f>
        <v/>
      </c>
    </row>
    <row r="2822">
      <c r="A2822" s="5" t="inlineStr">
        <is>
          <t>9129</t>
        </is>
      </c>
      <c r="B2822" s="5" t="inlineStr">
        <is>
          <t>TAPON PVC 1/2 C/R</t>
        </is>
      </c>
      <c r="C2822" s="5" t="inlineStr">
        <is>
          <t>TUBERIA PVC, CANOAS Y ACCESORIOS</t>
        </is>
      </c>
      <c r="D2822" s="11" t="n">
        <v>121</v>
      </c>
      <c r="E2822" s="12" t="n">
        <v>36056.51</v>
      </c>
      <c r="F2822" s="14">
        <f>E2822/SUM(E$2:E$4165)</f>
        <v/>
      </c>
      <c r="G2822" s="14">
        <f>G2821+F2822</f>
        <v/>
      </c>
      <c r="H2822" s="5">
        <f>IF(G2822&lt;=p_rot_a,"A",IF(G2822&lt;=p_rot_b,"B","C"))</f>
        <v/>
      </c>
    </row>
    <row r="2823">
      <c r="A2823" s="5" t="inlineStr">
        <is>
          <t>72141</t>
        </is>
      </c>
      <c r="B2823" s="5" t="inlineStr">
        <is>
          <t>TORNILLO METAL 10x2</t>
        </is>
      </c>
      <c r="C2823" s="5" t="inlineStr">
        <is>
          <t>TORNILLERIA</t>
        </is>
      </c>
      <c r="D2823" s="11" t="n">
        <v>780</v>
      </c>
      <c r="E2823" s="12" t="n">
        <v>36011.14</v>
      </c>
      <c r="F2823" s="14">
        <f>E2823/SUM(E$2:E$4165)</f>
        <v/>
      </c>
      <c r="G2823" s="14">
        <f>G2822+F2823</f>
        <v/>
      </c>
      <c r="H2823" s="5">
        <f>IF(G2823&lt;=p_rot_a,"A",IF(G2823&lt;=p_rot_b,"B","C"))</f>
        <v/>
      </c>
    </row>
    <row r="2824">
      <c r="A2824" s="5" t="inlineStr">
        <is>
          <t>PINT-PS-0008</t>
        </is>
      </c>
      <c r="B2824" s="5" t="inlineStr">
        <is>
          <t>BOSNY SPRAY CROMADO  SB-CSP</t>
        </is>
      </c>
      <c r="C2824" s="5" t="inlineStr">
        <is>
          <t>PINTURA SPRAY</t>
        </is>
      </c>
      <c r="D2824" s="11" t="n">
        <v>9</v>
      </c>
      <c r="E2824" s="12" t="n">
        <v>35954.45</v>
      </c>
      <c r="F2824" s="14">
        <f>E2824/SUM(E$2:E$4165)</f>
        <v/>
      </c>
      <c r="G2824" s="14">
        <f>G2823+F2824</f>
        <v/>
      </c>
      <c r="H2824" s="5">
        <f>IF(G2824&lt;=p_rot_a,"A",IF(G2824&lt;=p_rot_b,"B","C"))</f>
        <v/>
      </c>
    </row>
    <row r="2825">
      <c r="A2825" s="5" t="inlineStr">
        <is>
          <t>351100300992363</t>
        </is>
      </c>
      <c r="B2825" s="5" t="inlineStr">
        <is>
          <t>LAMPARA LED 25 ASESINA DE MOSQUITOS  DL-211891</t>
        </is>
      </c>
      <c r="C2825" s="5" t="inlineStr">
        <is>
          <t>IMPORTACION FERRETERIA GENERAL</t>
        </is>
      </c>
      <c r="D2825" s="11" t="n">
        <v>3</v>
      </c>
      <c r="E2825" s="12" t="n">
        <v>35840.71</v>
      </c>
      <c r="F2825" s="14">
        <f>E2825/SUM(E$2:E$4165)</f>
        <v/>
      </c>
      <c r="G2825" s="14">
        <f>G2824+F2825</f>
        <v/>
      </c>
      <c r="H2825" s="5">
        <f>IF(G2825&lt;=p_rot_a,"A",IF(G2825&lt;=p_rot_b,"B","C"))</f>
        <v/>
      </c>
    </row>
    <row r="2826">
      <c r="A2826" s="5" t="inlineStr">
        <is>
          <t>351100300991460</t>
        </is>
      </c>
      <c r="B2826" s="5" t="inlineStr">
        <is>
          <t>FERMETAL ASIENTO ELONGADO BLANCO PLASTICO IND-10</t>
        </is>
      </c>
      <c r="C2826" s="5" t="inlineStr">
        <is>
          <t>FERRETERIA GENERAL</t>
        </is>
      </c>
      <c r="D2826" s="11" t="n">
        <v>5</v>
      </c>
      <c r="E2826" s="12" t="n">
        <v>35825.58</v>
      </c>
      <c r="F2826" s="14">
        <f>E2826/SUM(E$2:E$4165)</f>
        <v/>
      </c>
      <c r="G2826" s="14">
        <f>G2825+F2826</f>
        <v/>
      </c>
      <c r="H2826" s="5">
        <f>IF(G2826&lt;=p_rot_a,"A",IF(G2826&lt;=p_rot_b,"B","C"))</f>
        <v/>
      </c>
    </row>
    <row r="2827">
      <c r="A2827" s="5" t="inlineStr">
        <is>
          <t>73463</t>
        </is>
      </c>
      <c r="B2827" s="5" t="inlineStr">
        <is>
          <t>MECATE 8MM POLIETILENO</t>
        </is>
      </c>
      <c r="C2827" s="5" t="inlineStr">
        <is>
          <t>FERRETERIA GENERAL</t>
        </is>
      </c>
      <c r="D2827" s="11" t="n">
        <v>112</v>
      </c>
      <c r="E2827" s="12" t="n">
        <v>35728</v>
      </c>
      <c r="F2827" s="14">
        <f>E2827/SUM(E$2:E$4165)</f>
        <v/>
      </c>
      <c r="G2827" s="14">
        <f>G2826+F2827</f>
        <v/>
      </c>
      <c r="H2827" s="5">
        <f>IF(G2827&lt;=p_rot_a,"A",IF(G2827&lt;=p_rot_b,"B","C"))</f>
        <v/>
      </c>
    </row>
    <row r="2828">
      <c r="A2828" s="5" t="inlineStr">
        <is>
          <t>56467</t>
        </is>
      </c>
      <c r="B2828" s="5" t="inlineStr">
        <is>
          <t>SUPER BONDER ORIGINAL 3G HENKEL</t>
        </is>
      </c>
      <c r="C2828" s="5" t="inlineStr">
        <is>
          <t>FERRETERIA GENERAL</t>
        </is>
      </c>
      <c r="D2828" s="11" t="n">
        <v>20</v>
      </c>
      <c r="E2828" s="12" t="n">
        <v>35682.45</v>
      </c>
      <c r="F2828" s="14">
        <f>E2828/SUM(E$2:E$4165)</f>
        <v/>
      </c>
      <c r="G2828" s="14">
        <f>G2827+F2828</f>
        <v/>
      </c>
      <c r="H2828" s="5">
        <f>IF(G2828&lt;=p_rot_a,"A",IF(G2828&lt;=p_rot_b,"B","C"))</f>
        <v/>
      </c>
    </row>
    <row r="2829">
      <c r="A2829" s="5" t="inlineStr">
        <is>
          <t>351100300991784</t>
        </is>
      </c>
      <c r="B2829" s="5" t="inlineStr">
        <is>
          <t>ESQUINERO PANEL ACANALADO ROBLE LUXURY GOLD 1X1 2.90M</t>
        </is>
      </c>
      <c r="C2829" s="5" t="inlineStr">
        <is>
          <t>SIN CATEGORIA</t>
        </is>
      </c>
      <c r="D2829" s="11" t="n">
        <v>13</v>
      </c>
      <c r="E2829" s="12" t="n">
        <v>35663.72</v>
      </c>
      <c r="F2829" s="14">
        <f>E2829/SUM(E$2:E$4165)</f>
        <v/>
      </c>
      <c r="G2829" s="14">
        <f>G2828+F2829</f>
        <v/>
      </c>
      <c r="H2829" s="5">
        <f>IF(G2829&lt;=p_rot_a,"A",IF(G2829&lt;=p_rot_b,"B","C"))</f>
        <v/>
      </c>
    </row>
    <row r="2830">
      <c r="A2830" s="5" t="inlineStr">
        <is>
          <t>351100300990826</t>
        </is>
      </c>
      <c r="B2830" s="5" t="inlineStr">
        <is>
          <t xml:space="preserve">ZESTA BOLSA BASURA JARDIN </t>
        </is>
      </c>
      <c r="C2830" s="5" t="inlineStr">
        <is>
          <t>FERRETERIA GENERAL</t>
        </is>
      </c>
      <c r="D2830" s="11" t="n">
        <v>27</v>
      </c>
      <c r="E2830" s="12" t="n">
        <v>35570.05</v>
      </c>
      <c r="F2830" s="14">
        <f>E2830/SUM(E$2:E$4165)</f>
        <v/>
      </c>
      <c r="G2830" s="14">
        <f>G2829+F2830</f>
        <v/>
      </c>
      <c r="H2830" s="5">
        <f>IF(G2830&lt;=p_rot_a,"A",IF(G2830&lt;=p_rot_b,"B","C"))</f>
        <v/>
      </c>
    </row>
    <row r="2831">
      <c r="A2831" s="5" t="inlineStr">
        <is>
          <t>351100300991857</t>
        </is>
      </c>
      <c r="B2831" s="5" t="inlineStr">
        <is>
          <t>SHERWIN SILICON COCINA Y BAÑOS TRANSPARENTE</t>
        </is>
      </c>
      <c r="C2831" s="5" t="inlineStr">
        <is>
          <t>SIN CATEGORIA</t>
        </is>
      </c>
      <c r="D2831" s="11" t="n">
        <v>9</v>
      </c>
      <c r="E2831" s="12" t="n">
        <v>35437.97</v>
      </c>
      <c r="F2831" s="14">
        <f>E2831/SUM(E$2:E$4165)</f>
        <v/>
      </c>
      <c r="G2831" s="14">
        <f>G2830+F2831</f>
        <v/>
      </c>
      <c r="H2831" s="5">
        <f>IF(G2831&lt;=p_rot_a,"A",IF(G2831&lt;=p_rot_b,"B","C"))</f>
        <v/>
      </c>
    </row>
    <row r="2832">
      <c r="A2832" s="5" t="inlineStr">
        <is>
          <t>60100035</t>
        </is>
      </c>
      <c r="B2832" s="5" t="inlineStr">
        <is>
          <t>LAMPARA LED RED. EMPOTRAR 3 INTENSIDADES RECARGABLE DE EMERGENCIA 18W 100-240V 6500K WELLMAX</t>
        </is>
      </c>
      <c r="C2832" s="5" t="inlineStr">
        <is>
          <t>BOMBILLOS Y LAMPARAS</t>
        </is>
      </c>
      <c r="D2832" s="11" t="n">
        <v>8</v>
      </c>
      <c r="E2832" s="12" t="n">
        <v>35424</v>
      </c>
      <c r="F2832" s="14">
        <f>E2832/SUM(E$2:E$4165)</f>
        <v/>
      </c>
      <c r="G2832" s="14">
        <f>G2831+F2832</f>
        <v/>
      </c>
      <c r="H2832" s="5">
        <f>IF(G2832&lt;=p_rot_a,"A",IF(G2832&lt;=p_rot_b,"B","C"))</f>
        <v/>
      </c>
    </row>
    <row r="2833">
      <c r="A2833" s="5" t="inlineStr">
        <is>
          <t>351100300991436</t>
        </is>
      </c>
      <c r="B2833" s="5" t="inlineStr">
        <is>
          <t>PROTECTO HIGH STANDARD LATEX MATE DEEP CUBETA</t>
        </is>
      </c>
      <c r="C2833" s="5" t="inlineStr">
        <is>
          <t>SIN CATEGORIA</t>
        </is>
      </c>
      <c r="D2833" s="11" t="n">
        <v>1</v>
      </c>
      <c r="E2833" s="12" t="n">
        <v>35398.23</v>
      </c>
      <c r="F2833" s="14">
        <f>E2833/SUM(E$2:E$4165)</f>
        <v/>
      </c>
      <c r="G2833" s="14">
        <f>G2832+F2833</f>
        <v/>
      </c>
      <c r="H2833" s="5">
        <f>IF(G2833&lt;=p_rot_a,"A",IF(G2833&lt;=p_rot_b,"B","C"))</f>
        <v/>
      </c>
    </row>
    <row r="2834">
      <c r="A2834" s="5" t="inlineStr">
        <is>
          <t>351100300991444</t>
        </is>
      </c>
      <c r="B2834" s="5" t="inlineStr">
        <is>
          <t>DIAMOND INODORO APOLO AHORRADOR DE AGUA DOBLE DESCARGA 3 Y 6 LIT S660  ASIENTO CIERRE LENTO</t>
        </is>
      </c>
      <c r="C2834" s="5" t="inlineStr">
        <is>
          <t>SIN CATEGORIA</t>
        </is>
      </c>
      <c r="D2834" s="11" t="n">
        <v>1</v>
      </c>
      <c r="E2834" s="12" t="n">
        <v>35397.35</v>
      </c>
      <c r="F2834" s="14">
        <f>E2834/SUM(E$2:E$4165)</f>
        <v/>
      </c>
      <c r="G2834" s="14">
        <f>G2833+F2834</f>
        <v/>
      </c>
      <c r="H2834" s="5">
        <f>IF(G2834&lt;=p_rot_a,"A",IF(G2834&lt;=p_rot_b,"B","C"))</f>
        <v/>
      </c>
    </row>
    <row r="2835">
      <c r="A2835" s="5" t="inlineStr">
        <is>
          <t>351100300992535</t>
        </is>
      </c>
      <c r="B2835" s="5" t="inlineStr">
        <is>
          <t>VOLTECK EXTENSION USO RUDO 15M ER-15X16</t>
        </is>
      </c>
      <c r="C2835" s="5" t="inlineStr">
        <is>
          <t>ACCESORIOS ELECTRICOS Y CABLES</t>
        </is>
      </c>
      <c r="D2835" s="11" t="n">
        <v>5</v>
      </c>
      <c r="E2835" s="12" t="n">
        <v>35375.17</v>
      </c>
      <c r="F2835" s="14">
        <f>E2835/SUM(E$2:E$4165)</f>
        <v/>
      </c>
      <c r="G2835" s="14">
        <f>G2834+F2835</f>
        <v/>
      </c>
      <c r="H2835" s="5">
        <f>IF(G2835&lt;=p_rot_a,"A",IF(G2835&lt;=p_rot_b,"B","C"))</f>
        <v/>
      </c>
    </row>
    <row r="2836">
      <c r="A2836" s="5" t="inlineStr">
        <is>
          <t>PINT-PS-0014</t>
        </is>
      </c>
      <c r="B2836" s="5" t="inlineStr">
        <is>
          <t>BOSNY SPRAY PLATEADO METALICO SB-1580</t>
        </is>
      </c>
      <c r="C2836" s="5" t="inlineStr">
        <is>
          <t>PINTURA SPRAY</t>
        </is>
      </c>
      <c r="D2836" s="11" t="n">
        <v>9</v>
      </c>
      <c r="E2836" s="12" t="n">
        <v>35367.99</v>
      </c>
      <c r="F2836" s="14">
        <f>E2836/SUM(E$2:E$4165)</f>
        <v/>
      </c>
      <c r="G2836" s="14">
        <f>G2835+F2836</f>
        <v/>
      </c>
      <c r="H2836" s="5">
        <f>IF(G2836&lt;=p_rot_a,"A",IF(G2836&lt;=p_rot_b,"B","C"))</f>
        <v/>
      </c>
    </row>
    <row r="2837">
      <c r="A2837" s="5" t="inlineStr">
        <is>
          <t>7551</t>
        </is>
      </c>
      <c r="B2837" s="5" t="inlineStr">
        <is>
          <t>TOTAL TENAZA MEDIO CORTE 9  tht28917</t>
        </is>
      </c>
      <c r="C2837" s="5" t="inlineStr">
        <is>
          <t>FERRETERIA GENERAL</t>
        </is>
      </c>
      <c r="D2837" s="11" t="n">
        <v>14</v>
      </c>
      <c r="E2837" s="12" t="n">
        <v>35191.25</v>
      </c>
      <c r="F2837" s="14">
        <f>E2837/SUM(E$2:E$4165)</f>
        <v/>
      </c>
      <c r="G2837" s="14">
        <f>G2836+F2837</f>
        <v/>
      </c>
      <c r="H2837" s="5">
        <f>IF(G2837&lt;=p_rot_a,"A",IF(G2837&lt;=p_rot_b,"B","C"))</f>
        <v/>
      </c>
    </row>
    <row r="2838">
      <c r="A2838" s="5" t="inlineStr">
        <is>
          <t>943</t>
        </is>
      </c>
      <c r="B2838" s="5" t="inlineStr">
        <is>
          <t>REDUCCION PVC 2 X 11/4</t>
        </is>
      </c>
      <c r="C2838" s="5" t="inlineStr">
        <is>
          <t>TUBERIA PVC, CANOAS Y ACCESORIOS</t>
        </is>
      </c>
      <c r="D2838" s="11" t="n">
        <v>25</v>
      </c>
      <c r="E2838" s="12" t="n">
        <v>35114.21</v>
      </c>
      <c r="F2838" s="14">
        <f>E2838/SUM(E$2:E$4165)</f>
        <v/>
      </c>
      <c r="G2838" s="14">
        <f>G2837+F2838</f>
        <v/>
      </c>
      <c r="H2838" s="5">
        <f>IF(G2838&lt;=p_rot_a,"A",IF(G2838&lt;=p_rot_b,"B","C"))</f>
        <v/>
      </c>
    </row>
    <row r="2839">
      <c r="A2839" s="5" t="inlineStr">
        <is>
          <t>7887</t>
        </is>
      </c>
      <c r="B2839" s="5" t="inlineStr">
        <is>
          <t>RIEL P/GAVETA 16</t>
        </is>
      </c>
      <c r="C2839" s="5" t="inlineStr">
        <is>
          <t>FERRETERIA GENERAL</t>
        </is>
      </c>
      <c r="D2839" s="11" t="n">
        <v>31</v>
      </c>
      <c r="E2839" s="12" t="n">
        <v>35112.77</v>
      </c>
      <c r="F2839" s="14">
        <f>E2839/SUM(E$2:E$4165)</f>
        <v/>
      </c>
      <c r="G2839" s="14">
        <f>G2838+F2839</f>
        <v/>
      </c>
      <c r="H2839" s="5">
        <f>IF(G2839&lt;=p_rot_a,"A",IF(G2839&lt;=p_rot_b,"B","C"))</f>
        <v/>
      </c>
    </row>
    <row r="2840">
      <c r="A2840" s="5" t="inlineStr">
        <is>
          <t>9148</t>
        </is>
      </c>
      <c r="B2840" s="5" t="inlineStr">
        <is>
          <t>$$ VIEJO UNION CONDUIT 1/2 LIVIANO</t>
        </is>
      </c>
      <c r="C2840" s="5" t="inlineStr">
        <is>
          <t>ACCESORIOS ELECTRICOS Y CABLES</t>
        </is>
      </c>
      <c r="D2840" s="11" t="n">
        <v>400</v>
      </c>
      <c r="E2840" s="12" t="n">
        <v>35105.31</v>
      </c>
      <c r="F2840" s="14">
        <f>E2840/SUM(E$2:E$4165)</f>
        <v/>
      </c>
      <c r="G2840" s="14">
        <f>G2839+F2840</f>
        <v/>
      </c>
      <c r="H2840" s="5">
        <f>IF(G2840&lt;=p_rot_a,"A",IF(G2840&lt;=p_rot_b,"B","C"))</f>
        <v/>
      </c>
    </row>
    <row r="2841">
      <c r="A2841" s="5" t="inlineStr">
        <is>
          <t>71597</t>
        </is>
      </c>
      <c r="B2841" s="5" t="inlineStr">
        <is>
          <t>TRUPER SERRUCHO YESO STP-6X RABO ZORRO</t>
        </is>
      </c>
      <c r="C2841" s="5" t="inlineStr">
        <is>
          <t>FERRETERIA GENERAL</t>
        </is>
      </c>
      <c r="D2841" s="11" t="n">
        <v>9</v>
      </c>
      <c r="E2841" s="12" t="n">
        <v>35062.97</v>
      </c>
      <c r="F2841" s="14">
        <f>E2841/SUM(E$2:E$4165)</f>
        <v/>
      </c>
      <c r="G2841" s="14">
        <f>G2840+F2841</f>
        <v/>
      </c>
      <c r="H2841" s="5">
        <f>IF(G2841&lt;=p_rot_a,"A",IF(G2841&lt;=p_rot_b,"B","C"))</f>
        <v/>
      </c>
    </row>
    <row r="2842">
      <c r="A2842" s="5" t="inlineStr">
        <is>
          <t>73416</t>
        </is>
      </c>
      <c r="B2842" s="5" t="inlineStr">
        <is>
          <t>BISAGRA SOLD PLATINA B-04</t>
        </is>
      </c>
      <c r="C2842" s="5" t="inlineStr">
        <is>
          <t>FERRETERIA GENERAL</t>
        </is>
      </c>
      <c r="D2842" s="11" t="n">
        <v>13</v>
      </c>
      <c r="E2842" s="12" t="n">
        <v>35033.24</v>
      </c>
      <c r="F2842" s="14">
        <f>E2842/SUM(E$2:E$4165)</f>
        <v/>
      </c>
      <c r="G2842" s="14">
        <f>G2841+F2842</f>
        <v/>
      </c>
      <c r="H2842" s="5">
        <f>IF(G2842&lt;=p_rot_a,"A",IF(G2842&lt;=p_rot_b,"B","C"))</f>
        <v/>
      </c>
    </row>
    <row r="2843">
      <c r="A2843" s="5" t="inlineStr">
        <is>
          <t>97789</t>
        </is>
      </c>
      <c r="B2843" s="5" t="inlineStr">
        <is>
          <t>PEGAMENTO PVC AMANCO TRANSPARENTE 25 G</t>
        </is>
      </c>
      <c r="C2843" s="5" t="inlineStr">
        <is>
          <t>TUBERIA PVC, CANOAS Y ACCESORIOS</t>
        </is>
      </c>
      <c r="D2843" s="11" t="n">
        <v>42</v>
      </c>
      <c r="E2843" s="12" t="n">
        <v>35007.16</v>
      </c>
      <c r="F2843" s="14">
        <f>E2843/SUM(E$2:E$4165)</f>
        <v/>
      </c>
      <c r="G2843" s="14">
        <f>G2842+F2843</f>
        <v/>
      </c>
      <c r="H2843" s="5">
        <f>IF(G2843&lt;=p_rot_a,"A",IF(G2843&lt;=p_rot_b,"B","C"))</f>
        <v/>
      </c>
    </row>
    <row r="2844">
      <c r="A2844" s="5" t="inlineStr">
        <is>
          <t>351100300990621</t>
        </is>
      </c>
      <c r="B2844" s="5" t="inlineStr">
        <is>
          <t>RESISTOL CEMENTO DE CONTACTO 1/16</t>
        </is>
      </c>
      <c r="C2844" s="5" t="inlineStr">
        <is>
          <t>FERRETERIA GENERAL</t>
        </is>
      </c>
      <c r="D2844" s="11" t="n">
        <v>14</v>
      </c>
      <c r="E2844" s="12" t="n">
        <v>34967.68</v>
      </c>
      <c r="F2844" s="14">
        <f>E2844/SUM(E$2:E$4165)</f>
        <v/>
      </c>
      <c r="G2844" s="14">
        <f>G2843+F2844</f>
        <v/>
      </c>
      <c r="H2844" s="5">
        <f>IF(G2844&lt;=p_rot_a,"A",IF(G2844&lt;=p_rot_b,"B","C"))</f>
        <v/>
      </c>
    </row>
    <row r="2845">
      <c r="A2845" s="5" t="inlineStr">
        <is>
          <t>60100013</t>
        </is>
      </c>
      <c r="B2845" s="5" t="inlineStr">
        <is>
          <t>BOMBILLO LED HALOGENO 7W MR16 REPUESTO WELLMAX</t>
        </is>
      </c>
      <c r="C2845" s="5" t="inlineStr">
        <is>
          <t>BOMBILLOS Y LAMPARAS</t>
        </is>
      </c>
      <c r="D2845" s="11" t="n">
        <v>26</v>
      </c>
      <c r="E2845" s="12" t="n">
        <v>34924.5</v>
      </c>
      <c r="F2845" s="14">
        <f>E2845/SUM(E$2:E$4165)</f>
        <v/>
      </c>
      <c r="G2845" s="14">
        <f>G2844+F2845</f>
        <v/>
      </c>
      <c r="H2845" s="5">
        <f>IF(G2845&lt;=p_rot_a,"A",IF(G2845&lt;=p_rot_b,"B","C"))</f>
        <v/>
      </c>
    </row>
    <row r="2846">
      <c r="A2846" s="5" t="inlineStr">
        <is>
          <t>920546</t>
        </is>
      </c>
      <c r="B2846" s="5" t="inlineStr">
        <is>
          <t>CACHERA FREGADERO DOBLE MAIA 036PFLC PFISTER  P.P</t>
        </is>
      </c>
      <c r="C2846" s="5" t="inlineStr">
        <is>
          <t>GRIFERIA - ACC. BAÑO Y COCINA</t>
        </is>
      </c>
      <c r="D2846" s="11" t="n">
        <v>1</v>
      </c>
      <c r="E2846" s="12" t="n">
        <v>34766.55</v>
      </c>
      <c r="F2846" s="14">
        <f>E2846/SUM(E$2:E$4165)</f>
        <v/>
      </c>
      <c r="G2846" s="14">
        <f>G2845+F2846</f>
        <v/>
      </c>
      <c r="H2846" s="5">
        <f>IF(G2846&lt;=p_rot_a,"A",IF(G2846&lt;=p_rot_b,"B","C"))</f>
        <v/>
      </c>
    </row>
    <row r="2847">
      <c r="A2847" s="5" t="inlineStr">
        <is>
          <t>426544</t>
        </is>
      </c>
      <c r="B2847" s="5" t="inlineStr">
        <is>
          <t>TOTAL RATCH 1/2 THT106126</t>
        </is>
      </c>
      <c r="C2847" s="5" t="inlineStr">
        <is>
          <t>FERRETERIA GENERAL</t>
        </is>
      </c>
      <c r="D2847" s="11" t="n">
        <v>6</v>
      </c>
      <c r="E2847" s="12" t="n">
        <v>34575.68</v>
      </c>
      <c r="F2847" s="14">
        <f>E2847/SUM(E$2:E$4165)</f>
        <v/>
      </c>
      <c r="G2847" s="14">
        <f>G2846+F2847</f>
        <v/>
      </c>
      <c r="H2847" s="5">
        <f>IF(G2847&lt;=p_rot_a,"A",IF(G2847&lt;=p_rot_b,"B","C"))</f>
        <v/>
      </c>
    </row>
    <row r="2848">
      <c r="A2848" s="5" t="inlineStr">
        <is>
          <t>30416</t>
        </is>
      </c>
      <c r="B2848" s="5" t="inlineStr">
        <is>
          <t>CLASE A TUBO CONDUIT 11/2 TIPO A UL*</t>
        </is>
      </c>
      <c r="C2848" s="5" t="inlineStr">
        <is>
          <t>ACCESORIOS ELECTRICOS Y CABLES</t>
        </is>
      </c>
      <c r="D2848" s="11" t="n">
        <v>5</v>
      </c>
      <c r="E2848" s="12" t="n">
        <v>34574.19</v>
      </c>
      <c r="F2848" s="14">
        <f>E2848/SUM(E$2:E$4165)</f>
        <v/>
      </c>
      <c r="G2848" s="14">
        <f>G2847+F2848</f>
        <v/>
      </c>
      <c r="H2848" s="5">
        <f>IF(G2848&lt;=p_rot_a,"A",IF(G2848&lt;=p_rot_b,"B","C"))</f>
        <v/>
      </c>
    </row>
    <row r="2849">
      <c r="A2849" s="5" t="inlineStr">
        <is>
          <t>351100300991306</t>
        </is>
      </c>
      <c r="B2849" s="5" t="inlineStr">
        <is>
          <t>TRUPER BROCA VIDRIO Y AZULEJO 1/4 BVI-1/4</t>
        </is>
      </c>
      <c r="C2849" s="5" t="inlineStr">
        <is>
          <t>FERRETERIA GENERAL</t>
        </is>
      </c>
      <c r="D2849" s="11" t="n">
        <v>33</v>
      </c>
      <c r="E2849" s="12" t="n">
        <v>34525</v>
      </c>
      <c r="F2849" s="14">
        <f>E2849/SUM(E$2:E$4165)</f>
        <v/>
      </c>
      <c r="G2849" s="14">
        <f>G2848+F2849</f>
        <v/>
      </c>
      <c r="H2849" s="5">
        <f>IF(G2849&lt;=p_rot_a,"A",IF(G2849&lt;=p_rot_b,"B","C"))</f>
        <v/>
      </c>
    </row>
    <row r="2850">
      <c r="A2850" s="5" t="inlineStr">
        <is>
          <t>7838</t>
        </is>
      </c>
      <c r="B2850" s="5" t="inlineStr">
        <is>
          <t>TUBO FLUORECENTE 32W  F32T8 6500K</t>
        </is>
      </c>
      <c r="C2850" s="5" t="inlineStr">
        <is>
          <t>ACCESORIOS ELECTRICOS Y CABLES</t>
        </is>
      </c>
      <c r="D2850" s="11" t="n">
        <v>28</v>
      </c>
      <c r="E2850" s="12" t="n">
        <v>34232.32</v>
      </c>
      <c r="F2850" s="14">
        <f>E2850/SUM(E$2:E$4165)</f>
        <v/>
      </c>
      <c r="G2850" s="14">
        <f>G2849+F2850</f>
        <v/>
      </c>
      <c r="H2850" s="5">
        <f>IF(G2850&lt;=p_rot_a,"A",IF(G2850&lt;=p_rot_b,"B","C"))</f>
        <v/>
      </c>
    </row>
    <row r="2851">
      <c r="A2851" s="5" t="inlineStr">
        <is>
          <t>430094</t>
        </is>
      </c>
      <c r="B2851" s="5" t="inlineStr">
        <is>
          <t>GRACIELA REPUESTO CUELLO FLEXIBLE FREGADERO CROMO</t>
        </is>
      </c>
      <c r="C2851" s="5" t="inlineStr">
        <is>
          <t>GRIFERIA - ACC. BAÑO Y COCINA</t>
        </is>
      </c>
      <c r="D2851" s="11" t="n">
        <v>13</v>
      </c>
      <c r="E2851" s="12" t="n">
        <v>34227.87</v>
      </c>
      <c r="F2851" s="14">
        <f>E2851/SUM(E$2:E$4165)</f>
        <v/>
      </c>
      <c r="G2851" s="14">
        <f>G2850+F2851</f>
        <v/>
      </c>
      <c r="H2851" s="5">
        <f>IF(G2851&lt;=p_rot_a,"A",IF(G2851&lt;=p_rot_b,"B","C"))</f>
        <v/>
      </c>
    </row>
    <row r="2852">
      <c r="A2852" s="5" t="inlineStr">
        <is>
          <t>73413</t>
        </is>
      </c>
      <c r="B2852" s="5" t="inlineStr">
        <is>
          <t>CABLE TENDEDERO 30 MTS</t>
        </is>
      </c>
      <c r="C2852" s="5" t="inlineStr">
        <is>
          <t>FERRETERIA GENERAL</t>
        </is>
      </c>
      <c r="D2852" s="11" t="n">
        <v>14</v>
      </c>
      <c r="E2852" s="12" t="n">
        <v>34203</v>
      </c>
      <c r="F2852" s="14">
        <f>E2852/SUM(E$2:E$4165)</f>
        <v/>
      </c>
      <c r="G2852" s="14">
        <f>G2851+F2852</f>
        <v/>
      </c>
      <c r="H2852" s="5">
        <f>IF(G2852&lt;=p_rot_a,"A",IF(G2852&lt;=p_rot_b,"B","C"))</f>
        <v/>
      </c>
    </row>
    <row r="2853">
      <c r="A2853" s="5" t="inlineStr">
        <is>
          <t>72829</t>
        </is>
      </c>
      <c r="B2853" s="5" t="inlineStr">
        <is>
          <t>BROCA CONCRETO 1/2 IRWIN</t>
        </is>
      </c>
      <c r="C2853" s="5" t="inlineStr">
        <is>
          <t>FERRETERIA GENERAL</t>
        </is>
      </c>
      <c r="D2853" s="11" t="n">
        <v>12</v>
      </c>
      <c r="E2853" s="12" t="n">
        <v>34131.55</v>
      </c>
      <c r="F2853" s="14">
        <f>E2853/SUM(E$2:E$4165)</f>
        <v/>
      </c>
      <c r="G2853" s="14">
        <f>G2852+F2853</f>
        <v/>
      </c>
      <c r="H2853" s="5">
        <f>IF(G2853&lt;=p_rot_a,"A",IF(G2853&lt;=p_rot_b,"B","C"))</f>
        <v/>
      </c>
    </row>
    <row r="2854">
      <c r="A2854" s="5" t="inlineStr">
        <is>
          <t>30504</t>
        </is>
      </c>
      <c r="B2854" s="5" t="inlineStr">
        <is>
          <t>CONECTOR BIEX 11/4 CON FORRO******</t>
        </is>
      </c>
      <c r="C2854" s="5" t="inlineStr">
        <is>
          <t>ACCESORIOS ELECTRICOS Y CABLES</t>
        </is>
      </c>
      <c r="D2854" s="11" t="n">
        <v>25</v>
      </c>
      <c r="E2854" s="12" t="n">
        <v>34127.28</v>
      </c>
      <c r="F2854" s="14">
        <f>E2854/SUM(E$2:E$4165)</f>
        <v/>
      </c>
      <c r="G2854" s="14">
        <f>G2853+F2854</f>
        <v/>
      </c>
      <c r="H2854" s="5">
        <f>IF(G2854&lt;=p_rot_a,"A",IF(G2854&lt;=p_rot_b,"B","C"))</f>
        <v/>
      </c>
    </row>
    <row r="2855">
      <c r="A2855" s="5" t="inlineStr">
        <is>
          <t>1112</t>
        </is>
      </c>
      <c r="B2855" s="5" t="inlineStr">
        <is>
          <t>JUEGO EMPAQUES LLAVE CHORRO ARSA 9PZ 371-07</t>
        </is>
      </c>
      <c r="C2855" s="5" t="inlineStr">
        <is>
          <t>FERRETERIA GENERAL</t>
        </is>
      </c>
      <c r="D2855" s="11" t="n">
        <v>55</v>
      </c>
      <c r="E2855" s="12" t="n">
        <v>33996.46</v>
      </c>
      <c r="F2855" s="14">
        <f>E2855/SUM(E$2:E$4165)</f>
        <v/>
      </c>
      <c r="G2855" s="14">
        <f>G2854+F2855</f>
        <v/>
      </c>
      <c r="H2855" s="5">
        <f>IF(G2855&lt;=p_rot_a,"A",IF(G2855&lt;=p_rot_b,"B","C"))</f>
        <v/>
      </c>
    </row>
    <row r="2856">
      <c r="A2856" s="5" t="inlineStr">
        <is>
          <t>72761</t>
        </is>
      </c>
      <c r="B2856" s="5" t="inlineStr">
        <is>
          <t>$$ CEDAZO GALLINERO 90cm x 30m</t>
        </is>
      </c>
      <c r="C2856" s="5" t="inlineStr">
        <is>
          <t>FERRETERIA GENERAL</t>
        </is>
      </c>
      <c r="D2856" s="11" t="n">
        <v>3</v>
      </c>
      <c r="E2856" s="12" t="n">
        <v>33980.39</v>
      </c>
      <c r="F2856" s="14">
        <f>E2856/SUM(E$2:E$4165)</f>
        <v/>
      </c>
      <c r="G2856" s="14">
        <f>G2855+F2856</f>
        <v/>
      </c>
      <c r="H2856" s="5">
        <f>IF(G2856&lt;=p_rot_a,"A",IF(G2856&lt;=p_rot_b,"B","C"))</f>
        <v/>
      </c>
    </row>
    <row r="2857">
      <c r="A2857" s="5" t="inlineStr">
        <is>
          <t>351100300992138</t>
        </is>
      </c>
      <c r="B2857" s="5" t="inlineStr">
        <is>
          <t>MAKITA TALADRO M0801B 570W DE 1/2 A 5/8</t>
        </is>
      </c>
      <c r="C2857" s="5" t="inlineStr">
        <is>
          <t>SIN CATEGORIA</t>
        </is>
      </c>
      <c r="D2857" s="11" t="n">
        <v>1</v>
      </c>
      <c r="E2857" s="12" t="n">
        <v>33943.86</v>
      </c>
      <c r="F2857" s="14">
        <f>E2857/SUM(E$2:E$4165)</f>
        <v/>
      </c>
      <c r="G2857" s="14">
        <f>G2856+F2857</f>
        <v/>
      </c>
      <c r="H2857" s="5">
        <f>IF(G2857&lt;=p_rot_a,"A",IF(G2857&lt;=p_rot_b,"B","C"))</f>
        <v/>
      </c>
    </row>
    <row r="2858">
      <c r="A2858" s="5" t="inlineStr">
        <is>
          <t>351100300991999</t>
        </is>
      </c>
      <c r="B2858" s="5" t="inlineStr">
        <is>
          <t>ESQUINERO GRIS DE054 PANEL ACANALADO 1X1 2.90M WALL PANEL</t>
        </is>
      </c>
      <c r="C2858" s="5" t="inlineStr">
        <is>
          <t>PANEL ACANALADO INTERIOR</t>
        </is>
      </c>
      <c r="D2858" s="11" t="n">
        <v>11</v>
      </c>
      <c r="E2858" s="12" t="n">
        <v>33915.93</v>
      </c>
      <c r="F2858" s="14">
        <f>E2858/SUM(E$2:E$4165)</f>
        <v/>
      </c>
      <c r="G2858" s="14">
        <f>G2857+F2858</f>
        <v/>
      </c>
      <c r="H2858" s="5">
        <f>IF(G2858&lt;=p_rot_a,"A",IF(G2858&lt;=p_rot_b,"B","C"))</f>
        <v/>
      </c>
    </row>
    <row r="2859">
      <c r="A2859" s="5" t="inlineStr">
        <is>
          <t>351100300992824</t>
        </is>
      </c>
      <c r="B2859" s="5" t="inlineStr">
        <is>
          <t>CACHERA FREGADERO DOBLE CROMADA AQP-567</t>
        </is>
      </c>
      <c r="C2859" s="5" t="inlineStr">
        <is>
          <t>IMPORTACION GRIFERIA</t>
        </is>
      </c>
      <c r="D2859" s="11" t="n">
        <v>3</v>
      </c>
      <c r="E2859" s="12" t="n">
        <v>33888.47</v>
      </c>
      <c r="F2859" s="14">
        <f>E2859/SUM(E$2:E$4165)</f>
        <v/>
      </c>
      <c r="G2859" s="14">
        <f>G2858+F2859</f>
        <v/>
      </c>
      <c r="H2859" s="5">
        <f>IF(G2859&lt;=p_rot_a,"A",IF(G2859&lt;=p_rot_b,"B","C"))</f>
        <v/>
      </c>
    </row>
    <row r="2860">
      <c r="A2860" s="5" t="inlineStr">
        <is>
          <t>111261</t>
        </is>
      </c>
      <c r="B2860" s="5" t="inlineStr">
        <is>
          <t>ACOPLE MACHO PLASTICO MANGUERA</t>
        </is>
      </c>
      <c r="C2860" s="5" t="inlineStr">
        <is>
          <t>FERRETERIA GENERAL</t>
        </is>
      </c>
      <c r="D2860" s="11" t="n">
        <v>47</v>
      </c>
      <c r="E2860" s="12" t="n">
        <v>33847.17</v>
      </c>
      <c r="F2860" s="14">
        <f>E2860/SUM(E$2:E$4165)</f>
        <v/>
      </c>
      <c r="G2860" s="14">
        <f>G2859+F2860</f>
        <v/>
      </c>
      <c r="H2860" s="5">
        <f>IF(G2860&lt;=p_rot_a,"A",IF(G2860&lt;=p_rot_b,"B","C"))</f>
        <v/>
      </c>
    </row>
    <row r="2861">
      <c r="A2861" s="5" t="inlineStr">
        <is>
          <t>72837</t>
        </is>
      </c>
      <c r="B2861" s="5" t="inlineStr">
        <is>
          <t>GAZA SIN FIN 1</t>
        </is>
      </c>
      <c r="C2861" s="5" t="inlineStr">
        <is>
          <t>FERRETERIA GENERAL</t>
        </is>
      </c>
      <c r="D2861" s="11" t="n">
        <v>104</v>
      </c>
      <c r="E2861" s="12" t="n">
        <v>33805.16</v>
      </c>
      <c r="F2861" s="14">
        <f>E2861/SUM(E$2:E$4165)</f>
        <v/>
      </c>
      <c r="G2861" s="14">
        <f>G2860+F2861</f>
        <v/>
      </c>
      <c r="H2861" s="5">
        <f>IF(G2861&lt;=p_rot_a,"A",IF(G2861&lt;=p_rot_b,"B","C"))</f>
        <v/>
      </c>
    </row>
    <row r="2862">
      <c r="A2862" s="5" t="inlineStr">
        <is>
          <t>351100300992392</t>
        </is>
      </c>
      <c r="B2862" s="5" t="inlineStr">
        <is>
          <t>TOTAL VENTOSA VIDRIO Y PORCELANATO 41/2 25KG TSP01251</t>
        </is>
      </c>
      <c r="C2862" s="5" t="inlineStr">
        <is>
          <t>HERRAMIENTAS MANUALES</t>
        </is>
      </c>
      <c r="D2862" s="11" t="n">
        <v>15</v>
      </c>
      <c r="E2862" s="12" t="n">
        <v>33780.12</v>
      </c>
      <c r="F2862" s="14">
        <f>E2862/SUM(E$2:E$4165)</f>
        <v/>
      </c>
      <c r="G2862" s="14">
        <f>G2861+F2862</f>
        <v/>
      </c>
      <c r="H2862" s="5">
        <f>IF(G2862&lt;=p_rot_a,"A",IF(G2862&lt;=p_rot_b,"B","C"))</f>
        <v/>
      </c>
    </row>
    <row r="2863">
      <c r="A2863" s="5" t="inlineStr">
        <is>
          <t>72137</t>
        </is>
      </c>
      <c r="B2863" s="5" t="inlineStr">
        <is>
          <t>TORNILLO CARROCERIA 1/4 X 3</t>
        </is>
      </c>
      <c r="C2863" s="5" t="inlineStr">
        <is>
          <t>TORNILLERIA</t>
        </is>
      </c>
      <c r="D2863" s="11" t="n">
        <v>354</v>
      </c>
      <c r="E2863" s="12" t="n">
        <v>33778.56</v>
      </c>
      <c r="F2863" s="14">
        <f>E2863/SUM(E$2:E$4165)</f>
        <v/>
      </c>
      <c r="G2863" s="14">
        <f>G2862+F2863</f>
        <v/>
      </c>
      <c r="H2863" s="5">
        <f>IF(G2863&lt;=p_rot_a,"A",IF(G2863&lt;=p_rot_b,"B","C"))</f>
        <v/>
      </c>
    </row>
    <row r="2864">
      <c r="A2864" s="5" t="inlineStr">
        <is>
          <t>351100300991855</t>
        </is>
      </c>
      <c r="B2864" s="5" t="inlineStr">
        <is>
          <t>$$ SHERWIN SILICON ACRILICO BLANCO 2000</t>
        </is>
      </c>
      <c r="C2864" s="5" t="inlineStr">
        <is>
          <t>SIN CATEGORIA</t>
        </is>
      </c>
      <c r="D2864" s="11" t="n">
        <v>18</v>
      </c>
      <c r="E2864" s="12" t="n">
        <v>33762.77</v>
      </c>
      <c r="F2864" s="14">
        <f>E2864/SUM(E$2:E$4165)</f>
        <v/>
      </c>
      <c r="G2864" s="14">
        <f>G2863+F2864</f>
        <v/>
      </c>
      <c r="H2864" s="5">
        <f>IF(G2864&lt;=p_rot_a,"A",IF(G2864&lt;=p_rot_b,"B","C"))</f>
        <v/>
      </c>
    </row>
    <row r="2865">
      <c r="A2865" s="5" t="inlineStr">
        <is>
          <t>351100300990788</t>
        </is>
      </c>
      <c r="B2865" s="5" t="inlineStr">
        <is>
          <t>TOTAL JUEGO DESATORNILLADOR 26 PIEZAS THT250626</t>
        </is>
      </c>
      <c r="C2865" s="5" t="inlineStr">
        <is>
          <t>FERRETERIA GENERAL</t>
        </is>
      </c>
      <c r="D2865" s="11" t="n">
        <v>2</v>
      </c>
      <c r="E2865" s="12" t="n">
        <v>33748.07</v>
      </c>
      <c r="F2865" s="14">
        <f>E2865/SUM(E$2:E$4165)</f>
        <v/>
      </c>
      <c r="G2865" s="14">
        <f>G2864+F2865</f>
        <v/>
      </c>
      <c r="H2865" s="5">
        <f>IF(G2865&lt;=p_rot_a,"A",IF(G2865&lt;=p_rot_b,"B","C"))</f>
        <v/>
      </c>
    </row>
    <row r="2866">
      <c r="A2866" s="5" t="inlineStr">
        <is>
          <t>456790594</t>
        </is>
      </c>
      <c r="B2866" s="5" t="inlineStr">
        <is>
          <t>TRUPER MANGUERA JARDIN 25M 4 CAPAS REFORZADA ROJA MAN-25X1/2X</t>
        </is>
      </c>
      <c r="C2866" s="5" t="inlineStr">
        <is>
          <t>FERRETERIA GENERAL</t>
        </is>
      </c>
      <c r="D2866" s="11" t="n">
        <v>3</v>
      </c>
      <c r="E2866" s="12" t="n">
        <v>33678.87</v>
      </c>
      <c r="F2866" s="14">
        <f>E2866/SUM(E$2:E$4165)</f>
        <v/>
      </c>
      <c r="G2866" s="14">
        <f>G2865+F2866</f>
        <v/>
      </c>
      <c r="H2866" s="5">
        <f>IF(G2866&lt;=p_rot_a,"A",IF(G2866&lt;=p_rot_b,"B","C"))</f>
        <v/>
      </c>
    </row>
    <row r="2867">
      <c r="A2867" s="5" t="inlineStr">
        <is>
          <t>73352</t>
        </is>
      </c>
      <c r="B2867" s="5" t="inlineStr">
        <is>
          <t>PICAPORTE PLATINA 5 C/RECIB PPT05</t>
        </is>
      </c>
      <c r="C2867" s="5" t="inlineStr">
        <is>
          <t>PICAPORTES Y ALDABAS</t>
        </is>
      </c>
      <c r="D2867" s="11" t="n">
        <v>25</v>
      </c>
      <c r="E2867" s="12" t="n">
        <v>33662.52</v>
      </c>
      <c r="F2867" s="14">
        <f>E2867/SUM(E$2:E$4165)</f>
        <v/>
      </c>
      <c r="G2867" s="14">
        <f>G2866+F2867</f>
        <v/>
      </c>
      <c r="H2867" s="5">
        <f>IF(G2867&lt;=p_rot_a,"A",IF(G2867&lt;=p_rot_b,"B","C"))</f>
        <v/>
      </c>
    </row>
    <row r="2868">
      <c r="A2868" s="5" t="inlineStr">
        <is>
          <t>351100300992863</t>
        </is>
      </c>
      <c r="B2868" s="5" t="inlineStr">
        <is>
          <t>TOTAL BATERIA 6AH 20V TFBLI2060</t>
        </is>
      </c>
      <c r="C2868" s="5" t="inlineStr">
        <is>
          <t>SIN CATEGORIA</t>
        </is>
      </c>
      <c r="D2868" s="11" t="n">
        <v>1</v>
      </c>
      <c r="E2868" s="12" t="n">
        <v>33628.32</v>
      </c>
      <c r="F2868" s="14">
        <f>E2868/SUM(E$2:E$4165)</f>
        <v/>
      </c>
      <c r="G2868" s="14">
        <f>G2867+F2868</f>
        <v/>
      </c>
      <c r="H2868" s="5">
        <f>IF(G2868&lt;=p_rot_a,"A",IF(G2868&lt;=p_rot_b,"B","C"))</f>
        <v/>
      </c>
    </row>
    <row r="2869">
      <c r="A2869" s="5" t="inlineStr">
        <is>
          <t>60100043</t>
        </is>
      </c>
      <c r="B2869" s="5" t="inlineStr">
        <is>
          <t>TECNOLITE INTERIOR EMPOTRADO LED 7W 100-240V-6500K 7YDLED156MV65B</t>
        </is>
      </c>
      <c r="C2869" s="5" t="inlineStr">
        <is>
          <t>SIN CATEGORIA</t>
        </is>
      </c>
      <c r="D2869" s="11" t="n">
        <v>10</v>
      </c>
      <c r="E2869" s="12" t="n">
        <v>33628.32</v>
      </c>
      <c r="F2869" s="14">
        <f>E2869/SUM(E$2:E$4165)</f>
        <v/>
      </c>
      <c r="G2869" s="14">
        <f>G2868+F2869</f>
        <v/>
      </c>
      <c r="H2869" s="5">
        <f>IF(G2869&lt;=p_rot_a,"A",IF(G2869&lt;=p_rot_b,"B","C"))</f>
        <v/>
      </c>
    </row>
    <row r="2870">
      <c r="A2870" s="5" t="inlineStr">
        <is>
          <t>351100300991118</t>
        </is>
      </c>
      <c r="B2870" s="5" t="inlineStr">
        <is>
          <t>GARDENA EXTRACTOR DE MALA HIERBA 100CM 3518-30</t>
        </is>
      </c>
      <c r="C2870" s="5" t="inlineStr">
        <is>
          <t>FERRETERIA GENERAL</t>
        </is>
      </c>
      <c r="D2870" s="11" t="n">
        <v>1</v>
      </c>
      <c r="E2870" s="12" t="n">
        <v>33593</v>
      </c>
      <c r="F2870" s="14">
        <f>E2870/SUM(E$2:E$4165)</f>
        <v/>
      </c>
      <c r="G2870" s="14">
        <f>G2869+F2870</f>
        <v/>
      </c>
      <c r="H2870" s="5">
        <f>IF(G2870&lt;=p_rot_a,"A",IF(G2870&lt;=p_rot_b,"B","C"))</f>
        <v/>
      </c>
    </row>
    <row r="2871">
      <c r="A2871" s="5" t="inlineStr">
        <is>
          <t>PINT-AN-0041</t>
        </is>
      </c>
      <c r="B2871" s="5" t="inlineStr">
        <is>
          <t>LANCO EXPRESS DEEP ACEITE 1/4 EC348-5</t>
        </is>
      </c>
      <c r="C2871" s="5" t="inlineStr">
        <is>
          <t>ANTICORROSIVOS Y BASE ACEITE</t>
        </is>
      </c>
      <c r="D2871" s="11" t="n">
        <v>7</v>
      </c>
      <c r="E2871" s="12" t="n">
        <v>33569.45</v>
      </c>
      <c r="F2871" s="14">
        <f>E2871/SUM(E$2:E$4165)</f>
        <v/>
      </c>
      <c r="G2871" s="14">
        <f>G2870+F2871</f>
        <v/>
      </c>
      <c r="H2871" s="5">
        <f>IF(G2871&lt;=p_rot_a,"A",IF(G2871&lt;=p_rot_b,"B","C"))</f>
        <v/>
      </c>
    </row>
    <row r="2872">
      <c r="A2872" s="5" t="inlineStr">
        <is>
          <t>351100300992525</t>
        </is>
      </c>
      <c r="B2872" s="5" t="inlineStr">
        <is>
          <t>PERSIANA BLACKOUT BLANCO 140CM X 160CM AD049</t>
        </is>
      </c>
      <c r="C2872" s="5" t="inlineStr">
        <is>
          <t>FERRETERIA GENERAL</t>
        </is>
      </c>
      <c r="D2872" s="11" t="n">
        <v>2</v>
      </c>
      <c r="E2872" s="12" t="n">
        <v>33561</v>
      </c>
      <c r="F2872" s="14">
        <f>E2872/SUM(E$2:E$4165)</f>
        <v/>
      </c>
      <c r="G2872" s="14">
        <f>G2871+F2872</f>
        <v/>
      </c>
      <c r="H2872" s="5">
        <f>IF(G2872&lt;=p_rot_a,"A",IF(G2872&lt;=p_rot_b,"B","C"))</f>
        <v/>
      </c>
    </row>
    <row r="2873">
      <c r="A2873" s="5" t="inlineStr">
        <is>
          <t>990635</t>
        </is>
      </c>
      <c r="B2873" s="5" t="inlineStr">
        <is>
          <t>GLADIATOR LIJADORA ROTO ORBITAL 5PULG 350W LR 9125 / 120</t>
        </is>
      </c>
      <c r="C2873" s="5" t="inlineStr">
        <is>
          <t>SIN CATEGORIA</t>
        </is>
      </c>
      <c r="D2873" s="11" t="n">
        <v>2</v>
      </c>
      <c r="E2873" s="12" t="n">
        <v>33462</v>
      </c>
      <c r="F2873" s="14">
        <f>E2873/SUM(E$2:E$4165)</f>
        <v/>
      </c>
      <c r="G2873" s="14">
        <f>G2872+F2873</f>
        <v/>
      </c>
      <c r="H2873" s="5">
        <f>IF(G2873&lt;=p_rot_a,"A",IF(G2873&lt;=p_rot_b,"B","C"))</f>
        <v/>
      </c>
    </row>
    <row r="2874">
      <c r="A2874" s="5" t="inlineStr">
        <is>
          <t>72220</t>
        </is>
      </c>
      <c r="B2874" s="5" t="inlineStr">
        <is>
          <t>TORNILLO METAL 10X1</t>
        </is>
      </c>
      <c r="C2874" s="5" t="inlineStr">
        <is>
          <t>TORNILLERIA</t>
        </is>
      </c>
      <c r="D2874" s="11" t="n">
        <v>1848</v>
      </c>
      <c r="E2874" s="12" t="n">
        <v>33390.45</v>
      </c>
      <c r="F2874" s="14">
        <f>E2874/SUM(E$2:E$4165)</f>
        <v/>
      </c>
      <c r="G2874" s="14">
        <f>G2873+F2874</f>
        <v/>
      </c>
      <c r="H2874" s="5">
        <f>IF(G2874&lt;=p_rot_a,"A",IF(G2874&lt;=p_rot_b,"B","C"))</f>
        <v/>
      </c>
    </row>
    <row r="2875">
      <c r="A2875" s="5" t="inlineStr">
        <is>
          <t>71581</t>
        </is>
      </c>
      <c r="B2875" s="5" t="inlineStr">
        <is>
          <t>INDUMA BISAGRA 1X2 T1103-0128</t>
        </is>
      </c>
      <c r="C2875" s="5" t="inlineStr">
        <is>
          <t>FERRETERIA GENERAL</t>
        </is>
      </c>
      <c r="D2875" s="11" t="n">
        <v>69</v>
      </c>
      <c r="E2875" s="12" t="n">
        <v>33374.23</v>
      </c>
      <c r="F2875" s="14">
        <f>E2875/SUM(E$2:E$4165)</f>
        <v/>
      </c>
      <c r="G2875" s="14">
        <f>G2874+F2875</f>
        <v/>
      </c>
      <c r="H2875" s="5">
        <f>IF(G2875&lt;=p_rot_a,"A",IF(G2875&lt;=p_rot_b,"B","C"))</f>
        <v/>
      </c>
    </row>
    <row r="2876">
      <c r="A2876" s="5" t="inlineStr">
        <is>
          <t>6756817</t>
        </is>
      </c>
      <c r="B2876" s="5" t="inlineStr">
        <is>
          <t>EXTRACTOR DE BAÑO 4 PULG CON CUBIERTA VT-2901</t>
        </is>
      </c>
      <c r="C2876" s="5" t="inlineStr">
        <is>
          <t>IMPORTACION FERRETERIA GENERAL</t>
        </is>
      </c>
      <c r="D2876" s="11" t="n">
        <v>4</v>
      </c>
      <c r="E2876" s="12" t="n">
        <v>33291.11</v>
      </c>
      <c r="F2876" s="14">
        <f>E2876/SUM(E$2:E$4165)</f>
        <v/>
      </c>
      <c r="G2876" s="14">
        <f>G2875+F2876</f>
        <v/>
      </c>
      <c r="H2876" s="5">
        <f>IF(G2876&lt;=p_rot_a,"A",IF(G2876&lt;=p_rot_b,"B","C"))</f>
        <v/>
      </c>
    </row>
    <row r="2877">
      <c r="A2877" s="5" t="inlineStr">
        <is>
          <t>72977</t>
        </is>
      </c>
      <c r="B2877" s="5" t="inlineStr">
        <is>
          <t>AGUILA EXTENSION P/MECANICO 25 PIES 1078-25</t>
        </is>
      </c>
      <c r="C2877" s="5" t="inlineStr">
        <is>
          <t>ACCESORIOS ELECTRICOS Y CABLES</t>
        </is>
      </c>
      <c r="D2877" s="11" t="n">
        <v>3</v>
      </c>
      <c r="E2877" s="12" t="n">
        <v>33201.1</v>
      </c>
      <c r="F2877" s="14">
        <f>E2877/SUM(E$2:E$4165)</f>
        <v/>
      </c>
      <c r="G2877" s="14">
        <f>G2876+F2877</f>
        <v/>
      </c>
      <c r="H2877" s="5">
        <f>IF(G2877&lt;=p_rot_a,"A",IF(G2877&lt;=p_rot_b,"B","C"))</f>
        <v/>
      </c>
    </row>
    <row r="2878">
      <c r="A2878" s="5" t="inlineStr">
        <is>
          <t>74034</t>
        </is>
      </c>
      <c r="B2878" s="5" t="inlineStr">
        <is>
          <t>SUR MORTERO ACABADO MD450</t>
        </is>
      </c>
      <c r="C2878" s="5" t="inlineStr">
        <is>
          <t>SIN CATEGORIA</t>
        </is>
      </c>
      <c r="D2878" s="11" t="n">
        <v>5</v>
      </c>
      <c r="E2878" s="12" t="n">
        <v>33026.04</v>
      </c>
      <c r="F2878" s="14">
        <f>E2878/SUM(E$2:E$4165)</f>
        <v/>
      </c>
      <c r="G2878" s="14">
        <f>G2877+F2878</f>
        <v/>
      </c>
      <c r="H2878" s="5">
        <f>IF(G2878&lt;=p_rot_a,"A",IF(G2878&lt;=p_rot_b,"B","C"))</f>
        <v/>
      </c>
    </row>
    <row r="2879">
      <c r="A2879" s="5" t="inlineStr">
        <is>
          <t>351100300991955</t>
        </is>
      </c>
      <c r="B2879" s="5" t="inlineStr">
        <is>
          <t>NOVA MARCO CON FELPA 3 GOLDEN STRIPE</t>
        </is>
      </c>
      <c r="C2879" s="5" t="inlineStr">
        <is>
          <t>PINTURAS Y SELLADORES</t>
        </is>
      </c>
      <c r="D2879" s="11" t="n">
        <v>23</v>
      </c>
      <c r="E2879" s="12" t="n">
        <v>33018.04</v>
      </c>
      <c r="F2879" s="14">
        <f>E2879/SUM(E$2:E$4165)</f>
        <v/>
      </c>
      <c r="G2879" s="14">
        <f>G2878+F2879</f>
        <v/>
      </c>
      <c r="H2879" s="5">
        <f>IF(G2879&lt;=p_rot_a,"A",IF(G2879&lt;=p_rot_b,"B","C"))</f>
        <v/>
      </c>
    </row>
    <row r="2880">
      <c r="A2880" s="5" t="inlineStr">
        <is>
          <t>351100300992406</t>
        </is>
      </c>
      <c r="B2880" s="5" t="inlineStr">
        <is>
          <t xml:space="preserve">ADAPTADOR PORTA PUNTAS PARA DESATORNILLADOR DE IMPACTO ADI-14 </t>
        </is>
      </c>
      <c r="C2880" s="5" t="inlineStr">
        <is>
          <t>HERRAMIENTA ELECTRICA</t>
        </is>
      </c>
      <c r="D2880" s="11" t="n">
        <v>5</v>
      </c>
      <c r="E2880" s="12" t="n">
        <v>32993.52</v>
      </c>
      <c r="F2880" s="14">
        <f>E2880/SUM(E$2:E$4165)</f>
        <v/>
      </c>
      <c r="G2880" s="14">
        <f>G2879+F2880</f>
        <v/>
      </c>
      <c r="H2880" s="5">
        <f>IF(G2880&lt;=p_rot_a,"A",IF(G2880&lt;=p_rot_b,"B","C"))</f>
        <v/>
      </c>
    </row>
    <row r="2881">
      <c r="A2881" s="5" t="inlineStr">
        <is>
          <t>31041</t>
        </is>
      </c>
      <c r="B2881" s="5" t="inlineStr">
        <is>
          <t>TOTAL CEPILLO ACERO  COPA BRONCE 5/8X4 UTAC31041</t>
        </is>
      </c>
      <c r="C2881" s="5" t="inlineStr">
        <is>
          <t>FERRETERIA GENERAL</t>
        </is>
      </c>
      <c r="D2881" s="11" t="n">
        <v>16</v>
      </c>
      <c r="E2881" s="12" t="n">
        <v>32962.62</v>
      </c>
      <c r="F2881" s="14">
        <f>E2881/SUM(E$2:E$4165)</f>
        <v/>
      </c>
      <c r="G2881" s="14">
        <f>G2880+F2881</f>
        <v/>
      </c>
      <c r="H2881" s="5">
        <f>IF(G2881&lt;=p_rot_a,"A",IF(G2881&lt;=p_rot_b,"B","C"))</f>
        <v/>
      </c>
    </row>
    <row r="2882">
      <c r="A2882" s="5" t="inlineStr">
        <is>
          <t>351100300992729</t>
        </is>
      </c>
      <c r="B2882" s="5" t="inlineStr">
        <is>
          <t>MOLDURA REMATE PARA PISO DECK GRIS 5.7 X 5.7 X 2.90M</t>
        </is>
      </c>
      <c r="C2882" s="5" t="inlineStr">
        <is>
          <t>PANEL ACANALADO EXTERIOR WPC</t>
        </is>
      </c>
      <c r="D2882" s="11" t="n">
        <v>7</v>
      </c>
      <c r="E2882" s="12" t="n">
        <v>32902.65</v>
      </c>
      <c r="F2882" s="14">
        <f>E2882/SUM(E$2:E$4165)</f>
        <v/>
      </c>
      <c r="G2882" s="14">
        <f>G2881+F2882</f>
        <v/>
      </c>
      <c r="H2882" s="5">
        <f>IF(G2882&lt;=p_rot_a,"A",IF(G2882&lt;=p_rot_b,"B","C"))</f>
        <v/>
      </c>
    </row>
    <row r="2883">
      <c r="A2883" s="5" t="inlineStr">
        <is>
          <t>71849</t>
        </is>
      </c>
      <c r="B2883" s="5" t="inlineStr">
        <is>
          <t>CAJA DE PASO 6X6 CH</t>
        </is>
      </c>
      <c r="C2883" s="5" t="inlineStr">
        <is>
          <t>ACCESORIOS ELECTRICOS Y CABLES</t>
        </is>
      </c>
      <c r="D2883" s="11" t="n">
        <v>4</v>
      </c>
      <c r="E2883" s="12" t="n">
        <v>32896.5</v>
      </c>
      <c r="F2883" s="14">
        <f>E2883/SUM(E$2:E$4165)</f>
        <v/>
      </c>
      <c r="G2883" s="14">
        <f>G2882+F2883</f>
        <v/>
      </c>
      <c r="H2883" s="5">
        <f>IF(G2883&lt;=p_rot_a,"A",IF(G2883&lt;=p_rot_b,"B","C"))</f>
        <v/>
      </c>
    </row>
    <row r="2884">
      <c r="A2884" s="5" t="inlineStr">
        <is>
          <t>71217</t>
        </is>
      </c>
      <c r="B2884" s="5" t="inlineStr">
        <is>
          <t>TORNILLO CARROCERIA 1/4 X 2</t>
        </is>
      </c>
      <c r="C2884" s="5" t="inlineStr">
        <is>
          <t>TORNILLERIA</t>
        </is>
      </c>
      <c r="D2884" s="11" t="n">
        <v>532</v>
      </c>
      <c r="E2884" s="12" t="n">
        <v>32893.25</v>
      </c>
      <c r="F2884" s="14">
        <f>E2884/SUM(E$2:E$4165)</f>
        <v/>
      </c>
      <c r="G2884" s="14">
        <f>G2883+F2884</f>
        <v/>
      </c>
      <c r="H2884" s="5">
        <f>IF(G2884&lt;=p_rot_a,"A",IF(G2884&lt;=p_rot_b,"B","C"))</f>
        <v/>
      </c>
    </row>
    <row r="2885">
      <c r="A2885" s="5" t="inlineStr">
        <is>
          <t>351100300991148</t>
        </is>
      </c>
      <c r="B2885" s="5" t="inlineStr">
        <is>
          <t>METALES LLAVE LAVATORIO COPA DECORADA BLU-0004</t>
        </is>
      </c>
      <c r="C2885" s="5" t="inlineStr">
        <is>
          <t>SIN CATEGORIA</t>
        </is>
      </c>
      <c r="D2885" s="11" t="n">
        <v>8</v>
      </c>
      <c r="E2885" s="12" t="n">
        <v>32793.6</v>
      </c>
      <c r="F2885" s="14">
        <f>E2885/SUM(E$2:E$4165)</f>
        <v/>
      </c>
      <c r="G2885" s="14">
        <f>G2884+F2885</f>
        <v/>
      </c>
      <c r="H2885" s="5">
        <f>IF(G2885&lt;=p_rot_a,"A",IF(G2885&lt;=p_rot_b,"B","C"))</f>
        <v/>
      </c>
    </row>
    <row r="2886">
      <c r="A2886" s="5" t="inlineStr">
        <is>
          <t>351100300992193</t>
        </is>
      </c>
      <c r="B2886" s="5" t="inlineStr">
        <is>
          <t>PROTECTOR DE PICOS 6 TOMAS 900J CABLE DE 2.4M REGLETA 14021 GENERAL ELECTRIC</t>
        </is>
      </c>
      <c r="C2886" s="5" t="inlineStr">
        <is>
          <t>ACCESORIOS ELECTRICOS Y CABLES</t>
        </is>
      </c>
      <c r="D2886" s="11" t="n">
        <v>2</v>
      </c>
      <c r="E2886" s="12" t="n">
        <v>32747.4</v>
      </c>
      <c r="F2886" s="14">
        <f>E2886/SUM(E$2:E$4165)</f>
        <v/>
      </c>
      <c r="G2886" s="14">
        <f>G2885+F2886</f>
        <v/>
      </c>
      <c r="H2886" s="5">
        <f>IF(G2886&lt;=p_rot_a,"A",IF(G2886&lt;=p_rot_b,"B","C"))</f>
        <v/>
      </c>
    </row>
    <row r="2887">
      <c r="A2887" s="5" t="inlineStr">
        <is>
          <t>351100300992162</t>
        </is>
      </c>
      <c r="B2887" s="5" t="inlineStr">
        <is>
          <t>ASIENTO INOD ELONGADO BLANCO VERSATILE INCESA CIERRE LENTO 07000191.020</t>
        </is>
      </c>
      <c r="C2887" s="5" t="inlineStr">
        <is>
          <t>LOZA SANITARIA</t>
        </is>
      </c>
      <c r="D2887" s="11" t="n">
        <v>2</v>
      </c>
      <c r="E2887" s="12" t="n">
        <v>32744.88</v>
      </c>
      <c r="F2887" s="14">
        <f>E2887/SUM(E$2:E$4165)</f>
        <v/>
      </c>
      <c r="G2887" s="14">
        <f>G2886+F2887</f>
        <v/>
      </c>
      <c r="H2887" s="5">
        <f>IF(G2887&lt;=p_rot_a,"A",IF(G2887&lt;=p_rot_b,"B","C"))</f>
        <v/>
      </c>
    </row>
    <row r="2888">
      <c r="A2888" s="5" t="inlineStr">
        <is>
          <t>351100300992862</t>
        </is>
      </c>
      <c r="B2888" s="5" t="inlineStr">
        <is>
          <t>REMATE FINAL PISO SPC BEIGE STONE 45 X 2400MM DE033-C</t>
        </is>
      </c>
      <c r="C2888" s="5" t="inlineStr">
        <is>
          <t>PISOS</t>
        </is>
      </c>
      <c r="D2888" s="11" t="n">
        <v>7</v>
      </c>
      <c r="E2888" s="12" t="n">
        <v>32692.02</v>
      </c>
      <c r="F2888" s="14">
        <f>E2888/SUM(E$2:E$4165)</f>
        <v/>
      </c>
      <c r="G2888" s="14">
        <f>G2887+F2888</f>
        <v/>
      </c>
      <c r="H2888" s="5">
        <f>IF(G2888&lt;=p_rot_a,"A",IF(G2888&lt;=p_rot_b,"B","C"))</f>
        <v/>
      </c>
    </row>
    <row r="2889">
      <c r="A2889" s="5" t="inlineStr">
        <is>
          <t>9133</t>
        </is>
      </c>
      <c r="B2889" s="5" t="inlineStr">
        <is>
          <t>UNION CPVC 1/2 AGUA CALIENTE</t>
        </is>
      </c>
      <c r="C2889" s="5" t="inlineStr">
        <is>
          <t>TUBERIA PVC, CANOAS Y ACCESORIOS</t>
        </is>
      </c>
      <c r="D2889" s="11" t="n">
        <v>118</v>
      </c>
      <c r="E2889" s="12" t="n">
        <v>32517.82</v>
      </c>
      <c r="F2889" s="14">
        <f>E2889/SUM(E$2:E$4165)</f>
        <v/>
      </c>
      <c r="G2889" s="14">
        <f>G2888+F2889</f>
        <v/>
      </c>
      <c r="H2889" s="5">
        <f>IF(G2889&lt;=p_rot_a,"A",IF(G2889&lt;=p_rot_b,"B","C"))</f>
        <v/>
      </c>
    </row>
    <row r="2890">
      <c r="A2890" s="5" t="inlineStr">
        <is>
          <t>PINT-BT-0042</t>
        </is>
      </c>
      <c r="B2890" s="5" t="inlineStr">
        <is>
          <t>LANCO BARNIZ POLIURETANO TRANSP GALON BRILLANTE PV357-4</t>
        </is>
      </c>
      <c r="C2890" s="5" t="inlineStr">
        <is>
          <t>BARNIZ Y TINTES</t>
        </is>
      </c>
      <c r="D2890" s="11" t="n">
        <v>1</v>
      </c>
      <c r="E2890" s="12" t="n">
        <v>32433.63</v>
      </c>
      <c r="F2890" s="14">
        <f>E2890/SUM(E$2:E$4165)</f>
        <v/>
      </c>
      <c r="G2890" s="14">
        <f>G2889+F2890</f>
        <v/>
      </c>
      <c r="H2890" s="5">
        <f>IF(G2890&lt;=p_rot_a,"A",IF(G2890&lt;=p_rot_b,"B","C"))</f>
        <v/>
      </c>
    </row>
    <row r="2891">
      <c r="A2891" s="5" t="inlineStr">
        <is>
          <t>351100300992890</t>
        </is>
      </c>
      <c r="B2891" s="5" t="inlineStr">
        <is>
          <t>ALTIVA TOMA Y APAGADOR 9006-W BLANCO EAGLE</t>
        </is>
      </c>
      <c r="C2891" s="5" t="inlineStr">
        <is>
          <t>ACCESORIOS ELECTRICOS Y CABLES</t>
        </is>
      </c>
      <c r="D2891" s="11" t="n">
        <v>12</v>
      </c>
      <c r="E2891" s="12" t="n">
        <v>32418.27</v>
      </c>
      <c r="F2891" s="14">
        <f>E2891/SUM(E$2:E$4165)</f>
        <v/>
      </c>
      <c r="G2891" s="14">
        <f>G2890+F2891</f>
        <v/>
      </c>
      <c r="H2891" s="5">
        <f>IF(G2891&lt;=p_rot_a,"A",IF(G2891&lt;=p_rot_b,"B","C"))</f>
        <v/>
      </c>
    </row>
    <row r="2892">
      <c r="A2892" s="5" t="inlineStr">
        <is>
          <t>6990352</t>
        </is>
      </c>
      <c r="B2892" s="5" t="inlineStr">
        <is>
          <t>TOTAL CUCHILLA MULTIUSOS THMFK0156</t>
        </is>
      </c>
      <c r="C2892" s="5" t="inlineStr">
        <is>
          <t>FERRETERIA GENERAL</t>
        </is>
      </c>
      <c r="D2892" s="11" t="n">
        <v>9</v>
      </c>
      <c r="E2892" s="12" t="n">
        <v>32108.3</v>
      </c>
      <c r="F2892" s="14">
        <f>E2892/SUM(E$2:E$4165)</f>
        <v/>
      </c>
      <c r="G2892" s="14">
        <f>G2891+F2892</f>
        <v/>
      </c>
      <c r="H2892" s="5">
        <f>IF(G2892&lt;=p_rot_a,"A",IF(G2892&lt;=p_rot_b,"B","C"))</f>
        <v/>
      </c>
    </row>
    <row r="2893">
      <c r="A2893" s="5" t="inlineStr">
        <is>
          <t>7669</t>
        </is>
      </c>
      <c r="B2893" s="5" t="inlineStr">
        <is>
          <t>GRAPA CERCA BOLSA</t>
        </is>
      </c>
      <c r="C2893" s="5" t="inlineStr">
        <is>
          <t>FERRETERIA GENERAL</t>
        </is>
      </c>
      <c r="D2893" s="11" t="n">
        <v>28</v>
      </c>
      <c r="E2893" s="12" t="n">
        <v>32014.77</v>
      </c>
      <c r="F2893" s="14">
        <f>E2893/SUM(E$2:E$4165)</f>
        <v/>
      </c>
      <c r="G2893" s="14">
        <f>G2892+F2893</f>
        <v/>
      </c>
      <c r="H2893" s="5">
        <f>IF(G2893&lt;=p_rot_a,"A",IF(G2893&lt;=p_rot_b,"B","C"))</f>
        <v/>
      </c>
    </row>
    <row r="2894">
      <c r="A2894" s="5" t="inlineStr">
        <is>
          <t>351100300991155</t>
        </is>
      </c>
      <c r="B2894" s="5" t="inlineStr">
        <is>
          <t>TOTAL BROCA BISAGRA INVISIBLE 35MM TAC180351</t>
        </is>
      </c>
      <c r="C2894" s="5" t="inlineStr">
        <is>
          <t>FERRETERIA GENERAL</t>
        </is>
      </c>
      <c r="D2894" s="11" t="n">
        <v>12</v>
      </c>
      <c r="E2894" s="12" t="n">
        <v>31971.32</v>
      </c>
      <c r="F2894" s="14">
        <f>E2894/SUM(E$2:E$4165)</f>
        <v/>
      </c>
      <c r="G2894" s="14">
        <f>G2893+F2894</f>
        <v/>
      </c>
      <c r="H2894" s="5">
        <f>IF(G2894&lt;=p_rot_a,"A",IF(G2894&lt;=p_rot_b,"B","C"))</f>
        <v/>
      </c>
    </row>
    <row r="2895">
      <c r="A2895" s="5" t="inlineStr">
        <is>
          <t>10200006</t>
        </is>
      </c>
      <c r="B2895" s="5" t="inlineStr">
        <is>
          <t>TUBO REDONDO 1 X 1.20MM NEGRO</t>
        </is>
      </c>
      <c r="C2895" s="5" t="inlineStr">
        <is>
          <t>TUBERIA REDONDA</t>
        </is>
      </c>
      <c r="D2895" s="11" t="n">
        <v>11</v>
      </c>
      <c r="E2895" s="12" t="n">
        <v>31945.95</v>
      </c>
      <c r="F2895" s="14">
        <f>E2895/SUM(E$2:E$4165)</f>
        <v/>
      </c>
      <c r="G2895" s="14">
        <f>G2894+F2895</f>
        <v/>
      </c>
      <c r="H2895" s="5">
        <f>IF(G2895&lt;=p_rot_a,"A",IF(G2895&lt;=p_rot_b,"B","C"))</f>
        <v/>
      </c>
    </row>
    <row r="2896">
      <c r="A2896" s="5" t="inlineStr">
        <is>
          <t>72961</t>
        </is>
      </c>
      <c r="B2896" s="5" t="inlineStr">
        <is>
          <t>GAZA EMT 3/4  DOBLE OREJA</t>
        </is>
      </c>
      <c r="C2896" s="5" t="inlineStr">
        <is>
          <t>ACCESORIOS ELECTRICOS Y CABLES</t>
        </is>
      </c>
      <c r="D2896" s="11" t="n">
        <v>489</v>
      </c>
      <c r="E2896" s="12" t="n">
        <v>31943.13</v>
      </c>
      <c r="F2896" s="14">
        <f>E2896/SUM(E$2:E$4165)</f>
        <v/>
      </c>
      <c r="G2896" s="14">
        <f>G2895+F2896</f>
        <v/>
      </c>
      <c r="H2896" s="5">
        <f>IF(G2896&lt;=p_rot_a,"A",IF(G2896&lt;=p_rot_b,"B","C"))</f>
        <v/>
      </c>
    </row>
    <row r="2897">
      <c r="A2897" s="5" t="inlineStr">
        <is>
          <t>351100300992342</t>
        </is>
      </c>
      <c r="B2897" s="5" t="inlineStr">
        <is>
          <t>ESCUADRA RAPIDA 7 DT07-AR007</t>
        </is>
      </c>
      <c r="C2897" s="5" t="inlineStr">
        <is>
          <t>IMPORTACION FERRETERIA GENERAL</t>
        </is>
      </c>
      <c r="D2897" s="11" t="n">
        <v>18</v>
      </c>
      <c r="E2897" s="12" t="n">
        <v>31805.31</v>
      </c>
      <c r="F2897" s="14">
        <f>E2897/SUM(E$2:E$4165)</f>
        <v/>
      </c>
      <c r="G2897" s="14">
        <f>G2896+F2897</f>
        <v/>
      </c>
      <c r="H2897" s="5">
        <f>IF(G2897&lt;=p_rot_a,"A",IF(G2897&lt;=p_rot_b,"B","C"))</f>
        <v/>
      </c>
    </row>
    <row r="2898">
      <c r="A2898" s="5" t="inlineStr">
        <is>
          <t>351100300991572</t>
        </is>
      </c>
      <c r="B2898" s="5" t="inlineStr">
        <is>
          <t>VEKER BISAGRA 3X3 NEGRA US19</t>
        </is>
      </c>
      <c r="C2898" s="5" t="inlineStr">
        <is>
          <t>FERRETERIA GENERAL</t>
        </is>
      </c>
      <c r="D2898" s="11" t="n">
        <v>18</v>
      </c>
      <c r="E2898" s="12" t="n">
        <v>31751.96</v>
      </c>
      <c r="F2898" s="14">
        <f>E2898/SUM(E$2:E$4165)</f>
        <v/>
      </c>
      <c r="G2898" s="14">
        <f>G2897+F2898</f>
        <v/>
      </c>
      <c r="H2898" s="5">
        <f>IF(G2898&lt;=p_rot_a,"A",IF(G2898&lt;=p_rot_b,"B","C"))</f>
        <v/>
      </c>
    </row>
    <row r="2899">
      <c r="A2899" s="5" t="inlineStr">
        <is>
          <t>71397</t>
        </is>
      </c>
      <c r="B2899" s="5" t="inlineStr">
        <is>
          <t>TORNILLO MADERA 10X2 1/2</t>
        </is>
      </c>
      <c r="C2899" s="5" t="inlineStr">
        <is>
          <t>TORNILLERIA</t>
        </is>
      </c>
      <c r="D2899" s="11" t="n">
        <v>935</v>
      </c>
      <c r="E2899" s="12" t="n">
        <v>31740.7</v>
      </c>
      <c r="F2899" s="14">
        <f>E2899/SUM(E$2:E$4165)</f>
        <v/>
      </c>
      <c r="G2899" s="14">
        <f>G2898+F2899</f>
        <v/>
      </c>
      <c r="H2899" s="5">
        <f>IF(G2899&lt;=p_rot_a,"A",IF(G2899&lt;=p_rot_b,"B","C"))</f>
        <v/>
      </c>
    </row>
    <row r="2900">
      <c r="A2900" s="5" t="inlineStr">
        <is>
          <t>351100300991297</t>
        </is>
      </c>
      <c r="B2900" s="5" t="inlineStr">
        <is>
          <t>PROTECTO KORAZA MATE INTERMEDIA GALON</t>
        </is>
      </c>
      <c r="C2900" s="5" t="inlineStr">
        <is>
          <t>SIN CATEGORIA</t>
        </is>
      </c>
      <c r="D2900" s="11" t="n">
        <v>2</v>
      </c>
      <c r="E2900" s="12" t="n">
        <v>31681.42</v>
      </c>
      <c r="F2900" s="14">
        <f>E2900/SUM(E$2:E$4165)</f>
        <v/>
      </c>
      <c r="G2900" s="14">
        <f>G2899+F2900</f>
        <v/>
      </c>
      <c r="H2900" s="5">
        <f>IF(G2900&lt;=p_rot_a,"A",IF(G2900&lt;=p_rot_b,"B","C"))</f>
        <v/>
      </c>
    </row>
    <row r="2901">
      <c r="A2901" s="5" t="inlineStr">
        <is>
          <t>72760</t>
        </is>
      </c>
      <c r="B2901" s="5" t="inlineStr">
        <is>
          <t>BV GANCHO COLGAR DOBLE   F01442SN</t>
        </is>
      </c>
      <c r="C2901" s="5" t="inlineStr">
        <is>
          <t>FERRETERIA GENERAL</t>
        </is>
      </c>
      <c r="D2901" s="11" t="n">
        <v>13</v>
      </c>
      <c r="E2901" s="12" t="n">
        <v>31669.3</v>
      </c>
      <c r="F2901" s="14">
        <f>E2901/SUM(E$2:E$4165)</f>
        <v/>
      </c>
      <c r="G2901" s="14">
        <f>G2900+F2901</f>
        <v/>
      </c>
      <c r="H2901" s="5">
        <f>IF(G2901&lt;=p_rot_a,"A",IF(G2901&lt;=p_rot_b,"B","C"))</f>
        <v/>
      </c>
    </row>
    <row r="2902">
      <c r="A2902" s="5" t="inlineStr">
        <is>
          <t>351100300992694</t>
        </is>
      </c>
      <c r="B2902" s="5" t="inlineStr">
        <is>
          <t>TOTAL JUEGO CUCHILLAS ROUTER 24 PIEZAS 1/4 TACSR1240104</t>
        </is>
      </c>
      <c r="C2902" s="5" t="inlineStr">
        <is>
          <t>FERRETERIA GENERAL</t>
        </is>
      </c>
      <c r="D2902" s="11" t="n">
        <v>1</v>
      </c>
      <c r="E2902" s="12" t="n">
        <v>31613.51</v>
      </c>
      <c r="F2902" s="14">
        <f>E2902/SUM(E$2:E$4165)</f>
        <v/>
      </c>
      <c r="G2902" s="14">
        <f>G2901+F2902</f>
        <v/>
      </c>
      <c r="H2902" s="5">
        <f>IF(G2902&lt;=p_rot_a,"A",IF(G2902&lt;=p_rot_b,"B","C"))</f>
        <v/>
      </c>
    </row>
    <row r="2903">
      <c r="A2903" s="5" t="inlineStr">
        <is>
          <t>351100300992092</t>
        </is>
      </c>
      <c r="B2903" s="5" t="inlineStr">
        <is>
          <t>WADFOW COMBO 2 PCS HIDRO LAVADORA INALAM + PISTOLA CALOR INALAMB + BATERIA UWQXS1501</t>
        </is>
      </c>
      <c r="C2903" s="5" t="inlineStr">
        <is>
          <t>SIN CATEGORIA</t>
        </is>
      </c>
      <c r="D2903" s="11" t="n">
        <v>1</v>
      </c>
      <c r="E2903" s="12" t="n">
        <v>31539.82</v>
      </c>
      <c r="F2903" s="14">
        <f>E2903/SUM(E$2:E$4165)</f>
        <v/>
      </c>
      <c r="G2903" s="14">
        <f>G2902+F2903</f>
        <v/>
      </c>
      <c r="H2903" s="5">
        <f>IF(G2903&lt;=p_rot_a,"A",IF(G2903&lt;=p_rot_b,"B","C"))</f>
        <v/>
      </c>
    </row>
    <row r="2904">
      <c r="A2904" s="5" t="inlineStr">
        <is>
          <t>351100300992783</t>
        </is>
      </c>
      <c r="B2904" s="5" t="inlineStr">
        <is>
          <t>TOTAL RATCH INALAMBRICO 3/8 20V 65NM TDRLI2060151 SIN BATERIA</t>
        </is>
      </c>
      <c r="C2904" s="5" t="inlineStr">
        <is>
          <t>HERRAMIENTAS ELECTRICAS</t>
        </is>
      </c>
      <c r="D2904" s="11" t="n">
        <v>1</v>
      </c>
      <c r="E2904" s="12" t="n">
        <v>31526.55</v>
      </c>
      <c r="F2904" s="14">
        <f>E2904/SUM(E$2:E$4165)</f>
        <v/>
      </c>
      <c r="G2904" s="14">
        <f>G2903+F2904</f>
        <v/>
      </c>
      <c r="H2904" s="5">
        <f>IF(G2904&lt;=p_rot_a,"A",IF(G2904&lt;=p_rot_b,"B","C"))</f>
        <v/>
      </c>
    </row>
    <row r="2905">
      <c r="A2905" s="5" t="inlineStr">
        <is>
          <t>73256</t>
        </is>
      </c>
      <c r="B2905" s="5" t="inlineStr">
        <is>
          <t>LLANETA DENTADA RUBI 8 X 8</t>
        </is>
      </c>
      <c r="C2905" s="5" t="inlineStr">
        <is>
          <t>FERRETERIA GENERAL</t>
        </is>
      </c>
      <c r="D2905" s="11" t="n">
        <v>11</v>
      </c>
      <c r="E2905" s="12" t="n">
        <v>31495.83</v>
      </c>
      <c r="F2905" s="14">
        <f>E2905/SUM(E$2:E$4165)</f>
        <v/>
      </c>
      <c r="G2905" s="14">
        <f>G2904+F2905</f>
        <v/>
      </c>
      <c r="H2905" s="5">
        <f>IF(G2905&lt;=p_rot_a,"A",IF(G2905&lt;=p_rot_b,"B","C"))</f>
        <v/>
      </c>
    </row>
    <row r="2906">
      <c r="A2906" s="5" t="inlineStr">
        <is>
          <t>40992910</t>
        </is>
      </c>
      <c r="B2906" s="5" t="inlineStr">
        <is>
          <t>LLAVE FREGADERO COCLES CUELLO FLEXIBLE METALICA CROMADA BT2003-CH</t>
        </is>
      </c>
      <c r="C2906" s="5" t="inlineStr">
        <is>
          <t>IMPORTACION GRIFERIA</t>
        </is>
      </c>
      <c r="D2906" s="11" t="n">
        <v>3</v>
      </c>
      <c r="E2906" s="12" t="n">
        <v>31408.41</v>
      </c>
      <c r="F2906" s="14">
        <f>E2906/SUM(E$2:E$4165)</f>
        <v/>
      </c>
      <c r="G2906" s="14">
        <f>G2905+F2906</f>
        <v/>
      </c>
      <c r="H2906" s="5">
        <f>IF(G2906&lt;=p_rot_a,"A",IF(G2906&lt;=p_rot_b,"B","C"))</f>
        <v/>
      </c>
    </row>
    <row r="2907">
      <c r="A2907" s="5" t="inlineStr">
        <is>
          <t>351100300991687</t>
        </is>
      </c>
      <c r="B2907" s="5" t="inlineStr">
        <is>
          <t>AKSI REGLETA 6 ENTRADAS 20CM A118906</t>
        </is>
      </c>
      <c r="C2907" s="5" t="inlineStr">
        <is>
          <t>ACCESORIOS ELECTRICOS Y CABLES</t>
        </is>
      </c>
      <c r="D2907" s="11" t="n">
        <v>10</v>
      </c>
      <c r="E2907" s="12" t="n">
        <v>31280</v>
      </c>
      <c r="F2907" s="14">
        <f>E2907/SUM(E$2:E$4165)</f>
        <v/>
      </c>
      <c r="G2907" s="14">
        <f>G2906+F2907</f>
        <v/>
      </c>
      <c r="H2907" s="5">
        <f>IF(G2907&lt;=p_rot_a,"A",IF(G2907&lt;=p_rot_b,"B","C"))</f>
        <v/>
      </c>
    </row>
    <row r="2908">
      <c r="A2908" s="5" t="inlineStr">
        <is>
          <t>PINT-PA-0026</t>
        </is>
      </c>
      <c r="B2908" s="5" t="inlineStr">
        <is>
          <t>LANCO MAXIMA SATIN DEEP 1/4 MA763-5</t>
        </is>
      </c>
      <c r="C2908" s="5" t="inlineStr">
        <is>
          <t>PINTURA ACRILICA</t>
        </is>
      </c>
      <c r="D2908" s="11" t="n">
        <v>5</v>
      </c>
      <c r="E2908" s="12" t="n">
        <v>31194.69</v>
      </c>
      <c r="F2908" s="14">
        <f>E2908/SUM(E$2:E$4165)</f>
        <v/>
      </c>
      <c r="G2908" s="14">
        <f>G2907+F2908</f>
        <v/>
      </c>
      <c r="H2908" s="5">
        <f>IF(G2908&lt;=p_rot_a,"A",IF(G2908&lt;=p_rot_b,"B","C"))</f>
        <v/>
      </c>
    </row>
    <row r="2909">
      <c r="A2909" s="5" t="inlineStr">
        <is>
          <t>71214</t>
        </is>
      </c>
      <c r="B2909" s="5" t="inlineStr">
        <is>
          <t>TORNILLO CARROCERIA 1/4 X 1 1/2</t>
        </is>
      </c>
      <c r="C2909" s="5" t="inlineStr">
        <is>
          <t>TORNILLERIA</t>
        </is>
      </c>
      <c r="D2909" s="11" t="n">
        <v>572.9</v>
      </c>
      <c r="E2909" s="12" t="n">
        <v>31124.97</v>
      </c>
      <c r="F2909" s="14">
        <f>E2909/SUM(E$2:E$4165)</f>
        <v/>
      </c>
      <c r="G2909" s="14">
        <f>G2908+F2909</f>
        <v/>
      </c>
      <c r="H2909" s="5">
        <f>IF(G2909&lt;=p_rot_a,"A",IF(G2909&lt;=p_rot_b,"B","C"))</f>
        <v/>
      </c>
    </row>
    <row r="2910">
      <c r="A2910" s="5" t="inlineStr">
        <is>
          <t>351100300991574</t>
        </is>
      </c>
      <c r="B2910" s="5" t="inlineStr">
        <is>
          <t>VEKER TOPE PUERTA MEDIA LUNA NEGRO 16784</t>
        </is>
      </c>
      <c r="C2910" s="5" t="inlineStr">
        <is>
          <t>FERRETERIA GENERAL</t>
        </is>
      </c>
      <c r="D2910" s="11" t="n">
        <v>26</v>
      </c>
      <c r="E2910" s="12" t="n">
        <v>31122</v>
      </c>
      <c r="F2910" s="14">
        <f>E2910/SUM(E$2:E$4165)</f>
        <v/>
      </c>
      <c r="G2910" s="14">
        <f>G2909+F2910</f>
        <v/>
      </c>
      <c r="H2910" s="5">
        <f>IF(G2910&lt;=p_rot_a,"A",IF(G2910&lt;=p_rot_b,"B","C"))</f>
        <v/>
      </c>
    </row>
    <row r="2911">
      <c r="A2911" s="5" t="inlineStr">
        <is>
          <t>351100300954</t>
        </is>
      </c>
      <c r="B2911" s="5" t="inlineStr">
        <is>
          <t>CORNISA MARFIL CANET 5.90M</t>
        </is>
      </c>
      <c r="C2911" s="5" t="inlineStr">
        <is>
          <t>TABLILLA PVC Y CORNISAS</t>
        </is>
      </c>
      <c r="D2911" s="11" t="n">
        <v>10</v>
      </c>
      <c r="E2911" s="12" t="n">
        <v>30973.45</v>
      </c>
      <c r="F2911" s="14">
        <f>E2911/SUM(E$2:E$4165)</f>
        <v/>
      </c>
      <c r="G2911" s="14">
        <f>G2910+F2911</f>
        <v/>
      </c>
      <c r="H2911" s="5">
        <f>IF(G2911&lt;=p_rot_a,"A",IF(G2911&lt;=p_rot_b,"B","C"))</f>
        <v/>
      </c>
    </row>
    <row r="2912">
      <c r="A2912" s="5" t="inlineStr">
        <is>
          <t>351100300992857</t>
        </is>
      </c>
      <c r="B2912" s="5" t="inlineStr">
        <is>
          <t>TOTAL BATERIA 42V 2.5AH TFBLI42251</t>
        </is>
      </c>
      <c r="C2912" s="5" t="inlineStr">
        <is>
          <t>SIN CATEGORIA</t>
        </is>
      </c>
      <c r="D2912" s="11" t="n">
        <v>1</v>
      </c>
      <c r="E2912" s="12" t="n">
        <v>30973.45</v>
      </c>
      <c r="F2912" s="14">
        <f>E2912/SUM(E$2:E$4165)</f>
        <v/>
      </c>
      <c r="G2912" s="14">
        <f>G2911+F2912</f>
        <v/>
      </c>
      <c r="H2912" s="5">
        <f>IF(G2912&lt;=p_rot_a,"A",IF(G2912&lt;=p_rot_b,"B","C"))</f>
        <v/>
      </c>
    </row>
    <row r="2913">
      <c r="A2913" s="5" t="inlineStr">
        <is>
          <t>990628</t>
        </is>
      </c>
      <c r="B2913" s="5" t="inlineStr">
        <is>
          <t>CONECTOR BARRIL #0</t>
        </is>
      </c>
      <c r="C2913" s="5" t="inlineStr">
        <is>
          <t>ACCESORIOS ELECTRICOS Y CABLES</t>
        </is>
      </c>
      <c r="D2913" s="11" t="n">
        <v>14</v>
      </c>
      <c r="E2913" s="12" t="n">
        <v>30961.56</v>
      </c>
      <c r="F2913" s="14">
        <f>E2913/SUM(E$2:E$4165)</f>
        <v/>
      </c>
      <c r="G2913" s="14">
        <f>G2912+F2913</f>
        <v/>
      </c>
      <c r="H2913" s="5">
        <f>IF(G2913&lt;=p_rot_a,"A",IF(G2913&lt;=p_rot_b,"B","C"))</f>
        <v/>
      </c>
    </row>
    <row r="2914">
      <c r="A2914" s="5" t="inlineStr">
        <is>
          <t>5846871</t>
        </is>
      </c>
      <c r="B2914" s="5" t="inlineStr">
        <is>
          <t>TOTAL FORMON 3/4 THT41196</t>
        </is>
      </c>
      <c r="C2914" s="5" t="inlineStr">
        <is>
          <t>FERRETERIA GENERAL</t>
        </is>
      </c>
      <c r="D2914" s="11" t="n">
        <v>13</v>
      </c>
      <c r="E2914" s="12" t="n">
        <v>30955.17</v>
      </c>
      <c r="F2914" s="14">
        <f>E2914/SUM(E$2:E$4165)</f>
        <v/>
      </c>
      <c r="G2914" s="14">
        <f>G2913+F2914</f>
        <v/>
      </c>
      <c r="H2914" s="5">
        <f>IF(G2914&lt;=p_rot_a,"A",IF(G2914&lt;=p_rot_b,"B","C"))</f>
        <v/>
      </c>
    </row>
    <row r="2915">
      <c r="A2915" s="5" t="inlineStr">
        <is>
          <t>7491</t>
        </is>
      </c>
      <c r="B2915" s="5" t="inlineStr">
        <is>
          <t>CLAVO 3 CC</t>
        </is>
      </c>
      <c r="C2915" s="5" t="inlineStr">
        <is>
          <t>FERRETERIA GENERAL</t>
        </is>
      </c>
      <c r="D2915" s="11" t="n">
        <v>27.5</v>
      </c>
      <c r="E2915" s="12" t="n">
        <v>30946.54</v>
      </c>
      <c r="F2915" s="14">
        <f>E2915/SUM(E$2:E$4165)</f>
        <v/>
      </c>
      <c r="G2915" s="14">
        <f>G2914+F2915</f>
        <v/>
      </c>
      <c r="H2915" s="5">
        <f>IF(G2915&lt;=p_rot_a,"A",IF(G2915&lt;=p_rot_b,"B","C"))</f>
        <v/>
      </c>
    </row>
    <row r="2916">
      <c r="A2916" s="5" t="inlineStr">
        <is>
          <t>34</t>
        </is>
      </c>
      <c r="B2916" s="5" t="inlineStr">
        <is>
          <t>FRAGUA AAA VERDE</t>
        </is>
      </c>
      <c r="C2916" s="5" t="inlineStr">
        <is>
          <t>CERAMICAS, AZULEJOS, PORCELANATOS</t>
        </is>
      </c>
      <c r="D2916" s="11" t="n">
        <v>27</v>
      </c>
      <c r="E2916" s="12" t="n">
        <v>30889.38</v>
      </c>
      <c r="F2916" s="14">
        <f>E2916/SUM(E$2:E$4165)</f>
        <v/>
      </c>
      <c r="G2916" s="14">
        <f>G2915+F2916</f>
        <v/>
      </c>
      <c r="H2916" s="5">
        <f>IF(G2916&lt;=p_rot_a,"A",IF(G2916&lt;=p_rot_b,"B","C"))</f>
        <v/>
      </c>
    </row>
    <row r="2917">
      <c r="A2917" s="5" t="inlineStr">
        <is>
          <t>7863</t>
        </is>
      </c>
      <c r="B2917" s="5" t="inlineStr">
        <is>
          <t>BISAGRA OCULTA GRANDE 35MM RECTA</t>
        </is>
      </c>
      <c r="C2917" s="5" t="inlineStr">
        <is>
          <t>FERRETERIA GENERAL</t>
        </is>
      </c>
      <c r="D2917" s="11" t="n">
        <v>52</v>
      </c>
      <c r="E2917" s="12" t="n">
        <v>30811.86</v>
      </c>
      <c r="F2917" s="14">
        <f>E2917/SUM(E$2:E$4165)</f>
        <v/>
      </c>
      <c r="G2917" s="14">
        <f>G2916+F2917</f>
        <v/>
      </c>
      <c r="H2917" s="5">
        <f>IF(G2917&lt;=p_rot_a,"A",IF(G2917&lt;=p_rot_b,"B","C"))</f>
        <v/>
      </c>
    </row>
    <row r="2918">
      <c r="A2918" s="5" t="inlineStr">
        <is>
          <t>320560</t>
        </is>
      </c>
      <c r="B2918" s="5" t="inlineStr">
        <is>
          <t>TOTAL SARGENTO RAPIDO 12 THT1340602</t>
        </is>
      </c>
      <c r="C2918" s="5" t="inlineStr">
        <is>
          <t>FERRETERIA GENERAL</t>
        </is>
      </c>
      <c r="D2918" s="11" t="n">
        <v>10</v>
      </c>
      <c r="E2918" s="12" t="n">
        <v>30809.08</v>
      </c>
      <c r="F2918" s="14">
        <f>E2918/SUM(E$2:E$4165)</f>
        <v/>
      </c>
      <c r="G2918" s="14">
        <f>G2917+F2918</f>
        <v/>
      </c>
      <c r="H2918" s="5">
        <f>IF(G2918&lt;=p_rot_a,"A",IF(G2918&lt;=p_rot_b,"B","C"))</f>
        <v/>
      </c>
    </row>
    <row r="2919">
      <c r="A2919" s="5" t="inlineStr">
        <is>
          <t>243</t>
        </is>
      </c>
      <c r="B2919" s="5" t="inlineStr">
        <is>
          <t>LAUREL CUARTO REDONDO 1/2 EN VARAS</t>
        </is>
      </c>
      <c r="C2919" s="5" t="inlineStr">
        <is>
          <t>LAUREL</t>
        </is>
      </c>
      <c r="D2919" s="11" t="n">
        <v>232</v>
      </c>
      <c r="E2919" s="12" t="n">
        <v>30700.11</v>
      </c>
      <c r="F2919" s="14">
        <f>E2919/SUM(E$2:E$4165)</f>
        <v/>
      </c>
      <c r="G2919" s="14">
        <f>G2918+F2919</f>
        <v/>
      </c>
      <c r="H2919" s="5">
        <f>IF(G2919&lt;=p_rot_a,"A",IF(G2919&lt;=p_rot_b,"B","C"))</f>
        <v/>
      </c>
    </row>
    <row r="2920">
      <c r="A2920" s="5" t="inlineStr">
        <is>
          <t>420420918</t>
        </is>
      </c>
      <c r="B2920" s="5" t="inlineStr">
        <is>
          <t>PROTECTO PRO PROTECTO LATEX MATE BASE DEEP 9080 1 GL (3.785L)</t>
        </is>
      </c>
      <c r="C2920" s="5" t="inlineStr">
        <is>
          <t>SIN CATEGORIA</t>
        </is>
      </c>
      <c r="D2920" s="11" t="n">
        <v>3</v>
      </c>
      <c r="E2920" s="12" t="n">
        <v>30699.12</v>
      </c>
      <c r="F2920" s="14">
        <f>E2920/SUM(E$2:E$4165)</f>
        <v/>
      </c>
      <c r="G2920" s="14">
        <f>G2919+F2920</f>
        <v/>
      </c>
      <c r="H2920" s="5">
        <f>IF(G2920&lt;=p_rot_a,"A",IF(G2920&lt;=p_rot_b,"B","C"))</f>
        <v/>
      </c>
    </row>
    <row r="2921">
      <c r="A2921" s="5" t="inlineStr">
        <is>
          <t>3370</t>
        </is>
      </c>
      <c r="B2921" s="5" t="inlineStr">
        <is>
          <t>PLASTICO PALETIZAR 12</t>
        </is>
      </c>
      <c r="C2921" s="5" t="inlineStr">
        <is>
          <t>FERRETERIA GENERAL</t>
        </is>
      </c>
      <c r="D2921" s="11" t="n">
        <v>9</v>
      </c>
      <c r="E2921" s="12" t="n">
        <v>30674.49</v>
      </c>
      <c r="F2921" s="14">
        <f>E2921/SUM(E$2:E$4165)</f>
        <v/>
      </c>
      <c r="G2921" s="14">
        <f>G2920+F2921</f>
        <v/>
      </c>
      <c r="H2921" s="5">
        <f>IF(G2921&lt;=p_rot_a,"A",IF(G2921&lt;=p_rot_b,"B","C"))</f>
        <v/>
      </c>
    </row>
    <row r="2922">
      <c r="A2922" s="5" t="inlineStr">
        <is>
          <t>351100300992075</t>
        </is>
      </c>
      <c r="B2922" s="5" t="inlineStr">
        <is>
          <t>HERMEX BRAZO HIDRAULICO HUMO CIPU-H 80KG</t>
        </is>
      </c>
      <c r="C2922" s="5" t="inlineStr">
        <is>
          <t>FERRETERIA GENERAL</t>
        </is>
      </c>
      <c r="D2922" s="11" t="n">
        <v>2</v>
      </c>
      <c r="E2922" s="12" t="n">
        <v>30628.83</v>
      </c>
      <c r="F2922" s="14">
        <f>E2922/SUM(E$2:E$4165)</f>
        <v/>
      </c>
      <c r="G2922" s="14">
        <f>G2921+F2922</f>
        <v/>
      </c>
      <c r="H2922" s="5">
        <f>IF(G2922&lt;=p_rot_a,"A",IF(G2922&lt;=p_rot_b,"B","C"))</f>
        <v/>
      </c>
    </row>
    <row r="2923">
      <c r="A2923" s="5" t="inlineStr">
        <is>
          <t>30665</t>
        </is>
      </c>
      <c r="B2923" s="5" t="inlineStr">
        <is>
          <t xml:space="preserve">AGUILA EXTENSION NARANJA 7.5 MTS </t>
        </is>
      </c>
      <c r="C2923" s="5" t="inlineStr">
        <is>
          <t>ACCESORIOS ELECTRICOS Y CABLES</t>
        </is>
      </c>
      <c r="D2923" s="11" t="n">
        <v>3</v>
      </c>
      <c r="E2923" s="12" t="n">
        <v>30601.87</v>
      </c>
      <c r="F2923" s="14">
        <f>E2923/SUM(E$2:E$4165)</f>
        <v/>
      </c>
      <c r="G2923" s="14">
        <f>G2922+F2923</f>
        <v/>
      </c>
      <c r="H2923" s="5">
        <f>IF(G2923&lt;=p_rot_a,"A",IF(G2923&lt;=p_rot_b,"B","C"))</f>
        <v/>
      </c>
    </row>
    <row r="2924">
      <c r="A2924" s="5" t="inlineStr">
        <is>
          <t>324990424</t>
        </is>
      </c>
      <c r="B2924" s="5" t="inlineStr">
        <is>
          <t>TOTAL CAJA HERRAMIENTAS PLASTICA 43X22X20CM TPBX0171</t>
        </is>
      </c>
      <c r="C2924" s="5" t="inlineStr">
        <is>
          <t>FERRETERIA GENERAL</t>
        </is>
      </c>
      <c r="D2924" s="11" t="n">
        <v>5</v>
      </c>
      <c r="E2924" s="12" t="n">
        <v>30556.36</v>
      </c>
      <c r="F2924" s="14">
        <f>E2924/SUM(E$2:E$4165)</f>
        <v/>
      </c>
      <c r="G2924" s="14">
        <f>G2923+F2924</f>
        <v/>
      </c>
      <c r="H2924" s="5">
        <f>IF(G2924&lt;=p_rot_a,"A",IF(G2924&lt;=p_rot_b,"B","C"))</f>
        <v/>
      </c>
    </row>
    <row r="2925">
      <c r="A2925" s="5" t="inlineStr">
        <is>
          <t>351100300990722</t>
        </is>
      </c>
      <c r="B2925" s="5" t="inlineStr">
        <is>
          <t>TOTAL ATOMIZADOR 2 LITROS THSPP2021</t>
        </is>
      </c>
      <c r="C2925" s="5" t="inlineStr">
        <is>
          <t>FERRETERIA GENERAL</t>
        </is>
      </c>
      <c r="D2925" s="11" t="n">
        <v>9</v>
      </c>
      <c r="E2925" s="12" t="n">
        <v>30528.86</v>
      </c>
      <c r="F2925" s="14">
        <f>E2925/SUM(E$2:E$4165)</f>
        <v/>
      </c>
      <c r="G2925" s="14">
        <f>G2924+F2925</f>
        <v/>
      </c>
      <c r="H2925" s="5">
        <f>IF(G2925&lt;=p_rot_a,"A",IF(G2925&lt;=p_rot_b,"B","C"))</f>
        <v/>
      </c>
    </row>
    <row r="2926">
      <c r="A2926" s="5" t="inlineStr">
        <is>
          <t>THTW7316</t>
        </is>
      </c>
      <c r="B2926" s="5" t="inlineStr">
        <is>
          <t>TOTAL MARTILLO CARPINTERO 16OZ MANGO MADERA THTW7316</t>
        </is>
      </c>
      <c r="C2926" s="5" t="inlineStr">
        <is>
          <t>FERRETERIA GENERAL</t>
        </is>
      </c>
      <c r="D2926" s="11" t="n">
        <v>11</v>
      </c>
      <c r="E2926" s="12" t="n">
        <v>30511.32</v>
      </c>
      <c r="F2926" s="14">
        <f>E2926/SUM(E$2:E$4165)</f>
        <v/>
      </c>
      <c r="G2926" s="14">
        <f>G2925+F2926</f>
        <v/>
      </c>
      <c r="H2926" s="5">
        <f>IF(G2926&lt;=p_rot_a,"A",IF(G2926&lt;=p_rot_b,"B","C"))</f>
        <v/>
      </c>
    </row>
    <row r="2927">
      <c r="A2927" s="5" t="inlineStr">
        <is>
          <t>700992871</t>
        </is>
      </c>
      <c r="B2927" s="5" t="inlineStr">
        <is>
          <t>PANEL ACANALADO NUEVA TEC TORONTO GRIS FONDO NEGRO F01-C01 12CM X 2.90M PS INTERIOR</t>
        </is>
      </c>
      <c r="C2927" s="5" t="inlineStr">
        <is>
          <t>IMPORTACION PANEL ACANALADO INTERIOR</t>
        </is>
      </c>
      <c r="D2927" s="11" t="n">
        <v>8</v>
      </c>
      <c r="E2927" s="12" t="n">
        <v>30442.48</v>
      </c>
      <c r="F2927" s="14">
        <f>E2927/SUM(E$2:E$4165)</f>
        <v/>
      </c>
      <c r="G2927" s="14">
        <f>G2926+F2927</f>
        <v/>
      </c>
      <c r="H2927" s="5">
        <f>IF(G2927&lt;=p_rot_a,"A",IF(G2927&lt;=p_rot_b,"B","C"))</f>
        <v/>
      </c>
    </row>
    <row r="2928">
      <c r="A2928" s="5" t="inlineStr">
        <is>
          <t>9171</t>
        </is>
      </c>
      <c r="B2928" s="5" t="inlineStr">
        <is>
          <t>BOQUILLA CANOA LISA SALIDA RECTANGULAR AMANCO</t>
        </is>
      </c>
      <c r="C2928" s="5" t="inlineStr">
        <is>
          <t>TUBERIA PVC, CANOAS Y ACCESORIOS</t>
        </is>
      </c>
      <c r="D2928" s="11" t="n">
        <v>7</v>
      </c>
      <c r="E2928" s="12" t="n">
        <v>30407.05</v>
      </c>
      <c r="F2928" s="14">
        <f>E2928/SUM(E$2:E$4165)</f>
        <v/>
      </c>
      <c r="G2928" s="14">
        <f>G2927+F2928</f>
        <v/>
      </c>
      <c r="H2928" s="5">
        <f>IF(G2928&lt;=p_rot_a,"A",IF(G2928&lt;=p_rot_b,"B","C"))</f>
        <v/>
      </c>
    </row>
    <row r="2929">
      <c r="A2929" s="5" t="inlineStr">
        <is>
          <t>920</t>
        </is>
      </c>
      <c r="B2929" s="5" t="inlineStr">
        <is>
          <t>CONECTOR EMT 3/4</t>
        </is>
      </c>
      <c r="C2929" s="5" t="inlineStr">
        <is>
          <t>ACCESORIOS ELECTRICOS Y CABLES</t>
        </is>
      </c>
      <c r="D2929" s="11" t="n">
        <v>139</v>
      </c>
      <c r="E2929" s="12" t="n">
        <v>30400.76</v>
      </c>
      <c r="F2929" s="14">
        <f>E2929/SUM(E$2:E$4165)</f>
        <v/>
      </c>
      <c r="G2929" s="14">
        <f>G2928+F2929</f>
        <v/>
      </c>
      <c r="H2929" s="5">
        <f>IF(G2929&lt;=p_rot_a,"A",IF(G2929&lt;=p_rot_b,"B","C"))</f>
        <v/>
      </c>
    </row>
    <row r="2930">
      <c r="A2930" s="5" t="inlineStr">
        <is>
          <t>351100300990088</t>
        </is>
      </c>
      <c r="B2930" s="5" t="inlineStr">
        <is>
          <t xml:space="preserve">CHECK LINEAL 1/2 </t>
        </is>
      </c>
      <c r="C2930" s="5" t="inlineStr">
        <is>
          <t>GRIFERIA - ACC. BAÑO Y COCINA</t>
        </is>
      </c>
      <c r="D2930" s="11" t="n">
        <v>9</v>
      </c>
      <c r="E2930" s="12" t="n">
        <v>30372.85</v>
      </c>
      <c r="F2930" s="14">
        <f>E2930/SUM(E$2:E$4165)</f>
        <v/>
      </c>
      <c r="G2930" s="14">
        <f>G2929+F2930</f>
        <v/>
      </c>
      <c r="H2930" s="5">
        <f>IF(G2930&lt;=p_rot_a,"A",IF(G2930&lt;=p_rot_b,"B","C"))</f>
        <v/>
      </c>
    </row>
    <row r="2931">
      <c r="A2931" s="5" t="inlineStr">
        <is>
          <t>590357</t>
        </is>
      </c>
      <c r="B2931" s="5" t="inlineStr">
        <is>
          <t>TOTAL ALICATE PRESION 10 THT191001</t>
        </is>
      </c>
      <c r="C2931" s="5" t="inlineStr">
        <is>
          <t>FERRETERIA GENERAL</t>
        </is>
      </c>
      <c r="D2931" s="11" t="n">
        <v>7</v>
      </c>
      <c r="E2931" s="12" t="n">
        <v>30282.99</v>
      </c>
      <c r="F2931" s="14">
        <f>E2931/SUM(E$2:E$4165)</f>
        <v/>
      </c>
      <c r="G2931" s="14">
        <f>G2930+F2931</f>
        <v/>
      </c>
      <c r="H2931" s="5">
        <f>IF(G2931&lt;=p_rot_a,"A",IF(G2931&lt;=p_rot_b,"B","C"))</f>
        <v/>
      </c>
    </row>
    <row r="2932">
      <c r="A2932" s="5" t="inlineStr">
        <is>
          <t>7815</t>
        </is>
      </c>
      <c r="B2932" s="5" t="inlineStr">
        <is>
          <t>ESCUADRA MUEBLE 6X8</t>
        </is>
      </c>
      <c r="C2932" s="5" t="inlineStr">
        <is>
          <t>FERRETERIA GENERAL</t>
        </is>
      </c>
      <c r="D2932" s="11" t="n">
        <v>40</v>
      </c>
      <c r="E2932" s="12" t="n">
        <v>30240</v>
      </c>
      <c r="F2932" s="14">
        <f>E2932/SUM(E$2:E$4165)</f>
        <v/>
      </c>
      <c r="G2932" s="14">
        <f>G2931+F2932</f>
        <v/>
      </c>
      <c r="H2932" s="5">
        <f>IF(G2932&lt;=p_rot_a,"A",IF(G2932&lt;=p_rot_b,"B","C"))</f>
        <v/>
      </c>
    </row>
    <row r="2933">
      <c r="A2933" s="5" t="inlineStr">
        <is>
          <t>9214</t>
        </is>
      </c>
      <c r="B2933" s="5" t="inlineStr">
        <is>
          <t>REDUCCION PVC 3 X 11/2</t>
        </is>
      </c>
      <c r="C2933" s="5" t="inlineStr">
        <is>
          <t>TUBERIA PVC, CANOAS Y ACCESORIOS</t>
        </is>
      </c>
      <c r="D2933" s="11" t="n">
        <v>16</v>
      </c>
      <c r="E2933" s="12" t="n">
        <v>30197.03</v>
      </c>
      <c r="F2933" s="14">
        <f>E2933/SUM(E$2:E$4165)</f>
        <v/>
      </c>
      <c r="G2933" s="14">
        <f>G2932+F2933</f>
        <v/>
      </c>
      <c r="H2933" s="5">
        <f>IF(G2933&lt;=p_rot_a,"A",IF(G2933&lt;=p_rot_b,"B","C"))</f>
        <v/>
      </c>
    </row>
    <row r="2934">
      <c r="A2934" s="5" t="inlineStr">
        <is>
          <t>351100300990927</t>
        </is>
      </c>
      <c r="B2934" s="5" t="inlineStr">
        <is>
          <t>ROMA ORINAL COMERCIO NEGRO CON GRIFERIA</t>
        </is>
      </c>
      <c r="C2934" s="5" t="inlineStr">
        <is>
          <t>SIN CATEGORIA</t>
        </is>
      </c>
      <c r="D2934" s="11" t="n">
        <v>1</v>
      </c>
      <c r="E2934" s="12" t="n">
        <v>30159.29</v>
      </c>
      <c r="F2934" s="14">
        <f>E2934/SUM(E$2:E$4165)</f>
        <v/>
      </c>
      <c r="G2934" s="14">
        <f>G2933+F2934</f>
        <v/>
      </c>
      <c r="H2934" s="5">
        <f>IF(G2934&lt;=p_rot_a,"A",IF(G2934&lt;=p_rot_b,"B","C"))</f>
        <v/>
      </c>
    </row>
    <row r="2935">
      <c r="A2935" s="5" t="inlineStr">
        <is>
          <t>351100300991965</t>
        </is>
      </c>
      <c r="B2935" s="5" t="inlineStr">
        <is>
          <t>TRUPER COMBO MANGUERA Y PISTOLA JARDIN COMBO-200</t>
        </is>
      </c>
      <c r="C2935" s="5" t="inlineStr">
        <is>
          <t>SIN CATEGORIA</t>
        </is>
      </c>
      <c r="D2935" s="11" t="n">
        <v>3</v>
      </c>
      <c r="E2935" s="12" t="n">
        <v>30135</v>
      </c>
      <c r="F2935" s="14">
        <f>E2935/SUM(E$2:E$4165)</f>
        <v/>
      </c>
      <c r="G2935" s="14">
        <f>G2934+F2935</f>
        <v/>
      </c>
      <c r="H2935" s="5">
        <f>IF(G2935&lt;=p_rot_a,"A",IF(G2935&lt;=p_rot_b,"B","C"))</f>
        <v/>
      </c>
    </row>
    <row r="2936">
      <c r="A2936" s="5" t="inlineStr">
        <is>
          <t>7892</t>
        </is>
      </c>
      <c r="B2936" s="5" t="inlineStr">
        <is>
          <t>PRESERVANTE GALON</t>
        </is>
      </c>
      <c r="C2936" s="5" t="inlineStr">
        <is>
          <t>FERRETERIA GENERAL</t>
        </is>
      </c>
      <c r="D2936" s="11" t="n">
        <v>3</v>
      </c>
      <c r="E2936" s="12" t="n">
        <v>30093.54</v>
      </c>
      <c r="F2936" s="14">
        <f>E2936/SUM(E$2:E$4165)</f>
        <v/>
      </c>
      <c r="G2936" s="14">
        <f>G2935+F2936</f>
        <v/>
      </c>
      <c r="H2936" s="5">
        <f>IF(G2936&lt;=p_rot_a,"A",IF(G2936&lt;=p_rot_b,"B","C"))</f>
        <v/>
      </c>
    </row>
    <row r="2937">
      <c r="A2937" s="5" t="inlineStr">
        <is>
          <t>60100012</t>
        </is>
      </c>
      <c r="B2937" s="5" t="inlineStr">
        <is>
          <t>BOMBILLO LED HALOGENO 7W GU10 REPUESTO WELLMAX</t>
        </is>
      </c>
      <c r="C2937" s="5" t="inlineStr">
        <is>
          <t>BOMBILLOS Y LAMPARAS</t>
        </is>
      </c>
      <c r="D2937" s="11" t="n">
        <v>23</v>
      </c>
      <c r="E2937" s="12" t="n">
        <v>30030.55</v>
      </c>
      <c r="F2937" s="14">
        <f>E2937/SUM(E$2:E$4165)</f>
        <v/>
      </c>
      <c r="G2937" s="14">
        <f>G2936+F2937</f>
        <v/>
      </c>
      <c r="H2937" s="5">
        <f>IF(G2937&lt;=p_rot_a,"A",IF(G2937&lt;=p_rot_b,"B","C"))</f>
        <v/>
      </c>
    </row>
    <row r="2938">
      <c r="A2938" s="5" t="inlineStr">
        <is>
          <t>PINT-PA-0051</t>
        </is>
      </c>
      <c r="B2938" s="5" t="inlineStr">
        <is>
          <t>LANCO SUPER COAT SATIN TINT 1/4 SC3732-5</t>
        </is>
      </c>
      <c r="C2938" s="5" t="inlineStr">
        <is>
          <t>PINTURA ACRILICA</t>
        </is>
      </c>
      <c r="D2938" s="11" t="n">
        <v>6</v>
      </c>
      <c r="E2938" s="12" t="n">
        <v>30000</v>
      </c>
      <c r="F2938" s="14">
        <f>E2938/SUM(E$2:E$4165)</f>
        <v/>
      </c>
      <c r="G2938" s="14">
        <f>G2937+F2938</f>
        <v/>
      </c>
      <c r="H2938" s="5">
        <f>IF(G2938&lt;=p_rot_a,"A",IF(G2938&lt;=p_rot_b,"B","C"))</f>
        <v/>
      </c>
    </row>
    <row r="2939">
      <c r="A2939" s="5" t="inlineStr">
        <is>
          <t>72304</t>
        </is>
      </c>
      <c r="B2939" s="5" t="inlineStr">
        <is>
          <t>TOTAL RATCH 20V 3/8 65NM S/BAT TDRLI2060151/206521</t>
        </is>
      </c>
      <c r="C2939" s="5" t="inlineStr">
        <is>
          <t>HERRAMIENTAS ELECTRICAS</t>
        </is>
      </c>
      <c r="D2939" s="11" t="n">
        <v>1</v>
      </c>
      <c r="E2939" s="12" t="n">
        <v>29945.05</v>
      </c>
      <c r="F2939" s="14">
        <f>E2939/SUM(E$2:E$4165)</f>
        <v/>
      </c>
      <c r="G2939" s="14">
        <f>G2938+F2939</f>
        <v/>
      </c>
      <c r="H2939" s="5">
        <f>IF(G2939&lt;=p_rot_a,"A",IF(G2939&lt;=p_rot_b,"B","C"))</f>
        <v/>
      </c>
    </row>
    <row r="2940">
      <c r="A2940" s="5" t="inlineStr">
        <is>
          <t>75216</t>
        </is>
      </c>
      <c r="B2940" s="5" t="inlineStr">
        <is>
          <t>TAPON HULE CUADRADO 2 X 2</t>
        </is>
      </c>
      <c r="C2940" s="5" t="inlineStr">
        <is>
          <t>FERRETERIA GENERAL</t>
        </is>
      </c>
      <c r="D2940" s="11" t="n">
        <v>125</v>
      </c>
      <c r="E2940" s="12" t="n">
        <v>29838.3</v>
      </c>
      <c r="F2940" s="14">
        <f>E2940/SUM(E$2:E$4165)</f>
        <v/>
      </c>
      <c r="G2940" s="14">
        <f>G2939+F2940</f>
        <v/>
      </c>
      <c r="H2940" s="5">
        <f>IF(G2940&lt;=p_rot_a,"A",IF(G2940&lt;=p_rot_b,"B","C"))</f>
        <v/>
      </c>
    </row>
    <row r="2941">
      <c r="A2941" s="5" t="inlineStr">
        <is>
          <t>95111</t>
        </is>
      </c>
      <c r="B2941" s="5" t="inlineStr">
        <is>
          <t>LLAVE TANQUE BAJO GRACIELA NA101</t>
        </is>
      </c>
      <c r="C2941" s="5" t="inlineStr">
        <is>
          <t>GRIFERIA - ACC. BAÑO Y COCINA</t>
        </is>
      </c>
      <c r="D2941" s="11" t="n">
        <v>17</v>
      </c>
      <c r="E2941" s="12" t="n">
        <v>29825.65</v>
      </c>
      <c r="F2941" s="14">
        <f>E2941/SUM(E$2:E$4165)</f>
        <v/>
      </c>
      <c r="G2941" s="14">
        <f>G2940+F2941</f>
        <v/>
      </c>
      <c r="H2941" s="5">
        <f>IF(G2941&lt;=p_rot_a,"A",IF(G2941&lt;=p_rot_b,"B","C"))</f>
        <v/>
      </c>
    </row>
    <row r="2942">
      <c r="A2942" s="5" t="inlineStr">
        <is>
          <t>7256</t>
        </is>
      </c>
      <c r="B2942" s="5" t="inlineStr">
        <is>
          <t>STANLEY BISAGRA 4 08-3050</t>
        </is>
      </c>
      <c r="C2942" s="5" t="inlineStr">
        <is>
          <t>FERRETERIA GENERAL</t>
        </is>
      </c>
      <c r="D2942" s="11" t="n">
        <v>17</v>
      </c>
      <c r="E2942" s="12" t="n">
        <v>29755.38</v>
      </c>
      <c r="F2942" s="14">
        <f>E2942/SUM(E$2:E$4165)</f>
        <v/>
      </c>
      <c r="G2942" s="14">
        <f>G2941+F2942</f>
        <v/>
      </c>
      <c r="H2942" s="5">
        <f>IF(G2942&lt;=p_rot_a,"A",IF(G2942&lt;=p_rot_b,"B","C"))</f>
        <v/>
      </c>
    </row>
    <row r="2943">
      <c r="A2943" s="5" t="inlineStr">
        <is>
          <t>PINT-PA-0048</t>
        </is>
      </c>
      <c r="B2943" s="5" t="inlineStr">
        <is>
          <t>LANCO SUPER COAT SATIN PASTEL 1/4 SC3731-5</t>
        </is>
      </c>
      <c r="C2943" s="5" t="inlineStr">
        <is>
          <t>PINTURA ACRILICA</t>
        </is>
      </c>
      <c r="D2943" s="11" t="n">
        <v>6</v>
      </c>
      <c r="E2943" s="12" t="n">
        <v>29650</v>
      </c>
      <c r="F2943" s="14">
        <f>E2943/SUM(E$2:E$4165)</f>
        <v/>
      </c>
      <c r="G2943" s="14">
        <f>G2942+F2943</f>
        <v/>
      </c>
      <c r="H2943" s="5">
        <f>IF(G2943&lt;=p_rot_a,"A",IF(G2943&lt;=p_rot_b,"B","C"))</f>
        <v/>
      </c>
    </row>
    <row r="2944">
      <c r="A2944" s="5" t="inlineStr">
        <is>
          <t>71641</t>
        </is>
      </c>
      <c r="B2944" s="5" t="inlineStr">
        <is>
          <t>STANLEY RIEL CLOSET  5FT 1.50MTS</t>
        </is>
      </c>
      <c r="C2944" s="5" t="inlineStr">
        <is>
          <t>FERRETERIA GENERAL</t>
        </is>
      </c>
      <c r="D2944" s="11" t="n">
        <v>3</v>
      </c>
      <c r="E2944" s="12" t="n">
        <v>29514.73</v>
      </c>
      <c r="F2944" s="14">
        <f>E2944/SUM(E$2:E$4165)</f>
        <v/>
      </c>
      <c r="G2944" s="14">
        <f>G2943+F2944</f>
        <v/>
      </c>
      <c r="H2944" s="5">
        <f>IF(G2944&lt;=p_rot_a,"A",IF(G2944&lt;=p_rot_b,"B","C"))</f>
        <v/>
      </c>
    </row>
    <row r="2945">
      <c r="A2945" s="5" t="inlineStr">
        <is>
          <t>73964</t>
        </is>
      </c>
      <c r="B2945" s="5" t="inlineStr">
        <is>
          <t>TOTAL TIJERA AVIACION IZQUIERDA THT521106</t>
        </is>
      </c>
      <c r="C2945" s="5" t="inlineStr">
        <is>
          <t>FERRETERIA GENERAL</t>
        </is>
      </c>
      <c r="D2945" s="11" t="n">
        <v>8</v>
      </c>
      <c r="E2945" s="12" t="n">
        <v>29425.74</v>
      </c>
      <c r="F2945" s="14">
        <f>E2945/SUM(E$2:E$4165)</f>
        <v/>
      </c>
      <c r="G2945" s="14">
        <f>G2944+F2945</f>
        <v/>
      </c>
      <c r="H2945" s="5">
        <f>IF(G2945&lt;=p_rot_a,"A",IF(G2945&lt;=p_rot_b,"B","C"))</f>
        <v/>
      </c>
    </row>
    <row r="2946">
      <c r="A2946" s="5" t="inlineStr">
        <is>
          <t>351100300992836</t>
        </is>
      </c>
      <c r="B2946" s="5" t="inlineStr">
        <is>
          <t>EXTRACTOR DE AIRE 6 PULG CUADRADO SEMI CUBIERTO VOLTAGE VT-EFB-6</t>
        </is>
      </c>
      <c r="C2946" s="5" t="inlineStr">
        <is>
          <t>IMPORTACION FERRETERIA GENERAL</t>
        </is>
      </c>
      <c r="D2946" s="11" t="n">
        <v>3</v>
      </c>
      <c r="E2946" s="12" t="n">
        <v>29401.83</v>
      </c>
      <c r="F2946" s="14">
        <f>E2946/SUM(E$2:E$4165)</f>
        <v/>
      </c>
      <c r="G2946" s="14">
        <f>G2945+F2946</f>
        <v/>
      </c>
      <c r="H2946" s="5">
        <f>IF(G2946&lt;=p_rot_a,"A",IF(G2946&lt;=p_rot_b,"B","C"))</f>
        <v/>
      </c>
    </row>
    <row r="2947">
      <c r="A2947" s="5" t="inlineStr">
        <is>
          <t>109212</t>
        </is>
      </c>
      <c r="B2947" s="5" t="inlineStr">
        <is>
          <t>ESCALERA MADERA 7 PELDAÑOS</t>
        </is>
      </c>
      <c r="C2947" s="5" t="inlineStr">
        <is>
          <t>SIN CATEGORIA</t>
        </is>
      </c>
      <c r="D2947" s="11" t="n">
        <v>1</v>
      </c>
      <c r="E2947" s="12" t="n">
        <v>29400</v>
      </c>
      <c r="F2947" s="14">
        <f>E2947/SUM(E$2:E$4165)</f>
        <v/>
      </c>
      <c r="G2947" s="14">
        <f>G2946+F2947</f>
        <v/>
      </c>
      <c r="H2947" s="5">
        <f>IF(G2947&lt;=p_rot_a,"A",IF(G2947&lt;=p_rot_b,"B","C"))</f>
        <v/>
      </c>
    </row>
    <row r="2948">
      <c r="A2948" s="5" t="inlineStr">
        <is>
          <t>351100300991754</t>
        </is>
      </c>
      <c r="B2948" s="5" t="inlineStr">
        <is>
          <t>Cumbrera UPVC estilo TEJA 2.5mm espesor x 1.13 metros largo color TERRACOTA</t>
        </is>
      </c>
      <c r="C2948" s="5" t="inlineStr">
        <is>
          <t>TECHOS UPVC</t>
        </is>
      </c>
      <c r="D2948" s="11" t="n">
        <v>5</v>
      </c>
      <c r="E2948" s="12" t="n">
        <v>29400</v>
      </c>
      <c r="F2948" s="14">
        <f>E2948/SUM(E$2:E$4165)</f>
        <v/>
      </c>
      <c r="G2948" s="14">
        <f>G2947+F2948</f>
        <v/>
      </c>
      <c r="H2948" s="5">
        <f>IF(G2948&lt;=p_rot_a,"A",IF(G2948&lt;=p_rot_b,"B","C"))</f>
        <v/>
      </c>
    </row>
    <row r="2949">
      <c r="A2949" s="5" t="inlineStr">
        <is>
          <t>351100300992380</t>
        </is>
      </c>
      <c r="B2949" s="5" t="inlineStr">
        <is>
          <t>WADFOW KIT CEPILLO MULTIUSO TALADRO 7 PIEZAS WND5402</t>
        </is>
      </c>
      <c r="C2949" s="5" t="inlineStr">
        <is>
          <t>FERRETERIA GENERAL</t>
        </is>
      </c>
      <c r="D2949" s="11" t="n">
        <v>5</v>
      </c>
      <c r="E2949" s="12" t="n">
        <v>29298.68</v>
      </c>
      <c r="F2949" s="14">
        <f>E2949/SUM(E$2:E$4165)</f>
        <v/>
      </c>
      <c r="G2949" s="14">
        <f>G2948+F2949</f>
        <v/>
      </c>
      <c r="H2949" s="5">
        <f>IF(G2949&lt;=p_rot_a,"A",IF(G2949&lt;=p_rot_b,"B","C"))</f>
        <v/>
      </c>
    </row>
    <row r="2950">
      <c r="A2950" s="5" t="inlineStr">
        <is>
          <t>351100300991606</t>
        </is>
      </c>
      <c r="B2950" s="5" t="inlineStr">
        <is>
          <t>LLANETA DENTADA RUBI 10 X 10</t>
        </is>
      </c>
      <c r="C2950" s="5" t="inlineStr">
        <is>
          <t>CERAMICAS, AZULEJOS, PORCELANATOS</t>
        </is>
      </c>
      <c r="D2950" s="11" t="n">
        <v>10</v>
      </c>
      <c r="E2950" s="12" t="n">
        <v>29256.36</v>
      </c>
      <c r="F2950" s="14">
        <f>E2950/SUM(E$2:E$4165)</f>
        <v/>
      </c>
      <c r="G2950" s="14">
        <f>G2949+F2950</f>
        <v/>
      </c>
      <c r="H2950" s="5">
        <f>IF(G2950&lt;=p_rot_a,"A",IF(G2950&lt;=p_rot_b,"B","C"))</f>
        <v/>
      </c>
    </row>
    <row r="2951">
      <c r="A2951" s="5" t="inlineStr">
        <is>
          <t>PINT-BT-0025</t>
        </is>
      </c>
      <c r="B2951" s="5" t="inlineStr">
        <is>
          <t>DICOLOR TINTE MADERA MIEL LITRO  COD  M 81 03</t>
        </is>
      </c>
      <c r="C2951" s="5" t="inlineStr">
        <is>
          <t>BARNIZ Y TINTES</t>
        </is>
      </c>
      <c r="D2951" s="11" t="n">
        <v>4</v>
      </c>
      <c r="E2951" s="12" t="n">
        <v>29252.87</v>
      </c>
      <c r="F2951" s="14">
        <f>E2951/SUM(E$2:E$4165)</f>
        <v/>
      </c>
      <c r="G2951" s="14">
        <f>G2950+F2951</f>
        <v/>
      </c>
      <c r="H2951" s="5">
        <f>IF(G2951&lt;=p_rot_a,"A",IF(G2951&lt;=p_rot_b,"B","C"))</f>
        <v/>
      </c>
    </row>
    <row r="2952">
      <c r="A2952" s="5" t="inlineStr">
        <is>
          <t>351100300992044</t>
        </is>
      </c>
      <c r="B2952" s="5" t="inlineStr">
        <is>
          <t>WADFOW LLANETA LISA WPE1912</t>
        </is>
      </c>
      <c r="C2952" s="5" t="inlineStr">
        <is>
          <t>FERRETERIA GENERAL</t>
        </is>
      </c>
      <c r="D2952" s="11" t="n">
        <v>15</v>
      </c>
      <c r="E2952" s="12" t="n">
        <v>29242.65</v>
      </c>
      <c r="F2952" s="14">
        <f>E2952/SUM(E$2:E$4165)</f>
        <v/>
      </c>
      <c r="G2952" s="14">
        <f>G2951+F2952</f>
        <v/>
      </c>
      <c r="H2952" s="5">
        <f>IF(G2952&lt;=p_rot_a,"A",IF(G2952&lt;=p_rot_b,"B","C"))</f>
        <v/>
      </c>
    </row>
    <row r="2953">
      <c r="A2953" s="5" t="inlineStr">
        <is>
          <t>351100300992763</t>
        </is>
      </c>
      <c r="B2953" s="5" t="inlineStr">
        <is>
          <t>MUEBLE LAVATORIO MARRON CLARO MELAMINA 45X45CM NO INCLUYE LOZA</t>
        </is>
      </c>
      <c r="C2953" s="5" t="inlineStr">
        <is>
          <t>LOZA</t>
        </is>
      </c>
      <c r="D2953" s="11" t="n">
        <v>1</v>
      </c>
      <c r="E2953" s="12" t="n">
        <v>29115.07</v>
      </c>
      <c r="F2953" s="14">
        <f>E2953/SUM(E$2:E$4165)</f>
        <v/>
      </c>
      <c r="G2953" s="14">
        <f>G2952+F2953</f>
        <v/>
      </c>
      <c r="H2953" s="5">
        <f>IF(G2953&lt;=p_rot_a,"A",IF(G2953&lt;=p_rot_b,"B","C"))</f>
        <v/>
      </c>
    </row>
    <row r="2954">
      <c r="A2954" s="5" t="inlineStr">
        <is>
          <t>71976</t>
        </is>
      </c>
      <c r="B2954" s="5" t="inlineStr">
        <is>
          <t>$$ GUARDA POLVO ALUM 5405-36 ARSA BURLETE</t>
        </is>
      </c>
      <c r="C2954" s="5" t="inlineStr">
        <is>
          <t>FERRETERIA GENERAL</t>
        </is>
      </c>
      <c r="D2954" s="11" t="n">
        <v>7</v>
      </c>
      <c r="E2954" s="12" t="n">
        <v>29060.69</v>
      </c>
      <c r="F2954" s="14">
        <f>E2954/SUM(E$2:E$4165)</f>
        <v/>
      </c>
      <c r="G2954" s="14">
        <f>G2953+F2954</f>
        <v/>
      </c>
      <c r="H2954" s="5">
        <f>IF(G2954&lt;=p_rot_a,"A",IF(G2954&lt;=p_rot_b,"B","C"))</f>
        <v/>
      </c>
    </row>
    <row r="2955">
      <c r="A2955" s="5" t="inlineStr">
        <is>
          <t>351100300992681</t>
        </is>
      </c>
      <c r="B2955" s="5" t="inlineStr">
        <is>
          <t>FANG LLAVE BAJA LAVATORIO SATINADA DORADA FF-6113LG</t>
        </is>
      </c>
      <c r="C2955" s="5" t="inlineStr">
        <is>
          <t>IMPORTACION GRIFERIA</t>
        </is>
      </c>
      <c r="D2955" s="11" t="n">
        <v>1</v>
      </c>
      <c r="E2955" s="12" t="n">
        <v>29012.86</v>
      </c>
      <c r="F2955" s="14">
        <f>E2955/SUM(E$2:E$4165)</f>
        <v/>
      </c>
      <c r="G2955" s="14">
        <f>G2954+F2955</f>
        <v/>
      </c>
      <c r="H2955" s="5">
        <f>IF(G2955&lt;=p_rot_a,"A",IF(G2955&lt;=p_rot_b,"B","C"))</f>
        <v/>
      </c>
    </row>
    <row r="2956">
      <c r="A2956" s="5" t="inlineStr">
        <is>
          <t>6118</t>
        </is>
      </c>
      <c r="B2956" s="5" t="inlineStr">
        <is>
          <t>ANGULAR CAMA 5</t>
        </is>
      </c>
      <c r="C2956" s="5" t="inlineStr">
        <is>
          <t>FERRETERIA GENERAL</t>
        </is>
      </c>
      <c r="D2956" s="11" t="n">
        <v>15</v>
      </c>
      <c r="E2956" s="12" t="n">
        <v>28964.48</v>
      </c>
      <c r="F2956" s="14">
        <f>E2956/SUM(E$2:E$4165)</f>
        <v/>
      </c>
      <c r="G2956" s="14">
        <f>G2955+F2956</f>
        <v/>
      </c>
      <c r="H2956" s="5">
        <f>IF(G2956&lt;=p_rot_a,"A",IF(G2956&lt;=p_rot_b,"B","C"))</f>
        <v/>
      </c>
    </row>
    <row r="2957">
      <c r="A2957" s="5" t="inlineStr">
        <is>
          <t>71257</t>
        </is>
      </c>
      <c r="B2957" s="5" t="inlineStr">
        <is>
          <t>BROCA METAL 5/32 IRWIN</t>
        </is>
      </c>
      <c r="C2957" s="5" t="inlineStr">
        <is>
          <t>FERRETERIA GENERAL</t>
        </is>
      </c>
      <c r="D2957" s="11" t="n">
        <v>41</v>
      </c>
      <c r="E2957" s="12" t="n">
        <v>28691.06</v>
      </c>
      <c r="F2957" s="14">
        <f>E2957/SUM(E$2:E$4165)</f>
        <v/>
      </c>
      <c r="G2957" s="14">
        <f>G2956+F2957</f>
        <v/>
      </c>
      <c r="H2957" s="5">
        <f>IF(G2957&lt;=p_rot_a,"A",IF(G2957&lt;=p_rot_b,"B","C"))</f>
        <v/>
      </c>
    </row>
    <row r="2958">
      <c r="A2958" s="5" t="inlineStr">
        <is>
          <t>351100300991442</t>
        </is>
      </c>
      <c r="B2958" s="5" t="inlineStr">
        <is>
          <t>ENERGY ROTO MARTILLO 26MM 900W RH 6M / 3 /120 K</t>
        </is>
      </c>
      <c r="C2958" s="5" t="inlineStr">
        <is>
          <t>SIN CATEGORIA</t>
        </is>
      </c>
      <c r="D2958" s="11" t="n">
        <v>1</v>
      </c>
      <c r="E2958" s="12" t="n">
        <v>28672.57</v>
      </c>
      <c r="F2958" s="14">
        <f>E2958/SUM(E$2:E$4165)</f>
        <v/>
      </c>
      <c r="G2958" s="14">
        <f>G2957+F2958</f>
        <v/>
      </c>
      <c r="H2958" s="5">
        <f>IF(G2958&lt;=p_rot_a,"A",IF(G2958&lt;=p_rot_b,"B","C"))</f>
        <v/>
      </c>
    </row>
    <row r="2959">
      <c r="A2959" s="5" t="inlineStr">
        <is>
          <t>71077</t>
        </is>
      </c>
      <c r="B2959" s="5" t="inlineStr">
        <is>
          <t>GREAT NECK RODILLO DESECHABLE 3MM 666245</t>
        </is>
      </c>
      <c r="C2959" s="5" t="inlineStr">
        <is>
          <t>FERRETERIA GENERAL</t>
        </is>
      </c>
      <c r="D2959" s="11" t="n">
        <v>36</v>
      </c>
      <c r="E2959" s="12" t="n">
        <v>28672.57</v>
      </c>
      <c r="F2959" s="14">
        <f>E2959/SUM(E$2:E$4165)</f>
        <v/>
      </c>
      <c r="G2959" s="14">
        <f>G2958+F2959</f>
        <v/>
      </c>
      <c r="H2959" s="5">
        <f>IF(G2959&lt;=p_rot_a,"A",IF(G2959&lt;=p_rot_b,"B","C"))</f>
        <v/>
      </c>
    </row>
    <row r="2960">
      <c r="A2960" s="5" t="inlineStr">
        <is>
          <t>7926</t>
        </is>
      </c>
      <c r="B2960" s="5" t="inlineStr">
        <is>
          <t>$$ AMARRA PLASTICA BLANCA 6</t>
        </is>
      </c>
      <c r="C2960" s="5" t="inlineStr">
        <is>
          <t>FERRETERIA GENERAL</t>
        </is>
      </c>
      <c r="D2960" s="11" t="n">
        <v>1143</v>
      </c>
      <c r="E2960" s="12" t="n">
        <v>28646.94</v>
      </c>
      <c r="F2960" s="14">
        <f>E2960/SUM(E$2:E$4165)</f>
        <v/>
      </c>
      <c r="G2960" s="14">
        <f>G2959+F2960</f>
        <v/>
      </c>
      <c r="H2960" s="5">
        <f>IF(G2960&lt;=p_rot_a,"A",IF(G2960&lt;=p_rot_b,"B","C"))</f>
        <v/>
      </c>
    </row>
    <row r="2961">
      <c r="A2961" s="5" t="inlineStr">
        <is>
          <t>32990424</t>
        </is>
      </c>
      <c r="B2961" s="5" t="inlineStr">
        <is>
          <t>TOTAL ALICATE PELA CABLE AUTOMATICO THT15606</t>
        </is>
      </c>
      <c r="C2961" s="5" t="inlineStr">
        <is>
          <t>FERRETERIA GENERAL</t>
        </is>
      </c>
      <c r="D2961" s="11" t="n">
        <v>7</v>
      </c>
      <c r="E2961" s="12" t="n">
        <v>28558.41</v>
      </c>
      <c r="F2961" s="14">
        <f>E2961/SUM(E$2:E$4165)</f>
        <v/>
      </c>
      <c r="G2961" s="14">
        <f>G2960+F2961</f>
        <v/>
      </c>
      <c r="H2961" s="5">
        <f>IF(G2961&lt;=p_rot_a,"A",IF(G2961&lt;=p_rot_b,"B","C"))</f>
        <v/>
      </c>
    </row>
    <row r="2962">
      <c r="A2962" s="5" t="inlineStr">
        <is>
          <t>72840</t>
        </is>
      </c>
      <c r="B2962" s="5" t="inlineStr">
        <is>
          <t>RODIN PERLIN 3 C/ALEMAY RECTO RP3RA</t>
        </is>
      </c>
      <c r="C2962" s="5" t="inlineStr">
        <is>
          <t>FERRETERIA GENERAL</t>
        </is>
      </c>
      <c r="D2962" s="11" t="n">
        <v>12</v>
      </c>
      <c r="E2962" s="12" t="n">
        <v>28537.75</v>
      </c>
      <c r="F2962" s="14">
        <f>E2962/SUM(E$2:E$4165)</f>
        <v/>
      </c>
      <c r="G2962" s="14">
        <f>G2961+F2962</f>
        <v/>
      </c>
      <c r="H2962" s="5">
        <f>IF(G2962&lt;=p_rot_a,"A",IF(G2962&lt;=p_rot_b,"B","C"))</f>
        <v/>
      </c>
    </row>
    <row r="2963">
      <c r="A2963" s="5" t="inlineStr">
        <is>
          <t>490357</t>
        </is>
      </c>
      <c r="B2963" s="5" t="inlineStr">
        <is>
          <t>FAMA SIFON FLEXIBLE 11/2 - 11/4 UNIVERSAL 2933</t>
        </is>
      </c>
      <c r="C2963" s="5" t="inlineStr">
        <is>
          <t>GRIFERIA - ACC. BAÑO Y COCINA</t>
        </is>
      </c>
      <c r="D2963" s="11" t="n">
        <v>12</v>
      </c>
      <c r="E2963" s="12" t="n">
        <v>28511.05</v>
      </c>
      <c r="F2963" s="14">
        <f>E2963/SUM(E$2:E$4165)</f>
        <v/>
      </c>
      <c r="G2963" s="14">
        <f>G2962+F2963</f>
        <v/>
      </c>
      <c r="H2963" s="5">
        <f>IF(G2963&lt;=p_rot_a,"A",IF(G2963&lt;=p_rot_b,"B","C"))</f>
        <v/>
      </c>
    </row>
    <row r="2964">
      <c r="A2964" s="5" t="inlineStr">
        <is>
          <t>25000</t>
        </is>
      </c>
      <c r="B2964" s="5" t="inlineStr">
        <is>
          <t>CONECTOR AMARILLO 562 GUILLOTINA</t>
        </is>
      </c>
      <c r="C2964" s="5" t="inlineStr">
        <is>
          <t>ACCESORIOS ELECTRICOS Y CABLES</t>
        </is>
      </c>
      <c r="D2964" s="11" t="n">
        <v>107</v>
      </c>
      <c r="E2964" s="12" t="n">
        <v>28469.42</v>
      </c>
      <c r="F2964" s="14">
        <f>E2964/SUM(E$2:E$4165)</f>
        <v/>
      </c>
      <c r="G2964" s="14">
        <f>G2963+F2964</f>
        <v/>
      </c>
      <c r="H2964" s="5">
        <f>IF(G2964&lt;=p_rot_a,"A",IF(G2964&lt;=p_rot_b,"B","C"))</f>
        <v/>
      </c>
    </row>
    <row r="2965">
      <c r="A2965" s="5" t="inlineStr">
        <is>
          <t>3308</t>
        </is>
      </c>
      <c r="B2965" s="5" t="inlineStr">
        <is>
          <t>BOTA DE HULE #43</t>
        </is>
      </c>
      <c r="C2965" s="5" t="inlineStr">
        <is>
          <t>FERRETERIA GENERAL</t>
        </is>
      </c>
      <c r="D2965" s="11" t="n">
        <v>5</v>
      </c>
      <c r="E2965" s="12" t="n">
        <v>28333.12</v>
      </c>
      <c r="F2965" s="14">
        <f>E2965/SUM(E$2:E$4165)</f>
        <v/>
      </c>
      <c r="G2965" s="14">
        <f>G2964+F2965</f>
        <v/>
      </c>
      <c r="H2965" s="5">
        <f>IF(G2965&lt;=p_rot_a,"A",IF(G2965&lt;=p_rot_b,"B","C"))</f>
        <v/>
      </c>
    </row>
    <row r="2966">
      <c r="A2966" s="5" t="inlineStr">
        <is>
          <t>351100300990821</t>
        </is>
      </c>
      <c r="B2966" s="5" t="inlineStr">
        <is>
          <t>CEDAZO 2X2 BWG13 FORRO PLASTICO</t>
        </is>
      </c>
      <c r="C2966" s="5" t="inlineStr">
        <is>
          <t>SIN CATEGORIA</t>
        </is>
      </c>
      <c r="D2966" s="11" t="n">
        <v>16</v>
      </c>
      <c r="E2966" s="12" t="n">
        <v>28268.35</v>
      </c>
      <c r="F2966" s="14">
        <f>E2966/SUM(E$2:E$4165)</f>
        <v/>
      </c>
      <c r="G2966" s="14">
        <f>G2965+F2966</f>
        <v/>
      </c>
      <c r="H2966" s="5">
        <f>IF(G2966&lt;=p_rot_a,"A",IF(G2966&lt;=p_rot_b,"B","C"))</f>
        <v/>
      </c>
    </row>
    <row r="2967">
      <c r="A2967" s="5" t="inlineStr">
        <is>
          <t>36845</t>
        </is>
      </c>
      <c r="B2967" s="5" t="inlineStr">
        <is>
          <t>TOTAL CHISPA CORTAR VIDRIO THT561301</t>
        </is>
      </c>
      <c r="C2967" s="5" t="inlineStr">
        <is>
          <t>FERRETERIA GENERAL</t>
        </is>
      </c>
      <c r="D2967" s="11" t="n">
        <v>21</v>
      </c>
      <c r="E2967" s="12" t="n">
        <v>28197.77</v>
      </c>
      <c r="F2967" s="14">
        <f>E2967/SUM(E$2:E$4165)</f>
        <v/>
      </c>
      <c r="G2967" s="14">
        <f>G2966+F2967</f>
        <v/>
      </c>
      <c r="H2967" s="5">
        <f>IF(G2967&lt;=p_rot_a,"A",IF(G2967&lt;=p_rot_b,"B","C"))</f>
        <v/>
      </c>
    </row>
    <row r="2968">
      <c r="A2968" s="5" t="inlineStr">
        <is>
          <t>72345</t>
        </is>
      </c>
      <c r="B2968" s="5" t="inlineStr">
        <is>
          <t>IRWIN PUNTA PHILLIPS PH2 X1 CORTA</t>
        </is>
      </c>
      <c r="C2968" s="5" t="inlineStr">
        <is>
          <t>FERRETERIA GENERAL</t>
        </is>
      </c>
      <c r="D2968" s="11" t="n">
        <v>71</v>
      </c>
      <c r="E2968" s="12" t="n">
        <v>28130.97</v>
      </c>
      <c r="F2968" s="14">
        <f>E2968/SUM(E$2:E$4165)</f>
        <v/>
      </c>
      <c r="G2968" s="14">
        <f>G2967+F2968</f>
        <v/>
      </c>
      <c r="H2968" s="5">
        <f>IF(G2968&lt;=p_rot_a,"A",IF(G2968&lt;=p_rot_b,"B","C"))</f>
        <v/>
      </c>
    </row>
    <row r="2969">
      <c r="A2969" s="5" t="inlineStr">
        <is>
          <t>351100300990479</t>
        </is>
      </c>
      <c r="B2969" s="5" t="inlineStr">
        <is>
          <t>STANLEY RIEL CLOSET 1.2M 5 FT</t>
        </is>
      </c>
      <c r="C2969" s="5" t="inlineStr">
        <is>
          <t>FERRETERIA GENERAL</t>
        </is>
      </c>
      <c r="D2969" s="11" t="n">
        <v>4</v>
      </c>
      <c r="E2969" s="12" t="n">
        <v>28107.01</v>
      </c>
      <c r="F2969" s="14">
        <f>E2969/SUM(E$2:E$4165)</f>
        <v/>
      </c>
      <c r="G2969" s="14">
        <f>G2968+F2969</f>
        <v/>
      </c>
      <c r="H2969" s="5">
        <f>IF(G2969&lt;=p_rot_a,"A",IF(G2969&lt;=p_rot_b,"B","C"))</f>
        <v/>
      </c>
    </row>
    <row r="2970">
      <c r="A2970" s="5" t="inlineStr">
        <is>
          <t>351100300991040</t>
        </is>
      </c>
      <c r="B2970" s="5" t="inlineStr">
        <is>
          <t>ZINC 28 3.66 MSC VERDE ONDULADO 28 MSC 0.32MM</t>
        </is>
      </c>
      <c r="C2970" s="5" t="inlineStr">
        <is>
          <t>SIN CATEGORIA</t>
        </is>
      </c>
      <c r="D2970" s="11" t="n">
        <v>5</v>
      </c>
      <c r="E2970" s="12" t="n">
        <v>28097.35</v>
      </c>
      <c r="F2970" s="14">
        <f>E2970/SUM(E$2:E$4165)</f>
        <v/>
      </c>
      <c r="G2970" s="14">
        <f>G2969+F2970</f>
        <v/>
      </c>
      <c r="H2970" s="5">
        <f>IF(G2970&lt;=p_rot_a,"A",IF(G2970&lt;=p_rot_b,"B","C"))</f>
        <v/>
      </c>
    </row>
    <row r="2971">
      <c r="A2971" s="5" t="inlineStr">
        <is>
          <t>351100300990775</t>
        </is>
      </c>
      <c r="B2971" s="5" t="inlineStr">
        <is>
          <t>FAMA PERA INODORO AMARILLA 9449</t>
        </is>
      </c>
      <c r="C2971" s="5" t="inlineStr">
        <is>
          <t>GRIFERIA - ACC. BAÑO Y COCINA</t>
        </is>
      </c>
      <c r="D2971" s="11" t="n">
        <v>42</v>
      </c>
      <c r="E2971" s="12" t="n">
        <v>28035.48</v>
      </c>
      <c r="F2971" s="14">
        <f>E2971/SUM(E$2:E$4165)</f>
        <v/>
      </c>
      <c r="G2971" s="14">
        <f>G2970+F2971</f>
        <v/>
      </c>
      <c r="H2971" s="5">
        <f>IF(G2971&lt;=p_rot_a,"A",IF(G2971&lt;=p_rot_b,"B","C"))</f>
        <v/>
      </c>
    </row>
    <row r="2972">
      <c r="A2972" s="5" t="inlineStr">
        <is>
          <t>22099</t>
        </is>
      </c>
      <c r="B2972" s="5" t="inlineStr">
        <is>
          <t>Placa de hierro negro 15 x 15 cm 1/4 con perforaciones</t>
        </is>
      </c>
      <c r="C2972" s="5" t="inlineStr">
        <is>
          <t>TUBERIA INDUSTRIAL, HIERROS PLANOS Y CORRUGADOS</t>
        </is>
      </c>
      <c r="D2972" s="11" t="n">
        <v>6</v>
      </c>
      <c r="E2972" s="12" t="n">
        <v>28032.97</v>
      </c>
      <c r="F2972" s="14">
        <f>E2972/SUM(E$2:E$4165)</f>
        <v/>
      </c>
      <c r="G2972" s="14">
        <f>G2971+F2972</f>
        <v/>
      </c>
      <c r="H2972" s="5">
        <f>IF(G2972&lt;=p_rot_a,"A",IF(G2972&lt;=p_rot_b,"B","C"))</f>
        <v/>
      </c>
    </row>
    <row r="2973">
      <c r="A2973" s="5" t="inlineStr">
        <is>
          <t>351100300990865</t>
        </is>
      </c>
      <c r="B2973" s="5" t="inlineStr">
        <is>
          <t>BEST VALUE TORNILLO OJO ABIERTO 11/2 F01805</t>
        </is>
      </c>
      <c r="C2973" s="5" t="inlineStr">
        <is>
          <t>FERRETERIA GENERAL</t>
        </is>
      </c>
      <c r="D2973" s="11" t="n">
        <v>36</v>
      </c>
      <c r="E2973" s="12" t="n">
        <v>28001.99</v>
      </c>
      <c r="F2973" s="14">
        <f>E2973/SUM(E$2:E$4165)</f>
        <v/>
      </c>
      <c r="G2973" s="14">
        <f>G2972+F2973</f>
        <v/>
      </c>
      <c r="H2973" s="5">
        <f>IF(G2973&lt;=p_rot_a,"A",IF(G2973&lt;=p_rot_b,"B","C"))</f>
        <v/>
      </c>
    </row>
    <row r="2974">
      <c r="A2974" s="5" t="inlineStr">
        <is>
          <t>72652</t>
        </is>
      </c>
      <c r="B2974" s="5" t="inlineStr">
        <is>
          <t>TOTAL CARETA PLASTICA ESMERIL TSP631</t>
        </is>
      </c>
      <c r="C2974" s="5" t="inlineStr">
        <is>
          <t>FERRETERIA GENERAL</t>
        </is>
      </c>
      <c r="D2974" s="11" t="n">
        <v>9</v>
      </c>
      <c r="E2974" s="12" t="n">
        <v>27939.69</v>
      </c>
      <c r="F2974" s="14">
        <f>E2974/SUM(E$2:E$4165)</f>
        <v/>
      </c>
      <c r="G2974" s="14">
        <f>G2973+F2974</f>
        <v/>
      </c>
      <c r="H2974" s="5">
        <f>IF(G2974&lt;=p_rot_a,"A",IF(G2974&lt;=p_rot_b,"B","C"))</f>
        <v/>
      </c>
    </row>
    <row r="2975">
      <c r="A2975" s="5" t="inlineStr">
        <is>
          <t>72526</t>
        </is>
      </c>
      <c r="B2975" s="5" t="inlineStr">
        <is>
          <t>$$ AGARRADERA MUEBLE 309-1 AC</t>
        </is>
      </c>
      <c r="C2975" s="5" t="inlineStr">
        <is>
          <t>FERRETERIA GENERAL</t>
        </is>
      </c>
      <c r="D2975" s="11" t="n">
        <v>57</v>
      </c>
      <c r="E2975" s="12" t="n">
        <v>27934.73</v>
      </c>
      <c r="F2975" s="14">
        <f>E2975/SUM(E$2:E$4165)</f>
        <v/>
      </c>
      <c r="G2975" s="14">
        <f>G2974+F2975</f>
        <v/>
      </c>
      <c r="H2975" s="5">
        <f>IF(G2975&lt;=p_rot_a,"A",IF(G2975&lt;=p_rot_b,"B","C"))</f>
        <v/>
      </c>
    </row>
    <row r="2976">
      <c r="A2976" s="5" t="inlineStr">
        <is>
          <t>127111</t>
        </is>
      </c>
      <c r="B2976" s="5" t="inlineStr">
        <is>
          <t xml:space="preserve">MASKING 2 VERDE </t>
        </is>
      </c>
      <c r="C2976" s="5" t="inlineStr">
        <is>
          <t>FERRETERIA GENERAL</t>
        </is>
      </c>
      <c r="D2976" s="11" t="n">
        <v>5</v>
      </c>
      <c r="E2976" s="12" t="n">
        <v>27929.96</v>
      </c>
      <c r="F2976" s="14">
        <f>E2976/SUM(E$2:E$4165)</f>
        <v/>
      </c>
      <c r="G2976" s="14">
        <f>G2975+F2976</f>
        <v/>
      </c>
      <c r="H2976" s="5">
        <f>IF(G2976&lt;=p_rot_a,"A",IF(G2976&lt;=p_rot_b,"B","C"))</f>
        <v/>
      </c>
    </row>
    <row r="2977">
      <c r="A2977" s="5" t="inlineStr">
        <is>
          <t>351100300990156</t>
        </is>
      </c>
      <c r="B2977" s="5" t="inlineStr">
        <is>
          <t>TOTAL GATA HIDRAULICA 2 TON THT10821</t>
        </is>
      </c>
      <c r="C2977" s="5" t="inlineStr">
        <is>
          <t>SIN CATEGORIA</t>
        </is>
      </c>
      <c r="D2977" s="11" t="n">
        <v>1</v>
      </c>
      <c r="E2977" s="12" t="n">
        <v>27854.44</v>
      </c>
      <c r="F2977" s="14">
        <f>E2977/SUM(E$2:E$4165)</f>
        <v/>
      </c>
      <c r="G2977" s="14">
        <f>G2976+F2977</f>
        <v/>
      </c>
      <c r="H2977" s="5">
        <f>IF(G2977&lt;=p_rot_a,"A",IF(G2977&lt;=p_rot_b,"B","C"))</f>
        <v/>
      </c>
    </row>
    <row r="2978">
      <c r="A2978" s="5" t="inlineStr">
        <is>
          <t>7478</t>
        </is>
      </c>
      <c r="B2978" s="5" t="inlineStr">
        <is>
          <t>MANGUERA ABASTO 3/8X7/8</t>
        </is>
      </c>
      <c r="C2978" s="5" t="inlineStr">
        <is>
          <t>FERRETERIA GENERAL</t>
        </is>
      </c>
      <c r="D2978" s="11" t="n">
        <v>17</v>
      </c>
      <c r="E2978" s="12" t="n">
        <v>27808.16</v>
      </c>
      <c r="F2978" s="14">
        <f>E2978/SUM(E$2:E$4165)</f>
        <v/>
      </c>
      <c r="G2978" s="14">
        <f>G2977+F2978</f>
        <v/>
      </c>
      <c r="H2978" s="5">
        <f>IF(G2978&lt;=p_rot_a,"A",IF(G2978&lt;=p_rot_b,"B","C"))</f>
        <v/>
      </c>
    </row>
    <row r="2979">
      <c r="A2979" s="5" t="inlineStr">
        <is>
          <t>30120</t>
        </is>
      </c>
      <c r="B2979" s="5" t="inlineStr">
        <is>
          <t>AGUILA ENCHUFE JUMBO 117</t>
        </is>
      </c>
      <c r="C2979" s="5" t="inlineStr">
        <is>
          <t>ACCESORIOS ELECTRICOS Y CABLES</t>
        </is>
      </c>
      <c r="D2979" s="11" t="n">
        <v>45</v>
      </c>
      <c r="E2979" s="12" t="n">
        <v>27780.64</v>
      </c>
      <c r="F2979" s="14">
        <f>E2979/SUM(E$2:E$4165)</f>
        <v/>
      </c>
      <c r="G2979" s="14">
        <f>G2978+F2979</f>
        <v/>
      </c>
      <c r="H2979" s="5">
        <f>IF(G2979&lt;=p_rot_a,"A",IF(G2979&lt;=p_rot_b,"B","C"))</f>
        <v/>
      </c>
    </row>
    <row r="2980">
      <c r="A2980" s="5" t="inlineStr">
        <is>
          <t>3307</t>
        </is>
      </c>
      <c r="B2980" s="5" t="inlineStr">
        <is>
          <t>BOTA DE HULE #42</t>
        </is>
      </c>
      <c r="C2980" s="5" t="inlineStr">
        <is>
          <t>FERRETERIA GENERAL</t>
        </is>
      </c>
      <c r="D2980" s="11" t="n">
        <v>5</v>
      </c>
      <c r="E2980" s="12" t="n">
        <v>27685.75</v>
      </c>
      <c r="F2980" s="14">
        <f>E2980/SUM(E$2:E$4165)</f>
        <v/>
      </c>
      <c r="G2980" s="14">
        <f>G2979+F2980</f>
        <v/>
      </c>
      <c r="H2980" s="5">
        <f>IF(G2980&lt;=p_rot_a,"A",IF(G2980&lt;=p_rot_b,"B","C"))</f>
        <v/>
      </c>
    </row>
    <row r="2981">
      <c r="A2981" s="5" t="inlineStr">
        <is>
          <t>30545</t>
        </is>
      </c>
      <c r="B2981" s="5" t="inlineStr">
        <is>
          <t>VARILLA COPPERWELL 1.80 M</t>
        </is>
      </c>
      <c r="C2981" s="5" t="inlineStr">
        <is>
          <t>ACCESORIOS ELECTRICOS Y CABLES</t>
        </is>
      </c>
      <c r="D2981" s="11" t="n">
        <v>5</v>
      </c>
      <c r="E2981" s="12" t="n">
        <v>27682.53</v>
      </c>
      <c r="F2981" s="14">
        <f>E2981/SUM(E$2:E$4165)</f>
        <v/>
      </c>
      <c r="G2981" s="14">
        <f>G2980+F2981</f>
        <v/>
      </c>
      <c r="H2981" s="5">
        <f>IF(G2981&lt;=p_rot_a,"A",IF(G2981&lt;=p_rot_b,"B","C"))</f>
        <v/>
      </c>
    </row>
    <row r="2982">
      <c r="A2982" s="5" t="inlineStr">
        <is>
          <t>72996</t>
        </is>
      </c>
      <c r="B2982" s="5" t="inlineStr">
        <is>
          <t>MECATE 8MM NAUTICA</t>
        </is>
      </c>
      <c r="C2982" s="5" t="inlineStr">
        <is>
          <t>FERRETERIA GENERAL</t>
        </is>
      </c>
      <c r="D2982" s="11" t="n">
        <v>52</v>
      </c>
      <c r="E2982" s="12" t="n">
        <v>27656.93</v>
      </c>
      <c r="F2982" s="14">
        <f>E2982/SUM(E$2:E$4165)</f>
        <v/>
      </c>
      <c r="G2982" s="14">
        <f>G2981+F2982</f>
        <v/>
      </c>
      <c r="H2982" s="5">
        <f>IF(G2982&lt;=p_rot_a,"A",IF(G2982&lt;=p_rot_b,"B","C"))</f>
        <v/>
      </c>
    </row>
    <row r="2983">
      <c r="A2983" s="5" t="inlineStr">
        <is>
          <t>72317</t>
        </is>
      </c>
      <c r="B2983" s="5" t="inlineStr">
        <is>
          <t>PICAPORTE 2 DORADO BLISTER PID 102</t>
        </is>
      </c>
      <c r="C2983" s="5" t="inlineStr">
        <is>
          <t>PICAPORTES Y ALDABAS</t>
        </is>
      </c>
      <c r="D2983" s="11" t="n">
        <v>46</v>
      </c>
      <c r="E2983" s="12" t="n">
        <v>27650.67</v>
      </c>
      <c r="F2983" s="14">
        <f>E2983/SUM(E$2:E$4165)</f>
        <v/>
      </c>
      <c r="G2983" s="14">
        <f>G2982+F2983</f>
        <v/>
      </c>
      <c r="H2983" s="5">
        <f>IF(G2983&lt;=p_rot_a,"A",IF(G2983&lt;=p_rot_b,"B","C"))</f>
        <v/>
      </c>
    </row>
    <row r="2984">
      <c r="A2984" s="5" t="inlineStr">
        <is>
          <t>73593</t>
        </is>
      </c>
      <c r="B2984" s="5" t="inlineStr">
        <is>
          <t>NIPLE 1/2 X 18 GALVANIZADO</t>
        </is>
      </c>
      <c r="C2984" s="5" t="inlineStr">
        <is>
          <t>FERRETERIA GENERAL</t>
        </is>
      </c>
      <c r="D2984" s="11" t="n">
        <v>18</v>
      </c>
      <c r="E2984" s="12" t="n">
        <v>27648.83</v>
      </c>
      <c r="F2984" s="14">
        <f>E2984/SUM(E$2:E$4165)</f>
        <v/>
      </c>
      <c r="G2984" s="14">
        <f>G2983+F2984</f>
        <v/>
      </c>
      <c r="H2984" s="5">
        <f>IF(G2984&lt;=p_rot_a,"A",IF(G2984&lt;=p_rot_b,"B","C"))</f>
        <v/>
      </c>
    </row>
    <row r="2985">
      <c r="A2985" s="5" t="inlineStr">
        <is>
          <t>7113</t>
        </is>
      </c>
      <c r="B2985" s="5" t="inlineStr">
        <is>
          <t>HENKEL EPOXIMIL 98G 1771746</t>
        </is>
      </c>
      <c r="C2985" s="5" t="inlineStr">
        <is>
          <t>FERRETERIA GENERAL</t>
        </is>
      </c>
      <c r="D2985" s="11" t="n">
        <v>9</v>
      </c>
      <c r="E2985" s="12" t="n">
        <v>27644.4</v>
      </c>
      <c r="F2985" s="14">
        <f>E2985/SUM(E$2:E$4165)</f>
        <v/>
      </c>
      <c r="G2985" s="14">
        <f>G2984+F2985</f>
        <v/>
      </c>
      <c r="H2985" s="5">
        <f>IF(G2985&lt;=p_rot_a,"A",IF(G2985&lt;=p_rot_b,"B","C"))</f>
        <v/>
      </c>
    </row>
    <row r="2986">
      <c r="A2986" s="5" t="inlineStr">
        <is>
          <t>857264</t>
        </is>
      </c>
      <c r="B2986" s="5" t="inlineStr">
        <is>
          <t>TOTAL ALICATE PRESION TIPO PRENSA EN C 11 THT111112/THT111113</t>
        </is>
      </c>
      <c r="C2986" s="5" t="inlineStr">
        <is>
          <t>FERRETERIA GENERAL</t>
        </is>
      </c>
      <c r="D2986" s="11" t="n">
        <v>6</v>
      </c>
      <c r="E2986" s="12" t="n">
        <v>27583.87</v>
      </c>
      <c r="F2986" s="14">
        <f>E2986/SUM(E$2:E$4165)</f>
        <v/>
      </c>
      <c r="G2986" s="14">
        <f>G2985+F2986</f>
        <v/>
      </c>
      <c r="H2986" s="5">
        <f>IF(G2986&lt;=p_rot_a,"A",IF(G2986&lt;=p_rot_b,"B","C"))</f>
        <v/>
      </c>
    </row>
    <row r="2987">
      <c r="A2987" s="5" t="inlineStr">
        <is>
          <t>300125</t>
        </is>
      </c>
      <c r="B2987" s="5" t="inlineStr">
        <is>
          <t>ENCHUFE PLANO EAGLE 1140W AGUILA</t>
        </is>
      </c>
      <c r="C2987" s="5" t="inlineStr">
        <is>
          <t>ACCESORIOS ELECTRICOS Y CABLES</t>
        </is>
      </c>
      <c r="D2987" s="11" t="n">
        <v>67</v>
      </c>
      <c r="E2987" s="12" t="n">
        <v>27507.25</v>
      </c>
      <c r="F2987" s="14">
        <f>E2987/SUM(E$2:E$4165)</f>
        <v/>
      </c>
      <c r="G2987" s="14">
        <f>G2986+F2987</f>
        <v/>
      </c>
      <c r="H2987" s="5">
        <f>IF(G2987&lt;=p_rot_a,"A",IF(G2987&lt;=p_rot_b,"B","C"))</f>
        <v/>
      </c>
    </row>
    <row r="2988">
      <c r="A2988" s="5" t="inlineStr">
        <is>
          <t>420420935</t>
        </is>
      </c>
      <c r="B2988" s="5" t="inlineStr">
        <is>
          <t>PROTECTO DRY-BLOCK MATE BASE DEEP 1 GL (3.785L)</t>
        </is>
      </c>
      <c r="C2988" s="5" t="inlineStr">
        <is>
          <t>SIN CATEGORIA</t>
        </is>
      </c>
      <c r="D2988" s="11" t="n">
        <v>2</v>
      </c>
      <c r="E2988" s="12" t="n">
        <v>27433.63</v>
      </c>
      <c r="F2988" s="14">
        <f>E2988/SUM(E$2:E$4165)</f>
        <v/>
      </c>
      <c r="G2988" s="14">
        <f>G2987+F2988</f>
        <v/>
      </c>
      <c r="H2988" s="5">
        <f>IF(G2988&lt;=p_rot_a,"A",IF(G2988&lt;=p_rot_b,"B","C"))</f>
        <v/>
      </c>
    </row>
    <row r="2989">
      <c r="A2989" s="5" t="inlineStr">
        <is>
          <t>420420937</t>
        </is>
      </c>
      <c r="B2989" s="5" t="inlineStr">
        <is>
          <t>PROTECTO DRY-BLOCK MATE BASE WHITE 1 GL (3.785L)</t>
        </is>
      </c>
      <c r="C2989" s="5" t="inlineStr">
        <is>
          <t>SIN CATEGORIA</t>
        </is>
      </c>
      <c r="D2989" s="11" t="n">
        <v>2</v>
      </c>
      <c r="E2989" s="12" t="n">
        <v>27433.63</v>
      </c>
      <c r="F2989" s="14">
        <f>E2989/SUM(E$2:E$4165)</f>
        <v/>
      </c>
      <c r="G2989" s="14">
        <f>G2988+F2989</f>
        <v/>
      </c>
      <c r="H2989" s="5">
        <f>IF(G2989&lt;=p_rot_a,"A",IF(G2989&lt;=p_rot_b,"B","C"))</f>
        <v/>
      </c>
    </row>
    <row r="2990">
      <c r="A2990" s="5" t="inlineStr">
        <is>
          <t>60100031</t>
        </is>
      </c>
      <c r="B2990" s="5" t="inlineStr">
        <is>
          <t>LAMPARA LED TRIPODE PARA PROYECTOS Y CAMPING 25W 4CCT IP53 INALAMBRICA INTERIOR / EXTERIOR</t>
        </is>
      </c>
      <c r="C2990" s="5" t="inlineStr">
        <is>
          <t>BOMBILLOS Y LAMPARAS</t>
        </is>
      </c>
      <c r="D2990" s="11" t="n">
        <v>1</v>
      </c>
      <c r="E2990" s="12" t="n">
        <v>27433.63</v>
      </c>
      <c r="F2990" s="14">
        <f>E2990/SUM(E$2:E$4165)</f>
        <v/>
      </c>
      <c r="G2990" s="14">
        <f>G2989+F2990</f>
        <v/>
      </c>
      <c r="H2990" s="5">
        <f>IF(G2990&lt;=p_rot_a,"A",IF(G2990&lt;=p_rot_b,"B","C"))</f>
        <v/>
      </c>
    </row>
    <row r="2991">
      <c r="A2991" s="5" t="inlineStr">
        <is>
          <t>72138</t>
        </is>
      </c>
      <c r="B2991" s="5" t="inlineStr">
        <is>
          <t>CINTA EMPAQUE TRANSP PEQUEÑA</t>
        </is>
      </c>
      <c r="C2991" s="5" t="inlineStr">
        <is>
          <t>FERRETERIA GENERAL</t>
        </is>
      </c>
      <c r="D2991" s="11" t="n">
        <v>45</v>
      </c>
      <c r="E2991" s="12" t="n">
        <v>27422.67</v>
      </c>
      <c r="F2991" s="14">
        <f>E2991/SUM(E$2:E$4165)</f>
        <v/>
      </c>
      <c r="G2991" s="14">
        <f>G2990+F2991</f>
        <v/>
      </c>
      <c r="H2991" s="5">
        <f>IF(G2991&lt;=p_rot_a,"A",IF(G2991&lt;=p_rot_b,"B","C"))</f>
        <v/>
      </c>
    </row>
    <row r="2992">
      <c r="A2992" s="5" t="inlineStr">
        <is>
          <t>873224</t>
        </is>
      </c>
      <c r="B2992" s="5" t="inlineStr">
        <is>
          <t>CUCHARA ALBAÑIL TOTAL 7</t>
        </is>
      </c>
      <c r="C2992" s="5" t="inlineStr">
        <is>
          <t>FERRETERIA GENERAL</t>
        </is>
      </c>
      <c r="D2992" s="11" t="n">
        <v>19</v>
      </c>
      <c r="E2992" s="12" t="n">
        <v>27399.98</v>
      </c>
      <c r="F2992" s="14">
        <f>E2992/SUM(E$2:E$4165)</f>
        <v/>
      </c>
      <c r="G2992" s="14">
        <f>G2991+F2992</f>
        <v/>
      </c>
      <c r="H2992" s="5">
        <f>IF(G2992&lt;=p_rot_a,"A",IF(G2992&lt;=p_rot_b,"B","C"))</f>
        <v/>
      </c>
    </row>
    <row r="2993">
      <c r="A2993" s="5" t="inlineStr">
        <is>
          <t>71498</t>
        </is>
      </c>
      <c r="B2993" s="5" t="inlineStr">
        <is>
          <t>TORNILLO MADERA 10X1</t>
        </is>
      </c>
      <c r="C2993" s="5" t="inlineStr">
        <is>
          <t>TORNILLERIA</t>
        </is>
      </c>
      <c r="D2993" s="11" t="n">
        <v>1247</v>
      </c>
      <c r="E2993" s="12" t="n">
        <v>27321.42</v>
      </c>
      <c r="F2993" s="14">
        <f>E2993/SUM(E$2:E$4165)</f>
        <v/>
      </c>
      <c r="G2993" s="14">
        <f>G2992+F2993</f>
        <v/>
      </c>
      <c r="H2993" s="5">
        <f>IF(G2993&lt;=p_rot_a,"A",IF(G2993&lt;=p_rot_b,"B","C"))</f>
        <v/>
      </c>
    </row>
    <row r="2994">
      <c r="A2994" s="5" t="inlineStr">
        <is>
          <t>73253</t>
        </is>
      </c>
      <c r="B2994" s="5" t="inlineStr">
        <is>
          <t>PRETUL JUEGO BROCA SIERRA KIT 5 S-206</t>
        </is>
      </c>
      <c r="C2994" s="5" t="inlineStr">
        <is>
          <t>FERRETERIA GENERAL</t>
        </is>
      </c>
      <c r="D2994" s="11" t="n">
        <v>16</v>
      </c>
      <c r="E2994" s="12" t="n">
        <v>27208.89</v>
      </c>
      <c r="F2994" s="14">
        <f>E2994/SUM(E$2:E$4165)</f>
        <v/>
      </c>
      <c r="G2994" s="14">
        <f>G2993+F2994</f>
        <v/>
      </c>
      <c r="H2994" s="5">
        <f>IF(G2994&lt;=p_rot_a,"A",IF(G2994&lt;=p_rot_b,"B","C"))</f>
        <v/>
      </c>
    </row>
    <row r="2995">
      <c r="A2995" s="5" t="inlineStr">
        <is>
          <t>72331</t>
        </is>
      </c>
      <c r="B2995" s="5" t="inlineStr">
        <is>
          <t>GUANTE LATEX AMARILLO DOMESTICO</t>
        </is>
      </c>
      <c r="C2995" s="5" t="inlineStr">
        <is>
          <t>FERRETERIA GENERAL</t>
        </is>
      </c>
      <c r="D2995" s="11" t="n">
        <v>28</v>
      </c>
      <c r="E2995" s="12" t="n">
        <v>27108.09</v>
      </c>
      <c r="F2995" s="14">
        <f>E2995/SUM(E$2:E$4165)</f>
        <v/>
      </c>
      <c r="G2995" s="14">
        <f>G2994+F2995</f>
        <v/>
      </c>
      <c r="H2995" s="5">
        <f>IF(G2995&lt;=p_rot_a,"A",IF(G2995&lt;=p_rot_b,"B","C"))</f>
        <v/>
      </c>
    </row>
    <row r="2996">
      <c r="A2996" s="5" t="inlineStr">
        <is>
          <t>4036</t>
        </is>
      </c>
      <c r="B2996" s="5" t="inlineStr">
        <is>
          <t>TOTAL DISCO METAL 7 CORTE NORMAL</t>
        </is>
      </c>
      <c r="C2996" s="5" t="inlineStr">
        <is>
          <t>FERRETERIA GENERAL</t>
        </is>
      </c>
      <c r="D2996" s="11" t="n">
        <v>23</v>
      </c>
      <c r="E2996" s="12" t="n">
        <v>27097.46</v>
      </c>
      <c r="F2996" s="14">
        <f>E2996/SUM(E$2:E$4165)</f>
        <v/>
      </c>
      <c r="G2996" s="14">
        <f>G2995+F2996</f>
        <v/>
      </c>
      <c r="H2996" s="5">
        <f>IF(G2996&lt;=p_rot_a,"A",IF(G2996&lt;=p_rot_b,"B","C"))</f>
        <v/>
      </c>
    </row>
    <row r="2997">
      <c r="A2997" s="5" t="inlineStr">
        <is>
          <t>PINT-PA-0097</t>
        </is>
      </c>
      <c r="B2997" s="5" t="inlineStr">
        <is>
          <t>SUPRA SATIN PASTEL 1/4 VA3681-5</t>
        </is>
      </c>
      <c r="C2997" s="5" t="inlineStr">
        <is>
          <t>PINTURA ACRILICA</t>
        </is>
      </c>
      <c r="D2997" s="11" t="n">
        <v>6</v>
      </c>
      <c r="E2997" s="12" t="n">
        <v>26991.15</v>
      </c>
      <c r="F2997" s="14">
        <f>E2997/SUM(E$2:E$4165)</f>
        <v/>
      </c>
      <c r="G2997" s="14">
        <f>G2996+F2997</f>
        <v/>
      </c>
      <c r="H2997" s="5">
        <f>IF(G2997&lt;=p_rot_a,"A",IF(G2997&lt;=p_rot_b,"B","C"))</f>
        <v/>
      </c>
    </row>
    <row r="2998">
      <c r="A2998" s="5" t="inlineStr">
        <is>
          <t>35</t>
        </is>
      </c>
      <c r="B2998" s="5" t="inlineStr">
        <is>
          <t>FRAGUA AAA AZUL</t>
        </is>
      </c>
      <c r="C2998" s="5" t="inlineStr">
        <is>
          <t>CERAMICAS, AZULEJOS, PORCELANATOS</t>
        </is>
      </c>
      <c r="D2998" s="11" t="n">
        <v>17</v>
      </c>
      <c r="E2998" s="12" t="n">
        <v>26989.2</v>
      </c>
      <c r="F2998" s="14">
        <f>E2998/SUM(E$2:E$4165)</f>
        <v/>
      </c>
      <c r="G2998" s="14">
        <f>G2997+F2998</f>
        <v/>
      </c>
      <c r="H2998" s="5">
        <f>IF(G2998&lt;=p_rot_a,"A",IF(G2998&lt;=p_rot_b,"B","C"))</f>
        <v/>
      </c>
    </row>
    <row r="2999">
      <c r="A2999" s="5" t="inlineStr">
        <is>
          <t>351100300992435</t>
        </is>
      </c>
      <c r="B2999" s="5" t="inlineStr">
        <is>
          <t>CACHERA LAVATORIO BLANCA AQP-22891</t>
        </is>
      </c>
      <c r="C2999" s="5" t="inlineStr">
        <is>
          <t>IMPORTACION GRIFERIA</t>
        </is>
      </c>
      <c r="D2999" s="11" t="n">
        <v>2</v>
      </c>
      <c r="E2999" s="12" t="n">
        <v>26984.68</v>
      </c>
      <c r="F2999" s="14">
        <f>E2999/SUM(E$2:E$4165)</f>
        <v/>
      </c>
      <c r="G2999" s="14">
        <f>G2998+F2999</f>
        <v/>
      </c>
      <c r="H2999" s="5">
        <f>IF(G2999&lt;=p_rot_a,"A",IF(G2999&lt;=p_rot_b,"B","C"))</f>
        <v/>
      </c>
    </row>
    <row r="3000">
      <c r="A3000" s="5" t="inlineStr">
        <is>
          <t>351100300992861</t>
        </is>
      </c>
      <c r="B3000" s="5" t="inlineStr">
        <is>
          <t>GRIVEN NIPLE ACERP INOX 16 PULG CROMO GV-SRC4</t>
        </is>
      </c>
      <c r="C3000" s="5" t="inlineStr">
        <is>
          <t>GRIFERIA - ACC. BAÑO Y COCINA</t>
        </is>
      </c>
      <c r="D3000" s="11" t="n">
        <v>8</v>
      </c>
      <c r="E3000" s="12" t="n">
        <v>26920.35</v>
      </c>
      <c r="F3000" s="14">
        <f>E3000/SUM(E$2:E$4165)</f>
        <v/>
      </c>
      <c r="G3000" s="14">
        <f>G2999+F3000</f>
        <v/>
      </c>
      <c r="H3000" s="5">
        <f>IF(G3000&lt;=p_rot_a,"A",IF(G3000&lt;=p_rot_b,"B","C"))</f>
        <v/>
      </c>
    </row>
    <row r="3001">
      <c r="A3001" s="5" t="inlineStr">
        <is>
          <t>71218</t>
        </is>
      </c>
      <c r="B3001" s="5" t="inlineStr">
        <is>
          <t>TORNILLO CARROCERIA 1/4 X 2 1/2</t>
        </is>
      </c>
      <c r="C3001" s="5" t="inlineStr">
        <is>
          <t>TORNILLERIA</t>
        </is>
      </c>
      <c r="D3001" s="11" t="n">
        <v>234</v>
      </c>
      <c r="E3001" s="12" t="n">
        <v>26919.36</v>
      </c>
      <c r="F3001" s="14">
        <f>E3001/SUM(E$2:E$4165)</f>
        <v/>
      </c>
      <c r="G3001" s="14">
        <f>G3000+F3001</f>
        <v/>
      </c>
      <c r="H3001" s="5">
        <f>IF(G3001&lt;=p_rot_a,"A",IF(G3001&lt;=p_rot_b,"B","C"))</f>
        <v/>
      </c>
    </row>
    <row r="3002">
      <c r="A3002" s="5" t="inlineStr">
        <is>
          <t>351100300991910</t>
        </is>
      </c>
      <c r="B3002" s="5" t="inlineStr">
        <is>
          <t>GLADIATOR SOLDADURA MIG GASLESS 0.9MM 5KG A8/09/5/4</t>
        </is>
      </c>
      <c r="C3002" s="5" t="inlineStr">
        <is>
          <t>SIN CATEGORIA</t>
        </is>
      </c>
      <c r="D3002" s="11" t="n">
        <v>2</v>
      </c>
      <c r="E3002" s="12" t="n">
        <v>26880</v>
      </c>
      <c r="F3002" s="14">
        <f>E3002/SUM(E$2:E$4165)</f>
        <v/>
      </c>
      <c r="G3002" s="14">
        <f>G3001+F3002</f>
        <v/>
      </c>
      <c r="H3002" s="5">
        <f>IF(G3002&lt;=p_rot_a,"A",IF(G3002&lt;=p_rot_b,"B","C"))</f>
        <v/>
      </c>
    </row>
    <row r="3003">
      <c r="A3003" s="5" t="inlineStr">
        <is>
          <t>130230</t>
        </is>
      </c>
      <c r="B3003" s="5" t="inlineStr">
        <is>
          <t>TOTAL FORMON 1 THT41256</t>
        </is>
      </c>
      <c r="C3003" s="5" t="inlineStr">
        <is>
          <t>FERRETERIA GENERAL</t>
        </is>
      </c>
      <c r="D3003" s="11" t="n">
        <v>10</v>
      </c>
      <c r="E3003" s="12" t="n">
        <v>26817.23</v>
      </c>
      <c r="F3003" s="14">
        <f>E3003/SUM(E$2:E$4165)</f>
        <v/>
      </c>
      <c r="G3003" s="14">
        <f>G3002+F3003</f>
        <v/>
      </c>
      <c r="H3003" s="5">
        <f>IF(G3003&lt;=p_rot_a,"A",IF(G3003&lt;=p_rot_b,"B","C"))</f>
        <v/>
      </c>
    </row>
    <row r="3004">
      <c r="A3004" s="5" t="inlineStr">
        <is>
          <t>7472</t>
        </is>
      </c>
      <c r="B3004" s="5" t="inlineStr">
        <is>
          <t>PICAPORTE PISO #9 PPSO9</t>
        </is>
      </c>
      <c r="C3004" s="5" t="inlineStr">
        <is>
          <t>PICAPORTES Y ALDABAS</t>
        </is>
      </c>
      <c r="D3004" s="11" t="n">
        <v>11</v>
      </c>
      <c r="E3004" s="12" t="n">
        <v>26762.77</v>
      </c>
      <c r="F3004" s="14">
        <f>E3004/SUM(E$2:E$4165)</f>
        <v/>
      </c>
      <c r="G3004" s="14">
        <f>G3003+F3004</f>
        <v/>
      </c>
      <c r="H3004" s="5">
        <f>IF(G3004&lt;=p_rot_a,"A",IF(G3004&lt;=p_rot_b,"B","C"))</f>
        <v/>
      </c>
    </row>
    <row r="3005">
      <c r="A3005" s="5" t="inlineStr">
        <is>
          <t>420420883</t>
        </is>
      </c>
      <c r="B3005" s="5" t="inlineStr">
        <is>
          <t>PROTECTO MADETEC BARNIZ POLIURETANO MD662 1 GL (3.785L)</t>
        </is>
      </c>
      <c r="C3005" s="5" t="inlineStr">
        <is>
          <t>SIN CATEGORIA</t>
        </is>
      </c>
      <c r="D3005" s="11" t="n">
        <v>1</v>
      </c>
      <c r="E3005" s="12" t="n">
        <v>26712.13</v>
      </c>
      <c r="F3005" s="14">
        <f>E3005/SUM(E$2:E$4165)</f>
        <v/>
      </c>
      <c r="G3005" s="14">
        <f>G3004+F3005</f>
        <v/>
      </c>
      <c r="H3005" s="5">
        <f>IF(G3005&lt;=p_rot_a,"A",IF(G3005&lt;=p_rot_b,"B","C"))</f>
        <v/>
      </c>
    </row>
    <row r="3006">
      <c r="A3006" s="5" t="inlineStr">
        <is>
          <t>73241</t>
        </is>
      </c>
      <c r="B3006" s="5" t="inlineStr">
        <is>
          <t>RODIN ANGULAR 3 C/ALEMAY RA3A RECTO</t>
        </is>
      </c>
      <c r="C3006" s="5" t="inlineStr">
        <is>
          <t>FERRETERIA GENERAL</t>
        </is>
      </c>
      <c r="D3006" s="11" t="n">
        <v>11</v>
      </c>
      <c r="E3006" s="12" t="n">
        <v>26562.65</v>
      </c>
      <c r="F3006" s="14">
        <f>E3006/SUM(E$2:E$4165)</f>
        <v/>
      </c>
      <c r="G3006" s="14">
        <f>G3005+F3006</f>
        <v/>
      </c>
      <c r="H3006" s="5">
        <f>IF(G3006&lt;=p_rot_a,"A",IF(G3006&lt;=p_rot_b,"B","C"))</f>
        <v/>
      </c>
    </row>
    <row r="3007">
      <c r="A3007" s="5" t="inlineStr">
        <is>
          <t>8162</t>
        </is>
      </c>
      <c r="B3007" s="5" t="inlineStr">
        <is>
          <t xml:space="preserve">PASAMANOS PARED PISO TIPO L </t>
        </is>
      </c>
      <c r="C3007" s="5" t="inlineStr">
        <is>
          <t>FERRETERIA GENERAL</t>
        </is>
      </c>
      <c r="D3007" s="11" t="n">
        <v>1</v>
      </c>
      <c r="E3007" s="12" t="n">
        <v>26548.67</v>
      </c>
      <c r="F3007" s="14">
        <f>E3007/SUM(E$2:E$4165)</f>
        <v/>
      </c>
      <c r="G3007" s="14">
        <f>G3006+F3007</f>
        <v/>
      </c>
      <c r="H3007" s="5">
        <f>IF(G3007&lt;=p_rot_a,"A",IF(G3007&lt;=p_rot_b,"B","C"))</f>
        <v/>
      </c>
    </row>
    <row r="3008">
      <c r="A3008" s="5" t="inlineStr">
        <is>
          <t>1051</t>
        </is>
      </c>
      <c r="B3008" s="5" t="inlineStr">
        <is>
          <t>TUBO BIEX 11/4 SIN FORRO</t>
        </is>
      </c>
      <c r="C3008" s="5" t="inlineStr">
        <is>
          <t>ACCESORIOS ELECTRICOS Y CABLES</t>
        </is>
      </c>
      <c r="D3008" s="11" t="n">
        <v>15</v>
      </c>
      <c r="E3008" s="12" t="n">
        <v>26548.65</v>
      </c>
      <c r="F3008" s="14">
        <f>E3008/SUM(E$2:E$4165)</f>
        <v/>
      </c>
      <c r="G3008" s="14">
        <f>G3007+F3008</f>
        <v/>
      </c>
      <c r="H3008" s="5">
        <f>IF(G3008&lt;=p_rot_a,"A",IF(G3008&lt;=p_rot_b,"B","C"))</f>
        <v/>
      </c>
    </row>
    <row r="3009">
      <c r="A3009" s="5" t="inlineStr">
        <is>
          <t>7757</t>
        </is>
      </c>
      <c r="B3009" s="5" t="inlineStr">
        <is>
          <t>TAPA CIEGA CUADRADA 1329</t>
        </is>
      </c>
      <c r="C3009" s="5" t="inlineStr">
        <is>
          <t>ACCESORIOS ELECTRICOS Y CABLES</t>
        </is>
      </c>
      <c r="D3009" s="11" t="n">
        <v>80</v>
      </c>
      <c r="E3009" s="12" t="n">
        <v>26538.09</v>
      </c>
      <c r="F3009" s="14">
        <f>E3009/SUM(E$2:E$4165)</f>
        <v/>
      </c>
      <c r="G3009" s="14">
        <f>G3008+F3009</f>
        <v/>
      </c>
      <c r="H3009" s="5">
        <f>IF(G3009&lt;=p_rot_a,"A",IF(G3009&lt;=p_rot_b,"B","C"))</f>
        <v/>
      </c>
    </row>
    <row r="3010">
      <c r="A3010" s="5" t="inlineStr">
        <is>
          <t>351100300991685</t>
        </is>
      </c>
      <c r="B3010" s="5" t="inlineStr">
        <is>
          <t>AKSI EXTENSION USO RUDO 8M NARANJA</t>
        </is>
      </c>
      <c r="C3010" s="5" t="inlineStr">
        <is>
          <t>ACCESORIOS ELECTRICOS Y CABLES</t>
        </is>
      </c>
      <c r="D3010" s="11" t="n">
        <v>6</v>
      </c>
      <c r="E3010" s="12" t="n">
        <v>26519.32</v>
      </c>
      <c r="F3010" s="14">
        <f>E3010/SUM(E$2:E$4165)</f>
        <v/>
      </c>
      <c r="G3010" s="14">
        <f>G3009+F3010</f>
        <v/>
      </c>
      <c r="H3010" s="5">
        <f>IF(G3010&lt;=p_rot_a,"A",IF(G3010&lt;=p_rot_b,"B","C"))</f>
        <v/>
      </c>
    </row>
    <row r="3011">
      <c r="A3011" s="5" t="inlineStr">
        <is>
          <t>11157</t>
        </is>
      </c>
      <c r="B3011" s="5" t="inlineStr">
        <is>
          <t>MANIJA INODORO PLASTICA 9569</t>
        </is>
      </c>
      <c r="C3011" s="5" t="inlineStr">
        <is>
          <t>FERRETERIA GENERAL</t>
        </is>
      </c>
      <c r="D3011" s="11" t="n">
        <v>25</v>
      </c>
      <c r="E3011" s="12" t="n">
        <v>26482.34</v>
      </c>
      <c r="F3011" s="14">
        <f>E3011/SUM(E$2:E$4165)</f>
        <v/>
      </c>
      <c r="G3011" s="14">
        <f>G3010+F3011</f>
        <v/>
      </c>
      <c r="H3011" s="5">
        <f>IF(G3011&lt;=p_rot_a,"A",IF(G3011&lt;=p_rot_b,"B","C"))</f>
        <v/>
      </c>
    </row>
    <row r="3012">
      <c r="A3012" s="5" t="inlineStr">
        <is>
          <t>73316</t>
        </is>
      </c>
      <c r="B3012" s="5" t="inlineStr">
        <is>
          <t>TRUPER ESCUADRA CARPINTERO 6  EC-6</t>
        </is>
      </c>
      <c r="C3012" s="5" t="inlineStr">
        <is>
          <t>FERRETERIA GENERAL</t>
        </is>
      </c>
      <c r="D3012" s="11" t="n">
        <v>11</v>
      </c>
      <c r="E3012" s="12" t="n">
        <v>26475.86</v>
      </c>
      <c r="F3012" s="14">
        <f>E3012/SUM(E$2:E$4165)</f>
        <v/>
      </c>
      <c r="G3012" s="14">
        <f>G3011+F3012</f>
        <v/>
      </c>
      <c r="H3012" s="5">
        <f>IF(G3012&lt;=p_rot_a,"A",IF(G3012&lt;=p_rot_b,"B","C"))</f>
        <v/>
      </c>
    </row>
    <row r="3013">
      <c r="A3013" s="5" t="inlineStr">
        <is>
          <t>9130</t>
        </is>
      </c>
      <c r="B3013" s="5" t="inlineStr">
        <is>
          <t>TAPON CPVC 1/2 AGUA CALIENTE</t>
        </is>
      </c>
      <c r="C3013" s="5" t="inlineStr">
        <is>
          <t>TUBERIA PVC, CANOAS Y ACCESORIOS</t>
        </is>
      </c>
      <c r="D3013" s="11" t="n">
        <v>74</v>
      </c>
      <c r="E3013" s="12" t="n">
        <v>26430.28</v>
      </c>
      <c r="F3013" s="14">
        <f>E3013/SUM(E$2:E$4165)</f>
        <v/>
      </c>
      <c r="G3013" s="14">
        <f>G3012+F3013</f>
        <v/>
      </c>
      <c r="H3013" s="5">
        <f>IF(G3013&lt;=p_rot_a,"A",IF(G3013&lt;=p_rot_b,"B","C"))</f>
        <v/>
      </c>
    </row>
    <row r="3014">
      <c r="A3014" s="5" t="inlineStr">
        <is>
          <t>101116</t>
        </is>
      </c>
      <c r="B3014" s="5" t="inlineStr">
        <is>
          <t>TOTAL PISTOLA BARRA SILICON ELECTRICA UTT101116</t>
        </is>
      </c>
      <c r="C3014" s="5" t="inlineStr">
        <is>
          <t>HERRAMIENTA ELECTRICA</t>
        </is>
      </c>
      <c r="D3014" s="11" t="n">
        <v>6</v>
      </c>
      <c r="E3014" s="12" t="n">
        <v>26377.98</v>
      </c>
      <c r="F3014" s="14">
        <f>E3014/SUM(E$2:E$4165)</f>
        <v/>
      </c>
      <c r="G3014" s="14">
        <f>G3013+F3014</f>
        <v/>
      </c>
      <c r="H3014" s="5">
        <f>IF(G3014&lt;=p_rot_a,"A",IF(G3014&lt;=p_rot_b,"B","C"))</f>
        <v/>
      </c>
    </row>
    <row r="3015">
      <c r="A3015" s="5" t="inlineStr">
        <is>
          <t>351100300990508</t>
        </is>
      </c>
      <c r="B3015" s="5" t="inlineStr">
        <is>
          <t>TOTAL NIVEL ALUMINIO 40 CM / 16 TMT24028 // TMT24086</t>
        </is>
      </c>
      <c r="C3015" s="5" t="inlineStr">
        <is>
          <t>FERRETERIA GENERAL</t>
        </is>
      </c>
      <c r="D3015" s="11" t="n">
        <v>6</v>
      </c>
      <c r="E3015" s="12" t="n">
        <v>26367.7</v>
      </c>
      <c r="F3015" s="14">
        <f>E3015/SUM(E$2:E$4165)</f>
        <v/>
      </c>
      <c r="G3015" s="14">
        <f>G3014+F3015</f>
        <v/>
      </c>
      <c r="H3015" s="5">
        <f>IF(G3015&lt;=p_rot_a,"A",IF(G3015&lt;=p_rot_b,"B","C"))</f>
        <v/>
      </c>
    </row>
    <row r="3016">
      <c r="A3016" s="5" t="inlineStr">
        <is>
          <t>73835</t>
        </is>
      </c>
      <c r="B3016" s="5" t="inlineStr">
        <is>
          <t>TOTAL LLAVE FONTANERO 14 THT171146</t>
        </is>
      </c>
      <c r="C3016" s="5" t="inlineStr">
        <is>
          <t>FERRETERIA GENERAL</t>
        </is>
      </c>
      <c r="D3016" s="11" t="n">
        <v>5</v>
      </c>
      <c r="E3016" s="12" t="n">
        <v>26294.53</v>
      </c>
      <c r="F3016" s="14">
        <f>E3016/SUM(E$2:E$4165)</f>
        <v/>
      </c>
      <c r="G3016" s="14">
        <f>G3015+F3016</f>
        <v/>
      </c>
      <c r="H3016" s="5">
        <f>IF(G3016&lt;=p_rot_a,"A",IF(G3016&lt;=p_rot_b,"B","C"))</f>
        <v/>
      </c>
    </row>
    <row r="3017">
      <c r="A3017" s="5" t="inlineStr">
        <is>
          <t>30251</t>
        </is>
      </c>
      <c r="B3017" s="5" t="inlineStr">
        <is>
          <t>APAGADOR DE PASO LAMPARA 182</t>
        </is>
      </c>
      <c r="C3017" s="5" t="inlineStr">
        <is>
          <t>ACCESORIOS ELECTRICOS Y CABLES</t>
        </is>
      </c>
      <c r="D3017" s="11" t="n">
        <v>23</v>
      </c>
      <c r="E3017" s="12" t="n">
        <v>26291.87</v>
      </c>
      <c r="F3017" s="14">
        <f>E3017/SUM(E$2:E$4165)</f>
        <v/>
      </c>
      <c r="G3017" s="14">
        <f>G3016+F3017</f>
        <v/>
      </c>
      <c r="H3017" s="5">
        <f>IF(G3017&lt;=p_rot_a,"A",IF(G3017&lt;=p_rot_b,"B","C"))</f>
        <v/>
      </c>
    </row>
    <row r="3018">
      <c r="A3018" s="5" t="inlineStr">
        <is>
          <t>351100300991116</t>
        </is>
      </c>
      <c r="B3018" s="5" t="inlineStr">
        <is>
          <t>AKSI EXTENSION USO RUDO 6MT</t>
        </is>
      </c>
      <c r="C3018" s="5" t="inlineStr">
        <is>
          <t>ACCESORIOS ELECTRICOS Y CABLES</t>
        </is>
      </c>
      <c r="D3018" s="11" t="n">
        <v>7</v>
      </c>
      <c r="E3018" s="12" t="n">
        <v>26281.91</v>
      </c>
      <c r="F3018" s="14">
        <f>E3018/SUM(E$2:E$4165)</f>
        <v/>
      </c>
      <c r="G3018" s="14">
        <f>G3017+F3018</f>
        <v/>
      </c>
      <c r="H3018" s="5">
        <f>IF(G3018&lt;=p_rot_a,"A",IF(G3018&lt;=p_rot_b,"B","C"))</f>
        <v/>
      </c>
    </row>
    <row r="3019">
      <c r="A3019" s="5" t="inlineStr">
        <is>
          <t>72313</t>
        </is>
      </c>
      <c r="B3019" s="5" t="inlineStr">
        <is>
          <t>AGARRADERA MUEBLE 303-2 AB AC</t>
        </is>
      </c>
      <c r="C3019" s="5" t="inlineStr">
        <is>
          <t>FERRETERIA GENERAL</t>
        </is>
      </c>
      <c r="D3019" s="11" t="n">
        <v>23</v>
      </c>
      <c r="E3019" s="12" t="n">
        <v>26266.05</v>
      </c>
      <c r="F3019" s="14">
        <f>E3019/SUM(E$2:E$4165)</f>
        <v/>
      </c>
      <c r="G3019" s="14">
        <f>G3018+F3019</f>
        <v/>
      </c>
      <c r="H3019" s="5">
        <f>IF(G3019&lt;=p_rot_a,"A",IF(G3019&lt;=p_rot_b,"B","C"))</f>
        <v/>
      </c>
    </row>
    <row r="3020">
      <c r="A3020" s="5" t="inlineStr">
        <is>
          <t>351100300990115</t>
        </is>
      </c>
      <c r="B3020" s="5" t="inlineStr">
        <is>
          <t>TOTAL ALICATE CORTADOR 6 THT230606</t>
        </is>
      </c>
      <c r="C3020" s="5" t="inlineStr">
        <is>
          <t>FERRETERIA GENERAL</t>
        </is>
      </c>
      <c r="D3020" s="11" t="n">
        <v>10</v>
      </c>
      <c r="E3020" s="12" t="n">
        <v>26252.25</v>
      </c>
      <c r="F3020" s="14">
        <f>E3020/SUM(E$2:E$4165)</f>
        <v/>
      </c>
      <c r="G3020" s="14">
        <f>G3019+F3020</f>
        <v/>
      </c>
      <c r="H3020" s="5">
        <f>IF(G3020&lt;=p_rot_a,"A",IF(G3020&lt;=p_rot_b,"B","C"))</f>
        <v/>
      </c>
    </row>
    <row r="3021">
      <c r="A3021" s="5" t="inlineStr">
        <is>
          <t>PINT-PA-0046</t>
        </is>
      </c>
      <c r="B3021" s="5" t="inlineStr">
        <is>
          <t>LANCO SUPER COAT SATIN DEEP 1/4 SC3733-5</t>
        </is>
      </c>
      <c r="C3021" s="5" t="inlineStr">
        <is>
          <t>PINTURA ACRILICA</t>
        </is>
      </c>
      <c r="D3021" s="11" t="n">
        <v>5</v>
      </c>
      <c r="E3021" s="12" t="n">
        <v>26238.94</v>
      </c>
      <c r="F3021" s="14">
        <f>E3021/SUM(E$2:E$4165)</f>
        <v/>
      </c>
      <c r="G3021" s="14">
        <f>G3020+F3021</f>
        <v/>
      </c>
      <c r="H3021" s="5">
        <f>IF(G3021&lt;=p_rot_a,"A",IF(G3021&lt;=p_rot_b,"B","C"))</f>
        <v/>
      </c>
    </row>
    <row r="3022">
      <c r="A3022" s="5" t="inlineStr">
        <is>
          <t>73417</t>
        </is>
      </c>
      <c r="B3022" s="5" t="inlineStr">
        <is>
          <t>TOPE PARA PARQUEO AMARILLO</t>
        </is>
      </c>
      <c r="C3022" s="5" t="inlineStr">
        <is>
          <t>FERRETERIA GENERAL</t>
        </is>
      </c>
      <c r="D3022" s="11" t="n">
        <v>2</v>
      </c>
      <c r="E3022" s="12" t="n">
        <v>26217.5</v>
      </c>
      <c r="F3022" s="14">
        <f>E3022/SUM(E$2:E$4165)</f>
        <v/>
      </c>
      <c r="G3022" s="14">
        <f>G3021+F3022</f>
        <v/>
      </c>
      <c r="H3022" s="5">
        <f>IF(G3022&lt;=p_rot_a,"A",IF(G3022&lt;=p_rot_b,"B","C"))</f>
        <v/>
      </c>
    </row>
    <row r="3023">
      <c r="A3023" s="5" t="inlineStr">
        <is>
          <t>1071</t>
        </is>
      </c>
      <c r="B3023" s="5" t="inlineStr">
        <is>
          <t>$$ CABLE RED UTP CAT</t>
        </is>
      </c>
      <c r="C3023" s="5" t="inlineStr">
        <is>
          <t>SIN CATEGORIA</t>
        </is>
      </c>
      <c r="D3023" s="11" t="n">
        <v>79</v>
      </c>
      <c r="E3023" s="12" t="n">
        <v>26216.89</v>
      </c>
      <c r="F3023" s="14">
        <f>E3023/SUM(E$2:E$4165)</f>
        <v/>
      </c>
      <c r="G3023" s="14">
        <f>G3022+F3023</f>
        <v/>
      </c>
      <c r="H3023" s="5">
        <f>IF(G3023&lt;=p_rot_a,"A",IF(G3023&lt;=p_rot_b,"B","C"))</f>
        <v/>
      </c>
    </row>
    <row r="3024">
      <c r="A3024" s="5" t="inlineStr">
        <is>
          <t>940</t>
        </is>
      </c>
      <c r="B3024" s="5" t="inlineStr">
        <is>
          <t>NIPLE 1/2 X 16 GALVANIZADO</t>
        </is>
      </c>
      <c r="C3024" s="5" t="inlineStr">
        <is>
          <t>FERRETERIA GENERAL</t>
        </is>
      </c>
      <c r="D3024" s="11" t="n">
        <v>21</v>
      </c>
      <c r="E3024" s="12" t="n">
        <v>26176.15</v>
      </c>
      <c r="F3024" s="14">
        <f>E3024/SUM(E$2:E$4165)</f>
        <v/>
      </c>
      <c r="G3024" s="14">
        <f>G3023+F3024</f>
        <v/>
      </c>
      <c r="H3024" s="5">
        <f>IF(G3024&lt;=p_rot_a,"A",IF(G3024&lt;=p_rot_b,"B","C"))</f>
        <v/>
      </c>
    </row>
    <row r="3025">
      <c r="A3025" s="5" t="inlineStr">
        <is>
          <t>10200009</t>
        </is>
      </c>
      <c r="B3025" s="5" t="inlineStr">
        <is>
          <t>TUBO REDONDO 11/2 1.50MM NEGRO</t>
        </is>
      </c>
      <c r="C3025" s="5" t="inlineStr">
        <is>
          <t>TUBERIA REDONDA</t>
        </is>
      </c>
      <c r="D3025" s="11" t="n">
        <v>4</v>
      </c>
      <c r="E3025" s="12" t="n">
        <v>26142.99</v>
      </c>
      <c r="F3025" s="14">
        <f>E3025/SUM(E$2:E$4165)</f>
        <v/>
      </c>
      <c r="G3025" s="14">
        <f>G3024+F3025</f>
        <v/>
      </c>
      <c r="H3025" s="5">
        <f>IF(G3025&lt;=p_rot_a,"A",IF(G3025&lt;=p_rot_b,"B","C"))</f>
        <v/>
      </c>
    </row>
    <row r="3026">
      <c r="A3026" s="5" t="inlineStr">
        <is>
          <t>933</t>
        </is>
      </c>
      <c r="B3026" s="5" t="inlineStr">
        <is>
          <t>TAPON PVC 1/2 ROSCA EXTERIOR</t>
        </is>
      </c>
      <c r="C3026" s="5" t="inlineStr">
        <is>
          <t>TUBERIA PVC, CANOAS Y ACCESORIOS</t>
        </is>
      </c>
      <c r="D3026" s="11" t="n">
        <v>74</v>
      </c>
      <c r="E3026" s="12" t="n">
        <v>26127.26</v>
      </c>
      <c r="F3026" s="14">
        <f>E3026/SUM(E$2:E$4165)</f>
        <v/>
      </c>
      <c r="G3026" s="14">
        <f>G3025+F3026</f>
        <v/>
      </c>
      <c r="H3026" s="5">
        <f>IF(G3026&lt;=p_rot_a,"A",IF(G3026&lt;=p_rot_b,"B","C"))</f>
        <v/>
      </c>
    </row>
    <row r="3027">
      <c r="A3027" s="5" t="inlineStr">
        <is>
          <t>20097</t>
        </is>
      </c>
      <c r="B3027" s="5" t="inlineStr">
        <is>
          <t>$$ CEDAZO 1/2 X 1 FORRO VERDE f</t>
        </is>
      </c>
      <c r="C3027" s="5" t="inlineStr">
        <is>
          <t>FERRETERIA GENERAL</t>
        </is>
      </c>
      <c r="D3027" s="11" t="n">
        <v>18</v>
      </c>
      <c r="E3027" s="12" t="n">
        <v>26124.64</v>
      </c>
      <c r="F3027" s="14">
        <f>E3027/SUM(E$2:E$4165)</f>
        <v/>
      </c>
      <c r="G3027" s="14">
        <f>G3026+F3027</f>
        <v/>
      </c>
      <c r="H3027" s="5">
        <f>IF(G3027&lt;=p_rot_a,"A",IF(G3027&lt;=p_rot_b,"B","C"))</f>
        <v/>
      </c>
    </row>
    <row r="3028">
      <c r="A3028" s="5" t="inlineStr">
        <is>
          <t>727</t>
        </is>
      </c>
      <c r="B3028" s="5" t="inlineStr">
        <is>
          <t>AKSI CINTA PRECAUCION 90M</t>
        </is>
      </c>
      <c r="C3028" s="5" t="inlineStr">
        <is>
          <t>FERRETERIA GENERAL</t>
        </is>
      </c>
      <c r="D3028" s="11" t="n">
        <v>8</v>
      </c>
      <c r="E3028" s="12" t="n">
        <v>25993.73</v>
      </c>
      <c r="F3028" s="14">
        <f>E3028/SUM(E$2:E$4165)</f>
        <v/>
      </c>
      <c r="G3028" s="14">
        <f>G3027+F3028</f>
        <v/>
      </c>
      <c r="H3028" s="5">
        <f>IF(G3028&lt;=p_rot_a,"A",IF(G3028&lt;=p_rot_b,"B","C"))</f>
        <v/>
      </c>
    </row>
    <row r="3029">
      <c r="A3029" s="5" t="inlineStr">
        <is>
          <t>7457</t>
        </is>
      </c>
      <c r="B3029" s="5" t="inlineStr">
        <is>
          <t>ALDABA 4 PULGADAS A04</t>
        </is>
      </c>
      <c r="C3029" s="5" t="inlineStr">
        <is>
          <t>FERRETERIA GENERAL</t>
        </is>
      </c>
      <c r="D3029" s="11" t="n">
        <v>28</v>
      </c>
      <c r="E3029" s="12" t="n">
        <v>25984.53</v>
      </c>
      <c r="F3029" s="14">
        <f>E3029/SUM(E$2:E$4165)</f>
        <v/>
      </c>
      <c r="G3029" s="14">
        <f>G3028+F3029</f>
        <v/>
      </c>
      <c r="H3029" s="5">
        <f>IF(G3029&lt;=p_rot_a,"A",IF(G3029&lt;=p_rot_b,"B","C"))</f>
        <v/>
      </c>
    </row>
    <row r="3030">
      <c r="A3030" s="5" t="inlineStr">
        <is>
          <t>351100300990423</t>
        </is>
      </c>
      <c r="B3030" s="5" t="inlineStr">
        <is>
          <t>TOTAL ESCUADRA TOPE 12 TMT61126</t>
        </is>
      </c>
      <c r="C3030" s="5" t="inlineStr">
        <is>
          <t>FERRETERIA GENERAL</t>
        </is>
      </c>
      <c r="D3030" s="11" t="n">
        <v>6</v>
      </c>
      <c r="E3030" s="12" t="n">
        <v>25932.74</v>
      </c>
      <c r="F3030" s="14">
        <f>E3030/SUM(E$2:E$4165)</f>
        <v/>
      </c>
      <c r="G3030" s="14">
        <f>G3029+F3030</f>
        <v/>
      </c>
      <c r="H3030" s="5">
        <f>IF(G3030&lt;=p_rot_a,"A",IF(G3030&lt;=p_rot_b,"B","C"))</f>
        <v/>
      </c>
    </row>
    <row r="3031">
      <c r="A3031" s="5" t="inlineStr">
        <is>
          <t>351100300991870</t>
        </is>
      </c>
      <c r="B3031" s="5" t="inlineStr">
        <is>
          <t>TOTAL ALICATE PUNTAS 6 EN 1 THTMF286</t>
        </is>
      </c>
      <c r="C3031" s="5" t="inlineStr">
        <is>
          <t>FERRETERIA GENERAL</t>
        </is>
      </c>
      <c r="D3031" s="11" t="n">
        <v>5</v>
      </c>
      <c r="E3031" s="12" t="n">
        <v>25864.23</v>
      </c>
      <c r="F3031" s="14">
        <f>E3031/SUM(E$2:E$4165)</f>
        <v/>
      </c>
      <c r="G3031" s="14">
        <f>G3030+F3031</f>
        <v/>
      </c>
      <c r="H3031" s="5">
        <f>IF(G3031&lt;=p_rot_a,"A",IF(G3031&lt;=p_rot_b,"B","C"))</f>
        <v/>
      </c>
    </row>
    <row r="3032">
      <c r="A3032" s="5" t="inlineStr">
        <is>
          <t>436992911</t>
        </is>
      </c>
      <c r="B3032" s="5" t="inlineStr">
        <is>
          <t>LAVATORIO TIPO BOWL MARMOL GRIS CLARO FF-9039SH 41CM X 34CM X 14CM</t>
        </is>
      </c>
      <c r="C3032" s="5" t="inlineStr">
        <is>
          <t>IMPORTACION LOZA</t>
        </is>
      </c>
      <c r="D3032" s="11" t="n">
        <v>1</v>
      </c>
      <c r="E3032" s="12" t="n">
        <v>25861.91</v>
      </c>
      <c r="F3032" s="14">
        <f>E3032/SUM(E$2:E$4165)</f>
        <v/>
      </c>
      <c r="G3032" s="14">
        <f>G3031+F3032</f>
        <v/>
      </c>
      <c r="H3032" s="5">
        <f>IF(G3032&lt;=p_rot_a,"A",IF(G3032&lt;=p_rot_b,"B","C"))</f>
        <v/>
      </c>
    </row>
    <row r="3033">
      <c r="A3033" s="5" t="inlineStr">
        <is>
          <t>990192</t>
        </is>
      </c>
      <c r="B3033" s="5" t="inlineStr">
        <is>
          <t>BEST VALUE GANCHO CERRADO 1/4 X 4 2PCS F01817</t>
        </is>
      </c>
      <c r="C3033" s="5" t="inlineStr">
        <is>
          <t>FERRETERIA GENERAL</t>
        </is>
      </c>
      <c r="D3033" s="11" t="n">
        <v>25</v>
      </c>
      <c r="E3033" s="12" t="n">
        <v>25815.06</v>
      </c>
      <c r="F3033" s="14">
        <f>E3033/SUM(E$2:E$4165)</f>
        <v/>
      </c>
      <c r="G3033" s="14">
        <f>G3032+F3033</f>
        <v/>
      </c>
      <c r="H3033" s="5">
        <f>IF(G3033&lt;=p_rot_a,"A",IF(G3033&lt;=p_rot_b,"B","C"))</f>
        <v/>
      </c>
    </row>
    <row r="3034">
      <c r="A3034" s="5" t="inlineStr">
        <is>
          <t>351100300992665</t>
        </is>
      </c>
      <c r="B3034" s="5" t="inlineStr">
        <is>
          <t>LAMINA NUEVA TEC XL ONDAS PLATA J01-11 1.22 X. 2.80M 5MM MATE FIBRA BAMBU CARBON PVC IMITACION PIEDR</t>
        </is>
      </c>
      <c r="C3034" s="5" t="inlineStr">
        <is>
          <t>IMPORTACION LAMINA PVC, BAMBU, ACC</t>
        </is>
      </c>
      <c r="D3034" s="11" t="n">
        <v>1</v>
      </c>
      <c r="E3034" s="12" t="n">
        <v>25751.35</v>
      </c>
      <c r="F3034" s="14">
        <f>E3034/SUM(E$2:E$4165)</f>
        <v/>
      </c>
      <c r="G3034" s="14">
        <f>G3033+F3034</f>
        <v/>
      </c>
      <c r="H3034" s="5">
        <f>IF(G3034&lt;=p_rot_a,"A",IF(G3034&lt;=p_rot_b,"B","C"))</f>
        <v/>
      </c>
    </row>
    <row r="3035">
      <c r="A3035" s="5" t="inlineStr">
        <is>
          <t>351100300991287</t>
        </is>
      </c>
      <c r="B3035" s="5" t="inlineStr">
        <is>
          <t>PROTECTO HIGH STANDARD LATEX SATIN DEEP GALON</t>
        </is>
      </c>
      <c r="C3035" s="5" t="inlineStr">
        <is>
          <t>SIN CATEGORIA</t>
        </is>
      </c>
      <c r="D3035" s="11" t="n">
        <v>2</v>
      </c>
      <c r="E3035" s="12" t="n">
        <v>25663.72</v>
      </c>
      <c r="F3035" s="14">
        <f>E3035/SUM(E$2:E$4165)</f>
        <v/>
      </c>
      <c r="G3035" s="14">
        <f>G3034+F3035</f>
        <v/>
      </c>
      <c r="H3035" s="5">
        <f>IF(G3035&lt;=p_rot_a,"A",IF(G3035&lt;=p_rot_b,"B","C"))</f>
        <v/>
      </c>
    </row>
    <row r="3036">
      <c r="A3036" s="5" t="inlineStr">
        <is>
          <t>351100300991951</t>
        </is>
      </c>
      <c r="B3036" s="5" t="inlineStr">
        <is>
          <t xml:space="preserve">TRUPER EXTENSION PINTOR 1.20M EXTM-12 TRUPER </t>
        </is>
      </c>
      <c r="C3036" s="5" t="inlineStr">
        <is>
          <t>PINTURAS Y SELLADORES</t>
        </is>
      </c>
      <c r="D3036" s="11" t="n">
        <v>19</v>
      </c>
      <c r="E3036" s="12" t="n">
        <v>25639.35</v>
      </c>
      <c r="F3036" s="14">
        <f>E3036/SUM(E$2:E$4165)</f>
        <v/>
      </c>
      <c r="G3036" s="14">
        <f>G3035+F3036</f>
        <v/>
      </c>
      <c r="H3036" s="5">
        <f>IF(G3036&lt;=p_rot_a,"A",IF(G3036&lt;=p_rot_b,"B","C"))</f>
        <v/>
      </c>
    </row>
    <row r="3037">
      <c r="A3037" s="5" t="inlineStr">
        <is>
          <t>10200011</t>
        </is>
      </c>
      <c r="B3037" s="5" t="inlineStr">
        <is>
          <t>TUBO REDONDO P/MALLA 11/4 1.50MM GALVANIZADO</t>
        </is>
      </c>
      <c r="C3037" s="5" t="inlineStr">
        <is>
          <t>SIN CATEGORIA</t>
        </is>
      </c>
      <c r="D3037" s="11" t="n">
        <v>4</v>
      </c>
      <c r="E3037" s="12" t="n">
        <v>25637</v>
      </c>
      <c r="F3037" s="14">
        <f>E3037/SUM(E$2:E$4165)</f>
        <v/>
      </c>
      <c r="G3037" s="14">
        <f>G3036+F3037</f>
        <v/>
      </c>
      <c r="H3037" s="5">
        <f>IF(G3037&lt;=p_rot_a,"A",IF(G3037&lt;=p_rot_b,"B","C"))</f>
        <v/>
      </c>
    </row>
    <row r="3038">
      <c r="A3038" s="5" t="inlineStr">
        <is>
          <t>320992911</t>
        </is>
      </c>
      <c r="B3038" s="5" t="inlineStr">
        <is>
          <t>LAVATORIO TIPO BOWL DIAMANTE BLANCO FF-9028 40CM X 40CM X 16CM</t>
        </is>
      </c>
      <c r="C3038" s="5" t="inlineStr">
        <is>
          <t>IMPORTACION LOZA</t>
        </is>
      </c>
      <c r="D3038" s="11" t="n">
        <v>1</v>
      </c>
      <c r="E3038" s="12" t="n">
        <v>25584.07</v>
      </c>
      <c r="F3038" s="14">
        <f>E3038/SUM(E$2:E$4165)</f>
        <v/>
      </c>
      <c r="G3038" s="14">
        <f>G3037+F3038</f>
        <v/>
      </c>
      <c r="H3038" s="5">
        <f>IF(G3038&lt;=p_rot_a,"A",IF(G3038&lt;=p_rot_b,"B","C"))</f>
        <v/>
      </c>
    </row>
    <row r="3039">
      <c r="A3039" s="5" t="inlineStr">
        <is>
          <t>351100300991275</t>
        </is>
      </c>
      <c r="B3039" s="5" t="inlineStr">
        <is>
          <t>PROTECTO HIGH STANDARD LATEX MATE ACCENT GALON</t>
        </is>
      </c>
      <c r="C3039" s="5" t="inlineStr">
        <is>
          <t>SIN CATEGORIA</t>
        </is>
      </c>
      <c r="D3039" s="11" t="n">
        <v>2</v>
      </c>
      <c r="E3039" s="12" t="n">
        <v>25575.22</v>
      </c>
      <c r="F3039" s="14">
        <f>E3039/SUM(E$2:E$4165)</f>
        <v/>
      </c>
      <c r="G3039" s="14">
        <f>G3038+F3039</f>
        <v/>
      </c>
      <c r="H3039" s="5">
        <f>IF(G3039&lt;=p_rot_a,"A",IF(G3039&lt;=p_rot_b,"B","C"))</f>
        <v/>
      </c>
    </row>
    <row r="3040">
      <c r="A3040" s="5" t="inlineStr">
        <is>
          <t>351100300991281</t>
        </is>
      </c>
      <c r="B3040" s="5" t="inlineStr">
        <is>
          <t>PROTECTO HIGH STANDARD LATEX MATE WHITE GALON</t>
        </is>
      </c>
      <c r="C3040" s="5" t="inlineStr">
        <is>
          <t>SIN CATEGORIA</t>
        </is>
      </c>
      <c r="D3040" s="11" t="n">
        <v>2</v>
      </c>
      <c r="E3040" s="12" t="n">
        <v>25575.22</v>
      </c>
      <c r="F3040" s="14">
        <f>E3040/SUM(E$2:E$4165)</f>
        <v/>
      </c>
      <c r="G3040" s="14">
        <f>G3039+F3040</f>
        <v/>
      </c>
      <c r="H3040" s="5">
        <f>IF(G3040&lt;=p_rot_a,"A",IF(G3040&lt;=p_rot_b,"B","C"))</f>
        <v/>
      </c>
    </row>
    <row r="3041">
      <c r="A3041" s="5" t="inlineStr">
        <is>
          <t>784611</t>
        </is>
      </c>
      <c r="B3041" s="5" t="inlineStr">
        <is>
          <t>TOTAL PIQUETA ALBANIL 300G THT713006</t>
        </is>
      </c>
      <c r="C3041" s="5" t="inlineStr">
        <is>
          <t>FERRETERIA GENERAL</t>
        </is>
      </c>
      <c r="D3041" s="11" t="n">
        <v>11</v>
      </c>
      <c r="E3041" s="12" t="n">
        <v>25500.59</v>
      </c>
      <c r="F3041" s="14">
        <f>E3041/SUM(E$2:E$4165)</f>
        <v/>
      </c>
      <c r="G3041" s="14">
        <f>G3040+F3041</f>
        <v/>
      </c>
      <c r="H3041" s="5">
        <f>IF(G3041&lt;=p_rot_a,"A",IF(G3041&lt;=p_rot_b,"B","C"))</f>
        <v/>
      </c>
    </row>
    <row r="3042">
      <c r="A3042" s="5" t="inlineStr">
        <is>
          <t>351100300991364</t>
        </is>
      </c>
      <c r="B3042" s="5" t="inlineStr">
        <is>
          <t>VESLEE LIMPIADOR DE CONTACTOS 450ML 15 ONZ</t>
        </is>
      </c>
      <c r="C3042" s="5" t="inlineStr">
        <is>
          <t>FERRETERIA GENERAL</t>
        </is>
      </c>
      <c r="D3042" s="11" t="n">
        <v>18</v>
      </c>
      <c r="E3042" s="12" t="n">
        <v>25495.61</v>
      </c>
      <c r="F3042" s="14">
        <f>E3042/SUM(E$2:E$4165)</f>
        <v/>
      </c>
      <c r="G3042" s="14">
        <f>G3041+F3042</f>
        <v/>
      </c>
      <c r="H3042" s="5">
        <f>IF(G3042&lt;=p_rot_a,"A",IF(G3042&lt;=p_rot_b,"B","C"))</f>
        <v/>
      </c>
    </row>
    <row r="3043">
      <c r="A3043" s="5" t="inlineStr">
        <is>
          <t>351100300992502</t>
        </is>
      </c>
      <c r="B3043" s="5" t="inlineStr">
        <is>
          <t>TOTAL REPUESTO CUCHILLA MAQUINA CORTADORA CERAMICA THT578004B, THT576003B</t>
        </is>
      </c>
      <c r="C3043" s="5" t="inlineStr">
        <is>
          <t>FERRETERIA GENERAL</t>
        </is>
      </c>
      <c r="D3043" s="11" t="n">
        <v>6</v>
      </c>
      <c r="E3043" s="12" t="n">
        <v>25404.44</v>
      </c>
      <c r="F3043" s="14">
        <f>E3043/SUM(E$2:E$4165)</f>
        <v/>
      </c>
      <c r="G3043" s="14">
        <f>G3042+F3043</f>
        <v/>
      </c>
      <c r="H3043" s="5">
        <f>IF(G3043&lt;=p_rot_a,"A",IF(G3043&lt;=p_rot_b,"B","C"))</f>
        <v/>
      </c>
    </row>
    <row r="3044">
      <c r="A3044" s="5" t="inlineStr">
        <is>
          <t>6522</t>
        </is>
      </c>
      <c r="B3044" s="5" t="inlineStr">
        <is>
          <t>BROCHA 1/2 MASTER</t>
        </is>
      </c>
      <c r="C3044" s="5" t="inlineStr">
        <is>
          <t>FERRETERIA GENERAL</t>
        </is>
      </c>
      <c r="D3044" s="11" t="n">
        <v>41</v>
      </c>
      <c r="E3044" s="12" t="n">
        <v>25291.92</v>
      </c>
      <c r="F3044" s="14">
        <f>E3044/SUM(E$2:E$4165)</f>
        <v/>
      </c>
      <c r="G3044" s="14">
        <f>G3043+F3044</f>
        <v/>
      </c>
      <c r="H3044" s="5">
        <f>IF(G3044&lt;=p_rot_a,"A",IF(G3044&lt;=p_rot_b,"B","C"))</f>
        <v/>
      </c>
    </row>
    <row r="3045">
      <c r="A3045" s="5" t="inlineStr">
        <is>
          <t>30573</t>
        </is>
      </c>
      <c r="B3045" s="5" t="inlineStr">
        <is>
          <t>VARILLA COPPERWELL 1.20 M</t>
        </is>
      </c>
      <c r="C3045" s="5" t="inlineStr">
        <is>
          <t>ACCESORIOS ELECTRICOS Y CABLES</t>
        </is>
      </c>
      <c r="D3045" s="11" t="n">
        <v>7</v>
      </c>
      <c r="E3045" s="12" t="n">
        <v>25244.44</v>
      </c>
      <c r="F3045" s="14">
        <f>E3045/SUM(E$2:E$4165)</f>
        <v/>
      </c>
      <c r="G3045" s="14">
        <f>G3044+F3045</f>
        <v/>
      </c>
      <c r="H3045" s="5">
        <f>IF(G3045&lt;=p_rot_a,"A",IF(G3045&lt;=p_rot_b,"B","C"))</f>
        <v/>
      </c>
    </row>
    <row r="3046">
      <c r="A3046" s="5" t="inlineStr">
        <is>
          <t>54254245</t>
        </is>
      </c>
      <c r="B3046" s="5" t="inlineStr">
        <is>
          <t>TOTAL GRAPA 100mm 07MM  THT39101</t>
        </is>
      </c>
      <c r="C3046" s="5" t="inlineStr">
        <is>
          <t>FERRETERIA GENERAL</t>
        </is>
      </c>
      <c r="D3046" s="11" t="n">
        <v>34</v>
      </c>
      <c r="E3046" s="12" t="n">
        <v>25244.26</v>
      </c>
      <c r="F3046" s="14">
        <f>E3046/SUM(E$2:E$4165)</f>
        <v/>
      </c>
      <c r="G3046" s="14">
        <f>G3045+F3046</f>
        <v/>
      </c>
      <c r="H3046" s="5">
        <f>IF(G3046&lt;=p_rot_a,"A",IF(G3046&lt;=p_rot_b,"B","C"))</f>
        <v/>
      </c>
    </row>
    <row r="3047">
      <c r="A3047" s="5" t="inlineStr">
        <is>
          <t>903537</t>
        </is>
      </c>
      <c r="B3047" s="5" t="inlineStr">
        <is>
          <t>TOTAL ENGRAPADORA INDUSTRIAL 4-14MM THT31142</t>
        </is>
      </c>
      <c r="C3047" s="5" t="inlineStr">
        <is>
          <t>SIN CATEGORIA</t>
        </is>
      </c>
      <c r="D3047" s="11" t="n">
        <v>3</v>
      </c>
      <c r="E3047" s="12" t="n">
        <v>25227.16</v>
      </c>
      <c r="F3047" s="14">
        <f>E3047/SUM(E$2:E$4165)</f>
        <v/>
      </c>
      <c r="G3047" s="14">
        <f>G3046+F3047</f>
        <v/>
      </c>
      <c r="H3047" s="5">
        <f>IF(G3047&lt;=p_rot_a,"A",IF(G3047&lt;=p_rot_b,"B","C"))</f>
        <v/>
      </c>
    </row>
    <row r="3048">
      <c r="A3048" s="5" t="inlineStr">
        <is>
          <t>0912123</t>
        </is>
      </c>
      <c r="B3048" s="5" t="inlineStr">
        <is>
          <t>ESCALERA MADERA 6 PELDAÑOS</t>
        </is>
      </c>
      <c r="C3048" s="5" t="inlineStr">
        <is>
          <t>SIN CATEGORIA</t>
        </is>
      </c>
      <c r="D3048" s="11" t="n">
        <v>1</v>
      </c>
      <c r="E3048" s="12" t="n">
        <v>25200</v>
      </c>
      <c r="F3048" s="14">
        <f>E3048/SUM(E$2:E$4165)</f>
        <v/>
      </c>
      <c r="G3048" s="14">
        <f>G3047+F3048</f>
        <v/>
      </c>
      <c r="H3048" s="5">
        <f>IF(G3048&lt;=p_rot_a,"A",IF(G3048&lt;=p_rot_b,"B","C"))</f>
        <v/>
      </c>
    </row>
    <row r="3049">
      <c r="A3049" s="5" t="inlineStr">
        <is>
          <t>30113</t>
        </is>
      </c>
      <c r="B3049" s="5" t="inlineStr">
        <is>
          <t>AGUILA EXTENSION ELECTRICA 3.6 MTS / 12</t>
        </is>
      </c>
      <c r="C3049" s="5" t="inlineStr">
        <is>
          <t>ACCESORIOS ELECTRICOS Y CABLES</t>
        </is>
      </c>
      <c r="D3049" s="11" t="n">
        <v>9</v>
      </c>
      <c r="E3049" s="12" t="n">
        <v>25193.88</v>
      </c>
      <c r="F3049" s="14">
        <f>E3049/SUM(E$2:E$4165)</f>
        <v/>
      </c>
      <c r="G3049" s="14">
        <f>G3048+F3049</f>
        <v/>
      </c>
      <c r="H3049" s="5">
        <f>IF(G3049&lt;=p_rot_a,"A",IF(G3049&lt;=p_rot_b,"B","C"))</f>
        <v/>
      </c>
    </row>
    <row r="3050">
      <c r="A3050" s="5" t="inlineStr">
        <is>
          <t>98745</t>
        </is>
      </c>
      <c r="B3050" s="5" t="inlineStr">
        <is>
          <t>TOTAL PIQUETA ALBANIL 1000G THT7110006</t>
        </is>
      </c>
      <c r="C3050" s="5" t="inlineStr">
        <is>
          <t>FERRETERIA GENERAL</t>
        </is>
      </c>
      <c r="D3050" s="11" t="n">
        <v>5</v>
      </c>
      <c r="E3050" s="12" t="n">
        <v>25090.84</v>
      </c>
      <c r="F3050" s="14">
        <f>E3050/SUM(E$2:E$4165)</f>
        <v/>
      </c>
      <c r="G3050" s="14">
        <f>G3049+F3050</f>
        <v/>
      </c>
      <c r="H3050" s="5">
        <f>IF(G3050&lt;=p_rot_a,"A",IF(G3050&lt;=p_rot_b,"B","C"))</f>
        <v/>
      </c>
    </row>
    <row r="3051">
      <c r="A3051" s="5" t="inlineStr">
        <is>
          <t>351100300991354</t>
        </is>
      </c>
      <c r="B3051" s="5" t="inlineStr">
        <is>
          <t>TACTIX ORGANIZADOR 25X50X16 22 COMP 320632</t>
        </is>
      </c>
      <c r="C3051" s="5" t="inlineStr">
        <is>
          <t>FERRETERIA GENERAL</t>
        </is>
      </c>
      <c r="D3051" s="11" t="n">
        <v>2</v>
      </c>
      <c r="E3051" s="12" t="n">
        <v>25088</v>
      </c>
      <c r="F3051" s="14">
        <f>E3051/SUM(E$2:E$4165)</f>
        <v/>
      </c>
      <c r="G3051" s="14">
        <f>G3050+F3051</f>
        <v/>
      </c>
      <c r="H3051" s="5">
        <f>IF(G3051&lt;=p_rot_a,"A",IF(G3051&lt;=p_rot_b,"B","C"))</f>
        <v/>
      </c>
    </row>
    <row r="3052">
      <c r="A3052" s="5" t="inlineStr">
        <is>
          <t>351100300990627</t>
        </is>
      </c>
      <c r="B3052" s="5" t="inlineStr">
        <is>
          <t>GLADIATOR LLAVE IMPACTO + ACC DE ATORN 20v</t>
        </is>
      </c>
      <c r="C3052" s="5" t="inlineStr">
        <is>
          <t>SIN CATEGORIA</t>
        </is>
      </c>
      <c r="D3052" s="11" t="n">
        <v>1</v>
      </c>
      <c r="E3052" s="12" t="n">
        <v>25080</v>
      </c>
      <c r="F3052" s="14">
        <f>E3052/SUM(E$2:E$4165)</f>
        <v/>
      </c>
      <c r="G3052" s="14">
        <f>G3051+F3052</f>
        <v/>
      </c>
      <c r="H3052" s="5">
        <f>IF(G3052&lt;=p_rot_a,"A",IF(G3052&lt;=p_rot_b,"B","C"))</f>
        <v/>
      </c>
    </row>
    <row r="3053">
      <c r="A3053" s="5" t="inlineStr">
        <is>
          <t>PINT-PA-0053</t>
        </is>
      </c>
      <c r="B3053" s="5" t="inlineStr">
        <is>
          <t>LANCO SUPER COAT TINT MATE 1/4 SC689-5</t>
        </is>
      </c>
      <c r="C3053" s="5" t="inlineStr">
        <is>
          <t>PINTURA ACRILICA</t>
        </is>
      </c>
      <c r="D3053" s="11" t="n">
        <v>5</v>
      </c>
      <c r="E3053" s="12" t="n">
        <v>25000</v>
      </c>
      <c r="F3053" s="14">
        <f>E3053/SUM(E$2:E$4165)</f>
        <v/>
      </c>
      <c r="G3053" s="14">
        <f>G3052+F3053</f>
        <v/>
      </c>
      <c r="H3053" s="5">
        <f>IF(G3053&lt;=p_rot_a,"A",IF(G3053&lt;=p_rot_b,"B","C"))</f>
        <v/>
      </c>
    </row>
    <row r="3054">
      <c r="A3054" s="5" t="inlineStr">
        <is>
          <t>71056</t>
        </is>
      </c>
      <c r="B3054" s="5" t="inlineStr">
        <is>
          <t>DESOXIDANTE 1LITRO</t>
        </is>
      </c>
      <c r="C3054" s="5" t="inlineStr">
        <is>
          <t>FERRETERIA GENERAL</t>
        </is>
      </c>
      <c r="D3054" s="11" t="n">
        <v>6</v>
      </c>
      <c r="E3054" s="12" t="n">
        <v>24989.5</v>
      </c>
      <c r="F3054" s="14">
        <f>E3054/SUM(E$2:E$4165)</f>
        <v/>
      </c>
      <c r="G3054" s="14">
        <f>G3053+F3054</f>
        <v/>
      </c>
      <c r="H3054" s="5">
        <f>IF(G3054&lt;=p_rot_a,"A",IF(G3054&lt;=p_rot_b,"B","C"))</f>
        <v/>
      </c>
    </row>
    <row r="3055">
      <c r="A3055" s="5" t="inlineStr">
        <is>
          <t>39</t>
        </is>
      </c>
      <c r="B3055" s="5" t="inlineStr">
        <is>
          <t>FRAGUA AAA NARANJA</t>
        </is>
      </c>
      <c r="C3055" s="5" t="inlineStr">
        <is>
          <t>CERAMICAS, AZULEJOS, PORCELANATOS</t>
        </is>
      </c>
      <c r="D3055" s="11" t="n">
        <v>22</v>
      </c>
      <c r="E3055" s="12" t="n">
        <v>24987.61</v>
      </c>
      <c r="F3055" s="14">
        <f>E3055/SUM(E$2:E$4165)</f>
        <v/>
      </c>
      <c r="G3055" s="14">
        <f>G3054+F3055</f>
        <v/>
      </c>
      <c r="H3055" s="5">
        <f>IF(G3055&lt;=p_rot_a,"A",IF(G3055&lt;=p_rot_b,"B","C"))</f>
        <v/>
      </c>
    </row>
    <row r="3056">
      <c r="A3056" s="5" t="inlineStr">
        <is>
          <t>7587</t>
        </is>
      </c>
      <c r="B3056" s="5" t="inlineStr">
        <is>
          <t>JUEGO DESATORNILLADOR RELOJERO TOTAL THT250726</t>
        </is>
      </c>
      <c r="C3056" s="5" t="inlineStr">
        <is>
          <t>FERRETERIA GENERAL</t>
        </is>
      </c>
      <c r="D3056" s="11" t="n">
        <v>8</v>
      </c>
      <c r="E3056" s="12" t="n">
        <v>24948.76</v>
      </c>
      <c r="F3056" s="14">
        <f>E3056/SUM(E$2:E$4165)</f>
        <v/>
      </c>
      <c r="G3056" s="14">
        <f>G3055+F3056</f>
        <v/>
      </c>
      <c r="H3056" s="5">
        <f>IF(G3056&lt;=p_rot_a,"A",IF(G3056&lt;=p_rot_b,"B","C"))</f>
        <v/>
      </c>
    </row>
    <row r="3057">
      <c r="A3057" s="5" t="inlineStr">
        <is>
          <t>351100300991565</t>
        </is>
      </c>
      <c r="B3057" s="5" t="inlineStr">
        <is>
          <t>DIAMOND ASIENTO INODORO NEGRO BRILLANTE S802-SB ELONGADO CIERRE LENTO</t>
        </is>
      </c>
      <c r="C3057" s="5" t="inlineStr">
        <is>
          <t>IMPORTACION LOZA</t>
        </is>
      </c>
      <c r="D3057" s="11" t="n">
        <v>2</v>
      </c>
      <c r="E3057" s="12" t="n">
        <v>24778.76</v>
      </c>
      <c r="F3057" s="14">
        <f>E3057/SUM(E$2:E$4165)</f>
        <v/>
      </c>
      <c r="G3057" s="14">
        <f>G3056+F3057</f>
        <v/>
      </c>
      <c r="H3057" s="5">
        <f>IF(G3057&lt;=p_rot_a,"A",IF(G3057&lt;=p_rot_b,"B","C"))</f>
        <v/>
      </c>
    </row>
    <row r="3058">
      <c r="A3058" s="5" t="inlineStr">
        <is>
          <t>351100300991918</t>
        </is>
      </c>
      <c r="B3058" s="5" t="inlineStr">
        <is>
          <t>CLIP PARA BARRA CLAVADORA PANEL WPC Y DECK WPC 20mm x 30mm 2.90M</t>
        </is>
      </c>
      <c r="C3058" s="5" t="inlineStr">
        <is>
          <t>PANEL ACANALADO EXTERIOR WPC</t>
        </is>
      </c>
      <c r="D3058" s="11" t="n">
        <v>140</v>
      </c>
      <c r="E3058" s="12" t="n">
        <v>24778.76</v>
      </c>
      <c r="F3058" s="14">
        <f>E3058/SUM(E$2:E$4165)</f>
        <v/>
      </c>
      <c r="G3058" s="14">
        <f>G3057+F3058</f>
        <v/>
      </c>
      <c r="H3058" s="5">
        <f>IF(G3058&lt;=p_rot_a,"A",IF(G3058&lt;=p_rot_b,"B","C"))</f>
        <v/>
      </c>
    </row>
    <row r="3059">
      <c r="A3059" s="5" t="inlineStr">
        <is>
          <t>351100300990842</t>
        </is>
      </c>
      <c r="B3059" s="5" t="inlineStr">
        <is>
          <t>BEST VALUE TORNILLO OJO ABIERTO F01804</t>
        </is>
      </c>
      <c r="C3059" s="5" t="inlineStr">
        <is>
          <t>FERRETERIA GENERAL</t>
        </is>
      </c>
      <c r="D3059" s="11" t="n">
        <v>35</v>
      </c>
      <c r="E3059" s="12" t="n">
        <v>24759.9</v>
      </c>
      <c r="F3059" s="14">
        <f>E3059/SUM(E$2:E$4165)</f>
        <v/>
      </c>
      <c r="G3059" s="14">
        <f>G3058+F3059</f>
        <v/>
      </c>
      <c r="H3059" s="5">
        <f>IF(G3059&lt;=p_rot_a,"A",IF(G3059&lt;=p_rot_b,"B","C"))</f>
        <v/>
      </c>
    </row>
    <row r="3060">
      <c r="A3060" s="5" t="inlineStr">
        <is>
          <t>71333</t>
        </is>
      </c>
      <c r="B3060" s="5" t="inlineStr">
        <is>
          <t>CLAVO ACERO 3 BOLSA 10U</t>
        </is>
      </c>
      <c r="C3060" s="5" t="inlineStr">
        <is>
          <t>FERRETERIA GENERAL</t>
        </is>
      </c>
      <c r="D3060" s="11" t="n">
        <v>56</v>
      </c>
      <c r="E3060" s="12" t="n">
        <v>24716.93</v>
      </c>
      <c r="F3060" s="14">
        <f>E3060/SUM(E$2:E$4165)</f>
        <v/>
      </c>
      <c r="G3060" s="14">
        <f>G3059+F3060</f>
        <v/>
      </c>
      <c r="H3060" s="5">
        <f>IF(G3060&lt;=p_rot_a,"A",IF(G3060&lt;=p_rot_b,"B","C"))</f>
        <v/>
      </c>
    </row>
    <row r="3061">
      <c r="A3061" s="5" t="inlineStr">
        <is>
          <t>3290398</t>
        </is>
      </c>
      <c r="B3061" s="5" t="inlineStr">
        <is>
          <t>TEKBOND ESPONJA LIMPIEZA MAGICA MULTIUSO</t>
        </is>
      </c>
      <c r="C3061" s="5" t="inlineStr">
        <is>
          <t>FERRETERIA GENERAL</t>
        </is>
      </c>
      <c r="D3061" s="11" t="n">
        <v>6</v>
      </c>
      <c r="E3061" s="12" t="n">
        <v>24656.1</v>
      </c>
      <c r="F3061" s="14">
        <f>E3061/SUM(E$2:E$4165)</f>
        <v/>
      </c>
      <c r="G3061" s="14">
        <f>G3060+F3061</f>
        <v/>
      </c>
      <c r="H3061" s="5">
        <f>IF(G3061&lt;=p_rot_a,"A",IF(G3061&lt;=p_rot_b,"B","C"))</f>
        <v/>
      </c>
    </row>
    <row r="3062">
      <c r="A3062" s="5" t="inlineStr">
        <is>
          <t>71396</t>
        </is>
      </c>
      <c r="B3062" s="5" t="inlineStr">
        <is>
          <t>TORNILLO MADERA 10X3</t>
        </is>
      </c>
      <c r="C3062" s="5" t="inlineStr">
        <is>
          <t>TORNILLERIA</t>
        </is>
      </c>
      <c r="D3062" s="11" t="n">
        <v>832</v>
      </c>
      <c r="E3062" s="12" t="n">
        <v>24655.5</v>
      </c>
      <c r="F3062" s="14">
        <f>E3062/SUM(E$2:E$4165)</f>
        <v/>
      </c>
      <c r="G3062" s="14">
        <f>G3061+F3062</f>
        <v/>
      </c>
      <c r="H3062" s="5">
        <f>IF(G3062&lt;=p_rot_a,"A",IF(G3062&lt;=p_rot_b,"B","C"))</f>
        <v/>
      </c>
    </row>
    <row r="3063">
      <c r="A3063" s="5" t="inlineStr">
        <is>
          <t>71221</t>
        </is>
      </c>
      <c r="B3063" s="5" t="inlineStr">
        <is>
          <t>TORNILLO CARROCERIA 1/4 X 4</t>
        </is>
      </c>
      <c r="C3063" s="5" t="inlineStr">
        <is>
          <t>TORNILLERIA</t>
        </is>
      </c>
      <c r="D3063" s="11" t="n">
        <v>232</v>
      </c>
      <c r="E3063" s="12" t="n">
        <v>24610.59</v>
      </c>
      <c r="F3063" s="14">
        <f>E3063/SUM(E$2:E$4165)</f>
        <v/>
      </c>
      <c r="G3063" s="14">
        <f>G3062+F3063</f>
        <v/>
      </c>
      <c r="H3063" s="5">
        <f>IF(G3063&lt;=p_rot_a,"A",IF(G3063&lt;=p_rot_b,"B","C"))</f>
        <v/>
      </c>
    </row>
    <row r="3064">
      <c r="A3064" s="5" t="inlineStr">
        <is>
          <t>3019</t>
        </is>
      </c>
      <c r="B3064" s="5" t="inlineStr">
        <is>
          <t>SOLDADURA ESTAÑO TUBO 60/40</t>
        </is>
      </c>
      <c r="C3064" s="5" t="inlineStr">
        <is>
          <t>FERRETERIA GENERAL</t>
        </is>
      </c>
      <c r="D3064" s="11" t="n">
        <v>21</v>
      </c>
      <c r="E3064" s="12" t="n">
        <v>24607.73</v>
      </c>
      <c r="F3064" s="14">
        <f>E3064/SUM(E$2:E$4165)</f>
        <v/>
      </c>
      <c r="G3064" s="14">
        <f>G3063+F3064</f>
        <v/>
      </c>
      <c r="H3064" s="5">
        <f>IF(G3064&lt;=p_rot_a,"A",IF(G3064&lt;=p_rot_b,"B","C"))</f>
        <v/>
      </c>
    </row>
    <row r="3065">
      <c r="A3065" s="5" t="inlineStr">
        <is>
          <t>72385</t>
        </is>
      </c>
      <c r="B3065" s="5" t="inlineStr">
        <is>
          <t>PICAPORTE 3 DORADO BLISTER  PID103</t>
        </is>
      </c>
      <c r="C3065" s="5" t="inlineStr">
        <is>
          <t>FERRETERIA GENERAL</t>
        </is>
      </c>
      <c r="D3065" s="11" t="n">
        <v>31</v>
      </c>
      <c r="E3065" s="12" t="n">
        <v>24605.96</v>
      </c>
      <c r="F3065" s="14">
        <f>E3065/SUM(E$2:E$4165)</f>
        <v/>
      </c>
      <c r="G3065" s="14">
        <f>G3064+F3065</f>
        <v/>
      </c>
      <c r="H3065" s="5">
        <f>IF(G3065&lt;=p_rot_a,"A",IF(G3065&lt;=p_rot_b,"B","C"))</f>
        <v/>
      </c>
    </row>
    <row r="3066">
      <c r="A3066" s="5" t="inlineStr">
        <is>
          <t>351100300992117</t>
        </is>
      </c>
      <c r="B3066" s="5" t="inlineStr">
        <is>
          <t>PERFIL IN DORADA 2.95M PARA LAMINA BAMBU</t>
        </is>
      </c>
      <c r="C3066" s="5" t="inlineStr">
        <is>
          <t>IMPORTACION LAMINA PVC, BAMBU, ACC</t>
        </is>
      </c>
      <c r="D3066" s="11" t="n">
        <v>8</v>
      </c>
      <c r="E3066" s="12" t="n">
        <v>24592.92</v>
      </c>
      <c r="F3066" s="14">
        <f>E3066/SUM(E$2:E$4165)</f>
        <v/>
      </c>
      <c r="G3066" s="14">
        <f>G3065+F3066</f>
        <v/>
      </c>
      <c r="H3066" s="5">
        <f>IF(G3066&lt;=p_rot_a,"A",IF(G3066&lt;=p_rot_b,"B","C"))</f>
        <v/>
      </c>
    </row>
    <row r="3067">
      <c r="A3067" s="5" t="inlineStr">
        <is>
          <t>7534</t>
        </is>
      </c>
      <c r="B3067" s="5" t="inlineStr">
        <is>
          <t>GRAPA AISLANTE CAJA VERDE</t>
        </is>
      </c>
      <c r="C3067" s="5" t="inlineStr">
        <is>
          <t>FERRETERIA GENERAL</t>
        </is>
      </c>
      <c r="D3067" s="11" t="n">
        <v>33</v>
      </c>
      <c r="E3067" s="12" t="n">
        <v>24544.86</v>
      </c>
      <c r="F3067" s="14">
        <f>E3067/SUM(E$2:E$4165)</f>
        <v/>
      </c>
      <c r="G3067" s="14">
        <f>G3066+F3067</f>
        <v/>
      </c>
      <c r="H3067" s="5">
        <f>IF(G3067&lt;=p_rot_a,"A",IF(G3067&lt;=p_rot_b,"B","C"))</f>
        <v/>
      </c>
    </row>
    <row r="3068">
      <c r="A3068" s="5" t="inlineStr">
        <is>
          <t>32210339</t>
        </is>
      </c>
      <c r="B3068" s="5" t="inlineStr">
        <is>
          <t>TOTAL ESPATULA 8 THPUT20011/THPUT78200</t>
        </is>
      </c>
      <c r="C3068" s="5" t="inlineStr">
        <is>
          <t>FERRETERIA GENERAL</t>
        </is>
      </c>
      <c r="D3068" s="11" t="n">
        <v>13</v>
      </c>
      <c r="E3068" s="12" t="n">
        <v>24536.37</v>
      </c>
      <c r="F3068" s="14">
        <f>E3068/SUM(E$2:E$4165)</f>
        <v/>
      </c>
      <c r="G3068" s="14">
        <f>G3067+F3068</f>
        <v/>
      </c>
      <c r="H3068" s="5">
        <f>IF(G3068&lt;=p_rot_a,"A",IF(G3068&lt;=p_rot_b,"B","C"))</f>
        <v/>
      </c>
    </row>
    <row r="3069">
      <c r="A3069" s="5" t="inlineStr">
        <is>
          <t>7473</t>
        </is>
      </c>
      <c r="B3069" s="5" t="inlineStr">
        <is>
          <t>PICAPORTE PISO 13# PPSO13</t>
        </is>
      </c>
      <c r="C3069" s="5" t="inlineStr">
        <is>
          <t>PICAPORTES Y ALDABAS</t>
        </is>
      </c>
      <c r="D3069" s="11" t="n">
        <v>9</v>
      </c>
      <c r="E3069" s="12" t="n">
        <v>24530.38</v>
      </c>
      <c r="F3069" s="14">
        <f>E3069/SUM(E$2:E$4165)</f>
        <v/>
      </c>
      <c r="G3069" s="14">
        <f>G3068+F3069</f>
        <v/>
      </c>
      <c r="H3069" s="5">
        <f>IF(G3069&lt;=p_rot_a,"A",IF(G3069&lt;=p_rot_b,"B","C"))</f>
        <v/>
      </c>
    </row>
    <row r="3070">
      <c r="A3070" s="5" t="inlineStr">
        <is>
          <t>71224</t>
        </is>
      </c>
      <c r="B3070" s="5" t="inlineStr">
        <is>
          <t>TORNILLO CARROCERIA 1/4 X 5</t>
        </is>
      </c>
      <c r="C3070" s="5" t="inlineStr">
        <is>
          <t>TORNILLERIA</t>
        </is>
      </c>
      <c r="D3070" s="11" t="n">
        <v>114</v>
      </c>
      <c r="E3070" s="12" t="n">
        <v>24484.59</v>
      </c>
      <c r="F3070" s="14">
        <f>E3070/SUM(E$2:E$4165)</f>
        <v/>
      </c>
      <c r="G3070" s="14">
        <f>G3069+F3070</f>
        <v/>
      </c>
      <c r="H3070" s="5">
        <f>IF(G3070&lt;=p_rot_a,"A",IF(G3070&lt;=p_rot_b,"B","C"))</f>
        <v/>
      </c>
    </row>
    <row r="3071">
      <c r="A3071" s="5" t="inlineStr">
        <is>
          <t>72281</t>
        </is>
      </c>
      <c r="B3071" s="5" t="inlineStr">
        <is>
          <t>TAPON HULE REDONDO 1</t>
        </is>
      </c>
      <c r="C3071" s="5" t="inlineStr">
        <is>
          <t>FERRETERIA GENERAL</t>
        </is>
      </c>
      <c r="D3071" s="11" t="n">
        <v>279</v>
      </c>
      <c r="E3071" s="12" t="n">
        <v>24443.19</v>
      </c>
      <c r="F3071" s="14">
        <f>E3071/SUM(E$2:E$4165)</f>
        <v/>
      </c>
      <c r="G3071" s="14">
        <f>G3070+F3071</f>
        <v/>
      </c>
      <c r="H3071" s="5">
        <f>IF(G3071&lt;=p_rot_a,"A",IF(G3071&lt;=p_rot_b,"B","C"))</f>
        <v/>
      </c>
    </row>
    <row r="3072">
      <c r="A3072" s="5" t="inlineStr">
        <is>
          <t>71232</t>
        </is>
      </c>
      <c r="B3072" s="5" t="inlineStr">
        <is>
          <t>GRACIELA DESAGUE TINA PUSH SSPC-2002 CON SIFON</t>
        </is>
      </c>
      <c r="C3072" s="5" t="inlineStr">
        <is>
          <t>FERRETERIA GENERAL</t>
        </is>
      </c>
      <c r="D3072" s="11" t="n">
        <v>4</v>
      </c>
      <c r="E3072" s="12" t="n">
        <v>24428.21</v>
      </c>
      <c r="F3072" s="14">
        <f>E3072/SUM(E$2:E$4165)</f>
        <v/>
      </c>
      <c r="G3072" s="14">
        <f>G3071+F3072</f>
        <v/>
      </c>
      <c r="H3072" s="5">
        <f>IF(G3072&lt;=p_rot_a,"A",IF(G3072&lt;=p_rot_b,"B","C"))</f>
        <v/>
      </c>
    </row>
    <row r="3073">
      <c r="A3073" s="5" t="inlineStr">
        <is>
          <t>71254</t>
        </is>
      </c>
      <c r="B3073" s="5" t="inlineStr">
        <is>
          <t>EMPAQUE ESPUMOSO</t>
        </is>
      </c>
      <c r="C3073" s="5" t="inlineStr">
        <is>
          <t>FERRETERIA GENERAL</t>
        </is>
      </c>
      <c r="D3073" s="11" t="n">
        <v>30</v>
      </c>
      <c r="E3073" s="12" t="n">
        <v>24390.42</v>
      </c>
      <c r="F3073" s="14">
        <f>E3073/SUM(E$2:E$4165)</f>
        <v/>
      </c>
      <c r="G3073" s="14">
        <f>G3072+F3073</f>
        <v/>
      </c>
      <c r="H3073" s="5">
        <f>IF(G3073&lt;=p_rot_a,"A",IF(G3073&lt;=p_rot_b,"B","C"))</f>
        <v/>
      </c>
    </row>
    <row r="3074">
      <c r="A3074" s="5" t="inlineStr">
        <is>
          <t>420420901</t>
        </is>
      </c>
      <c r="B3074" s="5" t="inlineStr">
        <is>
          <t>PROTECTO METALTEC 3EN1 PROTECTO NEGRO TM-95 1/4 GL (0.946L)</t>
        </is>
      </c>
      <c r="C3074" s="5" t="inlineStr">
        <is>
          <t>SIN CATEGORIA</t>
        </is>
      </c>
      <c r="D3074" s="11" t="n">
        <v>4</v>
      </c>
      <c r="E3074" s="12" t="n">
        <v>24375.06</v>
      </c>
      <c r="F3074" s="14">
        <f>E3074/SUM(E$2:E$4165)</f>
        <v/>
      </c>
      <c r="G3074" s="14">
        <f>G3073+F3074</f>
        <v/>
      </c>
      <c r="H3074" s="5">
        <f>IF(G3074&lt;=p_rot_a,"A",IF(G3074&lt;=p_rot_b,"B","C"))</f>
        <v/>
      </c>
    </row>
    <row r="3075">
      <c r="A3075" s="5" t="inlineStr">
        <is>
          <t>7492</t>
        </is>
      </c>
      <c r="B3075" s="5" t="inlineStr">
        <is>
          <t>CLAVO 4 CON CABEZA</t>
        </is>
      </c>
      <c r="C3075" s="5" t="inlineStr">
        <is>
          <t>FERRETERIA GENERAL</t>
        </is>
      </c>
      <c r="D3075" s="11" t="n">
        <v>23.5</v>
      </c>
      <c r="E3075" s="12" t="n">
        <v>24291.63</v>
      </c>
      <c r="F3075" s="14">
        <f>E3075/SUM(E$2:E$4165)</f>
        <v/>
      </c>
      <c r="G3075" s="14">
        <f>G3074+F3075</f>
        <v/>
      </c>
      <c r="H3075" s="5">
        <f>IF(G3075&lt;=p_rot_a,"A",IF(G3075&lt;=p_rot_b,"B","C"))</f>
        <v/>
      </c>
    </row>
    <row r="3076">
      <c r="A3076" s="5" t="inlineStr">
        <is>
          <t>10180009</t>
        </is>
      </c>
      <c r="B3076" s="5" t="inlineStr">
        <is>
          <t>PERLING TIPO C 2X3 3/32 2.38MM NEGRO</t>
        </is>
      </c>
      <c r="C3076" s="5" t="inlineStr">
        <is>
          <t>PERLING</t>
        </is>
      </c>
      <c r="D3076" s="11" t="n">
        <v>2</v>
      </c>
      <c r="E3076" s="12" t="n">
        <v>24265.8</v>
      </c>
      <c r="F3076" s="14">
        <f>E3076/SUM(E$2:E$4165)</f>
        <v/>
      </c>
      <c r="G3076" s="14">
        <f>G3075+F3076</f>
        <v/>
      </c>
      <c r="H3076" s="5">
        <f>IF(G3076&lt;=p_rot_a,"A",IF(G3076&lt;=p_rot_b,"B","C"))</f>
        <v/>
      </c>
    </row>
    <row r="3077">
      <c r="A3077" s="5" t="inlineStr">
        <is>
          <t>111116</t>
        </is>
      </c>
      <c r="B3077" s="5" t="inlineStr">
        <is>
          <t>SIFON DOBLE PVC P/FREGADERO</t>
        </is>
      </c>
      <c r="C3077" s="5" t="inlineStr">
        <is>
          <t>FERRETERIA GENERAL</t>
        </is>
      </c>
      <c r="D3077" s="11" t="n">
        <v>13</v>
      </c>
      <c r="E3077" s="12" t="n">
        <v>24228.1</v>
      </c>
      <c r="F3077" s="14">
        <f>E3077/SUM(E$2:E$4165)</f>
        <v/>
      </c>
      <c r="G3077" s="14">
        <f>G3076+F3077</f>
        <v/>
      </c>
      <c r="H3077" s="5">
        <f>IF(G3077&lt;=p_rot_a,"A",IF(G3077&lt;=p_rot_b,"B","C"))</f>
        <v/>
      </c>
    </row>
    <row r="3078">
      <c r="A3078" s="5" t="inlineStr">
        <is>
          <t>351100300991328</t>
        </is>
      </c>
      <c r="B3078" s="5" t="inlineStr">
        <is>
          <t>PROTECTO MADETEC 9600 MDWB 3EN1 CAOBA 1/4 GL (0.946L)</t>
        </is>
      </c>
      <c r="C3078" s="5" t="inlineStr">
        <is>
          <t>SIN CATEGORIA</t>
        </is>
      </c>
      <c r="D3078" s="11" t="n">
        <v>4</v>
      </c>
      <c r="E3078" s="12" t="n">
        <v>24223.7</v>
      </c>
      <c r="F3078" s="14">
        <f>E3078/SUM(E$2:E$4165)</f>
        <v/>
      </c>
      <c r="G3078" s="14">
        <f>G3077+F3078</f>
        <v/>
      </c>
      <c r="H3078" s="5">
        <f>IF(G3078&lt;=p_rot_a,"A",IF(G3078&lt;=p_rot_b,"B","C"))</f>
        <v/>
      </c>
    </row>
    <row r="3079">
      <c r="A3079" s="5" t="inlineStr">
        <is>
          <t>351100300990794</t>
        </is>
      </c>
      <c r="B3079" s="5" t="inlineStr">
        <is>
          <t>TOTAL LLAVE FONTANERO 10 THT171006</t>
        </is>
      </c>
      <c r="C3079" s="5" t="inlineStr">
        <is>
          <t>FERRETERIA GENERAL</t>
        </is>
      </c>
      <c r="D3079" s="11" t="n">
        <v>7</v>
      </c>
      <c r="E3079" s="12" t="n">
        <v>24216.93</v>
      </c>
      <c r="F3079" s="14">
        <f>E3079/SUM(E$2:E$4165)</f>
        <v/>
      </c>
      <c r="G3079" s="14">
        <f>G3078+F3079</f>
        <v/>
      </c>
      <c r="H3079" s="5">
        <f>IF(G3079&lt;=p_rot_a,"A",IF(G3079&lt;=p_rot_b,"B","C"))</f>
        <v/>
      </c>
    </row>
    <row r="3080">
      <c r="A3080" s="5" t="inlineStr">
        <is>
          <t>351100300992279</t>
        </is>
      </c>
      <c r="B3080" s="5" t="inlineStr">
        <is>
          <t>DISCO DIAMANTADO TURBO TIPO COPA CDT-2168 TRUPER</t>
        </is>
      </c>
      <c r="C3080" s="5" t="inlineStr">
        <is>
          <t>FERRETERIA GENERAL</t>
        </is>
      </c>
      <c r="D3080" s="11" t="n">
        <v>1</v>
      </c>
      <c r="E3080" s="12" t="n">
        <v>24203.44</v>
      </c>
      <c r="F3080" s="14">
        <f>E3080/SUM(E$2:E$4165)</f>
        <v/>
      </c>
      <c r="G3080" s="14">
        <f>G3079+F3080</f>
        <v/>
      </c>
      <c r="H3080" s="5">
        <f>IF(G3080&lt;=p_rot_a,"A",IF(G3080&lt;=p_rot_b,"B","C"))</f>
        <v/>
      </c>
    </row>
    <row r="3081">
      <c r="A3081" s="5" t="inlineStr">
        <is>
          <t>351100300990116</t>
        </is>
      </c>
      <c r="B3081" s="5" t="inlineStr">
        <is>
          <t>TOTAL ALICATE PUNTAS 6 THT220606</t>
        </is>
      </c>
      <c r="C3081" s="5" t="inlineStr">
        <is>
          <t>FERRETERIA GENERAL</t>
        </is>
      </c>
      <c r="D3081" s="11" t="n">
        <v>10</v>
      </c>
      <c r="E3081" s="12" t="n">
        <v>24178.04</v>
      </c>
      <c r="F3081" s="14">
        <f>E3081/SUM(E$2:E$4165)</f>
        <v/>
      </c>
      <c r="G3081" s="14">
        <f>G3080+F3081</f>
        <v/>
      </c>
      <c r="H3081" s="5">
        <f>IF(G3081&lt;=p_rot_a,"A",IF(G3081&lt;=p_rot_b,"B","C"))</f>
        <v/>
      </c>
    </row>
    <row r="3082">
      <c r="A3082" s="5" t="inlineStr">
        <is>
          <t>7729</t>
        </is>
      </c>
      <c r="B3082" s="5" t="inlineStr">
        <is>
          <t xml:space="preserve">MASKING 11/2 </t>
        </is>
      </c>
      <c r="C3082" s="5" t="inlineStr">
        <is>
          <t>FERRETERIA GENERAL</t>
        </is>
      </c>
      <c r="D3082" s="11" t="n">
        <v>46</v>
      </c>
      <c r="E3082" s="12" t="n">
        <v>24129.57</v>
      </c>
      <c r="F3082" s="14">
        <f>E3082/SUM(E$2:E$4165)</f>
        <v/>
      </c>
      <c r="G3082" s="14">
        <f>G3081+F3082</f>
        <v/>
      </c>
      <c r="H3082" s="5">
        <f>IF(G3082&lt;=p_rot_a,"A",IF(G3082&lt;=p_rot_b,"B","C"))</f>
        <v/>
      </c>
    </row>
    <row r="3083">
      <c r="A3083" s="5" t="inlineStr">
        <is>
          <t>15121412</t>
        </is>
      </c>
      <c r="B3083" s="5" t="inlineStr">
        <is>
          <t>TOTAL CINCEL SDS PLUS 14X250X40 TAC15121412</t>
        </is>
      </c>
      <c r="C3083" s="5" t="inlineStr">
        <is>
          <t>FERRETERIA GENERAL</t>
        </is>
      </c>
      <c r="D3083" s="11" t="n">
        <v>13</v>
      </c>
      <c r="E3083" s="12" t="n">
        <v>24076.77</v>
      </c>
      <c r="F3083" s="14">
        <f>E3083/SUM(E$2:E$4165)</f>
        <v/>
      </c>
      <c r="G3083" s="14">
        <f>G3082+F3083</f>
        <v/>
      </c>
      <c r="H3083" s="5">
        <f>IF(G3083&lt;=p_rot_a,"A",IF(G3083&lt;=p_rot_b,"B","C"))</f>
        <v/>
      </c>
    </row>
    <row r="3084">
      <c r="A3084" s="5" t="inlineStr">
        <is>
          <t>63522</t>
        </is>
      </c>
      <c r="B3084" s="5" t="inlineStr">
        <is>
          <t>RIEL GAVETA  TELESCOPICO 14</t>
        </is>
      </c>
      <c r="C3084" s="5" t="inlineStr">
        <is>
          <t>FERRETERIA GENERAL</t>
        </is>
      </c>
      <c r="D3084" s="11" t="n">
        <v>15</v>
      </c>
      <c r="E3084" s="12" t="n">
        <v>24045.59</v>
      </c>
      <c r="F3084" s="14">
        <f>E3084/SUM(E$2:E$4165)</f>
        <v/>
      </c>
      <c r="G3084" s="14">
        <f>G3083+F3084</f>
        <v/>
      </c>
      <c r="H3084" s="5">
        <f>IF(G3084&lt;=p_rot_a,"A",IF(G3084&lt;=p_rot_b,"B","C"))</f>
        <v/>
      </c>
    </row>
    <row r="3085">
      <c r="A3085" s="5" t="inlineStr">
        <is>
          <t>351100300991607</t>
        </is>
      </c>
      <c r="B3085" s="5" t="inlineStr">
        <is>
          <t>BLACK AND DECKER ORILLADORA ELECTRICA GL350-B3</t>
        </is>
      </c>
      <c r="C3085" s="5" t="inlineStr">
        <is>
          <t>HERRAMIENTA ELECTRICA</t>
        </is>
      </c>
      <c r="D3085" s="11" t="n">
        <v>1</v>
      </c>
      <c r="E3085" s="12" t="n">
        <v>24032.97</v>
      </c>
      <c r="F3085" s="14">
        <f>E3085/SUM(E$2:E$4165)</f>
        <v/>
      </c>
      <c r="G3085" s="14">
        <f>G3084+F3085</f>
        <v/>
      </c>
      <c r="H3085" s="5">
        <f>IF(G3085&lt;=p_rot_a,"A",IF(G3085&lt;=p_rot_b,"B","C"))</f>
        <v/>
      </c>
    </row>
    <row r="3086">
      <c r="A3086" s="5" t="inlineStr">
        <is>
          <t>131211</t>
        </is>
      </c>
      <c r="B3086" s="5" t="inlineStr">
        <is>
          <t>TOTAL ANTEOJO SOLDAR ELECTRONICO TSP9401</t>
        </is>
      </c>
      <c r="C3086" s="5" t="inlineStr">
        <is>
          <t>FERRETERIA GENERAL</t>
        </is>
      </c>
      <c r="D3086" s="11" t="n">
        <v>3</v>
      </c>
      <c r="E3086" s="12" t="n">
        <v>24016.28</v>
      </c>
      <c r="F3086" s="14">
        <f>E3086/SUM(E$2:E$4165)</f>
        <v/>
      </c>
      <c r="G3086" s="14">
        <f>G3085+F3086</f>
        <v/>
      </c>
      <c r="H3086" s="5">
        <f>IF(G3086&lt;=p_rot_a,"A",IF(G3086&lt;=p_rot_b,"B","C"))</f>
        <v/>
      </c>
    </row>
    <row r="3087">
      <c r="A3087" s="5" t="inlineStr">
        <is>
          <t>351100300990843</t>
        </is>
      </c>
      <c r="B3087" s="5" t="inlineStr">
        <is>
          <t>BEST VALUE TORNILLO OJO ABIERTO F01803</t>
        </is>
      </c>
      <c r="C3087" s="5" t="inlineStr">
        <is>
          <t>FERRETERIA GENERAL</t>
        </is>
      </c>
      <c r="D3087" s="11" t="n">
        <v>27</v>
      </c>
      <c r="E3087" s="12" t="n">
        <v>23985.58</v>
      </c>
      <c r="F3087" s="14">
        <f>E3087/SUM(E$2:E$4165)</f>
        <v/>
      </c>
      <c r="G3087" s="14">
        <f>G3086+F3087</f>
        <v/>
      </c>
      <c r="H3087" s="5">
        <f>IF(G3087&lt;=p_rot_a,"A",IF(G3087&lt;=p_rot_b,"B","C"))</f>
        <v/>
      </c>
    </row>
    <row r="3088">
      <c r="A3088" s="5" t="inlineStr">
        <is>
          <t>736</t>
        </is>
      </c>
      <c r="B3088" s="5" t="inlineStr">
        <is>
          <t>TOTAL LLANETA DENTADA 10 X 10</t>
        </is>
      </c>
      <c r="C3088" s="5" t="inlineStr">
        <is>
          <t>FERRETERIA GENERAL</t>
        </is>
      </c>
      <c r="D3088" s="11" t="n">
        <v>7</v>
      </c>
      <c r="E3088" s="12" t="n">
        <v>23940.28</v>
      </c>
      <c r="F3088" s="14">
        <f>E3088/SUM(E$2:E$4165)</f>
        <v/>
      </c>
      <c r="G3088" s="14">
        <f>G3087+F3088</f>
        <v/>
      </c>
      <c r="H3088" s="5">
        <f>IF(G3088&lt;=p_rot_a,"A",IF(G3088&lt;=p_rot_b,"B","C"))</f>
        <v/>
      </c>
    </row>
    <row r="3089">
      <c r="A3089" s="5" t="inlineStr">
        <is>
          <t>932</t>
        </is>
      </c>
      <c r="B3089" s="5" t="inlineStr">
        <is>
          <t>UNION 1/2 HG</t>
        </is>
      </c>
      <c r="C3089" s="5" t="inlineStr">
        <is>
          <t>TUBERIA PVC, CANOAS Y ACCESORIOS</t>
        </is>
      </c>
      <c r="D3089" s="11" t="n">
        <v>53</v>
      </c>
      <c r="E3089" s="12" t="n">
        <v>23937.42</v>
      </c>
      <c r="F3089" s="14">
        <f>E3089/SUM(E$2:E$4165)</f>
        <v/>
      </c>
      <c r="G3089" s="14">
        <f>G3088+F3089</f>
        <v/>
      </c>
      <c r="H3089" s="5">
        <f>IF(G3089&lt;=p_rot_a,"A",IF(G3089&lt;=p_rot_b,"B","C"))</f>
        <v/>
      </c>
    </row>
    <row r="3090">
      <c r="A3090" s="5" t="inlineStr">
        <is>
          <t>351100300991012</t>
        </is>
      </c>
      <c r="B3090" s="5" t="inlineStr">
        <is>
          <t>METRO TUBO PVC 3/4</t>
        </is>
      </c>
      <c r="C3090" s="5" t="inlineStr">
        <is>
          <t>TUBERIA PVC, CANOAS Y ACCESORIOS</t>
        </is>
      </c>
      <c r="D3090" s="11" t="n">
        <v>12</v>
      </c>
      <c r="E3090" s="12" t="n">
        <v>23893.81</v>
      </c>
      <c r="F3090" s="14">
        <f>E3090/SUM(E$2:E$4165)</f>
        <v/>
      </c>
      <c r="G3090" s="14">
        <f>G3089+F3090</f>
        <v/>
      </c>
      <c r="H3090" s="5">
        <f>IF(G3090&lt;=p_rot_a,"A",IF(G3090&lt;=p_rot_b,"B","C"))</f>
        <v/>
      </c>
    </row>
    <row r="3091">
      <c r="A3091" s="5" t="inlineStr">
        <is>
          <t>351100300992850</t>
        </is>
      </c>
      <c r="B3091" s="5" t="inlineStr">
        <is>
          <t>LLAVE LAVATORIO DORONADO ACERO INOX NT16302-7BG</t>
        </is>
      </c>
      <c r="C3091" s="5" t="inlineStr">
        <is>
          <t>IMPORTACION GRIFERIA</t>
        </is>
      </c>
      <c r="D3091" s="11" t="n">
        <v>1</v>
      </c>
      <c r="E3091" s="12" t="n">
        <v>23893.81</v>
      </c>
      <c r="F3091" s="14">
        <f>E3091/SUM(E$2:E$4165)</f>
        <v/>
      </c>
      <c r="G3091" s="14">
        <f>G3090+F3091</f>
        <v/>
      </c>
      <c r="H3091" s="5">
        <f>IF(G3091&lt;=p_rot_a,"A",IF(G3091&lt;=p_rot_b,"B","C"))</f>
        <v/>
      </c>
    </row>
    <row r="3092">
      <c r="A3092" s="5" t="inlineStr">
        <is>
          <t>6000</t>
        </is>
      </c>
      <c r="B3092" s="5" t="inlineStr">
        <is>
          <t>PROTECTO BASE ANTICORROSIVA ROJO OXIDO 380 1 GL (3.785L) MINIO ROJO</t>
        </is>
      </c>
      <c r="C3092" s="5" t="inlineStr">
        <is>
          <t>SIN CATEGORIA</t>
        </is>
      </c>
      <c r="D3092" s="11" t="n">
        <v>2</v>
      </c>
      <c r="E3092" s="12" t="n">
        <v>23871.96</v>
      </c>
      <c r="F3092" s="14">
        <f>E3092/SUM(E$2:E$4165)</f>
        <v/>
      </c>
      <c r="G3092" s="14">
        <f>G3091+F3092</f>
        <v/>
      </c>
      <c r="H3092" s="5">
        <f>IF(G3092&lt;=p_rot_a,"A",IF(G3092&lt;=p_rot_b,"B","C"))</f>
        <v/>
      </c>
    </row>
    <row r="3093">
      <c r="A3093" s="5" t="inlineStr">
        <is>
          <t>30554</t>
        </is>
      </c>
      <c r="B3093" s="5" t="inlineStr">
        <is>
          <t>CONECTOR TSJ 3/4</t>
        </is>
      </c>
      <c r="C3093" s="5" t="inlineStr">
        <is>
          <t>ACCESORIOS ELECTRICOS Y CABLES</t>
        </is>
      </c>
      <c r="D3093" s="11" t="n">
        <v>62</v>
      </c>
      <c r="E3093" s="12" t="n">
        <v>23853.26</v>
      </c>
      <c r="F3093" s="14">
        <f>E3093/SUM(E$2:E$4165)</f>
        <v/>
      </c>
      <c r="G3093" s="14">
        <f>G3092+F3093</f>
        <v/>
      </c>
      <c r="H3093" s="5">
        <f>IF(G3093&lt;=p_rot_a,"A",IF(G3093&lt;=p_rot_b,"B","C"))</f>
        <v/>
      </c>
    </row>
    <row r="3094">
      <c r="A3094" s="5" t="inlineStr">
        <is>
          <t>351100300991710</t>
        </is>
      </c>
      <c r="B3094" s="5" t="inlineStr">
        <is>
          <t>JADEVER CAPA TIPO PONCHO JDRC1001 UNITALLAS</t>
        </is>
      </c>
      <c r="C3094" s="5" t="inlineStr">
        <is>
          <t>FERRETERIA GENERAL</t>
        </is>
      </c>
      <c r="D3094" s="11" t="n">
        <v>7</v>
      </c>
      <c r="E3094" s="12" t="n">
        <v>23800.05</v>
      </c>
      <c r="F3094" s="14">
        <f>E3094/SUM(E$2:E$4165)</f>
        <v/>
      </c>
      <c r="G3094" s="14">
        <f>G3093+F3094</f>
        <v/>
      </c>
      <c r="H3094" s="5">
        <f>IF(G3094&lt;=p_rot_a,"A",IF(G3094&lt;=p_rot_b,"B","C"))</f>
        <v/>
      </c>
    </row>
    <row r="3095">
      <c r="A3095" s="5" t="inlineStr">
        <is>
          <t>351100300990713</t>
        </is>
      </c>
      <c r="B3095" s="5" t="inlineStr">
        <is>
          <t>ETERNA ESCOBON P CALLE CON CABO 60825 GRANDE</t>
        </is>
      </c>
      <c r="C3095" s="5" t="inlineStr">
        <is>
          <t>FERRETERIA GENERAL</t>
        </is>
      </c>
      <c r="D3095" s="11" t="n">
        <v>4</v>
      </c>
      <c r="E3095" s="12" t="n">
        <v>23799.72</v>
      </c>
      <c r="F3095" s="14">
        <f>E3095/SUM(E$2:E$4165)</f>
        <v/>
      </c>
      <c r="G3095" s="14">
        <f>G3094+F3095</f>
        <v/>
      </c>
      <c r="H3095" s="5">
        <f>IF(G3095&lt;=p_rot_a,"A",IF(G3095&lt;=p_rot_b,"B","C"))</f>
        <v/>
      </c>
    </row>
    <row r="3096">
      <c r="A3096" s="5" t="inlineStr">
        <is>
          <t>351100300991744</t>
        </is>
      </c>
      <c r="B3096" s="5" t="inlineStr">
        <is>
          <t>TOTAL HOJA SIERRA SABLE 5PCS MADERA TRSB1111DF</t>
        </is>
      </c>
      <c r="C3096" s="5" t="inlineStr">
        <is>
          <t>FERRETERIA GENERAL</t>
        </is>
      </c>
      <c r="D3096" s="11" t="n">
        <v>5</v>
      </c>
      <c r="E3096" s="12" t="n">
        <v>23751</v>
      </c>
      <c r="F3096" s="14">
        <f>E3096/SUM(E$2:E$4165)</f>
        <v/>
      </c>
      <c r="G3096" s="14">
        <f>G3095+F3096</f>
        <v/>
      </c>
      <c r="H3096" s="5">
        <f>IF(G3096&lt;=p_rot_a,"A",IF(G3096&lt;=p_rot_b,"B","C"))</f>
        <v/>
      </c>
    </row>
    <row r="3097">
      <c r="A3097" s="5" t="inlineStr">
        <is>
          <t>5692856</t>
        </is>
      </c>
      <c r="B3097" s="5" t="inlineStr">
        <is>
          <t>CEYS TOTAL TECH TRANSPARENTE SELLADOR Y ADHESIVO 290ML</t>
        </is>
      </c>
      <c r="C3097" s="5" t="inlineStr">
        <is>
          <t>PINTURAS Y SELLADORES</t>
        </is>
      </c>
      <c r="D3097" s="11" t="n">
        <v>4</v>
      </c>
      <c r="E3097" s="12" t="n">
        <v>23714.6</v>
      </c>
      <c r="F3097" s="14">
        <f>E3097/SUM(E$2:E$4165)</f>
        <v/>
      </c>
      <c r="G3097" s="14">
        <f>G3096+F3097</f>
        <v/>
      </c>
      <c r="H3097" s="5">
        <f>IF(G3097&lt;=p_rot_a,"A",IF(G3097&lt;=p_rot_b,"B","C"))</f>
        <v/>
      </c>
    </row>
    <row r="3098">
      <c r="A3098" s="5" t="inlineStr">
        <is>
          <t>351100300991019</t>
        </is>
      </c>
      <c r="B3098" s="5" t="inlineStr">
        <is>
          <t>2DA CUMBRERA  41/2 X 41/2 SEGUNDA</t>
        </is>
      </c>
      <c r="C3098" s="5" t="inlineStr">
        <is>
          <t>MATERIAL SEGUNDA</t>
        </is>
      </c>
      <c r="D3098" s="11" t="n">
        <v>27</v>
      </c>
      <c r="E3098" s="12" t="n">
        <v>23712.39</v>
      </c>
      <c r="F3098" s="14">
        <f>E3098/SUM(E$2:E$4165)</f>
        <v/>
      </c>
      <c r="G3098" s="14">
        <f>G3097+F3098</f>
        <v/>
      </c>
      <c r="H3098" s="5">
        <f>IF(G3098&lt;=p_rot_a,"A",IF(G3098&lt;=p_rot_b,"B","C"))</f>
        <v/>
      </c>
    </row>
    <row r="3099">
      <c r="A3099" s="5" t="inlineStr">
        <is>
          <t>73641</t>
        </is>
      </c>
      <c r="B3099" s="5" t="inlineStr">
        <is>
          <t>RODIN P/TUBO 2 CON RANURA</t>
        </is>
      </c>
      <c r="C3099" s="5" t="inlineStr">
        <is>
          <t>FERRETERIA GENERAL</t>
        </is>
      </c>
      <c r="D3099" s="11" t="n">
        <v>4</v>
      </c>
      <c r="E3099" s="12" t="n">
        <v>23681.17</v>
      </c>
      <c r="F3099" s="14">
        <f>E3099/SUM(E$2:E$4165)</f>
        <v/>
      </c>
      <c r="G3099" s="14">
        <f>G3098+F3099</f>
        <v/>
      </c>
      <c r="H3099" s="5">
        <f>IF(G3099&lt;=p_rot_a,"A",IF(G3099&lt;=p_rot_b,"B","C"))</f>
        <v/>
      </c>
    </row>
    <row r="3100">
      <c r="A3100" s="5" t="inlineStr">
        <is>
          <t>30546</t>
        </is>
      </c>
      <c r="B3100" s="5" t="inlineStr">
        <is>
          <t>CLASE A TUBO CONDUIT 2 TIPO A UL**</t>
        </is>
      </c>
      <c r="C3100" s="5" t="inlineStr">
        <is>
          <t>ACCESORIOS ELECTRICOS Y CABLES</t>
        </is>
      </c>
      <c r="D3100" s="11" t="n">
        <v>4</v>
      </c>
      <c r="E3100" s="12" t="n">
        <v>23610.62</v>
      </c>
      <c r="F3100" s="14">
        <f>E3100/SUM(E$2:E$4165)</f>
        <v/>
      </c>
      <c r="G3100" s="14">
        <f>G3099+F3100</f>
        <v/>
      </c>
      <c r="H3100" s="5">
        <f>IF(G3100&lt;=p_rot_a,"A",IF(G3100&lt;=p_rot_b,"B","C"))</f>
        <v/>
      </c>
    </row>
    <row r="3101">
      <c r="A3101" s="5" t="inlineStr">
        <is>
          <t>351100300992125</t>
        </is>
      </c>
      <c r="B3101" s="5" t="inlineStr">
        <is>
          <t>MAKITA FIJADOR DE IMPACTO MAGNETICO 3 ESPINA 1/4 E-01367</t>
        </is>
      </c>
      <c r="C3101" s="5" t="inlineStr">
        <is>
          <t>HERRAMIENTA ELECTRICA</t>
        </is>
      </c>
      <c r="D3101" s="11" t="n">
        <v>6</v>
      </c>
      <c r="E3101" s="12" t="n">
        <v>23542.6</v>
      </c>
      <c r="F3101" s="14">
        <f>E3101/SUM(E$2:E$4165)</f>
        <v/>
      </c>
      <c r="G3101" s="14">
        <f>G3100+F3101</f>
        <v/>
      </c>
      <c r="H3101" s="5">
        <f>IF(G3101&lt;=p_rot_a,"A",IF(G3101&lt;=p_rot_b,"B","C"))</f>
        <v/>
      </c>
    </row>
    <row r="3102">
      <c r="A3102" s="5" t="inlineStr">
        <is>
          <t>9257</t>
        </is>
      </c>
      <c r="B3102" s="5" t="inlineStr">
        <is>
          <t>SIFON PVC 2 C/REGISTRO</t>
        </is>
      </c>
      <c r="C3102" s="5" t="inlineStr">
        <is>
          <t>TUBERIA PVC, CANOAS Y ACCESORIOS</t>
        </is>
      </c>
      <c r="D3102" s="11" t="n">
        <v>2</v>
      </c>
      <c r="E3102" s="12" t="n">
        <v>23512.31</v>
      </c>
      <c r="F3102" s="14">
        <f>E3102/SUM(E$2:E$4165)</f>
        <v/>
      </c>
      <c r="G3102" s="14">
        <f>G3101+F3102</f>
        <v/>
      </c>
      <c r="H3102" s="5">
        <f>IF(G3102&lt;=p_rot_a,"A",IF(G3102&lt;=p_rot_b,"B","C"))</f>
        <v/>
      </c>
    </row>
    <row r="3103">
      <c r="A3103" s="5" t="inlineStr">
        <is>
          <t>351100300990529</t>
        </is>
      </c>
      <c r="B3103" s="5" t="inlineStr">
        <is>
          <t>TOTAL ALICATE PRESION CURVO 10 THT191003</t>
        </is>
      </c>
      <c r="C3103" s="5" t="inlineStr">
        <is>
          <t>FERRETERIA GENERAL</t>
        </is>
      </c>
      <c r="D3103" s="11" t="n">
        <v>8</v>
      </c>
      <c r="E3103" s="12" t="n">
        <v>23510.53</v>
      </c>
      <c r="F3103" s="14">
        <f>E3103/SUM(E$2:E$4165)</f>
        <v/>
      </c>
      <c r="G3103" s="14">
        <f>G3102+F3103</f>
        <v/>
      </c>
      <c r="H3103" s="5">
        <f>IF(G3103&lt;=p_rot_a,"A",IF(G3103&lt;=p_rot_b,"B","C"))</f>
        <v/>
      </c>
    </row>
    <row r="3104">
      <c r="A3104" s="5" t="inlineStr">
        <is>
          <t>991519</t>
        </is>
      </c>
      <c r="B3104" s="5" t="inlineStr">
        <is>
          <t>REPUESTO HIDROLAVADORA PEDIDO ESPECIAL</t>
        </is>
      </c>
      <c r="C3104" s="5" t="inlineStr">
        <is>
          <t>ACCESORIOS ELECTRICOS Y CABLES</t>
        </is>
      </c>
      <c r="D3104" s="11" t="n">
        <v>1</v>
      </c>
      <c r="E3104" s="12" t="n">
        <v>23434.26</v>
      </c>
      <c r="F3104" s="14">
        <f>E3104/SUM(E$2:E$4165)</f>
        <v/>
      </c>
      <c r="G3104" s="14">
        <f>G3103+F3104</f>
        <v/>
      </c>
      <c r="H3104" s="5">
        <f>IF(G3104&lt;=p_rot_a,"A",IF(G3104&lt;=p_rot_b,"B","C"))</f>
        <v/>
      </c>
    </row>
    <row r="3105">
      <c r="A3105" s="5" t="inlineStr">
        <is>
          <t>30512</t>
        </is>
      </c>
      <c r="B3105" s="5" t="inlineStr">
        <is>
          <t>BREAKER PARCHE 2 POLOS 60 AMP AMERICAN ELECTRIC</t>
        </is>
      </c>
      <c r="C3105" s="5" t="inlineStr">
        <is>
          <t>SIN CATEGORIA</t>
        </is>
      </c>
      <c r="D3105" s="11" t="n">
        <v>2</v>
      </c>
      <c r="E3105" s="12" t="n">
        <v>23417.5</v>
      </c>
      <c r="F3105" s="14">
        <f>E3105/SUM(E$2:E$4165)</f>
        <v/>
      </c>
      <c r="G3105" s="14">
        <f>G3104+F3105</f>
        <v/>
      </c>
      <c r="H3105" s="5">
        <f>IF(G3105&lt;=p_rot_a,"A",IF(G3105&lt;=p_rot_b,"B","C"))</f>
        <v/>
      </c>
    </row>
    <row r="3106">
      <c r="A3106" s="5" t="inlineStr">
        <is>
          <t>30644</t>
        </is>
      </c>
      <c r="B3106" s="5" t="inlineStr">
        <is>
          <t>CONECTOR EMT 1/2 PRESION UL</t>
        </is>
      </c>
      <c r="C3106" s="5" t="inlineStr">
        <is>
          <t>ACCESORIOS ELECTRICOS Y CABLES</t>
        </is>
      </c>
      <c r="D3106" s="11" t="n">
        <v>56</v>
      </c>
      <c r="E3106" s="12" t="n">
        <v>23353.93</v>
      </c>
      <c r="F3106" s="14">
        <f>E3106/SUM(E$2:E$4165)</f>
        <v/>
      </c>
      <c r="G3106" s="14">
        <f>G3105+F3106</f>
        <v/>
      </c>
      <c r="H3106" s="5">
        <f>IF(G3106&lt;=p_rot_a,"A",IF(G3106&lt;=p_rot_b,"B","C"))</f>
        <v/>
      </c>
    </row>
    <row r="3107">
      <c r="A3107" s="5" t="inlineStr">
        <is>
          <t>72975</t>
        </is>
      </c>
      <c r="B3107" s="5" t="inlineStr">
        <is>
          <t xml:space="preserve">MASKING 3/4 AZUL </t>
        </is>
      </c>
      <c r="C3107" s="5" t="inlineStr">
        <is>
          <t>FERRETERIA GENERAL</t>
        </is>
      </c>
      <c r="D3107" s="11" t="n">
        <v>11</v>
      </c>
      <c r="E3107" s="12" t="n">
        <v>23312.28</v>
      </c>
      <c r="F3107" s="14">
        <f>E3107/SUM(E$2:E$4165)</f>
        <v/>
      </c>
      <c r="G3107" s="14">
        <f>G3106+F3107</f>
        <v/>
      </c>
      <c r="H3107" s="5">
        <f>IF(G3107&lt;=p_rot_a,"A",IF(G3107&lt;=p_rot_b,"B","C"))</f>
        <v/>
      </c>
    </row>
    <row r="3108">
      <c r="A3108" s="5" t="inlineStr">
        <is>
          <t>351100300991259</t>
        </is>
      </c>
      <c r="B3108" s="5" t="inlineStr">
        <is>
          <t>PROTECTO ESMALTE FAST DRY AMARILLO CATERPILLAR GALON</t>
        </is>
      </c>
      <c r="C3108" s="5" t="inlineStr">
        <is>
          <t>SIN CATEGORIA</t>
        </is>
      </c>
      <c r="D3108" s="11" t="n">
        <v>1</v>
      </c>
      <c r="E3108" s="12" t="n">
        <v>23304.34</v>
      </c>
      <c r="F3108" s="14">
        <f>E3108/SUM(E$2:E$4165)</f>
        <v/>
      </c>
      <c r="G3108" s="14">
        <f>G3107+F3108</f>
        <v/>
      </c>
      <c r="H3108" s="5">
        <f>IF(G3108&lt;=p_rot_a,"A",IF(G3108&lt;=p_rot_b,"B","C"))</f>
        <v/>
      </c>
    </row>
    <row r="3109">
      <c r="A3109" s="5" t="inlineStr">
        <is>
          <t>72318</t>
        </is>
      </c>
      <c r="B3109" s="5" t="inlineStr">
        <is>
          <t>PICAPORTE 4 DORADO BLISTER PID 104</t>
        </is>
      </c>
      <c r="C3109" s="5" t="inlineStr">
        <is>
          <t>FERRETERIA GENERAL</t>
        </is>
      </c>
      <c r="D3109" s="11" t="n">
        <v>29</v>
      </c>
      <c r="E3109" s="12" t="n">
        <v>23246.63</v>
      </c>
      <c r="F3109" s="14">
        <f>E3109/SUM(E$2:E$4165)</f>
        <v/>
      </c>
      <c r="G3109" s="14">
        <f>G3108+F3109</f>
        <v/>
      </c>
      <c r="H3109" s="5">
        <f>IF(G3109&lt;=p_rot_a,"A",IF(G3109&lt;=p_rot_b,"B","C"))</f>
        <v/>
      </c>
    </row>
    <row r="3110">
      <c r="A3110" s="5" t="inlineStr">
        <is>
          <t>351100300990512</t>
        </is>
      </c>
      <c r="B3110" s="5" t="inlineStr">
        <is>
          <t>TOTAL DESATORNILLADOR PLANO 1/4 X 5 THT2156 THT266125</t>
        </is>
      </c>
      <c r="C3110" s="5" t="inlineStr">
        <is>
          <t>FERRETERIA GENERAL</t>
        </is>
      </c>
      <c r="D3110" s="11" t="n">
        <v>26</v>
      </c>
      <c r="E3110" s="12" t="n">
        <v>23206.98</v>
      </c>
      <c r="F3110" s="14">
        <f>E3110/SUM(E$2:E$4165)</f>
        <v/>
      </c>
      <c r="G3110" s="14">
        <f>G3109+F3110</f>
        <v/>
      </c>
      <c r="H3110" s="5">
        <f>IF(G3110&lt;=p_rot_a,"A",IF(G3110&lt;=p_rot_b,"B","C"))</f>
        <v/>
      </c>
    </row>
    <row r="3111">
      <c r="A3111" s="5" t="inlineStr">
        <is>
          <t>76522</t>
        </is>
      </c>
      <c r="B3111" s="5" t="inlineStr">
        <is>
          <t>TOTAL LLAVE FRANCESA 12  THT1010123</t>
        </is>
      </c>
      <c r="C3111" s="5" t="inlineStr">
        <is>
          <t>FERRETERIA GENERAL</t>
        </is>
      </c>
      <c r="D3111" s="11" t="n">
        <v>5</v>
      </c>
      <c r="E3111" s="12" t="n">
        <v>23189.85</v>
      </c>
      <c r="F3111" s="14">
        <f>E3111/SUM(E$2:E$4165)</f>
        <v/>
      </c>
      <c r="G3111" s="14">
        <f>G3110+F3111</f>
        <v/>
      </c>
      <c r="H3111" s="5">
        <f>IF(G3111&lt;=p_rot_a,"A",IF(G3111&lt;=p_rot_b,"B","C"))</f>
        <v/>
      </c>
    </row>
    <row r="3112">
      <c r="A3112" s="5" t="inlineStr">
        <is>
          <t>72848</t>
        </is>
      </c>
      <c r="B3112" s="5" t="inlineStr">
        <is>
          <t>TOTAL LLAVE FONTANERO 12 THT171206</t>
        </is>
      </c>
      <c r="C3112" s="5" t="inlineStr">
        <is>
          <t>FERRETERIA GENERAL</t>
        </is>
      </c>
      <c r="D3112" s="11" t="n">
        <v>5</v>
      </c>
      <c r="E3112" s="12" t="n">
        <v>23143.61</v>
      </c>
      <c r="F3112" s="14">
        <f>E3112/SUM(E$2:E$4165)</f>
        <v/>
      </c>
      <c r="G3112" s="14">
        <f>G3111+F3112</f>
        <v/>
      </c>
      <c r="H3112" s="5">
        <f>IF(G3112&lt;=p_rot_a,"A",IF(G3112&lt;=p_rot_b,"B","C"))</f>
        <v/>
      </c>
    </row>
    <row r="3113">
      <c r="A3113" s="5" t="inlineStr">
        <is>
          <t>351100300992229</t>
        </is>
      </c>
      <c r="B3113" s="5" t="inlineStr">
        <is>
          <t>PAÑERA TIPO BARRA 24 PULG 60CM AQP-23220</t>
        </is>
      </c>
      <c r="C3113" s="5" t="inlineStr">
        <is>
          <t>IMPORTACION GRIFERIA</t>
        </is>
      </c>
      <c r="D3113" s="11" t="n">
        <v>4</v>
      </c>
      <c r="E3113" s="12" t="n">
        <v>23136.1</v>
      </c>
      <c r="F3113" s="14">
        <f>E3113/SUM(E$2:E$4165)</f>
        <v/>
      </c>
      <c r="G3113" s="14">
        <f>G3112+F3113</f>
        <v/>
      </c>
      <c r="H3113" s="5">
        <f>IF(G3113&lt;=p_rot_a,"A",IF(G3113&lt;=p_rot_b,"B","C"))</f>
        <v/>
      </c>
    </row>
    <row r="3114">
      <c r="A3114" s="5" t="inlineStr">
        <is>
          <t>72246</t>
        </is>
      </c>
      <c r="B3114" s="5" t="inlineStr">
        <is>
          <t>LIJA METAL 1500</t>
        </is>
      </c>
      <c r="C3114" s="5" t="inlineStr">
        <is>
          <t>FERRETERIA GENERAL</t>
        </is>
      </c>
      <c r="D3114" s="11" t="n">
        <v>32</v>
      </c>
      <c r="E3114" s="12" t="n">
        <v>23098.64</v>
      </c>
      <c r="F3114" s="14">
        <f>E3114/SUM(E$2:E$4165)</f>
        <v/>
      </c>
      <c r="G3114" s="14">
        <f>G3113+F3114</f>
        <v/>
      </c>
      <c r="H3114" s="5">
        <f>IF(G3114&lt;=p_rot_a,"A",IF(G3114&lt;=p_rot_b,"B","C"))</f>
        <v/>
      </c>
    </row>
    <row r="3115">
      <c r="A3115" s="5" t="inlineStr">
        <is>
          <t>PINT-AN-0052</t>
        </is>
      </c>
      <c r="B3115" s="5" t="inlineStr">
        <is>
          <t>ESMALTE LANCO SUPER DRY ROJO INTER 1/4</t>
        </is>
      </c>
      <c r="C3115" s="5" t="inlineStr">
        <is>
          <t>ANTICORROSIVOS Y BASE ACEITE</t>
        </is>
      </c>
      <c r="D3115" s="11" t="n">
        <v>3</v>
      </c>
      <c r="E3115" s="12" t="n">
        <v>23097.35</v>
      </c>
      <c r="F3115" s="14">
        <f>E3115/SUM(E$2:E$4165)</f>
        <v/>
      </c>
      <c r="G3115" s="14">
        <f>G3114+F3115</f>
        <v/>
      </c>
      <c r="H3115" s="5">
        <f>IF(G3115&lt;=p_rot_a,"A",IF(G3115&lt;=p_rot_b,"B","C"))</f>
        <v/>
      </c>
    </row>
    <row r="3116">
      <c r="A3116" s="5" t="inlineStr">
        <is>
          <t>72243</t>
        </is>
      </c>
      <c r="B3116" s="5" t="inlineStr">
        <is>
          <t>LIJA METAL 1000</t>
        </is>
      </c>
      <c r="C3116" s="5" t="inlineStr">
        <is>
          <t>FERRETERIA GENERAL</t>
        </is>
      </c>
      <c r="D3116" s="11" t="n">
        <v>37</v>
      </c>
      <c r="E3116" s="12" t="n">
        <v>23071.75</v>
      </c>
      <c r="F3116" s="14">
        <f>E3116/SUM(E$2:E$4165)</f>
        <v/>
      </c>
      <c r="G3116" s="14">
        <f>G3115+F3116</f>
        <v/>
      </c>
      <c r="H3116" s="5">
        <f>IF(G3116&lt;=p_rot_a,"A",IF(G3116&lt;=p_rot_b,"B","C"))</f>
        <v/>
      </c>
    </row>
    <row r="3117">
      <c r="A3117" s="5" t="inlineStr">
        <is>
          <t>PINT-PA-0092</t>
        </is>
      </c>
      <c r="B3117" s="5" t="inlineStr">
        <is>
          <t>SUPRA SATIN BLANCO 1/4 VA3680-5</t>
        </is>
      </c>
      <c r="C3117" s="5" t="inlineStr">
        <is>
          <t>PINTURA ACRILICA</t>
        </is>
      </c>
      <c r="D3117" s="11" t="n">
        <v>5</v>
      </c>
      <c r="E3117" s="12" t="n">
        <v>22994.18</v>
      </c>
      <c r="F3117" s="14">
        <f>E3117/SUM(E$2:E$4165)</f>
        <v/>
      </c>
      <c r="G3117" s="14">
        <f>G3116+F3117</f>
        <v/>
      </c>
      <c r="H3117" s="5">
        <f>IF(G3117&lt;=p_rot_a,"A",IF(G3117&lt;=p_rot_b,"B","C"))</f>
        <v/>
      </c>
    </row>
    <row r="3118">
      <c r="A3118" s="5" t="inlineStr">
        <is>
          <t>351100300992048</t>
        </is>
      </c>
      <c r="B3118" s="5" t="inlineStr">
        <is>
          <t>TRUPER MINI MARCO SEGUETA MAT-12</t>
        </is>
      </c>
      <c r="C3118" s="5" t="inlineStr">
        <is>
          <t>FERRETERIA GENERAL</t>
        </is>
      </c>
      <c r="D3118" s="11" t="n">
        <v>13</v>
      </c>
      <c r="E3118" s="12" t="n">
        <v>22990.43</v>
      </c>
      <c r="F3118" s="14">
        <f>E3118/SUM(E$2:E$4165)</f>
        <v/>
      </c>
      <c r="G3118" s="14">
        <f>G3117+F3118</f>
        <v/>
      </c>
      <c r="H3118" s="5">
        <f>IF(G3118&lt;=p_rot_a,"A",IF(G3118&lt;=p_rot_b,"B","C"))</f>
        <v/>
      </c>
    </row>
    <row r="3119">
      <c r="A3119" s="5" t="inlineStr">
        <is>
          <t>310</t>
        </is>
      </c>
      <c r="B3119" s="5" t="inlineStr">
        <is>
          <t>FRAGUA AAA ROJA</t>
        </is>
      </c>
      <c r="C3119" s="5" t="inlineStr">
        <is>
          <t>CERAMICAS, AZULEJOS, PORCELANATOS</t>
        </is>
      </c>
      <c r="D3119" s="11" t="n">
        <v>20</v>
      </c>
      <c r="E3119" s="12" t="n">
        <v>22974.34</v>
      </c>
      <c r="F3119" s="14">
        <f>E3119/SUM(E$2:E$4165)</f>
        <v/>
      </c>
      <c r="G3119" s="14">
        <f>G3118+F3119</f>
        <v/>
      </c>
      <c r="H3119" s="5">
        <f>IF(G3119&lt;=p_rot_a,"A",IF(G3119&lt;=p_rot_b,"B","C"))</f>
        <v/>
      </c>
    </row>
    <row r="3120">
      <c r="A3120" s="5" t="inlineStr">
        <is>
          <t>351100300990768</t>
        </is>
      </c>
      <c r="B3120" s="5" t="inlineStr">
        <is>
          <t>CEDAZO PLASTICO 6X6 ZARANDA</t>
        </is>
      </c>
      <c r="C3120" s="5" t="inlineStr">
        <is>
          <t>SIN CATEGORIA</t>
        </is>
      </c>
      <c r="D3120" s="11" t="n">
        <v>16</v>
      </c>
      <c r="E3120" s="12" t="n">
        <v>22939.21</v>
      </c>
      <c r="F3120" s="14">
        <f>E3120/SUM(E$2:E$4165)</f>
        <v/>
      </c>
      <c r="G3120" s="14">
        <f>G3119+F3120</f>
        <v/>
      </c>
      <c r="H3120" s="5">
        <f>IF(G3120&lt;=p_rot_a,"A",IF(G3120&lt;=p_rot_b,"B","C"))</f>
        <v/>
      </c>
    </row>
    <row r="3121">
      <c r="A3121" s="5" t="inlineStr">
        <is>
          <t>7839</t>
        </is>
      </c>
      <c r="B3121" s="5" t="inlineStr">
        <is>
          <t>$$ TUBO FLUORECENTE 96W  F96T8/865</t>
        </is>
      </c>
      <c r="C3121" s="5" t="inlineStr">
        <is>
          <t>SIN CATEGORIA</t>
        </is>
      </c>
      <c r="D3121" s="11" t="n">
        <v>7</v>
      </c>
      <c r="E3121" s="12" t="n">
        <v>22934.94</v>
      </c>
      <c r="F3121" s="14">
        <f>E3121/SUM(E$2:E$4165)</f>
        <v/>
      </c>
      <c r="G3121" s="14">
        <f>G3120+F3121</f>
        <v/>
      </c>
      <c r="H3121" s="5">
        <f>IF(G3121&lt;=p_rot_a,"A",IF(G3121&lt;=p_rot_b,"B","C"))</f>
        <v/>
      </c>
    </row>
    <row r="3122">
      <c r="A3122" s="5" t="inlineStr">
        <is>
          <t>73580</t>
        </is>
      </c>
      <c r="B3122" s="5" t="inlineStr">
        <is>
          <t>TOTAL SARGENTO 12/30  THT1321201</t>
        </is>
      </c>
      <c r="C3122" s="5" t="inlineStr">
        <is>
          <t>FERRETERIA GENERAL</t>
        </is>
      </c>
      <c r="D3122" s="11" t="n">
        <v>3</v>
      </c>
      <c r="E3122" s="12" t="n">
        <v>22856.73</v>
      </c>
      <c r="F3122" s="14">
        <f>E3122/SUM(E$2:E$4165)</f>
        <v/>
      </c>
      <c r="G3122" s="14">
        <f>G3121+F3122</f>
        <v/>
      </c>
      <c r="H3122" s="5">
        <f>IF(G3122&lt;=p_rot_a,"A",IF(G3122&lt;=p_rot_b,"B","C"))</f>
        <v/>
      </c>
    </row>
    <row r="3123">
      <c r="A3123" s="5" t="inlineStr">
        <is>
          <t>322920</t>
        </is>
      </c>
      <c r="B3123" s="5" t="inlineStr">
        <is>
          <t>JUEGO ACCESORIOS BAÑO 5 PIEZAS DORADO AQP-23216</t>
        </is>
      </c>
      <c r="C3123" s="5" t="inlineStr">
        <is>
          <t>IMPORTACION GRIFERIA</t>
        </is>
      </c>
      <c r="D3123" s="11" t="n">
        <v>1</v>
      </c>
      <c r="E3123" s="12" t="n">
        <v>22837.81</v>
      </c>
      <c r="F3123" s="14">
        <f>E3123/SUM(E$2:E$4165)</f>
        <v/>
      </c>
      <c r="G3123" s="14">
        <f>G3122+F3123</f>
        <v/>
      </c>
      <c r="H3123" s="5">
        <f>IF(G3123&lt;=p_rot_a,"A",IF(G3123&lt;=p_rot_b,"B","C"))</f>
        <v/>
      </c>
    </row>
    <row r="3124">
      <c r="A3124" s="5" t="inlineStr">
        <is>
          <t>456546555</t>
        </is>
      </c>
      <c r="B3124" s="5" t="inlineStr">
        <is>
          <t xml:space="preserve"> EXTRACTOR DE BAÑO DE 8PULG EXPUESTO VT-211985</t>
        </is>
      </c>
      <c r="C3124" s="5" t="inlineStr">
        <is>
          <t>IMPORTACION FERRETERIA GENERAL</t>
        </is>
      </c>
      <c r="D3124" s="11" t="n">
        <v>2</v>
      </c>
      <c r="E3124" s="12" t="n">
        <v>22820.52</v>
      </c>
      <c r="F3124" s="14">
        <f>E3124/SUM(E$2:E$4165)</f>
        <v/>
      </c>
      <c r="G3124" s="14">
        <f>G3123+F3124</f>
        <v/>
      </c>
      <c r="H3124" s="5">
        <f>IF(G3124&lt;=p_rot_a,"A",IF(G3124&lt;=p_rot_b,"B","C"))</f>
        <v/>
      </c>
    </row>
    <row r="3125">
      <c r="A3125" s="5" t="inlineStr">
        <is>
          <t>997</t>
        </is>
      </c>
      <c r="B3125" s="5" t="inlineStr">
        <is>
          <t>CODO 1 1/2 X 45</t>
        </is>
      </c>
      <c r="C3125" s="5" t="inlineStr">
        <is>
          <t>TUBERIA PVC, CANOAS Y ACCESORIOS</t>
        </is>
      </c>
      <c r="D3125" s="11" t="n">
        <v>43</v>
      </c>
      <c r="E3125" s="12" t="n">
        <v>22815.79</v>
      </c>
      <c r="F3125" s="14">
        <f>E3125/SUM(E$2:E$4165)</f>
        <v/>
      </c>
      <c r="G3125" s="14">
        <f>G3124+F3125</f>
        <v/>
      </c>
      <c r="H3125" s="5">
        <f>IF(G3125&lt;=p_rot_a,"A",IF(G3125&lt;=p_rot_b,"B","C"))</f>
        <v/>
      </c>
    </row>
    <row r="3126">
      <c r="A3126" s="5" t="inlineStr">
        <is>
          <t>351100300991684</t>
        </is>
      </c>
      <c r="B3126" s="5" t="inlineStr">
        <is>
          <t>AKSI EXTENSION USO RUDO 4M NARANJA</t>
        </is>
      </c>
      <c r="C3126" s="5" t="inlineStr">
        <is>
          <t>ACCESORIOS ELECTRICOS Y CABLES</t>
        </is>
      </c>
      <c r="D3126" s="11" t="n">
        <v>8</v>
      </c>
      <c r="E3126" s="12" t="n">
        <v>22793.6</v>
      </c>
      <c r="F3126" s="14">
        <f>E3126/SUM(E$2:E$4165)</f>
        <v/>
      </c>
      <c r="G3126" s="14">
        <f>G3125+F3126</f>
        <v/>
      </c>
      <c r="H3126" s="5">
        <f>IF(G3126&lt;=p_rot_a,"A",IF(G3126&lt;=p_rot_b,"B","C"))</f>
        <v/>
      </c>
    </row>
    <row r="3127">
      <c r="A3127" s="5" t="inlineStr">
        <is>
          <t>351100300991828</t>
        </is>
      </c>
      <c r="B3127" s="5" t="inlineStr">
        <is>
          <t>BASE PANTALLA 37/80 MOVIL DOS BRAZO GIRATORIA 50KG</t>
        </is>
      </c>
      <c r="C3127" s="5" t="inlineStr">
        <is>
          <t>ACCESORIOS ELECTRICOS Y CABLES</t>
        </is>
      </c>
      <c r="D3127" s="11" t="n">
        <v>1</v>
      </c>
      <c r="E3127" s="12" t="n">
        <v>22714.36</v>
      </c>
      <c r="F3127" s="14">
        <f>E3127/SUM(E$2:E$4165)</f>
        <v/>
      </c>
      <c r="G3127" s="14">
        <f>G3126+F3127</f>
        <v/>
      </c>
      <c r="H3127" s="5">
        <f>IF(G3127&lt;=p_rot_a,"A",IF(G3127&lt;=p_rot_b,"B","C"))</f>
        <v/>
      </c>
    </row>
    <row r="3128">
      <c r="A3128" s="5" t="inlineStr">
        <is>
          <t>PINT-BT-0018</t>
        </is>
      </c>
      <c r="B3128" s="5" t="inlineStr">
        <is>
          <t>DICOLOR TINTE MADERA CENIZARO 1/16 M 85</t>
        </is>
      </c>
      <c r="C3128" s="5" t="inlineStr">
        <is>
          <t>BARNIZ Y TINTES</t>
        </is>
      </c>
      <c r="D3128" s="11" t="n">
        <v>9</v>
      </c>
      <c r="E3128" s="12" t="n">
        <v>22705.72</v>
      </c>
      <c r="F3128" s="14">
        <f>E3128/SUM(E$2:E$4165)</f>
        <v/>
      </c>
      <c r="G3128" s="14">
        <f>G3127+F3128</f>
        <v/>
      </c>
      <c r="H3128" s="5">
        <f>IF(G3128&lt;=p_rot_a,"A",IF(G3128&lt;=p_rot_b,"B","C"))</f>
        <v/>
      </c>
    </row>
    <row r="3129">
      <c r="A3129" s="5" t="inlineStr">
        <is>
          <t>PINT-BT-0022</t>
        </is>
      </c>
      <c r="B3129" s="5" t="inlineStr">
        <is>
          <t>DICOLOR TINTE MADERA CRISTOBAL 1/16 M 97 04</t>
        </is>
      </c>
      <c r="C3129" s="5" t="inlineStr">
        <is>
          <t>BARNIZ Y TINTES</t>
        </is>
      </c>
      <c r="D3129" s="11" t="n">
        <v>9</v>
      </c>
      <c r="E3129" s="12" t="n">
        <v>22640.44</v>
      </c>
      <c r="F3129" s="14">
        <f>E3129/SUM(E$2:E$4165)</f>
        <v/>
      </c>
      <c r="G3129" s="14">
        <f>G3128+F3129</f>
        <v/>
      </c>
      <c r="H3129" s="5">
        <f>IF(G3129&lt;=p_rot_a,"A",IF(G3129&lt;=p_rot_b,"B","C"))</f>
        <v/>
      </c>
    </row>
    <row r="3130">
      <c r="A3130" s="5" t="inlineStr">
        <is>
          <t>4051</t>
        </is>
      </c>
      <c r="B3130" s="5" t="inlineStr">
        <is>
          <t>TOTAL LLAVE CHUCK TALADRO 1/2-3/8 TAC470131</t>
        </is>
      </c>
      <c r="C3130" s="5" t="inlineStr">
        <is>
          <t>FERRETERIA GENERAL</t>
        </is>
      </c>
      <c r="D3130" s="11" t="n">
        <v>31</v>
      </c>
      <c r="E3130" s="12" t="n">
        <v>22563.68</v>
      </c>
      <c r="F3130" s="14">
        <f>E3130/SUM(E$2:E$4165)</f>
        <v/>
      </c>
      <c r="G3130" s="14">
        <f>G3129+F3130</f>
        <v/>
      </c>
      <c r="H3130" s="5">
        <f>IF(G3130&lt;=p_rot_a,"A",IF(G3130&lt;=p_rot_b,"B","C"))</f>
        <v/>
      </c>
    </row>
    <row r="3131">
      <c r="A3131" s="5" t="inlineStr">
        <is>
          <t>432545</t>
        </is>
      </c>
      <c r="B3131" s="5" t="inlineStr">
        <is>
          <t>LLAVE LAVATORIO MONOCOMANDO 90093 EZ-FLO</t>
        </is>
      </c>
      <c r="C3131" s="5" t="inlineStr">
        <is>
          <t>GRIFERIA - ACC. BAÑO Y COCINA</t>
        </is>
      </c>
      <c r="D3131" s="11" t="n">
        <v>1</v>
      </c>
      <c r="E3131" s="12" t="n">
        <v>22477.88</v>
      </c>
      <c r="F3131" s="14">
        <f>E3131/SUM(E$2:E$4165)</f>
        <v/>
      </c>
      <c r="G3131" s="14">
        <f>G3130+F3131</f>
        <v/>
      </c>
      <c r="H3131" s="5">
        <f>IF(G3131&lt;=p_rot_a,"A",IF(G3131&lt;=p_rot_b,"B","C"))</f>
        <v/>
      </c>
    </row>
    <row r="3132">
      <c r="A3132" s="5" t="inlineStr">
        <is>
          <t>351100300991115</t>
        </is>
      </c>
      <c r="B3132" s="5" t="inlineStr">
        <is>
          <t>AKSI EXTENSION USO RUDO 15 MT</t>
        </is>
      </c>
      <c r="C3132" s="5" t="inlineStr">
        <is>
          <t>ACCESORIOS ELECTRICOS Y CABLES</t>
        </is>
      </c>
      <c r="D3132" s="11" t="n">
        <v>3</v>
      </c>
      <c r="E3132" s="12" t="n">
        <v>22467.69</v>
      </c>
      <c r="F3132" s="14">
        <f>E3132/SUM(E$2:E$4165)</f>
        <v/>
      </c>
      <c r="G3132" s="14">
        <f>G3131+F3132</f>
        <v/>
      </c>
      <c r="H3132" s="5">
        <f>IF(G3132&lt;=p_rot_a,"A",IF(G3132&lt;=p_rot_b,"B","C"))</f>
        <v/>
      </c>
    </row>
    <row r="3133">
      <c r="A3133" s="5" t="inlineStr">
        <is>
          <t>72597</t>
        </is>
      </c>
      <c r="B3133" s="5" t="inlineStr">
        <is>
          <t>GRIFA 1/2-3/8</t>
        </is>
      </c>
      <c r="C3133" s="5" t="inlineStr">
        <is>
          <t>FERRETERIA GENERAL</t>
        </is>
      </c>
      <c r="D3133" s="11" t="n">
        <v>8</v>
      </c>
      <c r="E3133" s="12" t="n">
        <v>22439.48</v>
      </c>
      <c r="F3133" s="14">
        <f>E3133/SUM(E$2:E$4165)</f>
        <v/>
      </c>
      <c r="G3133" s="14">
        <f>G3132+F3133</f>
        <v/>
      </c>
      <c r="H3133" s="5">
        <f>IF(G3133&lt;=p_rot_a,"A",IF(G3133&lt;=p_rot_b,"B","C"))</f>
        <v/>
      </c>
    </row>
    <row r="3134">
      <c r="A3134" s="5" t="inlineStr">
        <is>
          <t>7435</t>
        </is>
      </c>
      <c r="B3134" s="5" t="inlineStr">
        <is>
          <t>RODIN PERLIN 4 RP4 SIN ALEMAY CURVO</t>
        </is>
      </c>
      <c r="C3134" s="5" t="inlineStr">
        <is>
          <t>FERRETERIA GENERAL</t>
        </is>
      </c>
      <c r="D3134" s="11" t="n">
        <v>10</v>
      </c>
      <c r="E3134" s="12" t="n">
        <v>22432.83</v>
      </c>
      <c r="F3134" s="14">
        <f>E3134/SUM(E$2:E$4165)</f>
        <v/>
      </c>
      <c r="G3134" s="14">
        <f>G3133+F3134</f>
        <v/>
      </c>
      <c r="H3134" s="5">
        <f>IF(G3134&lt;=p_rot_a,"A",IF(G3134&lt;=p_rot_b,"B","C"))</f>
        <v/>
      </c>
    </row>
    <row r="3135">
      <c r="A3135" s="5" t="inlineStr">
        <is>
          <t>111277</t>
        </is>
      </c>
      <c r="B3135" s="5" t="inlineStr">
        <is>
          <t>$$ LLAVE FREGADERO SENC COPA METAL 90117 EZ-FLO</t>
        </is>
      </c>
      <c r="C3135" s="5" t="inlineStr">
        <is>
          <t>GRIFERIA - ACC. BAÑO Y COCINA</t>
        </is>
      </c>
      <c r="D3135" s="11" t="n">
        <v>3</v>
      </c>
      <c r="E3135" s="12" t="n">
        <v>22402.91</v>
      </c>
      <c r="F3135" s="14">
        <f>E3135/SUM(E$2:E$4165)</f>
        <v/>
      </c>
      <c r="G3135" s="14">
        <f>G3134+F3135</f>
        <v/>
      </c>
      <c r="H3135" s="5">
        <f>IF(G3135&lt;=p_rot_a,"A",IF(G3135&lt;=p_rot_b,"B","C"))</f>
        <v/>
      </c>
    </row>
    <row r="3136">
      <c r="A3136" s="5" t="inlineStr">
        <is>
          <t>3240202</t>
        </is>
      </c>
      <c r="B3136" s="5" t="inlineStr">
        <is>
          <t xml:space="preserve">TOTAL ESPATULA 2 THT835026 </t>
        </is>
      </c>
      <c r="C3136" s="5" t="inlineStr">
        <is>
          <t>FERRETERIA GENERAL</t>
        </is>
      </c>
      <c r="D3136" s="11" t="n">
        <v>39</v>
      </c>
      <c r="E3136" s="12" t="n">
        <v>22351.48</v>
      </c>
      <c r="F3136" s="14">
        <f>E3136/SUM(E$2:E$4165)</f>
        <v/>
      </c>
      <c r="G3136" s="14">
        <f>G3135+F3136</f>
        <v/>
      </c>
      <c r="H3136" s="5">
        <f>IF(G3136&lt;=p_rot_a,"A",IF(G3136&lt;=p_rot_b,"B","C"))</f>
        <v/>
      </c>
    </row>
    <row r="3137">
      <c r="A3137" s="5" t="inlineStr">
        <is>
          <t>7420</t>
        </is>
      </c>
      <c r="B3137" s="5" t="inlineStr">
        <is>
          <t>SIFON A LA PARED PVC 11/2X 11/4  T4202</t>
        </is>
      </c>
      <c r="C3137" s="5" t="inlineStr">
        <is>
          <t>FERRETERIA GENERAL</t>
        </is>
      </c>
      <c r="D3137" s="11" t="n">
        <v>18</v>
      </c>
      <c r="E3137" s="12" t="n">
        <v>22300.92</v>
      </c>
      <c r="F3137" s="14">
        <f>E3137/SUM(E$2:E$4165)</f>
        <v/>
      </c>
      <c r="G3137" s="14">
        <f>G3136+F3137</f>
        <v/>
      </c>
      <c r="H3137" s="5">
        <f>IF(G3137&lt;=p_rot_a,"A",IF(G3137&lt;=p_rot_b,"B","C"))</f>
        <v/>
      </c>
    </row>
    <row r="3138">
      <c r="A3138" s="5" t="inlineStr">
        <is>
          <t>30561</t>
        </is>
      </c>
      <c r="B3138" s="5" t="inlineStr">
        <is>
          <t>CONECTOR AZUL/GRIS 3M 14-6AWG</t>
        </is>
      </c>
      <c r="C3138" s="5" t="inlineStr">
        <is>
          <t>ACCESORIOS ELECTRICOS Y CABLES</t>
        </is>
      </c>
      <c r="D3138" s="11" t="n">
        <v>46</v>
      </c>
      <c r="E3138" s="12" t="n">
        <v>22198.95</v>
      </c>
      <c r="F3138" s="14">
        <f>E3138/SUM(E$2:E$4165)</f>
        <v/>
      </c>
      <c r="G3138" s="14">
        <f>G3137+F3138</f>
        <v/>
      </c>
      <c r="H3138" s="5">
        <f>IF(G3138&lt;=p_rot_a,"A",IF(G3138&lt;=p_rot_b,"B","C"))</f>
        <v/>
      </c>
    </row>
    <row r="3139">
      <c r="A3139" s="5" t="inlineStr">
        <is>
          <t>73837</t>
        </is>
      </c>
      <c r="B3139" s="5" t="inlineStr">
        <is>
          <t>TOTAL LLAVE FONTANERO 24 THT171246</t>
        </is>
      </c>
      <c r="C3139" s="5" t="inlineStr">
        <is>
          <t>FERRETERIA GENERAL</t>
        </is>
      </c>
      <c r="D3139" s="11" t="n">
        <v>2</v>
      </c>
      <c r="E3139" s="12" t="n">
        <v>22119.2</v>
      </c>
      <c r="F3139" s="14">
        <f>E3139/SUM(E$2:E$4165)</f>
        <v/>
      </c>
      <c r="G3139" s="14">
        <f>G3138+F3139</f>
        <v/>
      </c>
      <c r="H3139" s="5">
        <f>IF(G3139&lt;=p_rot_a,"A",IF(G3139&lt;=p_rot_b,"B","C"))</f>
        <v/>
      </c>
    </row>
    <row r="3140">
      <c r="A3140" s="5" t="inlineStr">
        <is>
          <t>30179</t>
        </is>
      </c>
      <c r="B3140" s="5" t="inlineStr">
        <is>
          <t>AGUILA BLANCO DIMMER PLATA 1003W</t>
        </is>
      </c>
      <c r="C3140" s="5" t="inlineStr">
        <is>
          <t>ACCESORIOS ELECTRICOS Y CABLES</t>
        </is>
      </c>
      <c r="D3140" s="11" t="n">
        <v>3</v>
      </c>
      <c r="E3140" s="12" t="n">
        <v>22118.24</v>
      </c>
      <c r="F3140" s="14">
        <f>E3140/SUM(E$2:E$4165)</f>
        <v/>
      </c>
      <c r="G3140" s="14">
        <f>G3139+F3140</f>
        <v/>
      </c>
      <c r="H3140" s="5">
        <f>IF(G3140&lt;=p_rot_a,"A",IF(G3140&lt;=p_rot_b,"B","C"))</f>
        <v/>
      </c>
    </row>
    <row r="3141">
      <c r="A3141" s="5" t="inlineStr">
        <is>
          <t>PINT-BT-0023</t>
        </is>
      </c>
      <c r="B3141" s="5" t="inlineStr">
        <is>
          <t>DICOLOR TINTE MADERA CRISTOBAL LITRO  COD  M 97 03</t>
        </is>
      </c>
      <c r="C3141" s="5" t="inlineStr">
        <is>
          <t>BARNIZ Y TINTES</t>
        </is>
      </c>
      <c r="D3141" s="11" t="n">
        <v>3</v>
      </c>
      <c r="E3141" s="12" t="n">
        <v>22105.44</v>
      </c>
      <c r="F3141" s="14">
        <f>E3141/SUM(E$2:E$4165)</f>
        <v/>
      </c>
      <c r="G3141" s="14">
        <f>G3140+F3141</f>
        <v/>
      </c>
      <c r="H3141" s="5">
        <f>IF(G3141&lt;=p_rot_a,"A",IF(G3141&lt;=p_rot_b,"B","C"))</f>
        <v/>
      </c>
    </row>
    <row r="3142">
      <c r="A3142" s="5" t="inlineStr">
        <is>
          <t>351100300991020</t>
        </is>
      </c>
      <c r="B3142" s="5" t="inlineStr">
        <is>
          <t>TRUPER PALA PLEGABLE CAMPING PLE-18</t>
        </is>
      </c>
      <c r="C3142" s="5" t="inlineStr">
        <is>
          <t>FERRETERIA GENERAL</t>
        </is>
      </c>
      <c r="D3142" s="11" t="n">
        <v>4</v>
      </c>
      <c r="E3142" s="12" t="n">
        <v>22101.92</v>
      </c>
      <c r="F3142" s="14">
        <f>E3142/SUM(E$2:E$4165)</f>
        <v/>
      </c>
      <c r="G3142" s="14">
        <f>G3141+F3142</f>
        <v/>
      </c>
      <c r="H3142" s="5">
        <f>IF(G3142&lt;=p_rot_a,"A",IF(G3142&lt;=p_rot_b,"B","C"))</f>
        <v/>
      </c>
    </row>
    <row r="3143">
      <c r="A3143" s="5" t="inlineStr">
        <is>
          <t>5267</t>
        </is>
      </c>
      <c r="B3143" s="5" t="inlineStr">
        <is>
          <t>PERFIL BYT UNION POLICELULAR POR METRO CELULAR BRONCE/-HUMO/CRISTAL</t>
        </is>
      </c>
      <c r="C3143" s="5" t="inlineStr">
        <is>
          <t>SIN CATEGORIA</t>
        </is>
      </c>
      <c r="D3143" s="11" t="n">
        <v>6.9</v>
      </c>
      <c r="E3143" s="12" t="n">
        <v>22090.84</v>
      </c>
      <c r="F3143" s="14">
        <f>E3143/SUM(E$2:E$4165)</f>
        <v/>
      </c>
      <c r="G3143" s="14">
        <f>G3142+F3143</f>
        <v/>
      </c>
      <c r="H3143" s="5">
        <f>IF(G3143&lt;=p_rot_a,"A",IF(G3143&lt;=p_rot_b,"B","C"))</f>
        <v/>
      </c>
    </row>
    <row r="3144">
      <c r="A3144" s="5" t="inlineStr">
        <is>
          <t>30104</t>
        </is>
      </c>
      <c r="B3144" s="5" t="inlineStr">
        <is>
          <t>SPLITTER COAXIAL 2 SALIDAS MIYAKO M112</t>
        </is>
      </c>
      <c r="C3144" s="5" t="inlineStr">
        <is>
          <t>FERRETERIA GENERAL</t>
        </is>
      </c>
      <c r="D3144" s="11" t="n">
        <v>12</v>
      </c>
      <c r="E3144" s="12" t="n">
        <v>22086.5</v>
      </c>
      <c r="F3144" s="14">
        <f>E3144/SUM(E$2:E$4165)</f>
        <v/>
      </c>
      <c r="G3144" s="14">
        <f>G3143+F3144</f>
        <v/>
      </c>
      <c r="H3144" s="5">
        <f>IF(G3144&lt;=p_rot_a,"A",IF(G3144&lt;=p_rot_b,"B","C"))</f>
        <v/>
      </c>
    </row>
    <row r="3145">
      <c r="A3145" s="5" t="inlineStr">
        <is>
          <t>3290417</t>
        </is>
      </c>
      <c r="B3145" s="5" t="inlineStr">
        <is>
          <t>NOVA EXTENSION PINTOR 122CM EXP 12448</t>
        </is>
      </c>
      <c r="C3145" s="5" t="inlineStr">
        <is>
          <t>PINTURAS Y SELLADORES</t>
        </is>
      </c>
      <c r="D3145" s="11" t="n">
        <v>4</v>
      </c>
      <c r="E3145" s="12" t="n">
        <v>22073.65</v>
      </c>
      <c r="F3145" s="14">
        <f>E3145/SUM(E$2:E$4165)</f>
        <v/>
      </c>
      <c r="G3145" s="14">
        <f>G3144+F3145</f>
        <v/>
      </c>
      <c r="H3145" s="5">
        <f>IF(G3145&lt;=p_rot_a,"A",IF(G3145&lt;=p_rot_b,"B","C"))</f>
        <v/>
      </c>
    </row>
    <row r="3146">
      <c r="A3146" s="5" t="inlineStr">
        <is>
          <t>351100300992405</t>
        </is>
      </c>
      <c r="B3146" s="5" t="inlineStr">
        <is>
          <t>HERMEX TOPE DE PUERTA NEGRO TIPO DOMO TODO-6</t>
        </is>
      </c>
      <c r="C3146" s="5" t="inlineStr">
        <is>
          <t>PUERTAS</t>
        </is>
      </c>
      <c r="D3146" s="11" t="n">
        <v>26</v>
      </c>
      <c r="E3146" s="12" t="n">
        <v>22028.14</v>
      </c>
      <c r="F3146" s="14">
        <f>E3146/SUM(E$2:E$4165)</f>
        <v/>
      </c>
      <c r="G3146" s="14">
        <f>G3145+F3146</f>
        <v/>
      </c>
      <c r="H3146" s="5">
        <f>IF(G3146&lt;=p_rot_a,"A",IF(G3146&lt;=p_rot_b,"B","C"))</f>
        <v/>
      </c>
    </row>
    <row r="3147">
      <c r="A3147" s="5" t="inlineStr">
        <is>
          <t>71225</t>
        </is>
      </c>
      <c r="B3147" s="5" t="inlineStr">
        <is>
          <t>TORNILLO CARROCERIA 1/4 X 6</t>
        </is>
      </c>
      <c r="C3147" s="5" t="inlineStr">
        <is>
          <t>TORNILLERIA</t>
        </is>
      </c>
      <c r="D3147" s="11" t="n">
        <v>125</v>
      </c>
      <c r="E3147" s="12" t="n">
        <v>21948.61</v>
      </c>
      <c r="F3147" s="14">
        <f>E3147/SUM(E$2:E$4165)</f>
        <v/>
      </c>
      <c r="G3147" s="14">
        <f>G3146+F3147</f>
        <v/>
      </c>
      <c r="H3147" s="5">
        <f>IF(G3147&lt;=p_rot_a,"A",IF(G3147&lt;=p_rot_b,"B","C"))</f>
        <v/>
      </c>
    </row>
    <row r="3148">
      <c r="A3148" s="5" t="inlineStr">
        <is>
          <t>71220</t>
        </is>
      </c>
      <c r="B3148" s="5" t="inlineStr">
        <is>
          <t>$$ TORNILLO CARROCERIA 1/4 X 3 1/2</t>
        </is>
      </c>
      <c r="C3148" s="5" t="inlineStr">
        <is>
          <t>TORNILLERIA</t>
        </is>
      </c>
      <c r="D3148" s="11" t="n">
        <v>225</v>
      </c>
      <c r="E3148" s="12" t="n">
        <v>21903.75</v>
      </c>
      <c r="F3148" s="14">
        <f>E3148/SUM(E$2:E$4165)</f>
        <v/>
      </c>
      <c r="G3148" s="14">
        <f>G3147+F3148</f>
        <v/>
      </c>
      <c r="H3148" s="5">
        <f>IF(G3148&lt;=p_rot_a,"A",IF(G3148&lt;=p_rot_b,"B","C"))</f>
        <v/>
      </c>
    </row>
    <row r="3149">
      <c r="A3149" s="5" t="inlineStr">
        <is>
          <t>7458</t>
        </is>
      </c>
      <c r="B3149" s="5" t="inlineStr">
        <is>
          <t>ALDABA 6 PULGADAS A06</t>
        </is>
      </c>
      <c r="C3149" s="5" t="inlineStr">
        <is>
          <t>FERRETERIA GENERAL</t>
        </is>
      </c>
      <c r="D3149" s="11" t="n">
        <v>19</v>
      </c>
      <c r="E3149" s="12" t="n">
        <v>21822.38</v>
      </c>
      <c r="F3149" s="14">
        <f>E3149/SUM(E$2:E$4165)</f>
        <v/>
      </c>
      <c r="G3149" s="14">
        <f>G3148+F3149</f>
        <v/>
      </c>
      <c r="H3149" s="5">
        <f>IF(G3149&lt;=p_rot_a,"A",IF(G3149&lt;=p_rot_b,"B","C"))</f>
        <v/>
      </c>
    </row>
    <row r="3150">
      <c r="A3150" s="5" t="inlineStr">
        <is>
          <t>72414</t>
        </is>
      </c>
      <c r="B3150" s="5" t="inlineStr">
        <is>
          <t>AMARRA PLASTICA NEGRA 12 PAQ 100 UND</t>
        </is>
      </c>
      <c r="C3150" s="5" t="inlineStr">
        <is>
          <t>FERRETERIA GENERAL</t>
        </is>
      </c>
      <c r="D3150" s="11" t="n">
        <v>278</v>
      </c>
      <c r="E3150" s="12" t="n">
        <v>21788.59</v>
      </c>
      <c r="F3150" s="14">
        <f>E3150/SUM(E$2:E$4165)</f>
        <v/>
      </c>
      <c r="G3150" s="14">
        <f>G3149+F3150</f>
        <v/>
      </c>
      <c r="H3150" s="5">
        <f>IF(G3150&lt;=p_rot_a,"A",IF(G3150&lt;=p_rot_b,"B","C"))</f>
        <v/>
      </c>
    </row>
    <row r="3151">
      <c r="A3151" s="5" t="inlineStr">
        <is>
          <t>PINT-PS-0002</t>
        </is>
      </c>
      <c r="B3151" s="5" t="inlineStr">
        <is>
          <t>BOSNY SPRAY AMARILLO SB-41</t>
        </is>
      </c>
      <c r="C3151" s="5" t="inlineStr">
        <is>
          <t>PINTURA SPRAY</t>
        </is>
      </c>
      <c r="D3151" s="11" t="n">
        <v>8</v>
      </c>
      <c r="E3151" s="12" t="n">
        <v>21753.2</v>
      </c>
      <c r="F3151" s="14">
        <f>E3151/SUM(E$2:E$4165)</f>
        <v/>
      </c>
      <c r="G3151" s="14">
        <f>G3150+F3151</f>
        <v/>
      </c>
      <c r="H3151" s="5">
        <f>IF(G3151&lt;=p_rot_a,"A",IF(G3151&lt;=p_rot_b,"B","C"))</f>
        <v/>
      </c>
    </row>
    <row r="3152">
      <c r="A3152" s="5" t="inlineStr">
        <is>
          <t>351100300991902</t>
        </is>
      </c>
      <c r="B3152" s="5" t="inlineStr">
        <is>
          <t>WADFOW RODILLERAS WKP1101</t>
        </is>
      </c>
      <c r="C3152" s="5" t="inlineStr">
        <is>
          <t>FERRETERIA GENERAL</t>
        </is>
      </c>
      <c r="D3152" s="11" t="n">
        <v>4</v>
      </c>
      <c r="E3152" s="12" t="n">
        <v>21674.07</v>
      </c>
      <c r="F3152" s="14">
        <f>E3152/SUM(E$2:E$4165)</f>
        <v/>
      </c>
      <c r="G3152" s="14">
        <f>G3151+F3152</f>
        <v/>
      </c>
      <c r="H3152" s="5">
        <f>IF(G3152&lt;=p_rot_a,"A",IF(G3152&lt;=p_rot_b,"B","C"))</f>
        <v/>
      </c>
    </row>
    <row r="3153">
      <c r="A3153" s="5" t="inlineStr">
        <is>
          <t>72163</t>
        </is>
      </c>
      <c r="B3153" s="5" t="inlineStr">
        <is>
          <t>TOTAL MASCARA SOLDAR TSP9201</t>
        </is>
      </c>
      <c r="C3153" s="5" t="inlineStr">
        <is>
          <t>HERRAMIENTA ELECTRICA</t>
        </is>
      </c>
      <c r="D3153" s="11" t="n">
        <v>7</v>
      </c>
      <c r="E3153" s="12" t="n">
        <v>21664.31</v>
      </c>
      <c r="F3153" s="14">
        <f>E3153/SUM(E$2:E$4165)</f>
        <v/>
      </c>
      <c r="G3153" s="14">
        <f>G3152+F3153</f>
        <v/>
      </c>
      <c r="H3153" s="5">
        <f>IF(G3153&lt;=p_rot_a,"A",IF(G3153&lt;=p_rot_b,"B","C"))</f>
        <v/>
      </c>
    </row>
    <row r="3154">
      <c r="A3154" s="5" t="inlineStr">
        <is>
          <t>990570</t>
        </is>
      </c>
      <c r="B3154" s="5" t="inlineStr">
        <is>
          <t>MANGUERA ABASTO MONOCOMANDO 1/2 X 10MM</t>
        </is>
      </c>
      <c r="C3154" s="5" t="inlineStr">
        <is>
          <t>GRIFERIA - ACC. BAÑO Y COCINA</t>
        </is>
      </c>
      <c r="D3154" s="11" t="n">
        <v>14</v>
      </c>
      <c r="E3154" s="12" t="n">
        <v>21642.75</v>
      </c>
      <c r="F3154" s="14">
        <f>E3154/SUM(E$2:E$4165)</f>
        <v/>
      </c>
      <c r="G3154" s="14">
        <f>G3153+F3154</f>
        <v/>
      </c>
      <c r="H3154" s="5">
        <f>IF(G3154&lt;=p_rot_a,"A",IF(G3154&lt;=p_rot_b,"B","C"))</f>
        <v/>
      </c>
    </row>
    <row r="3155">
      <c r="A3155" s="5" t="inlineStr">
        <is>
          <t>73831</t>
        </is>
      </c>
      <c r="B3155" s="5" t="inlineStr">
        <is>
          <t>PIQUETA SOLDADOR 500 GRS</t>
        </is>
      </c>
      <c r="C3155" s="5" t="inlineStr">
        <is>
          <t>FERRETERIA GENERAL</t>
        </is>
      </c>
      <c r="D3155" s="11" t="n">
        <v>9</v>
      </c>
      <c r="E3155" s="12" t="n">
        <v>21638.68</v>
      </c>
      <c r="F3155" s="14">
        <f>E3155/SUM(E$2:E$4165)</f>
        <v/>
      </c>
      <c r="G3155" s="14">
        <f>G3154+F3155</f>
        <v/>
      </c>
      <c r="H3155" s="5">
        <f>IF(G3155&lt;=p_rot_a,"A",IF(G3155&lt;=p_rot_b,"B","C"))</f>
        <v/>
      </c>
    </row>
    <row r="3156">
      <c r="A3156" s="5" t="inlineStr">
        <is>
          <t>7535</t>
        </is>
      </c>
      <c r="B3156" s="5" t="inlineStr">
        <is>
          <t>GRAPA CON CLAVO 10MM 100U</t>
        </is>
      </c>
      <c r="C3156" s="5" t="inlineStr">
        <is>
          <t>FERRETERIA GENERAL</t>
        </is>
      </c>
      <c r="D3156" s="11" t="n">
        <v>18</v>
      </c>
      <c r="E3156" s="12" t="n">
        <v>21587.31</v>
      </c>
      <c r="F3156" s="14">
        <f>E3156/SUM(E$2:E$4165)</f>
        <v/>
      </c>
      <c r="G3156" s="14">
        <f>G3155+F3156</f>
        <v/>
      </c>
      <c r="H3156" s="5">
        <f>IF(G3156&lt;=p_rot_a,"A",IF(G3156&lt;=p_rot_b,"B","C"))</f>
        <v/>
      </c>
    </row>
    <row r="3157">
      <c r="A3157" s="5" t="inlineStr">
        <is>
          <t>7494</t>
        </is>
      </c>
      <c r="B3157" s="5" t="inlineStr">
        <is>
          <t>CLAVO 2 SC</t>
        </is>
      </c>
      <c r="C3157" s="5" t="inlineStr">
        <is>
          <t>FERRETERIA GENERAL</t>
        </is>
      </c>
      <c r="D3157" s="11" t="n">
        <v>16.5</v>
      </c>
      <c r="E3157" s="12" t="n">
        <v>21570.04</v>
      </c>
      <c r="F3157" s="14">
        <f>E3157/SUM(E$2:E$4165)</f>
        <v/>
      </c>
      <c r="G3157" s="14">
        <f>G3156+F3157</f>
        <v/>
      </c>
      <c r="H3157" s="5">
        <f>IF(G3157&lt;=p_rot_a,"A",IF(G3157&lt;=p_rot_b,"B","C"))</f>
        <v/>
      </c>
    </row>
    <row r="3158">
      <c r="A3158" s="5" t="inlineStr">
        <is>
          <t>351100300991112</t>
        </is>
      </c>
      <c r="B3158" s="5" t="inlineStr">
        <is>
          <t>$$ AKSI ESCUADRA CARPINTERO 12 PULG</t>
        </is>
      </c>
      <c r="C3158" s="5" t="inlineStr">
        <is>
          <t>FERRETERIA GENERAL</t>
        </is>
      </c>
      <c r="D3158" s="11" t="n">
        <v>7</v>
      </c>
      <c r="E3158" s="12" t="n">
        <v>21546.6</v>
      </c>
      <c r="F3158" s="14">
        <f>E3158/SUM(E$2:E$4165)</f>
        <v/>
      </c>
      <c r="G3158" s="14">
        <f>G3157+F3158</f>
        <v/>
      </c>
      <c r="H3158" s="5">
        <f>IF(G3158&lt;=p_rot_a,"A",IF(G3158&lt;=p_rot_b,"B","C"))</f>
        <v/>
      </c>
    </row>
    <row r="3159">
      <c r="A3159" s="5" t="inlineStr">
        <is>
          <t>30481</t>
        </is>
      </c>
      <c r="B3159" s="5" t="inlineStr">
        <is>
          <t>UNION CONDUIT 1 TIPO A UL*</t>
        </is>
      </c>
      <c r="C3159" s="5" t="inlineStr">
        <is>
          <t>ACCESORIOS ELECTRICOS Y CABLES</t>
        </is>
      </c>
      <c r="D3159" s="11" t="n">
        <v>61</v>
      </c>
      <c r="E3159" s="12" t="n">
        <v>21486.59</v>
      </c>
      <c r="F3159" s="14">
        <f>E3159/SUM(E$2:E$4165)</f>
        <v/>
      </c>
      <c r="G3159" s="14">
        <f>G3158+F3159</f>
        <v/>
      </c>
      <c r="H3159" s="5">
        <f>IF(G3159&lt;=p_rot_a,"A",IF(G3159&lt;=p_rot_b,"B","C"))</f>
        <v/>
      </c>
    </row>
    <row r="3160">
      <c r="A3160" s="5" t="inlineStr">
        <is>
          <t>420420950</t>
        </is>
      </c>
      <c r="B3160" s="5" t="inlineStr">
        <is>
          <t>PROTECTO MADETEC 9600 MDWB 3EN1 CAOBA 1 GL (3.785L)</t>
        </is>
      </c>
      <c r="C3160" s="5" t="inlineStr">
        <is>
          <t>SIN CATEGORIA</t>
        </is>
      </c>
      <c r="D3160" s="11" t="n">
        <v>1</v>
      </c>
      <c r="E3160" s="12" t="n">
        <v>21481.64</v>
      </c>
      <c r="F3160" s="14">
        <f>E3160/SUM(E$2:E$4165)</f>
        <v/>
      </c>
      <c r="G3160" s="14">
        <f>G3159+F3160</f>
        <v/>
      </c>
      <c r="H3160" s="5">
        <f>IF(G3160&lt;=p_rot_a,"A",IF(G3160&lt;=p_rot_b,"B","C"))</f>
        <v/>
      </c>
    </row>
    <row r="3161">
      <c r="A3161" s="5" t="inlineStr">
        <is>
          <t>420420953</t>
        </is>
      </c>
      <c r="B3161" s="5" t="inlineStr">
        <is>
          <t>PROTECTO MADETEC 9602 MDWB 3EN1 ROBLE CLARO 1 GL (3.785L)</t>
        </is>
      </c>
      <c r="C3161" s="5" t="inlineStr">
        <is>
          <t>SIN CATEGORIA</t>
        </is>
      </c>
      <c r="D3161" s="11" t="n">
        <v>1</v>
      </c>
      <c r="E3161" s="12" t="n">
        <v>21481.64</v>
      </c>
      <c r="F3161" s="14">
        <f>E3161/SUM(E$2:E$4165)</f>
        <v/>
      </c>
      <c r="G3161" s="14">
        <f>G3160+F3161</f>
        <v/>
      </c>
      <c r="H3161" s="5">
        <f>IF(G3161&lt;=p_rot_a,"A",IF(G3161&lt;=p_rot_b,"B","C"))</f>
        <v/>
      </c>
    </row>
    <row r="3162">
      <c r="A3162" s="5" t="inlineStr">
        <is>
          <t>351100300990152</t>
        </is>
      </c>
      <c r="B3162" s="5" t="inlineStr">
        <is>
          <t>TOTAL LLAVE TORX TIPO T 8PZ T10-T50 THHW8083</t>
        </is>
      </c>
      <c r="C3162" s="5" t="inlineStr">
        <is>
          <t>FERRETERIA GENERAL</t>
        </is>
      </c>
      <c r="D3162" s="11" t="n">
        <v>4</v>
      </c>
      <c r="E3162" s="12" t="n">
        <v>21470.59</v>
      </c>
      <c r="F3162" s="14">
        <f>E3162/SUM(E$2:E$4165)</f>
        <v/>
      </c>
      <c r="G3162" s="14">
        <f>G3161+F3162</f>
        <v/>
      </c>
      <c r="H3162" s="5">
        <f>IF(G3162&lt;=p_rot_a,"A",IF(G3162&lt;=p_rot_b,"B","C"))</f>
        <v/>
      </c>
    </row>
    <row r="3163">
      <c r="A3163" s="5" t="inlineStr">
        <is>
          <t>7466</t>
        </is>
      </c>
      <c r="B3163" s="5" t="inlineStr">
        <is>
          <t xml:space="preserve">PICAPORTE PIN PPN5 C/RECIBIDOR </t>
        </is>
      </c>
      <c r="C3163" s="5" t="inlineStr">
        <is>
          <t>FERRETERIA GENERAL</t>
        </is>
      </c>
      <c r="D3163" s="11" t="n">
        <v>15</v>
      </c>
      <c r="E3163" s="12" t="n">
        <v>21455.68</v>
      </c>
      <c r="F3163" s="14">
        <f>E3163/SUM(E$2:E$4165)</f>
        <v/>
      </c>
      <c r="G3163" s="14">
        <f>G3162+F3163</f>
        <v/>
      </c>
      <c r="H3163" s="5">
        <f>IF(G3163&lt;=p_rot_a,"A",IF(G3163&lt;=p_rot_b,"B","C"))</f>
        <v/>
      </c>
    </row>
    <row r="3164">
      <c r="A3164" s="5" t="inlineStr">
        <is>
          <t>71706</t>
        </is>
      </c>
      <c r="B3164" s="5" t="inlineStr">
        <is>
          <t>CLAVO ACERO 1 CAJA 250 UNIDADES</t>
        </is>
      </c>
      <c r="C3164" s="5" t="inlineStr">
        <is>
          <t>FERRETERIA GENERAL</t>
        </is>
      </c>
      <c r="D3164" s="11" t="n">
        <v>7</v>
      </c>
      <c r="E3164" s="12" t="n">
        <v>21434.84</v>
      </c>
      <c r="F3164" s="14">
        <f>E3164/SUM(E$2:E$4165)</f>
        <v/>
      </c>
      <c r="G3164" s="14">
        <f>G3163+F3164</f>
        <v/>
      </c>
      <c r="H3164" s="5">
        <f>IF(G3164&lt;=p_rot_a,"A",IF(G3164&lt;=p_rot_b,"B","C"))</f>
        <v/>
      </c>
    </row>
    <row r="3165">
      <c r="A3165" s="5" t="inlineStr">
        <is>
          <t>30691</t>
        </is>
      </c>
      <c r="B3165" s="5" t="inlineStr">
        <is>
          <t>BTICINO OVAL APAGARDOR PARCHE P52</t>
        </is>
      </c>
      <c r="C3165" s="5" t="inlineStr">
        <is>
          <t>ACCESORIOS ELECTRICOS Y CABLES</t>
        </is>
      </c>
      <c r="D3165" s="11" t="n">
        <v>11</v>
      </c>
      <c r="E3165" s="12" t="n">
        <v>21306.51</v>
      </c>
      <c r="F3165" s="14">
        <f>E3165/SUM(E$2:E$4165)</f>
        <v/>
      </c>
      <c r="G3165" s="14">
        <f>G3164+F3165</f>
        <v/>
      </c>
      <c r="H3165" s="5">
        <f>IF(G3165&lt;=p_rot_a,"A",IF(G3165&lt;=p_rot_b,"B","C"))</f>
        <v/>
      </c>
    </row>
    <row r="3166">
      <c r="A3166" s="5" t="inlineStr">
        <is>
          <t>6224</t>
        </is>
      </c>
      <c r="B3166" s="5" t="inlineStr">
        <is>
          <t>MARCO RODILLO NOVA 3  063034</t>
        </is>
      </c>
      <c r="C3166" s="5" t="inlineStr">
        <is>
          <t>PINTURAS Y SELLADORES</t>
        </is>
      </c>
      <c r="D3166" s="11" t="n">
        <v>23</v>
      </c>
      <c r="E3166" s="12" t="n">
        <v>21304.91</v>
      </c>
      <c r="F3166" s="14">
        <f>E3166/SUM(E$2:E$4165)</f>
        <v/>
      </c>
      <c r="G3166" s="14">
        <f>G3165+F3166</f>
        <v/>
      </c>
      <c r="H3166" s="5">
        <f>IF(G3166&lt;=p_rot_a,"A",IF(G3166&lt;=p_rot_b,"B","C"))</f>
        <v/>
      </c>
    </row>
    <row r="3167">
      <c r="A3167" s="5" t="inlineStr">
        <is>
          <t>6508</t>
        </is>
      </c>
      <c r="B3167" s="5" t="inlineStr">
        <is>
          <t>MASILLA ACRILICA LANCO MAHOGANY CAOBA 8 OZ</t>
        </is>
      </c>
      <c r="C3167" s="5" t="inlineStr">
        <is>
          <t>PINTURAS Y SELLADORES</t>
        </is>
      </c>
      <c r="D3167" s="11" t="n">
        <v>13</v>
      </c>
      <c r="E3167" s="12" t="n">
        <v>21291.64</v>
      </c>
      <c r="F3167" s="14">
        <f>E3167/SUM(E$2:E$4165)</f>
        <v/>
      </c>
      <c r="G3167" s="14">
        <f>G3166+F3167</f>
        <v/>
      </c>
      <c r="H3167" s="5">
        <f>IF(G3167&lt;=p_rot_a,"A",IF(G3167&lt;=p_rot_b,"B","C"))</f>
        <v/>
      </c>
    </row>
    <row r="3168">
      <c r="A3168" s="5" t="inlineStr">
        <is>
          <t>234232</t>
        </is>
      </c>
      <c r="B3168" s="5" t="inlineStr">
        <is>
          <t>TOTAL NIVEL ALUMINIO 60CM/24 TMT26028 // TMT26086</t>
        </is>
      </c>
      <c r="C3168" s="5" t="inlineStr">
        <is>
          <t>FERRETERIA GENERAL</t>
        </is>
      </c>
      <c r="D3168" s="11" t="n">
        <v>3</v>
      </c>
      <c r="E3168" s="12" t="n">
        <v>21252.58</v>
      </c>
      <c r="F3168" s="14">
        <f>E3168/SUM(E$2:E$4165)</f>
        <v/>
      </c>
      <c r="G3168" s="14">
        <f>G3167+F3168</f>
        <v/>
      </c>
      <c r="H3168" s="5">
        <f>IF(G3168&lt;=p_rot_a,"A",IF(G3168&lt;=p_rot_b,"B","C"))</f>
        <v/>
      </c>
    </row>
    <row r="3169">
      <c r="A3169" s="5" t="inlineStr">
        <is>
          <t>4300990560</t>
        </is>
      </c>
      <c r="B3169" s="5" t="inlineStr">
        <is>
          <t>TOTAL ESCUADRA RAPIDA 7 TMT61201</t>
        </is>
      </c>
      <c r="C3169" s="5" t="inlineStr">
        <is>
          <t>SIN CATEGORIA</t>
        </is>
      </c>
      <c r="D3169" s="11" t="n">
        <v>9</v>
      </c>
      <c r="E3169" s="12" t="n">
        <v>21229.35</v>
      </c>
      <c r="F3169" s="14">
        <f>E3169/SUM(E$2:E$4165)</f>
        <v/>
      </c>
      <c r="G3169" s="14">
        <f>G3168+F3169</f>
        <v/>
      </c>
      <c r="H3169" s="5">
        <f>IF(G3169&lt;=p_rot_a,"A",IF(G3169&lt;=p_rot_b,"B","C"))</f>
        <v/>
      </c>
    </row>
    <row r="3170">
      <c r="A3170" s="5" t="inlineStr">
        <is>
          <t>PINT-BT-0030</t>
        </is>
      </c>
      <c r="B3170" s="5" t="inlineStr">
        <is>
          <t>LANCO AQUAVAR BARNIZ 3 EN 1 ALCALA 1/4 AQ1359-5</t>
        </is>
      </c>
      <c r="C3170" s="5" t="inlineStr">
        <is>
          <t>BARNIZ Y TINTES</t>
        </is>
      </c>
      <c r="D3170" s="11" t="n">
        <v>3</v>
      </c>
      <c r="E3170" s="12" t="n">
        <v>21205.99</v>
      </c>
      <c r="F3170" s="14">
        <f>E3170/SUM(E$2:E$4165)</f>
        <v/>
      </c>
      <c r="G3170" s="14">
        <f>G3169+F3170</f>
        <v/>
      </c>
      <c r="H3170" s="5">
        <f>IF(G3170&lt;=p_rot_a,"A",IF(G3170&lt;=p_rot_b,"B","C"))</f>
        <v/>
      </c>
    </row>
    <row r="3171">
      <c r="A3171" s="5" t="inlineStr">
        <is>
          <t>351100300991252</t>
        </is>
      </c>
      <c r="B3171" s="5" t="inlineStr">
        <is>
          <t>VESLEE LIMPIADOR DE CARBURADOR 450ML VSL-2</t>
        </is>
      </c>
      <c r="C3171" s="5" t="inlineStr">
        <is>
          <t>FERRETERIA GENERAL</t>
        </is>
      </c>
      <c r="D3171" s="11" t="n">
        <v>14</v>
      </c>
      <c r="E3171" s="12" t="n">
        <v>21191.57</v>
      </c>
      <c r="F3171" s="14">
        <f>E3171/SUM(E$2:E$4165)</f>
        <v/>
      </c>
      <c r="G3171" s="14">
        <f>G3170+F3171</f>
        <v/>
      </c>
      <c r="H3171" s="5">
        <f>IF(G3171&lt;=p_rot_a,"A",IF(G3171&lt;=p_rot_b,"B","C"))</f>
        <v/>
      </c>
    </row>
    <row r="3172">
      <c r="A3172" s="5" t="inlineStr">
        <is>
          <t>72376</t>
        </is>
      </c>
      <c r="B3172" s="5" t="inlineStr">
        <is>
          <t>TRUPER ESCUADRA FALSA 8  ETF-8 E-83</t>
        </is>
      </c>
      <c r="C3172" s="5" t="inlineStr">
        <is>
          <t>FERRETERIA GENERAL</t>
        </is>
      </c>
      <c r="D3172" s="11" t="n">
        <v>10</v>
      </c>
      <c r="E3172" s="12" t="n">
        <v>21168.65</v>
      </c>
      <c r="F3172" s="14">
        <f>E3172/SUM(E$2:E$4165)</f>
        <v/>
      </c>
      <c r="G3172" s="14">
        <f>G3171+F3172</f>
        <v/>
      </c>
      <c r="H3172" s="5">
        <f>IF(G3172&lt;=p_rot_a,"A",IF(G3172&lt;=p_rot_b,"B","C"))</f>
        <v/>
      </c>
    </row>
    <row r="3173">
      <c r="A3173" s="5" t="inlineStr">
        <is>
          <t>351100300992634</t>
        </is>
      </c>
      <c r="B3173" s="5" t="inlineStr">
        <is>
          <t>CERAMICA CITTA MOKA MATTE  60X60 CAJA 1.44M2</t>
        </is>
      </c>
      <c r="C3173" s="5" t="inlineStr">
        <is>
          <t>CERAMICA</t>
        </is>
      </c>
      <c r="D3173" s="11" t="n">
        <v>3</v>
      </c>
      <c r="E3173" s="12" t="n">
        <v>21168</v>
      </c>
      <c r="F3173" s="14">
        <f>E3173/SUM(E$2:E$4165)</f>
        <v/>
      </c>
      <c r="G3173" s="14">
        <f>G3172+F3173</f>
        <v/>
      </c>
      <c r="H3173" s="5">
        <f>IF(G3173&lt;=p_rot_a,"A",IF(G3173&lt;=p_rot_b,"B","C"))</f>
        <v/>
      </c>
    </row>
    <row r="3174">
      <c r="A3174" s="5" t="inlineStr">
        <is>
          <t>9280</t>
        </is>
      </c>
      <c r="B3174" s="5" t="inlineStr">
        <is>
          <t>UNION 1/2 CON INSERTO METAL ADAPTADOR HEMBRA</t>
        </is>
      </c>
      <c r="C3174" s="5" t="inlineStr">
        <is>
          <t>TUBERIA PVC, CANOAS Y ACCESORIOS</t>
        </is>
      </c>
      <c r="D3174" s="11" t="n">
        <v>20</v>
      </c>
      <c r="E3174" s="12" t="n">
        <v>21135.6</v>
      </c>
      <c r="F3174" s="14">
        <f>E3174/SUM(E$2:E$4165)</f>
        <v/>
      </c>
      <c r="G3174" s="14">
        <f>G3173+F3174</f>
        <v/>
      </c>
      <c r="H3174" s="5">
        <f>IF(G3174&lt;=p_rot_a,"A",IF(G3174&lt;=p_rot_b,"B","C"))</f>
        <v/>
      </c>
    </row>
    <row r="3175">
      <c r="A3175" s="5" t="inlineStr">
        <is>
          <t>970</t>
        </is>
      </c>
      <c r="B3175" s="5" t="inlineStr">
        <is>
          <t>CODO 1/2 X 45</t>
        </is>
      </c>
      <c r="C3175" s="5" t="inlineStr">
        <is>
          <t>TUBERIA PVC, CANOAS Y ACCESORIOS</t>
        </is>
      </c>
      <c r="D3175" s="11" t="n">
        <v>120</v>
      </c>
      <c r="E3175" s="12" t="n">
        <v>21120.22</v>
      </c>
      <c r="F3175" s="14">
        <f>E3175/SUM(E$2:E$4165)</f>
        <v/>
      </c>
      <c r="G3175" s="14">
        <f>G3174+F3175</f>
        <v/>
      </c>
      <c r="H3175" s="5">
        <f>IF(G3175&lt;=p_rot_a,"A",IF(G3175&lt;=p_rot_b,"B","C"))</f>
        <v/>
      </c>
    </row>
    <row r="3176">
      <c r="A3176" s="5" t="inlineStr">
        <is>
          <t>351100300991553</t>
        </is>
      </c>
      <c r="B3176" s="5" t="inlineStr">
        <is>
          <t>NORTON DISCO CAFE PARA REMOVER PINTURA Y BARNIZ EN MADERA 41/2</t>
        </is>
      </c>
      <c r="C3176" s="5" t="inlineStr">
        <is>
          <t>FERRETERIA GENERAL</t>
        </is>
      </c>
      <c r="D3176" s="11" t="n">
        <v>3</v>
      </c>
      <c r="E3176" s="12" t="n">
        <v>21106.19</v>
      </c>
      <c r="F3176" s="14">
        <f>E3176/SUM(E$2:E$4165)</f>
        <v/>
      </c>
      <c r="G3176" s="14">
        <f>G3175+F3176</f>
        <v/>
      </c>
      <c r="H3176" s="5">
        <f>IF(G3176&lt;=p_rot_a,"A",IF(G3176&lt;=p_rot_b,"B","C"))</f>
        <v/>
      </c>
    </row>
    <row r="3177">
      <c r="A3177" s="5" t="inlineStr">
        <is>
          <t>351100300991296</t>
        </is>
      </c>
      <c r="B3177" s="5" t="inlineStr">
        <is>
          <t>PROTECTO HIGH STANDARD LATEX SATIN BLANCO 1/4</t>
        </is>
      </c>
      <c r="C3177" s="5" t="inlineStr">
        <is>
          <t>SIN CATEGORIA</t>
        </is>
      </c>
      <c r="D3177" s="11" t="n">
        <v>4</v>
      </c>
      <c r="E3177" s="12" t="n">
        <v>21061.95</v>
      </c>
      <c r="F3177" s="14">
        <f>E3177/SUM(E$2:E$4165)</f>
        <v/>
      </c>
      <c r="G3177" s="14">
        <f>G3176+F3177</f>
        <v/>
      </c>
      <c r="H3177" s="5">
        <f>IF(G3177&lt;=p_rot_a,"A",IF(G3177&lt;=p_rot_b,"B","C"))</f>
        <v/>
      </c>
    </row>
    <row r="3178">
      <c r="A3178" s="5" t="inlineStr">
        <is>
          <t>2038423</t>
        </is>
      </c>
      <c r="B3178" s="5" t="inlineStr">
        <is>
          <t>CUCHARA ALBAÑIL TOTAL 6</t>
        </is>
      </c>
      <c r="C3178" s="5" t="inlineStr">
        <is>
          <t>FERRETERIA GENERAL</t>
        </is>
      </c>
      <c r="D3178" s="11" t="n">
        <v>15</v>
      </c>
      <c r="E3178" s="12" t="n">
        <v>21052.29</v>
      </c>
      <c r="F3178" s="14">
        <f>E3178/SUM(E$2:E$4165)</f>
        <v/>
      </c>
      <c r="G3178" s="14">
        <f>G3177+F3178</f>
        <v/>
      </c>
      <c r="H3178" s="5">
        <f>IF(G3178&lt;=p_rot_a,"A",IF(G3178&lt;=p_rot_b,"B","C"))</f>
        <v/>
      </c>
    </row>
    <row r="3179">
      <c r="A3179" s="5" t="inlineStr">
        <is>
          <t>351100300991680</t>
        </is>
      </c>
      <c r="B3179" s="5" t="inlineStr">
        <is>
          <t>TRUPER BISAGRA 3X3 DORADA PAR BC-301PP HERMEX</t>
        </is>
      </c>
      <c r="C3179" s="5" t="inlineStr">
        <is>
          <t>SIN CATEGORIA</t>
        </is>
      </c>
      <c r="D3179" s="11" t="n">
        <v>27</v>
      </c>
      <c r="E3179" s="12" t="n">
        <v>20930.97</v>
      </c>
      <c r="F3179" s="14">
        <f>E3179/SUM(E$2:E$4165)</f>
        <v/>
      </c>
      <c r="G3179" s="14">
        <f>G3178+F3179</f>
        <v/>
      </c>
      <c r="H3179" s="5">
        <f>IF(G3179&lt;=p_rot_a,"A",IF(G3179&lt;=p_rot_b,"B","C"))</f>
        <v/>
      </c>
    </row>
    <row r="3180">
      <c r="A3180" s="5" t="inlineStr">
        <is>
          <t>7751</t>
        </is>
      </c>
      <c r="B3180" s="5" t="inlineStr">
        <is>
          <t>CONECTOR BARRIL #10</t>
        </is>
      </c>
      <c r="C3180" s="5" t="inlineStr">
        <is>
          <t>ACCESORIOS ELECTRICOS Y CABLES</t>
        </is>
      </c>
      <c r="D3180" s="11" t="n">
        <v>44</v>
      </c>
      <c r="E3180" s="12" t="n">
        <v>20915.38</v>
      </c>
      <c r="F3180" s="14">
        <f>E3180/SUM(E$2:E$4165)</f>
        <v/>
      </c>
      <c r="G3180" s="14">
        <f>G3179+F3180</f>
        <v/>
      </c>
      <c r="H3180" s="5">
        <f>IF(G3180&lt;=p_rot_a,"A",IF(G3180&lt;=p_rot_b,"B","C"))</f>
        <v/>
      </c>
    </row>
    <row r="3181">
      <c r="A3181" s="5" t="inlineStr">
        <is>
          <t>420987</t>
        </is>
      </c>
      <c r="B3181" s="5" t="inlineStr">
        <is>
          <t>TOTAL PISTOLA ALTA 1.5B TAT11001</t>
        </is>
      </c>
      <c r="C3181" s="5" t="inlineStr">
        <is>
          <t>FERRETERIA GENERAL</t>
        </is>
      </c>
      <c r="D3181" s="11" t="n">
        <v>2</v>
      </c>
      <c r="E3181" s="12" t="n">
        <v>20878.21</v>
      </c>
      <c r="F3181" s="14">
        <f>E3181/SUM(E$2:E$4165)</f>
        <v/>
      </c>
      <c r="G3181" s="14">
        <f>G3180+F3181</f>
        <v/>
      </c>
      <c r="H3181" s="5">
        <f>IF(G3181&lt;=p_rot_a,"A",IF(G3181&lt;=p_rot_b,"B","C"))</f>
        <v/>
      </c>
    </row>
    <row r="3182">
      <c r="A3182" s="5" t="inlineStr">
        <is>
          <t>4161</t>
        </is>
      </c>
      <c r="B3182" s="5" t="inlineStr">
        <is>
          <t>TOTAL DISCO METAL 41/2 CORTE GRUESO  AT000660</t>
        </is>
      </c>
      <c r="C3182" s="5" t="inlineStr">
        <is>
          <t>SIN CATEGORIA</t>
        </is>
      </c>
      <c r="D3182" s="11" t="n">
        <v>34</v>
      </c>
      <c r="E3182" s="12" t="n">
        <v>20857.52</v>
      </c>
      <c r="F3182" s="14">
        <f>E3182/SUM(E$2:E$4165)</f>
        <v/>
      </c>
      <c r="G3182" s="14">
        <f>G3181+F3182</f>
        <v/>
      </c>
      <c r="H3182" s="5">
        <f>IF(G3182&lt;=p_rot_a,"A",IF(G3182&lt;=p_rot_b,"B","C"))</f>
        <v/>
      </c>
    </row>
    <row r="3183">
      <c r="A3183" s="5" t="inlineStr">
        <is>
          <t>351100300991476</t>
        </is>
      </c>
      <c r="B3183" s="5" t="inlineStr">
        <is>
          <t>GLADIATOR CARGADOR TPG813/20  REPUESTO</t>
        </is>
      </c>
      <c r="C3183" s="5" t="inlineStr">
        <is>
          <t>SIN CATEGORIA</t>
        </is>
      </c>
      <c r="D3183" s="11" t="n">
        <v>2</v>
      </c>
      <c r="E3183" s="12" t="n">
        <v>20841.04</v>
      </c>
      <c r="F3183" s="14">
        <f>E3183/SUM(E$2:E$4165)</f>
        <v/>
      </c>
      <c r="G3183" s="14">
        <f>G3182+F3183</f>
        <v/>
      </c>
      <c r="H3183" s="5">
        <f>IF(G3183&lt;=p_rot_a,"A",IF(G3183&lt;=p_rot_b,"B","C"))</f>
        <v/>
      </c>
    </row>
    <row r="3184">
      <c r="A3184" s="5" t="inlineStr">
        <is>
          <t>351100300991802</t>
        </is>
      </c>
      <c r="B3184" s="5" t="inlineStr">
        <is>
          <t>ESQUINERO K7033-1 GRIS OSCURO PANEL ACANALADO 1X1 2.90M WALL PANEL</t>
        </is>
      </c>
      <c r="C3184" s="5" t="inlineStr">
        <is>
          <t>SIN CATEGORIA</t>
        </is>
      </c>
      <c r="D3184" s="11" t="n">
        <v>8</v>
      </c>
      <c r="E3184" s="12" t="n">
        <v>20840.71</v>
      </c>
      <c r="F3184" s="14">
        <f>E3184/SUM(E$2:E$4165)</f>
        <v/>
      </c>
      <c r="G3184" s="14">
        <f>G3183+F3184</f>
        <v/>
      </c>
      <c r="H3184" s="5">
        <f>IF(G3184&lt;=p_rot_a,"A",IF(G3184&lt;=p_rot_b,"B","C"))</f>
        <v/>
      </c>
    </row>
    <row r="3185">
      <c r="A3185" s="5" t="inlineStr">
        <is>
          <t>32420396</t>
        </is>
      </c>
      <c r="B3185" s="5" t="inlineStr">
        <is>
          <t>TOTAL ESPATULA 10 THPUT25011/THPUT78250</t>
        </is>
      </c>
      <c r="C3185" s="5" t="inlineStr">
        <is>
          <t>FERRETERIA GENERAL</t>
        </is>
      </c>
      <c r="D3185" s="11" t="n">
        <v>9</v>
      </c>
      <c r="E3185" s="12" t="n">
        <v>20802.9</v>
      </c>
      <c r="F3185" s="14">
        <f>E3185/SUM(E$2:E$4165)</f>
        <v/>
      </c>
      <c r="G3185" s="14">
        <f>G3184+F3185</f>
        <v/>
      </c>
      <c r="H3185" s="5">
        <f>IF(G3185&lt;=p_rot_a,"A",IF(G3185&lt;=p_rot_b,"B","C"))</f>
        <v/>
      </c>
    </row>
    <row r="3186">
      <c r="A3186" s="5" t="inlineStr">
        <is>
          <t>72836</t>
        </is>
      </c>
      <c r="B3186" s="5" t="inlineStr">
        <is>
          <t>RODIN BOLA 2 PARCHE JUEGO</t>
        </is>
      </c>
      <c r="C3186" s="5" t="inlineStr">
        <is>
          <t>FERRETERIA GENERAL</t>
        </is>
      </c>
      <c r="D3186" s="11" t="n">
        <v>10</v>
      </c>
      <c r="E3186" s="12" t="n">
        <v>20754.72</v>
      </c>
      <c r="F3186" s="14">
        <f>E3186/SUM(E$2:E$4165)</f>
        <v/>
      </c>
      <c r="G3186" s="14">
        <f>G3185+F3186</f>
        <v/>
      </c>
      <c r="H3186" s="5">
        <f>IF(G3186&lt;=p_rot_a,"A",IF(G3186&lt;=p_rot_b,"B","C"))</f>
        <v/>
      </c>
    </row>
    <row r="3187">
      <c r="A3187" s="5" t="inlineStr">
        <is>
          <t>72595</t>
        </is>
      </c>
      <c r="B3187" s="5" t="inlineStr">
        <is>
          <t>BOTA DE HULE #40</t>
        </is>
      </c>
      <c r="C3187" s="5" t="inlineStr">
        <is>
          <t>FERRETERIA GENERAL</t>
        </is>
      </c>
      <c r="D3187" s="11" t="n">
        <v>3</v>
      </c>
      <c r="E3187" s="12" t="n">
        <v>20742.13</v>
      </c>
      <c r="F3187" s="14">
        <f>E3187/SUM(E$2:E$4165)</f>
        <v/>
      </c>
      <c r="G3187" s="14">
        <f>G3186+F3187</f>
        <v/>
      </c>
      <c r="H3187" s="5">
        <f>IF(G3187&lt;=p_rot_a,"A",IF(G3187&lt;=p_rot_b,"B","C"))</f>
        <v/>
      </c>
    </row>
    <row r="3188">
      <c r="A3188" s="5" t="inlineStr">
        <is>
          <t>351100300990102</t>
        </is>
      </c>
      <c r="B3188" s="5" t="inlineStr">
        <is>
          <t>CONECTOR EMT 1 1/4 PRESION</t>
        </is>
      </c>
      <c r="C3188" s="5" t="inlineStr">
        <is>
          <t>ACCESORIOS ELECTRICOS Y CABLES</t>
        </is>
      </c>
      <c r="D3188" s="11" t="n">
        <v>27</v>
      </c>
      <c r="E3188" s="12" t="n">
        <v>20738.47</v>
      </c>
      <c r="F3188" s="14">
        <f>E3188/SUM(E$2:E$4165)</f>
        <v/>
      </c>
      <c r="G3188" s="14">
        <f>G3187+F3188</f>
        <v/>
      </c>
      <c r="H3188" s="5">
        <f>IF(G3188&lt;=p_rot_a,"A",IF(G3188&lt;=p_rot_b,"B","C"))</f>
        <v/>
      </c>
    </row>
    <row r="3189">
      <c r="A3189" s="5" t="inlineStr">
        <is>
          <t>72263</t>
        </is>
      </c>
      <c r="B3189" s="5" t="inlineStr">
        <is>
          <t>TOTAL SARGENTO 12/80 THT1321204</t>
        </is>
      </c>
      <c r="C3189" s="5" t="inlineStr">
        <is>
          <t>FERRETERIA GENERAL</t>
        </is>
      </c>
      <c r="D3189" s="11" t="n">
        <v>2</v>
      </c>
      <c r="E3189" s="12" t="n">
        <v>20736.13</v>
      </c>
      <c r="F3189" s="14">
        <f>E3189/SUM(E$2:E$4165)</f>
        <v/>
      </c>
      <c r="G3189" s="14">
        <f>G3188+F3189</f>
        <v/>
      </c>
      <c r="H3189" s="5">
        <f>IF(G3189&lt;=p_rot_a,"A",IF(G3189&lt;=p_rot_b,"B","C"))</f>
        <v/>
      </c>
    </row>
    <row r="3190">
      <c r="A3190" s="5" t="inlineStr">
        <is>
          <t>30331</t>
        </is>
      </c>
      <c r="B3190" s="5" t="inlineStr">
        <is>
          <t>FOTOCELDA EAGLE 110V 220V 6890 AGUILA</t>
        </is>
      </c>
      <c r="C3190" s="5" t="inlineStr">
        <is>
          <t>ACCESORIOS ELECTRICOS Y CABLES</t>
        </is>
      </c>
      <c r="D3190" s="11" t="n">
        <v>4</v>
      </c>
      <c r="E3190" s="12" t="n">
        <v>20690.19</v>
      </c>
      <c r="F3190" s="14">
        <f>E3190/SUM(E$2:E$4165)</f>
        <v/>
      </c>
      <c r="G3190" s="14">
        <f>G3189+F3190</f>
        <v/>
      </c>
      <c r="H3190" s="5">
        <f>IF(G3190&lt;=p_rot_a,"A",IF(G3190&lt;=p_rot_b,"B","C"))</f>
        <v/>
      </c>
    </row>
    <row r="3191">
      <c r="A3191" s="5" t="inlineStr">
        <is>
          <t>72169</t>
        </is>
      </c>
      <c r="B3191" s="5" t="inlineStr">
        <is>
          <t>AGUILA EXTENSION ELECTRICA  20FT / 20</t>
        </is>
      </c>
      <c r="C3191" s="5" t="inlineStr">
        <is>
          <t>ACCESORIOS ELECTRICOS Y CABLES</t>
        </is>
      </c>
      <c r="D3191" s="11" t="n">
        <v>5</v>
      </c>
      <c r="E3191" s="12" t="n">
        <v>20621.3</v>
      </c>
      <c r="F3191" s="14">
        <f>E3191/SUM(E$2:E$4165)</f>
        <v/>
      </c>
      <c r="G3191" s="14">
        <f>G3190+F3191</f>
        <v/>
      </c>
      <c r="H3191" s="5">
        <f>IF(G3191&lt;=p_rot_a,"A",IF(G3191&lt;=p_rot_b,"B","C"))</f>
        <v/>
      </c>
    </row>
    <row r="3192">
      <c r="A3192" s="5" t="inlineStr">
        <is>
          <t>71227</t>
        </is>
      </c>
      <c r="B3192" s="5" t="inlineStr">
        <is>
          <t>TORNILLO CARROCERIA 1/4 X 8</t>
        </is>
      </c>
      <c r="C3192" s="5" t="inlineStr">
        <is>
          <t>TORNILLERIA</t>
        </is>
      </c>
      <c r="D3192" s="11" t="n">
        <v>91</v>
      </c>
      <c r="E3192" s="12" t="n">
        <v>20612.36</v>
      </c>
      <c r="F3192" s="14">
        <f>E3192/SUM(E$2:E$4165)</f>
        <v/>
      </c>
      <c r="G3192" s="14">
        <f>G3191+F3192</f>
        <v/>
      </c>
      <c r="H3192" s="5">
        <f>IF(G3192&lt;=p_rot_a,"A",IF(G3192&lt;=p_rot_b,"B","C"))</f>
        <v/>
      </c>
    </row>
    <row r="3193">
      <c r="A3193" s="5" t="inlineStr">
        <is>
          <t>30289</t>
        </is>
      </c>
      <c r="B3193" s="5" t="inlineStr">
        <is>
          <t>TANIA BREAKER 1X40</t>
        </is>
      </c>
      <c r="C3193" s="5" t="inlineStr">
        <is>
          <t>ACCESORIOS ELECTRICOS Y CABLES</t>
        </is>
      </c>
      <c r="D3193" s="11" t="n">
        <v>5</v>
      </c>
      <c r="E3193" s="12" t="n">
        <v>20608.56</v>
      </c>
      <c r="F3193" s="14">
        <f>E3193/SUM(E$2:E$4165)</f>
        <v/>
      </c>
      <c r="G3193" s="14">
        <f>G3192+F3193</f>
        <v/>
      </c>
      <c r="H3193" s="5">
        <f>IF(G3193&lt;=p_rot_a,"A",IF(G3193&lt;=p_rot_b,"B","C"))</f>
        <v/>
      </c>
    </row>
    <row r="3194">
      <c r="A3194" s="5" t="inlineStr">
        <is>
          <t>351100300990632</t>
        </is>
      </c>
      <c r="B3194" s="5" t="inlineStr">
        <is>
          <t>FLUID MASTER VALVULA DE DESCARGA DUAL INODORDO 1 PIEZA 820VTP6</t>
        </is>
      </c>
      <c r="C3194" s="5" t="inlineStr">
        <is>
          <t>GRIFERIA - ACC. BAÑO Y COCINA</t>
        </is>
      </c>
      <c r="D3194" s="11" t="n">
        <v>2</v>
      </c>
      <c r="E3194" s="12" t="n">
        <v>20594.7</v>
      </c>
      <c r="F3194" s="14">
        <f>E3194/SUM(E$2:E$4165)</f>
        <v/>
      </c>
      <c r="G3194" s="14">
        <f>G3193+F3194</f>
        <v/>
      </c>
      <c r="H3194" s="5">
        <f>IF(G3194&lt;=p_rot_a,"A",IF(G3194&lt;=p_rot_b,"B","C"))</f>
        <v/>
      </c>
    </row>
    <row r="3195">
      <c r="A3195" s="5" t="inlineStr">
        <is>
          <t>72036</t>
        </is>
      </c>
      <c r="B3195" s="5" t="inlineStr">
        <is>
          <t>AGUILA BOMBILLO P/VELADORA TRANSPARENTE NTP504</t>
        </is>
      </c>
      <c r="C3195" s="5" t="inlineStr">
        <is>
          <t>ACCESORIOS ELECTRICOS Y CABLES</t>
        </is>
      </c>
      <c r="D3195" s="11" t="n">
        <v>57</v>
      </c>
      <c r="E3195" s="12" t="n">
        <v>20583.36</v>
      </c>
      <c r="F3195" s="14">
        <f>E3195/SUM(E$2:E$4165)</f>
        <v/>
      </c>
      <c r="G3195" s="14">
        <f>G3194+F3195</f>
        <v/>
      </c>
      <c r="H3195" s="5">
        <f>IF(G3195&lt;=p_rot_a,"A",IF(G3195&lt;=p_rot_b,"B","C"))</f>
        <v/>
      </c>
    </row>
    <row r="3196">
      <c r="A3196" s="5" t="inlineStr">
        <is>
          <t>7463</t>
        </is>
      </c>
      <c r="B3196" s="5" t="inlineStr">
        <is>
          <t xml:space="preserve">PICAPORTE PIN PPN2 C/RECIBIDOR </t>
        </is>
      </c>
      <c r="C3196" s="5" t="inlineStr">
        <is>
          <t>FERRETERIA GENERAL</t>
        </is>
      </c>
      <c r="D3196" s="11" t="n">
        <v>11</v>
      </c>
      <c r="E3196" s="12" t="n">
        <v>20523.21</v>
      </c>
      <c r="F3196" s="14">
        <f>E3196/SUM(E$2:E$4165)</f>
        <v/>
      </c>
      <c r="G3196" s="14">
        <f>G3195+F3196</f>
        <v/>
      </c>
      <c r="H3196" s="5">
        <f>IF(G3196&lt;=p_rot_a,"A",IF(G3196&lt;=p_rot_b,"B","C"))</f>
        <v/>
      </c>
    </row>
    <row r="3197">
      <c r="A3197" s="5" t="inlineStr">
        <is>
          <t>30167</t>
        </is>
      </c>
      <c r="B3197" s="5" t="inlineStr">
        <is>
          <t>EAGLE PLACA TOMA CORRIENTE  2132W AGUILA</t>
        </is>
      </c>
      <c r="C3197" s="5" t="inlineStr">
        <is>
          <t>ACCESORIOS ELECTRICOS Y CABLES</t>
        </is>
      </c>
      <c r="D3197" s="11" t="n">
        <v>68</v>
      </c>
      <c r="E3197" s="12" t="n">
        <v>20500.21</v>
      </c>
      <c r="F3197" s="14">
        <f>E3197/SUM(E$2:E$4165)</f>
        <v/>
      </c>
      <c r="G3197" s="14">
        <f>G3196+F3197</f>
        <v/>
      </c>
      <c r="H3197" s="5">
        <f>IF(G3197&lt;=p_rot_a,"A",IF(G3197&lt;=p_rot_b,"B","C"))</f>
        <v/>
      </c>
    </row>
    <row r="3198">
      <c r="A3198" s="5" t="inlineStr">
        <is>
          <t>1119</t>
        </is>
      </c>
      <c r="B3198" s="5" t="inlineStr">
        <is>
          <t>JUEGO TORNILLO TANQUE INODORO PLASTICO 9740</t>
        </is>
      </c>
      <c r="C3198" s="5" t="inlineStr">
        <is>
          <t>FERRETERIA GENERAL</t>
        </is>
      </c>
      <c r="D3198" s="11" t="n">
        <v>43</v>
      </c>
      <c r="E3198" s="12" t="n">
        <v>20480.47</v>
      </c>
      <c r="F3198" s="14">
        <f>E3198/SUM(E$2:E$4165)</f>
        <v/>
      </c>
      <c r="G3198" s="14">
        <f>G3197+F3198</f>
        <v/>
      </c>
      <c r="H3198" s="5">
        <f>IF(G3198&lt;=p_rot_a,"A",IF(G3198&lt;=p_rot_b,"B","C"))</f>
        <v/>
      </c>
    </row>
    <row r="3199">
      <c r="A3199" s="5" t="inlineStr">
        <is>
          <t>7925</t>
        </is>
      </c>
      <c r="B3199" s="5" t="inlineStr">
        <is>
          <t>$$ AMARRA PLASTICA NEGRA- BLANCA 4 PAQ 100 UDS</t>
        </is>
      </c>
      <c r="C3199" s="5" t="inlineStr">
        <is>
          <t>FERRETERIA GENERAL</t>
        </is>
      </c>
      <c r="D3199" s="11" t="n">
        <v>990</v>
      </c>
      <c r="E3199" s="12" t="n">
        <v>20478.15</v>
      </c>
      <c r="F3199" s="14">
        <f>E3199/SUM(E$2:E$4165)</f>
        <v/>
      </c>
      <c r="G3199" s="14">
        <f>G3198+F3199</f>
        <v/>
      </c>
      <c r="H3199" s="5">
        <f>IF(G3199&lt;=p_rot_a,"A",IF(G3199&lt;=p_rot_b,"B","C"))</f>
        <v/>
      </c>
    </row>
    <row r="3200">
      <c r="A3200" s="5" t="inlineStr">
        <is>
          <t>72447</t>
        </is>
      </c>
      <c r="B3200" s="5" t="inlineStr">
        <is>
          <t>TORNILLO TECHO 1 PF</t>
        </is>
      </c>
      <c r="C3200" s="5" t="inlineStr">
        <is>
          <t>TORNILLERIA</t>
        </is>
      </c>
      <c r="D3200" s="11" t="n">
        <v>770</v>
      </c>
      <c r="E3200" s="12" t="n">
        <v>20443.5</v>
      </c>
      <c r="F3200" s="14">
        <f>E3200/SUM(E$2:E$4165)</f>
        <v/>
      </c>
      <c r="G3200" s="14">
        <f>G3199+F3200</f>
        <v/>
      </c>
      <c r="H3200" s="5">
        <f>IF(G3200&lt;=p_rot_a,"A",IF(G3200&lt;=p_rot_b,"B","C"))</f>
        <v/>
      </c>
    </row>
    <row r="3201">
      <c r="A3201" s="5" t="inlineStr">
        <is>
          <t>73856</t>
        </is>
      </c>
      <c r="B3201" s="5" t="inlineStr">
        <is>
          <t>DRAGNET PLUS</t>
        </is>
      </c>
      <c r="C3201" s="5" t="inlineStr">
        <is>
          <t>FERRETERIA GENERAL</t>
        </is>
      </c>
      <c r="D3201" s="11" t="n">
        <v>2</v>
      </c>
      <c r="E3201" s="12" t="n">
        <v>20365.16</v>
      </c>
      <c r="F3201" s="14">
        <f>E3201/SUM(E$2:E$4165)</f>
        <v/>
      </c>
      <c r="G3201" s="14">
        <f>G3200+F3201</f>
        <v/>
      </c>
      <c r="H3201" s="5">
        <f>IF(G3201&lt;=p_rot_a,"A",IF(G3201&lt;=p_rot_b,"B","C"))</f>
        <v/>
      </c>
    </row>
    <row r="3202">
      <c r="A3202" s="5" t="inlineStr">
        <is>
          <t>990967</t>
        </is>
      </c>
      <c r="B3202" s="5" t="inlineStr">
        <is>
          <t>SIEMENS BREAKER 2X100</t>
        </is>
      </c>
      <c r="C3202" s="5" t="inlineStr">
        <is>
          <t>ACCESORIOS ELECTRICOS Y CABLES</t>
        </is>
      </c>
      <c r="D3202" s="11" t="n">
        <v>1</v>
      </c>
      <c r="E3202" s="12" t="n">
        <v>20353.98</v>
      </c>
      <c r="F3202" s="14">
        <f>E3202/SUM(E$2:E$4165)</f>
        <v/>
      </c>
      <c r="G3202" s="14">
        <f>G3201+F3202</f>
        <v/>
      </c>
      <c r="H3202" s="5">
        <f>IF(G3202&lt;=p_rot_a,"A",IF(G3202&lt;=p_rot_b,"B","C"))</f>
        <v/>
      </c>
    </row>
    <row r="3203">
      <c r="A3203" s="5" t="inlineStr">
        <is>
          <t>73338</t>
        </is>
      </c>
      <c r="B3203" s="5" t="inlineStr">
        <is>
          <t xml:space="preserve">TOTAL NIVEL ALUMINIO 60CM / 24 TMT26036 </t>
        </is>
      </c>
      <c r="C3203" s="5" t="inlineStr">
        <is>
          <t>FERRETERIA GENERAL</t>
        </is>
      </c>
      <c r="D3203" s="11" t="n">
        <v>9</v>
      </c>
      <c r="E3203" s="12" t="n">
        <v>20344.92</v>
      </c>
      <c r="F3203" s="14">
        <f>E3203/SUM(E$2:E$4165)</f>
        <v/>
      </c>
      <c r="G3203" s="14">
        <f>G3202+F3203</f>
        <v/>
      </c>
      <c r="H3203" s="5">
        <f>IF(G3203&lt;=p_rot_a,"A",IF(G3203&lt;=p_rot_b,"B","C"))</f>
        <v/>
      </c>
    </row>
    <row r="3204">
      <c r="A3204" s="5" t="inlineStr">
        <is>
          <t>48712</t>
        </is>
      </c>
      <c r="B3204" s="5" t="inlineStr">
        <is>
          <t>AGARRADERA 693-1AC</t>
        </is>
      </c>
      <c r="C3204" s="5" t="inlineStr">
        <is>
          <t>FERRETERIA GENERAL</t>
        </is>
      </c>
      <c r="D3204" s="11" t="n">
        <v>10</v>
      </c>
      <c r="E3204" s="12" t="n">
        <v>20303.87</v>
      </c>
      <c r="F3204" s="14">
        <f>E3204/SUM(E$2:E$4165)</f>
        <v/>
      </c>
      <c r="G3204" s="14">
        <f>G3203+F3204</f>
        <v/>
      </c>
      <c r="H3204" s="5">
        <f>IF(G3204&lt;=p_rot_a,"A",IF(G3204&lt;=p_rot_b,"B","C"))</f>
        <v/>
      </c>
    </row>
    <row r="3205">
      <c r="A3205" s="5" t="inlineStr">
        <is>
          <t>981113</t>
        </is>
      </c>
      <c r="B3205" s="5" t="inlineStr">
        <is>
          <t>TOTAL ESQUINERO MAGNETICO 5 75LBS TAMWH75052</t>
        </is>
      </c>
      <c r="C3205" s="5" t="inlineStr">
        <is>
          <t>FERRETERIA GENERAL</t>
        </is>
      </c>
      <c r="D3205" s="11" t="n">
        <v>4</v>
      </c>
      <c r="E3205" s="12" t="n">
        <v>20274.34</v>
      </c>
      <c r="F3205" s="14">
        <f>E3205/SUM(E$2:E$4165)</f>
        <v/>
      </c>
      <c r="G3205" s="14">
        <f>G3204+F3205</f>
        <v/>
      </c>
      <c r="H3205" s="5">
        <f>IF(G3205&lt;=p_rot_a,"A",IF(G3205&lt;=p_rot_b,"B","C"))</f>
        <v/>
      </c>
    </row>
    <row r="3206">
      <c r="A3206" s="5" t="inlineStr">
        <is>
          <t>7734</t>
        </is>
      </c>
      <c r="B3206" s="5" t="inlineStr">
        <is>
          <t>REMACHE 3/16X1/2 BLIND RIVETS 20 UNI</t>
        </is>
      </c>
      <c r="C3206" s="5" t="inlineStr">
        <is>
          <t>FERRETERIA GENERAL</t>
        </is>
      </c>
      <c r="D3206" s="11" t="n">
        <v>59</v>
      </c>
      <c r="E3206" s="12" t="n">
        <v>20180.18</v>
      </c>
      <c r="F3206" s="14">
        <f>E3206/SUM(E$2:E$4165)</f>
        <v/>
      </c>
      <c r="G3206" s="14">
        <f>G3205+F3206</f>
        <v/>
      </c>
      <c r="H3206" s="5">
        <f>IF(G3206&lt;=p_rot_a,"A",IF(G3206&lt;=p_rot_b,"B","C"))</f>
        <v/>
      </c>
    </row>
    <row r="3207">
      <c r="A3207" s="5" t="inlineStr">
        <is>
          <t>351100300991441</t>
        </is>
      </c>
      <c r="B3207" s="5" t="inlineStr">
        <is>
          <t xml:space="preserve">3M CINTA DOBLE CARA 214H USO INTERIOR 1 X 1.39 M </t>
        </is>
      </c>
      <c r="C3207" s="5" t="inlineStr">
        <is>
          <t>FERRETERIA GENERAL</t>
        </is>
      </c>
      <c r="D3207" s="11" t="n">
        <v>6</v>
      </c>
      <c r="E3207" s="12" t="n">
        <v>20177.64</v>
      </c>
      <c r="F3207" s="14">
        <f>E3207/SUM(E$2:E$4165)</f>
        <v/>
      </c>
      <c r="G3207" s="14">
        <f>G3206+F3207</f>
        <v/>
      </c>
      <c r="H3207" s="5">
        <f>IF(G3207&lt;=p_rot_a,"A",IF(G3207&lt;=p_rot_b,"B","C"))</f>
        <v/>
      </c>
    </row>
    <row r="3208">
      <c r="A3208" s="5" t="inlineStr">
        <is>
          <t>351100300991700</t>
        </is>
      </c>
      <c r="B3208" s="5" t="inlineStr">
        <is>
          <t>SYLVANIA PANEL LED BORDE NEGRO 18W REDONDA EMPOTRAR</t>
        </is>
      </c>
      <c r="C3208" s="5" t="inlineStr">
        <is>
          <t>FERRETERIA GENERAL</t>
        </is>
      </c>
      <c r="D3208" s="11" t="n">
        <v>6</v>
      </c>
      <c r="E3208" s="12" t="n">
        <v>20176.99</v>
      </c>
      <c r="F3208" s="14">
        <f>E3208/SUM(E$2:E$4165)</f>
        <v/>
      </c>
      <c r="G3208" s="14">
        <f>G3207+F3208</f>
        <v/>
      </c>
      <c r="H3208" s="5">
        <f>IF(G3208&lt;=p_rot_a,"A",IF(G3208&lt;=p_rot_b,"B","C"))</f>
        <v/>
      </c>
    </row>
    <row r="3209">
      <c r="A3209" s="5" t="inlineStr">
        <is>
          <t>71447</t>
        </is>
      </c>
      <c r="B3209" s="5" t="inlineStr">
        <is>
          <t>LIJA METAL 400</t>
        </is>
      </c>
      <c r="C3209" s="5" t="inlineStr">
        <is>
          <t>FERRETERIA GENERAL</t>
        </is>
      </c>
      <c r="D3209" s="11" t="n">
        <v>50</v>
      </c>
      <c r="E3209" s="12" t="n">
        <v>20154.99</v>
      </c>
      <c r="F3209" s="14">
        <f>E3209/SUM(E$2:E$4165)</f>
        <v/>
      </c>
      <c r="G3209" s="14">
        <f>G3208+F3209</f>
        <v/>
      </c>
      <c r="H3209" s="5">
        <f>IF(G3209&lt;=p_rot_a,"A",IF(G3209&lt;=p_rot_b,"B","C"))</f>
        <v/>
      </c>
    </row>
    <row r="3210">
      <c r="A3210" s="5" t="inlineStr">
        <is>
          <t>71591</t>
        </is>
      </c>
      <c r="B3210" s="5" t="inlineStr">
        <is>
          <t>AGUILA EXTENSION ELECTRICA  4.95M /15</t>
        </is>
      </c>
      <c r="C3210" s="5" t="inlineStr">
        <is>
          <t>ACCESORIOS ELECTRICOS Y CABLES</t>
        </is>
      </c>
      <c r="D3210" s="11" t="n">
        <v>6</v>
      </c>
      <c r="E3210" s="12" t="n">
        <v>20153.14</v>
      </c>
      <c r="F3210" s="14">
        <f>E3210/SUM(E$2:E$4165)</f>
        <v/>
      </c>
      <c r="G3210" s="14">
        <f>G3209+F3210</f>
        <v/>
      </c>
      <c r="H3210" s="5">
        <f>IF(G3210&lt;=p_rot_a,"A",IF(G3210&lt;=p_rot_b,"B","C"))</f>
        <v/>
      </c>
    </row>
    <row r="3211">
      <c r="A3211" s="5" t="inlineStr">
        <is>
          <t>10140035</t>
        </is>
      </c>
      <c r="B3211" s="5" t="inlineStr">
        <is>
          <t>TUBO ESTRUCT. CUADRADO 3X3 2.38MM NEGRO</t>
        </is>
      </c>
      <c r="C3211" s="5" t="inlineStr">
        <is>
          <t>SIN CATEGORIA</t>
        </is>
      </c>
      <c r="D3211" s="11" t="n">
        <v>1</v>
      </c>
      <c r="E3211" s="12" t="n">
        <v>20116.92</v>
      </c>
      <c r="F3211" s="14">
        <f>E3211/SUM(E$2:E$4165)</f>
        <v/>
      </c>
      <c r="G3211" s="14">
        <f>G3210+F3211</f>
        <v/>
      </c>
      <c r="H3211" s="5">
        <f>IF(G3211&lt;=p_rot_a,"A",IF(G3211&lt;=p_rot_b,"B","C"))</f>
        <v/>
      </c>
    </row>
    <row r="3212">
      <c r="A3212" s="5" t="inlineStr">
        <is>
          <t>60100040</t>
        </is>
      </c>
      <c r="B3212" s="5" t="inlineStr">
        <is>
          <t>TECNOLITE BOMBILLO 620 VINTAGE LED 3.5W LUZ AMBAR E27 ATENUABLE 3DG200LEDFC20VA</t>
        </is>
      </c>
      <c r="C3212" s="5" t="inlineStr">
        <is>
          <t>BOMBILLOS Y LAMPARAS</t>
        </is>
      </c>
      <c r="D3212" s="11" t="n">
        <v>1</v>
      </c>
      <c r="E3212" s="12" t="n">
        <v>20104</v>
      </c>
      <c r="F3212" s="14">
        <f>E3212/SUM(E$2:E$4165)</f>
        <v/>
      </c>
      <c r="G3212" s="14">
        <f>G3211+F3212</f>
        <v/>
      </c>
      <c r="H3212" s="5">
        <f>IF(G3212&lt;=p_rot_a,"A",IF(G3212&lt;=p_rot_b,"B","C"))</f>
        <v/>
      </c>
    </row>
    <row r="3213">
      <c r="A3213" s="5" t="inlineStr">
        <is>
          <t>9104</t>
        </is>
      </c>
      <c r="B3213" s="5" t="inlineStr">
        <is>
          <t>TEE 1/2 CON ROSCA PVC</t>
        </is>
      </c>
      <c r="C3213" s="5" t="inlineStr">
        <is>
          <t>TUBERIA PVC, CANOAS Y ACCESORIOS</t>
        </is>
      </c>
      <c r="D3213" s="11" t="n">
        <v>65</v>
      </c>
      <c r="E3213" s="12" t="n">
        <v>20014.72</v>
      </c>
      <c r="F3213" s="14">
        <f>E3213/SUM(E$2:E$4165)</f>
        <v/>
      </c>
      <c r="G3213" s="14">
        <f>G3212+F3213</f>
        <v/>
      </c>
      <c r="H3213" s="5">
        <f>IF(G3213&lt;=p_rot_a,"A",IF(G3213&lt;=p_rot_b,"B","C"))</f>
        <v/>
      </c>
    </row>
    <row r="3214">
      <c r="A3214" s="5" t="inlineStr">
        <is>
          <t>PINT-BT-0028</t>
        </is>
      </c>
      <c r="B3214" s="5" t="inlineStr">
        <is>
          <t>DICOLOR TINTE MADERA TABACO 1/16 COD  M 90</t>
        </is>
      </c>
      <c r="C3214" s="5" t="inlineStr">
        <is>
          <t>BARNIZ Y TINTES</t>
        </is>
      </c>
      <c r="D3214" s="11" t="n">
        <v>8</v>
      </c>
      <c r="E3214" s="12" t="n">
        <v>19933.77</v>
      </c>
      <c r="F3214" s="14">
        <f>E3214/SUM(E$2:E$4165)</f>
        <v/>
      </c>
      <c r="G3214" s="14">
        <f>G3213+F3214</f>
        <v/>
      </c>
      <c r="H3214" s="5">
        <f>IF(G3214&lt;=p_rot_a,"A",IF(G3214&lt;=p_rot_b,"B","C"))</f>
        <v/>
      </c>
    </row>
    <row r="3215">
      <c r="A3215" s="5" t="inlineStr">
        <is>
          <t>351100300991568</t>
        </is>
      </c>
      <c r="B3215" s="5" t="inlineStr">
        <is>
          <t>DIAMOND BOTONERA DOBLE DESCARGA 10CM REPUESTO</t>
        </is>
      </c>
      <c r="C3215" s="5" t="inlineStr">
        <is>
          <t>IMPORTACION LOZA</t>
        </is>
      </c>
      <c r="D3215" s="11" t="n">
        <v>3</v>
      </c>
      <c r="E3215" s="12" t="n">
        <v>19911.5</v>
      </c>
      <c r="F3215" s="14">
        <f>E3215/SUM(E$2:E$4165)</f>
        <v/>
      </c>
      <c r="G3215" s="14">
        <f>G3214+F3215</f>
        <v/>
      </c>
      <c r="H3215" s="5">
        <f>IF(G3215&lt;=p_rot_a,"A",IF(G3215&lt;=p_rot_b,"B","C"))</f>
        <v/>
      </c>
    </row>
    <row r="3216">
      <c r="A3216" s="5" t="inlineStr">
        <is>
          <t>73382</t>
        </is>
      </c>
      <c r="B3216" s="5" t="inlineStr">
        <is>
          <t>GAZA SIN FIN 5/8</t>
        </is>
      </c>
      <c r="C3216" s="5" t="inlineStr">
        <is>
          <t>FERRETERIA GENERAL</t>
        </is>
      </c>
      <c r="D3216" s="11" t="n">
        <v>79</v>
      </c>
      <c r="E3216" s="12" t="n">
        <v>19882.76</v>
      </c>
      <c r="F3216" s="14">
        <f>E3216/SUM(E$2:E$4165)</f>
        <v/>
      </c>
      <c r="G3216" s="14">
        <f>G3215+F3216</f>
        <v/>
      </c>
      <c r="H3216" s="5">
        <f>IF(G3216&lt;=p_rot_a,"A",IF(G3216&lt;=p_rot_b,"B","C"))</f>
        <v/>
      </c>
    </row>
    <row r="3217">
      <c r="A3217" s="5" t="inlineStr">
        <is>
          <t>72262</t>
        </is>
      </c>
      <c r="B3217" s="5" t="inlineStr">
        <is>
          <t>TOTAL SARGENTO 5/20  THT1320502</t>
        </is>
      </c>
      <c r="C3217" s="5" t="inlineStr">
        <is>
          <t>FERRETERIA GENERAL</t>
        </is>
      </c>
      <c r="D3217" s="11" t="n">
        <v>8</v>
      </c>
      <c r="E3217" s="12" t="n">
        <v>19877.76</v>
      </c>
      <c r="F3217" s="14">
        <f>E3217/SUM(E$2:E$4165)</f>
        <v/>
      </c>
      <c r="G3217" s="14">
        <f>G3216+F3217</f>
        <v/>
      </c>
      <c r="H3217" s="5">
        <f>IF(G3217&lt;=p_rot_a,"A",IF(G3217&lt;=p_rot_b,"B","C"))</f>
        <v/>
      </c>
    </row>
    <row r="3218">
      <c r="A3218" s="5" t="inlineStr">
        <is>
          <t>73249</t>
        </is>
      </c>
      <c r="B3218" s="5" t="inlineStr">
        <is>
          <t>TOTAL ANTEOJO SEGURIDAD OSCURO TSP305</t>
        </is>
      </c>
      <c r="C3218" s="5" t="inlineStr">
        <is>
          <t>FERRETERIA GENERAL</t>
        </is>
      </c>
      <c r="D3218" s="11" t="n">
        <v>19</v>
      </c>
      <c r="E3218" s="12" t="n">
        <v>19808.53</v>
      </c>
      <c r="F3218" s="14">
        <f>E3218/SUM(E$2:E$4165)</f>
        <v/>
      </c>
      <c r="G3218" s="14">
        <f>G3217+F3218</f>
        <v/>
      </c>
      <c r="H3218" s="5">
        <f>IF(G3218&lt;=p_rot_a,"A",IF(G3218&lt;=p_rot_b,"B","C"))</f>
        <v/>
      </c>
    </row>
    <row r="3219">
      <c r="A3219" s="5" t="inlineStr">
        <is>
          <t>7464</t>
        </is>
      </c>
      <c r="B3219" s="5" t="inlineStr">
        <is>
          <t xml:space="preserve">PICAPORTE PIN PPN3 C/RECIBIDOR </t>
        </is>
      </c>
      <c r="C3219" s="5" t="inlineStr">
        <is>
          <t>PICAPORTES Y ALDABAS</t>
        </is>
      </c>
      <c r="D3219" s="11" t="n">
        <v>7</v>
      </c>
      <c r="E3219" s="12" t="n">
        <v>19774.44</v>
      </c>
      <c r="F3219" s="14">
        <f>E3219/SUM(E$2:E$4165)</f>
        <v/>
      </c>
      <c r="G3219" s="14">
        <f>G3218+F3219</f>
        <v/>
      </c>
      <c r="H3219" s="5">
        <f>IF(G3219&lt;=p_rot_a,"A",IF(G3219&lt;=p_rot_b,"B","C"))</f>
        <v/>
      </c>
    </row>
    <row r="3220">
      <c r="A3220" s="5" t="inlineStr">
        <is>
          <t>73245</t>
        </is>
      </c>
      <c r="B3220" s="5" t="inlineStr">
        <is>
          <t>MASKING 1 VERDE LOCK MAX</t>
        </is>
      </c>
      <c r="C3220" s="5" t="inlineStr">
        <is>
          <t>FERRETERIA GENERAL</t>
        </is>
      </c>
      <c r="D3220" s="11" t="n">
        <v>18</v>
      </c>
      <c r="E3220" s="12" t="n">
        <v>19773.04</v>
      </c>
      <c r="F3220" s="14">
        <f>E3220/SUM(E$2:E$4165)</f>
        <v/>
      </c>
      <c r="G3220" s="14">
        <f>G3219+F3220</f>
        <v/>
      </c>
      <c r="H3220" s="5">
        <f>IF(G3220&lt;=p_rot_a,"A",IF(G3220&lt;=p_rot_b,"B","C"))</f>
        <v/>
      </c>
    </row>
    <row r="3221">
      <c r="A3221" s="5" t="inlineStr">
        <is>
          <t>620407</t>
        </is>
      </c>
      <c r="B3221" s="5" t="inlineStr">
        <is>
          <t>TOTAL CINCEL 1 X 12 THT4411219</t>
        </is>
      </c>
      <c r="C3221" s="5" t="inlineStr">
        <is>
          <t>SIN CATEGORIA</t>
        </is>
      </c>
      <c r="D3221" s="11" t="n">
        <v>6</v>
      </c>
      <c r="E3221" s="12" t="n">
        <v>19717.56</v>
      </c>
      <c r="F3221" s="14">
        <f>E3221/SUM(E$2:E$4165)</f>
        <v/>
      </c>
      <c r="G3221" s="14">
        <f>G3220+F3221</f>
        <v/>
      </c>
      <c r="H3221" s="5">
        <f>IF(G3221&lt;=p_rot_a,"A",IF(G3221&lt;=p_rot_b,"B","C"))</f>
        <v/>
      </c>
    </row>
    <row r="3222">
      <c r="A3222" s="5" t="inlineStr">
        <is>
          <t>30103</t>
        </is>
      </c>
      <c r="B3222" s="5" t="inlineStr">
        <is>
          <t>SPLITTER COAXIAL 4 SALIDAS M-114 MIYAKO</t>
        </is>
      </c>
      <c r="C3222" s="5" t="inlineStr">
        <is>
          <t>FERRETERIA GENERAL</t>
        </is>
      </c>
      <c r="D3222" s="11" t="n">
        <v>8</v>
      </c>
      <c r="E3222" s="12" t="n">
        <v>19713.6</v>
      </c>
      <c r="F3222" s="14">
        <f>E3222/SUM(E$2:E$4165)</f>
        <v/>
      </c>
      <c r="G3222" s="14">
        <f>G3221+F3222</f>
        <v/>
      </c>
      <c r="H3222" s="5">
        <f>IF(G3222&lt;=p_rot_a,"A",IF(G3222&lt;=p_rot_b,"B","C"))</f>
        <v/>
      </c>
    </row>
    <row r="3223">
      <c r="A3223" s="5" t="inlineStr">
        <is>
          <t>23432</t>
        </is>
      </c>
      <c r="B3223" s="5" t="inlineStr">
        <is>
          <t>TORNILLO ANCLAJE 1/2 x 3 3/4</t>
        </is>
      </c>
      <c r="C3223" s="5" t="inlineStr">
        <is>
          <t>TORNILLERIA</t>
        </is>
      </c>
      <c r="D3223" s="11" t="n">
        <v>34</v>
      </c>
      <c r="E3223" s="12" t="n">
        <v>19705.14</v>
      </c>
      <c r="F3223" s="14">
        <f>E3223/SUM(E$2:E$4165)</f>
        <v/>
      </c>
      <c r="G3223" s="14">
        <f>G3222+F3223</f>
        <v/>
      </c>
      <c r="H3223" s="5">
        <f>IF(G3223&lt;=p_rot_a,"A",IF(G3223&lt;=p_rot_b,"B","C"))</f>
        <v/>
      </c>
    </row>
    <row r="3224">
      <c r="A3224" s="5" t="inlineStr">
        <is>
          <t>351100300992020</t>
        </is>
      </c>
      <c r="B3224" s="5" t="inlineStr">
        <is>
          <t>BRICKELL COCINA GAS PORTATIL PARA CAMPING Y HOGAR</t>
        </is>
      </c>
      <c r="C3224" s="5" t="inlineStr">
        <is>
          <t>SIN CATEGORIA</t>
        </is>
      </c>
      <c r="D3224" s="11" t="n">
        <v>2</v>
      </c>
      <c r="E3224" s="12" t="n">
        <v>19600</v>
      </c>
      <c r="F3224" s="14">
        <f>E3224/SUM(E$2:E$4165)</f>
        <v/>
      </c>
      <c r="G3224" s="14">
        <f>G3223+F3224</f>
        <v/>
      </c>
      <c r="H3224" s="5">
        <f>IF(G3224&lt;=p_rot_a,"A",IF(G3224&lt;=p_rot_b,"B","C"))</f>
        <v/>
      </c>
    </row>
    <row r="3225">
      <c r="A3225" s="5" t="inlineStr">
        <is>
          <t>342343</t>
        </is>
      </c>
      <c r="B3225" s="5" t="inlineStr">
        <is>
          <t>LIJA METAL 600</t>
        </is>
      </c>
      <c r="C3225" s="5" t="inlineStr">
        <is>
          <t>FERRETERIA GENERAL</t>
        </is>
      </c>
      <c r="D3225" s="11" t="n">
        <v>34</v>
      </c>
      <c r="E3225" s="12" t="n">
        <v>19505.71</v>
      </c>
      <c r="F3225" s="14">
        <f>E3225/SUM(E$2:E$4165)</f>
        <v/>
      </c>
      <c r="G3225" s="14">
        <f>G3224+F3225</f>
        <v/>
      </c>
      <c r="H3225" s="5">
        <f>IF(G3225&lt;=p_rot_a,"A",IF(G3225&lt;=p_rot_b,"B","C"))</f>
        <v/>
      </c>
    </row>
    <row r="3226">
      <c r="A3226" s="5" t="inlineStr">
        <is>
          <t>351100300992769</t>
        </is>
      </c>
      <c r="B3226" s="5" t="inlineStr">
        <is>
          <t>TOTAL PISTOLA ALTA SIN BATERIA TSGLI20041</t>
        </is>
      </c>
      <c r="C3226" s="5" t="inlineStr">
        <is>
          <t>SIN CATEGORIA</t>
        </is>
      </c>
      <c r="D3226" s="11" t="n">
        <v>1</v>
      </c>
      <c r="E3226" s="12" t="n">
        <v>19480.15</v>
      </c>
      <c r="F3226" s="14">
        <f>E3226/SUM(E$2:E$4165)</f>
        <v/>
      </c>
      <c r="G3226" s="14">
        <f>G3225+F3226</f>
        <v/>
      </c>
      <c r="H3226" s="5">
        <f>IF(G3226&lt;=p_rot_a,"A",IF(G3226&lt;=p_rot_b,"B","C"))</f>
        <v/>
      </c>
    </row>
    <row r="3227">
      <c r="A3227" s="5" t="inlineStr">
        <is>
          <t>351100300992247</t>
        </is>
      </c>
      <c r="B3227" s="5" t="inlineStr">
        <is>
          <t>TOTAL SOPLADORA INALAMBRICA SIN BATERIA 20V 115KM/H TABLI20323</t>
        </is>
      </c>
      <c r="C3227" s="5" t="inlineStr">
        <is>
          <t>SIN CATEGORIA</t>
        </is>
      </c>
      <c r="D3227" s="11" t="n">
        <v>1</v>
      </c>
      <c r="E3227" s="12" t="n">
        <v>19479.47</v>
      </c>
      <c r="F3227" s="14">
        <f>E3227/SUM(E$2:E$4165)</f>
        <v/>
      </c>
      <c r="G3227" s="14">
        <f>G3226+F3227</f>
        <v/>
      </c>
      <c r="H3227" s="5">
        <f>IF(G3227&lt;=p_rot_a,"A",IF(G3227&lt;=p_rot_b,"B","C"))</f>
        <v/>
      </c>
    </row>
    <row r="3228">
      <c r="A3228" s="5" t="inlineStr">
        <is>
          <t>875688</t>
        </is>
      </c>
      <c r="B3228" s="5" t="inlineStr">
        <is>
          <t>ORGANIZADOR DE LAVANDERIA 66X24X157CM AM3379 25KG MAX</t>
        </is>
      </c>
      <c r="C3228" s="5" t="inlineStr">
        <is>
          <t>IMPORTACION FERRETERIA GENERAL</t>
        </is>
      </c>
      <c r="D3228" s="11" t="n">
        <v>2</v>
      </c>
      <c r="E3228" s="12" t="n">
        <v>19469.03</v>
      </c>
      <c r="F3228" s="14">
        <f>E3228/SUM(E$2:E$4165)</f>
        <v/>
      </c>
      <c r="G3228" s="14">
        <f>G3227+F3228</f>
        <v/>
      </c>
      <c r="H3228" s="5">
        <f>IF(G3228&lt;=p_rot_a,"A",IF(G3228&lt;=p_rot_b,"B","C"))</f>
        <v/>
      </c>
    </row>
    <row r="3229">
      <c r="A3229" s="5" t="inlineStr">
        <is>
          <t>PINT-PA-0065</t>
        </is>
      </c>
      <c r="B3229" s="5" t="inlineStr">
        <is>
          <t>MULTICOLOR LATEX TERRACOTA MATE CUBETA</t>
        </is>
      </c>
      <c r="C3229" s="5" t="inlineStr">
        <is>
          <t>PINTURA ACRILICA</t>
        </is>
      </c>
      <c r="D3229" s="11" t="n">
        <v>1</v>
      </c>
      <c r="E3229" s="12" t="n">
        <v>19469.03</v>
      </c>
      <c r="F3229" s="14">
        <f>E3229/SUM(E$2:E$4165)</f>
        <v/>
      </c>
      <c r="G3229" s="14">
        <f>G3228+F3229</f>
        <v/>
      </c>
      <c r="H3229" s="5">
        <f>IF(G3229&lt;=p_rot_a,"A",IF(G3229&lt;=p_rot_b,"B","C"))</f>
        <v/>
      </c>
    </row>
    <row r="3230">
      <c r="A3230" s="5" t="inlineStr">
        <is>
          <t>9154</t>
        </is>
      </c>
      <c r="B3230" s="5" t="inlineStr">
        <is>
          <t>$$ VIEJO CURVA CONDUIT 1 LIVIANO</t>
        </is>
      </c>
      <c r="C3230" s="5" t="inlineStr">
        <is>
          <t>ACCESORIOS ELECTRICOS Y CABLES</t>
        </is>
      </c>
      <c r="D3230" s="11" t="n">
        <v>63</v>
      </c>
      <c r="E3230" s="12" t="n">
        <v>19457.24</v>
      </c>
      <c r="F3230" s="14">
        <f>E3230/SUM(E$2:E$4165)</f>
        <v/>
      </c>
      <c r="G3230" s="14">
        <f>G3229+F3230</f>
        <v/>
      </c>
      <c r="H3230" s="5">
        <f>IF(G3230&lt;=p_rot_a,"A",IF(G3230&lt;=p_rot_b,"B","C"))</f>
        <v/>
      </c>
    </row>
    <row r="3231">
      <c r="A3231" s="5" t="inlineStr">
        <is>
          <t>71354</t>
        </is>
      </c>
      <c r="B3231" s="5" t="inlineStr">
        <is>
          <t>RESBALON NYLON</t>
        </is>
      </c>
      <c r="C3231" s="5" t="inlineStr">
        <is>
          <t>FERRETERIA GENERAL</t>
        </is>
      </c>
      <c r="D3231" s="11" t="n">
        <v>176</v>
      </c>
      <c r="E3231" s="12" t="n">
        <v>19417.13</v>
      </c>
      <c r="F3231" s="14">
        <f>E3231/SUM(E$2:E$4165)</f>
        <v/>
      </c>
      <c r="G3231" s="14">
        <f>G3230+F3231</f>
        <v/>
      </c>
      <c r="H3231" s="5">
        <f>IF(G3231&lt;=p_rot_a,"A",IF(G3231&lt;=p_rot_b,"B","C"))</f>
        <v/>
      </c>
    </row>
    <row r="3232">
      <c r="A3232" s="5" t="inlineStr">
        <is>
          <t>351100300991777</t>
        </is>
      </c>
      <c r="B3232" s="5" t="inlineStr">
        <is>
          <t>PRETUL CAJA HERRAMIENTAS 19PULG BROCHE AMARILLO CHP-19P</t>
        </is>
      </c>
      <c r="C3232" s="5" t="inlineStr">
        <is>
          <t>FERRETERIA GENERAL</t>
        </is>
      </c>
      <c r="D3232" s="11" t="n">
        <v>3</v>
      </c>
      <c r="E3232" s="12" t="n">
        <v>19380.53</v>
      </c>
      <c r="F3232" s="14">
        <f>E3232/SUM(E$2:E$4165)</f>
        <v/>
      </c>
      <c r="G3232" s="14">
        <f>G3231+F3232</f>
        <v/>
      </c>
      <c r="H3232" s="5">
        <f>IF(G3232&lt;=p_rot_a,"A",IF(G3232&lt;=p_rot_b,"B","C"))</f>
        <v/>
      </c>
    </row>
    <row r="3233">
      <c r="A3233" s="5" t="inlineStr">
        <is>
          <t>60100014</t>
        </is>
      </c>
      <c r="B3233" s="5" t="inlineStr">
        <is>
          <t>BOMBILLO LED RECARGABLE 9W WELLMAX</t>
        </is>
      </c>
      <c r="C3233" s="5" t="inlineStr">
        <is>
          <t>BOMBILLOS Y LAMPARAS</t>
        </is>
      </c>
      <c r="D3233" s="11" t="n">
        <v>4</v>
      </c>
      <c r="E3233" s="12" t="n">
        <v>19355</v>
      </c>
      <c r="F3233" s="14">
        <f>E3233/SUM(E$2:E$4165)</f>
        <v/>
      </c>
      <c r="G3233" s="14">
        <f>G3232+F3233</f>
        <v/>
      </c>
      <c r="H3233" s="5">
        <f>IF(G3233&lt;=p_rot_a,"A",IF(G3233&lt;=p_rot_b,"B","C"))</f>
        <v/>
      </c>
    </row>
    <row r="3234">
      <c r="A3234" s="5" t="inlineStr">
        <is>
          <t>351100300991757</t>
        </is>
      </c>
      <c r="B3234" s="5" t="inlineStr">
        <is>
          <t>Tornillo con capucha circular ASAPVC 12x75 mm color VERDE UPVC</t>
        </is>
      </c>
      <c r="C3234" s="5" t="inlineStr">
        <is>
          <t>TECHOS UPVC</t>
        </is>
      </c>
      <c r="D3234" s="11" t="n">
        <v>130</v>
      </c>
      <c r="E3234" s="12" t="n">
        <v>19305</v>
      </c>
      <c r="F3234" s="14">
        <f>E3234/SUM(E$2:E$4165)</f>
        <v/>
      </c>
      <c r="G3234" s="14">
        <f>G3233+F3234</f>
        <v/>
      </c>
      <c r="H3234" s="5">
        <f>IF(G3234&lt;=p_rot_a,"A",IF(G3234&lt;=p_rot_b,"B","C"))</f>
        <v/>
      </c>
    </row>
    <row r="3235">
      <c r="A3235" s="5" t="inlineStr">
        <is>
          <t>420420916</t>
        </is>
      </c>
      <c r="B3235" s="5" t="inlineStr">
        <is>
          <t>PROTECTO PRO PROTECTO LATEX MATE BASE ACCENT 9090 1 GL (3.785L)</t>
        </is>
      </c>
      <c r="C3235" s="5" t="inlineStr">
        <is>
          <t>SIN CATEGORIA</t>
        </is>
      </c>
      <c r="D3235" s="11" t="n">
        <v>2</v>
      </c>
      <c r="E3235" s="12" t="n">
        <v>19292.04</v>
      </c>
      <c r="F3235" s="14">
        <f>E3235/SUM(E$2:E$4165)</f>
        <v/>
      </c>
      <c r="G3235" s="14">
        <f>G3234+F3235</f>
        <v/>
      </c>
      <c r="H3235" s="5">
        <f>IF(G3235&lt;=p_rot_a,"A",IF(G3235&lt;=p_rot_b,"B","C"))</f>
        <v/>
      </c>
    </row>
    <row r="3236">
      <c r="A3236" s="5" t="inlineStr">
        <is>
          <t>30422</t>
        </is>
      </c>
      <c r="B3236" s="5" t="inlineStr">
        <is>
          <t>UNION CONDUIT 1 1/4 TIPO A UL*</t>
        </is>
      </c>
      <c r="C3236" s="5" t="inlineStr">
        <is>
          <t>ACCESORIOS ELECTRICOS Y CABLES</t>
        </is>
      </c>
      <c r="D3236" s="11" t="n">
        <v>55</v>
      </c>
      <c r="E3236" s="12" t="n">
        <v>19281.29</v>
      </c>
      <c r="F3236" s="14">
        <f>E3236/SUM(E$2:E$4165)</f>
        <v/>
      </c>
      <c r="G3236" s="14">
        <f>G3235+F3236</f>
        <v/>
      </c>
      <c r="H3236" s="5">
        <f>IF(G3236&lt;=p_rot_a,"A",IF(G3236&lt;=p_rot_b,"B","C"))</f>
        <v/>
      </c>
    </row>
    <row r="3237">
      <c r="A3237" s="5" t="inlineStr">
        <is>
          <t>73721</t>
        </is>
      </c>
      <c r="B3237" s="5" t="inlineStr">
        <is>
          <t>RODIN PERLIN 4 C/ALEMAY RP4A CURVO</t>
        </is>
      </c>
      <c r="C3237" s="5" t="inlineStr">
        <is>
          <t>FERRETERIA GENERAL</t>
        </is>
      </c>
      <c r="D3237" s="11" t="n">
        <v>8</v>
      </c>
      <c r="E3237" s="12" t="n">
        <v>19219.21</v>
      </c>
      <c r="F3237" s="14">
        <f>E3237/SUM(E$2:E$4165)</f>
        <v/>
      </c>
      <c r="G3237" s="14">
        <f>G3236+F3237</f>
        <v/>
      </c>
      <c r="H3237" s="5">
        <f>IF(G3237&lt;=p_rot_a,"A",IF(G3237&lt;=p_rot_b,"B","C"))</f>
        <v/>
      </c>
    </row>
    <row r="3238">
      <c r="A3238" s="5" t="inlineStr">
        <is>
          <t>PINT-ES-0002</t>
        </is>
      </c>
      <c r="B3238" s="5" t="inlineStr">
        <is>
          <t>MARKING COAT AMARILLO VA1392-4</t>
        </is>
      </c>
      <c r="C3238" s="5" t="inlineStr">
        <is>
          <t>ESPECIALIDADES</t>
        </is>
      </c>
      <c r="D3238" s="11" t="n">
        <v>1</v>
      </c>
      <c r="E3238" s="12" t="n">
        <v>19203.54</v>
      </c>
      <c r="F3238" s="14">
        <f>E3238/SUM(E$2:E$4165)</f>
        <v/>
      </c>
      <c r="G3238" s="14">
        <f>G3237+F3238</f>
        <v/>
      </c>
      <c r="H3238" s="5">
        <f>IF(G3238&lt;=p_rot_a,"A",IF(G3238&lt;=p_rot_b,"B","C"))</f>
        <v/>
      </c>
    </row>
    <row r="3239">
      <c r="A3239" s="5" t="inlineStr">
        <is>
          <t>45253452345</t>
        </is>
      </c>
      <c r="B3239" s="5" t="inlineStr">
        <is>
          <t>ARO DE REPELLO 1 GANG 4X4</t>
        </is>
      </c>
      <c r="C3239" s="5" t="inlineStr">
        <is>
          <t>ACCESORIOS ELECTRICOS Y CABLES</t>
        </is>
      </c>
      <c r="D3239" s="11" t="n">
        <v>51</v>
      </c>
      <c r="E3239" s="12" t="n">
        <v>19125.1</v>
      </c>
      <c r="F3239" s="14">
        <f>E3239/SUM(E$2:E$4165)</f>
        <v/>
      </c>
      <c r="G3239" s="14">
        <f>G3238+F3239</f>
        <v/>
      </c>
      <c r="H3239" s="5">
        <f>IF(G3239&lt;=p_rot_a,"A",IF(G3239&lt;=p_rot_b,"B","C"))</f>
        <v/>
      </c>
    </row>
    <row r="3240">
      <c r="A3240" s="5" t="inlineStr">
        <is>
          <t>7886</t>
        </is>
      </c>
      <c r="B3240" s="5" t="inlineStr">
        <is>
          <t>RIEL P/GAVETA 18</t>
        </is>
      </c>
      <c r="C3240" s="5" t="inlineStr">
        <is>
          <t>FERRETERIA GENERAL</t>
        </is>
      </c>
      <c r="D3240" s="11" t="n">
        <v>19</v>
      </c>
      <c r="E3240" s="12" t="n">
        <v>19110.02</v>
      </c>
      <c r="F3240" s="14">
        <f>E3240/SUM(E$2:E$4165)</f>
        <v/>
      </c>
      <c r="G3240" s="14">
        <f>G3239+F3240</f>
        <v/>
      </c>
      <c r="H3240" s="5">
        <f>IF(G3240&lt;=p_rot_a,"A",IF(G3240&lt;=p_rot_b,"B","C"))</f>
        <v/>
      </c>
    </row>
    <row r="3241">
      <c r="A3241" s="5" t="inlineStr">
        <is>
          <t>73232</t>
        </is>
      </c>
      <c r="B3241" s="5" t="inlineStr">
        <is>
          <t>REJILLA VENTILACION 8X8 ALUMINIO/ BLANCA</t>
        </is>
      </c>
      <c r="C3241" s="5" t="inlineStr">
        <is>
          <t>FERRETERIA GENERAL</t>
        </is>
      </c>
      <c r="D3241" s="11" t="n">
        <v>10</v>
      </c>
      <c r="E3241" s="12" t="n">
        <v>19102.51</v>
      </c>
      <c r="F3241" s="14">
        <f>E3241/SUM(E$2:E$4165)</f>
        <v/>
      </c>
      <c r="G3241" s="14">
        <f>G3240+F3241</f>
        <v/>
      </c>
      <c r="H3241" s="5">
        <f>IF(G3241&lt;=p_rot_a,"A",IF(G3241&lt;=p_rot_b,"B","C"))</f>
        <v/>
      </c>
    </row>
    <row r="3242">
      <c r="A3242" s="5" t="inlineStr">
        <is>
          <t>79311</t>
        </is>
      </c>
      <c r="B3242" s="5" t="inlineStr">
        <is>
          <t>BV GANCHO ADHESIVO 6PC F01450</t>
        </is>
      </c>
      <c r="C3242" s="5" t="inlineStr">
        <is>
          <t>FERRETERIA GENERAL</t>
        </is>
      </c>
      <c r="D3242" s="11" t="n">
        <v>17</v>
      </c>
      <c r="E3242" s="12" t="n">
        <v>19091.09</v>
      </c>
      <c r="F3242" s="14">
        <f>E3242/SUM(E$2:E$4165)</f>
        <v/>
      </c>
      <c r="G3242" s="14">
        <f>G3241+F3242</f>
        <v/>
      </c>
      <c r="H3242" s="5">
        <f>IF(G3242&lt;=p_rot_a,"A",IF(G3242&lt;=p_rot_b,"B","C"))</f>
        <v/>
      </c>
    </row>
    <row r="3243">
      <c r="A3243" s="5" t="inlineStr">
        <is>
          <t>946</t>
        </is>
      </c>
      <c r="B3243" s="5" t="inlineStr">
        <is>
          <t>TAPON PVC 1 1/2</t>
        </is>
      </c>
      <c r="C3243" s="5" t="inlineStr">
        <is>
          <t>TUBERIA PVC, CANOAS Y ACCESORIOS</t>
        </is>
      </c>
      <c r="D3243" s="11" t="n">
        <v>33</v>
      </c>
      <c r="E3243" s="12" t="n">
        <v>19088.99</v>
      </c>
      <c r="F3243" s="14">
        <f>E3243/SUM(E$2:E$4165)</f>
        <v/>
      </c>
      <c r="G3243" s="14">
        <f>G3242+F3243</f>
        <v/>
      </c>
      <c r="H3243" s="5">
        <f>IF(G3243&lt;=p_rot_a,"A",IF(G3243&lt;=p_rot_b,"B","C"))</f>
        <v/>
      </c>
    </row>
    <row r="3244">
      <c r="A3244" s="5" t="inlineStr">
        <is>
          <t>71086</t>
        </is>
      </c>
      <c r="B3244" s="5" t="inlineStr">
        <is>
          <t>MANGUERA ABASTO MONOCOMANDO 3/8 X 10MM</t>
        </is>
      </c>
      <c r="C3244" s="5" t="inlineStr">
        <is>
          <t>FERRETERIA GENERAL</t>
        </is>
      </c>
      <c r="D3244" s="11" t="n">
        <v>10</v>
      </c>
      <c r="E3244" s="12" t="n">
        <v>19026.5</v>
      </c>
      <c r="F3244" s="14">
        <f>E3244/SUM(E$2:E$4165)</f>
        <v/>
      </c>
      <c r="G3244" s="14">
        <f>G3243+F3244</f>
        <v/>
      </c>
      <c r="H3244" s="5">
        <f>IF(G3244&lt;=p_rot_a,"A",IF(G3244&lt;=p_rot_b,"B","C"))</f>
        <v/>
      </c>
    </row>
    <row r="3245">
      <c r="A3245" s="5" t="inlineStr">
        <is>
          <t>351100300991065</t>
        </is>
      </c>
      <c r="B3245" s="5" t="inlineStr">
        <is>
          <t>LORENZETTI LLAVE LAVATORIO ORO ROSA PICO ALTO FLATT 7110059</t>
        </is>
      </c>
      <c r="C3245" s="5" t="inlineStr">
        <is>
          <t>SIN CATEGORIA</t>
        </is>
      </c>
      <c r="D3245" s="11" t="n">
        <v>1</v>
      </c>
      <c r="E3245" s="12" t="n">
        <v>19018.75</v>
      </c>
      <c r="F3245" s="14">
        <f>E3245/SUM(E$2:E$4165)</f>
        <v/>
      </c>
      <c r="G3245" s="14">
        <f>G3244+F3245</f>
        <v/>
      </c>
      <c r="H3245" s="5">
        <f>IF(G3245&lt;=p_rot_a,"A",IF(G3245&lt;=p_rot_b,"B","C"))</f>
        <v/>
      </c>
    </row>
    <row r="3246">
      <c r="A3246" s="5" t="inlineStr">
        <is>
          <t>73189</t>
        </is>
      </c>
      <c r="B3246" s="5" t="inlineStr">
        <is>
          <t>MECATE 6MM POLIETILENO</t>
        </is>
      </c>
      <c r="C3246" s="5" t="inlineStr">
        <is>
          <t>FERRETERIA GENERAL</t>
        </is>
      </c>
      <c r="D3246" s="11" t="n">
        <v>103</v>
      </c>
      <c r="E3246" s="12" t="n">
        <v>18986.88</v>
      </c>
      <c r="F3246" s="14">
        <f>E3246/SUM(E$2:E$4165)</f>
        <v/>
      </c>
      <c r="G3246" s="14">
        <f>G3245+F3246</f>
        <v/>
      </c>
      <c r="H3246" s="5">
        <f>IF(G3246&lt;=p_rot_a,"A",IF(G3246&lt;=p_rot_b,"B","C"))</f>
        <v/>
      </c>
    </row>
    <row r="3247">
      <c r="A3247" s="5" t="inlineStr">
        <is>
          <t>351100300991162</t>
        </is>
      </c>
      <c r="B3247" s="5" t="inlineStr">
        <is>
          <t xml:space="preserve">PFISTER CACHERA FREGADERO 135-2000 </t>
        </is>
      </c>
      <c r="C3247" s="5" t="inlineStr">
        <is>
          <t>GRIFERIA - ACC. BAÑO Y COCINA</t>
        </is>
      </c>
      <c r="D3247" s="11" t="n">
        <v>1</v>
      </c>
      <c r="E3247" s="12" t="n">
        <v>18984.61</v>
      </c>
      <c r="F3247" s="14">
        <f>E3247/SUM(E$2:E$4165)</f>
        <v/>
      </c>
      <c r="G3247" s="14">
        <f>G3246+F3247</f>
        <v/>
      </c>
      <c r="H3247" s="5">
        <f>IF(G3247&lt;=p_rot_a,"A",IF(G3247&lt;=p_rot_b,"B","C"))</f>
        <v/>
      </c>
    </row>
    <row r="3248">
      <c r="A3248" s="5" t="inlineStr">
        <is>
          <t>944</t>
        </is>
      </c>
      <c r="B3248" s="5" t="inlineStr">
        <is>
          <t>CODO 1 X 90</t>
        </is>
      </c>
      <c r="C3248" s="5" t="inlineStr">
        <is>
          <t>TUBERIA PVC, CANOAS Y ACCESORIOS</t>
        </is>
      </c>
      <c r="D3248" s="11" t="n">
        <v>57</v>
      </c>
      <c r="E3248" s="12" t="n">
        <v>18927.82</v>
      </c>
      <c r="F3248" s="14">
        <f>E3248/SUM(E$2:E$4165)</f>
        <v/>
      </c>
      <c r="G3248" s="14">
        <f>G3247+F3248</f>
        <v/>
      </c>
      <c r="H3248" s="5">
        <f>IF(G3248&lt;=p_rot_a,"A",IF(G3248&lt;=p_rot_b,"B","C"))</f>
        <v/>
      </c>
    </row>
    <row r="3249">
      <c r="A3249" s="5" t="inlineStr">
        <is>
          <t>7226</t>
        </is>
      </c>
      <c r="B3249" s="5" t="inlineStr">
        <is>
          <t>LIJADOR HULE MANUAL GONI</t>
        </is>
      </c>
      <c r="C3249" s="5" t="inlineStr">
        <is>
          <t>FERRETERIA GENERAL</t>
        </is>
      </c>
      <c r="D3249" s="11" t="n">
        <v>8</v>
      </c>
      <c r="E3249" s="12" t="n">
        <v>18912.25</v>
      </c>
      <c r="F3249" s="14">
        <f>E3249/SUM(E$2:E$4165)</f>
        <v/>
      </c>
      <c r="G3249" s="14">
        <f>G3248+F3249</f>
        <v/>
      </c>
      <c r="H3249" s="5">
        <f>IF(G3249&lt;=p_rot_a,"A",IF(G3249&lt;=p_rot_b,"B","C"))</f>
        <v/>
      </c>
    </row>
    <row r="3250">
      <c r="A3250" s="5" t="inlineStr">
        <is>
          <t>72146</t>
        </is>
      </c>
      <c r="B3250" s="5" t="inlineStr">
        <is>
          <t>AGUILA PLACA METALICA TOMA 220 39CH</t>
        </is>
      </c>
      <c r="C3250" s="5" t="inlineStr">
        <is>
          <t>ACCESORIOS ELECTRICOS Y CABLES</t>
        </is>
      </c>
      <c r="D3250" s="11" t="n">
        <v>17</v>
      </c>
      <c r="E3250" s="12" t="n">
        <v>18892.85</v>
      </c>
      <c r="F3250" s="14">
        <f>E3250/SUM(E$2:E$4165)</f>
        <v/>
      </c>
      <c r="G3250" s="14">
        <f>G3249+F3250</f>
        <v/>
      </c>
      <c r="H3250" s="5">
        <f>IF(G3250&lt;=p_rot_a,"A",IF(G3250&lt;=p_rot_b,"B","C"))</f>
        <v/>
      </c>
    </row>
    <row r="3251">
      <c r="A3251" s="5" t="inlineStr">
        <is>
          <t>71503</t>
        </is>
      </c>
      <c r="B3251" s="5" t="inlineStr">
        <is>
          <t>BV TOPE DE PUERTA MEDIA LUNA F01225AB</t>
        </is>
      </c>
      <c r="C3251" s="5" t="inlineStr">
        <is>
          <t>FERRETERIA GENERAL</t>
        </is>
      </c>
      <c r="D3251" s="11" t="n">
        <v>9</v>
      </c>
      <c r="E3251" s="12" t="n">
        <v>18833.84</v>
      </c>
      <c r="F3251" s="14">
        <f>E3251/SUM(E$2:E$4165)</f>
        <v/>
      </c>
      <c r="G3251" s="14">
        <f>G3250+F3251</f>
        <v/>
      </c>
      <c r="H3251" s="5">
        <f>IF(G3251&lt;=p_rot_a,"A",IF(G3251&lt;=p_rot_b,"B","C"))</f>
        <v/>
      </c>
    </row>
    <row r="3252">
      <c r="A3252" s="5" t="inlineStr">
        <is>
          <t>351100300992067</t>
        </is>
      </c>
      <c r="B3252" s="5" t="inlineStr">
        <is>
          <t>TRUPER SOPLADORA 960W SOPLA-960</t>
        </is>
      </c>
      <c r="C3252" s="5" t="inlineStr">
        <is>
          <t>HERRAMIENTA ELECTRICA</t>
        </is>
      </c>
      <c r="D3252" s="11" t="n">
        <v>1</v>
      </c>
      <c r="E3252" s="12" t="n">
        <v>18792.8</v>
      </c>
      <c r="F3252" s="14">
        <f>E3252/SUM(E$2:E$4165)</f>
        <v/>
      </c>
      <c r="G3252" s="14">
        <f>G3251+F3252</f>
        <v/>
      </c>
      <c r="H3252" s="5">
        <f>IF(G3252&lt;=p_rot_a,"A",IF(G3252&lt;=p_rot_b,"B","C"))</f>
        <v/>
      </c>
    </row>
    <row r="3253">
      <c r="A3253" s="5" t="inlineStr">
        <is>
          <t>6231</t>
        </is>
      </c>
      <c r="B3253" s="5" t="inlineStr">
        <is>
          <t>GRAPA CON CLAVO 8 MM  100UNDS</t>
        </is>
      </c>
      <c r="C3253" s="5" t="inlineStr">
        <is>
          <t>FERRETERIA GENERAL</t>
        </is>
      </c>
      <c r="D3253" s="11" t="n">
        <v>24</v>
      </c>
      <c r="E3253" s="12" t="n">
        <v>18792</v>
      </c>
      <c r="F3253" s="14">
        <f>E3253/SUM(E$2:E$4165)</f>
        <v/>
      </c>
      <c r="G3253" s="14">
        <f>G3252+F3253</f>
        <v/>
      </c>
      <c r="H3253" s="5">
        <f>IF(G3253&lt;=p_rot_a,"A",IF(G3253&lt;=p_rot_b,"B","C"))</f>
        <v/>
      </c>
    </row>
    <row r="3254">
      <c r="A3254" s="5" t="inlineStr">
        <is>
          <t>PINT-PS-0019</t>
        </is>
      </c>
      <c r="B3254" s="5" t="inlineStr">
        <is>
          <t>BOSNY SPRAY VERDE SAUCE SB-12</t>
        </is>
      </c>
      <c r="C3254" s="5" t="inlineStr">
        <is>
          <t>PINTURA SPRAY</t>
        </is>
      </c>
      <c r="D3254" s="11" t="n">
        <v>7</v>
      </c>
      <c r="E3254" s="12" t="n">
        <v>18789.33</v>
      </c>
      <c r="F3254" s="14">
        <f>E3254/SUM(E$2:E$4165)</f>
        <v/>
      </c>
      <c r="G3254" s="14">
        <f>G3253+F3254</f>
        <v/>
      </c>
      <c r="H3254" s="5">
        <f>IF(G3254&lt;=p_rot_a,"A",IF(G3254&lt;=p_rot_b,"B","C"))</f>
        <v/>
      </c>
    </row>
    <row r="3255">
      <c r="A3255" s="5" t="inlineStr">
        <is>
          <t>305</t>
        </is>
      </c>
      <c r="B3255" s="5" t="inlineStr">
        <is>
          <t>SPLITTER COAXIAL 3 SALIDAS MIYAKO USA M-113</t>
        </is>
      </c>
      <c r="C3255" s="5" t="inlineStr">
        <is>
          <t>FERRETERIA GENERAL</t>
        </is>
      </c>
      <c r="D3255" s="11" t="n">
        <v>8</v>
      </c>
      <c r="E3255" s="12" t="n">
        <v>18656.92</v>
      </c>
      <c r="F3255" s="14">
        <f>E3255/SUM(E$2:E$4165)</f>
        <v/>
      </c>
      <c r="G3255" s="14">
        <f>G3254+F3255</f>
        <v/>
      </c>
      <c r="H3255" s="5">
        <f>IF(G3255&lt;=p_rot_a,"A",IF(G3255&lt;=p_rot_b,"B","C"))</f>
        <v/>
      </c>
    </row>
    <row r="3256">
      <c r="A3256" s="5" t="inlineStr">
        <is>
          <t>30675</t>
        </is>
      </c>
      <c r="B3256" s="5" t="inlineStr">
        <is>
          <t>SD BREAKER  1X40</t>
        </is>
      </c>
      <c r="C3256" s="5" t="inlineStr">
        <is>
          <t>ACCESORIOS ELECTRICOS Y CABLES</t>
        </is>
      </c>
      <c r="D3256" s="11" t="n">
        <v>3</v>
      </c>
      <c r="E3256" s="12" t="n">
        <v>18651.83</v>
      </c>
      <c r="F3256" s="14">
        <f>E3256/SUM(E$2:E$4165)</f>
        <v/>
      </c>
      <c r="G3256" s="14">
        <f>G3255+F3256</f>
        <v/>
      </c>
      <c r="H3256" s="5">
        <f>IF(G3256&lt;=p_rot_a,"A",IF(G3256&lt;=p_rot_b,"B","C"))</f>
        <v/>
      </c>
    </row>
    <row r="3257">
      <c r="A3257" s="5" t="inlineStr">
        <is>
          <t>7566</t>
        </is>
      </c>
      <c r="B3257" s="5" t="inlineStr">
        <is>
          <t>LLAVE SACA ASIENTOS TW RM1-AB112</t>
        </is>
      </c>
      <c r="C3257" s="5" t="inlineStr">
        <is>
          <t>GRIFERIA - ACC. BAÑO Y COCINA</t>
        </is>
      </c>
      <c r="D3257" s="11" t="n">
        <v>9</v>
      </c>
      <c r="E3257" s="12" t="n">
        <v>18633.92</v>
      </c>
      <c r="F3257" s="14">
        <f>E3257/SUM(E$2:E$4165)</f>
        <v/>
      </c>
      <c r="G3257" s="14">
        <f>G3256+F3257</f>
        <v/>
      </c>
      <c r="H3257" s="5">
        <f>IF(G3257&lt;=p_rot_a,"A",IF(G3257&lt;=p_rot_b,"B","C"))</f>
        <v/>
      </c>
    </row>
    <row r="3258">
      <c r="A3258" s="5" t="inlineStr">
        <is>
          <t>7583</t>
        </is>
      </c>
      <c r="B3258" s="5" t="inlineStr">
        <is>
          <t>TOTAL LLAVE COROFIJA 11MM  TCSPA111</t>
        </is>
      </c>
      <c r="C3258" s="5" t="inlineStr">
        <is>
          <t>FERRETERIA GENERAL</t>
        </is>
      </c>
      <c r="D3258" s="11" t="n">
        <v>21</v>
      </c>
      <c r="E3258" s="12" t="n">
        <v>18592.62</v>
      </c>
      <c r="F3258" s="14">
        <f>E3258/SUM(E$2:E$4165)</f>
        <v/>
      </c>
      <c r="G3258" s="14">
        <f>G3257+F3258</f>
        <v/>
      </c>
      <c r="H3258" s="5">
        <f>IF(G3258&lt;=p_rot_a,"A",IF(G3258&lt;=p_rot_b,"B","C"))</f>
        <v/>
      </c>
    </row>
    <row r="3259">
      <c r="A3259" s="5" t="inlineStr">
        <is>
          <t>351100300991119</t>
        </is>
      </c>
      <c r="B3259" s="5" t="inlineStr">
        <is>
          <t>WADFOW ESCUADRA REFUERZO 4X4 SET 4PCS WCY2K10</t>
        </is>
      </c>
      <c r="C3259" s="5" t="inlineStr">
        <is>
          <t>FERRETERIA GENERAL</t>
        </is>
      </c>
      <c r="D3259" s="11" t="n">
        <v>23</v>
      </c>
      <c r="E3259" s="12" t="n">
        <v>18560.75</v>
      </c>
      <c r="F3259" s="14">
        <f>E3259/SUM(E$2:E$4165)</f>
        <v/>
      </c>
      <c r="G3259" s="14">
        <f>G3258+F3259</f>
        <v/>
      </c>
      <c r="H3259" s="5">
        <f>IF(G3259&lt;=p_rot_a,"A",IF(G3259&lt;=p_rot_b,"B","C"))</f>
        <v/>
      </c>
    </row>
    <row r="3260">
      <c r="A3260" s="5" t="inlineStr">
        <is>
          <t>9161</t>
        </is>
      </c>
      <c r="B3260" s="5" t="inlineStr">
        <is>
          <t>BOQUILLA CANOA PALOMA RECTANGULAR AMANCO</t>
        </is>
      </c>
      <c r="C3260" s="5" t="inlineStr">
        <is>
          <t>TUBERIA PVC, CANOAS Y ACCESORIOS</t>
        </is>
      </c>
      <c r="D3260" s="11" t="n">
        <v>7</v>
      </c>
      <c r="E3260" s="12" t="n">
        <v>18540.27</v>
      </c>
      <c r="F3260" s="14">
        <f>E3260/SUM(E$2:E$4165)</f>
        <v/>
      </c>
      <c r="G3260" s="14">
        <f>G3259+F3260</f>
        <v/>
      </c>
      <c r="H3260" s="5">
        <f>IF(G3260&lt;=p_rot_a,"A",IF(G3260&lt;=p_rot_b,"B","C"))</f>
        <v/>
      </c>
    </row>
    <row r="3261">
      <c r="A3261" s="5" t="inlineStr">
        <is>
          <t>351100300990517</t>
        </is>
      </c>
      <c r="B3261" s="5" t="inlineStr">
        <is>
          <t>TOTAL PIE DE REY 150MM TMT331501</t>
        </is>
      </c>
      <c r="C3261" s="5" t="inlineStr">
        <is>
          <t>FERRETERIA GENERAL</t>
        </is>
      </c>
      <c r="D3261" s="11" t="n">
        <v>3</v>
      </c>
      <c r="E3261" s="12" t="n">
        <v>18536.74</v>
      </c>
      <c r="F3261" s="14">
        <f>E3261/SUM(E$2:E$4165)</f>
        <v/>
      </c>
      <c r="G3261" s="14">
        <f>G3260+F3261</f>
        <v/>
      </c>
      <c r="H3261" s="5">
        <f>IF(G3261&lt;=p_rot_a,"A",IF(G3261&lt;=p_rot_b,"B","C"))</f>
        <v/>
      </c>
    </row>
    <row r="3262">
      <c r="A3262" s="5" t="inlineStr">
        <is>
          <t>73752</t>
        </is>
      </c>
      <c r="B3262" s="5" t="inlineStr">
        <is>
          <t>TOTAL HOJA SIERRA CALADORA  5PCS TAC51111C</t>
        </is>
      </c>
      <c r="C3262" s="5" t="inlineStr">
        <is>
          <t>FERRETERIA GENERAL</t>
        </is>
      </c>
      <c r="D3262" s="11" t="n">
        <v>21</v>
      </c>
      <c r="E3262" s="12" t="n">
        <v>18530.97</v>
      </c>
      <c r="F3262" s="14">
        <f>E3262/SUM(E$2:E$4165)</f>
        <v/>
      </c>
      <c r="G3262" s="14">
        <f>G3261+F3262</f>
        <v/>
      </c>
      <c r="H3262" s="5">
        <f>IF(G3262&lt;=p_rot_a,"A",IF(G3262&lt;=p_rot_b,"B","C"))</f>
        <v/>
      </c>
    </row>
    <row r="3263">
      <c r="A3263" s="5" t="inlineStr">
        <is>
          <t>420420905</t>
        </is>
      </c>
      <c r="B3263" s="5" t="inlineStr">
        <is>
          <t>PROTECTO METALTEC 3EN1 PROTECTO VERDE ESMERALDA T-53 1 GL (3.785L)</t>
        </is>
      </c>
      <c r="C3263" s="5" t="inlineStr">
        <is>
          <t>SIN CATEGORIA</t>
        </is>
      </c>
      <c r="D3263" s="11" t="n">
        <v>1</v>
      </c>
      <c r="E3263" s="12" t="n">
        <v>18510.37</v>
      </c>
      <c r="F3263" s="14">
        <f>E3263/SUM(E$2:E$4165)</f>
        <v/>
      </c>
      <c r="G3263" s="14">
        <f>G3262+F3263</f>
        <v/>
      </c>
      <c r="H3263" s="5">
        <f>IF(G3263&lt;=p_rot_a,"A",IF(G3263&lt;=p_rot_b,"B","C"))</f>
        <v/>
      </c>
    </row>
    <row r="3264">
      <c r="A3264" s="5" t="inlineStr">
        <is>
          <t>351100300991686</t>
        </is>
      </c>
      <c r="B3264" s="5" t="inlineStr">
        <is>
          <t>AKSI EXTENSION 12M USO RUDO NARANJA</t>
        </is>
      </c>
      <c r="C3264" s="5" t="inlineStr">
        <is>
          <t>ACCESORIOS ELECTRICOS Y CABLES</t>
        </is>
      </c>
      <c r="D3264" s="11" t="n">
        <v>3</v>
      </c>
      <c r="E3264" s="12" t="n">
        <v>18502.8</v>
      </c>
      <c r="F3264" s="14">
        <f>E3264/SUM(E$2:E$4165)</f>
        <v/>
      </c>
      <c r="G3264" s="14">
        <f>G3263+F3264</f>
        <v/>
      </c>
      <c r="H3264" s="5">
        <f>IF(G3264&lt;=p_rot_a,"A",IF(G3264&lt;=p_rot_b,"B","C"))</f>
        <v/>
      </c>
    </row>
    <row r="3265">
      <c r="A3265" s="5" t="inlineStr">
        <is>
          <t>73536</t>
        </is>
      </c>
      <c r="B3265" s="5" t="inlineStr">
        <is>
          <t>TOTAL GRAPA  1.2mm THT39102</t>
        </is>
      </c>
      <c r="C3265" s="5" t="inlineStr">
        <is>
          <t>FERRETERIA GENERAL</t>
        </is>
      </c>
      <c r="D3265" s="11" t="n">
        <v>22</v>
      </c>
      <c r="E3265" s="12" t="n">
        <v>18495.58</v>
      </c>
      <c r="F3265" s="14">
        <f>E3265/SUM(E$2:E$4165)</f>
        <v/>
      </c>
      <c r="G3265" s="14">
        <f>G3264+F3265</f>
        <v/>
      </c>
      <c r="H3265" s="5">
        <f>IF(G3265&lt;=p_rot_a,"A",IF(G3265&lt;=p_rot_b,"B","C"))</f>
        <v/>
      </c>
    </row>
    <row r="3266">
      <c r="A3266" s="5" t="inlineStr">
        <is>
          <t>347</t>
        </is>
      </c>
      <c r="B3266" s="5" t="inlineStr">
        <is>
          <t>ESCOBA HOGAR ETERNA</t>
        </is>
      </c>
      <c r="C3266" s="5" t="inlineStr">
        <is>
          <t>FERRETERIA GENERAL</t>
        </is>
      </c>
      <c r="D3266" s="11" t="n">
        <v>6</v>
      </c>
      <c r="E3266" s="12" t="n">
        <v>18488.07</v>
      </c>
      <c r="F3266" s="14">
        <f>E3266/SUM(E$2:E$4165)</f>
        <v/>
      </c>
      <c r="G3266" s="14">
        <f>G3265+F3266</f>
        <v/>
      </c>
      <c r="H3266" s="5">
        <f>IF(G3266&lt;=p_rot_a,"A",IF(G3266&lt;=p_rot_b,"B","C"))</f>
        <v/>
      </c>
    </row>
    <row r="3267">
      <c r="A3267" s="5" t="inlineStr">
        <is>
          <t>80359</t>
        </is>
      </c>
      <c r="B3267" s="5" t="inlineStr">
        <is>
          <t>TOTAL SERRUCHO P / PLASTICO 20 THT55206</t>
        </is>
      </c>
      <c r="C3267" s="5" t="inlineStr">
        <is>
          <t>FERRETERIA GENERAL</t>
        </is>
      </c>
      <c r="D3267" s="11" t="n">
        <v>6</v>
      </c>
      <c r="E3267" s="12" t="n">
        <v>18466.23</v>
      </c>
      <c r="F3267" s="14">
        <f>E3267/SUM(E$2:E$4165)</f>
        <v/>
      </c>
      <c r="G3267" s="14">
        <f>G3266+F3267</f>
        <v/>
      </c>
      <c r="H3267" s="5">
        <f>IF(G3267&lt;=p_rot_a,"A",IF(G3267&lt;=p_rot_b,"B","C"))</f>
        <v/>
      </c>
    </row>
    <row r="3268">
      <c r="A3268" s="5" t="inlineStr">
        <is>
          <t>72088</t>
        </is>
      </c>
      <c r="B3268" s="5" t="inlineStr">
        <is>
          <t>SOPORTE PINES 5 PCS BEST VALUE F01430</t>
        </is>
      </c>
      <c r="C3268" s="5" t="inlineStr">
        <is>
          <t>FERRETERIA GENERAL</t>
        </is>
      </c>
      <c r="D3268" s="11" t="n">
        <v>25</v>
      </c>
      <c r="E3268" s="12" t="n">
        <v>18445.85</v>
      </c>
      <c r="F3268" s="14">
        <f>E3268/SUM(E$2:E$4165)</f>
        <v/>
      </c>
      <c r="G3268" s="14">
        <f>G3267+F3268</f>
        <v/>
      </c>
      <c r="H3268" s="5">
        <f>IF(G3268&lt;=p_rot_a,"A",IF(G3268&lt;=p_rot_b,"B","C"))</f>
        <v/>
      </c>
    </row>
    <row r="3269">
      <c r="A3269" s="5" t="inlineStr">
        <is>
          <t>351100300992042</t>
        </is>
      </c>
      <c r="B3269" s="5" t="inlineStr">
        <is>
          <t>WADFOW JUEGO CUBOS 1/2 10-24MM 3/8-3 12 PIEZAS WST2212</t>
        </is>
      </c>
      <c r="C3269" s="5" t="inlineStr">
        <is>
          <t>FERRETERIA GENERAL</t>
        </is>
      </c>
      <c r="D3269" s="11" t="n">
        <v>2</v>
      </c>
      <c r="E3269" s="12" t="n">
        <v>18423.47</v>
      </c>
      <c r="F3269" s="14">
        <f>E3269/SUM(E$2:E$4165)</f>
        <v/>
      </c>
      <c r="G3269" s="14">
        <f>G3268+F3269</f>
        <v/>
      </c>
      <c r="H3269" s="5">
        <f>IF(G3269&lt;=p_rot_a,"A",IF(G3269&lt;=p_rot_b,"B","C"))</f>
        <v/>
      </c>
    </row>
    <row r="3270">
      <c r="A3270" s="5" t="inlineStr">
        <is>
          <t>PINT-PA-0020</t>
        </is>
      </c>
      <c r="B3270" s="5" t="inlineStr">
        <is>
          <t>LANCO MAXIMA BLANCO MATE 1/4 MA680-5</t>
        </is>
      </c>
      <c r="C3270" s="5" t="inlineStr">
        <is>
          <t>PINTURA ACRILICA</t>
        </is>
      </c>
      <c r="D3270" s="11" t="n">
        <v>3</v>
      </c>
      <c r="E3270" s="12" t="n">
        <v>18404.87</v>
      </c>
      <c r="F3270" s="14">
        <f>E3270/SUM(E$2:E$4165)</f>
        <v/>
      </c>
      <c r="G3270" s="14">
        <f>G3269+F3270</f>
        <v/>
      </c>
      <c r="H3270" s="5">
        <f>IF(G3270&lt;=p_rot_a,"A",IF(G3270&lt;=p_rot_b,"B","C"))</f>
        <v/>
      </c>
    </row>
    <row r="3271">
      <c r="A3271" s="5" t="inlineStr">
        <is>
          <t>72221</t>
        </is>
      </c>
      <c r="B3271" s="5" t="inlineStr">
        <is>
          <t>TORNILLO CARROCERIA 5/16 X 6</t>
        </is>
      </c>
      <c r="C3271" s="5" t="inlineStr">
        <is>
          <t>TORNILLERIA</t>
        </is>
      </c>
      <c r="D3271" s="11" t="n">
        <v>60</v>
      </c>
      <c r="E3271" s="12" t="n">
        <v>18379.65</v>
      </c>
      <c r="F3271" s="14">
        <f>E3271/SUM(E$2:E$4165)</f>
        <v/>
      </c>
      <c r="G3271" s="14">
        <f>G3270+F3271</f>
        <v/>
      </c>
      <c r="H3271" s="5">
        <f>IF(G3271&lt;=p_rot_a,"A",IF(G3271&lt;=p_rot_b,"B","C"))</f>
        <v/>
      </c>
    </row>
    <row r="3272">
      <c r="A3272" s="5" t="inlineStr">
        <is>
          <t>560522</t>
        </is>
      </c>
      <c r="B3272" s="5" t="inlineStr">
        <is>
          <t>REFLECTOR LED NEGRO 3000LM 30W 100-240V 6500K WELLMAX</t>
        </is>
      </c>
      <c r="C3272" s="5" t="inlineStr">
        <is>
          <t>SIN CATEGORIA</t>
        </is>
      </c>
      <c r="D3272" s="11" t="n">
        <v>3</v>
      </c>
      <c r="E3272" s="12" t="n">
        <v>18344.19</v>
      </c>
      <c r="F3272" s="14">
        <f>E3272/SUM(E$2:E$4165)</f>
        <v/>
      </c>
      <c r="G3272" s="14">
        <f>G3271+F3272</f>
        <v/>
      </c>
      <c r="H3272" s="5">
        <f>IF(G3272&lt;=p_rot_a,"A",IF(G3272&lt;=p_rot_b,"B","C"))</f>
        <v/>
      </c>
    </row>
    <row r="3273">
      <c r="A3273" s="5" t="inlineStr">
        <is>
          <t>9276</t>
        </is>
      </c>
      <c r="B3273" s="5" t="inlineStr">
        <is>
          <t>TEE 1/2 CON INSERTO METAL</t>
        </is>
      </c>
      <c r="C3273" s="5" t="inlineStr">
        <is>
          <t>TUBERIA PVC, CANOAS Y ACCESORIOS</t>
        </is>
      </c>
      <c r="D3273" s="11" t="n">
        <v>16</v>
      </c>
      <c r="E3273" s="12" t="n">
        <v>18315</v>
      </c>
      <c r="F3273" s="14">
        <f>E3273/SUM(E$2:E$4165)</f>
        <v/>
      </c>
      <c r="G3273" s="14">
        <f>G3272+F3273</f>
        <v/>
      </c>
      <c r="H3273" s="5">
        <f>IF(G3273&lt;=p_rot_a,"A",IF(G3273&lt;=p_rot_b,"B","C"))</f>
        <v/>
      </c>
    </row>
    <row r="3274">
      <c r="A3274" s="5" t="inlineStr">
        <is>
          <t>76450202</t>
        </is>
      </c>
      <c r="B3274" s="5" t="inlineStr">
        <is>
          <t>TOTAL MAZO 10LB HEXAGONAL CABO LARGO THT750416</t>
        </is>
      </c>
      <c r="C3274" s="5" t="inlineStr">
        <is>
          <t>FERRETERIA GENERAL</t>
        </is>
      </c>
      <c r="D3274" s="11" t="n">
        <v>1</v>
      </c>
      <c r="E3274" s="12" t="n">
        <v>18296.8</v>
      </c>
      <c r="F3274" s="14">
        <f>E3274/SUM(E$2:E$4165)</f>
        <v/>
      </c>
      <c r="G3274" s="14">
        <f>G3273+F3274</f>
        <v/>
      </c>
      <c r="H3274" s="5">
        <f>IF(G3274&lt;=p_rot_a,"A",IF(G3274&lt;=p_rot_b,"B","C"))</f>
        <v/>
      </c>
    </row>
    <row r="3275">
      <c r="A3275" s="5" t="inlineStr">
        <is>
          <t>533359</t>
        </is>
      </c>
      <c r="B3275" s="5" t="inlineStr">
        <is>
          <t>TOTAL SERRUCHO P / PLASTICO 22 THT55226</t>
        </is>
      </c>
      <c r="C3275" s="5" t="inlineStr">
        <is>
          <t>FERRETERIA GENERAL</t>
        </is>
      </c>
      <c r="D3275" s="11" t="n">
        <v>5</v>
      </c>
      <c r="E3275" s="12" t="n">
        <v>18141.59</v>
      </c>
      <c r="F3275" s="14">
        <f>E3275/SUM(E$2:E$4165)</f>
        <v/>
      </c>
      <c r="G3275" s="14">
        <f>G3274+F3275</f>
        <v/>
      </c>
      <c r="H3275" s="5">
        <f>IF(G3275&lt;=p_rot_a,"A",IF(G3275&lt;=p_rot_b,"B","C"))</f>
        <v/>
      </c>
    </row>
    <row r="3276">
      <c r="A3276" s="5" t="inlineStr">
        <is>
          <t>PINT-PA-0086</t>
        </is>
      </c>
      <c r="B3276" s="5" t="inlineStr">
        <is>
          <t>SUPRA LATEX TINT MATE 1/4 VA959-5</t>
        </is>
      </c>
      <c r="C3276" s="5" t="inlineStr">
        <is>
          <t>PINTURA ACRILICA</t>
        </is>
      </c>
      <c r="D3276" s="11" t="n">
        <v>4</v>
      </c>
      <c r="E3276" s="12" t="n">
        <v>18141.59</v>
      </c>
      <c r="F3276" s="14">
        <f>E3276/SUM(E$2:E$4165)</f>
        <v/>
      </c>
      <c r="G3276" s="14">
        <f>G3275+F3276</f>
        <v/>
      </c>
      <c r="H3276" s="5">
        <f>IF(G3276&lt;=p_rot_a,"A",IF(G3276&lt;=p_rot_b,"B","C"))</f>
        <v/>
      </c>
    </row>
    <row r="3277">
      <c r="A3277" s="5" t="inlineStr">
        <is>
          <t>220</t>
        </is>
      </c>
      <c r="B3277" s="5" t="inlineStr">
        <is>
          <t>LAUREL 1X2 EN VARAS</t>
        </is>
      </c>
      <c r="C3277" s="5" t="inlineStr">
        <is>
          <t>LAUREL</t>
        </is>
      </c>
      <c r="D3277" s="11" t="n">
        <v>33</v>
      </c>
      <c r="E3277" s="12" t="n">
        <v>18106.19</v>
      </c>
      <c r="F3277" s="14">
        <f>E3277/SUM(E$2:E$4165)</f>
        <v/>
      </c>
      <c r="G3277" s="14">
        <f>G3276+F3277</f>
        <v/>
      </c>
      <c r="H3277" s="5">
        <f>IF(G3277&lt;=p_rot_a,"A",IF(G3277&lt;=p_rot_b,"B","C"))</f>
        <v/>
      </c>
    </row>
    <row r="3278">
      <c r="A3278" s="5" t="inlineStr">
        <is>
          <t>9115</t>
        </is>
      </c>
      <c r="B3278" s="5" t="inlineStr">
        <is>
          <t>UNION 1 1/2 PVC</t>
        </is>
      </c>
      <c r="C3278" s="5" t="inlineStr">
        <is>
          <t>TUBERIA PVC, CANOAS Y ACCESORIOS</t>
        </is>
      </c>
      <c r="D3278" s="11" t="n">
        <v>40</v>
      </c>
      <c r="E3278" s="12" t="n">
        <v>18087.1</v>
      </c>
      <c r="F3278" s="14">
        <f>E3278/SUM(E$2:E$4165)</f>
        <v/>
      </c>
      <c r="G3278" s="14">
        <f>G3277+F3278</f>
        <v/>
      </c>
      <c r="H3278" s="5">
        <f>IF(G3278&lt;=p_rot_a,"A",IF(G3278&lt;=p_rot_b,"B","C"))</f>
        <v/>
      </c>
    </row>
    <row r="3279">
      <c r="A3279" s="5" t="inlineStr">
        <is>
          <t>351100300991139</t>
        </is>
      </c>
      <c r="B3279" s="5" t="inlineStr">
        <is>
          <t>TOTAL CUERDA ORILLADORA 2.5MM X 83MT TSL2483 3553000</t>
        </is>
      </c>
      <c r="C3279" s="5" t="inlineStr">
        <is>
          <t>FERRETERIA GENERAL</t>
        </is>
      </c>
      <c r="D3279" s="11" t="n">
        <v>5</v>
      </c>
      <c r="E3279" s="12" t="n">
        <v>18086.59</v>
      </c>
      <c r="F3279" s="14">
        <f>E3279/SUM(E$2:E$4165)</f>
        <v/>
      </c>
      <c r="G3279" s="14">
        <f>G3278+F3279</f>
        <v/>
      </c>
      <c r="H3279" s="5">
        <f>IF(G3279&lt;=p_rot_a,"A",IF(G3279&lt;=p_rot_b,"B","C"))</f>
        <v/>
      </c>
    </row>
    <row r="3280">
      <c r="A3280" s="5" t="inlineStr">
        <is>
          <t>1042</t>
        </is>
      </c>
      <c r="B3280" s="5" t="inlineStr">
        <is>
          <t>CABLE 2 NEGRO</t>
        </is>
      </c>
      <c r="C3280" s="5" t="inlineStr">
        <is>
          <t>ACCESORIOS ELECTRICOS Y CABLES</t>
        </is>
      </c>
      <c r="D3280" s="11" t="n">
        <v>5</v>
      </c>
      <c r="E3280" s="12" t="n">
        <v>18080.63</v>
      </c>
      <c r="F3280" s="14">
        <f>E3280/SUM(E$2:E$4165)</f>
        <v/>
      </c>
      <c r="G3280" s="14">
        <f>G3279+F3280</f>
        <v/>
      </c>
      <c r="H3280" s="5">
        <f>IF(G3280&lt;=p_rot_a,"A",IF(G3280&lt;=p_rot_b,"B","C"))</f>
        <v/>
      </c>
    </row>
    <row r="3281">
      <c r="A3281" s="5" t="inlineStr">
        <is>
          <t>351100300991954</t>
        </is>
      </c>
      <c r="B3281" s="5" t="inlineStr">
        <is>
          <t>NOVA EXTENSION PINTOR 3 MEDIDAS EN 1 43CM A 98CM EXTRF-02038</t>
        </is>
      </c>
      <c r="C3281" s="5" t="inlineStr">
        <is>
          <t>PINTURAS Y SELLADORES</t>
        </is>
      </c>
      <c r="D3281" s="11" t="n">
        <v>4</v>
      </c>
      <c r="E3281" s="12" t="n">
        <v>18064.2</v>
      </c>
      <c r="F3281" s="14">
        <f>E3281/SUM(E$2:E$4165)</f>
        <v/>
      </c>
      <c r="G3281" s="14">
        <f>G3280+F3281</f>
        <v/>
      </c>
      <c r="H3281" s="5">
        <f>IF(G3281&lt;=p_rot_a,"A",IF(G3281&lt;=p_rot_b,"B","C"))</f>
        <v/>
      </c>
    </row>
    <row r="3282">
      <c r="A3282" s="5" t="inlineStr">
        <is>
          <t>420420907</t>
        </is>
      </c>
      <c r="B3282" s="5" t="inlineStr">
        <is>
          <t>PROTECTO METALTEC MALLAS Y ESTRUCTURAS ALUMINIO 610 1/4 GL (0.946L) ANTICORROSIVO ALUMINIO</t>
        </is>
      </c>
      <c r="C3282" s="5" t="inlineStr">
        <is>
          <t>SIN CATEGORIA</t>
        </is>
      </c>
      <c r="D3282" s="11" t="n">
        <v>3</v>
      </c>
      <c r="E3282" s="12" t="n">
        <v>17949.4</v>
      </c>
      <c r="F3282" s="14">
        <f>E3282/SUM(E$2:E$4165)</f>
        <v/>
      </c>
      <c r="G3282" s="14">
        <f>G3281+F3282</f>
        <v/>
      </c>
      <c r="H3282" s="5">
        <f>IF(G3282&lt;=p_rot_a,"A",IF(G3282&lt;=p_rot_b,"B","C"))</f>
        <v/>
      </c>
    </row>
    <row r="3283">
      <c r="A3283" s="5" t="inlineStr">
        <is>
          <t>4478</t>
        </is>
      </c>
      <c r="B3283" s="5" t="inlineStr">
        <is>
          <t>TAPON HULE REDONDO 2</t>
        </is>
      </c>
      <c r="C3283" s="5" t="inlineStr">
        <is>
          <t>FERRETERIA GENERAL</t>
        </is>
      </c>
      <c r="D3283" s="11" t="n">
        <v>37</v>
      </c>
      <c r="E3283" s="12" t="n">
        <v>17931.13</v>
      </c>
      <c r="F3283" s="14">
        <f>E3283/SUM(E$2:E$4165)</f>
        <v/>
      </c>
      <c r="G3283" s="14">
        <f>G3282+F3283</f>
        <v/>
      </c>
      <c r="H3283" s="5">
        <f>IF(G3283&lt;=p_rot_a,"A",IF(G3283&lt;=p_rot_b,"B","C"))</f>
        <v/>
      </c>
    </row>
    <row r="3284">
      <c r="A3284" s="5" t="inlineStr">
        <is>
          <t>7851</t>
        </is>
      </c>
      <c r="B3284" s="5" t="inlineStr">
        <is>
          <t>GAZA SIN FIN 2</t>
        </is>
      </c>
      <c r="C3284" s="5" t="inlineStr">
        <is>
          <t>FERRETERIA GENERAL</t>
        </is>
      </c>
      <c r="D3284" s="11" t="n">
        <v>58</v>
      </c>
      <c r="E3284" s="12" t="n">
        <v>17893.96</v>
      </c>
      <c r="F3284" s="14">
        <f>E3284/SUM(E$2:E$4165)</f>
        <v/>
      </c>
      <c r="G3284" s="14">
        <f>G3283+F3284</f>
        <v/>
      </c>
      <c r="H3284" s="5">
        <f>IF(G3284&lt;=p_rot_a,"A",IF(G3284&lt;=p_rot_b,"B","C"))</f>
        <v/>
      </c>
    </row>
    <row r="3285">
      <c r="A3285" s="5" t="inlineStr">
        <is>
          <t>351100300991884</t>
        </is>
      </c>
      <c r="B3285" s="5" t="inlineStr">
        <is>
          <t>QUALITA ESPEJO OVALADO 60X45 SENCILLO D-1011 YH-800</t>
        </is>
      </c>
      <c r="C3285" s="5" t="inlineStr">
        <is>
          <t>LOZA SANITARIA</t>
        </is>
      </c>
      <c r="D3285" s="11" t="n">
        <v>3</v>
      </c>
      <c r="E3285" s="12" t="n">
        <v>17872.57</v>
      </c>
      <c r="F3285" s="14">
        <f>E3285/SUM(E$2:E$4165)</f>
        <v/>
      </c>
      <c r="G3285" s="14">
        <f>G3284+F3285</f>
        <v/>
      </c>
      <c r="H3285" s="5">
        <f>IF(G3285&lt;=p_rot_a,"A",IF(G3285&lt;=p_rot_b,"B","C"))</f>
        <v/>
      </c>
    </row>
    <row r="3286">
      <c r="A3286" s="5" t="inlineStr">
        <is>
          <t>9313</t>
        </is>
      </c>
      <c r="B3286" s="5" t="inlineStr">
        <is>
          <t>GAZA PVC 4 PULG</t>
        </is>
      </c>
      <c r="C3286" s="5" t="inlineStr">
        <is>
          <t>FERRETERIA GENERAL</t>
        </is>
      </c>
      <c r="D3286" s="11" t="n">
        <v>43</v>
      </c>
      <c r="E3286" s="12" t="n">
        <v>17783.1</v>
      </c>
      <c r="F3286" s="14">
        <f>E3286/SUM(E$2:E$4165)</f>
        <v/>
      </c>
      <c r="G3286" s="14">
        <f>G3285+F3286</f>
        <v/>
      </c>
      <c r="H3286" s="5">
        <f>IF(G3286&lt;=p_rot_a,"A",IF(G3286&lt;=p_rot_b,"B","C"))</f>
        <v/>
      </c>
    </row>
    <row r="3287">
      <c r="A3287" s="5" t="inlineStr">
        <is>
          <t>PINT-PA-0100</t>
        </is>
      </c>
      <c r="B3287" s="5" t="inlineStr">
        <is>
          <t>SUPRA SATIN TINT 1/4 VA3682-5</t>
        </is>
      </c>
      <c r="C3287" s="5" t="inlineStr">
        <is>
          <t>PINTURA ACRILICA</t>
        </is>
      </c>
      <c r="D3287" s="11" t="n">
        <v>4</v>
      </c>
      <c r="E3287" s="12" t="n">
        <v>17699.12</v>
      </c>
      <c r="F3287" s="14">
        <f>E3287/SUM(E$2:E$4165)</f>
        <v/>
      </c>
      <c r="G3287" s="14">
        <f>G3286+F3287</f>
        <v/>
      </c>
      <c r="H3287" s="5">
        <f>IF(G3287&lt;=p_rot_a,"A",IF(G3287&lt;=p_rot_b,"B","C"))</f>
        <v/>
      </c>
    </row>
    <row r="3288">
      <c r="A3288" s="5" t="inlineStr">
        <is>
          <t>73749</t>
        </is>
      </c>
      <c r="B3288" s="5" t="inlineStr">
        <is>
          <t>RODIN ANGULAR 4 RECTO</t>
        </is>
      </c>
      <c r="C3288" s="5" t="inlineStr">
        <is>
          <t>FERRETERIA GENERAL</t>
        </is>
      </c>
      <c r="D3288" s="11" t="n">
        <v>8</v>
      </c>
      <c r="E3288" s="12" t="n">
        <v>17695.47</v>
      </c>
      <c r="F3288" s="14">
        <f>E3288/SUM(E$2:E$4165)</f>
        <v/>
      </c>
      <c r="G3288" s="14">
        <f>G3287+F3288</f>
        <v/>
      </c>
      <c r="H3288" s="5">
        <f>IF(G3288&lt;=p_rot_a,"A",IF(G3288&lt;=p_rot_b,"B","C"))</f>
        <v/>
      </c>
    </row>
    <row r="3289">
      <c r="A3289" s="5" t="inlineStr">
        <is>
          <t>351100300990654</t>
        </is>
      </c>
      <c r="B3289" s="5" t="inlineStr">
        <is>
          <t>CORNISA MADERA OSCURO CANET 5.90</t>
        </is>
      </c>
      <c r="C3289" s="5" t="inlineStr">
        <is>
          <t>SIN CATEGORIA</t>
        </is>
      </c>
      <c r="D3289" s="11" t="n">
        <v>6</v>
      </c>
      <c r="E3289" s="12" t="n">
        <v>17647.39</v>
      </c>
      <c r="F3289" s="14">
        <f>E3289/SUM(E$2:E$4165)</f>
        <v/>
      </c>
      <c r="G3289" s="14">
        <f>G3288+F3289</f>
        <v/>
      </c>
      <c r="H3289" s="5">
        <f>IF(G3289&lt;=p_rot_a,"A",IF(G3289&lt;=p_rot_b,"B","C"))</f>
        <v/>
      </c>
    </row>
    <row r="3290">
      <c r="A3290" s="5" t="inlineStr">
        <is>
          <t>25190</t>
        </is>
      </c>
      <c r="B3290" s="5" t="inlineStr">
        <is>
          <t>TOTAL LLAVE FRANCESA 6 THT101063</t>
        </is>
      </c>
      <c r="C3290" s="5" t="inlineStr">
        <is>
          <t>FERRETERIA GENERAL</t>
        </is>
      </c>
      <c r="D3290" s="11" t="n">
        <v>10</v>
      </c>
      <c r="E3290" s="12" t="n">
        <v>17611.35</v>
      </c>
      <c r="F3290" s="14">
        <f>E3290/SUM(E$2:E$4165)</f>
        <v/>
      </c>
      <c r="G3290" s="14">
        <f>G3289+F3290</f>
        <v/>
      </c>
      <c r="H3290" s="5">
        <f>IF(G3290&lt;=p_rot_a,"A",IF(G3290&lt;=p_rot_b,"B","C"))</f>
        <v/>
      </c>
    </row>
    <row r="3291">
      <c r="A3291" s="5" t="inlineStr">
        <is>
          <t>71854</t>
        </is>
      </c>
      <c r="B3291" s="5" t="inlineStr">
        <is>
          <t>ESCUADRA MUEBLE 12X14</t>
        </is>
      </c>
      <c r="C3291" s="5" t="inlineStr">
        <is>
          <t>FERRETERIA GENERAL</t>
        </is>
      </c>
      <c r="D3291" s="11" t="n">
        <v>19</v>
      </c>
      <c r="E3291" s="12" t="n">
        <v>17593.16</v>
      </c>
      <c r="F3291" s="14">
        <f>E3291/SUM(E$2:E$4165)</f>
        <v/>
      </c>
      <c r="G3291" s="14">
        <f>G3290+F3291</f>
        <v/>
      </c>
      <c r="H3291" s="5">
        <f>IF(G3291&lt;=p_rot_a,"A",IF(G3291&lt;=p_rot_b,"B","C"))</f>
        <v/>
      </c>
    </row>
    <row r="3292">
      <c r="A3292" s="5" t="inlineStr">
        <is>
          <t>71175</t>
        </is>
      </c>
      <c r="B3292" s="5" t="inlineStr">
        <is>
          <t>RIEL 16 TELESCOPICO 40CM RABBIT</t>
        </is>
      </c>
      <c r="C3292" s="5" t="inlineStr">
        <is>
          <t>FERRETERIA GENERAL</t>
        </is>
      </c>
      <c r="D3292" s="11" t="n">
        <v>10</v>
      </c>
      <c r="E3292" s="12" t="n">
        <v>17500</v>
      </c>
      <c r="F3292" s="14">
        <f>E3292/SUM(E$2:E$4165)</f>
        <v/>
      </c>
      <c r="G3292" s="14">
        <f>G3291+F3292</f>
        <v/>
      </c>
      <c r="H3292" s="5">
        <f>IF(G3292&lt;=p_rot_a,"A",IF(G3292&lt;=p_rot_b,"B","C"))</f>
        <v/>
      </c>
    </row>
    <row r="3293">
      <c r="A3293" s="5" t="inlineStr">
        <is>
          <t>595</t>
        </is>
      </c>
      <c r="B3293" s="5" t="inlineStr">
        <is>
          <t>CUMBRERA 9 41/2 X 41/2</t>
        </is>
      </c>
      <c r="C3293" s="5" t="inlineStr">
        <is>
          <t>LAMINAS DE ZINC Y ACCESORIOS</t>
        </is>
      </c>
      <c r="D3293" s="11" t="n">
        <v>12</v>
      </c>
      <c r="E3293" s="12" t="n">
        <v>17496</v>
      </c>
      <c r="F3293" s="14">
        <f>E3293/SUM(E$2:E$4165)</f>
        <v/>
      </c>
      <c r="G3293" s="14">
        <f>G3292+F3293</f>
        <v/>
      </c>
      <c r="H3293" s="5">
        <f>IF(G3293&lt;=p_rot_a,"A",IF(G3293&lt;=p_rot_b,"B","C"))</f>
        <v/>
      </c>
    </row>
    <row r="3294">
      <c r="A3294" s="5" t="inlineStr">
        <is>
          <t>7754</t>
        </is>
      </c>
      <c r="B3294" s="5" t="inlineStr">
        <is>
          <t>TAPA CIEGA LISA/HUECO RECTANGULAR</t>
        </is>
      </c>
      <c r="C3294" s="5" t="inlineStr">
        <is>
          <t>ACCESORIOS ELECTRICOS Y CABLES</t>
        </is>
      </c>
      <c r="D3294" s="11" t="n">
        <v>99</v>
      </c>
      <c r="E3294" s="12" t="n">
        <v>17490.15</v>
      </c>
      <c r="F3294" s="14">
        <f>E3294/SUM(E$2:E$4165)</f>
        <v/>
      </c>
      <c r="G3294" s="14">
        <f>G3293+F3294</f>
        <v/>
      </c>
      <c r="H3294" s="5">
        <f>IF(G3294&lt;=p_rot_a,"A",IF(G3294&lt;=p_rot_b,"B","C"))</f>
        <v/>
      </c>
    </row>
    <row r="3295">
      <c r="A3295" s="5" t="inlineStr">
        <is>
          <t>6607</t>
        </is>
      </c>
      <c r="B3295" s="5" t="inlineStr">
        <is>
          <t>MASILLA ACRILICA LANCO WALNUT NUEZ 8 OZ</t>
        </is>
      </c>
      <c r="C3295" s="5" t="inlineStr">
        <is>
          <t>PINTURAS Y SELLADORES</t>
        </is>
      </c>
      <c r="D3295" s="11" t="n">
        <v>11</v>
      </c>
      <c r="E3295" s="12" t="n">
        <v>17460.52</v>
      </c>
      <c r="F3295" s="14">
        <f>E3295/SUM(E$2:E$4165)</f>
        <v/>
      </c>
      <c r="G3295" s="14">
        <f>G3294+F3295</f>
        <v/>
      </c>
      <c r="H3295" s="5">
        <f>IF(G3295&lt;=p_rot_a,"A",IF(G3295&lt;=p_rot_b,"B","C"))</f>
        <v/>
      </c>
    </row>
    <row r="3296">
      <c r="A3296" s="5" t="inlineStr">
        <is>
          <t>36349</t>
        </is>
      </c>
      <c r="B3296" s="5" t="inlineStr">
        <is>
          <t>TOTAL CINCEL 1X12 THT4211226 - THT4532519</t>
        </is>
      </c>
      <c r="C3296" s="5" t="inlineStr">
        <is>
          <t>FERRETERIA GENERAL</t>
        </is>
      </c>
      <c r="D3296" s="11" t="n">
        <v>7</v>
      </c>
      <c r="E3296" s="12" t="n">
        <v>17427.07</v>
      </c>
      <c r="F3296" s="14">
        <f>E3296/SUM(E$2:E$4165)</f>
        <v/>
      </c>
      <c r="G3296" s="14">
        <f>G3295+F3296</f>
        <v/>
      </c>
      <c r="H3296" s="5">
        <f>IF(G3296&lt;=p_rot_a,"A",IF(G3296&lt;=p_rot_b,"B","C"))</f>
        <v/>
      </c>
    </row>
    <row r="3297">
      <c r="A3297" s="5" t="inlineStr">
        <is>
          <t>73805</t>
        </is>
      </c>
      <c r="B3297" s="5" t="inlineStr">
        <is>
          <t>TOTAL NIVEL TORPEDO 10 TMT2267/TMT2235</t>
        </is>
      </c>
      <c r="C3297" s="5" t="inlineStr">
        <is>
          <t>FERRETERIA GENERAL</t>
        </is>
      </c>
      <c r="D3297" s="11" t="n">
        <v>14</v>
      </c>
      <c r="E3297" s="12" t="n">
        <v>17410.78</v>
      </c>
      <c r="F3297" s="14">
        <f>E3297/SUM(E$2:E$4165)</f>
        <v/>
      </c>
      <c r="G3297" s="14">
        <f>G3296+F3297</f>
        <v/>
      </c>
      <c r="H3297" s="5">
        <f>IF(G3297&lt;=p_rot_a,"A",IF(G3297&lt;=p_rot_b,"B","C"))</f>
        <v/>
      </c>
    </row>
    <row r="3298">
      <c r="A3298" s="5" t="inlineStr">
        <is>
          <t>97121</t>
        </is>
      </c>
      <c r="B3298" s="5" t="inlineStr">
        <is>
          <t>TOTAL CINTA METRICA 3M TMT 126031</t>
        </is>
      </c>
      <c r="C3298" s="5" t="inlineStr">
        <is>
          <t>FERRETERIA GENERAL</t>
        </is>
      </c>
      <c r="D3298" s="11" t="n">
        <v>15</v>
      </c>
      <c r="E3298" s="12" t="n">
        <v>17373.17</v>
      </c>
      <c r="F3298" s="14">
        <f>E3298/SUM(E$2:E$4165)</f>
        <v/>
      </c>
      <c r="G3298" s="14">
        <f>G3297+F3298</f>
        <v/>
      </c>
      <c r="H3298" s="5">
        <f>IF(G3298&lt;=p_rot_a,"A",IF(G3298&lt;=p_rot_b,"B","C"))</f>
        <v/>
      </c>
    </row>
    <row r="3299">
      <c r="A3299" s="5" t="inlineStr">
        <is>
          <t>71911</t>
        </is>
      </c>
      <c r="B3299" s="5" t="inlineStr">
        <is>
          <t>AGUILA BLANCO TIMBRE PLACA  PLATA 1002W</t>
        </is>
      </c>
      <c r="C3299" s="5" t="inlineStr">
        <is>
          <t>ACCESORIOS ELECTRICOS Y CABLES</t>
        </is>
      </c>
      <c r="D3299" s="11" t="n">
        <v>13</v>
      </c>
      <c r="E3299" s="12" t="n">
        <v>17313.22</v>
      </c>
      <c r="F3299" s="14">
        <f>E3299/SUM(E$2:E$4165)</f>
        <v/>
      </c>
      <c r="G3299" s="14">
        <f>G3298+F3299</f>
        <v/>
      </c>
      <c r="H3299" s="5">
        <f>IF(G3299&lt;=p_rot_a,"A",IF(G3299&lt;=p_rot_b,"B","C"))</f>
        <v/>
      </c>
    </row>
    <row r="3300">
      <c r="A3300" s="5" t="inlineStr">
        <is>
          <t>98231</t>
        </is>
      </c>
      <c r="B3300" s="5" t="inlineStr">
        <is>
          <t>TOTAL DESATORNILLADOR PHILLIPS 1/4X6 6x150 THT26PH2150</t>
        </is>
      </c>
      <c r="C3300" s="5" t="inlineStr">
        <is>
          <t>FERRETERIA GENERAL</t>
        </is>
      </c>
      <c r="D3300" s="11" t="n">
        <v>19</v>
      </c>
      <c r="E3300" s="12" t="n">
        <v>17259.08</v>
      </c>
      <c r="F3300" s="14">
        <f>E3300/SUM(E$2:E$4165)</f>
        <v/>
      </c>
      <c r="G3300" s="14">
        <f>G3299+F3300</f>
        <v/>
      </c>
      <c r="H3300" s="5">
        <f>IF(G3300&lt;=p_rot_a,"A",IF(G3300&lt;=p_rot_b,"B","C"))</f>
        <v/>
      </c>
    </row>
    <row r="3301">
      <c r="A3301" s="5" t="inlineStr">
        <is>
          <t>1113</t>
        </is>
      </c>
      <c r="B3301" s="5" t="inlineStr">
        <is>
          <t>MARIPOSA LLAVE CHORRO</t>
        </is>
      </c>
      <c r="C3301" s="5" t="inlineStr">
        <is>
          <t>FERRETERIA GENERAL</t>
        </is>
      </c>
      <c r="D3301" s="11" t="n">
        <v>27</v>
      </c>
      <c r="E3301" s="12" t="n">
        <v>17233.18</v>
      </c>
      <c r="F3301" s="14">
        <f>E3301/SUM(E$2:E$4165)</f>
        <v/>
      </c>
      <c r="G3301" s="14">
        <f>G3300+F3301</f>
        <v/>
      </c>
      <c r="H3301" s="5">
        <f>IF(G3301&lt;=p_rot_a,"A",IF(G3301&lt;=p_rot_b,"B","C"))</f>
        <v/>
      </c>
    </row>
    <row r="3302">
      <c r="A3302" s="5" t="inlineStr">
        <is>
          <t>2990202</t>
        </is>
      </c>
      <c r="B3302" s="5" t="inlineStr">
        <is>
          <t>TOTAL MAZO 12LB CABO LARGO THT750516</t>
        </is>
      </c>
      <c r="C3302" s="5" t="inlineStr">
        <is>
          <t>FERRETERIA GENERAL</t>
        </is>
      </c>
      <c r="D3302" s="11" t="n">
        <v>1</v>
      </c>
      <c r="E3302" s="12" t="n">
        <v>17232.78</v>
      </c>
      <c r="F3302" s="14">
        <f>E3302/SUM(E$2:E$4165)</f>
        <v/>
      </c>
      <c r="G3302" s="14">
        <f>G3301+F3302</f>
        <v/>
      </c>
      <c r="H3302" s="5">
        <f>IF(G3302&lt;=p_rot_a,"A",IF(G3302&lt;=p_rot_b,"B","C"))</f>
        <v/>
      </c>
    </row>
    <row r="3303">
      <c r="A3303" s="5" t="inlineStr">
        <is>
          <t>7980</t>
        </is>
      </c>
      <c r="B3303" s="5" t="inlineStr">
        <is>
          <t>LIJA METAL 320</t>
        </is>
      </c>
      <c r="C3303" s="5" t="inlineStr">
        <is>
          <t>FERRETERIA GENERAL</t>
        </is>
      </c>
      <c r="D3303" s="11" t="n">
        <v>55</v>
      </c>
      <c r="E3303" s="12" t="n">
        <v>17194.36</v>
      </c>
      <c r="F3303" s="14">
        <f>E3303/SUM(E$2:E$4165)</f>
        <v/>
      </c>
      <c r="G3303" s="14">
        <f>G3302+F3303</f>
        <v/>
      </c>
      <c r="H3303" s="5">
        <f>IF(G3303&lt;=p_rot_a,"A",IF(G3303&lt;=p_rot_b,"B","C"))</f>
        <v/>
      </c>
    </row>
    <row r="3304">
      <c r="A3304" s="5" t="inlineStr">
        <is>
          <t>7421</t>
        </is>
      </c>
      <c r="B3304" s="5" t="inlineStr">
        <is>
          <t>SIFON AL PISO PVC 74109-SPC619</t>
        </is>
      </c>
      <c r="C3304" s="5" t="inlineStr">
        <is>
          <t>FERRETERIA GENERAL</t>
        </is>
      </c>
      <c r="D3304" s="11" t="n">
        <v>10</v>
      </c>
      <c r="E3304" s="12" t="n">
        <v>17108.55</v>
      </c>
      <c r="F3304" s="14">
        <f>E3304/SUM(E$2:E$4165)</f>
        <v/>
      </c>
      <c r="G3304" s="14">
        <f>G3303+F3304</f>
        <v/>
      </c>
      <c r="H3304" s="5">
        <f>IF(G3304&lt;=p_rot_a,"A",IF(G3304&lt;=p_rot_b,"B","C"))</f>
        <v/>
      </c>
    </row>
    <row r="3305">
      <c r="A3305" s="5" t="inlineStr">
        <is>
          <t>91341</t>
        </is>
      </c>
      <c r="B3305" s="5" t="inlineStr">
        <is>
          <t>BISAGRA OCULTA RECTA PEQUEÑA</t>
        </is>
      </c>
      <c r="C3305" s="5" t="inlineStr">
        <is>
          <t>FERRETERIA GENERAL</t>
        </is>
      </c>
      <c r="D3305" s="11" t="n">
        <v>32</v>
      </c>
      <c r="E3305" s="12" t="n">
        <v>17065.89</v>
      </c>
      <c r="F3305" s="14">
        <f>E3305/SUM(E$2:E$4165)</f>
        <v/>
      </c>
      <c r="G3305" s="14">
        <f>G3304+F3305</f>
        <v/>
      </c>
      <c r="H3305" s="5">
        <f>IF(G3305&lt;=p_rot_a,"A",IF(G3305&lt;=p_rot_b,"B","C"))</f>
        <v/>
      </c>
    </row>
    <row r="3306">
      <c r="A3306" s="5" t="inlineStr">
        <is>
          <t>351100300991097</t>
        </is>
      </c>
      <c r="B3306" s="5" t="inlineStr">
        <is>
          <t>WADFOW ESCUADRA DE REFUERZO 3/4 X 3/4 SET 4 PIEZAS WCYK20</t>
        </is>
      </c>
      <c r="C3306" s="5" t="inlineStr">
        <is>
          <t>FERRETERIA GENERAL</t>
        </is>
      </c>
      <c r="D3306" s="11" t="n">
        <v>47</v>
      </c>
      <c r="E3306" s="12" t="n">
        <v>17057.21</v>
      </c>
      <c r="F3306" s="14">
        <f>E3306/SUM(E$2:E$4165)</f>
        <v/>
      </c>
      <c r="G3306" s="14">
        <f>G3305+F3306</f>
        <v/>
      </c>
      <c r="H3306" s="5">
        <f>IF(G3306&lt;=p_rot_a,"A",IF(G3306&lt;=p_rot_b,"B","C"))</f>
        <v/>
      </c>
    </row>
    <row r="3307">
      <c r="A3307" s="5" t="inlineStr">
        <is>
          <t>25902</t>
        </is>
      </c>
      <c r="B3307" s="5" t="inlineStr">
        <is>
          <t>NIPLE 1/2 X 12 GALVANIZADO</t>
        </is>
      </c>
      <c r="C3307" s="5" t="inlineStr">
        <is>
          <t>FERRETERIA GENERAL</t>
        </is>
      </c>
      <c r="D3307" s="11" t="n">
        <v>19</v>
      </c>
      <c r="E3307" s="12" t="n">
        <v>17016.02</v>
      </c>
      <c r="F3307" s="14">
        <f>E3307/SUM(E$2:E$4165)</f>
        <v/>
      </c>
      <c r="G3307" s="14">
        <f>G3306+F3307</f>
        <v/>
      </c>
      <c r="H3307" s="5">
        <f>IF(G3307&lt;=p_rot_a,"A",IF(G3307&lt;=p_rot_b,"B","C"))</f>
        <v/>
      </c>
    </row>
    <row r="3308">
      <c r="A3308" s="5" t="inlineStr">
        <is>
          <t>72280</t>
        </is>
      </c>
      <c r="B3308" s="5" t="inlineStr">
        <is>
          <t>TAPON HULE REDONDO 5/8</t>
        </is>
      </c>
      <c r="C3308" s="5" t="inlineStr">
        <is>
          <t>FERRETERIA GENERAL</t>
        </is>
      </c>
      <c r="D3308" s="11" t="n">
        <v>192</v>
      </c>
      <c r="E3308" s="12" t="n">
        <v>16992</v>
      </c>
      <c r="F3308" s="14">
        <f>E3308/SUM(E$2:E$4165)</f>
        <v/>
      </c>
      <c r="G3308" s="14">
        <f>G3307+F3308</f>
        <v/>
      </c>
      <c r="H3308" s="5">
        <f>IF(G3308&lt;=p_rot_a,"A",IF(G3308&lt;=p_rot_b,"B","C"))</f>
        <v/>
      </c>
    </row>
    <row r="3309">
      <c r="A3309" s="5" t="inlineStr">
        <is>
          <t>7495</t>
        </is>
      </c>
      <c r="B3309" s="5" t="inlineStr">
        <is>
          <t>CLAVO 1 1/2 SC</t>
        </is>
      </c>
      <c r="C3309" s="5" t="inlineStr">
        <is>
          <t>FERRETERIA GENERAL</t>
        </is>
      </c>
      <c r="D3309" s="11" t="n">
        <v>9</v>
      </c>
      <c r="E3309" s="12" t="n">
        <v>16928.85</v>
      </c>
      <c r="F3309" s="14">
        <f>E3309/SUM(E$2:E$4165)</f>
        <v/>
      </c>
      <c r="G3309" s="14">
        <f>G3308+F3309</f>
        <v/>
      </c>
      <c r="H3309" s="5">
        <f>IF(G3309&lt;=p_rot_a,"A",IF(G3309&lt;=p_rot_b,"B","C"))</f>
        <v/>
      </c>
    </row>
    <row r="3310">
      <c r="A3310" s="5" t="inlineStr">
        <is>
          <t>351100300992464</t>
        </is>
      </c>
      <c r="B3310" s="5" t="inlineStr">
        <is>
          <t>VOLTECK EXTENSION 12 LUCES VINTAGE EXTERIOR 7.3M SL-7L</t>
        </is>
      </c>
      <c r="C3310" s="5" t="inlineStr">
        <is>
          <t>ACCESORIOS ELECTRICOS Y CABLES</t>
        </is>
      </c>
      <c r="D3310" s="11" t="n">
        <v>1</v>
      </c>
      <c r="E3310" s="12" t="n">
        <v>16864.49</v>
      </c>
      <c r="F3310" s="14">
        <f>E3310/SUM(E$2:E$4165)</f>
        <v/>
      </c>
      <c r="G3310" s="14">
        <f>G3309+F3310</f>
        <v/>
      </c>
      <c r="H3310" s="5">
        <f>IF(G3310&lt;=p_rot_a,"A",IF(G3310&lt;=p_rot_b,"B","C"))</f>
        <v/>
      </c>
    </row>
    <row r="3311">
      <c r="A3311" s="5" t="inlineStr">
        <is>
          <t>351100300992288</t>
        </is>
      </c>
      <c r="B3311" s="5" t="inlineStr">
        <is>
          <t>PERFIL UNION T 8MM NIQUEL LAMINA BAMBU DE129</t>
        </is>
      </c>
      <c r="C3311" s="5" t="inlineStr">
        <is>
          <t>SIN CATEGORIA</t>
        </is>
      </c>
      <c r="D3311" s="11" t="n">
        <v>5</v>
      </c>
      <c r="E3311" s="12" t="n">
        <v>16842.48</v>
      </c>
      <c r="F3311" s="14">
        <f>E3311/SUM(E$2:E$4165)</f>
        <v/>
      </c>
      <c r="G3311" s="14">
        <f>G3310+F3311</f>
        <v/>
      </c>
      <c r="H3311" s="5">
        <f>IF(G3311&lt;=p_rot_a,"A",IF(G3311&lt;=p_rot_b,"B","C"))</f>
        <v/>
      </c>
    </row>
    <row r="3312">
      <c r="A3312" s="5" t="inlineStr">
        <is>
          <t>71990</t>
        </is>
      </c>
      <c r="B3312" s="5" t="inlineStr">
        <is>
          <t xml:space="preserve">IMPERCURE CURADOR SIN MEMBRANA PARA CONCRETO </t>
        </is>
      </c>
      <c r="C3312" s="5" t="inlineStr">
        <is>
          <t>FERRETERIA GENERAL</t>
        </is>
      </c>
      <c r="D3312" s="11" t="n">
        <v>3</v>
      </c>
      <c r="E3312" s="12" t="n">
        <v>16772.61</v>
      </c>
      <c r="F3312" s="14">
        <f>E3312/SUM(E$2:E$4165)</f>
        <v/>
      </c>
      <c r="G3312" s="14">
        <f>G3311+F3312</f>
        <v/>
      </c>
      <c r="H3312" s="5">
        <f>IF(G3312&lt;=p_rot_a,"A",IF(G3312&lt;=p_rot_b,"B","C"))</f>
        <v/>
      </c>
    </row>
    <row r="3313">
      <c r="A3313" s="5" t="inlineStr">
        <is>
          <t>74006</t>
        </is>
      </c>
      <c r="B3313" s="5" t="inlineStr">
        <is>
          <t>TOTAL  DESATORNILLADOR  6 EN 1 THT2506076</t>
        </is>
      </c>
      <c r="C3313" s="5" t="inlineStr">
        <is>
          <t>FERRETERIA GENERAL</t>
        </is>
      </c>
      <c r="D3313" s="11" t="n">
        <v>8</v>
      </c>
      <c r="E3313" s="12" t="n">
        <v>16755.08</v>
      </c>
      <c r="F3313" s="14">
        <f>E3313/SUM(E$2:E$4165)</f>
        <v/>
      </c>
      <c r="G3313" s="14">
        <f>G3312+F3313</f>
        <v/>
      </c>
      <c r="H3313" s="5">
        <f>IF(G3313&lt;=p_rot_a,"A",IF(G3313&lt;=p_rot_b,"B","C"))</f>
        <v/>
      </c>
    </row>
    <row r="3314">
      <c r="A3314" s="5" t="inlineStr">
        <is>
          <t>73576</t>
        </is>
      </c>
      <c r="B3314" s="5" t="inlineStr">
        <is>
          <t>MECATE 14MM NAUTICA</t>
        </is>
      </c>
      <c r="C3314" s="5" t="inlineStr">
        <is>
          <t>FERRETERIA GENERAL</t>
        </is>
      </c>
      <c r="D3314" s="11" t="n">
        <v>14</v>
      </c>
      <c r="E3314" s="12" t="n">
        <v>16740.12</v>
      </c>
      <c r="F3314" s="14">
        <f>E3314/SUM(E$2:E$4165)</f>
        <v/>
      </c>
      <c r="G3314" s="14">
        <f>G3313+F3314</f>
        <v/>
      </c>
      <c r="H3314" s="5">
        <f>IF(G3314&lt;=p_rot_a,"A",IF(G3314&lt;=p_rot_b,"B","C"))</f>
        <v/>
      </c>
    </row>
    <row r="3315">
      <c r="A3315" s="5" t="inlineStr">
        <is>
          <t>71541</t>
        </is>
      </c>
      <c r="B3315" s="5" t="inlineStr">
        <is>
          <t>TUERCA 5/16</t>
        </is>
      </c>
      <c r="C3315" s="5" t="inlineStr">
        <is>
          <t>TORNILLERIA</t>
        </is>
      </c>
      <c r="D3315" s="11" t="n">
        <v>578</v>
      </c>
      <c r="E3315" s="12" t="n">
        <v>16551.01</v>
      </c>
      <c r="F3315" s="14">
        <f>E3315/SUM(E$2:E$4165)</f>
        <v/>
      </c>
      <c r="G3315" s="14">
        <f>G3314+F3315</f>
        <v/>
      </c>
      <c r="H3315" s="5">
        <f>IF(G3315&lt;=p_rot_a,"A",IF(G3315&lt;=p_rot_b,"B","C"))</f>
        <v/>
      </c>
    </row>
    <row r="3316">
      <c r="A3316" s="5" t="inlineStr">
        <is>
          <t>351100300992584</t>
        </is>
      </c>
      <c r="B3316" s="5" t="inlineStr">
        <is>
          <t>PORCELANATO ANDALUZ GREY MATE 60X60 CAJA 1.44M2</t>
        </is>
      </c>
      <c r="C3316" s="5" t="inlineStr">
        <is>
          <t>PORCELANATO</t>
        </is>
      </c>
      <c r="D3316" s="11" t="n">
        <v>2</v>
      </c>
      <c r="E3316" s="12" t="n">
        <v>16548.67</v>
      </c>
      <c r="F3316" s="14">
        <f>E3316/SUM(E$2:E$4165)</f>
        <v/>
      </c>
      <c r="G3316" s="14">
        <f>G3315+F3316</f>
        <v/>
      </c>
      <c r="H3316" s="5">
        <f>IF(G3316&lt;=p_rot_a,"A",IF(G3316&lt;=p_rot_b,"B","C"))</f>
        <v/>
      </c>
    </row>
    <row r="3317">
      <c r="A3317" s="5" t="inlineStr">
        <is>
          <t>7134</t>
        </is>
      </c>
      <c r="B3317" s="5" t="inlineStr">
        <is>
          <t>CILINDRO GAS BUTANO 190G COMPACTO</t>
        </is>
      </c>
      <c r="C3317" s="5" t="inlineStr">
        <is>
          <t>FERRETERIA GENERAL</t>
        </is>
      </c>
      <c r="D3317" s="11" t="n">
        <v>9</v>
      </c>
      <c r="E3317" s="12" t="n">
        <v>16477.03</v>
      </c>
      <c r="F3317" s="14">
        <f>E3317/SUM(E$2:E$4165)</f>
        <v/>
      </c>
      <c r="G3317" s="14">
        <f>G3316+F3317</f>
        <v/>
      </c>
      <c r="H3317" s="5">
        <f>IF(G3317&lt;=p_rot_a,"A",IF(G3317&lt;=p_rot_b,"B","C"))</f>
        <v/>
      </c>
    </row>
    <row r="3318">
      <c r="A3318" s="5" t="inlineStr">
        <is>
          <t>351100300992087</t>
        </is>
      </c>
      <c r="B3318" s="5" t="inlineStr">
        <is>
          <t>351100300992087</t>
        </is>
      </c>
      <c r="C3318" s="5" t="inlineStr">
        <is>
          <t>SIN CATEGORIA</t>
        </is>
      </c>
      <c r="D3318" s="11" t="n">
        <v>6</v>
      </c>
      <c r="E3318" s="12" t="n">
        <v>16460.18</v>
      </c>
      <c r="F3318" s="14">
        <f>E3318/SUM(E$2:E$4165)</f>
        <v/>
      </c>
      <c r="G3318" s="14">
        <f>G3317+F3318</f>
        <v/>
      </c>
      <c r="H3318" s="5">
        <f>IF(G3318&lt;=p_rot_a,"A",IF(G3318&lt;=p_rot_b,"B","C"))</f>
        <v/>
      </c>
    </row>
    <row r="3319">
      <c r="A3319" s="5" t="inlineStr">
        <is>
          <t>351100300991976</t>
        </is>
      </c>
      <c r="B3319" s="5" t="inlineStr">
        <is>
          <t>COFLEX BRIDA FLEXIBLE CORTA 3.5 PB-155</t>
        </is>
      </c>
      <c r="C3319" s="5" t="inlineStr">
        <is>
          <t>SIN CATEGORIA</t>
        </is>
      </c>
      <c r="D3319" s="11" t="n">
        <v>4</v>
      </c>
      <c r="E3319" s="12" t="n">
        <v>16421</v>
      </c>
      <c r="F3319" s="14">
        <f>E3319/SUM(E$2:E$4165)</f>
        <v/>
      </c>
      <c r="G3319" s="14">
        <f>G3318+F3319</f>
        <v/>
      </c>
      <c r="H3319" s="5">
        <f>IF(G3319&lt;=p_rot_a,"A",IF(G3319&lt;=p_rot_b,"B","C"))</f>
        <v/>
      </c>
    </row>
    <row r="3320">
      <c r="A3320" s="5" t="inlineStr">
        <is>
          <t>17195</t>
        </is>
      </c>
      <c r="B3320" s="5" t="inlineStr">
        <is>
          <t>TORNILLO ANCLAJE 3/8 X 2 1/4</t>
        </is>
      </c>
      <c r="C3320" s="5" t="inlineStr">
        <is>
          <t>TORNILLERIA</t>
        </is>
      </c>
      <c r="D3320" s="11" t="n">
        <v>69</v>
      </c>
      <c r="E3320" s="12" t="n">
        <v>16384.23</v>
      </c>
      <c r="F3320" s="14">
        <f>E3320/SUM(E$2:E$4165)</f>
        <v/>
      </c>
      <c r="G3320" s="14">
        <f>G3319+F3320</f>
        <v/>
      </c>
      <c r="H3320" s="5">
        <f>IF(G3320&lt;=p_rot_a,"A",IF(G3320&lt;=p_rot_b,"B","C"))</f>
        <v/>
      </c>
    </row>
    <row r="3321">
      <c r="A3321" s="5" t="inlineStr">
        <is>
          <t>PINT-PS-0018</t>
        </is>
      </c>
      <c r="B3321" s="5" t="inlineStr">
        <is>
          <t>BOSNY SPRAY TRANSPARENTE MATE SB-191</t>
        </is>
      </c>
      <c r="C3321" s="5" t="inlineStr">
        <is>
          <t>PINTURA SPRAY</t>
        </is>
      </c>
      <c r="D3321" s="11" t="n">
        <v>6</v>
      </c>
      <c r="E3321" s="12" t="n">
        <v>16314.9</v>
      </c>
      <c r="F3321" s="14">
        <f>E3321/SUM(E$2:E$4165)</f>
        <v/>
      </c>
      <c r="G3321" s="14">
        <f>G3320+F3321</f>
        <v/>
      </c>
      <c r="H3321" s="5">
        <f>IF(G3321&lt;=p_rot_a,"A",IF(G3321&lt;=p_rot_b,"B","C"))</f>
        <v/>
      </c>
    </row>
    <row r="3322">
      <c r="A3322" s="5" t="inlineStr">
        <is>
          <t>351100300991582</t>
        </is>
      </c>
      <c r="B3322" s="5" t="inlineStr">
        <is>
          <t>BOXER LLAVE FREGADERO HT1639A</t>
        </is>
      </c>
      <c r="C3322" s="5" t="inlineStr">
        <is>
          <t>SIN CATEGORIA</t>
        </is>
      </c>
      <c r="D3322" s="11" t="n">
        <v>3</v>
      </c>
      <c r="E3322" s="12" t="n">
        <v>16312.8</v>
      </c>
      <c r="F3322" s="14">
        <f>E3322/SUM(E$2:E$4165)</f>
        <v/>
      </c>
      <c r="G3322" s="14">
        <f>G3321+F3322</f>
        <v/>
      </c>
      <c r="H3322" s="5">
        <f>IF(G3322&lt;=p_rot_a,"A",IF(G3322&lt;=p_rot_b,"B","C"))</f>
        <v/>
      </c>
    </row>
    <row r="3323">
      <c r="A3323" s="5" t="inlineStr">
        <is>
          <t>359560</t>
        </is>
      </c>
      <c r="B3323" s="5" t="inlineStr">
        <is>
          <t>MAKITA DISCO SIERRA 71/4 X 60D D-63622</t>
        </is>
      </c>
      <c r="C3323" s="5" t="inlineStr">
        <is>
          <t>FERRETERIA GENERAL</t>
        </is>
      </c>
      <c r="D3323" s="11" t="n">
        <v>1</v>
      </c>
      <c r="E3323" s="12" t="n">
        <v>16293.96</v>
      </c>
      <c r="F3323" s="14">
        <f>E3323/SUM(E$2:E$4165)</f>
        <v/>
      </c>
      <c r="G3323" s="14">
        <f>G3322+F3323</f>
        <v/>
      </c>
      <c r="H3323" s="5">
        <f>IF(G3323&lt;=p_rot_a,"A",IF(G3323&lt;=p_rot_b,"B","C"))</f>
        <v/>
      </c>
    </row>
    <row r="3324">
      <c r="A3324" s="5" t="inlineStr">
        <is>
          <t>351100300991138</t>
        </is>
      </c>
      <c r="B3324" s="5" t="inlineStr">
        <is>
          <t>TOTAL CUERDA ORILLADORA 2.4MM X 21MT TSL2421</t>
        </is>
      </c>
      <c r="C3324" s="5" t="inlineStr">
        <is>
          <t>FERRETERIA GENERAL</t>
        </is>
      </c>
      <c r="D3324" s="11" t="n">
        <v>14</v>
      </c>
      <c r="E3324" s="12" t="n">
        <v>16284.66</v>
      </c>
      <c r="F3324" s="14">
        <f>E3324/SUM(E$2:E$4165)</f>
        <v/>
      </c>
      <c r="G3324" s="14">
        <f>G3323+F3324</f>
        <v/>
      </c>
      <c r="H3324" s="5">
        <f>IF(G3324&lt;=p_rot_a,"A",IF(G3324&lt;=p_rot_b,"B","C"))</f>
        <v/>
      </c>
    </row>
    <row r="3325">
      <c r="A3325" s="5" t="inlineStr">
        <is>
          <t>351100300991803</t>
        </is>
      </c>
      <c r="B3325" s="5" t="inlineStr">
        <is>
          <t>GATO CANDADO COMBINACION 3 DIALES 26MM AZUL ECM22</t>
        </is>
      </c>
      <c r="C3325" s="5" t="inlineStr">
        <is>
          <t>FERRETERIA GENERAL</t>
        </is>
      </c>
      <c r="D3325" s="11" t="n">
        <v>5</v>
      </c>
      <c r="E3325" s="12" t="n">
        <v>16275</v>
      </c>
      <c r="F3325" s="14">
        <f>E3325/SUM(E$2:E$4165)</f>
        <v/>
      </c>
      <c r="G3325" s="14">
        <f>G3324+F3325</f>
        <v/>
      </c>
      <c r="H3325" s="5">
        <f>IF(G3325&lt;=p_rot_a,"A",IF(G3325&lt;=p_rot_b,"B","C"))</f>
        <v/>
      </c>
    </row>
    <row r="3326">
      <c r="A3326" s="5" t="inlineStr">
        <is>
          <t>25896</t>
        </is>
      </c>
      <c r="B3326" s="5" t="inlineStr">
        <is>
          <t>TOTAL BROCHA  PLASTICO 1 1/2 THT846156</t>
        </is>
      </c>
      <c r="C3326" s="5" t="inlineStr">
        <is>
          <t>FERRETERIA GENERAL</t>
        </is>
      </c>
      <c r="D3326" s="11" t="n">
        <v>46</v>
      </c>
      <c r="E3326" s="12" t="n">
        <v>16253.96</v>
      </c>
      <c r="F3326" s="14">
        <f>E3326/SUM(E$2:E$4165)</f>
        <v/>
      </c>
      <c r="G3326" s="14">
        <f>G3325+F3326</f>
        <v/>
      </c>
      <c r="H3326" s="5">
        <f>IF(G3326&lt;=p_rot_a,"A",IF(G3326&lt;=p_rot_b,"B","C"))</f>
        <v/>
      </c>
    </row>
    <row r="3327">
      <c r="A3327" s="5" t="inlineStr">
        <is>
          <t>813411</t>
        </is>
      </c>
      <c r="B3327" s="5" t="inlineStr">
        <is>
          <t>MARCADOR PERMANENTE NEGRO</t>
        </is>
      </c>
      <c r="C3327" s="5" t="inlineStr">
        <is>
          <t>FERRETERIA GENERAL</t>
        </is>
      </c>
      <c r="D3327" s="11" t="n">
        <v>23</v>
      </c>
      <c r="E3327" s="12" t="n">
        <v>16233.67</v>
      </c>
      <c r="F3327" s="14">
        <f>E3327/SUM(E$2:E$4165)</f>
        <v/>
      </c>
      <c r="G3327" s="14">
        <f>G3326+F3327</f>
        <v/>
      </c>
      <c r="H3327" s="5">
        <f>IF(G3327&lt;=p_rot_a,"A",IF(G3327&lt;=p_rot_b,"B","C"))</f>
        <v/>
      </c>
    </row>
    <row r="3328">
      <c r="A3328" s="5" t="inlineStr">
        <is>
          <t>45233</t>
        </is>
      </c>
      <c r="B3328" s="5" t="inlineStr">
        <is>
          <t>CEPILLO ACERO CON PUÑO TOTAL THT92102</t>
        </is>
      </c>
      <c r="C3328" s="5" t="inlineStr">
        <is>
          <t>FERRETERIA GENERAL</t>
        </is>
      </c>
      <c r="D3328" s="11" t="n">
        <v>17</v>
      </c>
      <c r="E3328" s="12" t="n">
        <v>16233.2</v>
      </c>
      <c r="F3328" s="14">
        <f>E3328/SUM(E$2:E$4165)</f>
        <v/>
      </c>
      <c r="G3328" s="14">
        <f>G3327+F3328</f>
        <v/>
      </c>
      <c r="H3328" s="5">
        <f>IF(G3328&lt;=p_rot_a,"A",IF(G3328&lt;=p_rot_b,"B","C"))</f>
        <v/>
      </c>
    </row>
    <row r="3329">
      <c r="A3329" s="5" t="inlineStr">
        <is>
          <t>342122</t>
        </is>
      </c>
      <c r="B3329" s="5" t="inlineStr">
        <is>
          <t>MARCADOR PERMANENTE AZUL</t>
        </is>
      </c>
      <c r="C3329" s="5" t="inlineStr">
        <is>
          <t>FERRETERIA GENERAL</t>
        </is>
      </c>
      <c r="D3329" s="11" t="n">
        <v>23</v>
      </c>
      <c r="E3329" s="12" t="n">
        <v>16219.52</v>
      </c>
      <c r="F3329" s="14">
        <f>E3329/SUM(E$2:E$4165)</f>
        <v/>
      </c>
      <c r="G3329" s="14">
        <f>G3328+F3329</f>
        <v/>
      </c>
      <c r="H3329" s="5">
        <f>IF(G3329&lt;=p_rot_a,"A",IF(G3329&lt;=p_rot_b,"B","C"))</f>
        <v/>
      </c>
    </row>
    <row r="3330">
      <c r="A3330" s="5" t="inlineStr">
        <is>
          <t>60100003</t>
        </is>
      </c>
      <c r="B3330" s="5" t="inlineStr">
        <is>
          <t>$$ BOMBILLO LED 7W E27 100-240V WELLMAX 2100022</t>
        </is>
      </c>
      <c r="C3330" s="5" t="inlineStr">
        <is>
          <t>BOMBILLOS Y LAMPARAS</t>
        </is>
      </c>
      <c r="D3330" s="11" t="n">
        <v>21</v>
      </c>
      <c r="E3330" s="12" t="n">
        <v>16215.79</v>
      </c>
      <c r="F3330" s="14">
        <f>E3330/SUM(E$2:E$4165)</f>
        <v/>
      </c>
      <c r="G3330" s="14">
        <f>G3329+F3330</f>
        <v/>
      </c>
      <c r="H3330" s="5">
        <f>IF(G3330&lt;=p_rot_a,"A",IF(G3330&lt;=p_rot_b,"B","C"))</f>
        <v/>
      </c>
    </row>
    <row r="3331">
      <c r="A3331" s="5" t="inlineStr">
        <is>
          <t>73581</t>
        </is>
      </c>
      <c r="B3331" s="5" t="inlineStr">
        <is>
          <t>TOTAL SARGENTO 12/50 THT1321203</t>
        </is>
      </c>
      <c r="C3331" s="5" t="inlineStr">
        <is>
          <t>FERRETERIA GENERAL</t>
        </is>
      </c>
      <c r="D3331" s="11" t="n">
        <v>2</v>
      </c>
      <c r="E3331" s="12" t="n">
        <v>16205.52</v>
      </c>
      <c r="F3331" s="14">
        <f>E3331/SUM(E$2:E$4165)</f>
        <v/>
      </c>
      <c r="G3331" s="14">
        <f>G3330+F3331</f>
        <v/>
      </c>
      <c r="H3331" s="5">
        <f>IF(G3331&lt;=p_rot_a,"A",IF(G3331&lt;=p_rot_b,"B","C"))</f>
        <v/>
      </c>
    </row>
    <row r="3332">
      <c r="A3332" s="5" t="inlineStr">
        <is>
          <t>9178</t>
        </is>
      </c>
      <c r="B3332" s="5" t="inlineStr">
        <is>
          <t>NIPLE PLASTICO P/LLAVE EMPOTRAR  L650</t>
        </is>
      </c>
      <c r="C3332" s="5" t="inlineStr">
        <is>
          <t>FERRETERIA GENERAL</t>
        </is>
      </c>
      <c r="D3332" s="11" t="n">
        <v>39</v>
      </c>
      <c r="E3332" s="12" t="n">
        <v>16187.61</v>
      </c>
      <c r="F3332" s="14">
        <f>E3332/SUM(E$2:E$4165)</f>
        <v/>
      </c>
      <c r="G3332" s="14">
        <f>G3331+F3332</f>
        <v/>
      </c>
      <c r="H3332" s="5">
        <f>IF(G3332&lt;=p_rot_a,"A",IF(G3332&lt;=p_rot_b,"B","C"))</f>
        <v/>
      </c>
    </row>
    <row r="3333">
      <c r="A3333" s="5" t="inlineStr">
        <is>
          <t>1174</t>
        </is>
      </c>
      <c r="B3333" s="5" t="inlineStr">
        <is>
          <t xml:space="preserve">ZACATE BLOCK 43X31 </t>
        </is>
      </c>
      <c r="C3333" s="5" t="inlineStr">
        <is>
          <t>BLOQUES, VARILLAS, MALLAS</t>
        </is>
      </c>
      <c r="D3333" s="11" t="n">
        <v>12</v>
      </c>
      <c r="E3333" s="12" t="n">
        <v>16115.57</v>
      </c>
      <c r="F3333" s="14">
        <f>E3333/SUM(E$2:E$4165)</f>
        <v/>
      </c>
      <c r="G3333" s="14">
        <f>G3332+F3333</f>
        <v/>
      </c>
      <c r="H3333" s="5">
        <f>IF(G3333&lt;=p_rot_a,"A",IF(G3333&lt;=p_rot_b,"B","C"))</f>
        <v/>
      </c>
    </row>
    <row r="3334">
      <c r="A3334" s="5" t="inlineStr">
        <is>
          <t>30233</t>
        </is>
      </c>
      <c r="B3334" s="5" t="inlineStr">
        <is>
          <t>CURVA EMT 3/4</t>
        </is>
      </c>
      <c r="C3334" s="5" t="inlineStr">
        <is>
          <t>ACCESORIOS ELECTRICOS Y CABLES</t>
        </is>
      </c>
      <c r="D3334" s="11" t="n">
        <v>13</v>
      </c>
      <c r="E3334" s="12" t="n">
        <v>16106.22</v>
      </c>
      <c r="F3334" s="14">
        <f>E3334/SUM(E$2:E$4165)</f>
        <v/>
      </c>
      <c r="G3334" s="14">
        <f>G3333+F3334</f>
        <v/>
      </c>
      <c r="H3334" s="5">
        <f>IF(G3334&lt;=p_rot_a,"A",IF(G3334&lt;=p_rot_b,"B","C"))</f>
        <v/>
      </c>
    </row>
    <row r="3335">
      <c r="A3335" s="5" t="inlineStr">
        <is>
          <t>4101</t>
        </is>
      </c>
      <c r="B3335" s="5" t="inlineStr">
        <is>
          <t>TUBO EMT 1 1/2 UL</t>
        </is>
      </c>
      <c r="C3335" s="5" t="inlineStr">
        <is>
          <t>ACCESORIOS ELECTRICOS Y CABLES</t>
        </is>
      </c>
      <c r="D3335" s="11" t="n">
        <v>1</v>
      </c>
      <c r="E3335" s="12" t="n">
        <v>16043.05</v>
      </c>
      <c r="F3335" s="14">
        <f>E3335/SUM(E$2:E$4165)</f>
        <v/>
      </c>
      <c r="G3335" s="14">
        <f>G3334+F3335</f>
        <v/>
      </c>
      <c r="H3335" s="5">
        <f>IF(G3335&lt;=p_rot_a,"A",IF(G3335&lt;=p_rot_b,"B","C"))</f>
        <v/>
      </c>
    </row>
    <row r="3336">
      <c r="A3336" s="5" t="inlineStr">
        <is>
          <t>7888</t>
        </is>
      </c>
      <c r="B3336" s="5" t="inlineStr">
        <is>
          <t>RIEL P/GAVETA 20</t>
        </is>
      </c>
      <c r="C3336" s="5" t="inlineStr">
        <is>
          <t>FERRETERIA GENERAL</t>
        </is>
      </c>
      <c r="D3336" s="11" t="n">
        <v>11</v>
      </c>
      <c r="E3336" s="12" t="n">
        <v>16020.18</v>
      </c>
      <c r="F3336" s="14">
        <f>E3336/SUM(E$2:E$4165)</f>
        <v/>
      </c>
      <c r="G3336" s="14">
        <f>G3335+F3336</f>
        <v/>
      </c>
      <c r="H3336" s="5">
        <f>IF(G3336&lt;=p_rot_a,"A",IF(G3336&lt;=p_rot_b,"B","C"))</f>
        <v/>
      </c>
    </row>
    <row r="3337">
      <c r="A3337" s="5" t="inlineStr">
        <is>
          <t>41782</t>
        </is>
      </c>
      <c r="B3337" s="5" t="inlineStr">
        <is>
          <t>RODIN BOLA 11/2 PARCHE JUEGO 4PCS</t>
        </is>
      </c>
      <c r="C3337" s="5" t="inlineStr">
        <is>
          <t>FERRETERIA GENERAL</t>
        </is>
      </c>
      <c r="D3337" s="11" t="n">
        <v>8</v>
      </c>
      <c r="E3337" s="12" t="n">
        <v>16014.54</v>
      </c>
      <c r="F3337" s="14">
        <f>E3337/SUM(E$2:E$4165)</f>
        <v/>
      </c>
      <c r="G3337" s="14">
        <f>G3336+F3337</f>
        <v/>
      </c>
      <c r="H3337" s="5">
        <f>IF(G3337&lt;=p_rot_a,"A",IF(G3337&lt;=p_rot_b,"B","C"))</f>
        <v/>
      </c>
    </row>
    <row r="3338">
      <c r="A3338" s="5" t="inlineStr">
        <is>
          <t>351100300991837</t>
        </is>
      </c>
      <c r="B3338" s="5" t="inlineStr">
        <is>
          <t>PANEL ACANALADO PASTEL GRIS BEIGE 16CM X 2.90M WALL PANEL DE125</t>
        </is>
      </c>
      <c r="C3338" s="5" t="inlineStr">
        <is>
          <t>PANEL ACANALADO INTERIOR</t>
        </is>
      </c>
      <c r="D3338" s="11" t="n">
        <v>3</v>
      </c>
      <c r="E3338" s="12" t="n">
        <v>15926.55</v>
      </c>
      <c r="F3338" s="14">
        <f>E3338/SUM(E$2:E$4165)</f>
        <v/>
      </c>
      <c r="G3338" s="14">
        <f>G3337+F3338</f>
        <v/>
      </c>
      <c r="H3338" s="5">
        <f>IF(G3338&lt;=p_rot_a,"A",IF(G3338&lt;=p_rot_b,"B","C"))</f>
        <v/>
      </c>
    </row>
    <row r="3339">
      <c r="A3339" s="5" t="inlineStr">
        <is>
          <t>351100300991098</t>
        </is>
      </c>
      <c r="B3339" s="5" t="inlineStr">
        <is>
          <t>WADFOW ESCUADRA DE REFUERZO 3X3 SET 4 PIEZAS WCYK25</t>
        </is>
      </c>
      <c r="C3339" s="5" t="inlineStr">
        <is>
          <t>FERRETERIA GENERAL</t>
        </is>
      </c>
      <c r="D3339" s="11" t="n">
        <v>22</v>
      </c>
      <c r="E3339" s="12" t="n">
        <v>15892.59</v>
      </c>
      <c r="F3339" s="14">
        <f>E3339/SUM(E$2:E$4165)</f>
        <v/>
      </c>
      <c r="G3339" s="14">
        <f>G3338+F3339</f>
        <v/>
      </c>
      <c r="H3339" s="5">
        <f>IF(G3339&lt;=p_rot_a,"A",IF(G3339&lt;=p_rot_b,"B","C"))</f>
        <v/>
      </c>
    </row>
    <row r="3340">
      <c r="A3340" s="5" t="inlineStr">
        <is>
          <t>1116</t>
        </is>
      </c>
      <c r="B3340" s="5" t="inlineStr">
        <is>
          <t>JUEGO TORNILLO FLANGER TAIWAN METALICO INODORO P183</t>
        </is>
      </c>
      <c r="C3340" s="5" t="inlineStr">
        <is>
          <t>FERRETERIA GENERAL</t>
        </is>
      </c>
      <c r="D3340" s="11" t="n">
        <v>30</v>
      </c>
      <c r="E3340" s="12" t="n">
        <v>15849.65</v>
      </c>
      <c r="F3340" s="14">
        <f>E3340/SUM(E$2:E$4165)</f>
        <v/>
      </c>
      <c r="G3340" s="14">
        <f>G3339+F3340</f>
        <v/>
      </c>
      <c r="H3340" s="5">
        <f>IF(G3340&lt;=p_rot_a,"A",IF(G3340&lt;=p_rot_b,"B","C"))</f>
        <v/>
      </c>
    </row>
    <row r="3341">
      <c r="A3341" s="5" t="inlineStr">
        <is>
          <t>351100300991278</t>
        </is>
      </c>
      <c r="B3341" s="5" t="inlineStr">
        <is>
          <t>PROTECTO HIGH STANDARD LATEX MATE DEEP 1/4</t>
        </is>
      </c>
      <c r="C3341" s="5" t="inlineStr">
        <is>
          <t>SIN CATEGORIA</t>
        </is>
      </c>
      <c r="D3341" s="11" t="n">
        <v>3</v>
      </c>
      <c r="E3341" s="12" t="n">
        <v>15796.46</v>
      </c>
      <c r="F3341" s="14">
        <f>E3341/SUM(E$2:E$4165)</f>
        <v/>
      </c>
      <c r="G3341" s="14">
        <f>G3340+F3341</f>
        <v/>
      </c>
      <c r="H3341" s="5">
        <f>IF(G3341&lt;=p_rot_a,"A",IF(G3341&lt;=p_rot_b,"B","C"))</f>
        <v/>
      </c>
    </row>
    <row r="3342">
      <c r="A3342" s="5" t="inlineStr">
        <is>
          <t>351100300991861</t>
        </is>
      </c>
      <c r="B3342" s="5" t="inlineStr">
        <is>
          <t>JAPPY LLAVE FREGADERO NEGRA JA-GRI-005</t>
        </is>
      </c>
      <c r="C3342" s="5" t="inlineStr">
        <is>
          <t>GRIFERIA - ACC. BAÑO Y COCINA</t>
        </is>
      </c>
      <c r="D3342" s="11" t="n">
        <v>5</v>
      </c>
      <c r="E3342" s="12" t="n">
        <v>15782.73</v>
      </c>
      <c r="F3342" s="14">
        <f>E3342/SUM(E$2:E$4165)</f>
        <v/>
      </c>
      <c r="G3342" s="14">
        <f>G3341+F3342</f>
        <v/>
      </c>
      <c r="H3342" s="5">
        <f>IF(G3342&lt;=p_rot_a,"A",IF(G3342&lt;=p_rot_b,"B","C"))</f>
        <v/>
      </c>
    </row>
    <row r="3343">
      <c r="A3343" s="5" t="inlineStr">
        <is>
          <t>351100300991440</t>
        </is>
      </c>
      <c r="B3343" s="5" t="inlineStr">
        <is>
          <t>PROTECTO METALTEC 3EN1 PROTECTO VERDE BRONCE GALON</t>
        </is>
      </c>
      <c r="C3343" s="5" t="inlineStr">
        <is>
          <t>SIN CATEGORIA</t>
        </is>
      </c>
      <c r="D3343" s="11" t="n">
        <v>1</v>
      </c>
      <c r="E3343" s="12" t="n">
        <v>15781.86</v>
      </c>
      <c r="F3343" s="14">
        <f>E3343/SUM(E$2:E$4165)</f>
        <v/>
      </c>
      <c r="G3343" s="14">
        <f>G3342+F3343</f>
        <v/>
      </c>
      <c r="H3343" s="5">
        <f>IF(G3343&lt;=p_rot_a,"A",IF(G3343&lt;=p_rot_b,"B","C"))</f>
        <v/>
      </c>
    </row>
    <row r="3344">
      <c r="A3344" s="5" t="inlineStr">
        <is>
          <t>420420958</t>
        </is>
      </c>
      <c r="B3344" s="5" t="inlineStr">
        <is>
          <t>PROTECTO MADETEC 9604 MDWB 3EN1 NOGAL 1/4 GL (0.946L)</t>
        </is>
      </c>
      <c r="C3344" s="5" t="inlineStr">
        <is>
          <t>SIN CATEGORIA</t>
        </is>
      </c>
      <c r="D3344" s="11" t="n">
        <v>3</v>
      </c>
      <c r="E3344" s="12" t="n">
        <v>15767.06</v>
      </c>
      <c r="F3344" s="14">
        <f>E3344/SUM(E$2:E$4165)</f>
        <v/>
      </c>
      <c r="G3344" s="14">
        <f>G3343+F3344</f>
        <v/>
      </c>
      <c r="H3344" s="5">
        <f>IF(G3344&lt;=p_rot_a,"A",IF(G3344&lt;=p_rot_b,"B","C"))</f>
        <v/>
      </c>
    </row>
    <row r="3345">
      <c r="A3345" s="5" t="inlineStr">
        <is>
          <t>351100300992006</t>
        </is>
      </c>
      <c r="B3345" s="5" t="inlineStr">
        <is>
          <t>TRUPER MULTIMETRO DIGITAL CON GANCHO MUT202</t>
        </is>
      </c>
      <c r="C3345" s="5" t="inlineStr">
        <is>
          <t>ACCESORIOS ELECTRICOS Y CABLES</t>
        </is>
      </c>
      <c r="D3345" s="11" t="n">
        <v>1</v>
      </c>
      <c r="E3345" s="12" t="n">
        <v>15763.56</v>
      </c>
      <c r="F3345" s="14">
        <f>E3345/SUM(E$2:E$4165)</f>
        <v/>
      </c>
      <c r="G3345" s="14">
        <f>G3344+F3345</f>
        <v/>
      </c>
      <c r="H3345" s="5">
        <f>IF(G3345&lt;=p_rot_a,"A",IF(G3345&lt;=p_rot_b,"B","C"))</f>
        <v/>
      </c>
    </row>
    <row r="3346">
      <c r="A3346" s="5" t="inlineStr">
        <is>
          <t>7357</t>
        </is>
      </c>
      <c r="B3346" s="5" t="inlineStr">
        <is>
          <t>CINTA METRICA 3M X 3/4 HARDEX KNIGHT</t>
        </is>
      </c>
      <c r="C3346" s="5" t="inlineStr">
        <is>
          <t>FERRETERIA GENERAL</t>
        </is>
      </c>
      <c r="D3346" s="11" t="n">
        <v>8</v>
      </c>
      <c r="E3346" s="12" t="n">
        <v>15741</v>
      </c>
      <c r="F3346" s="14">
        <f>E3346/SUM(E$2:E$4165)</f>
        <v/>
      </c>
      <c r="G3346" s="14">
        <f>G3345+F3346</f>
        <v/>
      </c>
      <c r="H3346" s="5">
        <f>IF(G3346&lt;=p_rot_a,"A",IF(G3346&lt;=p_rot_b,"B","C"))</f>
        <v/>
      </c>
    </row>
    <row r="3347">
      <c r="A3347" s="5" t="inlineStr">
        <is>
          <t>1037</t>
        </is>
      </c>
      <c r="B3347" s="5" t="inlineStr">
        <is>
          <t>CURVA EMT 11/4</t>
        </is>
      </c>
      <c r="C3347" s="5" t="inlineStr">
        <is>
          <t>ACCESORIOS ELECTRICOS Y CABLES</t>
        </is>
      </c>
      <c r="D3347" s="11" t="n">
        <v>7</v>
      </c>
      <c r="E3347" s="12" t="n">
        <v>15692</v>
      </c>
      <c r="F3347" s="14">
        <f>E3347/SUM(E$2:E$4165)</f>
        <v/>
      </c>
      <c r="G3347" s="14">
        <f>G3346+F3347</f>
        <v/>
      </c>
      <c r="H3347" s="5">
        <f>IF(G3347&lt;=p_rot_a,"A",IF(G3347&lt;=p_rot_b,"B","C"))</f>
        <v/>
      </c>
    </row>
    <row r="3348">
      <c r="A3348" s="5" t="inlineStr">
        <is>
          <t>7474</t>
        </is>
      </c>
      <c r="B3348" s="5" t="inlineStr">
        <is>
          <t>PICAPORTE PISO #20 PPS20</t>
        </is>
      </c>
      <c r="C3348" s="5" t="inlineStr">
        <is>
          <t>FERRETERIA GENERAL</t>
        </is>
      </c>
      <c r="D3348" s="11" t="n">
        <v>3</v>
      </c>
      <c r="E3348" s="12" t="n">
        <v>15626.52</v>
      </c>
      <c r="F3348" s="14">
        <f>E3348/SUM(E$2:E$4165)</f>
        <v/>
      </c>
      <c r="G3348" s="14">
        <f>G3347+F3348</f>
        <v/>
      </c>
      <c r="H3348" s="5">
        <f>IF(G3348&lt;=p_rot_a,"A",IF(G3348&lt;=p_rot_b,"B","C"))</f>
        <v/>
      </c>
    </row>
    <row r="3349">
      <c r="A3349" s="5" t="inlineStr">
        <is>
          <t>1100</t>
        </is>
      </c>
      <c r="B3349" s="5" t="inlineStr">
        <is>
          <t>TRUPER PALIN SENCILLO T-2000 PEP-P</t>
        </is>
      </c>
      <c r="C3349" s="5" t="inlineStr">
        <is>
          <t>FERRETERIA GENERAL</t>
        </is>
      </c>
      <c r="D3349" s="11" t="n">
        <v>3</v>
      </c>
      <c r="E3349" s="12" t="n">
        <v>15607.19</v>
      </c>
      <c r="F3349" s="14">
        <f>E3349/SUM(E$2:E$4165)</f>
        <v/>
      </c>
      <c r="G3349" s="14">
        <f>G3348+F3349</f>
        <v/>
      </c>
      <c r="H3349" s="5">
        <f>IF(G3349&lt;=p_rot_a,"A",IF(G3349&lt;=p_rot_b,"B","C"))</f>
        <v/>
      </c>
    </row>
    <row r="3350">
      <c r="A3350" s="5" t="inlineStr">
        <is>
          <t>3018</t>
        </is>
      </c>
      <c r="B3350" s="5" t="inlineStr">
        <is>
          <t>ADAPTADOR DE REDONDO A PLANO 776W</t>
        </is>
      </c>
      <c r="C3350" s="5" t="inlineStr">
        <is>
          <t>FERRETERIA GENERAL</t>
        </is>
      </c>
      <c r="D3350" s="11" t="n">
        <v>15</v>
      </c>
      <c r="E3350" s="12" t="n">
        <v>15606.08</v>
      </c>
      <c r="F3350" s="14">
        <f>E3350/SUM(E$2:E$4165)</f>
        <v/>
      </c>
      <c r="G3350" s="14">
        <f>G3349+F3350</f>
        <v/>
      </c>
      <c r="H3350" s="5">
        <f>IF(G3350&lt;=p_rot_a,"A",IF(G3350&lt;=p_rot_b,"B","C"))</f>
        <v/>
      </c>
    </row>
    <row r="3351">
      <c r="A3351" s="5" t="inlineStr">
        <is>
          <t>7607</t>
        </is>
      </c>
      <c r="B3351" s="5" t="inlineStr">
        <is>
          <t>TRUPER FORMON 1/2 FT 1/2 F-91</t>
        </is>
      </c>
      <c r="C3351" s="5" t="inlineStr">
        <is>
          <t>FERRETERIA GENERAL</t>
        </is>
      </c>
      <c r="D3351" s="11" t="n">
        <v>8</v>
      </c>
      <c r="E3351" s="12" t="n">
        <v>15547.11</v>
      </c>
      <c r="F3351" s="14">
        <f>E3351/SUM(E$2:E$4165)</f>
        <v/>
      </c>
      <c r="G3351" s="14">
        <f>G3350+F3351</f>
        <v/>
      </c>
      <c r="H3351" s="5">
        <f>IF(G3351&lt;=p_rot_a,"A",IF(G3351&lt;=p_rot_b,"B","C"))</f>
        <v/>
      </c>
    </row>
    <row r="3352">
      <c r="A3352" s="5" t="inlineStr">
        <is>
          <t>73582</t>
        </is>
      </c>
      <c r="B3352" s="5" t="inlineStr">
        <is>
          <t>TOTAL SARGENTO 12/40 THT1321202</t>
        </is>
      </c>
      <c r="C3352" s="5" t="inlineStr">
        <is>
          <t>FERRETERIA GENERAL</t>
        </is>
      </c>
      <c r="D3352" s="11" t="n">
        <v>2</v>
      </c>
      <c r="E3352" s="12" t="n">
        <v>15508.36</v>
      </c>
      <c r="F3352" s="14">
        <f>E3352/SUM(E$2:E$4165)</f>
        <v/>
      </c>
      <c r="G3352" s="14">
        <f>G3351+F3352</f>
        <v/>
      </c>
      <c r="H3352" s="5">
        <f>IF(G3352&lt;=p_rot_a,"A",IF(G3352&lt;=p_rot_b,"B","C"))</f>
        <v/>
      </c>
    </row>
    <row r="3353">
      <c r="A3353" s="5" t="inlineStr">
        <is>
          <t>351100300992000</t>
        </is>
      </c>
      <c r="B3353" s="5" t="inlineStr">
        <is>
          <t>ESQUINERO VERDE DE055 PANEL ACANALADO 1X1 2.90M WALL PANEL</t>
        </is>
      </c>
      <c r="C3353" s="5" t="inlineStr">
        <is>
          <t>PANEL ACANALADO INTERIOR</t>
        </is>
      </c>
      <c r="D3353" s="11" t="n">
        <v>5</v>
      </c>
      <c r="E3353" s="12" t="n">
        <v>15486.73</v>
      </c>
      <c r="F3353" s="14">
        <f>E3353/SUM(E$2:E$4165)</f>
        <v/>
      </c>
      <c r="G3353" s="14">
        <f>G3352+F3353</f>
        <v/>
      </c>
      <c r="H3353" s="5">
        <f>IF(G3353&lt;=p_rot_a,"A",IF(G3353&lt;=p_rot_b,"B","C"))</f>
        <v/>
      </c>
    </row>
    <row r="3354">
      <c r="A3354" s="5" t="inlineStr">
        <is>
          <t>420420889</t>
        </is>
      </c>
      <c r="B3354" s="5" t="inlineStr">
        <is>
          <t>PROTECTO METALTEC 3EN1 PROTECTO BASE DEEP T-186 1 GL (3.785L)</t>
        </is>
      </c>
      <c r="C3354" s="5" t="inlineStr">
        <is>
          <t>SIN CATEGORIA</t>
        </is>
      </c>
      <c r="D3354" s="11" t="n">
        <v>1</v>
      </c>
      <c r="E3354" s="12" t="n">
        <v>15442.48</v>
      </c>
      <c r="F3354" s="14">
        <f>E3354/SUM(E$2:E$4165)</f>
        <v/>
      </c>
      <c r="G3354" s="14">
        <f>G3353+F3354</f>
        <v/>
      </c>
      <c r="H3354" s="5">
        <f>IF(G3354&lt;=p_rot_a,"A",IF(G3354&lt;=p_rot_b,"B","C"))</f>
        <v/>
      </c>
    </row>
    <row r="3355">
      <c r="A3355" s="5" t="inlineStr">
        <is>
          <t>7192</t>
        </is>
      </c>
      <c r="B3355" s="5" t="inlineStr">
        <is>
          <t>SILICON NEGRO 70ML</t>
        </is>
      </c>
      <c r="C3355" s="5" t="inlineStr">
        <is>
          <t>FERRETERIA GENERAL</t>
        </is>
      </c>
      <c r="D3355" s="11" t="n">
        <v>8</v>
      </c>
      <c r="E3355" s="12" t="n">
        <v>15425.1</v>
      </c>
      <c r="F3355" s="14">
        <f>E3355/SUM(E$2:E$4165)</f>
        <v/>
      </c>
      <c r="G3355" s="14">
        <f>G3354+F3355</f>
        <v/>
      </c>
      <c r="H3355" s="5">
        <f>IF(G3355&lt;=p_rot_a,"A",IF(G3355&lt;=p_rot_b,"B","C"))</f>
        <v/>
      </c>
    </row>
    <row r="3356">
      <c r="A3356" s="5" t="inlineStr">
        <is>
          <t>740</t>
        </is>
      </c>
      <c r="B3356" s="5" t="inlineStr">
        <is>
          <t>PLANCHA MADERA</t>
        </is>
      </c>
      <c r="C3356" s="5" t="inlineStr">
        <is>
          <t>FERRETERIA GENERAL</t>
        </is>
      </c>
      <c r="D3356" s="11" t="n">
        <v>6</v>
      </c>
      <c r="E3356" s="12" t="n">
        <v>15346.8</v>
      </c>
      <c r="F3356" s="14">
        <f>E3356/SUM(E$2:E$4165)</f>
        <v/>
      </c>
      <c r="G3356" s="14">
        <f>G3355+F3356</f>
        <v/>
      </c>
      <c r="H3356" s="5">
        <f>IF(G3356&lt;=p_rot_a,"A",IF(G3356&lt;=p_rot_b,"B","C"))</f>
        <v/>
      </c>
    </row>
    <row r="3357">
      <c r="A3357" s="5" t="inlineStr">
        <is>
          <t>351100300991906</t>
        </is>
      </c>
      <c r="B3357" s="5" t="inlineStr">
        <is>
          <t>FACHALETA MURETO BEIGE 26X36 CAJA 1.98M2</t>
        </is>
      </c>
      <c r="C3357" s="5" t="inlineStr">
        <is>
          <t>SIN CATEGORIA</t>
        </is>
      </c>
      <c r="D3357" s="11" t="n">
        <v>2</v>
      </c>
      <c r="E3357" s="12" t="n">
        <v>15277.39</v>
      </c>
      <c r="F3357" s="14">
        <f>E3357/SUM(E$2:E$4165)</f>
        <v/>
      </c>
      <c r="G3357" s="14">
        <f>G3356+F3357</f>
        <v/>
      </c>
      <c r="H3357" s="5">
        <f>IF(G3357&lt;=p_rot_a,"A",IF(G3357&lt;=p_rot_b,"B","C"))</f>
        <v/>
      </c>
    </row>
    <row r="3358">
      <c r="A3358" s="5" t="inlineStr">
        <is>
          <t>862</t>
        </is>
      </c>
      <c r="B3358" s="5" t="inlineStr">
        <is>
          <t>LLAVE TANQUE ARBOL TAIWAN P1033</t>
        </is>
      </c>
      <c r="C3358" s="5" t="inlineStr">
        <is>
          <t>GRIFERIA - ACC. BAÑO Y COCINA</t>
        </is>
      </c>
      <c r="D3358" s="11" t="n">
        <v>11</v>
      </c>
      <c r="E3358" s="12" t="n">
        <v>15270.24</v>
      </c>
      <c r="F3358" s="14">
        <f>E3358/SUM(E$2:E$4165)</f>
        <v/>
      </c>
      <c r="G3358" s="14">
        <f>G3357+F3358</f>
        <v/>
      </c>
      <c r="H3358" s="5">
        <f>IF(G3358&lt;=p_rot_a,"A",IF(G3358&lt;=p_rot_b,"B","C"))</f>
        <v/>
      </c>
    </row>
    <row r="3359">
      <c r="A3359" s="5" t="inlineStr">
        <is>
          <t>7186</t>
        </is>
      </c>
      <c r="B3359" s="5" t="inlineStr">
        <is>
          <t xml:space="preserve">LIQUIDO P/FRENOS </t>
        </is>
      </c>
      <c r="C3359" s="5" t="inlineStr">
        <is>
          <t>FERRETERIA GENERAL</t>
        </is>
      </c>
      <c r="D3359" s="11" t="n">
        <v>8</v>
      </c>
      <c r="E3359" s="12" t="n">
        <v>15183.34</v>
      </c>
      <c r="F3359" s="14">
        <f>E3359/SUM(E$2:E$4165)</f>
        <v/>
      </c>
      <c r="G3359" s="14">
        <f>G3358+F3359</f>
        <v/>
      </c>
      <c r="H3359" s="5">
        <f>IF(G3359&lt;=p_rot_a,"A",IF(G3359&lt;=p_rot_b,"B","C"))</f>
        <v/>
      </c>
    </row>
    <row r="3360">
      <c r="A3360" s="5" t="inlineStr">
        <is>
          <t>351100300991391</t>
        </is>
      </c>
      <c r="B3360" s="5" t="inlineStr">
        <is>
          <t>PFISTER LLAVE PASO BALIN IV102D 400PSI</t>
        </is>
      </c>
      <c r="C3360" s="5" t="inlineStr">
        <is>
          <t>GRIFERIA - ACC. BAÑO Y COCINA</t>
        </is>
      </c>
      <c r="D3360" s="11" t="n">
        <v>7</v>
      </c>
      <c r="E3360" s="12" t="n">
        <v>15123.48</v>
      </c>
      <c r="F3360" s="14">
        <f>E3360/SUM(E$2:E$4165)</f>
        <v/>
      </c>
      <c r="G3360" s="14">
        <f>G3359+F3360</f>
        <v/>
      </c>
      <c r="H3360" s="5">
        <f>IF(G3360&lt;=p_rot_a,"A",IF(G3360&lt;=p_rot_b,"B","C"))</f>
        <v/>
      </c>
    </row>
    <row r="3361">
      <c r="A3361" s="5" t="inlineStr">
        <is>
          <t>351100300992195</t>
        </is>
      </c>
      <c r="B3361" s="5" t="inlineStr">
        <is>
          <t>REGLETA 3 TOMAS 2 PUERTOS USB CABLE 1.2M GRIS 78847 CORDINATE</t>
        </is>
      </c>
      <c r="C3361" s="5" t="inlineStr">
        <is>
          <t>ACCESORIOS ELECTRICOS Y CABLES</t>
        </is>
      </c>
      <c r="D3361" s="11" t="n">
        <v>1</v>
      </c>
      <c r="E3361" s="12" t="n">
        <v>15113.7</v>
      </c>
      <c r="F3361" s="14">
        <f>E3361/SUM(E$2:E$4165)</f>
        <v/>
      </c>
      <c r="G3361" s="14">
        <f>G3360+F3361</f>
        <v/>
      </c>
      <c r="H3361" s="5">
        <f>IF(G3361&lt;=p_rot_a,"A",IF(G3361&lt;=p_rot_b,"B","C"))</f>
        <v/>
      </c>
    </row>
    <row r="3362">
      <c r="A3362" s="5" t="inlineStr">
        <is>
          <t>7227</t>
        </is>
      </c>
      <c r="B3362" s="5" t="inlineStr">
        <is>
          <t>TOTAL PORTA ELECTRODO 500AMP TWAH5006</t>
        </is>
      </c>
      <c r="C3362" s="5" t="inlineStr">
        <is>
          <t>FERRETERIA GENERAL</t>
        </is>
      </c>
      <c r="D3362" s="11" t="n">
        <v>4</v>
      </c>
      <c r="E3362" s="12" t="n">
        <v>15093.28</v>
      </c>
      <c r="F3362" s="14">
        <f>E3362/SUM(E$2:E$4165)</f>
        <v/>
      </c>
      <c r="G3362" s="14">
        <f>G3361+F3362</f>
        <v/>
      </c>
      <c r="H3362" s="5">
        <f>IF(G3362&lt;=p_rot_a,"A",IF(G3362&lt;=p_rot_b,"B","C"))</f>
        <v/>
      </c>
    </row>
    <row r="3363">
      <c r="A3363" s="5" t="inlineStr">
        <is>
          <t>71914</t>
        </is>
      </c>
      <c r="B3363" s="5" t="inlineStr">
        <is>
          <t>ASPERSION CROMADA #457 130005</t>
        </is>
      </c>
      <c r="C3363" s="5" t="inlineStr">
        <is>
          <t>GRIFERIA - ACC. BAÑO Y COCINA</t>
        </is>
      </c>
      <c r="D3363" s="11" t="n">
        <v>11</v>
      </c>
      <c r="E3363" s="12" t="n">
        <v>15088.5</v>
      </c>
      <c r="F3363" s="14">
        <f>E3363/SUM(E$2:E$4165)</f>
        <v/>
      </c>
      <c r="G3363" s="14">
        <f>G3362+F3363</f>
        <v/>
      </c>
      <c r="H3363" s="5">
        <f>IF(G3363&lt;=p_rot_a,"A",IF(G3363&lt;=p_rot_b,"B","C"))</f>
        <v/>
      </c>
    </row>
    <row r="3364">
      <c r="A3364" s="5" t="inlineStr">
        <is>
          <t>PINT-BT-0026</t>
        </is>
      </c>
      <c r="B3364" s="5" t="inlineStr">
        <is>
          <t>DICOLOR TINTE MADERA NOGAL OSCURO 1/16   COD  M 95 04</t>
        </is>
      </c>
      <c r="C3364" s="5" t="inlineStr">
        <is>
          <t>BARNIZ Y TINTES</t>
        </is>
      </c>
      <c r="D3364" s="11" t="n">
        <v>6</v>
      </c>
      <c r="E3364" s="12" t="n">
        <v>15062.11</v>
      </c>
      <c r="F3364" s="14">
        <f>E3364/SUM(E$2:E$4165)</f>
        <v/>
      </c>
      <c r="G3364" s="14">
        <f>G3363+F3364</f>
        <v/>
      </c>
      <c r="H3364" s="5">
        <f>IF(G3364&lt;=p_rot_a,"A",IF(G3364&lt;=p_rot_b,"B","C"))</f>
        <v/>
      </c>
    </row>
    <row r="3365">
      <c r="A3365" s="5" t="inlineStr">
        <is>
          <t>7772</t>
        </is>
      </c>
      <c r="B3365" s="5" t="inlineStr">
        <is>
          <t>GAZA VARILLA COPPERWELL</t>
        </is>
      </c>
      <c r="C3365" s="5" t="inlineStr">
        <is>
          <t>FERRETERIA GENERAL</t>
        </is>
      </c>
      <c r="D3365" s="11" t="n">
        <v>14</v>
      </c>
      <c r="E3365" s="12" t="n">
        <v>15038.82</v>
      </c>
      <c r="F3365" s="14">
        <f>E3365/SUM(E$2:E$4165)</f>
        <v/>
      </c>
      <c r="G3365" s="14">
        <f>G3364+F3365</f>
        <v/>
      </c>
      <c r="H3365" s="5">
        <f>IF(G3365&lt;=p_rot_a,"A",IF(G3365&lt;=p_rot_b,"B","C"))</f>
        <v/>
      </c>
    </row>
    <row r="3366">
      <c r="A3366" s="5" t="inlineStr">
        <is>
          <t>990110</t>
        </is>
      </c>
      <c r="B3366" s="5" t="inlineStr">
        <is>
          <t>SET ACCESORIOS INODORO BRUDER</t>
        </is>
      </c>
      <c r="C3366" s="5" t="inlineStr">
        <is>
          <t>FERRETERIA GENERAL</t>
        </is>
      </c>
      <c r="D3366" s="11" t="n">
        <v>4</v>
      </c>
      <c r="E3366" s="12" t="n">
        <v>15008.04</v>
      </c>
      <c r="F3366" s="14">
        <f>E3366/SUM(E$2:E$4165)</f>
        <v/>
      </c>
      <c r="G3366" s="14">
        <f>G3365+F3366</f>
        <v/>
      </c>
      <c r="H3366" s="5">
        <f>IF(G3366&lt;=p_rot_a,"A",IF(G3366&lt;=p_rot_b,"B","C"))</f>
        <v/>
      </c>
    </row>
    <row r="3367">
      <c r="A3367" s="5" t="inlineStr">
        <is>
          <t>2148</t>
        </is>
      </c>
      <c r="B3367" s="5" t="inlineStr">
        <is>
          <t>PINO CUARTO REDONDO 1/2 PINO</t>
        </is>
      </c>
      <c r="C3367" s="5" t="inlineStr">
        <is>
          <t>PINO</t>
        </is>
      </c>
      <c r="D3367" s="11" t="n">
        <v>30</v>
      </c>
      <c r="E3367" s="12" t="n">
        <v>14996.74</v>
      </c>
      <c r="F3367" s="14">
        <f>E3367/SUM(E$2:E$4165)</f>
        <v/>
      </c>
      <c r="G3367" s="14">
        <f>G3366+F3367</f>
        <v/>
      </c>
      <c r="H3367" s="5">
        <f>IF(G3367&lt;=p_rot_a,"A",IF(G3367&lt;=p_rot_b,"B","C"))</f>
        <v/>
      </c>
    </row>
    <row r="3368">
      <c r="A3368" s="5" t="inlineStr">
        <is>
          <t>351100300991262</t>
        </is>
      </c>
      <c r="B3368" s="5" t="inlineStr">
        <is>
          <t>PROTECTO ESMALTE FAST DRY AMARILLO JOHN DEER 1/4</t>
        </is>
      </c>
      <c r="C3368" s="5" t="inlineStr">
        <is>
          <t>SIN CATEGORIA</t>
        </is>
      </c>
      <c r="D3368" s="11" t="n">
        <v>2</v>
      </c>
      <c r="E3368" s="12" t="n">
        <v>14935.73</v>
      </c>
      <c r="F3368" s="14">
        <f>E3368/SUM(E$2:E$4165)</f>
        <v/>
      </c>
      <c r="G3368" s="14">
        <f>G3367+F3368</f>
        <v/>
      </c>
      <c r="H3368" s="5">
        <f>IF(G3368&lt;=p_rot_a,"A",IF(G3368&lt;=p_rot_b,"B","C"))</f>
        <v/>
      </c>
    </row>
    <row r="3369">
      <c r="A3369" s="5" t="inlineStr">
        <is>
          <t>665992910</t>
        </is>
      </c>
      <c r="B3369" s="5" t="inlineStr">
        <is>
          <t>CINTA LED 9W POR METRO 3000K NEON INTERIOR EXTERIOR IP65 WELLMAX</t>
        </is>
      </c>
      <c r="C3369" s="5" t="inlineStr">
        <is>
          <t>ACCESORIOS ELECTRICOS Y CABLES</t>
        </is>
      </c>
      <c r="D3369" s="11" t="n">
        <v>10</v>
      </c>
      <c r="E3369" s="12" t="n">
        <v>14893.81</v>
      </c>
      <c r="F3369" s="14">
        <f>E3369/SUM(E$2:E$4165)</f>
        <v/>
      </c>
      <c r="G3369" s="14">
        <f>G3368+F3369</f>
        <v/>
      </c>
      <c r="H3369" s="5">
        <f>IF(G3369&lt;=p_rot_a,"A",IF(G3369&lt;=p_rot_b,"B","C"))</f>
        <v/>
      </c>
    </row>
    <row r="3370">
      <c r="A3370" s="5" t="inlineStr">
        <is>
          <t>71365</t>
        </is>
      </c>
      <c r="B3370" s="5" t="inlineStr">
        <is>
          <t>TORNILLO HEXAGONAL 1/4 X 1</t>
        </is>
      </c>
      <c r="C3370" s="5" t="inlineStr">
        <is>
          <t>TORNILLERIA</t>
        </is>
      </c>
      <c r="D3370" s="11" t="n">
        <v>224</v>
      </c>
      <c r="E3370" s="12" t="n">
        <v>14858.57</v>
      </c>
      <c r="F3370" s="14">
        <f>E3370/SUM(E$2:E$4165)</f>
        <v/>
      </c>
      <c r="G3370" s="14">
        <f>G3369+F3370</f>
        <v/>
      </c>
      <c r="H3370" s="5">
        <f>IF(G3370&lt;=p_rot_a,"A",IF(G3370&lt;=p_rot_b,"B","C"))</f>
        <v/>
      </c>
    </row>
    <row r="3371">
      <c r="A3371" s="5" t="inlineStr">
        <is>
          <t>770</t>
        </is>
      </c>
      <c r="B3371" s="5" t="inlineStr">
        <is>
          <t>CHISPA 5/16 RUBI 8MM #1958</t>
        </is>
      </c>
      <c r="C3371" s="5" t="inlineStr">
        <is>
          <t>FERRETERIA GENERAL</t>
        </is>
      </c>
      <c r="D3371" s="11" t="n">
        <v>2</v>
      </c>
      <c r="E3371" s="12" t="n">
        <v>14799.92</v>
      </c>
      <c r="F3371" s="14">
        <f>E3371/SUM(E$2:E$4165)</f>
        <v/>
      </c>
      <c r="G3371" s="14">
        <f>G3370+F3371</f>
        <v/>
      </c>
      <c r="H3371" s="5">
        <f>IF(G3371&lt;=p_rot_a,"A",IF(G3371&lt;=p_rot_b,"B","C"))</f>
        <v/>
      </c>
    </row>
    <row r="3372">
      <c r="A3372" s="5" t="inlineStr">
        <is>
          <t>PINT-BT-0017</t>
        </is>
      </c>
      <c r="B3372" s="5" t="inlineStr">
        <is>
          <t>DICOLOR TINTE MADERA CAOBA OSCURO M 83</t>
        </is>
      </c>
      <c r="C3372" s="5" t="inlineStr">
        <is>
          <t>BARNIZ Y TINTES</t>
        </is>
      </c>
      <c r="D3372" s="11" t="n">
        <v>2</v>
      </c>
      <c r="E3372" s="12" t="n">
        <v>14736.96</v>
      </c>
      <c r="F3372" s="14">
        <f>E3372/SUM(E$2:E$4165)</f>
        <v/>
      </c>
      <c r="G3372" s="14">
        <f>G3371+F3372</f>
        <v/>
      </c>
      <c r="H3372" s="5">
        <f>IF(G3372&lt;=p_rot_a,"A",IF(G3372&lt;=p_rot_b,"B","C"))</f>
        <v/>
      </c>
    </row>
    <row r="3373">
      <c r="A3373" s="5" t="inlineStr">
        <is>
          <t>71552</t>
        </is>
      </c>
      <c r="B3373" s="5" t="inlineStr">
        <is>
          <t>ARANDELA PLANA 3/16</t>
        </is>
      </c>
      <c r="C3373" s="5" t="inlineStr">
        <is>
          <t>TORNILLERIA</t>
        </is>
      </c>
      <c r="D3373" s="11" t="n">
        <v>1110</v>
      </c>
      <c r="E3373" s="12" t="n">
        <v>14729.33</v>
      </c>
      <c r="F3373" s="14">
        <f>E3373/SUM(E$2:E$4165)</f>
        <v/>
      </c>
      <c r="G3373" s="14">
        <f>G3372+F3373</f>
        <v/>
      </c>
      <c r="H3373" s="5">
        <f>IF(G3373&lt;=p_rot_a,"A",IF(G3373&lt;=p_rot_b,"B","C"))</f>
        <v/>
      </c>
    </row>
    <row r="3374">
      <c r="A3374" s="5" t="inlineStr">
        <is>
          <t>72244</t>
        </is>
      </c>
      <c r="B3374" s="5" t="inlineStr">
        <is>
          <t>LIJA METAL 2000</t>
        </is>
      </c>
      <c r="C3374" s="5" t="inlineStr">
        <is>
          <t>FERRETERIA GENERAL</t>
        </is>
      </c>
      <c r="D3374" s="11" t="n">
        <v>17</v>
      </c>
      <c r="E3374" s="12" t="n">
        <v>14728.6</v>
      </c>
      <c r="F3374" s="14">
        <f>E3374/SUM(E$2:E$4165)</f>
        <v/>
      </c>
      <c r="G3374" s="14">
        <f>G3373+F3374</f>
        <v/>
      </c>
      <c r="H3374" s="5">
        <f>IF(G3374&lt;=p_rot_a,"A",IF(G3374&lt;=p_rot_b,"B","C"))</f>
        <v/>
      </c>
    </row>
    <row r="3375">
      <c r="A3375" s="5" t="inlineStr">
        <is>
          <t>73634</t>
        </is>
      </c>
      <c r="B3375" s="5" t="inlineStr">
        <is>
          <t>AGARRADERA PUERTA 676 AB</t>
        </is>
      </c>
      <c r="C3375" s="5" t="inlineStr">
        <is>
          <t>FERRETERIA GENERAL</t>
        </is>
      </c>
      <c r="D3375" s="11" t="n">
        <v>8</v>
      </c>
      <c r="E3375" s="12" t="n">
        <v>14718.31</v>
      </c>
      <c r="F3375" s="14">
        <f>E3375/SUM(E$2:E$4165)</f>
        <v/>
      </c>
      <c r="G3375" s="14">
        <f>G3374+F3375</f>
        <v/>
      </c>
      <c r="H3375" s="5">
        <f>IF(G3375&lt;=p_rot_a,"A",IF(G3375&lt;=p_rot_b,"B","C"))</f>
        <v/>
      </c>
    </row>
    <row r="3376">
      <c r="A3376" s="5" t="inlineStr">
        <is>
          <t>71604</t>
        </is>
      </c>
      <c r="B3376" s="5" t="inlineStr">
        <is>
          <t>TORNILLO MADERA 10X3/4</t>
        </is>
      </c>
      <c r="C3376" s="5" t="inlineStr">
        <is>
          <t>TORNILLERIA</t>
        </is>
      </c>
      <c r="D3376" s="11" t="n">
        <v>831</v>
      </c>
      <c r="E3376" s="12" t="n">
        <v>14671.53</v>
      </c>
      <c r="F3376" s="14">
        <f>E3376/SUM(E$2:E$4165)</f>
        <v/>
      </c>
      <c r="G3376" s="14">
        <f>G3375+F3376</f>
        <v/>
      </c>
      <c r="H3376" s="5">
        <f>IF(G3376&lt;=p_rot_a,"A",IF(G3376&lt;=p_rot_b,"B","C"))</f>
        <v/>
      </c>
    </row>
    <row r="3377">
      <c r="A3377" s="5" t="inlineStr">
        <is>
          <t>72553</t>
        </is>
      </c>
      <c r="B3377" s="5" t="inlineStr">
        <is>
          <t>TOTAL PIQUETA 500GR FIBRA DE VIDRIO THTW71500</t>
        </is>
      </c>
      <c r="C3377" s="5" t="inlineStr">
        <is>
          <t>FERRETERIA GENERAL</t>
        </is>
      </c>
      <c r="D3377" s="11" t="n">
        <v>5</v>
      </c>
      <c r="E3377" s="12" t="n">
        <v>14645.82</v>
      </c>
      <c r="F3377" s="14">
        <f>E3377/SUM(E$2:E$4165)</f>
        <v/>
      </c>
      <c r="G3377" s="14">
        <f>G3376+F3377</f>
        <v/>
      </c>
      <c r="H3377" s="5">
        <f>IF(G3377&lt;=p_rot_a,"A",IF(G3377&lt;=p_rot_b,"B","C"))</f>
        <v/>
      </c>
    </row>
    <row r="3378">
      <c r="A3378" s="5" t="inlineStr">
        <is>
          <t>351100300990841</t>
        </is>
      </c>
      <c r="B3378" s="5" t="inlineStr">
        <is>
          <t>BEST VALUE TORNILLO OJO ABIERTO F01806</t>
        </is>
      </c>
      <c r="C3378" s="5" t="inlineStr">
        <is>
          <t>FERRETERIA GENERAL</t>
        </is>
      </c>
      <c r="D3378" s="11" t="n">
        <v>18</v>
      </c>
      <c r="E3378" s="12" t="n">
        <v>14631.85</v>
      </c>
      <c r="F3378" s="14">
        <f>E3378/SUM(E$2:E$4165)</f>
        <v/>
      </c>
      <c r="G3378" s="14">
        <f>G3377+F3378</f>
        <v/>
      </c>
      <c r="H3378" s="5">
        <f>IF(G3378&lt;=p_rot_a,"A",IF(G3378&lt;=p_rot_b,"B","C"))</f>
        <v/>
      </c>
    </row>
    <row r="3379">
      <c r="A3379" s="5" t="inlineStr">
        <is>
          <t>10180013</t>
        </is>
      </c>
      <c r="B3379" s="5" t="inlineStr">
        <is>
          <t>PERLING TIPO C 2X6 1.80MM NEGRO</t>
        </is>
      </c>
      <c r="C3379" s="5" t="inlineStr">
        <is>
          <t>PERLING</t>
        </is>
      </c>
      <c r="D3379" s="11" t="n">
        <v>1</v>
      </c>
      <c r="E3379" s="12" t="n">
        <v>14601.77</v>
      </c>
      <c r="F3379" s="14">
        <f>E3379/SUM(E$2:E$4165)</f>
        <v/>
      </c>
      <c r="G3379" s="14">
        <f>G3378+F3379</f>
        <v/>
      </c>
      <c r="H3379" s="5">
        <f>IF(G3379&lt;=p_rot_a,"A",IF(G3379&lt;=p_rot_b,"B","C"))</f>
        <v/>
      </c>
    </row>
    <row r="3380">
      <c r="A3380" s="5" t="inlineStr">
        <is>
          <t>351100300992768</t>
        </is>
      </c>
      <c r="B3380" s="5" t="inlineStr">
        <is>
          <t>TOTAL JUEGO CUBO IMPACTO LARGO 1/2 24MM THKISD12102L</t>
        </is>
      </c>
      <c r="C3380" s="5" t="inlineStr">
        <is>
          <t>HERRAMIENTAS MANUALES</t>
        </is>
      </c>
      <c r="D3380" s="11" t="n">
        <v>1</v>
      </c>
      <c r="E3380" s="12" t="n">
        <v>14601.77</v>
      </c>
      <c r="F3380" s="14">
        <f>E3380/SUM(E$2:E$4165)</f>
        <v/>
      </c>
      <c r="G3380" s="14">
        <f>G3379+F3380</f>
        <v/>
      </c>
      <c r="H3380" s="5">
        <f>IF(G3380&lt;=p_rot_a,"A",IF(G3380&lt;=p_rot_b,"B","C"))</f>
        <v/>
      </c>
    </row>
    <row r="3381">
      <c r="A3381" s="5" t="inlineStr">
        <is>
          <t>72621</t>
        </is>
      </c>
      <c r="B3381" s="5" t="inlineStr">
        <is>
          <t>ASIENTO INOD ELONGADO NEGRO INCESA 1200010</t>
        </is>
      </c>
      <c r="C3381" s="5" t="inlineStr">
        <is>
          <t>LOZA SANITARIA</t>
        </is>
      </c>
      <c r="D3381" s="11" t="n">
        <v>1</v>
      </c>
      <c r="E3381" s="12" t="n">
        <v>14601.77</v>
      </c>
      <c r="F3381" s="14">
        <f>E3381/SUM(E$2:E$4165)</f>
        <v/>
      </c>
      <c r="G3381" s="14">
        <f>G3380+F3381</f>
        <v/>
      </c>
      <c r="H3381" s="5">
        <f>IF(G3381&lt;=p_rot_a,"A",IF(G3381&lt;=p_rot_b,"B","C"))</f>
        <v/>
      </c>
    </row>
    <row r="3382">
      <c r="A3382" s="5" t="inlineStr">
        <is>
          <t>71213</t>
        </is>
      </c>
      <c r="B3382" s="5" t="inlineStr">
        <is>
          <t>TORNILLO CARROCERIA 1/4 X 1</t>
        </is>
      </c>
      <c r="C3382" s="5" t="inlineStr">
        <is>
          <t>TORNILLERIA</t>
        </is>
      </c>
      <c r="D3382" s="11" t="n">
        <v>221</v>
      </c>
      <c r="E3382" s="12" t="n">
        <v>14601.4</v>
      </c>
      <c r="F3382" s="14">
        <f>E3382/SUM(E$2:E$4165)</f>
        <v/>
      </c>
      <c r="G3382" s="14">
        <f>G3381+F3382</f>
        <v/>
      </c>
      <c r="H3382" s="5">
        <f>IF(G3382&lt;=p_rot_a,"A",IF(G3382&lt;=p_rot_b,"B","C"))</f>
        <v/>
      </c>
    </row>
    <row r="3383">
      <c r="A3383" s="5" t="inlineStr">
        <is>
          <t>9155</t>
        </is>
      </c>
      <c r="B3383" s="5" t="inlineStr">
        <is>
          <t>$$ VIEJO CURVA CONDUIT 1 1/4 LIVIANO</t>
        </is>
      </c>
      <c r="C3383" s="5" t="inlineStr">
        <is>
          <t>ACCESORIOS ELECTRICOS Y CABLES</t>
        </is>
      </c>
      <c r="D3383" s="11" t="n">
        <v>22</v>
      </c>
      <c r="E3383" s="12" t="n">
        <v>14548.24</v>
      </c>
      <c r="F3383" s="14">
        <f>E3383/SUM(E$2:E$4165)</f>
        <v/>
      </c>
      <c r="G3383" s="14">
        <f>G3382+F3383</f>
        <v/>
      </c>
      <c r="H3383" s="5">
        <f>IF(G3383&lt;=p_rot_a,"A",IF(G3383&lt;=p_rot_b,"B","C"))</f>
        <v/>
      </c>
    </row>
    <row r="3384">
      <c r="A3384" s="5" t="inlineStr">
        <is>
          <t>351100300992457</t>
        </is>
      </c>
      <c r="B3384" s="5" t="inlineStr">
        <is>
          <t>VOLTECK EXTENSION VERDE 3M ED-3V</t>
        </is>
      </c>
      <c r="C3384" s="5" t="inlineStr">
        <is>
          <t>ACCESORIOS ELECTRICOS Y CABLES</t>
        </is>
      </c>
      <c r="D3384" s="11" t="n">
        <v>10</v>
      </c>
      <c r="E3384" s="12" t="n">
        <v>14450.95</v>
      </c>
      <c r="F3384" s="14">
        <f>E3384/SUM(E$2:E$4165)</f>
        <v/>
      </c>
      <c r="G3384" s="14">
        <f>G3383+F3384</f>
        <v/>
      </c>
      <c r="H3384" s="5">
        <f>IF(G3384&lt;=p_rot_a,"A",IF(G3384&lt;=p_rot_b,"B","C"))</f>
        <v/>
      </c>
    </row>
    <row r="3385">
      <c r="A3385" s="5" t="inlineStr">
        <is>
          <t>72040</t>
        </is>
      </c>
      <c r="B3385" s="5" t="inlineStr">
        <is>
          <t>TRUPER MAZO HULE 8ONZ MH-8 M-151</t>
        </is>
      </c>
      <c r="C3385" s="5" t="inlineStr">
        <is>
          <t>FERRETERIA GENERAL</t>
        </is>
      </c>
      <c r="D3385" s="11" t="n">
        <v>6</v>
      </c>
      <c r="E3385" s="12" t="n">
        <v>14448.29</v>
      </c>
      <c r="F3385" s="14">
        <f>E3385/SUM(E$2:E$4165)</f>
        <v/>
      </c>
      <c r="G3385" s="14">
        <f>G3384+F3385</f>
        <v/>
      </c>
      <c r="H3385" s="5">
        <f>IF(G3385&lt;=p_rot_a,"A",IF(G3385&lt;=p_rot_b,"B","C"))</f>
        <v/>
      </c>
    </row>
    <row r="3386">
      <c r="A3386" s="5" t="inlineStr">
        <is>
          <t>72711</t>
        </is>
      </c>
      <c r="B3386" s="5" t="inlineStr">
        <is>
          <t>BROCA METAL 1/16 IRWIN</t>
        </is>
      </c>
      <c r="C3386" s="5" t="inlineStr">
        <is>
          <t>FERRETERIA GENERAL</t>
        </is>
      </c>
      <c r="D3386" s="11" t="n">
        <v>25</v>
      </c>
      <c r="E3386" s="12" t="n">
        <v>14380.5</v>
      </c>
      <c r="F3386" s="14">
        <f>E3386/SUM(E$2:E$4165)</f>
        <v/>
      </c>
      <c r="G3386" s="14">
        <f>G3385+F3386</f>
        <v/>
      </c>
      <c r="H3386" s="5">
        <f>IF(G3386&lt;=p_rot_a,"A",IF(G3386&lt;=p_rot_b,"B","C"))</f>
        <v/>
      </c>
    </row>
    <row r="3387">
      <c r="A3387" s="5" t="inlineStr">
        <is>
          <t>7855</t>
        </is>
      </c>
      <c r="B3387" s="5" t="inlineStr">
        <is>
          <t>CONECTOR EMT 1</t>
        </is>
      </c>
      <c r="C3387" s="5" t="inlineStr">
        <is>
          <t>ACCESORIOS ELECTRICOS Y CABLES</t>
        </is>
      </c>
      <c r="D3387" s="11" t="n">
        <v>34</v>
      </c>
      <c r="E3387" s="12" t="n">
        <v>14373.23</v>
      </c>
      <c r="F3387" s="14">
        <f>E3387/SUM(E$2:E$4165)</f>
        <v/>
      </c>
      <c r="G3387" s="14">
        <f>G3386+F3387</f>
        <v/>
      </c>
      <c r="H3387" s="5">
        <f>IF(G3387&lt;=p_rot_a,"A",IF(G3387&lt;=p_rot_b,"B","C"))</f>
        <v/>
      </c>
    </row>
    <row r="3388">
      <c r="A3388" s="5" t="inlineStr">
        <is>
          <t>73735</t>
        </is>
      </c>
      <c r="B3388" s="5" t="inlineStr">
        <is>
          <t>GLADIATOR ESMERILADORA 41/2  AA515 750W 512 / 2 /120</t>
        </is>
      </c>
      <c r="C3388" s="5" t="inlineStr">
        <is>
          <t>SIN CATEGORIA</t>
        </is>
      </c>
      <c r="D3388" s="11" t="n">
        <v>1</v>
      </c>
      <c r="E3388" s="12" t="n">
        <v>14364</v>
      </c>
      <c r="F3388" s="14">
        <f>E3388/SUM(E$2:E$4165)</f>
        <v/>
      </c>
      <c r="G3388" s="14">
        <f>G3387+F3388</f>
        <v/>
      </c>
      <c r="H3388" s="5">
        <f>IF(G3388&lt;=p_rot_a,"A",IF(G3388&lt;=p_rot_b,"B","C"))</f>
        <v/>
      </c>
    </row>
    <row r="3389">
      <c r="A3389" s="5" t="inlineStr">
        <is>
          <t>7849</t>
        </is>
      </c>
      <c r="B3389" s="5" t="inlineStr">
        <is>
          <t>$$ GAZA SIN FIN 1/2</t>
        </is>
      </c>
      <c r="C3389" s="5" t="inlineStr">
        <is>
          <t>FERRETERIA GENERAL</t>
        </is>
      </c>
      <c r="D3389" s="11" t="n">
        <v>81</v>
      </c>
      <c r="E3389" s="12" t="n">
        <v>14325.57</v>
      </c>
      <c r="F3389" s="14">
        <f>E3389/SUM(E$2:E$4165)</f>
        <v/>
      </c>
      <c r="G3389" s="14">
        <f>G3388+F3389</f>
        <v/>
      </c>
      <c r="H3389" s="5">
        <f>IF(G3389&lt;=p_rot_a,"A",IF(G3389&lt;=p_rot_b,"B","C"))</f>
        <v/>
      </c>
    </row>
    <row r="3390">
      <c r="A3390" s="5" t="inlineStr">
        <is>
          <t>1923</t>
        </is>
      </c>
      <c r="B3390" s="5" t="inlineStr">
        <is>
          <t>TORNILLO ANCLAJE 3/8 x 3</t>
        </is>
      </c>
      <c r="C3390" s="5" t="inlineStr">
        <is>
          <t>TORNILLERIA</t>
        </is>
      </c>
      <c r="D3390" s="11" t="n">
        <v>49</v>
      </c>
      <c r="E3390" s="12" t="n">
        <v>14323.68</v>
      </c>
      <c r="F3390" s="14">
        <f>E3390/SUM(E$2:E$4165)</f>
        <v/>
      </c>
      <c r="G3390" s="14">
        <f>G3389+F3390</f>
        <v/>
      </c>
      <c r="H3390" s="5">
        <f>IF(G3390&lt;=p_rot_a,"A",IF(G3390&lt;=p_rot_b,"B","C"))</f>
        <v/>
      </c>
    </row>
    <row r="3391">
      <c r="A3391" s="5" t="inlineStr">
        <is>
          <t>7936</t>
        </is>
      </c>
      <c r="B3391" s="5" t="inlineStr">
        <is>
          <t>LIJA MADERA #36</t>
        </is>
      </c>
      <c r="C3391" s="5" t="inlineStr">
        <is>
          <t>FERRETERIA GENERAL</t>
        </is>
      </c>
      <c r="D3391" s="11" t="n">
        <v>21</v>
      </c>
      <c r="E3391" s="12" t="n">
        <v>14305.51</v>
      </c>
      <c r="F3391" s="14">
        <f>E3391/SUM(E$2:E$4165)</f>
        <v/>
      </c>
      <c r="G3391" s="14">
        <f>G3390+F3391</f>
        <v/>
      </c>
      <c r="H3391" s="5">
        <f>IF(G3391&lt;=p_rot_a,"A",IF(G3391&lt;=p_rot_b,"B","C"))</f>
        <v/>
      </c>
    </row>
    <row r="3392">
      <c r="A3392" s="5" t="inlineStr">
        <is>
          <t>9182</t>
        </is>
      </c>
      <c r="B3392" s="5" t="inlineStr">
        <is>
          <t>GAZA EMT 1 1/4 SENCILLA 1 OREJA</t>
        </is>
      </c>
      <c r="C3392" s="5" t="inlineStr">
        <is>
          <t>ACCESORIOS ELECTRICOS Y CABLES</t>
        </is>
      </c>
      <c r="D3392" s="11" t="n">
        <v>84</v>
      </c>
      <c r="E3392" s="12" t="n">
        <v>14216.98</v>
      </c>
      <c r="F3392" s="14">
        <f>E3392/SUM(E$2:E$4165)</f>
        <v/>
      </c>
      <c r="G3392" s="14">
        <f>G3391+F3392</f>
        <v/>
      </c>
      <c r="H3392" s="5">
        <f>IF(G3392&lt;=p_rot_a,"A",IF(G3392&lt;=p_rot_b,"B","C"))</f>
        <v/>
      </c>
    </row>
    <row r="3393">
      <c r="A3393" s="5" t="inlineStr">
        <is>
          <t>358</t>
        </is>
      </c>
      <c r="B3393" s="5" t="inlineStr">
        <is>
          <t>YESO</t>
        </is>
      </c>
      <c r="C3393" s="5" t="inlineStr">
        <is>
          <t>FERRETERIA GENERAL</t>
        </is>
      </c>
      <c r="D3393" s="11" t="n">
        <v>20</v>
      </c>
      <c r="E3393" s="12" t="n">
        <v>14159.29</v>
      </c>
      <c r="F3393" s="14">
        <f>E3393/SUM(E$2:E$4165)</f>
        <v/>
      </c>
      <c r="G3393" s="14">
        <f>G3392+F3393</f>
        <v/>
      </c>
      <c r="H3393" s="5">
        <f>IF(G3393&lt;=p_rot_a,"A",IF(G3393&lt;=p_rot_b,"B","C"))</f>
        <v/>
      </c>
    </row>
    <row r="3394">
      <c r="A3394" s="5" t="inlineStr">
        <is>
          <t>73677</t>
        </is>
      </c>
      <c r="B3394" s="5" t="inlineStr">
        <is>
          <t>BISAGRA SOLD PLATINA B-05</t>
        </is>
      </c>
      <c r="C3394" s="5" t="inlineStr">
        <is>
          <t>FERRETERIA GENERAL</t>
        </is>
      </c>
      <c r="D3394" s="11" t="n">
        <v>4</v>
      </c>
      <c r="E3394" s="12" t="n">
        <v>14114.35</v>
      </c>
      <c r="F3394" s="14">
        <f>E3394/SUM(E$2:E$4165)</f>
        <v/>
      </c>
      <c r="G3394" s="14">
        <f>G3393+F3394</f>
        <v/>
      </c>
      <c r="H3394" s="5">
        <f>IF(G3394&lt;=p_rot_a,"A",IF(G3394&lt;=p_rot_b,"B","C"))</f>
        <v/>
      </c>
    </row>
    <row r="3395">
      <c r="A3395" s="5" t="inlineStr">
        <is>
          <t>7269</t>
        </is>
      </c>
      <c r="B3395" s="5" t="inlineStr">
        <is>
          <t>GANCHO PINES BEST VALUE 3PCS F01431</t>
        </is>
      </c>
      <c r="C3395" s="5" t="inlineStr">
        <is>
          <t>FERRETERIA GENERAL</t>
        </is>
      </c>
      <c r="D3395" s="11" t="n">
        <v>17</v>
      </c>
      <c r="E3395" s="12" t="n">
        <v>14095.36</v>
      </c>
      <c r="F3395" s="14">
        <f>E3395/SUM(E$2:E$4165)</f>
        <v/>
      </c>
      <c r="G3395" s="14">
        <f>G3394+F3395</f>
        <v/>
      </c>
      <c r="H3395" s="5">
        <f>IF(G3395&lt;=p_rot_a,"A",IF(G3395&lt;=p_rot_b,"B","C"))</f>
        <v/>
      </c>
    </row>
    <row r="3396">
      <c r="A3396" s="5" t="inlineStr">
        <is>
          <t>420420965</t>
        </is>
      </c>
      <c r="B3396" s="5" t="inlineStr">
        <is>
          <t>PROTECTO CORROTEC MATE BLANCO 6500 1 GL (3.785L)</t>
        </is>
      </c>
      <c r="C3396" s="5" t="inlineStr">
        <is>
          <t>SIN CATEGORIA</t>
        </is>
      </c>
      <c r="D3396" s="11" t="n">
        <v>1</v>
      </c>
      <c r="E3396" s="12" t="n">
        <v>14070.8</v>
      </c>
      <c r="F3396" s="14">
        <f>E3396/SUM(E$2:E$4165)</f>
        <v/>
      </c>
      <c r="G3396" s="14">
        <f>G3395+F3396</f>
        <v/>
      </c>
      <c r="H3396" s="5">
        <f>IF(G3396&lt;=p_rot_a,"A",IF(G3396&lt;=p_rot_b,"B","C"))</f>
        <v/>
      </c>
    </row>
    <row r="3397">
      <c r="A3397" s="5" t="inlineStr">
        <is>
          <t>71136</t>
        </is>
      </c>
      <c r="B3397" s="5" t="inlineStr">
        <is>
          <t>GANCHO PARA HAMACA BEST VALUE F13045</t>
        </is>
      </c>
      <c r="C3397" s="5" t="inlineStr">
        <is>
          <t>FERRETERIA GENERAL</t>
        </is>
      </c>
      <c r="D3397" s="11" t="n">
        <v>8</v>
      </c>
      <c r="E3397" s="12" t="n">
        <v>14061.6</v>
      </c>
      <c r="F3397" s="14">
        <f>E3397/SUM(E$2:E$4165)</f>
        <v/>
      </c>
      <c r="G3397" s="14">
        <f>G3396+F3397</f>
        <v/>
      </c>
      <c r="H3397" s="5">
        <f>IF(G3397&lt;=p_rot_a,"A",IF(G3397&lt;=p_rot_b,"B","C"))</f>
        <v/>
      </c>
    </row>
    <row r="3398">
      <c r="A3398" s="5" t="inlineStr">
        <is>
          <t>30278</t>
        </is>
      </c>
      <c r="B3398" s="5" t="inlineStr">
        <is>
          <t>TANIA BREAKER 1X30</t>
        </is>
      </c>
      <c r="C3398" s="5" t="inlineStr">
        <is>
          <t>ACCESORIOS ELECTRICOS Y CABLES</t>
        </is>
      </c>
      <c r="D3398" s="11" t="n">
        <v>3</v>
      </c>
      <c r="E3398" s="12" t="n">
        <v>13930.09</v>
      </c>
      <c r="F3398" s="14">
        <f>E3398/SUM(E$2:E$4165)</f>
        <v/>
      </c>
      <c r="G3398" s="14">
        <f>G3397+F3398</f>
        <v/>
      </c>
      <c r="H3398" s="5">
        <f>IF(G3398&lt;=p_rot_a,"A",IF(G3398&lt;=p_rot_b,"B","C"))</f>
        <v/>
      </c>
    </row>
    <row r="3399">
      <c r="A3399" s="5" t="inlineStr">
        <is>
          <t>101108</t>
        </is>
      </c>
      <c r="B3399" s="5" t="inlineStr">
        <is>
          <t>LOCTITE SUPER BONDER C/PINCEL 5 GRMS</t>
        </is>
      </c>
      <c r="C3399" s="5" t="inlineStr">
        <is>
          <t>FERRETERIA GENERAL</t>
        </is>
      </c>
      <c r="D3399" s="11" t="n">
        <v>5</v>
      </c>
      <c r="E3399" s="12" t="n">
        <v>13895</v>
      </c>
      <c r="F3399" s="14">
        <f>E3399/SUM(E$2:E$4165)</f>
        <v/>
      </c>
      <c r="G3399" s="14">
        <f>G3398+F3399</f>
        <v/>
      </c>
      <c r="H3399" s="5">
        <f>IF(G3399&lt;=p_rot_a,"A",IF(G3399&lt;=p_rot_b,"B","C"))</f>
        <v/>
      </c>
    </row>
    <row r="3400">
      <c r="A3400" s="5" t="inlineStr">
        <is>
          <t>71226</t>
        </is>
      </c>
      <c r="B3400" s="5" t="inlineStr">
        <is>
          <t>$$ TORNILLO CARROCERIA 1/4 X 7</t>
        </is>
      </c>
      <c r="C3400" s="5" t="inlineStr">
        <is>
          <t>TORNILLERIA</t>
        </is>
      </c>
      <c r="D3400" s="11" t="n">
        <v>57</v>
      </c>
      <c r="E3400" s="12" t="n">
        <v>13871.52</v>
      </c>
      <c r="F3400" s="14">
        <f>E3400/SUM(E$2:E$4165)</f>
        <v/>
      </c>
      <c r="G3400" s="14">
        <f>G3399+F3400</f>
        <v/>
      </c>
      <c r="H3400" s="5">
        <f>IF(G3400&lt;=p_rot_a,"A",IF(G3400&lt;=p_rot_b,"B","C"))</f>
        <v/>
      </c>
    </row>
    <row r="3401">
      <c r="A3401" s="5" t="inlineStr">
        <is>
          <t>351100300992568</t>
        </is>
      </c>
      <c r="B3401" s="5" t="inlineStr">
        <is>
          <t>BASURERO 5 LITROS ACERO INOX 1 MILLON DE CICLONS CIERRE LENTO 94547 / 005</t>
        </is>
      </c>
      <c r="C3401" s="5" t="inlineStr">
        <is>
          <t>FERRETERIA GENERAL</t>
        </is>
      </c>
      <c r="D3401" s="11" t="n">
        <v>1</v>
      </c>
      <c r="E3401" s="12" t="n">
        <v>13853.7</v>
      </c>
      <c r="F3401" s="14">
        <f>E3401/SUM(E$2:E$4165)</f>
        <v/>
      </c>
      <c r="G3401" s="14">
        <f>G3400+F3401</f>
        <v/>
      </c>
      <c r="H3401" s="5">
        <f>IF(G3401&lt;=p_rot_a,"A",IF(G3401&lt;=p_rot_b,"B","C"))</f>
        <v/>
      </c>
    </row>
    <row r="3402">
      <c r="A3402" s="5" t="inlineStr">
        <is>
          <t>351100300992663</t>
        </is>
      </c>
      <c r="B3402" s="5" t="inlineStr">
        <is>
          <t>MEGUIARS REMOVEDOR DE GOTA SECA 414ML 3714-01</t>
        </is>
      </c>
      <c r="C3402" s="5" t="inlineStr">
        <is>
          <t>GRIFERIA - ACC. BAÑO Y COCINA</t>
        </is>
      </c>
      <c r="D3402" s="11" t="n">
        <v>1</v>
      </c>
      <c r="E3402" s="12" t="n">
        <v>13830.69</v>
      </c>
      <c r="F3402" s="14">
        <f>E3402/SUM(E$2:E$4165)</f>
        <v/>
      </c>
      <c r="G3402" s="14">
        <f>G3401+F3402</f>
        <v/>
      </c>
      <c r="H3402" s="5">
        <f>IF(G3402&lt;=p_rot_a,"A",IF(G3402&lt;=p_rot_b,"B","C"))</f>
        <v/>
      </c>
    </row>
    <row r="3403">
      <c r="A3403" s="5" t="inlineStr">
        <is>
          <t>7469</t>
        </is>
      </c>
      <c r="B3403" s="5" t="inlineStr">
        <is>
          <t>PICAPORTE PLATINA 6 C/RECIB PPT06</t>
        </is>
      </c>
      <c r="C3403" s="5" t="inlineStr">
        <is>
          <t>PICAPORTES Y ALDABAS</t>
        </is>
      </c>
      <c r="D3403" s="11" t="n">
        <v>8</v>
      </c>
      <c r="E3403" s="12" t="n">
        <v>13784.38</v>
      </c>
      <c r="F3403" s="14">
        <f>E3403/SUM(E$2:E$4165)</f>
        <v/>
      </c>
      <c r="G3403" s="14">
        <f>G3402+F3403</f>
        <v/>
      </c>
      <c r="H3403" s="5">
        <f>IF(G3403&lt;=p_rot_a,"A",IF(G3403&lt;=p_rot_b,"B","C"))</f>
        <v/>
      </c>
    </row>
    <row r="3404">
      <c r="A3404" s="5" t="inlineStr">
        <is>
          <t>315</t>
        </is>
      </c>
      <c r="B3404" s="5" t="inlineStr">
        <is>
          <t>FRAGUA AAA AMARILLA</t>
        </is>
      </c>
      <c r="C3404" s="5" t="inlineStr">
        <is>
          <t>CERAMICAS, AZULEJOS, PORCELANATOS</t>
        </is>
      </c>
      <c r="D3404" s="11" t="n">
        <v>12</v>
      </c>
      <c r="E3404" s="12" t="n">
        <v>13770.8</v>
      </c>
      <c r="F3404" s="14">
        <f>E3404/SUM(E$2:E$4165)</f>
        <v/>
      </c>
      <c r="G3404" s="14">
        <f>G3403+F3404</f>
        <v/>
      </c>
      <c r="H3404" s="5">
        <f>IF(G3404&lt;=p_rot_a,"A",IF(G3404&lt;=p_rot_b,"B","C"))</f>
        <v/>
      </c>
    </row>
    <row r="3405">
      <c r="A3405" s="5" t="inlineStr">
        <is>
          <t>30626</t>
        </is>
      </c>
      <c r="B3405" s="5" t="inlineStr">
        <is>
          <t>CAUTIN 100W MIYAKO</t>
        </is>
      </c>
      <c r="C3405" s="5" t="inlineStr">
        <is>
          <t>ACCESORIOS ELECTRICOS Y CABLES</t>
        </is>
      </c>
      <c r="D3405" s="11" t="n">
        <v>3</v>
      </c>
      <c r="E3405" s="12" t="n">
        <v>13770.29</v>
      </c>
      <c r="F3405" s="14">
        <f>E3405/SUM(E$2:E$4165)</f>
        <v/>
      </c>
      <c r="G3405" s="14">
        <f>G3404+F3405</f>
        <v/>
      </c>
      <c r="H3405" s="5">
        <f>IF(G3405&lt;=p_rot_a,"A",IF(G3405&lt;=p_rot_b,"B","C"))</f>
        <v/>
      </c>
    </row>
    <row r="3406">
      <c r="A3406" s="5" t="inlineStr">
        <is>
          <t>7620</t>
        </is>
      </c>
      <c r="B3406" s="5" t="inlineStr">
        <is>
          <t>TRUPER DELANTAL PORTA HERRAMIENTA NYLON POHE-7N TRUPER</t>
        </is>
      </c>
      <c r="C3406" s="5" t="inlineStr">
        <is>
          <t>FERRETERIA GENERAL</t>
        </is>
      </c>
      <c r="D3406" s="11" t="n">
        <v>2</v>
      </c>
      <c r="E3406" s="12" t="n">
        <v>13767.07</v>
      </c>
      <c r="F3406" s="14">
        <f>E3406/SUM(E$2:E$4165)</f>
        <v/>
      </c>
      <c r="G3406" s="14">
        <f>G3405+F3406</f>
        <v/>
      </c>
      <c r="H3406" s="5">
        <f>IF(G3406&lt;=p_rot_a,"A",IF(G3406&lt;=p_rot_b,"B","C"))</f>
        <v/>
      </c>
    </row>
    <row r="3407">
      <c r="A3407" s="5" t="inlineStr">
        <is>
          <t>60100011</t>
        </is>
      </c>
      <c r="B3407" s="5" t="inlineStr">
        <is>
          <t>$$ BOMBILLO LED DIMEABLE 12W E27 100-240V WELLMAX</t>
        </is>
      </c>
      <c r="C3407" s="5" t="inlineStr">
        <is>
          <t>SIN CATEGORIA</t>
        </is>
      </c>
      <c r="D3407" s="11" t="n">
        <v>6</v>
      </c>
      <c r="E3407" s="12" t="n">
        <v>13728.98</v>
      </c>
      <c r="F3407" s="14">
        <f>E3407/SUM(E$2:E$4165)</f>
        <v/>
      </c>
      <c r="G3407" s="14">
        <f>G3406+F3407</f>
        <v/>
      </c>
      <c r="H3407" s="5">
        <f>IF(G3407&lt;=p_rot_a,"A",IF(G3407&lt;=p_rot_b,"B","C"))</f>
        <v/>
      </c>
    </row>
    <row r="3408">
      <c r="A3408" s="5" t="inlineStr">
        <is>
          <t>420420938</t>
        </is>
      </c>
      <c r="B3408" s="5" t="inlineStr">
        <is>
          <t>PROTECTO DRY-BLOCK MATE BLANCO 1 GL (3.785L)</t>
        </is>
      </c>
      <c r="C3408" s="5" t="inlineStr">
        <is>
          <t>SIN CATEGORIA</t>
        </is>
      </c>
      <c r="D3408" s="11" t="n">
        <v>1</v>
      </c>
      <c r="E3408" s="12" t="n">
        <v>13716.81</v>
      </c>
      <c r="F3408" s="14">
        <f>E3408/SUM(E$2:E$4165)</f>
        <v/>
      </c>
      <c r="G3408" s="14">
        <f>G3407+F3408</f>
        <v/>
      </c>
      <c r="H3408" s="5">
        <f>IF(G3408&lt;=p_rot_a,"A",IF(G3408&lt;=p_rot_b,"B","C"))</f>
        <v/>
      </c>
    </row>
    <row r="3409">
      <c r="A3409" s="5" t="inlineStr">
        <is>
          <t>PINT-PA-0080</t>
        </is>
      </c>
      <c r="B3409" s="5" t="inlineStr">
        <is>
          <t>SUPRA LATEX DEEP MATE 1/4 VA965-5</t>
        </is>
      </c>
      <c r="C3409" s="5" t="inlineStr">
        <is>
          <t>PINTURA ACRILICA</t>
        </is>
      </c>
      <c r="D3409" s="11" t="n">
        <v>3</v>
      </c>
      <c r="E3409" s="12" t="n">
        <v>13716.81</v>
      </c>
      <c r="F3409" s="14">
        <f>E3409/SUM(E$2:E$4165)</f>
        <v/>
      </c>
      <c r="G3409" s="14">
        <f>G3408+F3409</f>
        <v/>
      </c>
      <c r="H3409" s="5">
        <f>IF(G3409&lt;=p_rot_a,"A",IF(G3409&lt;=p_rot_b,"B","C"))</f>
        <v/>
      </c>
    </row>
    <row r="3410">
      <c r="A3410" s="5" t="inlineStr">
        <is>
          <t>5009</t>
        </is>
      </c>
      <c r="B3410" s="5" t="inlineStr">
        <is>
          <t>REDUCCION PVC 2 X 1</t>
        </is>
      </c>
      <c r="C3410" s="5" t="inlineStr">
        <is>
          <t>TUBERIA PVC, CANOAS Y ACCESORIOS</t>
        </is>
      </c>
      <c r="D3410" s="11" t="n">
        <v>12</v>
      </c>
      <c r="E3410" s="12" t="n">
        <v>13682.79</v>
      </c>
      <c r="F3410" s="14">
        <f>E3410/SUM(E$2:E$4165)</f>
        <v/>
      </c>
      <c r="G3410" s="14">
        <f>G3409+F3410</f>
        <v/>
      </c>
      <c r="H3410" s="5">
        <f>IF(G3410&lt;=p_rot_a,"A",IF(G3410&lt;=p_rot_b,"B","C"))</f>
        <v/>
      </c>
    </row>
    <row r="3411">
      <c r="A3411" s="5" t="inlineStr">
        <is>
          <t>749</t>
        </is>
      </c>
      <c r="B3411" s="5" t="inlineStr">
        <is>
          <t>CRAYOLA LYRA ROJA</t>
        </is>
      </c>
      <c r="C3411" s="5" t="inlineStr">
        <is>
          <t>FERRETERIA GENERAL</t>
        </is>
      </c>
      <c r="D3411" s="11" t="n">
        <v>13</v>
      </c>
      <c r="E3411" s="12" t="n">
        <v>13647.69</v>
      </c>
      <c r="F3411" s="14">
        <f>E3411/SUM(E$2:E$4165)</f>
        <v/>
      </c>
      <c r="G3411" s="14">
        <f>G3410+F3411</f>
        <v/>
      </c>
      <c r="H3411" s="5">
        <f>IF(G3411&lt;=p_rot_a,"A",IF(G3411&lt;=p_rot_b,"B","C"))</f>
        <v/>
      </c>
    </row>
    <row r="3412">
      <c r="A3412" s="5" t="inlineStr">
        <is>
          <t>351100300992292</t>
        </is>
      </c>
      <c r="B3412" s="5" t="inlineStr">
        <is>
          <t>PERFIL TERMINAL ESQUINERA 8MM PLATA BAMBU DE145</t>
        </is>
      </c>
      <c r="C3412" s="5" t="inlineStr">
        <is>
          <t>SIN CATEGORIA</t>
        </is>
      </c>
      <c r="D3412" s="11" t="n">
        <v>4</v>
      </c>
      <c r="E3412" s="12" t="n">
        <v>13632</v>
      </c>
      <c r="F3412" s="14">
        <f>E3412/SUM(E$2:E$4165)</f>
        <v/>
      </c>
      <c r="G3412" s="14">
        <f>G3411+F3412</f>
        <v/>
      </c>
      <c r="H3412" s="5">
        <f>IF(G3412&lt;=p_rot_a,"A",IF(G3412&lt;=p_rot_b,"B","C"))</f>
        <v/>
      </c>
    </row>
    <row r="3413">
      <c r="A3413" s="5" t="inlineStr">
        <is>
          <t>72920</t>
        </is>
      </c>
      <c r="B3413" s="5" t="inlineStr">
        <is>
          <t>SHELDRAK DESENGRASANTE MOTOR 1L</t>
        </is>
      </c>
      <c r="C3413" s="5" t="inlineStr">
        <is>
          <t>FERRETERIA GENERAL</t>
        </is>
      </c>
      <c r="D3413" s="11" t="n">
        <v>6</v>
      </c>
      <c r="E3413" s="12" t="n">
        <v>13614.8</v>
      </c>
      <c r="F3413" s="14">
        <f>E3413/SUM(E$2:E$4165)</f>
        <v/>
      </c>
      <c r="G3413" s="14">
        <f>G3412+F3413</f>
        <v/>
      </c>
      <c r="H3413" s="5">
        <f>IF(G3413&lt;=p_rot_a,"A",IF(G3413&lt;=p_rot_b,"B","C"))</f>
        <v/>
      </c>
    </row>
    <row r="3414">
      <c r="A3414" s="5" t="inlineStr">
        <is>
          <t>PINT-PS-0004</t>
        </is>
      </c>
      <c r="B3414" s="5" t="inlineStr">
        <is>
          <t>BOSNY SPRAY AZUL OSCURO SB-21</t>
        </is>
      </c>
      <c r="C3414" s="5" t="inlineStr">
        <is>
          <t>PINTURA SPRAY</t>
        </is>
      </c>
      <c r="D3414" s="11" t="n">
        <v>5</v>
      </c>
      <c r="E3414" s="12" t="n">
        <v>13595.75</v>
      </c>
      <c r="F3414" s="14">
        <f>E3414/SUM(E$2:E$4165)</f>
        <v/>
      </c>
      <c r="G3414" s="14">
        <f>G3413+F3414</f>
        <v/>
      </c>
      <c r="H3414" s="5">
        <f>IF(G3414&lt;=p_rot_a,"A",IF(G3414&lt;=p_rot_b,"B","C"))</f>
        <v/>
      </c>
    </row>
    <row r="3415">
      <c r="A3415" s="5" t="inlineStr">
        <is>
          <t>9177</t>
        </is>
      </c>
      <c r="B3415" s="5" t="inlineStr">
        <is>
          <t>NIPLE 1/2 X 3 GALVANIZADO</t>
        </is>
      </c>
      <c r="C3415" s="5" t="inlineStr">
        <is>
          <t>FERRETERIA GENERAL</t>
        </is>
      </c>
      <c r="D3415" s="11" t="n">
        <v>32</v>
      </c>
      <c r="E3415" s="12" t="n">
        <v>13563</v>
      </c>
      <c r="F3415" s="14">
        <f>E3415/SUM(E$2:E$4165)</f>
        <v/>
      </c>
      <c r="G3415" s="14">
        <f>G3414+F3415</f>
        <v/>
      </c>
      <c r="H3415" s="5">
        <f>IF(G3415&lt;=p_rot_a,"A",IF(G3415&lt;=p_rot_b,"B","C"))</f>
        <v/>
      </c>
    </row>
    <row r="3416">
      <c r="A3416" s="5" t="inlineStr">
        <is>
          <t>963</t>
        </is>
      </c>
      <c r="B3416" s="5" t="inlineStr">
        <is>
          <t>TEE 1/2 HG</t>
        </is>
      </c>
      <c r="C3416" s="5" t="inlineStr">
        <is>
          <t>TUBERIA PVC, CANOAS Y ACCESORIOS</t>
        </is>
      </c>
      <c r="D3416" s="11" t="n">
        <v>17</v>
      </c>
      <c r="E3416" s="12" t="n">
        <v>13558.25</v>
      </c>
      <c r="F3416" s="14">
        <f>E3416/SUM(E$2:E$4165)</f>
        <v/>
      </c>
      <c r="G3416" s="14">
        <f>G3415+F3416</f>
        <v/>
      </c>
      <c r="H3416" s="5">
        <f>IF(G3416&lt;=p_rot_a,"A",IF(G3416&lt;=p_rot_b,"B","C"))</f>
        <v/>
      </c>
    </row>
    <row r="3417">
      <c r="A3417" s="5" t="inlineStr">
        <is>
          <t>351100300990466</t>
        </is>
      </c>
      <c r="B3417" s="5" t="inlineStr">
        <is>
          <t>TOTAL NIVEL ALUMINIO 180CM / 72 TMT21806 TMT218086</t>
        </is>
      </c>
      <c r="C3417" s="5" t="inlineStr">
        <is>
          <t>FERRETERIA GENERAL</t>
        </is>
      </c>
      <c r="D3417" s="11" t="n">
        <v>1</v>
      </c>
      <c r="E3417" s="12" t="n">
        <v>13542.19</v>
      </c>
      <c r="F3417" s="14">
        <f>E3417/SUM(E$2:E$4165)</f>
        <v/>
      </c>
      <c r="G3417" s="14">
        <f>G3416+F3417</f>
        <v/>
      </c>
      <c r="H3417" s="5">
        <f>IF(G3417&lt;=p_rot_a,"A",IF(G3417&lt;=p_rot_b,"B","C"))</f>
        <v/>
      </c>
    </row>
    <row r="3418">
      <c r="A3418" s="5" t="inlineStr">
        <is>
          <t>9012321</t>
        </is>
      </c>
      <c r="B3418" s="5" t="inlineStr">
        <is>
          <t>PLASTICO PALETIZAR 6</t>
        </is>
      </c>
      <c r="C3418" s="5" t="inlineStr">
        <is>
          <t>FERRETERIA GENERAL</t>
        </is>
      </c>
      <c r="D3418" s="11" t="n">
        <v>6</v>
      </c>
      <c r="E3418" s="12" t="n">
        <v>13516.23</v>
      </c>
      <c r="F3418" s="14">
        <f>E3418/SUM(E$2:E$4165)</f>
        <v/>
      </c>
      <c r="G3418" s="14">
        <f>G3417+F3418</f>
        <v/>
      </c>
      <c r="H3418" s="5">
        <f>IF(G3418&lt;=p_rot_a,"A",IF(G3418&lt;=p_rot_b,"B","C"))</f>
        <v/>
      </c>
    </row>
    <row r="3419">
      <c r="A3419" s="5" t="inlineStr">
        <is>
          <t>420420946</t>
        </is>
      </c>
      <c r="B3419" s="5" t="inlineStr">
        <is>
          <t>PROTECTO PROTECHOS ROJO 618 1 GL (3.785L)</t>
        </is>
      </c>
      <c r="C3419" s="5" t="inlineStr">
        <is>
          <t>SIN CATEGORIA</t>
        </is>
      </c>
      <c r="D3419" s="11" t="n">
        <v>1</v>
      </c>
      <c r="E3419" s="12" t="n">
        <v>13505.87</v>
      </c>
      <c r="F3419" s="14">
        <f>E3419/SUM(E$2:E$4165)</f>
        <v/>
      </c>
      <c r="G3419" s="14">
        <f>G3418+F3419</f>
        <v/>
      </c>
      <c r="H3419" s="5">
        <f>IF(G3419&lt;=p_rot_a,"A",IF(G3419&lt;=p_rot_b,"B","C"))</f>
        <v/>
      </c>
    </row>
    <row r="3420">
      <c r="A3420" s="5" t="inlineStr">
        <is>
          <t>72956</t>
        </is>
      </c>
      <c r="B3420" s="5" t="inlineStr">
        <is>
          <t>PLASTICO PALETIZAR PEQUEÑO 3</t>
        </is>
      </c>
      <c r="C3420" s="5" t="inlineStr">
        <is>
          <t>FERRETERIA GENERAL</t>
        </is>
      </c>
      <c r="D3420" s="11" t="n">
        <v>9</v>
      </c>
      <c r="E3420" s="12" t="n">
        <v>13467.6</v>
      </c>
      <c r="F3420" s="14">
        <f>E3420/SUM(E$2:E$4165)</f>
        <v/>
      </c>
      <c r="G3420" s="14">
        <f>G3419+F3420</f>
        <v/>
      </c>
      <c r="H3420" s="5">
        <f>IF(G3420&lt;=p_rot_a,"A",IF(G3420&lt;=p_rot_b,"B","C"))</f>
        <v/>
      </c>
    </row>
    <row r="3421">
      <c r="A3421" s="5" t="inlineStr">
        <is>
          <t>7957</t>
        </is>
      </c>
      <c r="B3421" s="5" t="inlineStr">
        <is>
          <t>FLANGER PLAST ABIERTO 3/4</t>
        </is>
      </c>
      <c r="C3421" s="5" t="inlineStr">
        <is>
          <t>FERRETERIA GENERAL</t>
        </is>
      </c>
      <c r="D3421" s="11" t="n">
        <v>22</v>
      </c>
      <c r="E3421" s="12" t="n">
        <v>13459.47</v>
      </c>
      <c r="F3421" s="14">
        <f>E3421/SUM(E$2:E$4165)</f>
        <v/>
      </c>
      <c r="G3421" s="14">
        <f>G3420+F3421</f>
        <v/>
      </c>
      <c r="H3421" s="5">
        <f>IF(G3421&lt;=p_rot_a,"A",IF(G3421&lt;=p_rot_b,"B","C"))</f>
        <v/>
      </c>
    </row>
    <row r="3422">
      <c r="A3422" s="5" t="inlineStr">
        <is>
          <t>351100300990699</t>
        </is>
      </c>
      <c r="B3422" s="5" t="inlineStr">
        <is>
          <t>TOTAL GRAPA 1.2MM X 12 THT39122</t>
        </is>
      </c>
      <c r="C3422" s="5" t="inlineStr">
        <is>
          <t>FERRETERIA GENERAL</t>
        </is>
      </c>
      <c r="D3422" s="11" t="n">
        <v>17</v>
      </c>
      <c r="E3422" s="12" t="n">
        <v>13376.08</v>
      </c>
      <c r="F3422" s="14">
        <f>E3422/SUM(E$2:E$4165)</f>
        <v/>
      </c>
      <c r="G3422" s="14">
        <f>G3421+F3422</f>
        <v/>
      </c>
      <c r="H3422" s="5">
        <f>IF(G3422&lt;=p_rot_a,"A",IF(G3422&lt;=p_rot_b,"B","C"))</f>
        <v/>
      </c>
    </row>
    <row r="3423">
      <c r="A3423" s="5" t="inlineStr">
        <is>
          <t>72003</t>
        </is>
      </c>
      <c r="B3423" s="5" t="inlineStr">
        <is>
          <t>PICAPORTE 1 1/2  DORADO BLISTER  PID 115</t>
        </is>
      </c>
      <c r="C3423" s="5" t="inlineStr">
        <is>
          <t>PICAPORTES Y ALDABAS</t>
        </is>
      </c>
      <c r="D3423" s="11" t="n">
        <v>29</v>
      </c>
      <c r="E3423" s="12" t="n">
        <v>13371.9</v>
      </c>
      <c r="F3423" s="14">
        <f>E3423/SUM(E$2:E$4165)</f>
        <v/>
      </c>
      <c r="G3423" s="14">
        <f>G3422+F3423</f>
        <v/>
      </c>
      <c r="H3423" s="5">
        <f>IF(G3423&lt;=p_rot_a,"A",IF(G3423&lt;=p_rot_b,"B","C"))</f>
        <v/>
      </c>
    </row>
    <row r="3424">
      <c r="A3424" s="5" t="inlineStr">
        <is>
          <t>923</t>
        </is>
      </c>
      <c r="B3424" s="5" t="inlineStr">
        <is>
          <t>UNION EMT 1 1/4</t>
        </is>
      </c>
      <c r="C3424" s="5" t="inlineStr">
        <is>
          <t>ACCESORIOS ELECTRICOS Y CABLES</t>
        </is>
      </c>
      <c r="D3424" s="11" t="n">
        <v>16</v>
      </c>
      <c r="E3424" s="12" t="n">
        <v>13328.64</v>
      </c>
      <c r="F3424" s="14">
        <f>E3424/SUM(E$2:E$4165)</f>
        <v/>
      </c>
      <c r="G3424" s="14">
        <f>G3423+F3424</f>
        <v/>
      </c>
      <c r="H3424" s="5">
        <f>IF(G3424&lt;=p_rot_a,"A",IF(G3424&lt;=p_rot_b,"B","C"))</f>
        <v/>
      </c>
    </row>
    <row r="3425">
      <c r="A3425" s="5" t="inlineStr">
        <is>
          <t>72810</t>
        </is>
      </c>
      <c r="B3425" s="5" t="inlineStr">
        <is>
          <t>RESBALON IMAN</t>
        </is>
      </c>
      <c r="C3425" s="5" t="inlineStr">
        <is>
          <t>FERRETERIA GENERAL</t>
        </is>
      </c>
      <c r="D3425" s="11" t="n">
        <v>76</v>
      </c>
      <c r="E3425" s="12" t="n">
        <v>13314.96</v>
      </c>
      <c r="F3425" s="14">
        <f>E3425/SUM(E$2:E$4165)</f>
        <v/>
      </c>
      <c r="G3425" s="14">
        <f>G3424+F3425</f>
        <v/>
      </c>
      <c r="H3425" s="5">
        <f>IF(G3425&lt;=p_rot_a,"A",IF(G3425&lt;=p_rot_b,"B","C"))</f>
        <v/>
      </c>
    </row>
    <row r="3426">
      <c r="A3426" s="5" t="inlineStr">
        <is>
          <t>351100300990071</t>
        </is>
      </c>
      <c r="B3426" s="5" t="inlineStr">
        <is>
          <t>TORNILLO ANCLAJE 1/4 X 2 1/4</t>
        </is>
      </c>
      <c r="C3426" s="5" t="inlineStr">
        <is>
          <t>TORNILLERIA</t>
        </is>
      </c>
      <c r="D3426" s="11" t="n">
        <v>62</v>
      </c>
      <c r="E3426" s="12" t="n">
        <v>13309</v>
      </c>
      <c r="F3426" s="14">
        <f>E3426/SUM(E$2:E$4165)</f>
        <v/>
      </c>
      <c r="G3426" s="14">
        <f>G3425+F3426</f>
        <v/>
      </c>
      <c r="H3426" s="5">
        <f>IF(G3426&lt;=p_rot_a,"A",IF(G3426&lt;=p_rot_b,"B","C"))</f>
        <v/>
      </c>
    </row>
    <row r="3427">
      <c r="A3427" s="5" t="inlineStr">
        <is>
          <t>73486</t>
        </is>
      </c>
      <c r="B3427" s="5" t="inlineStr">
        <is>
          <t>ALDABA 21/2 DORADA BLISTER</t>
        </is>
      </c>
      <c r="C3427" s="5" t="inlineStr">
        <is>
          <t>FERRETERIA GENERAL</t>
        </is>
      </c>
      <c r="D3427" s="11" t="n">
        <v>27</v>
      </c>
      <c r="E3427" s="12" t="n">
        <v>13306.32</v>
      </c>
      <c r="F3427" s="14">
        <f>E3427/SUM(E$2:E$4165)</f>
        <v/>
      </c>
      <c r="G3427" s="14">
        <f>G3426+F3427</f>
        <v/>
      </c>
      <c r="H3427" s="5">
        <f>IF(G3427&lt;=p_rot_a,"A",IF(G3427&lt;=p_rot_b,"B","C"))</f>
        <v/>
      </c>
    </row>
    <row r="3428">
      <c r="A3428" s="5" t="inlineStr">
        <is>
          <t>38113</t>
        </is>
      </c>
      <c r="B3428" s="5" t="inlineStr">
        <is>
          <t>$$ TOTAL INFLADOR COMPRESOR 12V TTAC1406</t>
        </is>
      </c>
      <c r="C3428" s="5" t="inlineStr">
        <is>
          <t>HERRAMIENTA ELECTRICA</t>
        </is>
      </c>
      <c r="D3428" s="11" t="n">
        <v>1</v>
      </c>
      <c r="E3428" s="12" t="n">
        <v>13287.77</v>
      </c>
      <c r="F3428" s="14">
        <f>E3428/SUM(E$2:E$4165)</f>
        <v/>
      </c>
      <c r="G3428" s="14">
        <f>G3427+F3428</f>
        <v/>
      </c>
      <c r="H3428" s="5">
        <f>IF(G3428&lt;=p_rot_a,"A",IF(G3428&lt;=p_rot_b,"B","C"))</f>
        <v/>
      </c>
    </row>
    <row r="3429">
      <c r="A3429" s="5" t="inlineStr">
        <is>
          <t>PINT-PA-0083</t>
        </is>
      </c>
      <c r="B3429" s="5" t="inlineStr">
        <is>
          <t>SUPRA LATEX PASTEL MATE 1/4 VA958-5</t>
        </is>
      </c>
      <c r="C3429" s="5" t="inlineStr">
        <is>
          <t>PINTURA ACRILICA</t>
        </is>
      </c>
      <c r="D3429" s="11" t="n">
        <v>3</v>
      </c>
      <c r="E3429" s="12" t="n">
        <v>13274.34</v>
      </c>
      <c r="F3429" s="14">
        <f>E3429/SUM(E$2:E$4165)</f>
        <v/>
      </c>
      <c r="G3429" s="14">
        <f>G3428+F3429</f>
        <v/>
      </c>
      <c r="H3429" s="5">
        <f>IF(G3429&lt;=p_rot_a,"A",IF(G3429&lt;=p_rot_b,"B","C"))</f>
        <v/>
      </c>
    </row>
    <row r="3430">
      <c r="A3430" s="5" t="inlineStr">
        <is>
          <t>73570</t>
        </is>
      </c>
      <c r="B3430" s="5" t="inlineStr">
        <is>
          <t>MACHETE 18 CUCHILLO BELLOTA</t>
        </is>
      </c>
      <c r="C3430" s="5" t="inlineStr">
        <is>
          <t>FERRETERIA GENERAL</t>
        </is>
      </c>
      <c r="D3430" s="11" t="n">
        <v>3</v>
      </c>
      <c r="E3430" s="12" t="n">
        <v>13194.59</v>
      </c>
      <c r="F3430" s="14">
        <f>E3430/SUM(E$2:E$4165)</f>
        <v/>
      </c>
      <c r="G3430" s="14">
        <f>G3429+F3430</f>
        <v/>
      </c>
      <c r="H3430" s="5">
        <f>IF(G3430&lt;=p_rot_a,"A",IF(G3430&lt;=p_rot_b,"B","C"))</f>
        <v/>
      </c>
    </row>
    <row r="3431">
      <c r="A3431" s="5" t="inlineStr">
        <is>
          <t>3250992910</t>
        </is>
      </c>
      <c r="B3431" s="5" t="inlineStr">
        <is>
          <t>KIT DE DUCHA TELEFONO TWIN GRIS PARA LLAVE CONTROL GRIS PLOMO BIDET BT032J-GD</t>
        </is>
      </c>
      <c r="C3431" s="5" t="inlineStr">
        <is>
          <t>IMPORTACION GRIFERIA</t>
        </is>
      </c>
      <c r="D3431" s="11" t="n">
        <v>1</v>
      </c>
      <c r="E3431" s="12" t="n">
        <v>13185.84</v>
      </c>
      <c r="F3431" s="14">
        <f>E3431/SUM(E$2:E$4165)</f>
        <v/>
      </c>
      <c r="G3431" s="14">
        <f>G3430+F3431</f>
        <v/>
      </c>
      <c r="H3431" s="5">
        <f>IF(G3431&lt;=p_rot_a,"A",IF(G3431&lt;=p_rot_b,"B","C"))</f>
        <v/>
      </c>
    </row>
    <row r="3432">
      <c r="A3432" s="5" t="inlineStr">
        <is>
          <t>351100300991307</t>
        </is>
      </c>
      <c r="B3432" s="5" t="inlineStr">
        <is>
          <t>TRUPER BROCA VIDRIO Y AZULEJO 5/16 BVI-5/16</t>
        </is>
      </c>
      <c r="C3432" s="5" t="inlineStr">
        <is>
          <t>FERRETERIA GENERAL</t>
        </is>
      </c>
      <c r="D3432" s="11" t="n">
        <v>12</v>
      </c>
      <c r="E3432" s="12" t="n">
        <v>13168.62</v>
      </c>
      <c r="F3432" s="14">
        <f>E3432/SUM(E$2:E$4165)</f>
        <v/>
      </c>
      <c r="G3432" s="14">
        <f>G3431+F3432</f>
        <v/>
      </c>
      <c r="H3432" s="5">
        <f>IF(G3432&lt;=p_rot_a,"A",IF(G3432&lt;=p_rot_b,"B","C"))</f>
        <v/>
      </c>
    </row>
    <row r="3433">
      <c r="A3433" s="5" t="inlineStr">
        <is>
          <t>351100300991113</t>
        </is>
      </c>
      <c r="B3433" s="5" t="inlineStr">
        <is>
          <t>AKSI ESCUADRA CARPINTERO 6 PULG</t>
        </is>
      </c>
      <c r="C3433" s="5" t="inlineStr">
        <is>
          <t>FERRETERIA GENERAL</t>
        </is>
      </c>
      <c r="D3433" s="11" t="n">
        <v>6</v>
      </c>
      <c r="E3433" s="12" t="n">
        <v>13151.12</v>
      </c>
      <c r="F3433" s="14">
        <f>E3433/SUM(E$2:E$4165)</f>
        <v/>
      </c>
      <c r="G3433" s="14">
        <f>G3432+F3433</f>
        <v/>
      </c>
      <c r="H3433" s="5">
        <f>IF(G3433&lt;=p_rot_a,"A",IF(G3433&lt;=p_rot_b,"B","C"))</f>
        <v/>
      </c>
    </row>
    <row r="3434">
      <c r="A3434" s="5" t="inlineStr">
        <is>
          <t>72421</t>
        </is>
      </c>
      <c r="B3434" s="5" t="inlineStr">
        <is>
          <t>TORNILLO ESTUFA 3/16 X 1 1/2</t>
        </is>
      </c>
      <c r="C3434" s="5" t="inlineStr">
        <is>
          <t>TORNILLERIA</t>
        </is>
      </c>
      <c r="D3434" s="11" t="n">
        <v>247</v>
      </c>
      <c r="E3434" s="12" t="n">
        <v>13115.7</v>
      </c>
      <c r="F3434" s="14">
        <f>E3434/SUM(E$2:E$4165)</f>
        <v/>
      </c>
      <c r="G3434" s="14">
        <f>G3433+F3434</f>
        <v/>
      </c>
      <c r="H3434" s="5">
        <f>IF(G3434&lt;=p_rot_a,"A",IF(G3434&lt;=p_rot_b,"B","C"))</f>
        <v/>
      </c>
    </row>
    <row r="3435">
      <c r="A3435" s="5" t="inlineStr">
        <is>
          <t>351100300992459</t>
        </is>
      </c>
      <c r="B3435" s="5" t="inlineStr">
        <is>
          <t>VOLTECK EXTENSION VERDE 5M ED-5V</t>
        </is>
      </c>
      <c r="C3435" s="5" t="inlineStr">
        <is>
          <t>ACCESORIOS ELECTRICOS Y CABLES</t>
        </is>
      </c>
      <c r="D3435" s="11" t="n">
        <v>6</v>
      </c>
      <c r="E3435" s="12" t="n">
        <v>13091.11</v>
      </c>
      <c r="F3435" s="14">
        <f>E3435/SUM(E$2:E$4165)</f>
        <v/>
      </c>
      <c r="G3435" s="14">
        <f>G3434+F3435</f>
        <v/>
      </c>
      <c r="H3435" s="5">
        <f>IF(G3435&lt;=p_rot_a,"A",IF(G3435&lt;=p_rot_b,"B","C"))</f>
        <v/>
      </c>
    </row>
    <row r="3436">
      <c r="A3436" s="5" t="inlineStr">
        <is>
          <t>72270</t>
        </is>
      </c>
      <c r="B3436" s="5" t="inlineStr">
        <is>
          <t>REMACHE 1/8X1/4 BLIND RIVETS 20UNI</t>
        </is>
      </c>
      <c r="C3436" s="5" t="inlineStr">
        <is>
          <t>FERRETERIA GENERAL</t>
        </is>
      </c>
      <c r="D3436" s="11" t="n">
        <v>59</v>
      </c>
      <c r="E3436" s="12" t="n">
        <v>13033.25</v>
      </c>
      <c r="F3436" s="14">
        <f>E3436/SUM(E$2:E$4165)</f>
        <v/>
      </c>
      <c r="G3436" s="14">
        <f>G3435+F3436</f>
        <v/>
      </c>
      <c r="H3436" s="5">
        <f>IF(G3436&lt;=p_rot_a,"A",IF(G3436&lt;=p_rot_b,"B","C"))</f>
        <v/>
      </c>
    </row>
    <row r="3437">
      <c r="A3437" s="5" t="inlineStr">
        <is>
          <t>72832</t>
        </is>
      </c>
      <c r="B3437" s="5" t="inlineStr">
        <is>
          <t>ACEITE 3 EN 1 3OZ</t>
        </is>
      </c>
      <c r="C3437" s="5" t="inlineStr">
        <is>
          <t>FERRETERIA GENERAL</t>
        </is>
      </c>
      <c r="D3437" s="11" t="n">
        <v>9</v>
      </c>
      <c r="E3437" s="12" t="n">
        <v>12990.88</v>
      </c>
      <c r="F3437" s="14">
        <f>E3437/SUM(E$2:E$4165)</f>
        <v/>
      </c>
      <c r="G3437" s="14">
        <f>G3436+F3437</f>
        <v/>
      </c>
      <c r="H3437" s="5">
        <f>IF(G3437&lt;=p_rot_a,"A",IF(G3437&lt;=p_rot_b,"B","C"))</f>
        <v/>
      </c>
    </row>
    <row r="3438">
      <c r="A3438" s="5" t="inlineStr">
        <is>
          <t>250896</t>
        </is>
      </c>
      <c r="B3438" s="5" t="inlineStr">
        <is>
          <t>TOTAL BROCHA PLASTICO 1 THT846016</t>
        </is>
      </c>
      <c r="C3438" s="5" t="inlineStr">
        <is>
          <t>FERRETERIA GENERAL</t>
        </is>
      </c>
      <c r="D3438" s="11" t="n">
        <v>39</v>
      </c>
      <c r="E3438" s="12" t="n">
        <v>12986.01</v>
      </c>
      <c r="F3438" s="14">
        <f>E3438/SUM(E$2:E$4165)</f>
        <v/>
      </c>
      <c r="G3438" s="14">
        <f>G3437+F3438</f>
        <v/>
      </c>
      <c r="H3438" s="5">
        <f>IF(G3438&lt;=p_rot_a,"A",IF(G3438&lt;=p_rot_b,"B","C"))</f>
        <v/>
      </c>
    </row>
    <row r="3439">
      <c r="A3439" s="5" t="inlineStr">
        <is>
          <t>72565</t>
        </is>
      </c>
      <c r="B3439" s="5" t="inlineStr">
        <is>
          <t>LLAVIN GAVETA OVALADO GATO 1560</t>
        </is>
      </c>
      <c r="C3439" s="5" t="inlineStr">
        <is>
          <t>FERRETERIA GENERAL</t>
        </is>
      </c>
      <c r="D3439" s="11" t="n">
        <v>11</v>
      </c>
      <c r="E3439" s="12" t="n">
        <v>12980.84</v>
      </c>
      <c r="F3439" s="14">
        <f>E3439/SUM(E$2:E$4165)</f>
        <v/>
      </c>
      <c r="G3439" s="14">
        <f>G3438+F3439</f>
        <v/>
      </c>
      <c r="H3439" s="5">
        <f>IF(G3439&lt;=p_rot_a,"A",IF(G3439&lt;=p_rot_b,"B","C"))</f>
        <v/>
      </c>
    </row>
    <row r="3440">
      <c r="A3440" s="5" t="inlineStr">
        <is>
          <t>101119</t>
        </is>
      </c>
      <c r="B3440" s="5" t="inlineStr">
        <is>
          <t>SD BREAKER 2X40</t>
        </is>
      </c>
      <c r="C3440" s="5" t="inlineStr">
        <is>
          <t>ACCESORIOS ELECTRICOS Y CABLES</t>
        </is>
      </c>
      <c r="D3440" s="11" t="n">
        <v>1</v>
      </c>
      <c r="E3440" s="12" t="n">
        <v>12972.69</v>
      </c>
      <c r="F3440" s="14">
        <f>E3440/SUM(E$2:E$4165)</f>
        <v/>
      </c>
      <c r="G3440" s="14">
        <f>G3439+F3440</f>
        <v/>
      </c>
      <c r="H3440" s="5">
        <f>IF(G3440&lt;=p_rot_a,"A",IF(G3440&lt;=p_rot_b,"B","C"))</f>
        <v/>
      </c>
    </row>
    <row r="3441">
      <c r="A3441" s="5" t="inlineStr">
        <is>
          <t>351100300991126</t>
        </is>
      </c>
      <c r="B3441" s="5" t="inlineStr">
        <is>
          <t>ROMA LLAVE LAVATORIO + DESAGUE + SIFON + UÑAS + TORNILLOS + ESPANDER + ABASTO</t>
        </is>
      </c>
      <c r="C3441" s="5" t="inlineStr">
        <is>
          <t>IMPORTACION GRIFERIA</t>
        </is>
      </c>
      <c r="D3441" s="11" t="n">
        <v>3</v>
      </c>
      <c r="E3441" s="12" t="n">
        <v>12876.11</v>
      </c>
      <c r="F3441" s="14">
        <f>E3441/SUM(E$2:E$4165)</f>
        <v/>
      </c>
      <c r="G3441" s="14">
        <f>G3440+F3441</f>
        <v/>
      </c>
      <c r="H3441" s="5">
        <f>IF(G3441&lt;=p_rot_a,"A",IF(G3441&lt;=p_rot_b,"B","C"))</f>
        <v/>
      </c>
    </row>
    <row r="3442">
      <c r="A3442" s="5" t="inlineStr">
        <is>
          <t>9302</t>
        </is>
      </c>
      <c r="B3442" s="5" t="inlineStr">
        <is>
          <t>REDUCCION PVC 1 X 1/2</t>
        </is>
      </c>
      <c r="C3442" s="5" t="inlineStr">
        <is>
          <t>TUBERIA PVC, CANOAS Y ACCESORIOS</t>
        </is>
      </c>
      <c r="D3442" s="11" t="n">
        <v>29</v>
      </c>
      <c r="E3442" s="12" t="n">
        <v>12845.9</v>
      </c>
      <c r="F3442" s="14">
        <f>E3442/SUM(E$2:E$4165)</f>
        <v/>
      </c>
      <c r="G3442" s="14">
        <f>G3441+F3442</f>
        <v/>
      </c>
      <c r="H3442" s="5">
        <f>IF(G3442&lt;=p_rot_a,"A",IF(G3442&lt;=p_rot_b,"B","C"))</f>
        <v/>
      </c>
    </row>
    <row r="3443">
      <c r="A3443" s="5" t="inlineStr">
        <is>
          <t>351100300990786</t>
        </is>
      </c>
      <c r="B3443" s="5" t="inlineStr">
        <is>
          <t>TOTAL SIERRA CIRCULAR CALZADA 7 1/4 X 40 T TAC231415</t>
        </is>
      </c>
      <c r="C3443" s="5" t="inlineStr">
        <is>
          <t>FERRETERIA GENERAL</t>
        </is>
      </c>
      <c r="D3443" s="11" t="n">
        <v>3</v>
      </c>
      <c r="E3443" s="12" t="n">
        <v>12827.51</v>
      </c>
      <c r="F3443" s="14">
        <f>E3443/SUM(E$2:E$4165)</f>
        <v/>
      </c>
      <c r="G3443" s="14">
        <f>G3442+F3443</f>
        <v/>
      </c>
      <c r="H3443" s="5">
        <f>IF(G3443&lt;=p_rot_a,"A",IF(G3443&lt;=p_rot_b,"B","C"))</f>
        <v/>
      </c>
    </row>
    <row r="3444">
      <c r="A3444" s="5" t="inlineStr">
        <is>
          <t>351100300991291</t>
        </is>
      </c>
      <c r="B3444" s="5" t="inlineStr">
        <is>
          <t>PROTECTO HIGH STANDARD LATEX SATIN WHITE GALON</t>
        </is>
      </c>
      <c r="C3444" s="5" t="inlineStr">
        <is>
          <t>SIN CATEGORIA</t>
        </is>
      </c>
      <c r="D3444" s="11" t="n">
        <v>1</v>
      </c>
      <c r="E3444" s="12" t="n">
        <v>12787.61</v>
      </c>
      <c r="F3444" s="14">
        <f>E3444/SUM(E$2:E$4165)</f>
        <v/>
      </c>
      <c r="G3444" s="14">
        <f>G3443+F3444</f>
        <v/>
      </c>
      <c r="H3444" s="5">
        <f>IF(G3444&lt;=p_rot_a,"A",IF(G3444&lt;=p_rot_b,"B","C"))</f>
        <v/>
      </c>
    </row>
    <row r="3445">
      <c r="A3445" s="5" t="inlineStr">
        <is>
          <t>73989</t>
        </is>
      </c>
      <c r="B3445" s="5" t="inlineStr">
        <is>
          <t>TOTAL NIVEL ALUMINIO MAGNETICO 40 CM/16 TMT20405M/TMT24086M</t>
        </is>
      </c>
      <c r="C3445" s="5" t="inlineStr">
        <is>
          <t>FERRETERIA GENERAL</t>
        </is>
      </c>
      <c r="D3445" s="11" t="n">
        <v>2</v>
      </c>
      <c r="E3445" s="12" t="n">
        <v>12774.38</v>
      </c>
      <c r="F3445" s="14">
        <f>E3445/SUM(E$2:E$4165)</f>
        <v/>
      </c>
      <c r="G3445" s="14">
        <f>G3444+F3445</f>
        <v/>
      </c>
      <c r="H3445" s="5">
        <f>IF(G3445&lt;=p_rot_a,"A",IF(G3445&lt;=p_rot_b,"B","C"))</f>
        <v/>
      </c>
    </row>
    <row r="3446">
      <c r="A3446" s="5" t="inlineStr">
        <is>
          <t>777</t>
        </is>
      </c>
      <c r="B3446" s="5" t="inlineStr">
        <is>
          <t>TRUPER BROCA PALETA 7/8 BPT-11381</t>
        </is>
      </c>
      <c r="C3446" s="5" t="inlineStr">
        <is>
          <t>FERRETERIA GENERAL</t>
        </is>
      </c>
      <c r="D3446" s="11" t="n">
        <v>13</v>
      </c>
      <c r="E3446" s="12" t="n">
        <v>12759.59</v>
      </c>
      <c r="F3446" s="14">
        <f>E3446/SUM(E$2:E$4165)</f>
        <v/>
      </c>
      <c r="G3446" s="14">
        <f>G3445+F3446</f>
        <v/>
      </c>
      <c r="H3446" s="5">
        <f>IF(G3446&lt;=p_rot_a,"A",IF(G3446&lt;=p_rot_b,"B","C"))</f>
        <v/>
      </c>
    </row>
    <row r="3447">
      <c r="A3447" s="5" t="inlineStr">
        <is>
          <t>73461</t>
        </is>
      </c>
      <c r="B3447" s="5" t="inlineStr">
        <is>
          <t>CABLE ACERADO 1/8 CON FORRO</t>
        </is>
      </c>
      <c r="C3447" s="5" t="inlineStr">
        <is>
          <t>FERRETERIA GENERAL</t>
        </is>
      </c>
      <c r="D3447" s="11" t="n">
        <v>48</v>
      </c>
      <c r="E3447" s="12" t="n">
        <v>12743.36</v>
      </c>
      <c r="F3447" s="14">
        <f>E3447/SUM(E$2:E$4165)</f>
        <v/>
      </c>
      <c r="G3447" s="14">
        <f>G3446+F3447</f>
        <v/>
      </c>
      <c r="H3447" s="5">
        <f>IF(G3447&lt;=p_rot_a,"A",IF(G3447&lt;=p_rot_b,"B","C"))</f>
        <v/>
      </c>
    </row>
    <row r="3448">
      <c r="A3448" s="5" t="inlineStr">
        <is>
          <t>9165</t>
        </is>
      </c>
      <c r="B3448" s="5" t="inlineStr">
        <is>
          <t>ESQUINERO INTERIOR CANOA PECHO PALOMA AMANCO</t>
        </is>
      </c>
      <c r="C3448" s="5" t="inlineStr">
        <is>
          <t>TUBERIA PVC, CANOAS Y ACCESORIOS</t>
        </is>
      </c>
      <c r="D3448" s="11" t="n">
        <v>3</v>
      </c>
      <c r="E3448" s="12" t="n">
        <v>12740.75</v>
      </c>
      <c r="F3448" s="14">
        <f>E3448/SUM(E$2:E$4165)</f>
        <v/>
      </c>
      <c r="G3448" s="14">
        <f>G3447+F3448</f>
        <v/>
      </c>
      <c r="H3448" s="5">
        <f>IF(G3448&lt;=p_rot_a,"A",IF(G3448&lt;=p_rot_b,"B","C"))</f>
        <v/>
      </c>
    </row>
    <row r="3449">
      <c r="A3449" s="5" t="inlineStr">
        <is>
          <t>71612</t>
        </is>
      </c>
      <c r="B3449" s="5" t="inlineStr">
        <is>
          <t>CLAVO ACERO 11/2 BAR CAJA 250 UNIDADES</t>
        </is>
      </c>
      <c r="C3449" s="5" t="inlineStr">
        <is>
          <t>FERRETERIA GENERAL</t>
        </is>
      </c>
      <c r="D3449" s="11" t="n">
        <v>3</v>
      </c>
      <c r="E3449" s="12" t="n">
        <v>12637.65</v>
      </c>
      <c r="F3449" s="14">
        <f>E3449/SUM(E$2:E$4165)</f>
        <v/>
      </c>
      <c r="G3449" s="14">
        <f>G3448+F3449</f>
        <v/>
      </c>
      <c r="H3449" s="5">
        <f>IF(G3449&lt;=p_rot_a,"A",IF(G3449&lt;=p_rot_b,"B","C"))</f>
        <v/>
      </c>
    </row>
    <row r="3450">
      <c r="A3450" s="5" t="inlineStr">
        <is>
          <t>72350</t>
        </is>
      </c>
      <c r="B3450" s="5" t="inlineStr">
        <is>
          <t>AMARRA PLASTICA BLANCA 12</t>
        </is>
      </c>
      <c r="C3450" s="5" t="inlineStr">
        <is>
          <t>FERRETERIA GENERAL</t>
        </is>
      </c>
      <c r="D3450" s="11" t="n">
        <v>178</v>
      </c>
      <c r="E3450" s="12" t="n">
        <v>12602.4</v>
      </c>
      <c r="F3450" s="14">
        <f>E3450/SUM(E$2:E$4165)</f>
        <v/>
      </c>
      <c r="G3450" s="14">
        <f>G3449+F3450</f>
        <v/>
      </c>
      <c r="H3450" s="5">
        <f>IF(G3450&lt;=p_rot_a,"A",IF(G3450&lt;=p_rot_b,"B","C"))</f>
        <v/>
      </c>
    </row>
    <row r="3451">
      <c r="A3451" s="5" t="inlineStr">
        <is>
          <t>30157</t>
        </is>
      </c>
      <c r="B3451" s="5" t="inlineStr">
        <is>
          <t>EAGLE SOCKET PORCELANA E27 4150 AGUILA</t>
        </is>
      </c>
      <c r="C3451" s="5" t="inlineStr">
        <is>
          <t>ACCESORIOS ELECTRICOS Y CABLES</t>
        </is>
      </c>
      <c r="D3451" s="11" t="n">
        <v>19</v>
      </c>
      <c r="E3451" s="12" t="n">
        <v>12602.24</v>
      </c>
      <c r="F3451" s="14">
        <f>E3451/SUM(E$2:E$4165)</f>
        <v/>
      </c>
      <c r="G3451" s="14">
        <f>G3450+F3451</f>
        <v/>
      </c>
      <c r="H3451" s="5">
        <f>IF(G3451&lt;=p_rot_a,"A",IF(G3451&lt;=p_rot_b,"B","C"))</f>
        <v/>
      </c>
    </row>
    <row r="3452">
      <c r="A3452" s="5" t="inlineStr">
        <is>
          <t>798</t>
        </is>
      </c>
      <c r="B3452" s="5" t="inlineStr">
        <is>
          <t>WADFOW PRENSA TIERRA 300 AMP</t>
        </is>
      </c>
      <c r="C3452" s="5" t="inlineStr">
        <is>
          <t>FERRETERIA GENERAL</t>
        </is>
      </c>
      <c r="D3452" s="11" t="n">
        <v>8</v>
      </c>
      <c r="E3452" s="12" t="n">
        <v>12600</v>
      </c>
      <c r="F3452" s="14">
        <f>E3452/SUM(E$2:E$4165)</f>
        <v/>
      </c>
      <c r="G3452" s="14">
        <f>G3451+F3452</f>
        <v/>
      </c>
      <c r="H3452" s="5">
        <f>IF(G3452&lt;=p_rot_a,"A",IF(G3452&lt;=p_rot_b,"B","C"))</f>
        <v/>
      </c>
    </row>
    <row r="3453">
      <c r="A3453" s="5" t="inlineStr">
        <is>
          <t>30645</t>
        </is>
      </c>
      <c r="B3453" s="5" t="inlineStr">
        <is>
          <t xml:space="preserve">$$ AMARRA PLASTICA BLANCA 20 </t>
        </is>
      </c>
      <c r="C3453" s="5" t="inlineStr">
        <is>
          <t>FERRETERIA GENERAL</t>
        </is>
      </c>
      <c r="D3453" s="11" t="n">
        <v>95</v>
      </c>
      <c r="E3453" s="12" t="n">
        <v>12560.26</v>
      </c>
      <c r="F3453" s="14">
        <f>E3453/SUM(E$2:E$4165)</f>
        <v/>
      </c>
      <c r="G3453" s="14">
        <f>G3452+F3453</f>
        <v/>
      </c>
      <c r="H3453" s="5">
        <f>IF(G3453&lt;=p_rot_a,"A",IF(G3453&lt;=p_rot_b,"B","C"))</f>
        <v/>
      </c>
    </row>
    <row r="3454">
      <c r="A3454" s="5" t="inlineStr">
        <is>
          <t>8393</t>
        </is>
      </c>
      <c r="B3454" s="5" t="inlineStr">
        <is>
          <t>AGUILA PLAFON PORCELANA #674</t>
        </is>
      </c>
      <c r="C3454" s="5" t="inlineStr">
        <is>
          <t>ACCESORIOS ELECTRICOS Y CABLES</t>
        </is>
      </c>
      <c r="D3454" s="11" t="n">
        <v>8</v>
      </c>
      <c r="E3454" s="12" t="n">
        <v>12533.02</v>
      </c>
      <c r="F3454" s="14">
        <f>E3454/SUM(E$2:E$4165)</f>
        <v/>
      </c>
      <c r="G3454" s="14">
        <f>G3453+F3454</f>
        <v/>
      </c>
      <c r="H3454" s="5">
        <f>IF(G3454&lt;=p_rot_a,"A",IF(G3454&lt;=p_rot_b,"B","C"))</f>
        <v/>
      </c>
    </row>
    <row r="3455">
      <c r="A3455" s="5" t="inlineStr">
        <is>
          <t>30582</t>
        </is>
      </c>
      <c r="B3455" s="5" t="inlineStr">
        <is>
          <t>SD BREAKER 1X30 AMPERIOS</t>
        </is>
      </c>
      <c r="C3455" s="5" t="inlineStr">
        <is>
          <t>ACCESORIOS ELECTRICOS Y CABLES</t>
        </is>
      </c>
      <c r="D3455" s="11" t="n">
        <v>2</v>
      </c>
      <c r="E3455" s="12" t="n">
        <v>12471.3</v>
      </c>
      <c r="F3455" s="14">
        <f>E3455/SUM(E$2:E$4165)</f>
        <v/>
      </c>
      <c r="G3455" s="14">
        <f>G3454+F3455</f>
        <v/>
      </c>
      <c r="H3455" s="5">
        <f>IF(G3455&lt;=p_rot_a,"A",IF(G3455&lt;=p_rot_b,"B","C"))</f>
        <v/>
      </c>
    </row>
    <row r="3456">
      <c r="A3456" s="5" t="inlineStr">
        <is>
          <t>7380</t>
        </is>
      </c>
      <c r="B3456" s="5" t="inlineStr">
        <is>
          <t>CASCO SEGURIDAD AMARILLO</t>
        </is>
      </c>
      <c r="C3456" s="5" t="inlineStr">
        <is>
          <t>FERRETERIA GENERAL</t>
        </is>
      </c>
      <c r="D3456" s="11" t="n">
        <v>5</v>
      </c>
      <c r="E3456" s="12" t="n">
        <v>12448.13</v>
      </c>
      <c r="F3456" s="14">
        <f>E3456/SUM(E$2:E$4165)</f>
        <v/>
      </c>
      <c r="G3456" s="14">
        <f>G3455+F3456</f>
        <v/>
      </c>
      <c r="H3456" s="5">
        <f>IF(G3456&lt;=p_rot_a,"A",IF(G3456&lt;=p_rot_b,"B","C"))</f>
        <v/>
      </c>
    </row>
    <row r="3457">
      <c r="A3457" s="5" t="inlineStr">
        <is>
          <t>73430</t>
        </is>
      </c>
      <c r="B3457" s="5" t="inlineStr">
        <is>
          <t>TOTAL LIMA MEDIA CAÑA CON PUÑO 8 THT91686</t>
        </is>
      </c>
      <c r="C3457" s="5" t="inlineStr">
        <is>
          <t>FERRETERIA GENERAL</t>
        </is>
      </c>
      <c r="D3457" s="11" t="n">
        <v>6</v>
      </c>
      <c r="E3457" s="12" t="n">
        <v>12430.57</v>
      </c>
      <c r="F3457" s="14">
        <f>E3457/SUM(E$2:E$4165)</f>
        <v/>
      </c>
      <c r="G3457" s="14">
        <f>G3456+F3457</f>
        <v/>
      </c>
      <c r="H3457" s="5">
        <f>IF(G3457&lt;=p_rot_a,"A",IF(G3457&lt;=p_rot_b,"B","C"))</f>
        <v/>
      </c>
    </row>
    <row r="3458">
      <c r="A3458" s="5" t="inlineStr">
        <is>
          <t>71629</t>
        </is>
      </c>
      <c r="B3458" s="5" t="inlineStr">
        <is>
          <t>TORNILLO TIRAFONDO 1/4 X 2</t>
        </is>
      </c>
      <c r="C3458" s="5" t="inlineStr">
        <is>
          <t>TORNILLERIA</t>
        </is>
      </c>
      <c r="D3458" s="11" t="n">
        <v>226</v>
      </c>
      <c r="E3458" s="12" t="n">
        <v>12405.72</v>
      </c>
      <c r="F3458" s="14">
        <f>E3458/SUM(E$2:E$4165)</f>
        <v/>
      </c>
      <c r="G3458" s="14">
        <f>G3457+F3458</f>
        <v/>
      </c>
      <c r="H3458" s="5">
        <f>IF(G3458&lt;=p_rot_a,"A",IF(G3458&lt;=p_rot_b,"B","C"))</f>
        <v/>
      </c>
    </row>
    <row r="3459">
      <c r="A3459" s="5" t="inlineStr">
        <is>
          <t>7962</t>
        </is>
      </c>
      <c r="B3459" s="5" t="inlineStr">
        <is>
          <t>DESTUPIDOR HULE C/MANGO SA-409 TW</t>
        </is>
      </c>
      <c r="C3459" s="5" t="inlineStr">
        <is>
          <t>FERRETERIA GENERAL</t>
        </is>
      </c>
      <c r="D3459" s="11" t="n">
        <v>9</v>
      </c>
      <c r="E3459" s="12" t="n">
        <v>12392.59</v>
      </c>
      <c r="F3459" s="14">
        <f>E3459/SUM(E$2:E$4165)</f>
        <v/>
      </c>
      <c r="G3459" s="14">
        <f>G3458+F3459</f>
        <v/>
      </c>
      <c r="H3459" s="5">
        <f>IF(G3459&lt;=p_rot_a,"A",IF(G3459&lt;=p_rot_b,"B","C"))</f>
        <v/>
      </c>
    </row>
    <row r="3460">
      <c r="A3460" s="5" t="inlineStr">
        <is>
          <t>71937</t>
        </is>
      </c>
      <c r="B3460" s="5" t="inlineStr">
        <is>
          <t>BROCA METAL 7/64 IRWIN Y COBALTO</t>
        </is>
      </c>
      <c r="C3460" s="5" t="inlineStr">
        <is>
          <t>FERRETERIA GENERAL</t>
        </is>
      </c>
      <c r="D3460" s="11" t="n">
        <v>20</v>
      </c>
      <c r="E3460" s="12" t="n">
        <v>12389.4</v>
      </c>
      <c r="F3460" s="14">
        <f>E3460/SUM(E$2:E$4165)</f>
        <v/>
      </c>
      <c r="G3460" s="14">
        <f>G3459+F3460</f>
        <v/>
      </c>
      <c r="H3460" s="5">
        <f>IF(G3460&lt;=p_rot_a,"A",IF(G3460&lt;=p_rot_b,"B","C"))</f>
        <v/>
      </c>
    </row>
    <row r="3461">
      <c r="A3461" s="5" t="inlineStr">
        <is>
          <t>72102</t>
        </is>
      </c>
      <c r="B3461" s="5" t="inlineStr">
        <is>
          <t>BROCA METAL 13/64 IRWIN</t>
        </is>
      </c>
      <c r="C3461" s="5" t="inlineStr">
        <is>
          <t>FERRETERIA GENERAL</t>
        </is>
      </c>
      <c r="D3461" s="11" t="n">
        <v>10</v>
      </c>
      <c r="E3461" s="12" t="n">
        <v>12389.4</v>
      </c>
      <c r="F3461" s="14">
        <f>E3461/SUM(E$2:E$4165)</f>
        <v/>
      </c>
      <c r="G3461" s="14">
        <f>G3460+F3461</f>
        <v/>
      </c>
      <c r="H3461" s="5">
        <f>IF(G3461&lt;=p_rot_a,"A",IF(G3461&lt;=p_rot_b,"B","C"))</f>
        <v/>
      </c>
    </row>
    <row r="3462">
      <c r="A3462" s="5" t="inlineStr">
        <is>
          <t>34234535</t>
        </is>
      </c>
      <c r="B3462" s="5" t="inlineStr">
        <is>
          <t>ESMALTE LANCO RAPID DRY AMARILLO CATERPILLAR 1/4</t>
        </is>
      </c>
      <c r="C3462" s="5" t="inlineStr">
        <is>
          <t>PINTURAS Y SELLADORES</t>
        </is>
      </c>
      <c r="D3462" s="11" t="n">
        <v>2</v>
      </c>
      <c r="E3462" s="12" t="n">
        <v>12389.38</v>
      </c>
      <c r="F3462" s="14">
        <f>E3462/SUM(E$2:E$4165)</f>
        <v/>
      </c>
      <c r="G3462" s="14">
        <f>G3461+F3462</f>
        <v/>
      </c>
      <c r="H3462" s="5">
        <f>IF(G3462&lt;=p_rot_a,"A",IF(G3462&lt;=p_rot_b,"B","C"))</f>
        <v/>
      </c>
    </row>
    <row r="3463">
      <c r="A3463" s="5" t="inlineStr">
        <is>
          <t>351100300991474</t>
        </is>
      </c>
      <c r="B3463" s="5" t="inlineStr">
        <is>
          <t>TOTAL ARNES 4 PUNTOS AJUSTE THSH501506</t>
        </is>
      </c>
      <c r="C3463" s="5" t="inlineStr">
        <is>
          <t>SIN CATEGORIA</t>
        </is>
      </c>
      <c r="D3463" s="11" t="n">
        <v>1</v>
      </c>
      <c r="E3463" s="12" t="n">
        <v>12350.52</v>
      </c>
      <c r="F3463" s="14">
        <f>E3463/SUM(E$2:E$4165)</f>
        <v/>
      </c>
      <c r="G3463" s="14">
        <f>G3462+F3463</f>
        <v/>
      </c>
      <c r="H3463" s="5">
        <f>IF(G3463&lt;=p_rot_a,"A",IF(G3463&lt;=p_rot_b,"B","C"))</f>
        <v/>
      </c>
    </row>
    <row r="3464">
      <c r="A3464" s="5" t="inlineStr">
        <is>
          <t>39905705</t>
        </is>
      </c>
      <c r="B3464" s="5" t="inlineStr">
        <is>
          <t>TOTAL ESCUADRA UNIVERSAL 12 TMT653005</t>
        </is>
      </c>
      <c r="C3464" s="5" t="inlineStr">
        <is>
          <t>FERRETERIA GENERAL</t>
        </is>
      </c>
      <c r="D3464" s="11" t="n">
        <v>1</v>
      </c>
      <c r="E3464" s="12" t="n">
        <v>12349.4</v>
      </c>
      <c r="F3464" s="14">
        <f>E3464/SUM(E$2:E$4165)</f>
        <v/>
      </c>
      <c r="G3464" s="14">
        <f>G3463+F3464</f>
        <v/>
      </c>
      <c r="H3464" s="5">
        <f>IF(G3464&lt;=p_rot_a,"A",IF(G3464&lt;=p_rot_b,"B","C"))</f>
        <v/>
      </c>
    </row>
    <row r="3465">
      <c r="A3465" s="5" t="inlineStr">
        <is>
          <t>7989</t>
        </is>
      </c>
      <c r="B3465" s="5" t="inlineStr">
        <is>
          <t>GAZA EMT 1/2 DOBLE OREJA</t>
        </is>
      </c>
      <c r="C3465" s="5" t="inlineStr">
        <is>
          <t>ACCESORIOS ELECTRICOS Y CABLES</t>
        </is>
      </c>
      <c r="D3465" s="11" t="n">
        <v>280</v>
      </c>
      <c r="E3465" s="12" t="n">
        <v>12344.87</v>
      </c>
      <c r="F3465" s="14">
        <f>E3465/SUM(E$2:E$4165)</f>
        <v/>
      </c>
      <c r="G3465" s="14">
        <f>G3464+F3465</f>
        <v/>
      </c>
      <c r="H3465" s="5">
        <f>IF(G3465&lt;=p_rot_a,"A",IF(G3465&lt;=p_rot_b,"B","C"))</f>
        <v/>
      </c>
    </row>
    <row r="3466">
      <c r="A3466" s="5" t="inlineStr">
        <is>
          <t>420420890</t>
        </is>
      </c>
      <c r="B3466" s="5" t="inlineStr">
        <is>
          <t>PROTECTO METALTEC 3EN1 PROTECTO BASE DEEP T-186 1/4 GL (0.946L)</t>
        </is>
      </c>
      <c r="C3466" s="5" t="inlineStr">
        <is>
          <t>SIN CATEGORIA</t>
        </is>
      </c>
      <c r="D3466" s="11" t="n">
        <v>2</v>
      </c>
      <c r="E3466" s="12" t="n">
        <v>12300.88</v>
      </c>
      <c r="F3466" s="14">
        <f>E3466/SUM(E$2:E$4165)</f>
        <v/>
      </c>
      <c r="G3466" s="14">
        <f>G3465+F3466</f>
        <v/>
      </c>
      <c r="H3466" s="5">
        <f>IF(G3466&lt;=p_rot_a,"A",IF(G3466&lt;=p_rot_b,"B","C"))</f>
        <v/>
      </c>
    </row>
    <row r="3467">
      <c r="A3467" s="5" t="inlineStr">
        <is>
          <t>351100300991320</t>
        </is>
      </c>
      <c r="B3467" s="5" t="inlineStr">
        <is>
          <t>IRWIN REPUESTO CORTADORA CERAMICA SENCILLA IW1682</t>
        </is>
      </c>
      <c r="C3467" s="5" t="inlineStr">
        <is>
          <t>CERAMICAS, AZULEJOS, PORCELANATOS</t>
        </is>
      </c>
      <c r="D3467" s="11" t="n">
        <v>3</v>
      </c>
      <c r="E3467" s="12" t="n">
        <v>12249.47</v>
      </c>
      <c r="F3467" s="14">
        <f>E3467/SUM(E$2:E$4165)</f>
        <v/>
      </c>
      <c r="G3467" s="14">
        <f>G3466+F3467</f>
        <v/>
      </c>
      <c r="H3467" s="5">
        <f>IF(G3467&lt;=p_rot_a,"A",IF(G3467&lt;=p_rot_b,"B","C"))</f>
        <v/>
      </c>
    </row>
    <row r="3468">
      <c r="A3468" s="5" t="inlineStr">
        <is>
          <t>351100300990404</t>
        </is>
      </c>
      <c r="B3468" s="5" t="inlineStr">
        <is>
          <t>2DA TUBO PVC 2 SEGUNDA</t>
        </is>
      </c>
      <c r="C3468" s="5" t="inlineStr">
        <is>
          <t>TUBERIA PVC, CANOAS Y ACCESORIOS</t>
        </is>
      </c>
      <c r="D3468" s="11" t="n">
        <v>5</v>
      </c>
      <c r="E3468" s="12" t="n">
        <v>12215.13</v>
      </c>
      <c r="F3468" s="14">
        <f>E3468/SUM(E$2:E$4165)</f>
        <v/>
      </c>
      <c r="G3468" s="14">
        <f>G3467+F3468</f>
        <v/>
      </c>
      <c r="H3468" s="5">
        <f>IF(G3468&lt;=p_rot_a,"A",IF(G3468&lt;=p_rot_b,"B","C"))</f>
        <v/>
      </c>
    </row>
    <row r="3469">
      <c r="A3469" s="5" t="inlineStr">
        <is>
          <t>72404</t>
        </is>
      </c>
      <c r="B3469" s="5" t="inlineStr">
        <is>
          <t>BROCA CONCRETO 7/32 IRWIN</t>
        </is>
      </c>
      <c r="C3469" s="5" t="inlineStr">
        <is>
          <t>FERRETERIA GENERAL</t>
        </is>
      </c>
      <c r="D3469" s="11" t="n">
        <v>17</v>
      </c>
      <c r="E3469" s="12" t="n">
        <v>12214.18</v>
      </c>
      <c r="F3469" s="14">
        <f>E3469/SUM(E$2:E$4165)</f>
        <v/>
      </c>
      <c r="G3469" s="14">
        <f>G3468+F3469</f>
        <v/>
      </c>
      <c r="H3469" s="5">
        <f>IF(G3469&lt;=p_rot_a,"A",IF(G3469&lt;=p_rot_b,"B","C"))</f>
        <v/>
      </c>
    </row>
    <row r="3470">
      <c r="A3470" s="5" t="inlineStr">
        <is>
          <t>4199</t>
        </is>
      </c>
      <c r="B3470" s="5" t="inlineStr">
        <is>
          <t>TUBO REDONDO 1X1.50</t>
        </is>
      </c>
      <c r="C3470" s="5" t="inlineStr">
        <is>
          <t>SIN CATEGORIA</t>
        </is>
      </c>
      <c r="D3470" s="11" t="n">
        <v>3</v>
      </c>
      <c r="E3470" s="12" t="n">
        <v>12212.4</v>
      </c>
      <c r="F3470" s="14">
        <f>E3470/SUM(E$2:E$4165)</f>
        <v/>
      </c>
      <c r="G3470" s="14">
        <f>G3469+F3470</f>
        <v/>
      </c>
      <c r="H3470" s="5">
        <f>IF(G3470&lt;=p_rot_a,"A",IF(G3470&lt;=p_rot_b,"B","C"))</f>
        <v/>
      </c>
    </row>
    <row r="3471">
      <c r="A3471" s="5" t="inlineStr">
        <is>
          <t>54545555</t>
        </is>
      </c>
      <c r="B3471" s="5" t="inlineStr">
        <is>
          <t>TOTAL MACHETE 20 CUCHILLO THMPS0120</t>
        </is>
      </c>
      <c r="C3471" s="5" t="inlineStr">
        <is>
          <t>FERRETERIA GENERAL</t>
        </is>
      </c>
      <c r="D3471" s="11" t="n">
        <v>5</v>
      </c>
      <c r="E3471" s="12" t="n">
        <v>12175.32</v>
      </c>
      <c r="F3471" s="14">
        <f>E3471/SUM(E$2:E$4165)</f>
        <v/>
      </c>
      <c r="G3471" s="14">
        <f>G3470+F3471</f>
        <v/>
      </c>
      <c r="H3471" s="5">
        <f>IF(G3471&lt;=p_rot_a,"A",IF(G3471&lt;=p_rot_b,"B","C"))</f>
        <v/>
      </c>
    </row>
    <row r="3472">
      <c r="A3472" s="5" t="inlineStr">
        <is>
          <t>351100300992088</t>
        </is>
      </c>
      <c r="B3472" s="5" t="inlineStr">
        <is>
          <t>WADFOW KIT PARA INSTALAR CERRADURAS 4 PCS WKJ2404</t>
        </is>
      </c>
      <c r="C3472" s="5" t="inlineStr">
        <is>
          <t>FERRETERIA GENERAL</t>
        </is>
      </c>
      <c r="D3472" s="11" t="n">
        <v>2</v>
      </c>
      <c r="E3472" s="12" t="n">
        <v>12141.7</v>
      </c>
      <c r="F3472" s="14">
        <f>E3472/SUM(E$2:E$4165)</f>
        <v/>
      </c>
      <c r="G3472" s="14">
        <f>G3471+F3472</f>
        <v/>
      </c>
      <c r="H3472" s="5">
        <f>IF(G3472&lt;=p_rot_a,"A",IF(G3472&lt;=p_rot_b,"B","C"))</f>
        <v/>
      </c>
    </row>
    <row r="3473">
      <c r="A3473" s="5" t="inlineStr">
        <is>
          <t>420420964</t>
        </is>
      </c>
      <c r="B3473" s="5" t="inlineStr">
        <is>
          <t>PROTECTO MADETEC 9608 MDWB 3EN1 CEDRO 1/4 GL (0.946L)</t>
        </is>
      </c>
      <c r="C3473" s="5" t="inlineStr">
        <is>
          <t>SIN CATEGORIA</t>
        </is>
      </c>
      <c r="D3473" s="11" t="n">
        <v>2</v>
      </c>
      <c r="E3473" s="12" t="n">
        <v>12111.85</v>
      </c>
      <c r="F3473" s="14">
        <f>E3473/SUM(E$2:E$4165)</f>
        <v/>
      </c>
      <c r="G3473" s="14">
        <f>G3472+F3473</f>
        <v/>
      </c>
      <c r="H3473" s="5">
        <f>IF(G3473&lt;=p_rot_a,"A",IF(G3473&lt;=p_rot_b,"B","C"))</f>
        <v/>
      </c>
    </row>
    <row r="3474">
      <c r="A3474" s="5" t="inlineStr">
        <is>
          <t>9106</t>
        </is>
      </c>
      <c r="B3474" s="5" t="inlineStr">
        <is>
          <t>TEE 1 1/4 PVC</t>
        </is>
      </c>
      <c r="C3474" s="5" t="inlineStr">
        <is>
          <t>TUBERIA PVC, CANOAS Y ACCESORIOS</t>
        </is>
      </c>
      <c r="D3474" s="11" t="n">
        <v>14</v>
      </c>
      <c r="E3474" s="12" t="n">
        <v>12096</v>
      </c>
      <c r="F3474" s="14">
        <f>E3474/SUM(E$2:E$4165)</f>
        <v/>
      </c>
      <c r="G3474" s="14">
        <f>G3473+F3474</f>
        <v/>
      </c>
      <c r="H3474" s="5">
        <f>IF(G3474&lt;=p_rot_a,"A",IF(G3474&lt;=p_rot_b,"B","C"))</f>
        <v/>
      </c>
    </row>
    <row r="3475">
      <c r="A3475" s="5" t="inlineStr">
        <is>
          <t>30646</t>
        </is>
      </c>
      <c r="B3475" s="5" t="inlineStr">
        <is>
          <t>AMARRA PLASTICA NEGRA 20</t>
        </is>
      </c>
      <c r="C3475" s="5" t="inlineStr">
        <is>
          <t>SIN CATEGORIA</t>
        </is>
      </c>
      <c r="D3475" s="11" t="n">
        <v>116</v>
      </c>
      <c r="E3475" s="12" t="n">
        <v>12083.9</v>
      </c>
      <c r="F3475" s="14">
        <f>E3475/SUM(E$2:E$4165)</f>
        <v/>
      </c>
      <c r="G3475" s="14">
        <f>G3474+F3475</f>
        <v/>
      </c>
      <c r="H3475" s="5">
        <f>IF(G3475&lt;=p_rot_a,"A",IF(G3475&lt;=p_rot_b,"B","C"))</f>
        <v/>
      </c>
    </row>
    <row r="3476">
      <c r="A3476" s="5" t="inlineStr">
        <is>
          <t>73588</t>
        </is>
      </c>
      <c r="B3476" s="5" t="inlineStr">
        <is>
          <t>BOTA DE HULE #44</t>
        </is>
      </c>
      <c r="C3476" s="5" t="inlineStr">
        <is>
          <t>FERRETERIA GENERAL</t>
        </is>
      </c>
      <c r="D3476" s="11" t="n">
        <v>2</v>
      </c>
      <c r="E3476" s="12" t="n">
        <v>12058.2</v>
      </c>
      <c r="F3476" s="14">
        <f>E3476/SUM(E$2:E$4165)</f>
        <v/>
      </c>
      <c r="G3476" s="14">
        <f>G3475+F3476</f>
        <v/>
      </c>
      <c r="H3476" s="5">
        <f>IF(G3476&lt;=p_rot_a,"A",IF(G3476&lt;=p_rot_b,"B","C"))</f>
        <v/>
      </c>
    </row>
    <row r="3477">
      <c r="A3477" s="5" t="inlineStr">
        <is>
          <t>33041</t>
        </is>
      </c>
      <c r="B3477" s="5" t="inlineStr">
        <is>
          <t>TOTAL CEPILLO ACERO 1/4 X 4 TAC34041</t>
        </is>
      </c>
      <c r="C3477" s="5" t="inlineStr">
        <is>
          <t>FERRETERIA GENERAL</t>
        </is>
      </c>
      <c r="D3477" s="11" t="n">
        <v>13</v>
      </c>
      <c r="E3477" s="12" t="n">
        <v>12049.67</v>
      </c>
      <c r="F3477" s="14">
        <f>E3477/SUM(E$2:E$4165)</f>
        <v/>
      </c>
      <c r="G3477" s="14">
        <f>G3476+F3477</f>
        <v/>
      </c>
      <c r="H3477" s="5">
        <f>IF(G3477&lt;=p_rot_a,"A",IF(G3477&lt;=p_rot_b,"B","C"))</f>
        <v/>
      </c>
    </row>
    <row r="3478">
      <c r="A3478" s="5" t="inlineStr">
        <is>
          <t>71222</t>
        </is>
      </c>
      <c r="B3478" s="5" t="inlineStr">
        <is>
          <t>TORNILLO CARROCERIA 1/4 X 4 1/2</t>
        </is>
      </c>
      <c r="C3478" s="5" t="inlineStr">
        <is>
          <t>TORNILLERIA</t>
        </is>
      </c>
      <c r="D3478" s="11" t="n">
        <v>80</v>
      </c>
      <c r="E3478" s="12" t="n">
        <v>12035.4</v>
      </c>
      <c r="F3478" s="14">
        <f>E3478/SUM(E$2:E$4165)</f>
        <v/>
      </c>
      <c r="G3478" s="14">
        <f>G3477+F3478</f>
        <v/>
      </c>
      <c r="H3478" s="5">
        <f>IF(G3478&lt;=p_rot_a,"A",IF(G3478&lt;=p_rot_b,"B","C"))</f>
        <v/>
      </c>
    </row>
    <row r="3479">
      <c r="A3479" s="5" t="inlineStr">
        <is>
          <t>6643</t>
        </is>
      </c>
      <c r="B3479" s="5" t="inlineStr">
        <is>
          <t>MASILLA ACRILICA LANCO CEDAR 8 OZ</t>
        </is>
      </c>
      <c r="C3479" s="5" t="inlineStr">
        <is>
          <t>PINTURAS Y SELLADORES</t>
        </is>
      </c>
      <c r="D3479" s="11" t="n">
        <v>7</v>
      </c>
      <c r="E3479" s="12" t="n">
        <v>11990.28</v>
      </c>
      <c r="F3479" s="14">
        <f>E3479/SUM(E$2:E$4165)</f>
        <v/>
      </c>
      <c r="G3479" s="14">
        <f>G3478+F3479</f>
        <v/>
      </c>
      <c r="H3479" s="5">
        <f>IF(G3479&lt;=p_rot_a,"A",IF(G3479&lt;=p_rot_b,"B","C"))</f>
        <v/>
      </c>
    </row>
    <row r="3480">
      <c r="A3480" s="5" t="inlineStr">
        <is>
          <t>990545</t>
        </is>
      </c>
      <c r="B3480" s="5" t="inlineStr">
        <is>
          <t>MANGUERA ABASTO 1/2X3/8 40CM</t>
        </is>
      </c>
      <c r="C3480" s="5" t="inlineStr">
        <is>
          <t>FERRETERIA GENERAL</t>
        </is>
      </c>
      <c r="D3480" s="11" t="n">
        <v>7</v>
      </c>
      <c r="E3480" s="12" t="n">
        <v>11978.93</v>
      </c>
      <c r="F3480" s="14">
        <f>E3480/SUM(E$2:E$4165)</f>
        <v/>
      </c>
      <c r="G3480" s="14">
        <f>G3479+F3480</f>
        <v/>
      </c>
      <c r="H3480" s="5">
        <f>IF(G3480&lt;=p_rot_a,"A",IF(G3480&lt;=p_rot_b,"B","C"))</f>
        <v/>
      </c>
    </row>
    <row r="3481">
      <c r="A3481" s="5" t="inlineStr">
        <is>
          <t>71353</t>
        </is>
      </c>
      <c r="B3481" s="5" t="inlineStr">
        <is>
          <t>BROCA METAL 3/32 IRWIN</t>
        </is>
      </c>
      <c r="C3481" s="5" t="inlineStr">
        <is>
          <t>FERRETERIA GENERAL</t>
        </is>
      </c>
      <c r="D3481" s="11" t="n">
        <v>27</v>
      </c>
      <c r="E3481" s="12" t="n">
        <v>11953.28</v>
      </c>
      <c r="F3481" s="14">
        <f>E3481/SUM(E$2:E$4165)</f>
        <v/>
      </c>
      <c r="G3481" s="14">
        <f>G3480+F3481</f>
        <v/>
      </c>
      <c r="H3481" s="5">
        <f>IF(G3481&lt;=p_rot_a,"A",IF(G3481&lt;=p_rot_b,"B","C"))</f>
        <v/>
      </c>
    </row>
    <row r="3482">
      <c r="A3482" s="5" t="inlineStr">
        <is>
          <t>30282</t>
        </is>
      </c>
      <c r="B3482" s="5" t="inlineStr">
        <is>
          <t>TANIA BREAKER 1X60</t>
        </is>
      </c>
      <c r="C3482" s="5" t="inlineStr">
        <is>
          <t>ACCESORIOS ELECTRICOS Y CABLES</t>
        </is>
      </c>
      <c r="D3482" s="11" t="n">
        <v>3</v>
      </c>
      <c r="E3482" s="12" t="n">
        <v>11946.9</v>
      </c>
      <c r="F3482" s="14">
        <f>E3482/SUM(E$2:E$4165)</f>
        <v/>
      </c>
      <c r="G3482" s="14">
        <f>G3481+F3482</f>
        <v/>
      </c>
      <c r="H3482" s="5">
        <f>IF(G3482&lt;=p_rot_a,"A",IF(G3482&lt;=p_rot_b,"B","C"))</f>
        <v/>
      </c>
    </row>
    <row r="3483">
      <c r="A3483" s="5" t="inlineStr">
        <is>
          <t>351100300992503</t>
        </is>
      </c>
      <c r="B3483" s="5" t="inlineStr">
        <is>
          <t>ADAPTADPR AC-DC 2000mA 110V/220V 18V</t>
        </is>
      </c>
      <c r="C3483" s="5" t="inlineStr">
        <is>
          <t>FERRETERIA GENERAL</t>
        </is>
      </c>
      <c r="D3483" s="11" t="n">
        <v>2</v>
      </c>
      <c r="E3483" s="12" t="n">
        <v>11946.9</v>
      </c>
      <c r="F3483" s="14">
        <f>E3483/SUM(E$2:E$4165)</f>
        <v/>
      </c>
      <c r="G3483" s="14">
        <f>G3482+F3483</f>
        <v/>
      </c>
      <c r="H3483" s="5">
        <f>IF(G3483&lt;=p_rot_a,"A",IF(G3483&lt;=p_rot_b,"B","C"))</f>
        <v/>
      </c>
    </row>
    <row r="3484">
      <c r="A3484" s="5" t="inlineStr">
        <is>
          <t>351100300991609</t>
        </is>
      </c>
      <c r="B3484" s="5" t="inlineStr">
        <is>
          <t>TOTAL CHALECO PORTA HERRAMIENTAS TTVT1601</t>
        </is>
      </c>
      <c r="C3484" s="5" t="inlineStr">
        <is>
          <t>FERRETERIA GENERAL</t>
        </is>
      </c>
      <c r="D3484" s="11" t="n">
        <v>1</v>
      </c>
      <c r="E3484" s="12" t="n">
        <v>11894.85</v>
      </c>
      <c r="F3484" s="14">
        <f>E3484/SUM(E$2:E$4165)</f>
        <v/>
      </c>
      <c r="G3484" s="14">
        <f>G3483+F3484</f>
        <v/>
      </c>
      <c r="H3484" s="5">
        <f>IF(G3484&lt;=p_rot_a,"A",IF(G3484&lt;=p_rot_b,"B","C"))</f>
        <v/>
      </c>
    </row>
    <row r="3485">
      <c r="A3485" s="5" t="inlineStr">
        <is>
          <t>73187</t>
        </is>
      </c>
      <c r="B3485" s="5" t="inlineStr">
        <is>
          <t>MECATE BANANERO 1K</t>
        </is>
      </c>
      <c r="C3485" s="5" t="inlineStr">
        <is>
          <t>FERRETERIA GENERAL</t>
        </is>
      </c>
      <c r="D3485" s="11" t="n">
        <v>3</v>
      </c>
      <c r="E3485" s="12" t="n">
        <v>11846.27</v>
      </c>
      <c r="F3485" s="14">
        <f>E3485/SUM(E$2:E$4165)</f>
        <v/>
      </c>
      <c r="G3485" s="14">
        <f>G3484+F3485</f>
        <v/>
      </c>
      <c r="H3485" s="5">
        <f>IF(G3485&lt;=p_rot_a,"A",IF(G3485&lt;=p_rot_b,"B","C"))</f>
        <v/>
      </c>
    </row>
    <row r="3486">
      <c r="A3486" s="5" t="inlineStr">
        <is>
          <t>308</t>
        </is>
      </c>
      <c r="B3486" s="5" t="inlineStr">
        <is>
          <t>CAUTIN 30W MIYAKO</t>
        </is>
      </c>
      <c r="C3486" s="5" t="inlineStr">
        <is>
          <t>ACCESORIOS ELECTRICOS Y CABLES</t>
        </is>
      </c>
      <c r="D3486" s="11" t="n">
        <v>5</v>
      </c>
      <c r="E3486" s="12" t="n">
        <v>11809.91</v>
      </c>
      <c r="F3486" s="14">
        <f>E3486/SUM(E$2:E$4165)</f>
        <v/>
      </c>
      <c r="G3486" s="14">
        <f>G3485+F3486</f>
        <v/>
      </c>
      <c r="H3486" s="5">
        <f>IF(G3486&lt;=p_rot_a,"A",IF(G3486&lt;=p_rot_b,"B","C"))</f>
        <v/>
      </c>
    </row>
    <row r="3487">
      <c r="A3487" s="5" t="inlineStr">
        <is>
          <t>351100300991779</t>
        </is>
      </c>
      <c r="B3487" s="5" t="inlineStr">
        <is>
          <t>PRETUL CAHA HERRAMIENTAS 13 PULG BROCHE AMRILLO CHP-13P</t>
        </is>
      </c>
      <c r="C3487" s="5" t="inlineStr">
        <is>
          <t>FERRETERIA GENERAL</t>
        </is>
      </c>
      <c r="D3487" s="11" t="n">
        <v>5</v>
      </c>
      <c r="E3487" s="12" t="n">
        <v>11798.33</v>
      </c>
      <c r="F3487" s="14">
        <f>E3487/SUM(E$2:E$4165)</f>
        <v/>
      </c>
      <c r="G3487" s="14">
        <f>G3486+F3487</f>
        <v/>
      </c>
      <c r="H3487" s="5">
        <f>IF(G3487&lt;=p_rot_a,"A",IF(G3487&lt;=p_rot_b,"B","C"))</f>
        <v/>
      </c>
    </row>
    <row r="3488">
      <c r="A3488" s="5" t="inlineStr">
        <is>
          <t>15190</t>
        </is>
      </c>
      <c r="B3488" s="5" t="inlineStr">
        <is>
          <t>TOTAL TIJERA HOJALATERO 12 THT524121</t>
        </is>
      </c>
      <c r="C3488" s="5" t="inlineStr">
        <is>
          <t>FERRETERIA GENERAL</t>
        </is>
      </c>
      <c r="D3488" s="11" t="n">
        <v>3</v>
      </c>
      <c r="E3488" s="12" t="n">
        <v>11764.75</v>
      </c>
      <c r="F3488" s="14">
        <f>E3488/SUM(E$2:E$4165)</f>
        <v/>
      </c>
      <c r="G3488" s="14">
        <f>G3487+F3488</f>
        <v/>
      </c>
      <c r="H3488" s="5">
        <f>IF(G3488&lt;=p_rot_a,"A",IF(G3488&lt;=p_rot_b,"B","C"))</f>
        <v/>
      </c>
    </row>
    <row r="3489">
      <c r="A3489" s="5" t="inlineStr">
        <is>
          <t>PINT-PS-0005</t>
        </is>
      </c>
      <c r="B3489" s="5" t="inlineStr">
        <is>
          <t>BOSNY SPRAY BLANCO ALTA TEMPERATURA SB-0040</t>
        </is>
      </c>
      <c r="C3489" s="5" t="inlineStr">
        <is>
          <t>PINTURA SPRAY</t>
        </is>
      </c>
      <c r="D3489" s="11" t="n">
        <v>3</v>
      </c>
      <c r="E3489" s="12" t="n">
        <v>11763.15</v>
      </c>
      <c r="F3489" s="14">
        <f>E3489/SUM(E$2:E$4165)</f>
        <v/>
      </c>
      <c r="G3489" s="14">
        <f>G3488+F3489</f>
        <v/>
      </c>
      <c r="H3489" s="5">
        <f>IF(G3489&lt;=p_rot_a,"A",IF(G3489&lt;=p_rot_b,"B","C"))</f>
        <v/>
      </c>
    </row>
    <row r="3490">
      <c r="A3490" s="5" t="inlineStr">
        <is>
          <t>73739</t>
        </is>
      </c>
      <c r="B3490" s="5" t="inlineStr">
        <is>
          <t>TOTAL DISCO DIAMANTADO SEGMENTADO  7 TAC21118012</t>
        </is>
      </c>
      <c r="C3490" s="5" t="inlineStr">
        <is>
          <t>FERRETERIA GENERAL</t>
        </is>
      </c>
      <c r="D3490" s="11" t="n">
        <v>2</v>
      </c>
      <c r="E3490" s="12" t="n">
        <v>11756.14</v>
      </c>
      <c r="F3490" s="14">
        <f>E3490/SUM(E$2:E$4165)</f>
        <v/>
      </c>
      <c r="G3490" s="14">
        <f>G3489+F3490</f>
        <v/>
      </c>
      <c r="H3490" s="5">
        <f>IF(G3490&lt;=p_rot_a,"A",IF(G3490&lt;=p_rot_b,"B","C"))</f>
        <v/>
      </c>
    </row>
    <row r="3491">
      <c r="A3491" s="5" t="inlineStr">
        <is>
          <t>72646</t>
        </is>
      </c>
      <c r="B3491" s="5" t="inlineStr">
        <is>
          <t>TORNILLO TIRAFONDO 1/4 X 3</t>
        </is>
      </c>
      <c r="C3491" s="5" t="inlineStr">
        <is>
          <t>TORNILLERIA</t>
        </is>
      </c>
      <c r="D3491" s="11" t="n">
        <v>154</v>
      </c>
      <c r="E3491" s="12" t="n">
        <v>11704</v>
      </c>
      <c r="F3491" s="14">
        <f>E3491/SUM(E$2:E$4165)</f>
        <v/>
      </c>
      <c r="G3491" s="14">
        <f>G3490+F3491</f>
        <v/>
      </c>
      <c r="H3491" s="5">
        <f>IF(G3491&lt;=p_rot_a,"A",IF(G3491&lt;=p_rot_b,"B","C"))</f>
        <v/>
      </c>
    </row>
    <row r="3492">
      <c r="A3492" s="5" t="inlineStr">
        <is>
          <t>71939</t>
        </is>
      </c>
      <c r="B3492" s="5" t="inlineStr">
        <is>
          <t>BROCA CONCRETO 1/8 IRWIN</t>
        </is>
      </c>
      <c r="C3492" s="5" t="inlineStr">
        <is>
          <t>FERRETERIA GENERAL</t>
        </is>
      </c>
      <c r="D3492" s="11" t="n">
        <v>15</v>
      </c>
      <c r="E3492" s="12" t="n">
        <v>11695.97</v>
      </c>
      <c r="F3492" s="14">
        <f>E3492/SUM(E$2:E$4165)</f>
        <v/>
      </c>
      <c r="G3492" s="14">
        <f>G3491+F3492</f>
        <v/>
      </c>
      <c r="H3492" s="5">
        <f>IF(G3492&lt;=p_rot_a,"A",IF(G3492&lt;=p_rot_b,"B","C"))</f>
        <v/>
      </c>
    </row>
    <row r="3493">
      <c r="A3493" s="5" t="inlineStr">
        <is>
          <t>7947</t>
        </is>
      </c>
      <c r="B3493" s="5" t="inlineStr">
        <is>
          <t>LIJA METAL 240</t>
        </is>
      </c>
      <c r="C3493" s="5" t="inlineStr">
        <is>
          <t>FERRETERIA GENERAL</t>
        </is>
      </c>
      <c r="D3493" s="11" t="n">
        <v>33</v>
      </c>
      <c r="E3493" s="12" t="n">
        <v>11663.64</v>
      </c>
      <c r="F3493" s="14">
        <f>E3493/SUM(E$2:E$4165)</f>
        <v/>
      </c>
      <c r="G3493" s="14">
        <f>G3492+F3493</f>
        <v/>
      </c>
      <c r="H3493" s="5">
        <f>IF(G3493&lt;=p_rot_a,"A",IF(G3493&lt;=p_rot_b,"B","C"))</f>
        <v/>
      </c>
    </row>
    <row r="3494">
      <c r="A3494" s="5" t="inlineStr">
        <is>
          <t>73918</t>
        </is>
      </c>
      <c r="B3494" s="5" t="inlineStr">
        <is>
          <t>CINTURON ESPALDA H11043</t>
        </is>
      </c>
      <c r="C3494" s="5" t="inlineStr">
        <is>
          <t>FERRETERIA GENERAL</t>
        </is>
      </c>
      <c r="D3494" s="11" t="n">
        <v>2</v>
      </c>
      <c r="E3494" s="12" t="n">
        <v>11655.56</v>
      </c>
      <c r="F3494" s="14">
        <f>E3494/SUM(E$2:E$4165)</f>
        <v/>
      </c>
      <c r="G3494" s="14">
        <f>G3493+F3494</f>
        <v/>
      </c>
      <c r="H3494" s="5">
        <f>IF(G3494&lt;=p_rot_a,"A",IF(G3494&lt;=p_rot_b,"B","C"))</f>
        <v/>
      </c>
    </row>
    <row r="3495">
      <c r="A3495" s="5" t="inlineStr">
        <is>
          <t>739</t>
        </is>
      </c>
      <c r="B3495" s="5" t="inlineStr">
        <is>
          <t>LLANETA DENTADA RUBI 6 X 6</t>
        </is>
      </c>
      <c r="C3495" s="5" t="inlineStr">
        <is>
          <t>FERRETERIA GENERAL</t>
        </is>
      </c>
      <c r="D3495" s="11" t="n">
        <v>4</v>
      </c>
      <c r="E3495" s="12" t="n">
        <v>11615.42</v>
      </c>
      <c r="F3495" s="14">
        <f>E3495/SUM(E$2:E$4165)</f>
        <v/>
      </c>
      <c r="G3495" s="14">
        <f>G3494+F3495</f>
        <v/>
      </c>
      <c r="H3495" s="5">
        <f>IF(G3495&lt;=p_rot_a,"A",IF(G3495&lt;=p_rot_b,"B","C"))</f>
        <v/>
      </c>
    </row>
    <row r="3496">
      <c r="A3496" s="5" t="inlineStr">
        <is>
          <t>9238</t>
        </is>
      </c>
      <c r="B3496" s="5" t="inlineStr">
        <is>
          <t>UNION 1 PVC</t>
        </is>
      </c>
      <c r="C3496" s="5" t="inlineStr">
        <is>
          <t>TUBERIA PVC, CANOAS Y ACCESORIOS</t>
        </is>
      </c>
      <c r="D3496" s="11" t="n">
        <v>24</v>
      </c>
      <c r="E3496" s="12" t="n">
        <v>11613.38</v>
      </c>
      <c r="F3496" s="14">
        <f>E3496/SUM(E$2:E$4165)</f>
        <v/>
      </c>
      <c r="G3496" s="14">
        <f>G3495+F3496</f>
        <v/>
      </c>
      <c r="H3496" s="5">
        <f>IF(G3496&lt;=p_rot_a,"A",IF(G3496&lt;=p_rot_b,"B","C"))</f>
        <v/>
      </c>
    </row>
    <row r="3497">
      <c r="A3497" s="5" t="inlineStr">
        <is>
          <t>71420</t>
        </is>
      </c>
      <c r="B3497" s="5" t="inlineStr">
        <is>
          <t>TORNILLO METAL 10X2 1/2</t>
        </is>
      </c>
      <c r="C3497" s="5" t="inlineStr">
        <is>
          <t>TORNILLERIA</t>
        </is>
      </c>
      <c r="D3497" s="11" t="n">
        <v>302</v>
      </c>
      <c r="E3497" s="12" t="n">
        <v>11604.05</v>
      </c>
      <c r="F3497" s="14">
        <f>E3497/SUM(E$2:E$4165)</f>
        <v/>
      </c>
      <c r="G3497" s="14">
        <f>G3496+F3497</f>
        <v/>
      </c>
      <c r="H3497" s="5">
        <f>IF(G3497&lt;=p_rot_a,"A",IF(G3497&lt;=p_rot_b,"B","C"))</f>
        <v/>
      </c>
    </row>
    <row r="3498">
      <c r="A3498" s="5" t="inlineStr">
        <is>
          <t>PINT-PS-0010</t>
        </is>
      </c>
      <c r="B3498" s="5" t="inlineStr">
        <is>
          <t>SPRAY ESMALTE EPOXICO ELECTRODOMESTICOS BLANCO BRILLANTE RUST-OLEUM 272057</t>
        </is>
      </c>
      <c r="C3498" s="5" t="inlineStr">
        <is>
          <t>PINTURA SPRAY</t>
        </is>
      </c>
      <c r="D3498" s="11" t="n">
        <v>2</v>
      </c>
      <c r="E3498" s="12" t="n">
        <v>11596.5</v>
      </c>
      <c r="F3498" s="14">
        <f>E3498/SUM(E$2:E$4165)</f>
        <v/>
      </c>
      <c r="G3498" s="14">
        <f>G3497+F3498</f>
        <v/>
      </c>
      <c r="H3498" s="5">
        <f>IF(G3498&lt;=p_rot_a,"A",IF(G3498&lt;=p_rot_b,"B","C"))</f>
        <v/>
      </c>
    </row>
    <row r="3499">
      <c r="A3499" s="5" t="inlineStr">
        <is>
          <t>72289</t>
        </is>
      </c>
      <c r="B3499" s="5" t="inlineStr">
        <is>
          <t>NIPLE 1/2 X 14 GALVANIZADO</t>
        </is>
      </c>
      <c r="C3499" s="5" t="inlineStr">
        <is>
          <t>FERRETERIA GENERAL</t>
        </is>
      </c>
      <c r="D3499" s="11" t="n">
        <v>8</v>
      </c>
      <c r="E3499" s="12" t="n">
        <v>11568.99</v>
      </c>
      <c r="F3499" s="14">
        <f>E3499/SUM(E$2:E$4165)</f>
        <v/>
      </c>
      <c r="G3499" s="14">
        <f>G3498+F3499</f>
        <v/>
      </c>
      <c r="H3499" s="5">
        <f>IF(G3499&lt;=p_rot_a,"A",IF(G3499&lt;=p_rot_b,"B","C"))</f>
        <v/>
      </c>
    </row>
    <row r="3500">
      <c r="A3500" s="5" t="inlineStr">
        <is>
          <t>351100300992534</t>
        </is>
      </c>
      <c r="B3500" s="5" t="inlineStr">
        <is>
          <t>VOLTECK EXTENSION USO RUDO 12M ER-12X16</t>
        </is>
      </c>
      <c r="C3500" s="5" t="inlineStr">
        <is>
          <t>ACCESORIOS ELECTRICOS Y CABLES</t>
        </is>
      </c>
      <c r="D3500" s="11" t="n">
        <v>2</v>
      </c>
      <c r="E3500" s="12" t="n">
        <v>11524.5</v>
      </c>
      <c r="F3500" s="14">
        <f>E3500/SUM(E$2:E$4165)</f>
        <v/>
      </c>
      <c r="G3500" s="14">
        <f>G3499+F3500</f>
        <v/>
      </c>
      <c r="H3500" s="5">
        <f>IF(G3500&lt;=p_rot_a,"A",IF(G3500&lt;=p_rot_b,"B","C"))</f>
        <v/>
      </c>
    </row>
    <row r="3501">
      <c r="A3501" s="5" t="inlineStr">
        <is>
          <t>340311</t>
        </is>
      </c>
      <c r="B3501" s="5" t="inlineStr">
        <is>
          <t>TOTAL CEPILLO BRONCE  1/4X3  TAC34031</t>
        </is>
      </c>
      <c r="C3501" s="5" t="inlineStr">
        <is>
          <t>FERRETERIA GENERAL</t>
        </is>
      </c>
      <c r="D3501" s="11" t="n">
        <v>13</v>
      </c>
      <c r="E3501" s="12" t="n">
        <v>11504.42</v>
      </c>
      <c r="F3501" s="14">
        <f>E3501/SUM(E$2:E$4165)</f>
        <v/>
      </c>
      <c r="G3501" s="14">
        <f>G3500+F3501</f>
        <v/>
      </c>
      <c r="H3501" s="5">
        <f>IF(G3501&lt;=p_rot_a,"A",IF(G3501&lt;=p_rot_b,"B","C"))</f>
        <v/>
      </c>
    </row>
    <row r="3502">
      <c r="A3502" s="5" t="inlineStr">
        <is>
          <t>351100300992899</t>
        </is>
      </c>
      <c r="B3502" s="5" t="inlineStr">
        <is>
          <t>REPUESTOS VARIOS GRIFERIA DJ</t>
        </is>
      </c>
      <c r="C3502" s="5" t="inlineStr">
        <is>
          <t>IMPORTACION GRIFERIA</t>
        </is>
      </c>
      <c r="D3502" s="11" t="n">
        <v>2</v>
      </c>
      <c r="E3502" s="12" t="n">
        <v>11504.42</v>
      </c>
      <c r="F3502" s="14">
        <f>E3502/SUM(E$2:E$4165)</f>
        <v/>
      </c>
      <c r="G3502" s="14">
        <f>G3501+F3502</f>
        <v/>
      </c>
      <c r="H3502" s="5">
        <f>IF(G3502&lt;=p_rot_a,"A",IF(G3502&lt;=p_rot_b,"B","C"))</f>
        <v/>
      </c>
    </row>
    <row r="3503">
      <c r="A3503" s="5" t="inlineStr">
        <is>
          <t>30517</t>
        </is>
      </c>
      <c r="B3503" s="5" t="inlineStr">
        <is>
          <t>$$ AMARRA PLASTICA BLANCA 18</t>
        </is>
      </c>
      <c r="C3503" s="5" t="inlineStr">
        <is>
          <t>FERRETERIA GENERAL</t>
        </is>
      </c>
      <c r="D3503" s="11" t="n">
        <v>108</v>
      </c>
      <c r="E3503" s="12" t="n">
        <v>11486.67</v>
      </c>
      <c r="F3503" s="14">
        <f>E3503/SUM(E$2:E$4165)</f>
        <v/>
      </c>
      <c r="G3503" s="14">
        <f>G3502+F3503</f>
        <v/>
      </c>
      <c r="H3503" s="5">
        <f>IF(G3503&lt;=p_rot_a,"A",IF(G3503&lt;=p_rot_b,"B","C"))</f>
        <v/>
      </c>
    </row>
    <row r="3504">
      <c r="A3504" s="5" t="inlineStr">
        <is>
          <t>351100300991316</t>
        </is>
      </c>
      <c r="B3504" s="5" t="inlineStr">
        <is>
          <t>TRUPER BROCA ESCALONADA TITANIO 1/8 A 1/2 BES-13X</t>
        </is>
      </c>
      <c r="C3504" s="5" t="inlineStr">
        <is>
          <t>FERRETERIA GENERAL</t>
        </is>
      </c>
      <c r="D3504" s="11" t="n">
        <v>2</v>
      </c>
      <c r="E3504" s="12" t="n">
        <v>11449.86</v>
      </c>
      <c r="F3504" s="14">
        <f>E3504/SUM(E$2:E$4165)</f>
        <v/>
      </c>
      <c r="G3504" s="14">
        <f>G3503+F3504</f>
        <v/>
      </c>
      <c r="H3504" s="5">
        <f>IF(G3504&lt;=p_rot_a,"A",IF(G3504&lt;=p_rot_b,"B","C"))</f>
        <v/>
      </c>
    </row>
    <row r="3505">
      <c r="A3505" s="5" t="inlineStr">
        <is>
          <t>3690566</t>
        </is>
      </c>
      <c r="B3505" s="5" t="inlineStr">
        <is>
          <t>MAKITA IMANTADOR DE PUNTAS MAG BOOST E-03442 REFORZADOR MAGNETICO</t>
        </is>
      </c>
      <c r="C3505" s="5" t="inlineStr">
        <is>
          <t>FERRETERIA GENERAL</t>
        </is>
      </c>
      <c r="D3505" s="11" t="n">
        <v>5</v>
      </c>
      <c r="E3505" s="12" t="n">
        <v>11435.47</v>
      </c>
      <c r="F3505" s="14">
        <f>E3505/SUM(E$2:E$4165)</f>
        <v/>
      </c>
      <c r="G3505" s="14">
        <f>G3504+F3505</f>
        <v/>
      </c>
      <c r="H3505" s="5">
        <f>IF(G3505&lt;=p_rot_a,"A",IF(G3505&lt;=p_rot_b,"B","C"))</f>
        <v/>
      </c>
    </row>
    <row r="3506">
      <c r="A3506" s="5" t="inlineStr">
        <is>
          <t>831</t>
        </is>
      </c>
      <c r="B3506" s="5" t="inlineStr">
        <is>
          <t>PERA FAMA ROJA 9451 SEGURIFLAP</t>
        </is>
      </c>
      <c r="C3506" s="5" t="inlineStr">
        <is>
          <t>FERRETERIA GENERAL</t>
        </is>
      </c>
      <c r="D3506" s="11" t="n">
        <v>13</v>
      </c>
      <c r="E3506" s="12" t="n">
        <v>11433.63</v>
      </c>
      <c r="F3506" s="14">
        <f>E3506/SUM(E$2:E$4165)</f>
        <v/>
      </c>
      <c r="G3506" s="14">
        <f>G3505+F3506</f>
        <v/>
      </c>
      <c r="H3506" s="5">
        <f>IF(G3506&lt;=p_rot_a,"A",IF(G3506&lt;=p_rot_b,"B","C"))</f>
        <v/>
      </c>
    </row>
    <row r="3507">
      <c r="A3507" s="5" t="inlineStr">
        <is>
          <t>351100300992456</t>
        </is>
      </c>
      <c r="B3507" s="5" t="inlineStr">
        <is>
          <t>VOLTECK EXTENSION VERDE 2M ED-2V</t>
        </is>
      </c>
      <c r="C3507" s="5" t="inlineStr">
        <is>
          <t>ACCESORIOS ELECTRICOS Y CABLES</t>
        </is>
      </c>
      <c r="D3507" s="11" t="n">
        <v>9</v>
      </c>
      <c r="E3507" s="12" t="n">
        <v>11412.74</v>
      </c>
      <c r="F3507" s="14">
        <f>E3507/SUM(E$2:E$4165)</f>
        <v/>
      </c>
      <c r="G3507" s="14">
        <f>G3506+F3507</f>
        <v/>
      </c>
      <c r="H3507" s="5">
        <f>IF(G3507&lt;=p_rot_a,"A",IF(G3507&lt;=p_rot_b,"B","C"))</f>
        <v/>
      </c>
    </row>
    <row r="3508">
      <c r="A3508" s="5" t="inlineStr">
        <is>
          <t>420420920</t>
        </is>
      </c>
      <c r="B3508" s="5" t="inlineStr">
        <is>
          <t>PROTECTO PRO PROTECTO LATEX MATE BASE INTERMEDIA 9087 1 GL (3.785L)</t>
        </is>
      </c>
      <c r="C3508" s="5" t="inlineStr">
        <is>
          <t>SIN CATEGORIA</t>
        </is>
      </c>
      <c r="D3508" s="11" t="n">
        <v>1</v>
      </c>
      <c r="E3508" s="12" t="n">
        <v>11407.08</v>
      </c>
      <c r="F3508" s="14">
        <f>E3508/SUM(E$2:E$4165)</f>
        <v/>
      </c>
      <c r="G3508" s="14">
        <f>G3507+F3508</f>
        <v/>
      </c>
      <c r="H3508" s="5">
        <f>IF(G3508&lt;=p_rot_a,"A",IF(G3508&lt;=p_rot_b,"B","C"))</f>
        <v/>
      </c>
    </row>
    <row r="3509">
      <c r="A3509" s="5" t="inlineStr">
        <is>
          <t>351100300991309</t>
        </is>
      </c>
      <c r="B3509" s="5" t="inlineStr">
        <is>
          <t>TRUPER JUEGO BROCA AVELLANADORAS 3 PIEZAS JBAM-3</t>
        </is>
      </c>
      <c r="C3509" s="5" t="inlineStr">
        <is>
          <t>FERRETERIA GENERAL</t>
        </is>
      </c>
      <c r="D3509" s="11" t="n">
        <v>2</v>
      </c>
      <c r="E3509" s="12" t="n">
        <v>11397.54</v>
      </c>
      <c r="F3509" s="14">
        <f>E3509/SUM(E$2:E$4165)</f>
        <v/>
      </c>
      <c r="G3509" s="14">
        <f>G3508+F3509</f>
        <v/>
      </c>
      <c r="H3509" s="5">
        <f>IF(G3509&lt;=p_rot_a,"A",IF(G3509&lt;=p_rot_b,"B","C"))</f>
        <v/>
      </c>
    </row>
    <row r="3510">
      <c r="A3510" s="5" t="inlineStr">
        <is>
          <t>420420894</t>
        </is>
      </c>
      <c r="B3510" s="5" t="inlineStr">
        <is>
          <t>PROTECTO METALTEC 3EN1 PROTECTO BASE WHITE T-184 1/4 GL (0.946L)</t>
        </is>
      </c>
      <c r="C3510" s="5" t="inlineStr">
        <is>
          <t>SIN CATEGORIA</t>
        </is>
      </c>
      <c r="D3510" s="11" t="n">
        <v>2</v>
      </c>
      <c r="E3510" s="12" t="n">
        <v>11391.15</v>
      </c>
      <c r="F3510" s="14">
        <f>E3510/SUM(E$2:E$4165)</f>
        <v/>
      </c>
      <c r="G3510" s="14">
        <f>G3509+F3510</f>
        <v/>
      </c>
      <c r="H3510" s="5">
        <f>IF(G3510&lt;=p_rot_a,"A",IF(G3510&lt;=p_rot_b,"B","C"))</f>
        <v/>
      </c>
    </row>
    <row r="3511">
      <c r="A3511" s="5" t="inlineStr">
        <is>
          <t>30526</t>
        </is>
      </c>
      <c r="B3511" s="5" t="inlineStr">
        <is>
          <t>REGLETA TELEFONICA #12 6MM</t>
        </is>
      </c>
      <c r="C3511" s="5" t="inlineStr">
        <is>
          <t>FERRETERIA GENERAL</t>
        </is>
      </c>
      <c r="D3511" s="11" t="n">
        <v>7</v>
      </c>
      <c r="E3511" s="12" t="n">
        <v>11329.64</v>
      </c>
      <c r="F3511" s="14">
        <f>E3511/SUM(E$2:E$4165)</f>
        <v/>
      </c>
      <c r="G3511" s="14">
        <f>G3510+F3511</f>
        <v/>
      </c>
      <c r="H3511" s="5">
        <f>IF(G3511&lt;=p_rot_a,"A",IF(G3511&lt;=p_rot_b,"B","C"))</f>
        <v/>
      </c>
    </row>
    <row r="3512">
      <c r="A3512" s="5" t="inlineStr">
        <is>
          <t>101107</t>
        </is>
      </c>
      <c r="B3512" s="5" t="inlineStr">
        <is>
          <t>BASE PANTALLA LCD 32/60 FIJA</t>
        </is>
      </c>
      <c r="C3512" s="5" t="inlineStr">
        <is>
          <t>FERRETERIA GENERAL</t>
        </is>
      </c>
      <c r="D3512" s="11" t="n">
        <v>1</v>
      </c>
      <c r="E3512" s="12" t="n">
        <v>11326</v>
      </c>
      <c r="F3512" s="14">
        <f>E3512/SUM(E$2:E$4165)</f>
        <v/>
      </c>
      <c r="G3512" s="14">
        <f>G3511+F3512</f>
        <v/>
      </c>
      <c r="H3512" s="5">
        <f>IF(G3512&lt;=p_rot_a,"A",IF(G3512&lt;=p_rot_b,"B","C"))</f>
        <v/>
      </c>
    </row>
    <row r="3513">
      <c r="A3513" s="5" t="inlineStr">
        <is>
          <t>745</t>
        </is>
      </c>
      <c r="B3513" s="5" t="inlineStr">
        <is>
          <t>CRAYOLA LYRA AMARILLA</t>
        </is>
      </c>
      <c r="C3513" s="5" t="inlineStr">
        <is>
          <t>FERRETERIA GENERAL</t>
        </is>
      </c>
      <c r="D3513" s="11" t="n">
        <v>27</v>
      </c>
      <c r="E3513" s="12" t="n">
        <v>11309.03</v>
      </c>
      <c r="F3513" s="14">
        <f>E3513/SUM(E$2:E$4165)</f>
        <v/>
      </c>
      <c r="G3513" s="14">
        <f>G3512+F3513</f>
        <v/>
      </c>
      <c r="H3513" s="5">
        <f>IF(G3513&lt;=p_rot_a,"A",IF(G3513&lt;=p_rot_b,"B","C"))</f>
        <v/>
      </c>
    </row>
    <row r="3514">
      <c r="A3514" s="5" t="inlineStr">
        <is>
          <t>351100300991645</t>
        </is>
      </c>
      <c r="B3514" s="5" t="inlineStr">
        <is>
          <t>GRACIELA DESAGUE TINA PUSH SENCILLO SOLO P1818</t>
        </is>
      </c>
      <c r="C3514" s="5" t="inlineStr">
        <is>
          <t>GRIFERIA - ACC. BAÑO Y COCINA</t>
        </is>
      </c>
      <c r="D3514" s="11" t="n">
        <v>4</v>
      </c>
      <c r="E3514" s="12" t="n">
        <v>11200.73</v>
      </c>
      <c r="F3514" s="14">
        <f>E3514/SUM(E$2:E$4165)</f>
        <v/>
      </c>
      <c r="G3514" s="14">
        <f>G3513+F3514</f>
        <v/>
      </c>
      <c r="H3514" s="5">
        <f>IF(G3514&lt;=p_rot_a,"A",IF(G3514&lt;=p_rot_b,"B","C"))</f>
        <v/>
      </c>
    </row>
    <row r="3515">
      <c r="A3515" s="5" t="inlineStr">
        <is>
          <t>11182</t>
        </is>
      </c>
      <c r="B3515" s="5" t="inlineStr">
        <is>
          <t>TORNILLO TANQUE INODORO METAL</t>
        </is>
      </c>
      <c r="C3515" s="5" t="inlineStr">
        <is>
          <t>TORNILLERIA</t>
        </is>
      </c>
      <c r="D3515" s="11" t="n">
        <v>23</v>
      </c>
      <c r="E3515" s="12" t="n">
        <v>11194.79</v>
      </c>
      <c r="F3515" s="14">
        <f>E3515/SUM(E$2:E$4165)</f>
        <v/>
      </c>
      <c r="G3515" s="14">
        <f>G3514+F3515</f>
        <v/>
      </c>
      <c r="H3515" s="5">
        <f>IF(G3515&lt;=p_rot_a,"A",IF(G3515&lt;=p_rot_b,"B","C"))</f>
        <v/>
      </c>
    </row>
    <row r="3516">
      <c r="A3516" s="5" t="inlineStr">
        <is>
          <t>351100300990829</t>
        </is>
      </c>
      <c r="B3516" s="5" t="inlineStr">
        <is>
          <t>FAME RESISTENCIA DUCHA FAMINHO 5400W</t>
        </is>
      </c>
      <c r="C3516" s="5" t="inlineStr">
        <is>
          <t>ACCESORIOS ELECTRICOS Y CABLES</t>
        </is>
      </c>
      <c r="D3516" s="11" t="n">
        <v>2</v>
      </c>
      <c r="E3516" s="12" t="n">
        <v>11186</v>
      </c>
      <c r="F3516" s="14">
        <f>E3516/SUM(E$2:E$4165)</f>
        <v/>
      </c>
      <c r="G3516" s="14">
        <f>G3515+F3516</f>
        <v/>
      </c>
      <c r="H3516" s="5">
        <f>IF(G3516&lt;=p_rot_a,"A",IF(G3516&lt;=p_rot_b,"B","C"))</f>
        <v/>
      </c>
    </row>
    <row r="3517">
      <c r="A3517" s="5" t="inlineStr">
        <is>
          <t>71899</t>
        </is>
      </c>
      <c r="B3517" s="5" t="inlineStr">
        <is>
          <t>TOTAL GUANTE TELA C/PUNTOS TSP11102</t>
        </is>
      </c>
      <c r="C3517" s="5" t="inlineStr">
        <is>
          <t>FERRETERIA GENERAL</t>
        </is>
      </c>
      <c r="D3517" s="11" t="n">
        <v>17</v>
      </c>
      <c r="E3517" s="12" t="n">
        <v>11177.72</v>
      </c>
      <c r="F3517" s="14">
        <f>E3517/SUM(E$2:E$4165)</f>
        <v/>
      </c>
      <c r="G3517" s="14">
        <f>G3516+F3517</f>
        <v/>
      </c>
      <c r="H3517" s="5">
        <f>IF(G3517&lt;=p_rot_a,"A",IF(G3517&lt;=p_rot_b,"B","C"))</f>
        <v/>
      </c>
    </row>
    <row r="3518">
      <c r="A3518" s="5" t="inlineStr">
        <is>
          <t>3099</t>
        </is>
      </c>
      <c r="B3518" s="5" t="inlineStr">
        <is>
          <t>AGUILA BASE PARA FOTOCELDA 6889</t>
        </is>
      </c>
      <c r="C3518" s="5" t="inlineStr">
        <is>
          <t>ACCESORIOS ELECTRICOS Y CABLES</t>
        </is>
      </c>
      <c r="D3518" s="11" t="n">
        <v>3</v>
      </c>
      <c r="E3518" s="12" t="n">
        <v>11168.93</v>
      </c>
      <c r="F3518" s="14">
        <f>E3518/SUM(E$2:E$4165)</f>
        <v/>
      </c>
      <c r="G3518" s="14">
        <f>G3517+F3518</f>
        <v/>
      </c>
      <c r="H3518" s="5">
        <f>IF(G3518&lt;=p_rot_a,"A",IF(G3518&lt;=p_rot_b,"B","C"))</f>
        <v/>
      </c>
    </row>
    <row r="3519">
      <c r="A3519" s="5" t="inlineStr">
        <is>
          <t>901211</t>
        </is>
      </c>
      <c r="B3519" s="5" t="inlineStr">
        <is>
          <t>LAMPARA LED 1X9W E117035 LED</t>
        </is>
      </c>
      <c r="C3519" s="5" t="inlineStr">
        <is>
          <t>SIN CATEGORIA</t>
        </is>
      </c>
      <c r="D3519" s="11" t="n">
        <v>2</v>
      </c>
      <c r="E3519" s="12" t="n">
        <v>11154.12</v>
      </c>
      <c r="F3519" s="14">
        <f>E3519/SUM(E$2:E$4165)</f>
        <v/>
      </c>
      <c r="G3519" s="14">
        <f>G3518+F3519</f>
        <v/>
      </c>
      <c r="H3519" s="5">
        <f>IF(G3519&lt;=p_rot_a,"A",IF(G3519&lt;=p_rot_b,"B","C"))</f>
        <v/>
      </c>
    </row>
    <row r="3520">
      <c r="A3520" s="5" t="inlineStr">
        <is>
          <t>72751</t>
        </is>
      </c>
      <c r="B3520" s="5" t="inlineStr">
        <is>
          <t>ARANDELA PRESION 3/8</t>
        </is>
      </c>
      <c r="C3520" s="5" t="inlineStr">
        <is>
          <t>TORNILLERIA</t>
        </is>
      </c>
      <c r="D3520" s="11" t="n">
        <v>84</v>
      </c>
      <c r="E3520" s="12" t="n">
        <v>11150.16</v>
      </c>
      <c r="F3520" s="14">
        <f>E3520/SUM(E$2:E$4165)</f>
        <v/>
      </c>
      <c r="G3520" s="14">
        <f>G3519+F3520</f>
        <v/>
      </c>
      <c r="H3520" s="5">
        <f>IF(G3520&lt;=p_rot_a,"A",IF(G3520&lt;=p_rot_b,"B","C"))</f>
        <v/>
      </c>
    </row>
    <row r="3521">
      <c r="A3521" s="5" t="inlineStr">
        <is>
          <t>351100300992460</t>
        </is>
      </c>
      <c r="B3521" s="5" t="inlineStr">
        <is>
          <t>VOLTECK EXTENSION VERDE 6M ED-6V</t>
        </is>
      </c>
      <c r="C3521" s="5" t="inlineStr">
        <is>
          <t>ACCESORIOS ELECTRICOS Y CABLES</t>
        </is>
      </c>
      <c r="D3521" s="11" t="n">
        <v>4</v>
      </c>
      <c r="E3521" s="12" t="n">
        <v>11078.59</v>
      </c>
      <c r="F3521" s="14">
        <f>E3521/SUM(E$2:E$4165)</f>
        <v/>
      </c>
      <c r="G3521" s="14">
        <f>G3520+F3521</f>
        <v/>
      </c>
      <c r="H3521" s="5">
        <f>IF(G3521&lt;=p_rot_a,"A",IF(G3521&lt;=p_rot_b,"B","C"))</f>
        <v/>
      </c>
    </row>
    <row r="3522">
      <c r="A3522" s="5" t="inlineStr">
        <is>
          <t>420420917</t>
        </is>
      </c>
      <c r="B3522" s="5" t="inlineStr">
        <is>
          <t>PROTECTO PRO PROTECTO LATEX MATE BASE ACCENT 9090 1/4 GL (0.946L)</t>
        </is>
      </c>
      <c r="C3522" s="5" t="inlineStr">
        <is>
          <t>SIN CATEGORIA</t>
        </is>
      </c>
      <c r="D3522" s="11" t="n">
        <v>3</v>
      </c>
      <c r="E3522" s="12" t="n">
        <v>11057.52</v>
      </c>
      <c r="F3522" s="14">
        <f>E3522/SUM(E$2:E$4165)</f>
        <v/>
      </c>
      <c r="G3522" s="14">
        <f>G3521+F3522</f>
        <v/>
      </c>
      <c r="H3522" s="5">
        <f>IF(G3522&lt;=p_rot_a,"A",IF(G3522&lt;=p_rot_b,"B","C"))</f>
        <v/>
      </c>
    </row>
    <row r="3523">
      <c r="A3523" s="5" t="inlineStr">
        <is>
          <t>351100300992458</t>
        </is>
      </c>
      <c r="B3523" s="5" t="inlineStr">
        <is>
          <t>VOLTECK EXTENSION VERDE 4M ED-4V</t>
        </is>
      </c>
      <c r="C3523" s="5" t="inlineStr">
        <is>
          <t>ACCESORIOS ELECTRICOS Y CABLES</t>
        </is>
      </c>
      <c r="D3523" s="11" t="n">
        <v>6</v>
      </c>
      <c r="E3523" s="12" t="n">
        <v>11048.47</v>
      </c>
      <c r="F3523" s="14">
        <f>E3523/SUM(E$2:E$4165)</f>
        <v/>
      </c>
      <c r="G3523" s="14">
        <f>G3522+F3523</f>
        <v/>
      </c>
      <c r="H3523" s="5">
        <f>IF(G3523&lt;=p_rot_a,"A",IF(G3523&lt;=p_rot_b,"B","C"))</f>
        <v/>
      </c>
    </row>
    <row r="3524">
      <c r="A3524" s="5" t="inlineStr">
        <is>
          <t>351100300991087</t>
        </is>
      </c>
      <c r="B3524" s="5" t="inlineStr">
        <is>
          <t>LAMPARA LED 36W LINEAL DELCA</t>
        </is>
      </c>
      <c r="C3524" s="5" t="inlineStr">
        <is>
          <t>SIN CATEGORIA</t>
        </is>
      </c>
      <c r="D3524" s="11" t="n">
        <v>1</v>
      </c>
      <c r="E3524" s="12" t="n">
        <v>11016</v>
      </c>
      <c r="F3524" s="14">
        <f>E3524/SUM(E$2:E$4165)</f>
        <v/>
      </c>
      <c r="G3524" s="14">
        <f>G3523+F3524</f>
        <v/>
      </c>
      <c r="H3524" s="5">
        <f>IF(G3524&lt;=p_rot_a,"A",IF(G3524&lt;=p_rot_b,"B","C"))</f>
        <v/>
      </c>
    </row>
    <row r="3525">
      <c r="A3525" s="5" t="inlineStr">
        <is>
          <t>652908</t>
        </is>
      </c>
      <c r="B3525" s="5" t="inlineStr">
        <is>
          <t>TOTAL JUEGO ACCESORIOS MOTOTOOL 420 PIEZAS TOS230236 TAKMG4208</t>
        </is>
      </c>
      <c r="C3525" s="5" t="inlineStr">
        <is>
          <t>HERRAMIENTAS MANUALES</t>
        </is>
      </c>
      <c r="D3525" s="11" t="n">
        <v>1</v>
      </c>
      <c r="E3525" s="12" t="n">
        <v>10971.14</v>
      </c>
      <c r="F3525" s="14">
        <f>E3525/SUM(E$2:E$4165)</f>
        <v/>
      </c>
      <c r="G3525" s="14">
        <f>G3524+F3525</f>
        <v/>
      </c>
      <c r="H3525" s="5">
        <f>IF(G3525&lt;=p_rot_a,"A",IF(G3525&lt;=p_rot_b,"B","C"))</f>
        <v/>
      </c>
    </row>
    <row r="3526">
      <c r="A3526" s="5" t="inlineStr">
        <is>
          <t>111164</t>
        </is>
      </c>
      <c r="B3526" s="5" t="inlineStr">
        <is>
          <t>NIPLE 1/2 X 1 TODO ROSCA</t>
        </is>
      </c>
      <c r="C3526" s="5" t="inlineStr">
        <is>
          <t>FERRETERIA GENERAL</t>
        </is>
      </c>
      <c r="D3526" s="11" t="n">
        <v>49</v>
      </c>
      <c r="E3526" s="12" t="n">
        <v>10807.57</v>
      </c>
      <c r="F3526" s="14">
        <f>E3526/SUM(E$2:E$4165)</f>
        <v/>
      </c>
      <c r="G3526" s="14">
        <f>G3525+F3526</f>
        <v/>
      </c>
      <c r="H3526" s="5">
        <f>IF(G3526&lt;=p_rot_a,"A",IF(G3526&lt;=p_rot_b,"B","C"))</f>
        <v/>
      </c>
    </row>
    <row r="3527">
      <c r="A3527" s="5" t="inlineStr">
        <is>
          <t>71789</t>
        </is>
      </c>
      <c r="B3527" s="5" t="inlineStr">
        <is>
          <t>ARANDELA PLANA 1/2</t>
        </is>
      </c>
      <c r="C3527" s="5" t="inlineStr">
        <is>
          <t>TORNILLERIA</t>
        </is>
      </c>
      <c r="D3527" s="11" t="n">
        <v>160</v>
      </c>
      <c r="E3527" s="12" t="n">
        <v>10801.06</v>
      </c>
      <c r="F3527" s="14">
        <f>E3527/SUM(E$2:E$4165)</f>
        <v/>
      </c>
      <c r="G3527" s="14">
        <f>G3526+F3527</f>
        <v/>
      </c>
      <c r="H3527" s="5">
        <f>IF(G3527&lt;=p_rot_a,"A",IF(G3527&lt;=p_rot_b,"B","C"))</f>
        <v/>
      </c>
    </row>
    <row r="3528">
      <c r="A3528" s="5" t="inlineStr">
        <is>
          <t>351100300991482</t>
        </is>
      </c>
      <c r="B3528" s="5" t="inlineStr">
        <is>
          <t>AQUA PLUS ASPERSION REDONDA NEGRA 4 22900</t>
        </is>
      </c>
      <c r="C3528" s="5" t="inlineStr">
        <is>
          <t>GRIFERIA - ACC. BAÑO Y COCINA</t>
        </is>
      </c>
      <c r="D3528" s="11" t="n">
        <v>3</v>
      </c>
      <c r="E3528" s="12" t="n">
        <v>10775.06</v>
      </c>
      <c r="F3528" s="14">
        <f>E3528/SUM(E$2:E$4165)</f>
        <v/>
      </c>
      <c r="G3528" s="14">
        <f>G3527+F3528</f>
        <v/>
      </c>
      <c r="H3528" s="5">
        <f>IF(G3528&lt;=p_rot_a,"A",IF(G3528&lt;=p_rot_b,"B","C"))</f>
        <v/>
      </c>
    </row>
    <row r="3529">
      <c r="A3529" s="5" t="inlineStr">
        <is>
          <t>351100300992618</t>
        </is>
      </c>
      <c r="B3529" s="5" t="inlineStr">
        <is>
          <t>DINAMO PARA FREGADERO DIGITAL</t>
        </is>
      </c>
      <c r="C3529" s="5" t="inlineStr">
        <is>
          <t>ACCESORIOS ELECTRICOS Y CABLES</t>
        </is>
      </c>
      <c r="D3529" s="11" t="n">
        <v>1</v>
      </c>
      <c r="E3529" s="12" t="n">
        <v>10756.64</v>
      </c>
      <c r="F3529" s="14">
        <f>E3529/SUM(E$2:E$4165)</f>
        <v/>
      </c>
      <c r="G3529" s="14">
        <f>G3528+F3529</f>
        <v/>
      </c>
      <c r="H3529" s="5">
        <f>IF(G3529&lt;=p_rot_a,"A",IF(G3529&lt;=p_rot_b,"B","C"))</f>
        <v/>
      </c>
    </row>
    <row r="3530">
      <c r="A3530" s="5" t="inlineStr">
        <is>
          <t>9304</t>
        </is>
      </c>
      <c r="B3530" s="5" t="inlineStr">
        <is>
          <t>CAUTIN 80W MANGO MADERA</t>
        </is>
      </c>
      <c r="C3530" s="5" t="inlineStr">
        <is>
          <t>ACCESORIOS ELECTRICOS Y CABLES</t>
        </is>
      </c>
      <c r="D3530" s="11" t="n">
        <v>3</v>
      </c>
      <c r="E3530" s="12" t="n">
        <v>10729.32</v>
      </c>
      <c r="F3530" s="14">
        <f>E3530/SUM(E$2:E$4165)</f>
        <v/>
      </c>
      <c r="G3530" s="14">
        <f>G3529+F3530</f>
        <v/>
      </c>
      <c r="H3530" s="5">
        <f>IF(G3530&lt;=p_rot_a,"A",IF(G3530&lt;=p_rot_b,"B","C"))</f>
        <v/>
      </c>
    </row>
    <row r="3531">
      <c r="A3531" s="5" t="inlineStr">
        <is>
          <t>351100300991671</t>
        </is>
      </c>
      <c r="B3531" s="5" t="inlineStr">
        <is>
          <t>BV GANCHO CUADRADO TRANSP F01488 6PC 30CM</t>
        </is>
      </c>
      <c r="C3531" s="5" t="inlineStr">
        <is>
          <t>FERRETERIA GENERAL</t>
        </is>
      </c>
      <c r="D3531" s="11" t="n">
        <v>9</v>
      </c>
      <c r="E3531" s="12" t="n">
        <v>10693.34</v>
      </c>
      <c r="F3531" s="14">
        <f>E3531/SUM(E$2:E$4165)</f>
        <v/>
      </c>
      <c r="G3531" s="14">
        <f>G3530+F3531</f>
        <v/>
      </c>
      <c r="H3531" s="5">
        <f>IF(G3531&lt;=p_rot_a,"A",IF(G3531&lt;=p_rot_b,"B","C"))</f>
        <v/>
      </c>
    </row>
    <row r="3532">
      <c r="A3532" s="5" t="inlineStr">
        <is>
          <t>351100300992124</t>
        </is>
      </c>
      <c r="B3532" s="5" t="inlineStr">
        <is>
          <t>MAKITA DISCO SIERRA CORTE MADERA 71/4 40D D-20688</t>
        </is>
      </c>
      <c r="C3532" s="5" t="inlineStr">
        <is>
          <t>HERRAMIENTA ELECTRICA</t>
        </is>
      </c>
      <c r="D3532" s="11" t="n">
        <v>1</v>
      </c>
      <c r="E3532" s="12" t="n">
        <v>10693.2</v>
      </c>
      <c r="F3532" s="14">
        <f>E3532/SUM(E$2:E$4165)</f>
        <v/>
      </c>
      <c r="G3532" s="14">
        <f>G3531+F3532</f>
        <v/>
      </c>
      <c r="H3532" s="5">
        <f>IF(G3532&lt;=p_rot_a,"A",IF(G3532&lt;=p_rot_b,"B","C"))</f>
        <v/>
      </c>
    </row>
    <row r="3533">
      <c r="A3533" s="5" t="inlineStr">
        <is>
          <t>351100300992751</t>
        </is>
      </c>
      <c r="B3533" s="5" t="inlineStr">
        <is>
          <t>Tornillo con capucha circular ASAPVC 12x75 mm color BLANCO UPVC</t>
        </is>
      </c>
      <c r="C3533" s="5" t="inlineStr">
        <is>
          <t>TECHOS UPVC</t>
        </is>
      </c>
      <c r="D3533" s="11" t="n">
        <v>72</v>
      </c>
      <c r="E3533" s="12" t="n">
        <v>10692</v>
      </c>
      <c r="F3533" s="14">
        <f>E3533/SUM(E$2:E$4165)</f>
        <v/>
      </c>
      <c r="G3533" s="14">
        <f>G3532+F3533</f>
        <v/>
      </c>
      <c r="H3533" s="5">
        <f>IF(G3533&lt;=p_rot_a,"A",IF(G3533&lt;=p_rot_b,"B","C"))</f>
        <v/>
      </c>
    </row>
    <row r="3534">
      <c r="A3534" s="5" t="inlineStr">
        <is>
          <t>72349</t>
        </is>
      </c>
      <c r="B3534" s="5" t="inlineStr">
        <is>
          <t>AMARRA PLASTICA BLANCA 10</t>
        </is>
      </c>
      <c r="C3534" s="5" t="inlineStr">
        <is>
          <t>FERRETERIA GENERAL</t>
        </is>
      </c>
      <c r="D3534" s="11" t="n">
        <v>241</v>
      </c>
      <c r="E3534" s="12" t="n">
        <v>10664.25</v>
      </c>
      <c r="F3534" s="14">
        <f>E3534/SUM(E$2:E$4165)</f>
        <v/>
      </c>
      <c r="G3534" s="14">
        <f>G3533+F3534</f>
        <v/>
      </c>
      <c r="H3534" s="5">
        <f>IF(G3534&lt;=p_rot_a,"A",IF(G3534&lt;=p_rot_b,"B","C"))</f>
        <v/>
      </c>
    </row>
    <row r="3535">
      <c r="A3535" s="5" t="inlineStr">
        <is>
          <t>351100300990236</t>
        </is>
      </c>
      <c r="B3535" s="5" t="inlineStr">
        <is>
          <t>LIQUIDACION LANCO-PROTECTO PINTURA PREPARADA 1/4</t>
        </is>
      </c>
      <c r="C3535" s="5" t="inlineStr">
        <is>
          <t>MATERIAL SEGUNDA</t>
        </is>
      </c>
      <c r="D3535" s="11" t="n">
        <v>3</v>
      </c>
      <c r="E3535" s="12" t="n">
        <v>10619.47</v>
      </c>
      <c r="F3535" s="14">
        <f>E3535/SUM(E$2:E$4165)</f>
        <v/>
      </c>
      <c r="G3535" s="14">
        <f>G3534+F3535</f>
        <v/>
      </c>
      <c r="H3535" s="5">
        <f>IF(G3535&lt;=p_rot_a,"A",IF(G3535&lt;=p_rot_b,"B","C"))</f>
        <v/>
      </c>
    </row>
    <row r="3536">
      <c r="A3536" s="5" t="inlineStr">
        <is>
          <t>351100300992819</t>
        </is>
      </c>
      <c r="B3536" s="5" t="inlineStr">
        <is>
          <t xml:space="preserve">CINTA ANTIDESLIZANTE TRANSPARENTE 5 X 23CM  6 UNIDADES AQP23486 </t>
        </is>
      </c>
      <c r="C3536" s="5" t="inlineStr">
        <is>
          <t>IMPORTACION GRIFERIA</t>
        </is>
      </c>
      <c r="D3536" s="11" t="n">
        <v>8</v>
      </c>
      <c r="E3536" s="12" t="n">
        <v>10619.47</v>
      </c>
      <c r="F3536" s="14">
        <f>E3536/SUM(E$2:E$4165)</f>
        <v/>
      </c>
      <c r="G3536" s="14">
        <f>G3535+F3536</f>
        <v/>
      </c>
      <c r="H3536" s="5">
        <f>IF(G3536&lt;=p_rot_a,"A",IF(G3536&lt;=p_rot_b,"B","C"))</f>
        <v/>
      </c>
    </row>
    <row r="3537">
      <c r="A3537" s="5" t="inlineStr">
        <is>
          <t>353</t>
        </is>
      </c>
      <c r="B3537" s="5" t="inlineStr">
        <is>
          <t>$$ OCRE AMARILLO</t>
        </is>
      </c>
      <c r="C3537" s="5" t="inlineStr">
        <is>
          <t>FERRETERIA GENERAL</t>
        </is>
      </c>
      <c r="D3537" s="11" t="n">
        <v>6</v>
      </c>
      <c r="E3537" s="12" t="n">
        <v>10619.46</v>
      </c>
      <c r="F3537" s="14">
        <f>E3537/SUM(E$2:E$4165)</f>
        <v/>
      </c>
      <c r="G3537" s="14">
        <f>G3536+F3537</f>
        <v/>
      </c>
      <c r="H3537" s="5">
        <f>IF(G3537&lt;=p_rot_a,"A",IF(G3537&lt;=p_rot_b,"B","C"))</f>
        <v/>
      </c>
    </row>
    <row r="3538">
      <c r="A3538" s="5" t="inlineStr">
        <is>
          <t>351100300991498</t>
        </is>
      </c>
      <c r="B3538" s="5" t="inlineStr">
        <is>
          <t>PERFIL UNION PARA LAMINA PVC / LAMINA ESPEJO NEGRO MATE 2.95M</t>
        </is>
      </c>
      <c r="C3538" s="5" t="inlineStr">
        <is>
          <t>SIN CATEGORIA</t>
        </is>
      </c>
      <c r="D3538" s="11" t="n">
        <v>4</v>
      </c>
      <c r="E3538" s="12" t="n">
        <v>10615.93</v>
      </c>
      <c r="F3538" s="14">
        <f>E3538/SUM(E$2:E$4165)</f>
        <v/>
      </c>
      <c r="G3538" s="14">
        <f>G3537+F3538</f>
        <v/>
      </c>
      <c r="H3538" s="5">
        <f>IF(G3538&lt;=p_rot_a,"A",IF(G3538&lt;=p_rot_b,"B","C"))</f>
        <v/>
      </c>
    </row>
    <row r="3539">
      <c r="A3539" s="5" t="inlineStr">
        <is>
          <t>72150</t>
        </is>
      </c>
      <c r="B3539" s="5" t="inlineStr">
        <is>
          <t>TORNILLO ESTUFA 3/16 X 2</t>
        </is>
      </c>
      <c r="C3539" s="5" t="inlineStr">
        <is>
          <t>TORNILLERIA</t>
        </is>
      </c>
      <c r="D3539" s="11" t="n">
        <v>171</v>
      </c>
      <c r="E3539" s="12" t="n">
        <v>10587.87</v>
      </c>
      <c r="F3539" s="14">
        <f>E3539/SUM(E$2:E$4165)</f>
        <v/>
      </c>
      <c r="G3539" s="14">
        <f>G3538+F3539</f>
        <v/>
      </c>
      <c r="H3539" s="5">
        <f>IF(G3539&lt;=p_rot_a,"A",IF(G3539&lt;=p_rot_b,"B","C"))</f>
        <v/>
      </c>
    </row>
    <row r="3540">
      <c r="A3540" s="5" t="inlineStr">
        <is>
          <t>73738</t>
        </is>
      </c>
      <c r="B3540" s="5" t="inlineStr">
        <is>
          <t>TOTAL DISCO DIAMANTADO CONTINUO  7 TAC2121801</t>
        </is>
      </c>
      <c r="C3540" s="5" t="inlineStr">
        <is>
          <t>FERRETERIA GENERAL</t>
        </is>
      </c>
      <c r="D3540" s="11" t="n">
        <v>2</v>
      </c>
      <c r="E3540" s="12" t="n">
        <v>10579.55</v>
      </c>
      <c r="F3540" s="14">
        <f>E3540/SUM(E$2:E$4165)</f>
        <v/>
      </c>
      <c r="G3540" s="14">
        <f>G3539+F3540</f>
        <v/>
      </c>
      <c r="H3540" s="5">
        <f>IF(G3540&lt;=p_rot_a,"A",IF(G3540&lt;=p_rot_b,"B","C"))</f>
        <v/>
      </c>
    </row>
    <row r="3541">
      <c r="A3541" s="5" t="inlineStr">
        <is>
          <t>30643</t>
        </is>
      </c>
      <c r="B3541" s="5" t="inlineStr">
        <is>
          <t>UNION EMT 1/2 PRESION</t>
        </is>
      </c>
      <c r="C3541" s="5" t="inlineStr">
        <is>
          <t>ACCESORIOS ELECTRICOS Y CABLES</t>
        </is>
      </c>
      <c r="D3541" s="11" t="n">
        <v>19</v>
      </c>
      <c r="E3541" s="12" t="n">
        <v>10549.53</v>
      </c>
      <c r="F3541" s="14">
        <f>E3541/SUM(E$2:E$4165)</f>
        <v/>
      </c>
      <c r="G3541" s="14">
        <f>G3540+F3541</f>
        <v/>
      </c>
      <c r="H3541" s="5">
        <f>IF(G3541&lt;=p_rot_a,"A",IF(G3541&lt;=p_rot_b,"B","C"))</f>
        <v/>
      </c>
    </row>
    <row r="3542">
      <c r="A3542" s="5" t="inlineStr">
        <is>
          <t>351100300991288</t>
        </is>
      </c>
      <c r="B3542" s="5" t="inlineStr">
        <is>
          <t>PROTECTO HIGH STANDARD LATEX SATIN DEEP 1/4</t>
        </is>
      </c>
      <c r="C3542" s="5" t="inlineStr">
        <is>
          <t>SIN CATEGORIA</t>
        </is>
      </c>
      <c r="D3542" s="11" t="n">
        <v>2</v>
      </c>
      <c r="E3542" s="12" t="n">
        <v>10530.97</v>
      </c>
      <c r="F3542" s="14">
        <f>E3542/SUM(E$2:E$4165)</f>
        <v/>
      </c>
      <c r="G3542" s="14">
        <f>G3541+F3542</f>
        <v/>
      </c>
      <c r="H3542" s="5">
        <f>IF(G3542&lt;=p_rot_a,"A",IF(G3542&lt;=p_rot_b,"B","C"))</f>
        <v/>
      </c>
    </row>
    <row r="3543">
      <c r="A3543" s="5" t="inlineStr">
        <is>
          <t>73838</t>
        </is>
      </c>
      <c r="B3543" s="5" t="inlineStr">
        <is>
          <t>TOTAL LLAVE FONTANERO 8 THT170806</t>
        </is>
      </c>
      <c r="C3543" s="5" t="inlineStr">
        <is>
          <t>FERRETERIA GENERAL</t>
        </is>
      </c>
      <c r="D3543" s="11" t="n">
        <v>4</v>
      </c>
      <c r="E3543" s="12" t="n">
        <v>10513.78</v>
      </c>
      <c r="F3543" s="14">
        <f>E3543/SUM(E$2:E$4165)</f>
        <v/>
      </c>
      <c r="G3543" s="14">
        <f>G3542+F3543</f>
        <v/>
      </c>
      <c r="H3543" s="5">
        <f>IF(G3543&lt;=p_rot_a,"A",IF(G3543&lt;=p_rot_b,"B","C"))</f>
        <v/>
      </c>
    </row>
    <row r="3544">
      <c r="A3544" s="5" t="inlineStr">
        <is>
          <t>351100300990344</t>
        </is>
      </c>
      <c r="B3544" s="5" t="inlineStr">
        <is>
          <t>2DA PINO 4X4 3.20M SEGUNDA</t>
        </is>
      </c>
      <c r="C3544" s="5" t="inlineStr">
        <is>
          <t>MATERIAL SEGUNDA</t>
        </is>
      </c>
      <c r="D3544" s="11" t="n">
        <v>1</v>
      </c>
      <c r="E3544" s="12" t="n">
        <v>10500</v>
      </c>
      <c r="F3544" s="14">
        <f>E3544/SUM(E$2:E$4165)</f>
        <v/>
      </c>
      <c r="G3544" s="14">
        <f>G3543+F3544</f>
        <v/>
      </c>
      <c r="H3544" s="5">
        <f>IF(G3544&lt;=p_rot_a,"A",IF(G3544&lt;=p_rot_b,"B","C"))</f>
        <v/>
      </c>
    </row>
    <row r="3545">
      <c r="A3545" s="5" t="inlineStr">
        <is>
          <t>74106</t>
        </is>
      </c>
      <c r="B3545" s="5" t="inlineStr">
        <is>
          <t>TOTAL PATA CHANCHO 36 X 1 3/16 X 5/8  THT431362</t>
        </is>
      </c>
      <c r="C3545" s="5" t="inlineStr">
        <is>
          <t>FERRETERIA GENERAL</t>
        </is>
      </c>
      <c r="D3545" s="11" t="n">
        <v>1</v>
      </c>
      <c r="E3545" s="12" t="n">
        <v>10471.28</v>
      </c>
      <c r="F3545" s="14">
        <f>E3545/SUM(E$2:E$4165)</f>
        <v/>
      </c>
      <c r="G3545" s="14">
        <f>G3544+F3545</f>
        <v/>
      </c>
      <c r="H3545" s="5">
        <f>IF(G3545&lt;=p_rot_a,"A",IF(G3545&lt;=p_rot_b,"B","C"))</f>
        <v/>
      </c>
    </row>
    <row r="3546">
      <c r="A3546" s="5" t="inlineStr">
        <is>
          <t>73081</t>
        </is>
      </c>
      <c r="B3546" s="5" t="inlineStr">
        <is>
          <t>$$ AGARRADERA 693-2AB</t>
        </is>
      </c>
      <c r="C3546" s="5" t="inlineStr">
        <is>
          <t>FERRETERIA GENERAL</t>
        </is>
      </c>
      <c r="D3546" s="11" t="n">
        <v>2</v>
      </c>
      <c r="E3546" s="12" t="n">
        <v>10468.78</v>
      </c>
      <c r="F3546" s="14">
        <f>E3546/SUM(E$2:E$4165)</f>
        <v/>
      </c>
      <c r="G3546" s="14">
        <f>G3545+F3546</f>
        <v/>
      </c>
      <c r="H3546" s="5">
        <f>IF(G3546&lt;=p_rot_a,"A",IF(G3546&lt;=p_rot_b,"B","C"))</f>
        <v/>
      </c>
    </row>
    <row r="3547">
      <c r="A3547" s="5" t="inlineStr">
        <is>
          <t>72860</t>
        </is>
      </c>
      <c r="B3547" s="5" t="inlineStr">
        <is>
          <t>AMARRA PLASTICA NEGRA 16</t>
        </is>
      </c>
      <c r="C3547" s="5" t="inlineStr">
        <is>
          <t>SIN CATEGORIA</t>
        </is>
      </c>
      <c r="D3547" s="11" t="n">
        <v>125</v>
      </c>
      <c r="E3547" s="12" t="n">
        <v>10430.21</v>
      </c>
      <c r="F3547" s="14">
        <f>E3547/SUM(E$2:E$4165)</f>
        <v/>
      </c>
      <c r="G3547" s="14">
        <f>G3546+F3547</f>
        <v/>
      </c>
      <c r="H3547" s="5">
        <f>IF(G3547&lt;=p_rot_a,"A",IF(G3547&lt;=p_rot_b,"B","C"))</f>
        <v/>
      </c>
    </row>
    <row r="3548">
      <c r="A3548" s="5" t="inlineStr">
        <is>
          <t>954</t>
        </is>
      </c>
      <c r="B3548" s="5" t="inlineStr">
        <is>
          <t>FLANGER PVC 4</t>
        </is>
      </c>
      <c r="C3548" s="5" t="inlineStr">
        <is>
          <t>TUBERIA PVC, CANOAS Y ACCESORIOS</t>
        </is>
      </c>
      <c r="D3548" s="11" t="n">
        <v>4</v>
      </c>
      <c r="E3548" s="12" t="n">
        <v>10398.96</v>
      </c>
      <c r="F3548" s="14">
        <f>E3548/SUM(E$2:E$4165)</f>
        <v/>
      </c>
      <c r="G3548" s="14">
        <f>G3547+F3548</f>
        <v/>
      </c>
      <c r="H3548" s="5">
        <f>IF(G3548&lt;=p_rot_a,"A",IF(G3548&lt;=p_rot_b,"B","C"))</f>
        <v/>
      </c>
    </row>
    <row r="3549">
      <c r="A3549" s="5" t="inlineStr">
        <is>
          <t>9132</t>
        </is>
      </c>
      <c r="B3549" s="5" t="inlineStr">
        <is>
          <t>CODO 1/2 X 45 CPVC AGUA CALIENTE</t>
        </is>
      </c>
      <c r="C3549" s="5" t="inlineStr">
        <is>
          <t>TUBERIA PVC, CANOAS Y ACCESORIOS</t>
        </is>
      </c>
      <c r="D3549" s="11" t="n">
        <v>20</v>
      </c>
      <c r="E3549" s="12" t="n">
        <v>10374.8</v>
      </c>
      <c r="F3549" s="14">
        <f>E3549/SUM(E$2:E$4165)</f>
        <v/>
      </c>
      <c r="G3549" s="14">
        <f>G3548+F3549</f>
        <v/>
      </c>
      <c r="H3549" s="5">
        <f>IF(G3549&lt;=p_rot_a,"A",IF(G3549&lt;=p_rot_b,"B","C"))</f>
        <v/>
      </c>
    </row>
    <row r="3550">
      <c r="A3550" s="5" t="inlineStr">
        <is>
          <t>73052</t>
        </is>
      </c>
      <c r="B3550" s="5" t="inlineStr">
        <is>
          <t>PROBADOR CORRIENTE DIRECTA 6V-12V</t>
        </is>
      </c>
      <c r="C3550" s="5" t="inlineStr">
        <is>
          <t>FERRETERIA GENERAL</t>
        </is>
      </c>
      <c r="D3550" s="11" t="n">
        <v>5</v>
      </c>
      <c r="E3550" s="12" t="n">
        <v>10371.05</v>
      </c>
      <c r="F3550" s="14">
        <f>E3550/SUM(E$2:E$4165)</f>
        <v/>
      </c>
      <c r="G3550" s="14">
        <f>G3549+F3550</f>
        <v/>
      </c>
      <c r="H3550" s="5">
        <f>IF(G3550&lt;=p_rot_a,"A",IF(G3550&lt;=p_rot_b,"B","C"))</f>
        <v/>
      </c>
    </row>
    <row r="3551">
      <c r="A3551" s="5" t="inlineStr">
        <is>
          <t>2130424</t>
        </is>
      </c>
      <c r="B3551" s="5" t="inlineStr">
        <is>
          <t>TOTAL JUEGO HERRAMIENTAS 11PCS TKETS0111</t>
        </is>
      </c>
      <c r="C3551" s="5" t="inlineStr">
        <is>
          <t>FERRETERIA GENERAL</t>
        </is>
      </c>
      <c r="D3551" s="11" t="n">
        <v>1</v>
      </c>
      <c r="E3551" s="12" t="n">
        <v>10345.69</v>
      </c>
      <c r="F3551" s="14">
        <f>E3551/SUM(E$2:E$4165)</f>
        <v/>
      </c>
      <c r="G3551" s="14">
        <f>G3550+F3551</f>
        <v/>
      </c>
      <c r="H3551" s="5">
        <f>IF(G3551&lt;=p_rot_a,"A",IF(G3551&lt;=p_rot_b,"B","C"))</f>
        <v/>
      </c>
    </row>
    <row r="3552">
      <c r="A3552" s="5" t="inlineStr">
        <is>
          <t>73846</t>
        </is>
      </c>
      <c r="B3552" s="5" t="inlineStr">
        <is>
          <t>LORENZETTI RESISTENCIA ULTRA ACQUA STORM STAR 5500W 7589118</t>
        </is>
      </c>
      <c r="C3552" s="5" t="inlineStr">
        <is>
          <t>SIN CATEGORIA</t>
        </is>
      </c>
      <c r="D3552" s="11" t="n">
        <v>1</v>
      </c>
      <c r="E3552" s="12" t="n">
        <v>10329.7</v>
      </c>
      <c r="F3552" s="14">
        <f>E3552/SUM(E$2:E$4165)</f>
        <v/>
      </c>
      <c r="G3552" s="14">
        <f>G3551+F3552</f>
        <v/>
      </c>
      <c r="H3552" s="5">
        <f>IF(G3552&lt;=p_rot_a,"A",IF(G3552&lt;=p_rot_b,"B","C"))</f>
        <v/>
      </c>
    </row>
    <row r="3553">
      <c r="A3553" s="5" t="inlineStr">
        <is>
          <t>71348</t>
        </is>
      </c>
      <c r="B3553" s="5" t="inlineStr">
        <is>
          <t>RESBALON GATO PUERTA PRINCIPAL</t>
        </is>
      </c>
      <c r="C3553" s="5" t="inlineStr">
        <is>
          <t>FERRETERIA GENERAL</t>
        </is>
      </c>
      <c r="D3553" s="11" t="n">
        <v>8</v>
      </c>
      <c r="E3553" s="12" t="n">
        <v>10328.64</v>
      </c>
      <c r="F3553" s="14">
        <f>E3553/SUM(E$2:E$4165)</f>
        <v/>
      </c>
      <c r="G3553" s="14">
        <f>G3552+F3553</f>
        <v/>
      </c>
      <c r="H3553" s="5">
        <f>IF(G3553&lt;=p_rot_a,"A",IF(G3553&lt;=p_rot_b,"B","C"))</f>
        <v/>
      </c>
    </row>
    <row r="3554">
      <c r="A3554" s="5" t="inlineStr">
        <is>
          <t>151141</t>
        </is>
      </c>
      <c r="B3554" s="5" t="inlineStr">
        <is>
          <t>TOTAL PUNTA SDS PLUS ROTOMARTILLO 14X250 TAC1511141</t>
        </is>
      </c>
      <c r="C3554" s="5" t="inlineStr">
        <is>
          <t>FERRETERIA GENERAL</t>
        </is>
      </c>
      <c r="D3554" s="11" t="n">
        <v>9</v>
      </c>
      <c r="E3554" s="12" t="n">
        <v>10284.96</v>
      </c>
      <c r="F3554" s="14">
        <f>E3554/SUM(E$2:E$4165)</f>
        <v/>
      </c>
      <c r="G3554" s="14">
        <f>G3553+F3554</f>
        <v/>
      </c>
      <c r="H3554" s="5">
        <f>IF(G3554&lt;=p_rot_a,"A",IF(G3554&lt;=p_rot_b,"B","C"))</f>
        <v/>
      </c>
    </row>
    <row r="3555">
      <c r="A3555" s="5" t="inlineStr">
        <is>
          <t>351100300991207</t>
        </is>
      </c>
      <c r="B3555" s="5" t="inlineStr">
        <is>
          <t>VESLEE LUBRICANTE CON SILICON 450ML VSL-39</t>
        </is>
      </c>
      <c r="C3555" s="5" t="inlineStr">
        <is>
          <t>FERRETERIA GENERAL</t>
        </is>
      </c>
      <c r="D3555" s="11" t="n">
        <v>8</v>
      </c>
      <c r="E3555" s="12" t="n">
        <v>10258.45</v>
      </c>
      <c r="F3555" s="14">
        <f>E3555/SUM(E$2:E$4165)</f>
        <v/>
      </c>
      <c r="G3555" s="14">
        <f>G3554+F3555</f>
        <v/>
      </c>
      <c r="H3555" s="5">
        <f>IF(G3555&lt;=p_rot_a,"A",IF(G3555&lt;=p_rot_b,"B","C"))</f>
        <v/>
      </c>
    </row>
    <row r="3556">
      <c r="A3556" s="5" t="inlineStr">
        <is>
          <t>60100008</t>
        </is>
      </c>
      <c r="B3556" s="5" t="inlineStr">
        <is>
          <t>BOMBILLO LED 28W E27 JUMBO WADFOW UWDN35281</t>
        </is>
      </c>
      <c r="C3556" s="5" t="inlineStr">
        <is>
          <t>SIN CATEGORIA</t>
        </is>
      </c>
      <c r="D3556" s="11" t="n">
        <v>5</v>
      </c>
      <c r="E3556" s="12" t="n">
        <v>10206.3</v>
      </c>
      <c r="F3556" s="14">
        <f>E3556/SUM(E$2:E$4165)</f>
        <v/>
      </c>
      <c r="G3556" s="14">
        <f>G3555+F3556</f>
        <v/>
      </c>
      <c r="H3556" s="5">
        <f>IF(G3556&lt;=p_rot_a,"A",IF(G3556&lt;=p_rot_b,"B","C"))</f>
        <v/>
      </c>
    </row>
    <row r="3557">
      <c r="A3557" s="5" t="inlineStr">
        <is>
          <t>71389</t>
        </is>
      </c>
      <c r="B3557" s="5" t="inlineStr">
        <is>
          <t>TORNILLO CARROCERIA 5/16 X 2 1/2</t>
        </is>
      </c>
      <c r="C3557" s="5" t="inlineStr">
        <is>
          <t>TORNILLERIA</t>
        </is>
      </c>
      <c r="D3557" s="11" t="n">
        <v>66</v>
      </c>
      <c r="E3557" s="12" t="n">
        <v>10190.27</v>
      </c>
      <c r="F3557" s="14">
        <f>E3557/SUM(E$2:E$4165)</f>
        <v/>
      </c>
      <c r="G3557" s="14">
        <f>G3556+F3557</f>
        <v/>
      </c>
      <c r="H3557" s="5">
        <f>IF(G3557&lt;=p_rot_a,"A",IF(G3557&lt;=p_rot_b,"B","C"))</f>
        <v/>
      </c>
    </row>
    <row r="3558">
      <c r="A3558" s="5" t="inlineStr">
        <is>
          <t>351100300991330</t>
        </is>
      </c>
      <c r="B3558" s="5" t="inlineStr">
        <is>
          <t>PROTECTO DILUYENTE MINERAL 630  LITRO</t>
        </is>
      </c>
      <c r="C3558" s="5" t="inlineStr">
        <is>
          <t>SIN CATEGORIA</t>
        </is>
      </c>
      <c r="D3558" s="11" t="n">
        <v>3</v>
      </c>
      <c r="E3558" s="12" t="n">
        <v>10174.67</v>
      </c>
      <c r="F3558" s="14">
        <f>E3558/SUM(E$2:E$4165)</f>
        <v/>
      </c>
      <c r="G3558" s="14">
        <f>G3557+F3558</f>
        <v/>
      </c>
      <c r="H3558" s="5">
        <f>IF(G3558&lt;=p_rot_a,"A",IF(G3558&lt;=p_rot_b,"B","C"))</f>
        <v/>
      </c>
    </row>
    <row r="3559">
      <c r="A3559" s="5" t="inlineStr">
        <is>
          <t>7581</t>
        </is>
      </c>
      <c r="B3559" s="5" t="inlineStr">
        <is>
          <t>TOTAL LLAVE COROFIJA 10MM TCSPA101</t>
        </is>
      </c>
      <c r="C3559" s="5" t="inlineStr">
        <is>
          <t>FERRETERIA GENERAL</t>
        </is>
      </c>
      <c r="D3559" s="11" t="n">
        <v>11</v>
      </c>
      <c r="E3559" s="12" t="n">
        <v>10163.34</v>
      </c>
      <c r="F3559" s="14">
        <f>E3559/SUM(E$2:E$4165)</f>
        <v/>
      </c>
      <c r="G3559" s="14">
        <f>G3558+F3559</f>
        <v/>
      </c>
      <c r="H3559" s="5">
        <f>IF(G3559&lt;=p_rot_a,"A",IF(G3559&lt;=p_rot_b,"B","C"))</f>
        <v/>
      </c>
    </row>
    <row r="3560">
      <c r="A3560" s="5" t="inlineStr">
        <is>
          <t>73214</t>
        </is>
      </c>
      <c r="B3560" s="5" t="inlineStr">
        <is>
          <t>TAPON HULE REDONDO 3/4</t>
        </is>
      </c>
      <c r="C3560" s="5" t="inlineStr">
        <is>
          <t>FERRETERIA GENERAL</t>
        </is>
      </c>
      <c r="D3560" s="11" t="n">
        <v>116</v>
      </c>
      <c r="E3560" s="12" t="n">
        <v>10162.76</v>
      </c>
      <c r="F3560" s="14">
        <f>E3560/SUM(E$2:E$4165)</f>
        <v/>
      </c>
      <c r="G3560" s="14">
        <f>G3559+F3560</f>
        <v/>
      </c>
      <c r="H3560" s="5">
        <f>IF(G3560&lt;=p_rot_a,"A",IF(G3560&lt;=p_rot_b,"B","C"))</f>
        <v/>
      </c>
    </row>
    <row r="3561">
      <c r="A3561" s="5" t="inlineStr">
        <is>
          <t>11110</t>
        </is>
      </c>
      <c r="B3561" s="5" t="inlineStr">
        <is>
          <t xml:space="preserve">ASPERSION DUCHA PLASTICA CROMADO C/ BRAZO # 490 </t>
        </is>
      </c>
      <c r="C3561" s="5" t="inlineStr">
        <is>
          <t>GRIFERIA - ACC. BAÑO Y COCINA</t>
        </is>
      </c>
      <c r="D3561" s="11" t="n">
        <v>10</v>
      </c>
      <c r="E3561" s="12" t="n">
        <v>10146.47</v>
      </c>
      <c r="F3561" s="14">
        <f>E3561/SUM(E$2:E$4165)</f>
        <v/>
      </c>
      <c r="G3561" s="14">
        <f>G3560+F3561</f>
        <v/>
      </c>
      <c r="H3561" s="5">
        <f>IF(G3561&lt;=p_rot_a,"A",IF(G3561&lt;=p_rot_b,"B","C"))</f>
        <v/>
      </c>
    </row>
    <row r="3562">
      <c r="A3562" s="5" t="inlineStr">
        <is>
          <t>30322</t>
        </is>
      </c>
      <c r="B3562" s="5" t="inlineStr">
        <is>
          <t>PONCHADORA CABLE COAXIAL F-74 COMPRESION</t>
        </is>
      </c>
      <c r="C3562" s="5" t="inlineStr">
        <is>
          <t>FERRETERIA GENERAL</t>
        </is>
      </c>
      <c r="D3562" s="11" t="n">
        <v>1</v>
      </c>
      <c r="E3562" s="12" t="n">
        <v>10113.46</v>
      </c>
      <c r="F3562" s="14">
        <f>E3562/SUM(E$2:E$4165)</f>
        <v/>
      </c>
      <c r="G3562" s="14">
        <f>G3561+F3562</f>
        <v/>
      </c>
      <c r="H3562" s="5">
        <f>IF(G3562&lt;=p_rot_a,"A",IF(G3562&lt;=p_rot_b,"B","C"))</f>
        <v/>
      </c>
    </row>
    <row r="3563">
      <c r="A3563" s="5" t="inlineStr">
        <is>
          <t>71264</t>
        </is>
      </c>
      <c r="B3563" s="5" t="inlineStr">
        <is>
          <t>SIFON CUADRADO 3 1/4 ALUMINIO</t>
        </is>
      </c>
      <c r="C3563" s="5" t="inlineStr">
        <is>
          <t>FERRETERIA GENERAL</t>
        </is>
      </c>
      <c r="D3563" s="11" t="n">
        <v>2</v>
      </c>
      <c r="E3563" s="12" t="n">
        <v>10095.59</v>
      </c>
      <c r="F3563" s="14">
        <f>E3563/SUM(E$2:E$4165)</f>
        <v/>
      </c>
      <c r="G3563" s="14">
        <f>G3562+F3563</f>
        <v/>
      </c>
      <c r="H3563" s="5">
        <f>IF(G3563&lt;=p_rot_a,"A",IF(G3563&lt;=p_rot_b,"B","C"))</f>
        <v/>
      </c>
    </row>
    <row r="3564">
      <c r="A3564" s="5" t="inlineStr">
        <is>
          <t>15176</t>
        </is>
      </c>
      <c r="B3564" s="5" t="inlineStr">
        <is>
          <t>TUBO LED 9W 600MM VIDRIO 110-240V 2100366</t>
        </is>
      </c>
      <c r="C3564" s="5" t="inlineStr">
        <is>
          <t>ACCESORIOS ELECTRICOS Y CABLES</t>
        </is>
      </c>
      <c r="D3564" s="11" t="n">
        <v>6</v>
      </c>
      <c r="E3564" s="12" t="n">
        <v>10088.5</v>
      </c>
      <c r="F3564" s="14">
        <f>E3564/SUM(E$2:E$4165)</f>
        <v/>
      </c>
      <c r="G3564" s="14">
        <f>G3563+F3564</f>
        <v/>
      </c>
      <c r="H3564" s="5">
        <f>IF(G3564&lt;=p_rot_a,"A",IF(G3564&lt;=p_rot_b,"B","C"))</f>
        <v/>
      </c>
    </row>
    <row r="3565">
      <c r="A3565" s="5" t="inlineStr">
        <is>
          <t>974</t>
        </is>
      </c>
      <c r="B3565" s="5" t="inlineStr">
        <is>
          <t>TAPON PVC 3 CON REGISTRO</t>
        </is>
      </c>
      <c r="C3565" s="5" t="inlineStr">
        <is>
          <t>TUBERIA PVC, CANOAS Y ACCESORIOS</t>
        </is>
      </c>
      <c r="D3565" s="11" t="n">
        <v>3</v>
      </c>
      <c r="E3565" s="12" t="n">
        <v>10088.5</v>
      </c>
      <c r="F3565" s="14">
        <f>E3565/SUM(E$2:E$4165)</f>
        <v/>
      </c>
      <c r="G3565" s="14">
        <f>G3564+F3565</f>
        <v/>
      </c>
      <c r="H3565" s="5">
        <f>IF(G3565&lt;=p_rot_a,"A",IF(G3565&lt;=p_rot_b,"B","C"))</f>
        <v/>
      </c>
    </row>
    <row r="3566">
      <c r="A3566" s="5" t="inlineStr">
        <is>
          <t>420420903</t>
        </is>
      </c>
      <c r="B3566" s="5" t="inlineStr">
        <is>
          <t>PROTECTO METALTEC 3EN1 PROTECTO ROJO OXIDO T-310 1/4 GL (0.946L)</t>
        </is>
      </c>
      <c r="C3566" s="5" t="inlineStr">
        <is>
          <t>SIN CATEGORIA</t>
        </is>
      </c>
      <c r="D3566" s="11" t="n">
        <v>2</v>
      </c>
      <c r="E3566" s="12" t="n">
        <v>10062.84</v>
      </c>
      <c r="F3566" s="14">
        <f>E3566/SUM(E$2:E$4165)</f>
        <v/>
      </c>
      <c r="G3566" s="14">
        <f>G3565+F3566</f>
        <v/>
      </c>
      <c r="H3566" s="5">
        <f>IF(G3566&lt;=p_rot_a,"A",IF(G3566&lt;=p_rot_b,"B","C"))</f>
        <v/>
      </c>
    </row>
    <row r="3567">
      <c r="A3567" s="5" t="inlineStr">
        <is>
          <t>7238</t>
        </is>
      </c>
      <c r="B3567" s="5" t="inlineStr">
        <is>
          <t>TERMINAL ELECTRICA VARIADA</t>
        </is>
      </c>
      <c r="C3567" s="5" t="inlineStr">
        <is>
          <t>ACCESORIOS ELECTRICOS Y CABLES</t>
        </is>
      </c>
      <c r="D3567" s="11" t="n">
        <v>93</v>
      </c>
      <c r="E3567" s="12" t="n">
        <v>10017.56</v>
      </c>
      <c r="F3567" s="14">
        <f>E3567/SUM(E$2:E$4165)</f>
        <v/>
      </c>
      <c r="G3567" s="14">
        <f>G3566+F3567</f>
        <v/>
      </c>
      <c r="H3567" s="5">
        <f>IF(G3567&lt;=p_rot_a,"A",IF(G3567&lt;=p_rot_b,"B","C"))</f>
        <v/>
      </c>
    </row>
    <row r="3568">
      <c r="A3568" s="5" t="inlineStr">
        <is>
          <t>PINT-BT-0014</t>
        </is>
      </c>
      <c r="B3568" s="5" t="inlineStr">
        <is>
          <t>DICOLOR TINTE MADERA CAFE OSCURO 1/16 M84</t>
        </is>
      </c>
      <c r="C3568" s="5" t="inlineStr">
        <is>
          <t>BARNIZ Y TINTES</t>
        </is>
      </c>
      <c r="D3568" s="11" t="n">
        <v>4</v>
      </c>
      <c r="E3568" s="12" t="n">
        <v>10004.4</v>
      </c>
      <c r="F3568" s="14">
        <f>E3568/SUM(E$2:E$4165)</f>
        <v/>
      </c>
      <c r="G3568" s="14">
        <f>G3567+F3568</f>
        <v/>
      </c>
      <c r="H3568" s="5">
        <f>IF(G3568&lt;=p_rot_a,"A",IF(G3568&lt;=p_rot_b,"B","C"))</f>
        <v/>
      </c>
    </row>
    <row r="3569">
      <c r="A3569" s="5" t="inlineStr">
        <is>
          <t>PINT-BT-0024</t>
        </is>
      </c>
      <c r="B3569" s="5" t="inlineStr">
        <is>
          <t>DICOLOR TINTE MADERA MIEL 1/16 COD  M 81 04</t>
        </is>
      </c>
      <c r="C3569" s="5" t="inlineStr">
        <is>
          <t>BARNIZ Y TINTES</t>
        </is>
      </c>
      <c r="D3569" s="11" t="n">
        <v>4</v>
      </c>
      <c r="E3569" s="12" t="n">
        <v>10004.4</v>
      </c>
      <c r="F3569" s="14">
        <f>E3569/SUM(E$2:E$4165)</f>
        <v/>
      </c>
      <c r="G3569" s="14">
        <f>G3568+F3569</f>
        <v/>
      </c>
      <c r="H3569" s="5">
        <f>IF(G3569&lt;=p_rot_a,"A",IF(G3569&lt;=p_rot_b,"B","C"))</f>
        <v/>
      </c>
    </row>
    <row r="3570">
      <c r="A3570" s="5" t="inlineStr">
        <is>
          <t>351100300990823</t>
        </is>
      </c>
      <c r="B3570" s="5" t="inlineStr">
        <is>
          <t>OSRAM SENSOR DE MOVIMIENTO PARED INFRAFOJO 180 680852030</t>
        </is>
      </c>
      <c r="C3570" s="5" t="inlineStr">
        <is>
          <t>ACCESORIOS ELECTRICOS Y CABLES</t>
        </is>
      </c>
      <c r="D3570" s="11" t="n">
        <v>1</v>
      </c>
      <c r="E3570" s="12" t="n">
        <v>9980.290000000001</v>
      </c>
      <c r="F3570" s="14">
        <f>E3570/SUM(E$2:E$4165)</f>
        <v/>
      </c>
      <c r="G3570" s="14">
        <f>G3569+F3570</f>
        <v/>
      </c>
      <c r="H3570" s="5">
        <f>IF(G3570&lt;=p_rot_a,"A",IF(G3570&lt;=p_rot_b,"B","C"))</f>
        <v/>
      </c>
    </row>
    <row r="3571">
      <c r="A3571" s="5" t="inlineStr">
        <is>
          <t>7512</t>
        </is>
      </c>
      <c r="B3571" s="5" t="inlineStr">
        <is>
          <t>POLISH BLANCO 1/16</t>
        </is>
      </c>
      <c r="C3571" s="5" t="inlineStr">
        <is>
          <t>FERRETERIA GENERAL</t>
        </is>
      </c>
      <c r="D3571" s="11" t="n">
        <v>9</v>
      </c>
      <c r="E3571" s="12" t="n">
        <v>9939.65</v>
      </c>
      <c r="F3571" s="14">
        <f>E3571/SUM(E$2:E$4165)</f>
        <v/>
      </c>
      <c r="G3571" s="14">
        <f>G3570+F3571</f>
        <v/>
      </c>
      <c r="H3571" s="5">
        <f>IF(G3571&lt;=p_rot_a,"A",IF(G3571&lt;=p_rot_b,"B","C"))</f>
        <v/>
      </c>
    </row>
    <row r="3572">
      <c r="A3572" s="5" t="inlineStr">
        <is>
          <t>351100300990657</t>
        </is>
      </c>
      <c r="B3572" s="5" t="inlineStr">
        <is>
          <t>SEMILLA DE CULANTRO SUPLIJARDINES 0126000000200</t>
        </is>
      </c>
      <c r="C3572" s="5" t="inlineStr">
        <is>
          <t>FERRETERIA GENERAL</t>
        </is>
      </c>
      <c r="D3572" s="11" t="n">
        <v>8</v>
      </c>
      <c r="E3572" s="12" t="n">
        <v>9932.65</v>
      </c>
      <c r="F3572" s="14">
        <f>E3572/SUM(E$2:E$4165)</f>
        <v/>
      </c>
      <c r="G3572" s="14">
        <f>G3571+F3572</f>
        <v/>
      </c>
      <c r="H3572" s="5">
        <f>IF(G3572&lt;=p_rot_a,"A",IF(G3572&lt;=p_rot_b,"B","C"))</f>
        <v/>
      </c>
    </row>
    <row r="3573">
      <c r="A3573" s="5" t="inlineStr">
        <is>
          <t>351100300992533</t>
        </is>
      </c>
      <c r="B3573" s="5" t="inlineStr">
        <is>
          <t>VOLTECK EXTENSION USO RUDO 10M ER-10X16</t>
        </is>
      </c>
      <c r="C3573" s="5" t="inlineStr">
        <is>
          <t>ACCESORIOS ELECTRICOS Y CABLES</t>
        </is>
      </c>
      <c r="D3573" s="11" t="n">
        <v>2</v>
      </c>
      <c r="E3573" s="12" t="n">
        <v>9921.25</v>
      </c>
      <c r="F3573" s="14">
        <f>E3573/SUM(E$2:E$4165)</f>
        <v/>
      </c>
      <c r="G3573" s="14">
        <f>G3572+F3573</f>
        <v/>
      </c>
      <c r="H3573" s="5">
        <f>IF(G3573&lt;=p_rot_a,"A",IF(G3573&lt;=p_rot_b,"B","C"))</f>
        <v/>
      </c>
    </row>
    <row r="3574">
      <c r="A3574" s="5" t="inlineStr">
        <is>
          <t>7786</t>
        </is>
      </c>
      <c r="B3574" s="5" t="inlineStr">
        <is>
          <t>BROCA METAL 5/64 IRWIN</t>
        </is>
      </c>
      <c r="C3574" s="5" t="inlineStr">
        <is>
          <t>FERRETERIA GENERAL</t>
        </is>
      </c>
      <c r="D3574" s="11" t="n">
        <v>16</v>
      </c>
      <c r="E3574" s="12" t="n">
        <v>9911.52</v>
      </c>
      <c r="F3574" s="14">
        <f>E3574/SUM(E$2:E$4165)</f>
        <v/>
      </c>
      <c r="G3574" s="14">
        <f>G3573+F3574</f>
        <v/>
      </c>
      <c r="H3574" s="5">
        <f>IF(G3574&lt;=p_rot_a,"A",IF(G3574&lt;=p_rot_b,"B","C"))</f>
        <v/>
      </c>
    </row>
    <row r="3575">
      <c r="A3575" s="5" t="inlineStr">
        <is>
          <t>73420</t>
        </is>
      </c>
      <c r="B3575" s="5" t="inlineStr">
        <is>
          <t>CERRADURA GAVETA GATO CUADRADA 1550</t>
        </is>
      </c>
      <c r="C3575" s="5" t="inlineStr">
        <is>
          <t>FERRETERIA GENERAL</t>
        </is>
      </c>
      <c r="D3575" s="11" t="n">
        <v>8</v>
      </c>
      <c r="E3575" s="12" t="n">
        <v>9890.16</v>
      </c>
      <c r="F3575" s="14">
        <f>E3575/SUM(E$2:E$4165)</f>
        <v/>
      </c>
      <c r="G3575" s="14">
        <f>G3574+F3575</f>
        <v/>
      </c>
      <c r="H3575" s="5">
        <f>IF(G3575&lt;=p_rot_a,"A",IF(G3575&lt;=p_rot_b,"B","C"))</f>
        <v/>
      </c>
    </row>
    <row r="3576">
      <c r="A3576" s="5" t="inlineStr">
        <is>
          <t>6704</t>
        </is>
      </c>
      <c r="B3576" s="5" t="inlineStr">
        <is>
          <t>FELPA 3/8 X 9 PAQUETE DE 3 UNIDADES PROMOCION</t>
        </is>
      </c>
      <c r="C3576" s="5" t="inlineStr">
        <is>
          <t>PINTURAS Y SELLADORES</t>
        </is>
      </c>
      <c r="D3576" s="11" t="n">
        <v>8</v>
      </c>
      <c r="E3576" s="12" t="n">
        <v>9852.040000000001</v>
      </c>
      <c r="F3576" s="14">
        <f>E3576/SUM(E$2:E$4165)</f>
        <v/>
      </c>
      <c r="G3576" s="14">
        <f>G3575+F3576</f>
        <v/>
      </c>
      <c r="H3576" s="5">
        <f>IF(G3576&lt;=p_rot_a,"A",IF(G3576&lt;=p_rot_b,"B","C"))</f>
        <v/>
      </c>
    </row>
    <row r="3577">
      <c r="A3577" s="5" t="inlineStr">
        <is>
          <t>931</t>
        </is>
      </c>
      <c r="B3577" s="5" t="inlineStr">
        <is>
          <t>NIPLE 1/2 X 2 GALVANIZADO</t>
        </is>
      </c>
      <c r="C3577" s="5" t="inlineStr">
        <is>
          <t>FERRETERIA GENERAL</t>
        </is>
      </c>
      <c r="D3577" s="11" t="n">
        <v>45</v>
      </c>
      <c r="E3577" s="12" t="n">
        <v>9843.969999999999</v>
      </c>
      <c r="F3577" s="14">
        <f>E3577/SUM(E$2:E$4165)</f>
        <v/>
      </c>
      <c r="G3577" s="14">
        <f>G3576+F3577</f>
        <v/>
      </c>
      <c r="H3577" s="5">
        <f>IF(G3577&lt;=p_rot_a,"A",IF(G3577&lt;=p_rot_b,"B","C"))</f>
        <v/>
      </c>
    </row>
    <row r="3578">
      <c r="A3578" s="5" t="inlineStr">
        <is>
          <t>73046</t>
        </is>
      </c>
      <c r="B3578" s="5" t="inlineStr">
        <is>
          <t>ASPERSION P/CACHERA DE FREGADERO</t>
        </is>
      </c>
      <c r="C3578" s="5" t="inlineStr">
        <is>
          <t>GRIFERIA - ACC. BAÑO Y COCINA</t>
        </is>
      </c>
      <c r="D3578" s="11" t="n">
        <v>8</v>
      </c>
      <c r="E3578" s="12" t="n">
        <v>9841.440000000001</v>
      </c>
      <c r="F3578" s="14">
        <f>E3578/SUM(E$2:E$4165)</f>
        <v/>
      </c>
      <c r="G3578" s="14">
        <f>G3577+F3578</f>
        <v/>
      </c>
      <c r="H3578" s="5">
        <f>IF(G3578&lt;=p_rot_a,"A",IF(G3578&lt;=p_rot_b,"B","C"))</f>
        <v/>
      </c>
    </row>
    <row r="3579">
      <c r="A3579" s="5" t="inlineStr">
        <is>
          <t>73278</t>
        </is>
      </c>
      <c r="B3579" s="5" t="inlineStr">
        <is>
          <t>AMARRA PLASTICA NEGRA 6 PAQ 100 UND</t>
        </is>
      </c>
      <c r="C3579" s="5" t="inlineStr">
        <is>
          <t>FERRETERIA GENERAL</t>
        </is>
      </c>
      <c r="D3579" s="11" t="n">
        <v>441</v>
      </c>
      <c r="E3579" s="12" t="n">
        <v>9815.139999999999</v>
      </c>
      <c r="F3579" s="14">
        <f>E3579/SUM(E$2:E$4165)</f>
        <v/>
      </c>
      <c r="G3579" s="14">
        <f>G3578+F3579</f>
        <v/>
      </c>
      <c r="H3579" s="5">
        <f>IF(G3579&lt;=p_rot_a,"A",IF(G3579&lt;=p_rot_b,"B","C"))</f>
        <v/>
      </c>
    </row>
    <row r="3580">
      <c r="A3580" s="5" t="inlineStr">
        <is>
          <t>30319</t>
        </is>
      </c>
      <c r="B3580" s="5" t="inlineStr">
        <is>
          <t>AGUILA BENJAMIN C/CADENA 718-bk</t>
        </is>
      </c>
      <c r="C3580" s="5" t="inlineStr">
        <is>
          <t>ACCESORIOS ELECTRICOS Y CABLES</t>
        </is>
      </c>
      <c r="D3580" s="11" t="n">
        <v>6</v>
      </c>
      <c r="E3580" s="12" t="n">
        <v>9778.1</v>
      </c>
      <c r="F3580" s="14">
        <f>E3580/SUM(E$2:E$4165)</f>
        <v/>
      </c>
      <c r="G3580" s="14">
        <f>G3579+F3580</f>
        <v/>
      </c>
      <c r="H3580" s="5">
        <f>IF(G3580&lt;=p_rot_a,"A",IF(G3580&lt;=p_rot_b,"B","C"))</f>
        <v/>
      </c>
    </row>
    <row r="3581">
      <c r="A3581" s="5" t="inlineStr">
        <is>
          <t>351100300991286</t>
        </is>
      </c>
      <c r="B3581" s="5" t="inlineStr">
        <is>
          <t>PROTECTO HIGH STANDARD LATEX MATE BLANCO 1/4</t>
        </is>
      </c>
      <c r="C3581" s="5" t="inlineStr">
        <is>
          <t>SIN CATEGORIA</t>
        </is>
      </c>
      <c r="D3581" s="11" t="n">
        <v>2</v>
      </c>
      <c r="E3581" s="12" t="n">
        <v>9734.51</v>
      </c>
      <c r="F3581" s="14">
        <f>E3581/SUM(E$2:E$4165)</f>
        <v/>
      </c>
      <c r="G3581" s="14">
        <f>G3580+F3581</f>
        <v/>
      </c>
      <c r="H3581" s="5">
        <f>IF(G3581&lt;=p_rot_a,"A",IF(G3581&lt;=p_rot_b,"B","C"))</f>
        <v/>
      </c>
    </row>
    <row r="3582">
      <c r="A3582" s="5" t="inlineStr">
        <is>
          <t>PINT-SE-0001</t>
        </is>
      </c>
      <c r="B3582" s="5" t="inlineStr">
        <is>
          <t>SELLADOR CONCRETO 1/4 LANCO PRIME COAT WP038-5</t>
        </is>
      </c>
      <c r="C3582" s="5" t="inlineStr">
        <is>
          <t>SELLADORES</t>
        </is>
      </c>
      <c r="D3582" s="11" t="n">
        <v>2</v>
      </c>
      <c r="E3582" s="12" t="n">
        <v>9734.51</v>
      </c>
      <c r="F3582" s="14">
        <f>E3582/SUM(E$2:E$4165)</f>
        <v/>
      </c>
      <c r="G3582" s="14">
        <f>G3581+F3582</f>
        <v/>
      </c>
      <c r="H3582" s="5">
        <f>IF(G3582&lt;=p_rot_a,"A",IF(G3582&lt;=p_rot_b,"B","C"))</f>
        <v/>
      </c>
    </row>
    <row r="3583">
      <c r="A3583" s="5" t="inlineStr">
        <is>
          <t>213111</t>
        </is>
      </c>
      <c r="B3583" s="5" t="inlineStr">
        <is>
          <t>TOTAL ESQUINERO MAGNETICO 4 50LBS TAMWH50042</t>
        </is>
      </c>
      <c r="C3583" s="5" t="inlineStr">
        <is>
          <t>FERRETERIA GENERAL</t>
        </is>
      </c>
      <c r="D3583" s="11" t="n">
        <v>4</v>
      </c>
      <c r="E3583" s="12" t="n">
        <v>9710.59</v>
      </c>
      <c r="F3583" s="14">
        <f>E3583/SUM(E$2:E$4165)</f>
        <v/>
      </c>
      <c r="G3583" s="14">
        <f>G3582+F3583</f>
        <v/>
      </c>
      <c r="H3583" s="5">
        <f>IF(G3583&lt;=p_rot_a,"A",IF(G3583&lt;=p_rot_b,"B","C"))</f>
        <v/>
      </c>
    </row>
    <row r="3584">
      <c r="A3584" s="5" t="inlineStr">
        <is>
          <t>6506</t>
        </is>
      </c>
      <c r="B3584" s="5" t="inlineStr">
        <is>
          <t>MARCO RODILLO 4 SIN FELPA R00367</t>
        </is>
      </c>
      <c r="C3584" s="5" t="inlineStr">
        <is>
          <t>PINTURAS Y SELLADORES</t>
        </is>
      </c>
      <c r="D3584" s="11" t="n">
        <v>10</v>
      </c>
      <c r="E3584" s="12" t="n">
        <v>9687.74</v>
      </c>
      <c r="F3584" s="14">
        <f>E3584/SUM(E$2:E$4165)</f>
        <v/>
      </c>
      <c r="G3584" s="14">
        <f>G3583+F3584</f>
        <v/>
      </c>
      <c r="H3584" s="5">
        <f>IF(G3584&lt;=p_rot_a,"A",IF(G3584&lt;=p_rot_b,"B","C"))</f>
        <v/>
      </c>
    </row>
    <row r="3585">
      <c r="A3585" s="5" t="inlineStr">
        <is>
          <t>351100300992530</t>
        </is>
      </c>
      <c r="B3585" s="5" t="inlineStr">
        <is>
          <t>VOLTECK EXTENSION USO RUDO 4M ER-4X16</t>
        </is>
      </c>
      <c r="C3585" s="5" t="inlineStr">
        <is>
          <t>ACCESORIOS ELECTRICOS Y CABLES</t>
        </is>
      </c>
      <c r="D3585" s="11" t="n">
        <v>5</v>
      </c>
      <c r="E3585" s="12" t="n">
        <v>9650.549999999999</v>
      </c>
      <c r="F3585" s="14">
        <f>E3585/SUM(E$2:E$4165)</f>
        <v/>
      </c>
      <c r="G3585" s="14">
        <f>G3584+F3585</f>
        <v/>
      </c>
      <c r="H3585" s="5">
        <f>IF(G3585&lt;=p_rot_a,"A",IF(G3585&lt;=p_rot_b,"B","C"))</f>
        <v/>
      </c>
    </row>
    <row r="3586">
      <c r="A3586" s="5" t="inlineStr">
        <is>
          <t>5300992884</t>
        </is>
      </c>
      <c r="B3586" s="5" t="inlineStr">
        <is>
          <t>TOTAL JUEGO CUBOS IMPACTO 1=2 100-24MM 10PCS THISTD12101</t>
        </is>
      </c>
      <c r="C3586" s="5" t="inlineStr">
        <is>
          <t>HERRAMIENTAS MANUALES</t>
        </is>
      </c>
      <c r="D3586" s="11" t="n">
        <v>1</v>
      </c>
      <c r="E3586" s="12" t="n">
        <v>9646.02</v>
      </c>
      <c r="F3586" s="14">
        <f>E3586/SUM(E$2:E$4165)</f>
        <v/>
      </c>
      <c r="G3586" s="14">
        <f>G3585+F3586</f>
        <v/>
      </c>
      <c r="H3586" s="5">
        <f>IF(G3586&lt;=p_rot_a,"A",IF(G3586&lt;=p_rot_b,"B","C"))</f>
        <v/>
      </c>
    </row>
    <row r="3587">
      <c r="A3587" s="5" t="inlineStr">
        <is>
          <t>30672</t>
        </is>
      </c>
      <c r="B3587" s="5" t="inlineStr">
        <is>
          <t>TOTAL PRENSA TERMINAL THT15851</t>
        </is>
      </c>
      <c r="C3587" s="5" t="inlineStr">
        <is>
          <t>FERRETERIA GENERAL</t>
        </is>
      </c>
      <c r="D3587" s="11" t="n">
        <v>4</v>
      </c>
      <c r="E3587" s="12" t="n">
        <v>9637.860000000001</v>
      </c>
      <c r="F3587" s="14">
        <f>E3587/SUM(E$2:E$4165)</f>
        <v/>
      </c>
      <c r="G3587" s="14">
        <f>G3586+F3587</f>
        <v/>
      </c>
      <c r="H3587" s="5">
        <f>IF(G3587&lt;=p_rot_a,"A",IF(G3587&lt;=p_rot_b,"B","C"))</f>
        <v/>
      </c>
    </row>
    <row r="3588">
      <c r="A3588" s="5" t="inlineStr">
        <is>
          <t>3255520</t>
        </is>
      </c>
      <c r="B3588" s="5" t="inlineStr">
        <is>
          <t>MAKITA BROCA SIERRA BI METAL 1 1/4 D-21680</t>
        </is>
      </c>
      <c r="C3588" s="5" t="inlineStr">
        <is>
          <t>FERRETERIA GENERAL</t>
        </is>
      </c>
      <c r="D3588" s="11" t="n">
        <v>2</v>
      </c>
      <c r="E3588" s="12" t="n">
        <v>9602.6</v>
      </c>
      <c r="F3588" s="14">
        <f>E3588/SUM(E$2:E$4165)</f>
        <v/>
      </c>
      <c r="G3588" s="14">
        <f>G3587+F3588</f>
        <v/>
      </c>
      <c r="H3588" s="5">
        <f>IF(G3588&lt;=p_rot_a,"A",IF(G3588&lt;=p_rot_b,"B","C"))</f>
        <v/>
      </c>
    </row>
    <row r="3589">
      <c r="A3589" s="5" t="inlineStr">
        <is>
          <t>351100300991638</t>
        </is>
      </c>
      <c r="B3589" s="5" t="inlineStr">
        <is>
          <t>PROTECTO CORROTEC TEJA 1/4 6535</t>
        </is>
      </c>
      <c r="C3589" s="5" t="inlineStr">
        <is>
          <t>SIN CATEGORIA</t>
        </is>
      </c>
      <c r="D3589" s="11" t="n">
        <v>2</v>
      </c>
      <c r="E3589" s="12" t="n">
        <v>9576.16</v>
      </c>
      <c r="F3589" s="14">
        <f>E3589/SUM(E$2:E$4165)</f>
        <v/>
      </c>
      <c r="G3589" s="14">
        <f>G3588+F3589</f>
        <v/>
      </c>
      <c r="H3589" s="5">
        <f>IF(G3589&lt;=p_rot_a,"A",IF(G3589&lt;=p_rot_b,"B","C"))</f>
        <v/>
      </c>
    </row>
    <row r="3590">
      <c r="A3590" s="5" t="inlineStr">
        <is>
          <t>9149</t>
        </is>
      </c>
      <c r="B3590" s="5" t="inlineStr">
        <is>
          <t>$$ VIEJO UNION CONDUIT 3/4 LIVIANO</t>
        </is>
      </c>
      <c r="C3590" s="5" t="inlineStr">
        <is>
          <t>ACCESORIOS ELECTRICOS Y CABLES</t>
        </is>
      </c>
      <c r="D3590" s="11" t="n">
        <v>87</v>
      </c>
      <c r="E3590" s="12" t="n">
        <v>9562.5</v>
      </c>
      <c r="F3590" s="14">
        <f>E3590/SUM(E$2:E$4165)</f>
        <v/>
      </c>
      <c r="G3590" s="14">
        <f>G3589+F3590</f>
        <v/>
      </c>
      <c r="H3590" s="5">
        <f>IF(G3590&lt;=p_rot_a,"A",IF(G3590&lt;=p_rot_b,"B","C"))</f>
        <v/>
      </c>
    </row>
    <row r="3591">
      <c r="A3591" s="5" t="inlineStr">
        <is>
          <t>73099</t>
        </is>
      </c>
      <c r="B3591" s="5" t="inlineStr">
        <is>
          <t>CADENA 8MM PLASTICA BLANCA</t>
        </is>
      </c>
      <c r="C3591" s="5" t="inlineStr">
        <is>
          <t>FERRETERIA GENERAL</t>
        </is>
      </c>
      <c r="D3591" s="11" t="n">
        <v>8</v>
      </c>
      <c r="E3591" s="12" t="n">
        <v>9547.200000000001</v>
      </c>
      <c r="F3591" s="14">
        <f>E3591/SUM(E$2:E$4165)</f>
        <v/>
      </c>
      <c r="G3591" s="14">
        <f>G3590+F3591</f>
        <v/>
      </c>
      <c r="H3591" s="5">
        <f>IF(G3591&lt;=p_rot_a,"A",IF(G3591&lt;=p_rot_b,"B","C"))</f>
        <v/>
      </c>
    </row>
    <row r="3592">
      <c r="A3592" s="5" t="inlineStr">
        <is>
          <t>30562</t>
        </is>
      </c>
      <c r="B3592" s="5" t="inlineStr">
        <is>
          <t>TUBO BIEX 1/2 SIN FORRO</t>
        </is>
      </c>
      <c r="C3592" s="5" t="inlineStr">
        <is>
          <t>ACCESORIOS ELECTRICOS Y CABLES</t>
        </is>
      </c>
      <c r="D3592" s="11" t="n">
        <v>12</v>
      </c>
      <c r="E3592" s="12" t="n">
        <v>9533.629999999999</v>
      </c>
      <c r="F3592" s="14">
        <f>E3592/SUM(E$2:E$4165)</f>
        <v/>
      </c>
      <c r="G3592" s="14">
        <f>G3591+F3592</f>
        <v/>
      </c>
      <c r="H3592" s="5">
        <f>IF(G3592&lt;=p_rot_a,"A",IF(G3592&lt;=p_rot_b,"B","C"))</f>
        <v/>
      </c>
    </row>
    <row r="3593">
      <c r="A3593" s="5" t="inlineStr">
        <is>
          <t>72265</t>
        </is>
      </c>
      <c r="B3593" s="5" t="inlineStr">
        <is>
          <t>ARANDELA PLANA 3/8</t>
        </is>
      </c>
      <c r="C3593" s="5" t="inlineStr">
        <is>
          <t>TORNILLERIA</t>
        </is>
      </c>
      <c r="D3593" s="11" t="n">
        <v>269</v>
      </c>
      <c r="E3593" s="12" t="n">
        <v>9471.15</v>
      </c>
      <c r="F3593" s="14">
        <f>E3593/SUM(E$2:E$4165)</f>
        <v/>
      </c>
      <c r="G3593" s="14">
        <f>G3592+F3593</f>
        <v/>
      </c>
      <c r="H3593" s="5">
        <f>IF(G3593&lt;=p_rot_a,"A",IF(G3593&lt;=p_rot_b,"B","C"))</f>
        <v/>
      </c>
    </row>
    <row r="3594">
      <c r="A3594" s="5" t="inlineStr">
        <is>
          <t>351100300992873</t>
        </is>
      </c>
      <c r="B3594" s="5" t="inlineStr">
        <is>
          <t>TOTAL CARGADOR 4AH 20V UTFCLI20411</t>
        </is>
      </c>
      <c r="C3594" s="5" t="inlineStr">
        <is>
          <t>SIN CATEGORIA</t>
        </is>
      </c>
      <c r="D3594" s="11" t="n">
        <v>1</v>
      </c>
      <c r="E3594" s="12" t="n">
        <v>9466.299999999999</v>
      </c>
      <c r="F3594" s="14">
        <f>E3594/SUM(E$2:E$4165)</f>
        <v/>
      </c>
      <c r="G3594" s="14">
        <f>G3593+F3594</f>
        <v/>
      </c>
      <c r="H3594" s="5">
        <f>IF(G3594&lt;=p_rot_a,"A",IF(G3594&lt;=p_rot_b,"B","C"))</f>
        <v/>
      </c>
    </row>
    <row r="3595">
      <c r="A3595" s="5" t="inlineStr">
        <is>
          <t>7830560</t>
        </is>
      </c>
      <c r="B3595" s="5" t="inlineStr">
        <is>
          <t>MAKITA ADAPTADOR DE DADO 1/2 X 2 E-01591</t>
        </is>
      </c>
      <c r="C3595" s="5" t="inlineStr">
        <is>
          <t>FERRETERIA GENERAL</t>
        </is>
      </c>
      <c r="D3595" s="11" t="n">
        <v>3</v>
      </c>
      <c r="E3595" s="12" t="n">
        <v>9456.299999999999</v>
      </c>
      <c r="F3595" s="14">
        <f>E3595/SUM(E$2:E$4165)</f>
        <v/>
      </c>
      <c r="G3595" s="14">
        <f>G3594+F3595</f>
        <v/>
      </c>
      <c r="H3595" s="5">
        <f>IF(G3595&lt;=p_rot_a,"A",IF(G3595&lt;=p_rot_b,"B","C"))</f>
        <v/>
      </c>
    </row>
    <row r="3596">
      <c r="A3596" s="5" t="inlineStr">
        <is>
          <t>73785</t>
        </is>
      </c>
      <c r="B3596" s="5" t="inlineStr">
        <is>
          <t>TOTAL CUCHILLA  PICO LORA THT51882</t>
        </is>
      </c>
      <c r="C3596" s="5" t="inlineStr">
        <is>
          <t>FERRETERIA GENERAL</t>
        </is>
      </c>
      <c r="D3596" s="11" t="n">
        <v>5</v>
      </c>
      <c r="E3596" s="12" t="n">
        <v>9441.68</v>
      </c>
      <c r="F3596" s="14">
        <f>E3596/SUM(E$2:E$4165)</f>
        <v/>
      </c>
      <c r="G3596" s="14">
        <f>G3595+F3596</f>
        <v/>
      </c>
      <c r="H3596" s="5">
        <f>IF(G3596&lt;=p_rot_a,"A",IF(G3596&lt;=p_rot_b,"B","C"))</f>
        <v/>
      </c>
    </row>
    <row r="3597">
      <c r="A3597" s="5" t="inlineStr">
        <is>
          <t>351100300990757</t>
        </is>
      </c>
      <c r="B3597" s="5" t="inlineStr">
        <is>
          <t>CAJA RECTANGULAR PARA GYPSUM PVC CON ALETAS ARGOS</t>
        </is>
      </c>
      <c r="C3597" s="5" t="inlineStr">
        <is>
          <t>ACCESORIOS ELECTRICOS Y CABLES</t>
        </is>
      </c>
      <c r="D3597" s="11" t="n">
        <v>27</v>
      </c>
      <c r="E3597" s="12" t="n">
        <v>9394.950000000001</v>
      </c>
      <c r="F3597" s="14">
        <f>E3597/SUM(E$2:E$4165)</f>
        <v/>
      </c>
      <c r="G3597" s="14">
        <f>G3596+F3597</f>
        <v/>
      </c>
      <c r="H3597" s="5">
        <f>IF(G3597&lt;=p_rot_a,"A",IF(G3597&lt;=p_rot_b,"B","C"))</f>
        <v/>
      </c>
    </row>
    <row r="3598">
      <c r="A3598" s="5" t="inlineStr">
        <is>
          <t>351100300991778</t>
        </is>
      </c>
      <c r="B3598" s="5" t="inlineStr">
        <is>
          <t>PRETUL CAJA HERRAMIENTAS 16 PULG BROCHE AMARILLO CHP-16P</t>
        </is>
      </c>
      <c r="C3598" s="5" t="inlineStr">
        <is>
          <t>FERRETERIA GENERAL</t>
        </is>
      </c>
      <c r="D3598" s="11" t="n">
        <v>2</v>
      </c>
      <c r="E3598" s="12" t="n">
        <v>9380.530000000001</v>
      </c>
      <c r="F3598" s="14">
        <f>E3598/SUM(E$2:E$4165)</f>
        <v/>
      </c>
      <c r="G3598" s="14">
        <f>G3597+F3598</f>
        <v/>
      </c>
      <c r="H3598" s="5">
        <f>IF(G3598&lt;=p_rot_a,"A",IF(G3598&lt;=p_rot_b,"B","C"))</f>
        <v/>
      </c>
    </row>
    <row r="3599">
      <c r="A3599" s="5" t="inlineStr">
        <is>
          <t>351100300992779</t>
        </is>
      </c>
      <c r="B3599" s="5" t="inlineStr">
        <is>
          <t>TRANSICION T UNION PARA PISO SPC ROBLE 2.40M DE037-B</t>
        </is>
      </c>
      <c r="C3599" s="5" t="inlineStr">
        <is>
          <t>PISO SPC</t>
        </is>
      </c>
      <c r="D3599" s="11" t="n">
        <v>2</v>
      </c>
      <c r="E3599" s="12" t="n">
        <v>9380.530000000001</v>
      </c>
      <c r="F3599" s="14">
        <f>E3599/SUM(E$2:E$4165)</f>
        <v/>
      </c>
      <c r="G3599" s="14">
        <f>G3598+F3599</f>
        <v/>
      </c>
      <c r="H3599" s="5">
        <f>IF(G3599&lt;=p_rot_a,"A",IF(G3599&lt;=p_rot_b,"B","C"))</f>
        <v/>
      </c>
    </row>
    <row r="3600">
      <c r="A3600" s="5" t="inlineStr">
        <is>
          <t>351100300992165</t>
        </is>
      </c>
      <c r="B3600" s="5" t="inlineStr">
        <is>
          <t>ASIENTO REDONDO BONE INCESA 700120</t>
        </is>
      </c>
      <c r="C3600" s="5" t="inlineStr">
        <is>
          <t>LOZA SANITARIA</t>
        </is>
      </c>
      <c r="D3600" s="11" t="n">
        <v>1</v>
      </c>
      <c r="E3600" s="12" t="n">
        <v>9347.49</v>
      </c>
      <c r="F3600" s="14">
        <f>E3600/SUM(E$2:E$4165)</f>
        <v/>
      </c>
      <c r="G3600" s="14">
        <f>G3599+F3600</f>
        <v/>
      </c>
      <c r="H3600" s="5">
        <f>IF(G3600&lt;=p_rot_a,"A",IF(G3600&lt;=p_rot_b,"B","C"))</f>
        <v/>
      </c>
    </row>
    <row r="3601">
      <c r="A3601" s="5" t="inlineStr">
        <is>
          <t>111319</t>
        </is>
      </c>
      <c r="B3601" s="5" t="inlineStr">
        <is>
          <t>PFISTER EMBOLO CACHERA S741730</t>
        </is>
      </c>
      <c r="C3601" s="5" t="inlineStr">
        <is>
          <t>GRIFERIA - ACC. BAÑO Y COCINA</t>
        </is>
      </c>
      <c r="D3601" s="11" t="n">
        <v>3</v>
      </c>
      <c r="E3601" s="12" t="n">
        <v>9292.040000000001</v>
      </c>
      <c r="F3601" s="14">
        <f>E3601/SUM(E$2:E$4165)</f>
        <v/>
      </c>
      <c r="G3601" s="14">
        <f>G3600+F3601</f>
        <v/>
      </c>
      <c r="H3601" s="5">
        <f>IF(G3601&lt;=p_rot_a,"A",IF(G3601&lt;=p_rot_b,"B","C"))</f>
        <v/>
      </c>
    </row>
    <row r="3602">
      <c r="A3602" s="5" t="inlineStr">
        <is>
          <t>10120002</t>
        </is>
      </c>
      <c r="B3602" s="5" t="inlineStr">
        <is>
          <t>PLATINA 1/2 X 3/16</t>
        </is>
      </c>
      <c r="C3602" s="5" t="inlineStr">
        <is>
          <t>PLATINA HIERRO</t>
        </is>
      </c>
      <c r="D3602" s="11" t="n">
        <v>4</v>
      </c>
      <c r="E3602" s="12" t="n">
        <v>9289.799999999999</v>
      </c>
      <c r="F3602" s="14">
        <f>E3602/SUM(E$2:E$4165)</f>
        <v/>
      </c>
      <c r="G3602" s="14">
        <f>G3601+F3602</f>
        <v/>
      </c>
      <c r="H3602" s="5">
        <f>IF(G3602&lt;=p_rot_a,"A",IF(G3602&lt;=p_rot_b,"B","C"))</f>
        <v/>
      </c>
    </row>
    <row r="3603">
      <c r="A3603" s="5" t="inlineStr">
        <is>
          <t>351100300990911</t>
        </is>
      </c>
      <c r="B3603" s="5" t="inlineStr">
        <is>
          <t>MAKITA MANDRIL BROCA SIERRA 11/4  A 6 D-21858</t>
        </is>
      </c>
      <c r="C3603" s="5" t="inlineStr">
        <is>
          <t>FERRETERIA GENERAL</t>
        </is>
      </c>
      <c r="D3603" s="11" t="n">
        <v>1</v>
      </c>
      <c r="E3603" s="12" t="n">
        <v>9284.93</v>
      </c>
      <c r="F3603" s="14">
        <f>E3603/SUM(E$2:E$4165)</f>
        <v/>
      </c>
      <c r="G3603" s="14">
        <f>G3602+F3603</f>
        <v/>
      </c>
      <c r="H3603" s="5">
        <f>IF(G3603&lt;=p_rot_a,"A",IF(G3603&lt;=p_rot_b,"B","C"))</f>
        <v/>
      </c>
    </row>
    <row r="3604">
      <c r="A3604" s="5" t="inlineStr">
        <is>
          <t>351100300991251</t>
        </is>
      </c>
      <c r="B3604" s="5" t="inlineStr">
        <is>
          <t>DELCA LAMPARA LED SOLAR 7.5W CON SENSOR DE MOVIMIENTO</t>
        </is>
      </c>
      <c r="C3604" s="5" t="inlineStr">
        <is>
          <t>SIN CATEGORIA</t>
        </is>
      </c>
      <c r="D3604" s="11" t="n">
        <v>1</v>
      </c>
      <c r="E3604" s="12" t="n">
        <v>9261</v>
      </c>
      <c r="F3604" s="14">
        <f>E3604/SUM(E$2:E$4165)</f>
        <v/>
      </c>
      <c r="G3604" s="14">
        <f>G3603+F3604</f>
        <v/>
      </c>
      <c r="H3604" s="5">
        <f>IF(G3604&lt;=p_rot_a,"A",IF(G3604&lt;=p_rot_b,"B","C"))</f>
        <v/>
      </c>
    </row>
    <row r="3605">
      <c r="A3605" s="5" t="inlineStr">
        <is>
          <t>351100300992404</t>
        </is>
      </c>
      <c r="B3605" s="5" t="inlineStr">
        <is>
          <t>HERMEX TOPE DE PUERTA NEGRO TIPO CODO TOCO-6</t>
        </is>
      </c>
      <c r="C3605" s="5" t="inlineStr">
        <is>
          <t>PUERTAS</t>
        </is>
      </c>
      <c r="D3605" s="11" t="n">
        <v>10</v>
      </c>
      <c r="E3605" s="12" t="n">
        <v>9253.02</v>
      </c>
      <c r="F3605" s="14">
        <f>E3605/SUM(E$2:E$4165)</f>
        <v/>
      </c>
      <c r="G3605" s="14">
        <f>G3604+F3605</f>
        <v/>
      </c>
      <c r="H3605" s="5">
        <f>IF(G3605&lt;=p_rot_a,"A",IF(G3605&lt;=p_rot_b,"B","C"))</f>
        <v/>
      </c>
    </row>
    <row r="3606">
      <c r="A3606" s="5" t="inlineStr">
        <is>
          <t>420420966</t>
        </is>
      </c>
      <c r="B3606" s="5" t="inlineStr">
        <is>
          <t>PROTECTO CORROTEC MATE BLANCO 6500 1/4 GL (0.946L)</t>
        </is>
      </c>
      <c r="C3606" s="5" t="inlineStr">
        <is>
          <t>SIN CATEGORIA</t>
        </is>
      </c>
      <c r="D3606" s="11" t="n">
        <v>2</v>
      </c>
      <c r="E3606" s="12" t="n">
        <v>9245.950000000001</v>
      </c>
      <c r="F3606" s="14">
        <f>E3606/SUM(E$2:E$4165)</f>
        <v/>
      </c>
      <c r="G3606" s="14">
        <f>G3605+F3606</f>
        <v/>
      </c>
      <c r="H3606" s="5">
        <f>IF(G3606&lt;=p_rot_a,"A",IF(G3606&lt;=p_rot_b,"B","C"))</f>
        <v/>
      </c>
    </row>
    <row r="3607">
      <c r="A3607" s="5" t="inlineStr">
        <is>
          <t>351100300991922</t>
        </is>
      </c>
      <c r="B3607" s="5" t="inlineStr">
        <is>
          <t>ESQUINERO DE REMATE WPC  EXTERIOR TECA 2X2 2.90M DE085-A</t>
        </is>
      </c>
      <c r="C3607" s="5" t="inlineStr">
        <is>
          <t>SIN CATEGORIA</t>
        </is>
      </c>
      <c r="D3607" s="11" t="n">
        <v>2</v>
      </c>
      <c r="E3607" s="12" t="n">
        <v>9222.59</v>
      </c>
      <c r="F3607" s="14">
        <f>E3607/SUM(E$2:E$4165)</f>
        <v/>
      </c>
      <c r="G3607" s="14">
        <f>G3606+F3607</f>
        <v/>
      </c>
      <c r="H3607" s="5">
        <f>IF(G3607&lt;=p_rot_a,"A",IF(G3607&lt;=p_rot_b,"B","C"))</f>
        <v/>
      </c>
    </row>
    <row r="3608">
      <c r="A3608" s="5" t="inlineStr">
        <is>
          <t>72371</t>
        </is>
      </c>
      <c r="B3608" s="5" t="inlineStr">
        <is>
          <t>TOTAL LLAVE COROFIJA 12MM TCSPA121</t>
        </is>
      </c>
      <c r="C3608" s="5" t="inlineStr">
        <is>
          <t>FERRETERIA GENERAL</t>
        </is>
      </c>
      <c r="D3608" s="11" t="n">
        <v>8</v>
      </c>
      <c r="E3608" s="12" t="n">
        <v>9203.52</v>
      </c>
      <c r="F3608" s="14">
        <f>E3608/SUM(E$2:E$4165)</f>
        <v/>
      </c>
      <c r="G3608" s="14">
        <f>G3607+F3608</f>
        <v/>
      </c>
      <c r="H3608" s="5">
        <f>IF(G3608&lt;=p_rot_a,"A",IF(G3608&lt;=p_rot_b,"B","C"))</f>
        <v/>
      </c>
    </row>
    <row r="3609">
      <c r="A3609" s="5" t="inlineStr">
        <is>
          <t>73574</t>
        </is>
      </c>
      <c r="B3609" s="5" t="inlineStr">
        <is>
          <t>MALLA DESAGUE FRGADERO REPUESTO CANASTA</t>
        </is>
      </c>
      <c r="C3609" s="5" t="inlineStr">
        <is>
          <t>TUBERIA INDUSTRIAL, HIERROS PLANOS Y CORRUGADOS</t>
        </is>
      </c>
      <c r="D3609" s="11" t="n">
        <v>13</v>
      </c>
      <c r="E3609" s="12" t="n">
        <v>9203.48</v>
      </c>
      <c r="F3609" s="14">
        <f>E3609/SUM(E$2:E$4165)</f>
        <v/>
      </c>
      <c r="G3609" s="14">
        <f>G3608+F3609</f>
        <v/>
      </c>
      <c r="H3609" s="5">
        <f>IF(G3609&lt;=p_rot_a,"A",IF(G3609&lt;=p_rot_b,"B","C"))</f>
        <v/>
      </c>
    </row>
    <row r="3610">
      <c r="A3610" s="5" t="inlineStr">
        <is>
          <t>351100300991189</t>
        </is>
      </c>
      <c r="B3610" s="5" t="inlineStr">
        <is>
          <t>IMPERSA IMPERTOP NIVELADOR PARA PISO PLUS</t>
        </is>
      </c>
      <c r="C3610" s="5" t="inlineStr">
        <is>
          <t>MORTEROS, CEMENTOS</t>
        </is>
      </c>
      <c r="D3610" s="11" t="n">
        <v>1</v>
      </c>
      <c r="E3610" s="12" t="n">
        <v>9183.92</v>
      </c>
      <c r="F3610" s="14">
        <f>E3610/SUM(E$2:E$4165)</f>
        <v/>
      </c>
      <c r="G3610" s="14">
        <f>G3609+F3610</f>
        <v/>
      </c>
      <c r="H3610" s="5">
        <f>IF(G3610&lt;=p_rot_a,"A",IF(G3610&lt;=p_rot_b,"B","C"))</f>
        <v/>
      </c>
    </row>
    <row r="3611">
      <c r="A3611" s="5" t="inlineStr">
        <is>
          <t>351100300991903</t>
        </is>
      </c>
      <c r="B3611" s="5" t="inlineStr">
        <is>
          <t>TRUPER PISTOLA ELECTRICA SILICON 5/16 PIPE-5/16 17535</t>
        </is>
      </c>
      <c r="C3611" s="5" t="inlineStr">
        <is>
          <t>FERRETERIA GENERAL</t>
        </is>
      </c>
      <c r="D3611" s="11" t="n">
        <v>4</v>
      </c>
      <c r="E3611" s="12" t="n">
        <v>9166.08</v>
      </c>
      <c r="F3611" s="14">
        <f>E3611/SUM(E$2:E$4165)</f>
        <v/>
      </c>
      <c r="G3611" s="14">
        <f>G3610+F3611</f>
        <v/>
      </c>
      <c r="H3611" s="5">
        <f>IF(G3611&lt;=p_rot_a,"A",IF(G3611&lt;=p_rot_b,"B","C"))</f>
        <v/>
      </c>
    </row>
    <row r="3612">
      <c r="A3612" s="5" t="inlineStr">
        <is>
          <t>351100300991179</t>
        </is>
      </c>
      <c r="B3612" s="5" t="inlineStr">
        <is>
          <t>WURTH LIMPIADOR DE CARBURADOR W MAX 300ML</t>
        </is>
      </c>
      <c r="C3612" s="5" t="inlineStr">
        <is>
          <t>SIN CATEGORIA</t>
        </is>
      </c>
      <c r="D3612" s="11" t="n">
        <v>3</v>
      </c>
      <c r="E3612" s="12" t="n">
        <v>9135</v>
      </c>
      <c r="F3612" s="14">
        <f>E3612/SUM(E$2:E$4165)</f>
        <v/>
      </c>
      <c r="G3612" s="14">
        <f>G3611+F3612</f>
        <v/>
      </c>
      <c r="H3612" s="5">
        <f>IF(G3612&lt;=p_rot_a,"A",IF(G3612&lt;=p_rot_b,"B","C"))</f>
        <v/>
      </c>
    </row>
    <row r="3613">
      <c r="A3613" s="5" t="inlineStr">
        <is>
          <t>72222</t>
        </is>
      </c>
      <c r="B3613" s="5" t="inlineStr">
        <is>
          <t>TORNILLO CARROCERIA 5/16 X 7</t>
        </is>
      </c>
      <c r="C3613" s="5" t="inlineStr">
        <is>
          <t>TORNILLERIA</t>
        </is>
      </c>
      <c r="D3613" s="11" t="n">
        <v>30</v>
      </c>
      <c r="E3613" s="12" t="n">
        <v>9085.530000000001</v>
      </c>
      <c r="F3613" s="14">
        <f>E3613/SUM(E$2:E$4165)</f>
        <v/>
      </c>
      <c r="G3613" s="14">
        <f>G3612+F3613</f>
        <v/>
      </c>
      <c r="H3613" s="5">
        <f>IF(G3613&lt;=p_rot_a,"A",IF(G3613&lt;=p_rot_b,"B","C"))</f>
        <v/>
      </c>
    </row>
    <row r="3614">
      <c r="A3614" s="5" t="inlineStr">
        <is>
          <t>351100300991961</t>
        </is>
      </c>
      <c r="B3614" s="5" t="inlineStr">
        <is>
          <t>TRUPER MANGUERA REFORZADA 15M 3 CAPAS MAN-15X1/2R</t>
        </is>
      </c>
      <c r="C3614" s="5" t="inlineStr">
        <is>
          <t>FERRETERIA GENERAL</t>
        </is>
      </c>
      <c r="D3614" s="11" t="n">
        <v>1</v>
      </c>
      <c r="E3614" s="12" t="n">
        <v>9049.559999999999</v>
      </c>
      <c r="F3614" s="14">
        <f>E3614/SUM(E$2:E$4165)</f>
        <v/>
      </c>
      <c r="G3614" s="14">
        <f>G3613+F3614</f>
        <v/>
      </c>
      <c r="H3614" s="5">
        <f>IF(G3614&lt;=p_rot_a,"A",IF(G3614&lt;=p_rot_b,"B","C"))</f>
        <v/>
      </c>
    </row>
    <row r="3615">
      <c r="A3615" s="5" t="inlineStr">
        <is>
          <t>73279</t>
        </is>
      </c>
      <c r="B3615" s="5" t="inlineStr">
        <is>
          <t>CAUTIN 40W MIYAKO</t>
        </is>
      </c>
      <c r="C3615" s="5" t="inlineStr">
        <is>
          <t>ACCESORIOS ELECTRICOS Y CABLES</t>
        </is>
      </c>
      <c r="D3615" s="11" t="n">
        <v>3</v>
      </c>
      <c r="E3615" s="12" t="n">
        <v>9046.299999999999</v>
      </c>
      <c r="F3615" s="14">
        <f>E3615/SUM(E$2:E$4165)</f>
        <v/>
      </c>
      <c r="G3615" s="14">
        <f>G3614+F3615</f>
        <v/>
      </c>
      <c r="H3615" s="5">
        <f>IF(G3615&lt;=p_rot_a,"A",IF(G3615&lt;=p_rot_b,"B","C"))</f>
        <v/>
      </c>
    </row>
    <row r="3616">
      <c r="A3616" s="5" t="inlineStr">
        <is>
          <t>30261</t>
        </is>
      </c>
      <c r="B3616" s="5" t="inlineStr">
        <is>
          <t>TOTAL ADAPTADOR P/PUNTAS 2 PCS  TAC462601</t>
        </is>
      </c>
      <c r="C3616" s="5" t="inlineStr">
        <is>
          <t>FERRETERIA GENERAL</t>
        </is>
      </c>
      <c r="D3616" s="11" t="n">
        <v>4</v>
      </c>
      <c r="E3616" s="12" t="n">
        <v>9026.549999999999</v>
      </c>
      <c r="F3616" s="14">
        <f>E3616/SUM(E$2:E$4165)</f>
        <v/>
      </c>
      <c r="G3616" s="14">
        <f>G3615+F3616</f>
        <v/>
      </c>
      <c r="H3616" s="5">
        <f>IF(G3616&lt;=p_rot_a,"A",IF(G3616&lt;=p_rot_b,"B","C"))</f>
        <v/>
      </c>
    </row>
    <row r="3617">
      <c r="A3617" s="5" t="inlineStr">
        <is>
          <t>7493</t>
        </is>
      </c>
      <c r="B3617" s="5" t="inlineStr">
        <is>
          <t>CLAVO 2 1/2 SC</t>
        </is>
      </c>
      <c r="C3617" s="5" t="inlineStr">
        <is>
          <t>FERRETERIA GENERAL</t>
        </is>
      </c>
      <c r="D3617" s="11" t="n">
        <v>7</v>
      </c>
      <c r="E3617" s="12" t="n">
        <v>9008.93</v>
      </c>
      <c r="F3617" s="14">
        <f>E3617/SUM(E$2:E$4165)</f>
        <v/>
      </c>
      <c r="G3617" s="14">
        <f>G3616+F3617</f>
        <v/>
      </c>
      <c r="H3617" s="5">
        <f>IF(G3617&lt;=p_rot_a,"A",IF(G3617&lt;=p_rot_b,"B","C"))</f>
        <v/>
      </c>
    </row>
    <row r="3618">
      <c r="A3618" s="5" t="inlineStr">
        <is>
          <t>73668</t>
        </is>
      </c>
      <c r="B3618" s="5" t="inlineStr">
        <is>
          <t>$$ AMARRA PLASTICA BLANCA 16</t>
        </is>
      </c>
      <c r="C3618" s="5" t="inlineStr">
        <is>
          <t>FERRETERIA GENERAL</t>
        </is>
      </c>
      <c r="D3618" s="11" t="n">
        <v>96</v>
      </c>
      <c r="E3618" s="12" t="n">
        <v>8986.190000000001</v>
      </c>
      <c r="F3618" s="14">
        <f>E3618/SUM(E$2:E$4165)</f>
        <v/>
      </c>
      <c r="G3618" s="14">
        <f>G3617+F3618</f>
        <v/>
      </c>
      <c r="H3618" s="5">
        <f>IF(G3618&lt;=p_rot_a,"A",IF(G3618&lt;=p_rot_b,"B","C"))</f>
        <v/>
      </c>
    </row>
    <row r="3619">
      <c r="A3619" s="5" t="inlineStr">
        <is>
          <t>3990213</t>
        </is>
      </c>
      <c r="B3619" s="5" t="inlineStr">
        <is>
          <t>BISAGRA SOLD PLATINA B-24</t>
        </is>
      </c>
      <c r="C3619" s="5" t="inlineStr">
        <is>
          <t>FERRETERIA GENERAL</t>
        </is>
      </c>
      <c r="D3619" s="11" t="n">
        <v>2</v>
      </c>
      <c r="E3619" s="12" t="n">
        <v>8979.690000000001</v>
      </c>
      <c r="F3619" s="14">
        <f>E3619/SUM(E$2:E$4165)</f>
        <v/>
      </c>
      <c r="G3619" s="14">
        <f>G3618+F3619</f>
        <v/>
      </c>
      <c r="H3619" s="5">
        <f>IF(G3619&lt;=p_rot_a,"A",IF(G3619&lt;=p_rot_b,"B","C"))</f>
        <v/>
      </c>
    </row>
    <row r="3620">
      <c r="A3620" s="5" t="inlineStr">
        <is>
          <t>73281</t>
        </is>
      </c>
      <c r="B3620" s="5" t="inlineStr">
        <is>
          <t>CAUTIN 60W MIYAKO</t>
        </is>
      </c>
      <c r="C3620" s="5" t="inlineStr">
        <is>
          <t>ACCESORIOS ELECTRICOS Y CABLES</t>
        </is>
      </c>
      <c r="D3620" s="11" t="n">
        <v>3</v>
      </c>
      <c r="E3620" s="12" t="n">
        <v>8976.16</v>
      </c>
      <c r="F3620" s="14">
        <f>E3620/SUM(E$2:E$4165)</f>
        <v/>
      </c>
      <c r="G3620" s="14">
        <f>G3619+F3620</f>
        <v/>
      </c>
      <c r="H3620" s="5">
        <f>IF(G3620&lt;=p_rot_a,"A",IF(G3620&lt;=p_rot_b,"B","C"))</f>
        <v/>
      </c>
    </row>
    <row r="3621">
      <c r="A3621" s="5" t="inlineStr">
        <is>
          <t>32990377</t>
        </is>
      </c>
      <c r="B3621" s="5" t="inlineStr">
        <is>
          <t>BELLOTA ESCOBA JARDIN PLASTICA SIN CABO 22D 132050</t>
        </is>
      </c>
      <c r="C3621" s="5" t="inlineStr">
        <is>
          <t>SIN CATEGORIA</t>
        </is>
      </c>
      <c r="D3621" s="11" t="n">
        <v>2</v>
      </c>
      <c r="E3621" s="12" t="n">
        <v>8947</v>
      </c>
      <c r="F3621" s="14">
        <f>E3621/SUM(E$2:E$4165)</f>
        <v/>
      </c>
      <c r="G3621" s="14">
        <f>G3620+F3621</f>
        <v/>
      </c>
      <c r="H3621" s="5">
        <f>IF(G3621&lt;=p_rot_a,"A",IF(G3621&lt;=p_rot_b,"B","C"))</f>
        <v/>
      </c>
    </row>
    <row r="3622">
      <c r="A3622" s="5" t="inlineStr">
        <is>
          <t>351100300991905</t>
        </is>
      </c>
      <c r="B3622" s="5" t="inlineStr">
        <is>
          <t>TRUPER RECOLECTOR DE FRUTAS SIN CABO 14338</t>
        </is>
      </c>
      <c r="C3622" s="5" t="inlineStr">
        <is>
          <t>FERRETERIA GENERAL</t>
        </is>
      </c>
      <c r="D3622" s="11" t="n">
        <v>2</v>
      </c>
      <c r="E3622" s="12" t="n">
        <v>8921.09</v>
      </c>
      <c r="F3622" s="14">
        <f>E3622/SUM(E$2:E$4165)</f>
        <v/>
      </c>
      <c r="G3622" s="14">
        <f>G3621+F3622</f>
        <v/>
      </c>
      <c r="H3622" s="5">
        <f>IF(G3622&lt;=p_rot_a,"A",IF(G3622&lt;=p_rot_b,"B","C"))</f>
        <v/>
      </c>
    </row>
    <row r="3623">
      <c r="A3623" s="5" t="inlineStr">
        <is>
          <t>10120008</t>
        </is>
      </c>
      <c r="B3623" s="5" t="inlineStr">
        <is>
          <t>PLATINA 1 1/4 X 3/16</t>
        </is>
      </c>
      <c r="C3623" s="5" t="inlineStr">
        <is>
          <t>PLATINA HIERRO</t>
        </is>
      </c>
      <c r="D3623" s="11" t="n">
        <v>2</v>
      </c>
      <c r="E3623" s="12" t="n">
        <v>8918.360000000001</v>
      </c>
      <c r="F3623" s="14">
        <f>E3623/SUM(E$2:E$4165)</f>
        <v/>
      </c>
      <c r="G3623" s="14">
        <f>G3622+F3623</f>
        <v/>
      </c>
      <c r="H3623" s="5">
        <f>IF(G3623&lt;=p_rot_a,"A",IF(G3623&lt;=p_rot_b,"B","C"))</f>
        <v/>
      </c>
    </row>
    <row r="3624">
      <c r="A3624" s="5" t="inlineStr">
        <is>
          <t>71530</t>
        </is>
      </c>
      <c r="B3624" s="5" t="inlineStr">
        <is>
          <t>TUERCA 3/8</t>
        </is>
      </c>
      <c r="C3624" s="5" t="inlineStr">
        <is>
          <t>TORNILLERIA</t>
        </is>
      </c>
      <c r="D3624" s="11" t="n">
        <v>224</v>
      </c>
      <c r="E3624" s="12" t="n">
        <v>8911.32</v>
      </c>
      <c r="F3624" s="14">
        <f>E3624/SUM(E$2:E$4165)</f>
        <v/>
      </c>
      <c r="G3624" s="14">
        <f>G3623+F3624</f>
        <v/>
      </c>
      <c r="H3624" s="5">
        <f>IF(G3624&lt;=p_rot_a,"A",IF(G3624&lt;=p_rot_b,"B","C"))</f>
        <v/>
      </c>
    </row>
    <row r="3625">
      <c r="A3625" s="5" t="inlineStr">
        <is>
          <t>351100300990680</t>
        </is>
      </c>
      <c r="B3625" s="5" t="inlineStr">
        <is>
          <t>SEMILLA DE LAVANDA SUPLIJARDINES</t>
        </is>
      </c>
      <c r="C3625" s="5" t="inlineStr">
        <is>
          <t>FERRETERIA GENERAL</t>
        </is>
      </c>
      <c r="D3625" s="11" t="n">
        <v>8</v>
      </c>
      <c r="E3625" s="12" t="n">
        <v>8910.719999999999</v>
      </c>
      <c r="F3625" s="14">
        <f>E3625/SUM(E$2:E$4165)</f>
        <v/>
      </c>
      <c r="G3625" s="14">
        <f>G3624+F3625</f>
        <v/>
      </c>
      <c r="H3625" s="5">
        <f>IF(G3625&lt;=p_rot_a,"A",IF(G3625&lt;=p_rot_b,"B","C"))</f>
        <v/>
      </c>
    </row>
    <row r="3626">
      <c r="A3626" s="5" t="inlineStr">
        <is>
          <t>637653</t>
        </is>
      </c>
      <c r="B3626" s="5" t="inlineStr">
        <is>
          <t>TOTAL CORTADORA TUBO COBRE 3-32MM THT53321</t>
        </is>
      </c>
      <c r="C3626" s="5" t="inlineStr">
        <is>
          <t>FERRETERIA GENERAL</t>
        </is>
      </c>
      <c r="D3626" s="11" t="n">
        <v>2</v>
      </c>
      <c r="E3626" s="12" t="n">
        <v>8892.879999999999</v>
      </c>
      <c r="F3626" s="14">
        <f>E3626/SUM(E$2:E$4165)</f>
        <v/>
      </c>
      <c r="G3626" s="14">
        <f>G3625+F3626</f>
        <v/>
      </c>
      <c r="H3626" s="5">
        <f>IF(G3626&lt;=p_rot_a,"A",IF(G3626&lt;=p_rot_b,"B","C"))</f>
        <v/>
      </c>
    </row>
    <row r="3627">
      <c r="A3627" s="5" t="inlineStr">
        <is>
          <t>71433</t>
        </is>
      </c>
      <c r="B3627" s="5" t="inlineStr">
        <is>
          <t>BOTA DE HULE #39</t>
        </is>
      </c>
      <c r="C3627" s="5" t="inlineStr">
        <is>
          <t>FERRETERIA GENERAL</t>
        </is>
      </c>
      <c r="D3627" s="11" t="n">
        <v>1</v>
      </c>
      <c r="E3627" s="12" t="n">
        <v>8864.799999999999</v>
      </c>
      <c r="F3627" s="14">
        <f>E3627/SUM(E$2:E$4165)</f>
        <v/>
      </c>
      <c r="G3627" s="14">
        <f>G3626+F3627</f>
        <v/>
      </c>
      <c r="H3627" s="5">
        <f>IF(G3627&lt;=p_rot_a,"A",IF(G3627&lt;=p_rot_b,"B","C"))</f>
        <v/>
      </c>
    </row>
    <row r="3628">
      <c r="A3628" s="5" t="inlineStr">
        <is>
          <t>9119</t>
        </is>
      </c>
      <c r="B3628" s="5" t="inlineStr">
        <is>
          <t>YEE 11/2 PVC</t>
        </is>
      </c>
      <c r="C3628" s="5" t="inlineStr">
        <is>
          <t>TUBERIA PVC, CANOAS Y ACCESORIOS</t>
        </is>
      </c>
      <c r="D3628" s="11" t="n">
        <v>10</v>
      </c>
      <c r="E3628" s="12" t="n">
        <v>8857.950000000001</v>
      </c>
      <c r="F3628" s="14">
        <f>E3628/SUM(E$2:E$4165)</f>
        <v/>
      </c>
      <c r="G3628" s="14">
        <f>G3627+F3628</f>
        <v/>
      </c>
      <c r="H3628" s="5">
        <f>IF(G3628&lt;=p_rot_a,"A",IF(G3628&lt;=p_rot_b,"B","C"))</f>
        <v/>
      </c>
    </row>
    <row r="3629">
      <c r="A3629" s="5" t="inlineStr">
        <is>
          <t>PINT-PA-0095</t>
        </is>
      </c>
      <c r="B3629" s="5" t="inlineStr">
        <is>
          <t>SUPRA SATIN DEEP 1/4 VA3683-5</t>
        </is>
      </c>
      <c r="C3629" s="5" t="inlineStr">
        <is>
          <t>PINTURA ACRILICA</t>
        </is>
      </c>
      <c r="D3629" s="11" t="n">
        <v>2</v>
      </c>
      <c r="E3629" s="12" t="n">
        <v>8849.559999999999</v>
      </c>
      <c r="F3629" s="14">
        <f>E3629/SUM(E$2:E$4165)</f>
        <v/>
      </c>
      <c r="G3629" s="14">
        <f>G3628+F3629</f>
        <v/>
      </c>
      <c r="H3629" s="5">
        <f>IF(G3629&lt;=p_rot_a,"A",IF(G3629&lt;=p_rot_b,"B","C"))</f>
        <v/>
      </c>
    </row>
    <row r="3630">
      <c r="A3630" s="5" t="inlineStr">
        <is>
          <t>351100300990726</t>
        </is>
      </c>
      <c r="B3630" s="5" t="inlineStr">
        <is>
          <t>MACHETE 24 CUCHILLO BELLOTA</t>
        </is>
      </c>
      <c r="C3630" s="5" t="inlineStr">
        <is>
          <t>FERRETERIA GENERAL</t>
        </is>
      </c>
      <c r="D3630" s="11" t="n">
        <v>2</v>
      </c>
      <c r="E3630" s="12" t="n">
        <v>8837.209999999999</v>
      </c>
      <c r="F3630" s="14">
        <f>E3630/SUM(E$2:E$4165)</f>
        <v/>
      </c>
      <c r="G3630" s="14">
        <f>G3629+F3630</f>
        <v/>
      </c>
      <c r="H3630" s="5">
        <f>IF(G3630&lt;=p_rot_a,"A",IF(G3630&lt;=p_rot_b,"B","C"))</f>
        <v/>
      </c>
    </row>
    <row r="3631">
      <c r="A3631" s="5" t="inlineStr">
        <is>
          <t>351100300991682</t>
        </is>
      </c>
      <c r="B3631" s="5" t="inlineStr">
        <is>
          <t xml:space="preserve">$$ AKSI EXTENSION 2M BLANCA </t>
        </is>
      </c>
      <c r="C3631" s="5" t="inlineStr">
        <is>
          <t>ACCESORIOS ELECTRICOS Y CABLES</t>
        </is>
      </c>
      <c r="D3631" s="11" t="n">
        <v>9</v>
      </c>
      <c r="E3631" s="12" t="n">
        <v>8776.26</v>
      </c>
      <c r="F3631" s="14">
        <f>E3631/SUM(E$2:E$4165)</f>
        <v/>
      </c>
      <c r="G3631" s="14">
        <f>G3630+F3631</f>
        <v/>
      </c>
      <c r="H3631" s="5">
        <f>IF(G3631&lt;=p_rot_a,"A",IF(G3631&lt;=p_rot_b,"B","C"))</f>
        <v/>
      </c>
    </row>
    <row r="3632">
      <c r="A3632" s="5" t="inlineStr">
        <is>
          <t>72949</t>
        </is>
      </c>
      <c r="B3632" s="5" t="inlineStr">
        <is>
          <t>TOTAL REMACHADORA  ECONO THT32104</t>
        </is>
      </c>
      <c r="C3632" s="5" t="inlineStr">
        <is>
          <t>SIN CATEGORIA</t>
        </is>
      </c>
      <c r="D3632" s="11" t="n">
        <v>3</v>
      </c>
      <c r="E3632" s="12" t="n">
        <v>8760.57</v>
      </c>
      <c r="F3632" s="14">
        <f>E3632/SUM(E$2:E$4165)</f>
        <v/>
      </c>
      <c r="G3632" s="14">
        <f>G3631+F3632</f>
        <v/>
      </c>
      <c r="H3632" s="5">
        <f>IF(G3632&lt;=p_rot_a,"A",IF(G3632&lt;=p_rot_b,"B","C"))</f>
        <v/>
      </c>
    </row>
    <row r="3633">
      <c r="A3633" s="5" t="inlineStr">
        <is>
          <t>351100300990845</t>
        </is>
      </c>
      <c r="B3633" s="5" t="inlineStr">
        <is>
          <t>BEST VALUE TORNILLO OJO ABIERTO F01801</t>
        </is>
      </c>
      <c r="C3633" s="5" t="inlineStr">
        <is>
          <t>FERRETERIA GENERAL</t>
        </is>
      </c>
      <c r="D3633" s="11" t="n">
        <v>10</v>
      </c>
      <c r="E3633" s="12" t="n">
        <v>8744.4</v>
      </c>
      <c r="F3633" s="14">
        <f>E3633/SUM(E$2:E$4165)</f>
        <v/>
      </c>
      <c r="G3633" s="14">
        <f>G3632+F3633</f>
        <v/>
      </c>
      <c r="H3633" s="5">
        <f>IF(G3633&lt;=p_rot_a,"A",IF(G3633&lt;=p_rot_b,"B","C"))</f>
        <v/>
      </c>
    </row>
    <row r="3634">
      <c r="A3634" s="5" t="inlineStr">
        <is>
          <t>351100300990674</t>
        </is>
      </c>
      <c r="B3634" s="5" t="inlineStr">
        <is>
          <t>SEMILLA DE HIERBA PARA GATOS SUPLIJARDINES</t>
        </is>
      </c>
      <c r="C3634" s="5" t="inlineStr">
        <is>
          <t>FERRETERIA GENERAL</t>
        </is>
      </c>
      <c r="D3634" s="11" t="n">
        <v>8</v>
      </c>
      <c r="E3634" s="12" t="n">
        <v>8727.940000000001</v>
      </c>
      <c r="F3634" s="14">
        <f>E3634/SUM(E$2:E$4165)</f>
        <v/>
      </c>
      <c r="G3634" s="14">
        <f>G3633+F3634</f>
        <v/>
      </c>
      <c r="H3634" s="5">
        <f>IF(G3634&lt;=p_rot_a,"A",IF(G3634&lt;=p_rot_b,"B","C"))</f>
        <v/>
      </c>
    </row>
    <row r="3635">
      <c r="A3635" s="5" t="inlineStr">
        <is>
          <t>991520</t>
        </is>
      </c>
      <c r="B3635" s="5" t="inlineStr">
        <is>
          <t>ENERGY CARGADOR 20V P20C1</t>
        </is>
      </c>
      <c r="C3635" s="5" t="inlineStr">
        <is>
          <t>SIN CATEGORIA</t>
        </is>
      </c>
      <c r="D3635" s="11" t="n">
        <v>1</v>
      </c>
      <c r="E3635" s="12" t="n">
        <v>8614.200000000001</v>
      </c>
      <c r="F3635" s="14">
        <f>E3635/SUM(E$2:E$4165)</f>
        <v/>
      </c>
      <c r="G3635" s="14">
        <f>G3634+F3635</f>
        <v/>
      </c>
      <c r="H3635" s="5">
        <f>IF(G3635&lt;=p_rot_a,"A",IF(G3635&lt;=p_rot_b,"B","C"))</f>
        <v/>
      </c>
    </row>
    <row r="3636">
      <c r="A3636" s="5" t="inlineStr">
        <is>
          <t>7937</t>
        </is>
      </c>
      <c r="B3636" s="5" t="inlineStr">
        <is>
          <t>LIJA MADERA #40</t>
        </is>
      </c>
      <c r="C3636" s="5" t="inlineStr">
        <is>
          <t>FERRETERIA GENERAL</t>
        </is>
      </c>
      <c r="D3636" s="11" t="n">
        <v>13</v>
      </c>
      <c r="E3636" s="12" t="n">
        <v>8601.809999999999</v>
      </c>
      <c r="F3636" s="14">
        <f>E3636/SUM(E$2:E$4165)</f>
        <v/>
      </c>
      <c r="G3636" s="14">
        <f>G3635+F3636</f>
        <v/>
      </c>
      <c r="H3636" s="5">
        <f>IF(G3636&lt;=p_rot_a,"A",IF(G3636&lt;=p_rot_b,"B","C"))</f>
        <v/>
      </c>
    </row>
    <row r="3637">
      <c r="A3637" s="5" t="inlineStr">
        <is>
          <t>7759</t>
        </is>
      </c>
      <c r="B3637" s="5" t="inlineStr">
        <is>
          <t>AGUILA PLACA PLASTICA P/TOMA 220A CUADRADA PVC 327P</t>
        </is>
      </c>
      <c r="C3637" s="5" t="inlineStr">
        <is>
          <t>ACCESORIOS ELECTRICOS Y CABLES</t>
        </is>
      </c>
      <c r="D3637" s="11" t="n">
        <v>15</v>
      </c>
      <c r="E3637" s="12" t="n">
        <v>8590.809999999999</v>
      </c>
      <c r="F3637" s="14">
        <f>E3637/SUM(E$2:E$4165)</f>
        <v/>
      </c>
      <c r="G3637" s="14">
        <f>G3636+F3637</f>
        <v/>
      </c>
      <c r="H3637" s="5">
        <f>IF(G3637&lt;=p_rot_a,"A",IF(G3637&lt;=p_rot_b,"B","C"))</f>
        <v/>
      </c>
    </row>
    <row r="3638">
      <c r="A3638" s="5" t="inlineStr">
        <is>
          <t>351100300990844</t>
        </is>
      </c>
      <c r="B3638" s="5" t="inlineStr">
        <is>
          <t>BEST VALUE TORNILLO OJO ABIERTO F01802</t>
        </is>
      </c>
      <c r="C3638" s="5" t="inlineStr">
        <is>
          <t>FERRETERIA GENERAL</t>
        </is>
      </c>
      <c r="D3638" s="11" t="n">
        <v>10</v>
      </c>
      <c r="E3638" s="12" t="n">
        <v>8577.950000000001</v>
      </c>
      <c r="F3638" s="14">
        <f>E3638/SUM(E$2:E$4165)</f>
        <v/>
      </c>
      <c r="G3638" s="14">
        <f>G3637+F3638</f>
        <v/>
      </c>
      <c r="H3638" s="5">
        <f>IF(G3638&lt;=p_rot_a,"A",IF(G3638&lt;=p_rot_b,"B","C"))</f>
        <v/>
      </c>
    </row>
    <row r="3639">
      <c r="A3639" s="5" t="inlineStr">
        <is>
          <t>7470</t>
        </is>
      </c>
      <c r="B3639" s="5" t="inlineStr">
        <is>
          <t>PICAPORTE PLATINA 8 C/RECIB PPT08</t>
        </is>
      </c>
      <c r="C3639" s="5" t="inlineStr">
        <is>
          <t>PICAPORTES Y ALDABAS</t>
        </is>
      </c>
      <c r="D3639" s="11" t="n">
        <v>4</v>
      </c>
      <c r="E3639" s="12" t="n">
        <v>8533.4</v>
      </c>
      <c r="F3639" s="14">
        <f>E3639/SUM(E$2:E$4165)</f>
        <v/>
      </c>
      <c r="G3639" s="14">
        <f>G3638+F3639</f>
        <v/>
      </c>
      <c r="H3639" s="5">
        <f>IF(G3639&lt;=p_rot_a,"A",IF(G3639&lt;=p_rot_b,"B","C"))</f>
        <v/>
      </c>
    </row>
    <row r="3640">
      <c r="A3640" s="5" t="inlineStr">
        <is>
          <t>351100300991134</t>
        </is>
      </c>
      <c r="B3640" s="5" t="inlineStr">
        <is>
          <t>WADFOW PINZA TIERRA 500A WEH9A05</t>
        </is>
      </c>
      <c r="C3640" s="5" t="inlineStr">
        <is>
          <t>FERRETERIA GENERAL</t>
        </is>
      </c>
      <c r="D3640" s="11" t="n">
        <v>4</v>
      </c>
      <c r="E3640" s="12" t="n">
        <v>8532.16</v>
      </c>
      <c r="F3640" s="14">
        <f>E3640/SUM(E$2:E$4165)</f>
        <v/>
      </c>
      <c r="G3640" s="14">
        <f>G3639+F3640</f>
        <v/>
      </c>
      <c r="H3640" s="5">
        <f>IF(G3640&lt;=p_rot_a,"A",IF(G3640&lt;=p_rot_b,"B","C"))</f>
        <v/>
      </c>
    </row>
    <row r="3641">
      <c r="A3641" s="5" t="inlineStr">
        <is>
          <t>7189</t>
        </is>
      </c>
      <c r="B3641" s="5" t="inlineStr">
        <is>
          <t>S$$ ILICON ROJO 70ML</t>
        </is>
      </c>
      <c r="C3641" s="5" t="inlineStr">
        <is>
          <t>FERRETERIA GENERAL</t>
        </is>
      </c>
      <c r="D3641" s="11" t="n">
        <v>4</v>
      </c>
      <c r="E3641" s="12" t="n">
        <v>8467.540000000001</v>
      </c>
      <c r="F3641" s="14">
        <f>E3641/SUM(E$2:E$4165)</f>
        <v/>
      </c>
      <c r="G3641" s="14">
        <f>G3640+F3641</f>
        <v/>
      </c>
      <c r="H3641" s="5">
        <f>IF(G3641&lt;=p_rot_a,"A",IF(G3641&lt;=p_rot_b,"B","C"))</f>
        <v/>
      </c>
    </row>
    <row r="3642">
      <c r="A3642" s="5" t="inlineStr">
        <is>
          <t>351100300991121</t>
        </is>
      </c>
      <c r="B3642" s="5" t="inlineStr">
        <is>
          <t>PRETUL CUCHARA ALBANIL 8 CT-8PC</t>
        </is>
      </c>
      <c r="C3642" s="5" t="inlineStr">
        <is>
          <t>SIN CATEGORIA</t>
        </is>
      </c>
      <c r="D3642" s="11" t="n">
        <v>4</v>
      </c>
      <c r="E3642" s="12" t="n">
        <v>8395.01</v>
      </c>
      <c r="F3642" s="14">
        <f>E3642/SUM(E$2:E$4165)</f>
        <v/>
      </c>
      <c r="G3642" s="14">
        <f>G3641+F3642</f>
        <v/>
      </c>
      <c r="H3642" s="5">
        <f>IF(G3642&lt;=p_rot_a,"A",IF(G3642&lt;=p_rot_b,"B","C"))</f>
        <v/>
      </c>
    </row>
    <row r="3643">
      <c r="A3643" s="5" t="inlineStr">
        <is>
          <t>351100300992408</t>
        </is>
      </c>
      <c r="B3643" s="5" t="inlineStr">
        <is>
          <t>PUNTA PHILLIPS EXTRA LARGA 10 PULG ESBTMPH1203 72202 EMTOP</t>
        </is>
      </c>
      <c r="C3643" s="5" t="inlineStr">
        <is>
          <t>FERRETERIA GENERAL</t>
        </is>
      </c>
      <c r="D3643" s="11" t="n">
        <v>8</v>
      </c>
      <c r="E3643" s="12" t="n">
        <v>8391.5</v>
      </c>
      <c r="F3643" s="14">
        <f>E3643/SUM(E$2:E$4165)</f>
        <v/>
      </c>
      <c r="G3643" s="14">
        <f>G3642+F3643</f>
        <v/>
      </c>
      <c r="H3643" s="5">
        <f>IF(G3643&lt;=p_rot_a,"A",IF(G3643&lt;=p_rot_b,"B","C"))</f>
        <v/>
      </c>
    </row>
    <row r="3644">
      <c r="A3644" s="5" t="inlineStr">
        <is>
          <t>961</t>
        </is>
      </c>
      <c r="B3644" s="5" t="inlineStr">
        <is>
          <t>REDUCCION PVC 1/2 X 3/4</t>
        </is>
      </c>
      <c r="C3644" s="5" t="inlineStr">
        <is>
          <t>TUBERIA PVC, CANOAS Y ACCESORIOS</t>
        </is>
      </c>
      <c r="D3644" s="11" t="n">
        <v>19</v>
      </c>
      <c r="E3644" s="12" t="n">
        <v>8390.209999999999</v>
      </c>
      <c r="F3644" s="14">
        <f>E3644/SUM(E$2:E$4165)</f>
        <v/>
      </c>
      <c r="G3644" s="14">
        <f>G3643+F3644</f>
        <v/>
      </c>
      <c r="H3644" s="5">
        <f>IF(G3644&lt;=p_rot_a,"A",IF(G3644&lt;=p_rot_b,"B","C"))</f>
        <v/>
      </c>
    </row>
    <row r="3645">
      <c r="A3645" s="5" t="inlineStr">
        <is>
          <t>8754</t>
        </is>
      </c>
      <c r="B3645" s="5" t="inlineStr">
        <is>
          <t>BV GACHO OVOLADO F01451</t>
        </is>
      </c>
      <c r="C3645" s="5" t="inlineStr">
        <is>
          <t>FERRETERIA GENERAL</t>
        </is>
      </c>
      <c r="D3645" s="11" t="n">
        <v>8</v>
      </c>
      <c r="E3645" s="12" t="n">
        <v>8338.280000000001</v>
      </c>
      <c r="F3645" s="14">
        <f>E3645/SUM(E$2:E$4165)</f>
        <v/>
      </c>
      <c r="G3645" s="14">
        <f>G3644+F3645</f>
        <v/>
      </c>
      <c r="H3645" s="5">
        <f>IF(G3645&lt;=p_rot_a,"A",IF(G3645&lt;=p_rot_b,"B","C"))</f>
        <v/>
      </c>
    </row>
    <row r="3646">
      <c r="A3646" s="5" t="inlineStr">
        <is>
          <t>9105</t>
        </is>
      </c>
      <c r="B3646" s="5" t="inlineStr">
        <is>
          <t>TEE 1 PVC</t>
        </is>
      </c>
      <c r="C3646" s="5" t="inlineStr">
        <is>
          <t>TUBERIA PVC, CANOAS Y ACCESORIOS</t>
        </is>
      </c>
      <c r="D3646" s="11" t="n">
        <v>16</v>
      </c>
      <c r="E3646" s="12" t="n">
        <v>8257.68</v>
      </c>
      <c r="F3646" s="14">
        <f>E3646/SUM(E$2:E$4165)</f>
        <v/>
      </c>
      <c r="G3646" s="14">
        <f>G3645+F3646</f>
        <v/>
      </c>
      <c r="H3646" s="5">
        <f>IF(G3646&lt;=p_rot_a,"A",IF(G3646&lt;=p_rot_b,"B","C"))</f>
        <v/>
      </c>
    </row>
    <row r="3647">
      <c r="A3647" s="5" t="inlineStr">
        <is>
          <t>73290</t>
        </is>
      </c>
      <c r="B3647" s="5" t="inlineStr">
        <is>
          <t>ARANDELA PRESION 5/16</t>
        </is>
      </c>
      <c r="C3647" s="5" t="inlineStr">
        <is>
          <t>TORNILLERIA</t>
        </is>
      </c>
      <c r="D3647" s="11" t="n">
        <v>194</v>
      </c>
      <c r="E3647" s="12" t="n">
        <v>8255.09</v>
      </c>
      <c r="F3647" s="14">
        <f>E3647/SUM(E$2:E$4165)</f>
        <v/>
      </c>
      <c r="G3647" s="14">
        <f>G3646+F3647</f>
        <v/>
      </c>
      <c r="H3647" s="5">
        <f>IF(G3647&lt;=p_rot_a,"A",IF(G3647&lt;=p_rot_b,"B","C"))</f>
        <v/>
      </c>
    </row>
    <row r="3648">
      <c r="A3648" s="5" t="inlineStr">
        <is>
          <t>71490</t>
        </is>
      </c>
      <c r="B3648" s="5" t="inlineStr">
        <is>
          <t>TORNILLO ESTUFA 3/16 X 1</t>
        </is>
      </c>
      <c r="C3648" s="5" t="inlineStr">
        <is>
          <t>TORNILLERIA</t>
        </is>
      </c>
      <c r="D3648" s="11" t="n">
        <v>182</v>
      </c>
      <c r="E3648" s="12" t="n">
        <v>8239.799999999999</v>
      </c>
      <c r="F3648" s="14">
        <f>E3648/SUM(E$2:E$4165)</f>
        <v/>
      </c>
      <c r="G3648" s="14">
        <f>G3647+F3648</f>
        <v/>
      </c>
      <c r="H3648" s="5">
        <f>IF(G3648&lt;=p_rot_a,"A",IF(G3648&lt;=p_rot_b,"B","C"))</f>
        <v/>
      </c>
    </row>
    <row r="3649">
      <c r="A3649" s="5" t="inlineStr">
        <is>
          <t>30107</t>
        </is>
      </c>
      <c r="B3649" s="5" t="inlineStr">
        <is>
          <t>AGUILA SOCKET P/ INTEMPERIE  1045</t>
        </is>
      </c>
      <c r="C3649" s="5" t="inlineStr">
        <is>
          <t>ACCESORIOS ELECTRICOS Y CABLES</t>
        </is>
      </c>
      <c r="D3649" s="11" t="n">
        <v>9</v>
      </c>
      <c r="E3649" s="12" t="n">
        <v>8228.610000000001</v>
      </c>
      <c r="F3649" s="14">
        <f>E3649/SUM(E$2:E$4165)</f>
        <v/>
      </c>
      <c r="G3649" s="14">
        <f>G3648+F3649</f>
        <v/>
      </c>
      <c r="H3649" s="5">
        <f>IF(G3649&lt;=p_rot_a,"A",IF(G3649&lt;=p_rot_b,"B","C"))</f>
        <v/>
      </c>
    </row>
    <row r="3650">
      <c r="A3650" s="5" t="inlineStr">
        <is>
          <t>73003</t>
        </is>
      </c>
      <c r="B3650" s="5" t="inlineStr">
        <is>
          <t>VESLEE COOLANT DETECTOR DE FUGAS GALON</t>
        </is>
      </c>
      <c r="C3650" s="5" t="inlineStr">
        <is>
          <t>FERRETERIA GENERAL</t>
        </is>
      </c>
      <c r="D3650" s="11" t="n">
        <v>3</v>
      </c>
      <c r="E3650" s="12" t="n">
        <v>8205.610000000001</v>
      </c>
      <c r="F3650" s="14">
        <f>E3650/SUM(E$2:E$4165)</f>
        <v/>
      </c>
      <c r="G3650" s="14">
        <f>G3649+F3650</f>
        <v/>
      </c>
      <c r="H3650" s="5">
        <f>IF(G3650&lt;=p_rot_a,"A",IF(G3650&lt;=p_rot_b,"B","C"))</f>
        <v/>
      </c>
    </row>
    <row r="3651">
      <c r="A3651" s="5" t="inlineStr">
        <is>
          <t>964</t>
        </is>
      </c>
      <c r="B3651" s="5" t="inlineStr">
        <is>
          <t>NIPLE 1/2 X 6 GALVANIZADO</t>
        </is>
      </c>
      <c r="C3651" s="5" t="inlineStr">
        <is>
          <t>FERRETERIA GENERAL</t>
        </is>
      </c>
      <c r="D3651" s="11" t="n">
        <v>14</v>
      </c>
      <c r="E3651" s="12" t="n">
        <v>8192.139999999999</v>
      </c>
      <c r="F3651" s="14">
        <f>E3651/SUM(E$2:E$4165)</f>
        <v/>
      </c>
      <c r="G3651" s="14">
        <f>G3650+F3651</f>
        <v/>
      </c>
      <c r="H3651" s="5">
        <f>IF(G3651&lt;=p_rot_a,"A",IF(G3651&lt;=p_rot_b,"B","C"))</f>
        <v/>
      </c>
    </row>
    <row r="3652">
      <c r="A3652" s="5" t="inlineStr">
        <is>
          <t>72516</t>
        </is>
      </c>
      <c r="B3652" s="5" t="inlineStr">
        <is>
          <t>NIPLE 1/2 X 4 GALVANIZADO</t>
        </is>
      </c>
      <c r="C3652" s="5" t="inlineStr">
        <is>
          <t>FERRETERIA GENERAL</t>
        </is>
      </c>
      <c r="D3652" s="11" t="n">
        <v>15</v>
      </c>
      <c r="E3652" s="12" t="n">
        <v>8191.65</v>
      </c>
      <c r="F3652" s="14">
        <f>E3652/SUM(E$2:E$4165)</f>
        <v/>
      </c>
      <c r="G3652" s="14">
        <f>G3651+F3652</f>
        <v/>
      </c>
      <c r="H3652" s="5">
        <f>IF(G3652&lt;=p_rot_a,"A",IF(G3652&lt;=p_rot_b,"B","C"))</f>
        <v/>
      </c>
    </row>
    <row r="3653">
      <c r="A3653" s="5" t="inlineStr">
        <is>
          <t>351100300992025</t>
        </is>
      </c>
      <c r="B3653" s="5" t="inlineStr">
        <is>
          <t>WADFOW PIQUETA 500 GRAMOS  WHM1335</t>
        </is>
      </c>
      <c r="C3653" s="5" t="inlineStr">
        <is>
          <t>FERRETERIA GENERAL</t>
        </is>
      </c>
      <c r="D3653" s="11" t="n">
        <v>4</v>
      </c>
      <c r="E3653" s="12" t="n">
        <v>8175.75</v>
      </c>
      <c r="F3653" s="14">
        <f>E3653/SUM(E$2:E$4165)</f>
        <v/>
      </c>
      <c r="G3653" s="14">
        <f>G3652+F3653</f>
        <v/>
      </c>
      <c r="H3653" s="5">
        <f>IF(G3653&lt;=p_rot_a,"A",IF(G3653&lt;=p_rot_b,"B","C"))</f>
        <v/>
      </c>
    </row>
    <row r="3654">
      <c r="A3654" s="5" t="inlineStr">
        <is>
          <t>351100300991546</t>
        </is>
      </c>
      <c r="B3654" s="5" t="inlineStr">
        <is>
          <t>NORTON DISCO LIJA VELCRO GRANO 150 5 U</t>
        </is>
      </c>
      <c r="C3654" s="5" t="inlineStr">
        <is>
          <t>FERRETERIA GENERAL</t>
        </is>
      </c>
      <c r="D3654" s="11" t="n">
        <v>4</v>
      </c>
      <c r="E3654" s="12" t="n">
        <v>8160</v>
      </c>
      <c r="F3654" s="14">
        <f>E3654/SUM(E$2:E$4165)</f>
        <v/>
      </c>
      <c r="G3654" s="14">
        <f>G3653+F3654</f>
        <v/>
      </c>
      <c r="H3654" s="5">
        <f>IF(G3654&lt;=p_rot_a,"A",IF(G3654&lt;=p_rot_b,"B","C"))</f>
        <v/>
      </c>
    </row>
    <row r="3655">
      <c r="A3655" s="5" t="inlineStr">
        <is>
          <t>351100300992531</t>
        </is>
      </c>
      <c r="B3655" s="5" t="inlineStr">
        <is>
          <t>VOLTECK EXTENSION USO RUDO 6M ER-6X16</t>
        </is>
      </c>
      <c r="C3655" s="5" t="inlineStr">
        <is>
          <t>ACCESORIOS ELECTRICOS Y CABLES</t>
        </is>
      </c>
      <c r="D3655" s="11" t="n">
        <v>3</v>
      </c>
      <c r="E3655" s="12" t="n">
        <v>8139.24</v>
      </c>
      <c r="F3655" s="14">
        <f>E3655/SUM(E$2:E$4165)</f>
        <v/>
      </c>
      <c r="G3655" s="14">
        <f>G3654+F3655</f>
        <v/>
      </c>
      <c r="H3655" s="5">
        <f>IF(G3655&lt;=p_rot_a,"A",IF(G3655&lt;=p_rot_b,"B","C"))</f>
        <v/>
      </c>
    </row>
    <row r="3656">
      <c r="A3656" s="5" t="inlineStr">
        <is>
          <t>351100300991703</t>
        </is>
      </c>
      <c r="B3656" s="5" t="inlineStr">
        <is>
          <t>VOLTECH EXTENSION 4M BLANCA</t>
        </is>
      </c>
      <c r="C3656" s="5" t="inlineStr">
        <is>
          <t>ACCESORIOS ELECTRICOS Y CABLES</t>
        </is>
      </c>
      <c r="D3656" s="11" t="n">
        <v>5</v>
      </c>
      <c r="E3656" s="12" t="n">
        <v>8097.6</v>
      </c>
      <c r="F3656" s="14">
        <f>E3656/SUM(E$2:E$4165)</f>
        <v/>
      </c>
      <c r="G3656" s="14">
        <f>G3655+F3656</f>
        <v/>
      </c>
      <c r="H3656" s="5">
        <f>IF(G3656&lt;=p_rot_a,"A",IF(G3656&lt;=p_rot_b,"B","C"))</f>
        <v/>
      </c>
    </row>
    <row r="3657">
      <c r="A3657" s="5" t="inlineStr">
        <is>
          <t>73587</t>
        </is>
      </c>
      <c r="B3657" s="5" t="inlineStr">
        <is>
          <t>CUCHARA ALBAñIL 8 BELLOTA</t>
        </is>
      </c>
      <c r="C3657" s="5" t="inlineStr">
        <is>
          <t>SIN CATEGORIA</t>
        </is>
      </c>
      <c r="D3657" s="11" t="n">
        <v>3</v>
      </c>
      <c r="E3657" s="12" t="n">
        <v>8042.45</v>
      </c>
      <c r="F3657" s="14">
        <f>E3657/SUM(E$2:E$4165)</f>
        <v/>
      </c>
      <c r="G3657" s="14">
        <f>G3656+F3657</f>
        <v/>
      </c>
      <c r="H3657" s="5">
        <f>IF(G3657&lt;=p_rot_a,"A",IF(G3657&lt;=p_rot_b,"B","C"))</f>
        <v/>
      </c>
    </row>
    <row r="3658">
      <c r="A3658" s="5" t="inlineStr">
        <is>
          <t>73494</t>
        </is>
      </c>
      <c r="B3658" s="5" t="inlineStr">
        <is>
          <t>TOTAL SARGENTO 5/25 THT1320503</t>
        </is>
      </c>
      <c r="C3658" s="5" t="inlineStr">
        <is>
          <t>SIN CATEGORIA</t>
        </is>
      </c>
      <c r="D3658" s="11" t="n">
        <v>3</v>
      </c>
      <c r="E3658" s="12" t="n">
        <v>7978.29</v>
      </c>
      <c r="F3658" s="14">
        <f>E3658/SUM(E$2:E$4165)</f>
        <v/>
      </c>
      <c r="G3658" s="14">
        <f>G3657+F3658</f>
        <v/>
      </c>
      <c r="H3658" s="5">
        <f>IF(G3658&lt;=p_rot_a,"A",IF(G3658&lt;=p_rot_b,"B","C"))</f>
        <v/>
      </c>
    </row>
    <row r="3659">
      <c r="A3659" s="5" t="inlineStr">
        <is>
          <t>7448</t>
        </is>
      </c>
      <c r="B3659" s="5" t="inlineStr">
        <is>
          <t>SEPARADOR P/CERAMICA 6MM</t>
        </is>
      </c>
      <c r="C3659" s="5" t="inlineStr">
        <is>
          <t>FERRETERIA GENERAL</t>
        </is>
      </c>
      <c r="D3659" s="11" t="n">
        <v>15</v>
      </c>
      <c r="E3659" s="12" t="n">
        <v>7964.6</v>
      </c>
      <c r="F3659" s="14">
        <f>E3659/SUM(E$2:E$4165)</f>
        <v/>
      </c>
      <c r="G3659" s="14">
        <f>G3658+F3659</f>
        <v/>
      </c>
      <c r="H3659" s="5">
        <f>IF(G3659&lt;=p_rot_a,"A",IF(G3659&lt;=p_rot_b,"B","C"))</f>
        <v/>
      </c>
    </row>
    <row r="3660">
      <c r="A3660" s="5" t="inlineStr">
        <is>
          <t>52223560</t>
        </is>
      </c>
      <c r="B3660" s="5" t="inlineStr">
        <is>
          <t>MAKITA BROCA SIERRA BI METAL 2 1/2 D-24913</t>
        </is>
      </c>
      <c r="C3660" s="5" t="inlineStr">
        <is>
          <t>FERRETERIA GENERAL</t>
        </is>
      </c>
      <c r="D3660" s="11" t="n">
        <v>1</v>
      </c>
      <c r="E3660" s="12" t="n">
        <v>7926.8</v>
      </c>
      <c r="F3660" s="14">
        <f>E3660/SUM(E$2:E$4165)</f>
        <v/>
      </c>
      <c r="G3660" s="14">
        <f>G3659+F3660</f>
        <v/>
      </c>
      <c r="H3660" s="5">
        <f>IF(G3660&lt;=p_rot_a,"A",IF(G3660&lt;=p_rot_b,"B","C"))</f>
        <v/>
      </c>
    </row>
    <row r="3661">
      <c r="A3661" s="5" t="inlineStr">
        <is>
          <t>73635</t>
        </is>
      </c>
      <c r="B3661" s="5" t="inlineStr">
        <is>
          <t>$$ CUCHARA ALBANIL 7 BELLOTA</t>
        </is>
      </c>
      <c r="C3661" s="5" t="inlineStr">
        <is>
          <t>SIN CATEGORIA</t>
        </is>
      </c>
      <c r="D3661" s="11" t="n">
        <v>3</v>
      </c>
      <c r="E3661" s="12" t="n">
        <v>7925.53</v>
      </c>
      <c r="F3661" s="14">
        <f>E3661/SUM(E$2:E$4165)</f>
        <v/>
      </c>
      <c r="G3661" s="14">
        <f>G3660+F3661</f>
        <v/>
      </c>
      <c r="H3661" s="5">
        <f>IF(G3661&lt;=p_rot_a,"A",IF(G3661&lt;=p_rot_b,"B","C"))</f>
        <v/>
      </c>
    </row>
    <row r="3662">
      <c r="A3662" s="5" t="inlineStr">
        <is>
          <t>73015</t>
        </is>
      </c>
      <c r="B3662" s="5" t="inlineStr">
        <is>
          <t>GANCHO ABIERTO F01810 1/2 2 PC</t>
        </is>
      </c>
      <c r="C3662" s="5" t="inlineStr">
        <is>
          <t>FERRETERIA GENERAL</t>
        </is>
      </c>
      <c r="D3662" s="11" t="n">
        <v>8</v>
      </c>
      <c r="E3662" s="12" t="n">
        <v>7882.56</v>
      </c>
      <c r="F3662" s="14">
        <f>E3662/SUM(E$2:E$4165)</f>
        <v/>
      </c>
      <c r="G3662" s="14">
        <f>G3661+F3662</f>
        <v/>
      </c>
      <c r="H3662" s="5">
        <f>IF(G3662&lt;=p_rot_a,"A",IF(G3662&lt;=p_rot_b,"B","C"))</f>
        <v/>
      </c>
    </row>
    <row r="3663">
      <c r="A3663" s="5" t="inlineStr">
        <is>
          <t>73455</t>
        </is>
      </c>
      <c r="B3663" s="5" t="inlineStr">
        <is>
          <t>TRUPER ALICATE PUNTA 7 T203-7 17315</t>
        </is>
      </c>
      <c r="C3663" s="5" t="inlineStr">
        <is>
          <t>FERRETERIA GENERAL</t>
        </is>
      </c>
      <c r="D3663" s="11" t="n">
        <v>3</v>
      </c>
      <c r="E3663" s="12" t="n">
        <v>7833</v>
      </c>
      <c r="F3663" s="14">
        <f>E3663/SUM(E$2:E$4165)</f>
        <v/>
      </c>
      <c r="G3663" s="14">
        <f>G3662+F3663</f>
        <v/>
      </c>
      <c r="H3663" s="5">
        <f>IF(G3663&lt;=p_rot_a,"A",IF(G3663&lt;=p_rot_b,"B","C"))</f>
        <v/>
      </c>
    </row>
    <row r="3664">
      <c r="A3664" s="5" t="inlineStr">
        <is>
          <t>351100300991260</t>
        </is>
      </c>
      <c r="B3664" s="5" t="inlineStr">
        <is>
          <t>PROTECTO ESMALTE FAST DRY AMARILLO CATERPILLAR 1/4</t>
        </is>
      </c>
      <c r="C3664" s="5" t="inlineStr">
        <is>
          <t>SIN CATEGORIA</t>
        </is>
      </c>
      <c r="D3664" s="11" t="n">
        <v>1</v>
      </c>
      <c r="E3664" s="12" t="n">
        <v>7822.68</v>
      </c>
      <c r="F3664" s="14">
        <f>E3664/SUM(E$2:E$4165)</f>
        <v/>
      </c>
      <c r="G3664" s="14">
        <f>G3663+F3664</f>
        <v/>
      </c>
      <c r="H3664" s="5">
        <f>IF(G3664&lt;=p_rot_a,"A",IF(G3664&lt;=p_rot_b,"B","C"))</f>
        <v/>
      </c>
    </row>
    <row r="3665">
      <c r="A3665" s="5" t="inlineStr">
        <is>
          <t>351100300991268</t>
        </is>
      </c>
      <c r="B3665" s="5" t="inlineStr">
        <is>
          <t>PROTECTO ESMALTE FAST DRY NEGRO 1/4</t>
        </is>
      </c>
      <c r="C3665" s="5" t="inlineStr">
        <is>
          <t>SIN CATEGORIA</t>
        </is>
      </c>
      <c r="D3665" s="11" t="n">
        <v>1</v>
      </c>
      <c r="E3665" s="12" t="n">
        <v>7822.68</v>
      </c>
      <c r="F3665" s="14">
        <f>E3665/SUM(E$2:E$4165)</f>
        <v/>
      </c>
      <c r="G3665" s="14">
        <f>G3664+F3665</f>
        <v/>
      </c>
      <c r="H3665" s="5">
        <f>IF(G3665&lt;=p_rot_a,"A",IF(G3665&lt;=p_rot_b,"B","C"))</f>
        <v/>
      </c>
    </row>
    <row r="3666">
      <c r="A3666" s="5" t="inlineStr">
        <is>
          <t>7850</t>
        </is>
      </c>
      <c r="B3666" s="5" t="inlineStr">
        <is>
          <t>GAZA SIN FIN 3/4</t>
        </is>
      </c>
      <c r="C3666" s="5" t="inlineStr">
        <is>
          <t>FERRETERIA GENERAL</t>
        </is>
      </c>
      <c r="D3666" s="11" t="n">
        <v>41</v>
      </c>
      <c r="E3666" s="12" t="n">
        <v>7822.31</v>
      </c>
      <c r="F3666" s="14">
        <f>E3666/SUM(E$2:E$4165)</f>
        <v/>
      </c>
      <c r="G3666" s="14">
        <f>G3665+F3666</f>
        <v/>
      </c>
      <c r="H3666" s="5">
        <f>IF(G3666&lt;=p_rot_a,"A",IF(G3666&lt;=p_rot_b,"B","C"))</f>
        <v/>
      </c>
    </row>
    <row r="3667">
      <c r="A3667" s="5" t="inlineStr">
        <is>
          <t>72812</t>
        </is>
      </c>
      <c r="B3667" s="5" t="inlineStr">
        <is>
          <t>BASE PANTALLA 23/55 FIJA</t>
        </is>
      </c>
      <c r="C3667" s="5" t="inlineStr">
        <is>
          <t>FERRETERIA GENERAL</t>
        </is>
      </c>
      <c r="D3667" s="11" t="n">
        <v>1</v>
      </c>
      <c r="E3667" s="12" t="n">
        <v>7818.73</v>
      </c>
      <c r="F3667" s="14">
        <f>E3667/SUM(E$2:E$4165)</f>
        <v/>
      </c>
      <c r="G3667" s="14">
        <f>G3666+F3667</f>
        <v/>
      </c>
      <c r="H3667" s="5">
        <f>IF(G3667&lt;=p_rot_a,"A",IF(G3667&lt;=p_rot_b,"B","C"))</f>
        <v/>
      </c>
    </row>
    <row r="3668">
      <c r="A3668" s="5" t="inlineStr">
        <is>
          <t>73715</t>
        </is>
      </c>
      <c r="B3668" s="5" t="inlineStr">
        <is>
          <t>TOTAL LLAVE COROFIJA  17MM TCSPA171</t>
        </is>
      </c>
      <c r="C3668" s="5" t="inlineStr">
        <is>
          <t>FERRETERIA GENERAL</t>
        </is>
      </c>
      <c r="D3668" s="11" t="n">
        <v>5</v>
      </c>
      <c r="E3668" s="12" t="n">
        <v>7797.83</v>
      </c>
      <c r="F3668" s="14">
        <f>E3668/SUM(E$2:E$4165)</f>
        <v/>
      </c>
      <c r="G3668" s="14">
        <f>G3667+F3668</f>
        <v/>
      </c>
      <c r="H3668" s="5">
        <f>IF(G3668&lt;=p_rot_a,"A",IF(G3668&lt;=p_rot_b,"B","C"))</f>
        <v/>
      </c>
    </row>
    <row r="3669">
      <c r="A3669" s="5" t="inlineStr">
        <is>
          <t>757</t>
        </is>
      </c>
      <c r="B3669" s="5" t="inlineStr">
        <is>
          <t>EMPAQUE MANGUERA</t>
        </is>
      </c>
      <c r="C3669" s="5" t="inlineStr">
        <is>
          <t>FERRETERIA GENERAL</t>
        </is>
      </c>
      <c r="D3669" s="11" t="n">
        <v>88</v>
      </c>
      <c r="E3669" s="12" t="n">
        <v>7788</v>
      </c>
      <c r="F3669" s="14">
        <f>E3669/SUM(E$2:E$4165)</f>
        <v/>
      </c>
      <c r="G3669" s="14">
        <f>G3668+F3669</f>
        <v/>
      </c>
      <c r="H3669" s="5">
        <f>IF(G3669&lt;=p_rot_a,"A",IF(G3669&lt;=p_rot_b,"B","C"))</f>
        <v/>
      </c>
    </row>
    <row r="3670">
      <c r="A3670" s="5" t="inlineStr">
        <is>
          <t>351100300991415</t>
        </is>
      </c>
      <c r="B3670" s="5" t="inlineStr">
        <is>
          <t>TRAMONTINA RESISTENCIA DUCHA 3T 127V 5500W</t>
        </is>
      </c>
      <c r="C3670" s="5" t="inlineStr">
        <is>
          <t>SIN CATEGORIA</t>
        </is>
      </c>
      <c r="D3670" s="11" t="n">
        <v>5</v>
      </c>
      <c r="E3670" s="12" t="n">
        <v>7777.08</v>
      </c>
      <c r="F3670" s="14">
        <f>E3670/SUM(E$2:E$4165)</f>
        <v/>
      </c>
      <c r="G3670" s="14">
        <f>G3669+F3670</f>
        <v/>
      </c>
      <c r="H3670" s="5">
        <f>IF(G3670&lt;=p_rot_a,"A",IF(G3670&lt;=p_rot_b,"B","C"))</f>
        <v/>
      </c>
    </row>
    <row r="3671">
      <c r="A3671" s="5" t="inlineStr">
        <is>
          <t>72240</t>
        </is>
      </c>
      <c r="B3671" s="5" t="inlineStr">
        <is>
          <t>VITA ASIENTO INOD ELONGADO BLANCO CIERRE LENTO</t>
        </is>
      </c>
      <c r="C3671" s="5" t="inlineStr">
        <is>
          <t>LOZA SANITARIA</t>
        </is>
      </c>
      <c r="D3671" s="11" t="n">
        <v>1</v>
      </c>
      <c r="E3671" s="12" t="n">
        <v>7763.22</v>
      </c>
      <c r="F3671" s="14">
        <f>E3671/SUM(E$2:E$4165)</f>
        <v/>
      </c>
      <c r="G3671" s="14">
        <f>G3670+F3671</f>
        <v/>
      </c>
      <c r="H3671" s="5">
        <f>IF(G3671&lt;=p_rot_a,"A",IF(G3671&lt;=p_rot_b,"B","C"))</f>
        <v/>
      </c>
    </row>
    <row r="3672">
      <c r="A3672" s="5" t="inlineStr">
        <is>
          <t>71625</t>
        </is>
      </c>
      <c r="B3672" s="5" t="inlineStr">
        <is>
          <t>TOMA EXTENSION HEMBRA JUMBO AGUILLA 226</t>
        </is>
      </c>
      <c r="C3672" s="5" t="inlineStr">
        <is>
          <t>FERRETERIA GENERAL</t>
        </is>
      </c>
      <c r="D3672" s="11" t="n">
        <v>7</v>
      </c>
      <c r="E3672" s="12" t="n">
        <v>7725.59</v>
      </c>
      <c r="F3672" s="14">
        <f>E3672/SUM(E$2:E$4165)</f>
        <v/>
      </c>
      <c r="G3672" s="14">
        <f>G3671+F3672</f>
        <v/>
      </c>
      <c r="H3672" s="5">
        <f>IF(G3672&lt;=p_rot_a,"A",IF(G3672&lt;=p_rot_b,"B","C"))</f>
        <v/>
      </c>
    </row>
    <row r="3673">
      <c r="A3673" s="5" t="inlineStr">
        <is>
          <t>73203</t>
        </is>
      </c>
      <c r="B3673" s="5" t="inlineStr">
        <is>
          <t>CHISPA 10MM RUBI</t>
        </is>
      </c>
      <c r="C3673" s="5" t="inlineStr">
        <is>
          <t>FERRETERIA GENERAL</t>
        </is>
      </c>
      <c r="D3673" s="11" t="n">
        <v>1</v>
      </c>
      <c r="E3673" s="12" t="n">
        <v>7716.08</v>
      </c>
      <c r="F3673" s="14">
        <f>E3673/SUM(E$2:E$4165)</f>
        <v/>
      </c>
      <c r="G3673" s="14">
        <f>G3672+F3673</f>
        <v/>
      </c>
      <c r="H3673" s="5">
        <f>IF(G3673&lt;=p_rot_a,"A",IF(G3673&lt;=p_rot_b,"B","C"))</f>
        <v/>
      </c>
    </row>
    <row r="3674">
      <c r="A3674" s="5" t="inlineStr">
        <is>
          <t>329222</t>
        </is>
      </c>
      <c r="B3674" s="5" t="inlineStr">
        <is>
          <t>TORNILLO AVELLANADO ALAS ESTRIAS 2 PF</t>
        </is>
      </c>
      <c r="C3674" s="5" t="inlineStr">
        <is>
          <t>TORNILLERIA</t>
        </is>
      </c>
      <c r="D3674" s="11" t="n">
        <v>3</v>
      </c>
      <c r="E3674" s="12" t="n">
        <v>7699.11</v>
      </c>
      <c r="F3674" s="14">
        <f>E3674/SUM(E$2:E$4165)</f>
        <v/>
      </c>
      <c r="G3674" s="14">
        <f>G3673+F3674</f>
        <v/>
      </c>
      <c r="H3674" s="5">
        <f>IF(G3674&lt;=p_rot_a,"A",IF(G3674&lt;=p_rot_b,"B","C"))</f>
        <v/>
      </c>
    </row>
    <row r="3675">
      <c r="A3675" s="5" t="inlineStr">
        <is>
          <t>7266</t>
        </is>
      </c>
      <c r="B3675" s="5" t="inlineStr">
        <is>
          <t>GANCHO ADHESIVO 4PCS BEST VALUE F01455</t>
        </is>
      </c>
      <c r="C3675" s="5" t="inlineStr">
        <is>
          <t>FERRETERIA GENERAL</t>
        </is>
      </c>
      <c r="D3675" s="11" t="n">
        <v>8</v>
      </c>
      <c r="E3675" s="12" t="n">
        <v>7669.2</v>
      </c>
      <c r="F3675" s="14">
        <f>E3675/SUM(E$2:E$4165)</f>
        <v/>
      </c>
      <c r="G3675" s="14">
        <f>G3674+F3675</f>
        <v/>
      </c>
      <c r="H3675" s="5">
        <f>IF(G3675&lt;=p_rot_a,"A",IF(G3675&lt;=p_rot_b,"B","C"))</f>
        <v/>
      </c>
    </row>
    <row r="3676">
      <c r="A3676" s="5" t="inlineStr">
        <is>
          <t>351100300992041</t>
        </is>
      </c>
      <c r="B3676" s="5" t="inlineStr">
        <is>
          <t>WADFOW RATCH 3/8 WRW1238</t>
        </is>
      </c>
      <c r="C3676" s="5" t="inlineStr">
        <is>
          <t>FERRETERIA GENERAL</t>
        </is>
      </c>
      <c r="D3676" s="11" t="n">
        <v>2</v>
      </c>
      <c r="E3676" s="12" t="n">
        <v>7620.68</v>
      </c>
      <c r="F3676" s="14">
        <f>E3676/SUM(E$2:E$4165)</f>
        <v/>
      </c>
      <c r="G3676" s="14">
        <f>G3675+F3676</f>
        <v/>
      </c>
      <c r="H3676" s="5">
        <f>IF(G3676&lt;=p_rot_a,"A",IF(G3676&lt;=p_rot_b,"B","C"))</f>
        <v/>
      </c>
    </row>
    <row r="3677">
      <c r="A3677" s="5" t="inlineStr">
        <is>
          <t>9222</t>
        </is>
      </c>
      <c r="B3677" s="5" t="inlineStr">
        <is>
          <t>UNION 3/4 AGUA CALIETE CPVC</t>
        </is>
      </c>
      <c r="C3677" s="5" t="inlineStr">
        <is>
          <t>TUBERIA PVC, CANOAS Y ACCESORIOS</t>
        </is>
      </c>
      <c r="D3677" s="11" t="n">
        <v>10</v>
      </c>
      <c r="E3677" s="12" t="n">
        <v>7590</v>
      </c>
      <c r="F3677" s="14">
        <f>E3677/SUM(E$2:E$4165)</f>
        <v/>
      </c>
      <c r="G3677" s="14">
        <f>G3676+F3677</f>
        <v/>
      </c>
      <c r="H3677" s="5">
        <f>IF(G3677&lt;=p_rot_a,"A",IF(G3677&lt;=p_rot_b,"B","C"))</f>
        <v/>
      </c>
    </row>
    <row r="3678">
      <c r="A3678" s="5" t="inlineStr">
        <is>
          <t>351100300991673</t>
        </is>
      </c>
      <c r="B3678" s="5" t="inlineStr">
        <is>
          <t>BV GANCHO CUADRADO 25MM F01492 ADHESIVO</t>
        </is>
      </c>
      <c r="C3678" s="5" t="inlineStr">
        <is>
          <t>FERRETERIA GENERAL</t>
        </is>
      </c>
      <c r="D3678" s="11" t="n">
        <v>7</v>
      </c>
      <c r="E3678" s="12" t="n">
        <v>7570.5</v>
      </c>
      <c r="F3678" s="14">
        <f>E3678/SUM(E$2:E$4165)</f>
        <v/>
      </c>
      <c r="G3678" s="14">
        <f>G3677+F3678</f>
        <v/>
      </c>
      <c r="H3678" s="5">
        <f>IF(G3678&lt;=p_rot_a,"A",IF(G3678&lt;=p_rot_b,"B","C"))</f>
        <v/>
      </c>
    </row>
    <row r="3679">
      <c r="A3679" s="5" t="inlineStr">
        <is>
          <t>72448</t>
        </is>
      </c>
      <c r="B3679" s="5" t="inlineStr">
        <is>
          <t>TORNILLO CARROCERIA 5/16 X 4</t>
        </is>
      </c>
      <c r="C3679" s="5" t="inlineStr">
        <is>
          <t>TORNILLERIA</t>
        </is>
      </c>
      <c r="D3679" s="11" t="n">
        <v>43</v>
      </c>
      <c r="E3679" s="12" t="n">
        <v>7534.89</v>
      </c>
      <c r="F3679" s="14">
        <f>E3679/SUM(E$2:E$4165)</f>
        <v/>
      </c>
      <c r="G3679" s="14">
        <f>G3678+F3679</f>
        <v/>
      </c>
      <c r="H3679" s="5">
        <f>IF(G3679&lt;=p_rot_a,"A",IF(G3679&lt;=p_rot_b,"B","C"))</f>
        <v/>
      </c>
    </row>
    <row r="3680">
      <c r="A3680" s="5" t="inlineStr">
        <is>
          <t>4250560</t>
        </is>
      </c>
      <c r="B3680" s="5" t="inlineStr">
        <is>
          <t>TOTAL SARGENTO RAPIDO 18 THT1340603</t>
        </is>
      </c>
      <c r="C3680" s="5" t="inlineStr">
        <is>
          <t>FERRETERIA GENERAL</t>
        </is>
      </c>
      <c r="D3680" s="11" t="n">
        <v>2</v>
      </c>
      <c r="E3680" s="12" t="n">
        <v>7531</v>
      </c>
      <c r="F3680" s="14">
        <f>E3680/SUM(E$2:E$4165)</f>
        <v/>
      </c>
      <c r="G3680" s="14">
        <f>G3679+F3680</f>
        <v/>
      </c>
      <c r="H3680" s="5">
        <f>IF(G3680&lt;=p_rot_a,"A",IF(G3680&lt;=p_rot_b,"B","C"))</f>
        <v/>
      </c>
    </row>
    <row r="3681">
      <c r="A3681" s="5" t="inlineStr">
        <is>
          <t>7966</t>
        </is>
      </c>
      <c r="B3681" s="5" t="inlineStr">
        <is>
          <t>SOPORTE ESPEJO 6PCS BEST VALUE F01435</t>
        </is>
      </c>
      <c r="C3681" s="5" t="inlineStr">
        <is>
          <t>FERRETERIA GENERAL</t>
        </is>
      </c>
      <c r="D3681" s="11" t="n">
        <v>15</v>
      </c>
      <c r="E3681" s="12" t="n">
        <v>7528.5</v>
      </c>
      <c r="F3681" s="14">
        <f>E3681/SUM(E$2:E$4165)</f>
        <v/>
      </c>
      <c r="G3681" s="14">
        <f>G3680+F3681</f>
        <v/>
      </c>
      <c r="H3681" s="5">
        <f>IF(G3681&lt;=p_rot_a,"A",IF(G3681&lt;=p_rot_b,"B","C"))</f>
        <v/>
      </c>
    </row>
    <row r="3682">
      <c r="A3682" s="5" t="inlineStr">
        <is>
          <t>30192</t>
        </is>
      </c>
      <c r="B3682" s="5" t="inlineStr">
        <is>
          <t>LORENZETTI RESISTENCIA TRADICADO</t>
        </is>
      </c>
      <c r="C3682" s="5" t="inlineStr">
        <is>
          <t>SIN CATEGORIA</t>
        </is>
      </c>
      <c r="D3682" s="11" t="n">
        <v>1</v>
      </c>
      <c r="E3682" s="12" t="n">
        <v>7526.25</v>
      </c>
      <c r="F3682" s="14">
        <f>E3682/SUM(E$2:E$4165)</f>
        <v/>
      </c>
      <c r="G3682" s="14">
        <f>G3681+F3682</f>
        <v/>
      </c>
      <c r="H3682" s="5">
        <f>IF(G3682&lt;=p_rot_a,"A",IF(G3682&lt;=p_rot_b,"B","C"))</f>
        <v/>
      </c>
    </row>
    <row r="3683">
      <c r="A3683" s="5" t="inlineStr">
        <is>
          <t>PINT-BT-0020</t>
        </is>
      </c>
      <c r="B3683" s="5" t="inlineStr">
        <is>
          <t>DICOLOR TINTE MADERA CLASICO SCAN 1/16 M 98</t>
        </is>
      </c>
      <c r="C3683" s="5" t="inlineStr">
        <is>
          <t>BARNIZ Y TINTES</t>
        </is>
      </c>
      <c r="D3683" s="11" t="n">
        <v>3</v>
      </c>
      <c r="E3683" s="12" t="n">
        <v>7503.3</v>
      </c>
      <c r="F3683" s="14">
        <f>E3683/SUM(E$2:E$4165)</f>
        <v/>
      </c>
      <c r="G3683" s="14">
        <f>G3682+F3683</f>
        <v/>
      </c>
      <c r="H3683" s="5">
        <f>IF(G3683&lt;=p_rot_a,"A",IF(G3683&lt;=p_rot_b,"B","C"))</f>
        <v/>
      </c>
    </row>
    <row r="3684">
      <c r="A3684" s="5" t="inlineStr">
        <is>
          <t>7748</t>
        </is>
      </c>
      <c r="B3684" s="5" t="inlineStr">
        <is>
          <t>CONECTOR BARRIL #0/3</t>
        </is>
      </c>
      <c r="C3684" s="5" t="inlineStr">
        <is>
          <t>SIN CATEGORIA</t>
        </is>
      </c>
      <c r="D3684" s="11" t="n">
        <v>2</v>
      </c>
      <c r="E3684" s="12" t="n">
        <v>7485.31</v>
      </c>
      <c r="F3684" s="14">
        <f>E3684/SUM(E$2:E$4165)</f>
        <v/>
      </c>
      <c r="G3684" s="14">
        <f>G3683+F3684</f>
        <v/>
      </c>
      <c r="H3684" s="5">
        <f>IF(G3684&lt;=p_rot_a,"A",IF(G3684&lt;=p_rot_b,"B","C"))</f>
        <v/>
      </c>
    </row>
    <row r="3685">
      <c r="A3685" s="5" t="inlineStr">
        <is>
          <t>351100300991107</t>
        </is>
      </c>
      <c r="B3685" s="5" t="inlineStr">
        <is>
          <t>AKSI BROCA PALETA 1/2</t>
        </is>
      </c>
      <c r="C3685" s="5" t="inlineStr">
        <is>
          <t>FERRETERIA GENERAL</t>
        </is>
      </c>
      <c r="D3685" s="11" t="n">
        <v>9</v>
      </c>
      <c r="E3685" s="12" t="n">
        <v>7456.23</v>
      </c>
      <c r="F3685" s="14">
        <f>E3685/SUM(E$2:E$4165)</f>
        <v/>
      </c>
      <c r="G3685" s="14">
        <f>G3684+F3685</f>
        <v/>
      </c>
      <c r="H3685" s="5">
        <f>IF(G3685&lt;=p_rot_a,"A",IF(G3685&lt;=p_rot_b,"B","C"))</f>
        <v/>
      </c>
    </row>
    <row r="3686">
      <c r="A3686" s="5" t="inlineStr">
        <is>
          <t>351100300991346</t>
        </is>
      </c>
      <c r="B3686" s="5" t="inlineStr">
        <is>
          <t>3M CINTA DOBLE CARA IG-110WF BLANCA PARA EXTERIORES 3/4 X 5M HB004543391</t>
        </is>
      </c>
      <c r="C3686" s="5" t="inlineStr">
        <is>
          <t>SIN CATEGORIA</t>
        </is>
      </c>
      <c r="D3686" s="11" t="n">
        <v>2</v>
      </c>
      <c r="E3686" s="12" t="n">
        <v>7449.12</v>
      </c>
      <c r="F3686" s="14">
        <f>E3686/SUM(E$2:E$4165)</f>
        <v/>
      </c>
      <c r="G3686" s="14">
        <f>G3685+F3686</f>
        <v/>
      </c>
      <c r="H3686" s="5">
        <f>IF(G3686&lt;=p_rot_a,"A",IF(G3686&lt;=p_rot_b,"B","C"))</f>
        <v/>
      </c>
    </row>
    <row r="3687">
      <c r="A3687" s="5" t="inlineStr">
        <is>
          <t>351100300991274</t>
        </is>
      </c>
      <c r="B3687" s="5" t="inlineStr">
        <is>
          <t>PROTECTO ESMALTE FAST DRY VERDE JOHN DEER 1/4</t>
        </is>
      </c>
      <c r="C3687" s="5" t="inlineStr">
        <is>
          <t>SIN CATEGORIA</t>
        </is>
      </c>
      <c r="D3687" s="11" t="n">
        <v>1</v>
      </c>
      <c r="E3687" s="12" t="n">
        <v>7431.54</v>
      </c>
      <c r="F3687" s="14">
        <f>E3687/SUM(E$2:E$4165)</f>
        <v/>
      </c>
      <c r="G3687" s="14">
        <f>G3686+F3687</f>
        <v/>
      </c>
      <c r="H3687" s="5">
        <f>IF(G3687&lt;=p_rot_a,"A",IF(G3687&lt;=p_rot_b,"B","C"))</f>
        <v/>
      </c>
    </row>
    <row r="3688">
      <c r="A3688" s="5" t="inlineStr">
        <is>
          <t>351100300990587</t>
        </is>
      </c>
      <c r="B3688" s="5" t="inlineStr">
        <is>
          <t>$$ BASE PANTALLA 14-35 MOVIL BASIC LIVING</t>
        </is>
      </c>
      <c r="C3688" s="5" t="inlineStr">
        <is>
          <t>FERRETERIA GENERAL</t>
        </is>
      </c>
      <c r="D3688" s="11" t="n">
        <v>1</v>
      </c>
      <c r="E3688" s="12" t="n">
        <v>7421.4</v>
      </c>
      <c r="F3688" s="14">
        <f>E3688/SUM(E$2:E$4165)</f>
        <v/>
      </c>
      <c r="G3688" s="14">
        <f>G3687+F3688</f>
        <v/>
      </c>
      <c r="H3688" s="5">
        <f>IF(G3688&lt;=p_rot_a,"A",IF(G3688&lt;=p_rot_b,"B","C"))</f>
        <v/>
      </c>
    </row>
    <row r="3689">
      <c r="A3689" s="5" t="inlineStr">
        <is>
          <t>420420908</t>
        </is>
      </c>
      <c r="B3689" s="5" t="inlineStr">
        <is>
          <t>PROTECTO METALTEC RUSTICO BRONCE 6583 1/4 GL (0.946L)</t>
        </is>
      </c>
      <c r="C3689" s="5" t="inlineStr">
        <is>
          <t>SIN CATEGORIA</t>
        </is>
      </c>
      <c r="D3689" s="11" t="n">
        <v>1</v>
      </c>
      <c r="E3689" s="12" t="n">
        <v>7388.71</v>
      </c>
      <c r="F3689" s="14">
        <f>E3689/SUM(E$2:E$4165)</f>
        <v/>
      </c>
      <c r="G3689" s="14">
        <f>G3688+F3689</f>
        <v/>
      </c>
      <c r="H3689" s="5">
        <f>IF(G3689&lt;=p_rot_a,"A",IF(G3689&lt;=p_rot_b,"B","C"))</f>
        <v/>
      </c>
    </row>
    <row r="3690">
      <c r="A3690" s="5" t="inlineStr">
        <is>
          <t>151211</t>
        </is>
      </c>
      <c r="B3690" s="5" t="inlineStr">
        <is>
          <t>CABO PICO ARSA 432402</t>
        </is>
      </c>
      <c r="C3690" s="5" t="inlineStr">
        <is>
          <t>FERRETERIA GENERAL</t>
        </is>
      </c>
      <c r="D3690" s="11" t="n">
        <v>2</v>
      </c>
      <c r="E3690" s="12" t="n">
        <v>7378.76</v>
      </c>
      <c r="F3690" s="14">
        <f>E3690/SUM(E$2:E$4165)</f>
        <v/>
      </c>
      <c r="G3690" s="14">
        <f>G3689+F3690</f>
        <v/>
      </c>
      <c r="H3690" s="5">
        <f>IF(G3690&lt;=p_rot_a,"A",IF(G3690&lt;=p_rot_b,"B","C"))</f>
        <v/>
      </c>
    </row>
    <row r="3691">
      <c r="A3691" s="5" t="inlineStr">
        <is>
          <t>72458</t>
        </is>
      </c>
      <c r="B3691" s="5" t="inlineStr">
        <is>
          <t>GRAPA CON CLAVO 12MM 100UDS</t>
        </is>
      </c>
      <c r="C3691" s="5" t="inlineStr">
        <is>
          <t>FERRETERIA GENERAL</t>
        </is>
      </c>
      <c r="D3691" s="11" t="n">
        <v>5</v>
      </c>
      <c r="E3691" s="12" t="n">
        <v>7367.93</v>
      </c>
      <c r="F3691" s="14">
        <f>E3691/SUM(E$2:E$4165)</f>
        <v/>
      </c>
      <c r="G3691" s="14">
        <f>G3690+F3691</f>
        <v/>
      </c>
      <c r="H3691" s="5">
        <f>IF(G3691&lt;=p_rot_a,"A",IF(G3691&lt;=p_rot_b,"B","C"))</f>
        <v/>
      </c>
    </row>
    <row r="3692">
      <c r="A3692" s="5" t="inlineStr">
        <is>
          <t>30279</t>
        </is>
      </c>
      <c r="B3692" s="5" t="inlineStr">
        <is>
          <t>TANIA BREAKER 1X20</t>
        </is>
      </c>
      <c r="C3692" s="5" t="inlineStr">
        <is>
          <t>ACCESORIOS ELECTRICOS Y CABLES</t>
        </is>
      </c>
      <c r="D3692" s="11" t="n">
        <v>2</v>
      </c>
      <c r="E3692" s="12" t="n">
        <v>7333.17</v>
      </c>
      <c r="F3692" s="14">
        <f>E3692/SUM(E$2:E$4165)</f>
        <v/>
      </c>
      <c r="G3692" s="14">
        <f>G3691+F3692</f>
        <v/>
      </c>
      <c r="H3692" s="5">
        <f>IF(G3692&lt;=p_rot_a,"A",IF(G3692&lt;=p_rot_b,"B","C"))</f>
        <v/>
      </c>
    </row>
    <row r="3693">
      <c r="A3693" s="5" t="inlineStr">
        <is>
          <t>71522</t>
        </is>
      </c>
      <c r="B3693" s="5" t="inlineStr">
        <is>
          <t>TOTAL DESATORNILLADOR PHILLIPS SAPITA THT26PH2038</t>
        </is>
      </c>
      <c r="C3693" s="5" t="inlineStr">
        <is>
          <t>FERRETERIA GENERAL</t>
        </is>
      </c>
      <c r="D3693" s="11" t="n">
        <v>9</v>
      </c>
      <c r="E3693" s="12" t="n">
        <v>7332.7</v>
      </c>
      <c r="F3693" s="14">
        <f>E3693/SUM(E$2:E$4165)</f>
        <v/>
      </c>
      <c r="G3693" s="14">
        <f>G3692+F3693</f>
        <v/>
      </c>
      <c r="H3693" s="5">
        <f>IF(G3693&lt;=p_rot_a,"A",IF(G3693&lt;=p_rot_b,"B","C"))</f>
        <v/>
      </c>
    </row>
    <row r="3694">
      <c r="A3694" s="5" t="inlineStr">
        <is>
          <t>7652</t>
        </is>
      </c>
      <c r="B3694" s="5" t="inlineStr">
        <is>
          <t>TRUPER UNION MANGUERA PLASTICA  12714</t>
        </is>
      </c>
      <c r="C3694" s="5" t="inlineStr">
        <is>
          <t>FERRETERIA GENERAL</t>
        </is>
      </c>
      <c r="D3694" s="11" t="n">
        <v>13</v>
      </c>
      <c r="E3694" s="12" t="n">
        <v>7315.18</v>
      </c>
      <c r="F3694" s="14">
        <f>E3694/SUM(E$2:E$4165)</f>
        <v/>
      </c>
      <c r="G3694" s="14">
        <f>G3693+F3694</f>
        <v/>
      </c>
      <c r="H3694" s="5">
        <f>IF(G3694&lt;=p_rot_a,"A",IF(G3694&lt;=p_rot_b,"B","C"))</f>
        <v/>
      </c>
    </row>
    <row r="3695">
      <c r="A3695" s="5" t="inlineStr">
        <is>
          <t>24352</t>
        </is>
      </c>
      <c r="B3695" s="5" t="inlineStr">
        <is>
          <t>TOTAL RATCH 3/8 THT106386</t>
        </is>
      </c>
      <c r="C3695" s="5" t="inlineStr">
        <is>
          <t>FERRETERIA GENERAL</t>
        </is>
      </c>
      <c r="D3695" s="11" t="n">
        <v>2</v>
      </c>
      <c r="E3695" s="12" t="n">
        <v>7277.56</v>
      </c>
      <c r="F3695" s="14">
        <f>E3695/SUM(E$2:E$4165)</f>
        <v/>
      </c>
      <c r="G3695" s="14">
        <f>G3694+F3695</f>
        <v/>
      </c>
      <c r="H3695" s="5">
        <f>IF(G3695&lt;=p_rot_a,"A",IF(G3695&lt;=p_rot_b,"B","C"))</f>
        <v/>
      </c>
    </row>
    <row r="3696">
      <c r="A3696" s="5" t="inlineStr">
        <is>
          <t>73282</t>
        </is>
      </c>
      <c r="B3696" s="5" t="inlineStr">
        <is>
          <t>TRUPER CUERDA ORILLADORA  / HTA-95</t>
        </is>
      </c>
      <c r="C3696" s="5" t="inlineStr">
        <is>
          <t>FERRETERIA GENERAL</t>
        </is>
      </c>
      <c r="D3696" s="11" t="n">
        <v>10</v>
      </c>
      <c r="E3696" s="12" t="n">
        <v>7239.71</v>
      </c>
      <c r="F3696" s="14">
        <f>E3696/SUM(E$2:E$4165)</f>
        <v/>
      </c>
      <c r="G3696" s="14">
        <f>G3695+F3696</f>
        <v/>
      </c>
      <c r="H3696" s="5">
        <f>IF(G3696&lt;=p_rot_a,"A",IF(G3696&lt;=p_rot_b,"B","C"))</f>
        <v/>
      </c>
    </row>
    <row r="3697">
      <c r="A3697" s="5" t="inlineStr">
        <is>
          <t>351100300991106</t>
        </is>
      </c>
      <c r="B3697" s="5" t="inlineStr">
        <is>
          <t>ATOMIZADOR 500ML</t>
        </is>
      </c>
      <c r="C3697" s="5" t="inlineStr">
        <is>
          <t>FERRETERIA GENERAL</t>
        </is>
      </c>
      <c r="D3697" s="11" t="n">
        <v>7</v>
      </c>
      <c r="E3697" s="12" t="n">
        <v>7239.06</v>
      </c>
      <c r="F3697" s="14">
        <f>E3697/SUM(E$2:E$4165)</f>
        <v/>
      </c>
      <c r="G3697" s="14">
        <f>G3696+F3697</f>
        <v/>
      </c>
      <c r="H3697" s="5">
        <f>IF(G3697&lt;=p_rot_a,"A",IF(G3697&lt;=p_rot_b,"B","C"))</f>
        <v/>
      </c>
    </row>
    <row r="3698">
      <c r="A3698" s="5" t="inlineStr">
        <is>
          <t>30638</t>
        </is>
      </c>
      <c r="B3698" s="5" t="inlineStr">
        <is>
          <t>TOMA  FALLA TIERRA EAGLE GF20W AGUILA</t>
        </is>
      </c>
      <c r="C3698" s="5" t="inlineStr">
        <is>
          <t>ACCESORIOS ELECTRICOS Y CABLES</t>
        </is>
      </c>
      <c r="D3698" s="11" t="n">
        <v>1</v>
      </c>
      <c r="E3698" s="12" t="n">
        <v>7210.56</v>
      </c>
      <c r="F3698" s="14">
        <f>E3698/SUM(E$2:E$4165)</f>
        <v/>
      </c>
      <c r="G3698" s="14">
        <f>G3697+F3698</f>
        <v/>
      </c>
      <c r="H3698" s="5">
        <f>IF(G3698&lt;=p_rot_a,"A",IF(G3698&lt;=p_rot_b,"B","C"))</f>
        <v/>
      </c>
    </row>
    <row r="3699">
      <c r="A3699" s="5" t="inlineStr">
        <is>
          <t>9181</t>
        </is>
      </c>
      <c r="B3699" s="5" t="inlineStr">
        <is>
          <t>UNION EMT 1/2</t>
        </is>
      </c>
      <c r="C3699" s="5" t="inlineStr">
        <is>
          <t>ACCESORIOS ELECTRICOS Y CABLES</t>
        </is>
      </c>
      <c r="D3699" s="11" t="n">
        <v>36</v>
      </c>
      <c r="E3699" s="12" t="n">
        <v>7205.56</v>
      </c>
      <c r="F3699" s="14">
        <f>E3699/SUM(E$2:E$4165)</f>
        <v/>
      </c>
      <c r="G3699" s="14">
        <f>G3698+F3699</f>
        <v/>
      </c>
      <c r="H3699" s="5">
        <f>IF(G3699&lt;=p_rot_a,"A",IF(G3699&lt;=p_rot_b,"B","C"))</f>
        <v/>
      </c>
    </row>
    <row r="3700">
      <c r="A3700" s="5" t="inlineStr">
        <is>
          <t>420420927</t>
        </is>
      </c>
      <c r="B3700" s="5" t="inlineStr">
        <is>
          <t>PROTECTO PRO PROTECTO LATEX MATE BLANCO 9070 1/4 GL (0.946L)</t>
        </is>
      </c>
      <c r="C3700" s="5" t="inlineStr">
        <is>
          <t>SIN CATEGORIA</t>
        </is>
      </c>
      <c r="D3700" s="11" t="n">
        <v>2</v>
      </c>
      <c r="E3700" s="12" t="n">
        <v>7197.3</v>
      </c>
      <c r="F3700" s="14">
        <f>E3700/SUM(E$2:E$4165)</f>
        <v/>
      </c>
      <c r="G3700" s="14">
        <f>G3699+F3700</f>
        <v/>
      </c>
      <c r="H3700" s="5">
        <f>IF(G3700&lt;=p_rot_a,"A",IF(G3700&lt;=p_rot_b,"B","C"))</f>
        <v/>
      </c>
    </row>
    <row r="3701">
      <c r="A3701" s="5" t="inlineStr">
        <is>
          <t>9334</t>
        </is>
      </c>
      <c r="B3701" s="5" t="inlineStr">
        <is>
          <t>CODO 3/4 AGUA CALIENTE</t>
        </is>
      </c>
      <c r="C3701" s="5" t="inlineStr">
        <is>
          <t>TUBERIA PVC, CANOAS Y ACCESORIOS</t>
        </is>
      </c>
      <c r="D3701" s="11" t="n">
        <v>10</v>
      </c>
      <c r="E3701" s="12" t="n">
        <v>7180</v>
      </c>
      <c r="F3701" s="14">
        <f>E3701/SUM(E$2:E$4165)</f>
        <v/>
      </c>
      <c r="G3701" s="14">
        <f>G3700+F3701</f>
        <v/>
      </c>
      <c r="H3701" s="5">
        <f>IF(G3701&lt;=p_rot_a,"A",IF(G3701&lt;=p_rot_b,"B","C"))</f>
        <v/>
      </c>
    </row>
    <row r="3702">
      <c r="A3702" s="5" t="inlineStr">
        <is>
          <t>71369</t>
        </is>
      </c>
      <c r="B3702" s="5" t="inlineStr">
        <is>
          <t>TORNILLO HEXAGONAL 1/4 X 3</t>
        </is>
      </c>
      <c r="C3702" s="5" t="inlineStr">
        <is>
          <t>TORNILLERIA</t>
        </is>
      </c>
      <c r="D3702" s="11" t="n">
        <v>54</v>
      </c>
      <c r="E3702" s="12" t="n">
        <v>7167.96</v>
      </c>
      <c r="F3702" s="14">
        <f>E3702/SUM(E$2:E$4165)</f>
        <v/>
      </c>
      <c r="G3702" s="14">
        <f>G3701+F3702</f>
        <v/>
      </c>
      <c r="H3702" s="5">
        <f>IF(G3702&lt;=p_rot_a,"A",IF(G3702&lt;=p_rot_b,"B","C"))</f>
        <v/>
      </c>
    </row>
    <row r="3703">
      <c r="A3703" s="5" t="inlineStr">
        <is>
          <t>72269</t>
        </is>
      </c>
      <c r="B3703" s="5" t="inlineStr">
        <is>
          <t>TRUPER CUERDA ORILLADORA #HTA-65</t>
        </is>
      </c>
      <c r="C3703" s="5" t="inlineStr">
        <is>
          <t>FERRETERIA GENERAL</t>
        </is>
      </c>
      <c r="D3703" s="11" t="n">
        <v>13</v>
      </c>
      <c r="E3703" s="12" t="n">
        <v>7143.99</v>
      </c>
      <c r="F3703" s="14">
        <f>E3703/SUM(E$2:E$4165)</f>
        <v/>
      </c>
      <c r="G3703" s="14">
        <f>G3702+F3703</f>
        <v/>
      </c>
      <c r="H3703" s="5">
        <f>IF(G3703&lt;=p_rot_a,"A",IF(G3703&lt;=p_rot_b,"B","C"))</f>
        <v/>
      </c>
    </row>
    <row r="3704">
      <c r="A3704" s="5" t="inlineStr">
        <is>
          <t>351100300991305</t>
        </is>
      </c>
      <c r="B3704" s="5" t="inlineStr">
        <is>
          <t>TRUPER BROCA VIDRIO Y AZULEJO 3/16 BVI-3/16</t>
        </is>
      </c>
      <c r="C3704" s="5" t="inlineStr">
        <is>
          <t>FERRETERIA GENERAL</t>
        </is>
      </c>
      <c r="D3704" s="11" t="n">
        <v>7</v>
      </c>
      <c r="E3704" s="12" t="n">
        <v>7135.84</v>
      </c>
      <c r="F3704" s="14">
        <f>E3704/SUM(E$2:E$4165)</f>
        <v/>
      </c>
      <c r="G3704" s="14">
        <f>G3703+F3704</f>
        <v/>
      </c>
      <c r="H3704" s="5">
        <f>IF(G3704&lt;=p_rot_a,"A",IF(G3704&lt;=p_rot_b,"B","C"))</f>
        <v/>
      </c>
    </row>
    <row r="3705">
      <c r="A3705" s="5" t="inlineStr">
        <is>
          <t>351100300991548</t>
        </is>
      </c>
      <c r="B3705" s="5" t="inlineStr">
        <is>
          <t>$$ NORTON DISCO LIJA GRANO 220 VELCRO 5 U</t>
        </is>
      </c>
      <c r="C3705" s="5" t="inlineStr">
        <is>
          <t>FERRETERIA GENERAL</t>
        </is>
      </c>
      <c r="D3705" s="11" t="n">
        <v>3</v>
      </c>
      <c r="E3705" s="12" t="n">
        <v>7119</v>
      </c>
      <c r="F3705" s="14">
        <f>E3705/SUM(E$2:E$4165)</f>
        <v/>
      </c>
      <c r="G3705" s="14">
        <f>G3704+F3705</f>
        <v/>
      </c>
      <c r="H3705" s="5">
        <f>IF(G3705&lt;=p_rot_a,"A",IF(G3705&lt;=p_rot_b,"B","C"))</f>
        <v/>
      </c>
    </row>
    <row r="3706">
      <c r="A3706" s="5" t="inlineStr">
        <is>
          <t>7834</t>
        </is>
      </c>
      <c r="B3706" s="5" t="inlineStr">
        <is>
          <t>$$ TUBO FLUORECENTE 20W F20T12 LUZ DIA</t>
        </is>
      </c>
      <c r="C3706" s="5" t="inlineStr">
        <is>
          <t>ACCESORIOS ELECTRICOS Y CABLES</t>
        </is>
      </c>
      <c r="D3706" s="11" t="n">
        <v>7</v>
      </c>
      <c r="E3706" s="12" t="n">
        <v>7101.56</v>
      </c>
      <c r="F3706" s="14">
        <f>E3706/SUM(E$2:E$4165)</f>
        <v/>
      </c>
      <c r="G3706" s="14">
        <f>G3705+F3706</f>
        <v/>
      </c>
      <c r="H3706" s="5">
        <f>IF(G3706&lt;=p_rot_a,"A",IF(G3706&lt;=p_rot_b,"B","C"))</f>
        <v/>
      </c>
    </row>
    <row r="3707">
      <c r="A3707" s="5" t="inlineStr">
        <is>
          <t>25886</t>
        </is>
      </c>
      <c r="B3707" s="5" t="inlineStr">
        <is>
          <t>PICO SOLO 5LBS ARSA</t>
        </is>
      </c>
      <c r="C3707" s="5" t="inlineStr">
        <is>
          <t>FERRETERIA GENERAL</t>
        </is>
      </c>
      <c r="D3707" s="11" t="n">
        <v>1</v>
      </c>
      <c r="E3707" s="12" t="n">
        <v>7088.5</v>
      </c>
      <c r="F3707" s="14">
        <f>E3707/SUM(E$2:E$4165)</f>
        <v/>
      </c>
      <c r="G3707" s="14">
        <f>G3706+F3707</f>
        <v/>
      </c>
      <c r="H3707" s="5">
        <f>IF(G3707&lt;=p_rot_a,"A",IF(G3707&lt;=p_rot_b,"B","C"))</f>
        <v/>
      </c>
    </row>
    <row r="3708">
      <c r="A3708" s="5" t="inlineStr">
        <is>
          <t>72403</t>
        </is>
      </c>
      <c r="B3708" s="5" t="inlineStr">
        <is>
          <t>ARANDELA PRESION  1/4</t>
        </is>
      </c>
      <c r="C3708" s="5" t="inlineStr">
        <is>
          <t>TORNILLERIA</t>
        </is>
      </c>
      <c r="D3708" s="11" t="n">
        <v>282</v>
      </c>
      <c r="E3708" s="12" t="n">
        <v>7088.13</v>
      </c>
      <c r="F3708" s="14">
        <f>E3708/SUM(E$2:E$4165)</f>
        <v/>
      </c>
      <c r="G3708" s="14">
        <f>G3707+F3708</f>
        <v/>
      </c>
      <c r="H3708" s="5">
        <f>IF(G3708&lt;=p_rot_a,"A",IF(G3708&lt;=p_rot_b,"B","C"))</f>
        <v/>
      </c>
    </row>
    <row r="3709">
      <c r="A3709" s="5" t="inlineStr">
        <is>
          <t>71289</t>
        </is>
      </c>
      <c r="B3709" s="5" t="inlineStr">
        <is>
          <t>LIJA TELA 60</t>
        </is>
      </c>
      <c r="C3709" s="5" t="inlineStr">
        <is>
          <t>FERRETERIA GENERAL</t>
        </is>
      </c>
      <c r="D3709" s="11" t="n">
        <v>16</v>
      </c>
      <c r="E3709" s="12" t="n">
        <v>7079.68</v>
      </c>
      <c r="F3709" s="14">
        <f>E3709/SUM(E$2:E$4165)</f>
        <v/>
      </c>
      <c r="G3709" s="14">
        <f>G3708+F3709</f>
        <v/>
      </c>
      <c r="H3709" s="5">
        <f>IF(G3709&lt;=p_rot_a,"A",IF(G3709&lt;=p_rot_b,"B","C"))</f>
        <v/>
      </c>
    </row>
    <row r="3710">
      <c r="A3710" s="5" t="inlineStr">
        <is>
          <t>351100300992829</t>
        </is>
      </c>
      <c r="B3710" s="5" t="inlineStr">
        <is>
          <t>HIDROTEK ASPERSION CUADRADA DE DUCHA NEGRA 8 PULG HTK-RG-15C</t>
        </is>
      </c>
      <c r="C3710" s="5" t="inlineStr">
        <is>
          <t>IMPORTACION GRIFERIA</t>
        </is>
      </c>
      <c r="D3710" s="11" t="n">
        <v>1</v>
      </c>
      <c r="E3710" s="12" t="n">
        <v>7079.65</v>
      </c>
      <c r="F3710" s="14">
        <f>E3710/SUM(E$2:E$4165)</f>
        <v/>
      </c>
      <c r="G3710" s="14">
        <f>G3709+F3710</f>
        <v/>
      </c>
      <c r="H3710" s="5">
        <f>IF(G3710&lt;=p_rot_a,"A",IF(G3710&lt;=p_rot_b,"B","C"))</f>
        <v/>
      </c>
    </row>
    <row r="3711">
      <c r="A3711" s="5" t="inlineStr">
        <is>
          <t>351100300991055</t>
        </is>
      </c>
      <c r="B3711" s="5" t="inlineStr">
        <is>
          <t>SEMILLA DE CHILE JALAPENO SUPLIJARDINES 0126000000200</t>
        </is>
      </c>
      <c r="C3711" s="5" t="inlineStr">
        <is>
          <t>FERRETERIA GENERAL</t>
        </is>
      </c>
      <c r="D3711" s="11" t="n">
        <v>6</v>
      </c>
      <c r="E3711" s="12" t="n">
        <v>7048.61</v>
      </c>
      <c r="F3711" s="14">
        <f>E3711/SUM(E$2:E$4165)</f>
        <v/>
      </c>
      <c r="G3711" s="14">
        <f>G3710+F3711</f>
        <v/>
      </c>
      <c r="H3711" s="5">
        <f>IF(G3711&lt;=p_rot_a,"A",IF(G3711&lt;=p_rot_b,"B","C"))</f>
        <v/>
      </c>
    </row>
    <row r="3712">
      <c r="A3712" s="5" t="inlineStr">
        <is>
          <t>650992910</t>
        </is>
      </c>
      <c r="B3712" s="5" t="inlineStr">
        <is>
          <t>LLAVE LAVATORIO TOLEDO CROMADA METALICA BZ2001-CH</t>
        </is>
      </c>
      <c r="C3712" s="5" t="inlineStr">
        <is>
          <t>IMPORTACION GRIFERIA</t>
        </is>
      </c>
      <c r="D3712" s="11" t="n">
        <v>1</v>
      </c>
      <c r="E3712" s="12" t="n">
        <v>6991.15</v>
      </c>
      <c r="F3712" s="14">
        <f>E3712/SUM(E$2:E$4165)</f>
        <v/>
      </c>
      <c r="G3712" s="14">
        <f>G3711+F3712</f>
        <v/>
      </c>
      <c r="H3712" s="5">
        <f>IF(G3712&lt;=p_rot_a,"A",IF(G3712&lt;=p_rot_b,"B","C"))</f>
        <v/>
      </c>
    </row>
    <row r="3713">
      <c r="A3713" s="5" t="inlineStr">
        <is>
          <t>72953</t>
        </is>
      </c>
      <c r="B3713" s="5" t="inlineStr">
        <is>
          <t>GRAPA CON CLAVO 9MM 100UNDS</t>
        </is>
      </c>
      <c r="C3713" s="5" t="inlineStr">
        <is>
          <t>FERRETERIA GENERAL</t>
        </is>
      </c>
      <c r="D3713" s="11" t="n">
        <v>6</v>
      </c>
      <c r="E3713" s="12" t="n">
        <v>6988.28</v>
      </c>
      <c r="F3713" s="14">
        <f>E3713/SUM(E$2:E$4165)</f>
        <v/>
      </c>
      <c r="G3713" s="14">
        <f>G3712+F3713</f>
        <v/>
      </c>
      <c r="H3713" s="5">
        <f>IF(G3713&lt;=p_rot_a,"A",IF(G3713&lt;=p_rot_b,"B","C"))</f>
        <v/>
      </c>
    </row>
    <row r="3714">
      <c r="A3714" s="5" t="inlineStr">
        <is>
          <t>72250</t>
        </is>
      </c>
      <c r="B3714" s="5" t="inlineStr">
        <is>
          <t>LIJA METAL 280</t>
        </is>
      </c>
      <c r="C3714" s="5" t="inlineStr">
        <is>
          <t>FERRETERIA GENERAL</t>
        </is>
      </c>
      <c r="D3714" s="11" t="n">
        <v>22</v>
      </c>
      <c r="E3714" s="12" t="n">
        <v>6970.49</v>
      </c>
      <c r="F3714" s="14">
        <f>E3714/SUM(E$2:E$4165)</f>
        <v/>
      </c>
      <c r="G3714" s="14">
        <f>G3713+F3714</f>
        <v/>
      </c>
      <c r="H3714" s="5">
        <f>IF(G3714&lt;=p_rot_a,"A",IF(G3714&lt;=p_rot_b,"B","C"))</f>
        <v/>
      </c>
    </row>
    <row r="3715">
      <c r="A3715" s="5" t="inlineStr">
        <is>
          <t>9205</t>
        </is>
      </c>
      <c r="B3715" s="5" t="inlineStr">
        <is>
          <t>GAZA EMT 1 1/2 SENCILLA 1 OREJA</t>
        </is>
      </c>
      <c r="C3715" s="5" t="inlineStr">
        <is>
          <t>ACCESORIOS ELECTRICOS Y CABLES</t>
        </is>
      </c>
      <c r="D3715" s="11" t="n">
        <v>33</v>
      </c>
      <c r="E3715" s="12" t="n">
        <v>6960.82</v>
      </c>
      <c r="F3715" s="14">
        <f>E3715/SUM(E$2:E$4165)</f>
        <v/>
      </c>
      <c r="G3715" s="14">
        <f>G3714+F3715</f>
        <v/>
      </c>
      <c r="H3715" s="5">
        <f>IF(G3715&lt;=p_rot_a,"A",IF(G3715&lt;=p_rot_b,"B","C"))</f>
        <v/>
      </c>
    </row>
    <row r="3716">
      <c r="A3716" s="5" t="inlineStr">
        <is>
          <t>9259</t>
        </is>
      </c>
      <c r="B3716" s="5" t="inlineStr">
        <is>
          <t>CODO 3/4 X 90 LISO PVC</t>
        </is>
      </c>
      <c r="C3716" s="5" t="inlineStr">
        <is>
          <t>TUBERIA PVC, CANOAS Y ACCESORIOS</t>
        </is>
      </c>
      <c r="D3716" s="11" t="n">
        <v>23</v>
      </c>
      <c r="E3716" s="12" t="n">
        <v>6939.8</v>
      </c>
      <c r="F3716" s="14">
        <f>E3716/SUM(E$2:E$4165)</f>
        <v/>
      </c>
      <c r="G3716" s="14">
        <f>G3715+F3716</f>
        <v/>
      </c>
      <c r="H3716" s="5">
        <f>IF(G3716&lt;=p_rot_a,"A",IF(G3716&lt;=p_rot_b,"B","C"))</f>
        <v/>
      </c>
    </row>
    <row r="3717">
      <c r="A3717" s="5" t="inlineStr">
        <is>
          <t>30265</t>
        </is>
      </c>
      <c r="B3717" s="5" t="inlineStr">
        <is>
          <t>AGUILA PUÑO EXTENSION MECANICO #1071</t>
        </is>
      </c>
      <c r="C3717" s="5" t="inlineStr">
        <is>
          <t>ACCESORIOS ELECTRICOS Y CABLES</t>
        </is>
      </c>
      <c r="D3717" s="11" t="n">
        <v>2</v>
      </c>
      <c r="E3717" s="12" t="n">
        <v>6923.76</v>
      </c>
      <c r="F3717" s="14">
        <f>E3717/SUM(E$2:E$4165)</f>
        <v/>
      </c>
      <c r="G3717" s="14">
        <f>G3716+F3717</f>
        <v/>
      </c>
      <c r="H3717" s="5">
        <f>IF(G3717&lt;=p_rot_a,"A",IF(G3717&lt;=p_rot_b,"B","C"))</f>
        <v/>
      </c>
    </row>
    <row r="3718">
      <c r="A3718" s="5" t="inlineStr">
        <is>
          <t>30127</t>
        </is>
      </c>
      <c r="B3718" s="5" t="inlineStr">
        <is>
          <t>AGUILA CONVERTIDOR DE 3 A 2   419</t>
        </is>
      </c>
      <c r="C3718" s="5" t="inlineStr">
        <is>
          <t>ACCESORIOS ELECTRICOS Y CABLES</t>
        </is>
      </c>
      <c r="D3718" s="11" t="n">
        <v>15</v>
      </c>
      <c r="E3718" s="12" t="n">
        <v>6922.03</v>
      </c>
      <c r="F3718" s="14">
        <f>E3718/SUM(E$2:E$4165)</f>
        <v/>
      </c>
      <c r="G3718" s="14">
        <f>G3717+F3718</f>
        <v/>
      </c>
      <c r="H3718" s="5">
        <f>IF(G3718&lt;=p_rot_a,"A",IF(G3718&lt;=p_rot_b,"B","C"))</f>
        <v/>
      </c>
    </row>
    <row r="3719">
      <c r="A3719" s="5" t="inlineStr">
        <is>
          <t>72309</t>
        </is>
      </c>
      <c r="B3719" s="5" t="inlineStr">
        <is>
          <t>BROCA CONCRETO 5/32 IRWIN</t>
        </is>
      </c>
      <c r="C3719" s="5" t="inlineStr">
        <is>
          <t>FERRETERIA GENERAL</t>
        </is>
      </c>
      <c r="D3719" s="11" t="n">
        <v>11</v>
      </c>
      <c r="E3719" s="12" t="n">
        <v>6920.1</v>
      </c>
      <c r="F3719" s="14">
        <f>E3719/SUM(E$2:E$4165)</f>
        <v/>
      </c>
      <c r="G3719" s="14">
        <f>G3718+F3719</f>
        <v/>
      </c>
      <c r="H3719" s="5">
        <f>IF(G3719&lt;=p_rot_a,"A",IF(G3719&lt;=p_rot_b,"B","C"))</f>
        <v/>
      </c>
    </row>
    <row r="3720">
      <c r="A3720" s="5" t="inlineStr">
        <is>
          <t>71453</t>
        </is>
      </c>
      <c r="B3720" s="5" t="inlineStr">
        <is>
          <t>ADAPTADOR MACHO PARA FILTRO DE AGUA</t>
        </is>
      </c>
      <c r="C3720" s="5" t="inlineStr">
        <is>
          <t>TUBERIA PVC, CANOAS Y ACCESORIOS</t>
        </is>
      </c>
      <c r="D3720" s="11" t="n">
        <v>4</v>
      </c>
      <c r="E3720" s="12" t="n">
        <v>6902.65</v>
      </c>
      <c r="F3720" s="14">
        <f>E3720/SUM(E$2:E$4165)</f>
        <v/>
      </c>
      <c r="G3720" s="14">
        <f>G3719+F3720</f>
        <v/>
      </c>
      <c r="H3720" s="5">
        <f>IF(G3720&lt;=p_rot_a,"A",IF(G3720&lt;=p_rot_b,"B","C"))</f>
        <v/>
      </c>
    </row>
    <row r="3721">
      <c r="A3721" s="5" t="inlineStr">
        <is>
          <t>351100300990025</t>
        </is>
      </c>
      <c r="B3721" s="5" t="inlineStr">
        <is>
          <t>CODO 3/4 X 45 AGUA CALIENTE</t>
        </is>
      </c>
      <c r="C3721" s="5" t="inlineStr">
        <is>
          <t>TUBERIA PVC, CANOAS Y ACCESORIOS</t>
        </is>
      </c>
      <c r="D3721" s="11" t="n">
        <v>10</v>
      </c>
      <c r="E3721" s="12" t="n">
        <v>6902.6</v>
      </c>
      <c r="F3721" s="14">
        <f>E3721/SUM(E$2:E$4165)</f>
        <v/>
      </c>
      <c r="G3721" s="14">
        <f>G3720+F3721</f>
        <v/>
      </c>
      <c r="H3721" s="5">
        <f>IF(G3721&lt;=p_rot_a,"A",IF(G3721&lt;=p_rot_b,"B","C"))</f>
        <v/>
      </c>
    </row>
    <row r="3722">
      <c r="A3722" s="5" t="inlineStr">
        <is>
          <t>351100300990676</t>
        </is>
      </c>
      <c r="B3722" s="5" t="inlineStr">
        <is>
          <t>SEMILLA DE MANZANILLA SUPLIJARINES</t>
        </is>
      </c>
      <c r="C3722" s="5" t="inlineStr">
        <is>
          <t>FERRETERIA GENERAL</t>
        </is>
      </c>
      <c r="D3722" s="11" t="n">
        <v>6</v>
      </c>
      <c r="E3722" s="12" t="n">
        <v>6899.85</v>
      </c>
      <c r="F3722" s="14">
        <f>E3722/SUM(E$2:E$4165)</f>
        <v/>
      </c>
      <c r="G3722" s="14">
        <f>G3721+F3722</f>
        <v/>
      </c>
      <c r="H3722" s="5">
        <f>IF(G3722&lt;=p_rot_a,"A",IF(G3722&lt;=p_rot_b,"B","C"))</f>
        <v/>
      </c>
    </row>
    <row r="3723">
      <c r="A3723" s="5" t="inlineStr">
        <is>
          <t>71816</t>
        </is>
      </c>
      <c r="B3723" s="5" t="inlineStr">
        <is>
          <t>GANCHO ADESIVO 8PCS BEST VALUE F01458</t>
        </is>
      </c>
      <c r="C3723" s="5" t="inlineStr">
        <is>
          <t>FERRETERIA GENERAL</t>
        </is>
      </c>
      <c r="D3723" s="11" t="n">
        <v>7</v>
      </c>
      <c r="E3723" s="12" t="n">
        <v>6881.18</v>
      </c>
      <c r="F3723" s="14">
        <f>E3723/SUM(E$2:E$4165)</f>
        <v/>
      </c>
      <c r="G3723" s="14">
        <f>G3722+F3723</f>
        <v/>
      </c>
      <c r="H3723" s="5">
        <f>IF(G3723&lt;=p_rot_a,"A",IF(G3723&lt;=p_rot_b,"B","C"))</f>
        <v/>
      </c>
    </row>
    <row r="3724">
      <c r="A3724" s="5" t="inlineStr">
        <is>
          <t>72417</t>
        </is>
      </c>
      <c r="B3724" s="5" t="inlineStr">
        <is>
          <t>SIFON REDONDO  2 1/4 PLASTICO</t>
        </is>
      </c>
      <c r="C3724" s="5" t="inlineStr">
        <is>
          <t>FERRETERIA GENERAL</t>
        </is>
      </c>
      <c r="D3724" s="11" t="n">
        <v>6</v>
      </c>
      <c r="E3724" s="12" t="n">
        <v>6874.96</v>
      </c>
      <c r="F3724" s="14">
        <f>E3724/SUM(E$2:E$4165)</f>
        <v/>
      </c>
      <c r="G3724" s="14">
        <f>G3723+F3724</f>
        <v/>
      </c>
      <c r="H3724" s="5">
        <f>IF(G3724&lt;=p_rot_a,"A",IF(G3724&lt;=p_rot_b,"B","C"))</f>
        <v/>
      </c>
    </row>
    <row r="3725">
      <c r="A3725" s="5" t="inlineStr">
        <is>
          <t>351100300991141</t>
        </is>
      </c>
      <c r="B3725" s="5" t="inlineStr">
        <is>
          <t>AGUILA TOMA TV COAXIAL NEGRO 1007BK</t>
        </is>
      </c>
      <c r="C3725" s="5" t="inlineStr">
        <is>
          <t>ACCESORIOS ELECTRICOS Y CABLES</t>
        </is>
      </c>
      <c r="D3725" s="11" t="n">
        <v>5</v>
      </c>
      <c r="E3725" s="12" t="n">
        <v>6831.44</v>
      </c>
      <c r="F3725" s="14">
        <f>E3725/SUM(E$2:E$4165)</f>
        <v/>
      </c>
      <c r="G3725" s="14">
        <f>G3724+F3725</f>
        <v/>
      </c>
      <c r="H3725" s="5">
        <f>IF(G3725&lt;=p_rot_a,"A",IF(G3725&lt;=p_rot_b,"B","C"))</f>
        <v/>
      </c>
    </row>
    <row r="3726">
      <c r="A3726" s="5" t="inlineStr">
        <is>
          <t>351100300992831</t>
        </is>
      </c>
      <c r="B3726" s="5" t="inlineStr">
        <is>
          <t>ASPERSION DE DUCHA NEGRO MATE CUADRADA 8 PULG HTK-RG-11C</t>
        </is>
      </c>
      <c r="C3726" s="5" t="inlineStr">
        <is>
          <t>IMPORTACION GRIFERIA</t>
        </is>
      </c>
      <c r="D3726" s="11" t="n">
        <v>1</v>
      </c>
      <c r="E3726" s="12" t="n">
        <v>6725.66</v>
      </c>
      <c r="F3726" s="14">
        <f>E3726/SUM(E$2:E$4165)</f>
        <v/>
      </c>
      <c r="G3726" s="14">
        <f>G3725+F3726</f>
        <v/>
      </c>
      <c r="H3726" s="5">
        <f>IF(G3726&lt;=p_rot_a,"A",IF(G3726&lt;=p_rot_b,"B","C"))</f>
        <v/>
      </c>
    </row>
    <row r="3727">
      <c r="A3727" s="5" t="inlineStr">
        <is>
          <t>9733</t>
        </is>
      </c>
      <c r="B3727" s="5" t="inlineStr">
        <is>
          <t>TORNILLO CARROCERIA 3/8 X 3</t>
        </is>
      </c>
      <c r="C3727" s="5" t="inlineStr">
        <is>
          <t>TORNILLERIA</t>
        </is>
      </c>
      <c r="D3727" s="11" t="n">
        <v>38</v>
      </c>
      <c r="E3727" s="12" t="n">
        <v>6693.81</v>
      </c>
      <c r="F3727" s="14">
        <f>E3727/SUM(E$2:E$4165)</f>
        <v/>
      </c>
      <c r="G3727" s="14">
        <f>G3726+F3727</f>
        <v/>
      </c>
      <c r="H3727" s="5">
        <f>IF(G3727&lt;=p_rot_a,"A",IF(G3727&lt;=p_rot_b,"B","C"))</f>
        <v/>
      </c>
    </row>
    <row r="3728">
      <c r="A3728" s="5" t="inlineStr">
        <is>
          <t>7938</t>
        </is>
      </c>
      <c r="B3728" s="5" t="inlineStr">
        <is>
          <t>LIJA MADERA #50</t>
        </is>
      </c>
      <c r="C3728" s="5" t="inlineStr">
        <is>
          <t>FERRETERIA GENERAL</t>
        </is>
      </c>
      <c r="D3728" s="11" t="n">
        <v>10</v>
      </c>
      <c r="E3728" s="12" t="n">
        <v>6640</v>
      </c>
      <c r="F3728" s="14">
        <f>E3728/SUM(E$2:E$4165)</f>
        <v/>
      </c>
      <c r="G3728" s="14">
        <f>G3727+F3728</f>
        <v/>
      </c>
      <c r="H3728" s="5">
        <f>IF(G3728&lt;=p_rot_a,"A",IF(G3728&lt;=p_rot_b,"B","C"))</f>
        <v/>
      </c>
    </row>
    <row r="3729">
      <c r="A3729" s="5" t="inlineStr">
        <is>
          <t>10050</t>
        </is>
      </c>
      <c r="B3729" s="5" t="inlineStr">
        <is>
          <t>REP/ SIST DOBLE DESCARGA DIAMOND</t>
        </is>
      </c>
      <c r="C3729" s="5" t="inlineStr">
        <is>
          <t>FERRETERIA GENERAL</t>
        </is>
      </c>
      <c r="D3729" s="11" t="n">
        <v>1</v>
      </c>
      <c r="E3729" s="12" t="n">
        <v>6637.17</v>
      </c>
      <c r="F3729" s="14">
        <f>E3729/SUM(E$2:E$4165)</f>
        <v/>
      </c>
      <c r="G3729" s="14">
        <f>G3728+F3729</f>
        <v/>
      </c>
      <c r="H3729" s="5">
        <f>IF(G3729&lt;=p_rot_a,"A",IF(G3729&lt;=p_rot_b,"B","C"))</f>
        <v/>
      </c>
    </row>
    <row r="3730">
      <c r="A3730" s="5" t="inlineStr">
        <is>
          <t>73652</t>
        </is>
      </c>
      <c r="B3730" s="5" t="inlineStr">
        <is>
          <t>PROMO BUZON METALICO</t>
        </is>
      </c>
      <c r="C3730" s="5" t="inlineStr">
        <is>
          <t>FERRETERIA GENERAL</t>
        </is>
      </c>
      <c r="D3730" s="11" t="n">
        <v>3</v>
      </c>
      <c r="E3730" s="12" t="n">
        <v>6637.17</v>
      </c>
      <c r="F3730" s="14">
        <f>E3730/SUM(E$2:E$4165)</f>
        <v/>
      </c>
      <c r="G3730" s="14">
        <f>G3729+F3730</f>
        <v/>
      </c>
      <c r="H3730" s="5">
        <f>IF(G3730&lt;=p_rot_a,"A",IF(G3730&lt;=p_rot_b,"B","C"))</f>
        <v/>
      </c>
    </row>
    <row r="3731">
      <c r="A3731" s="5" t="inlineStr">
        <is>
          <t>71683</t>
        </is>
      </c>
      <c r="B3731" s="5" t="inlineStr">
        <is>
          <t>$$ GAZA SIN FIN 2 1/2</t>
        </is>
      </c>
      <c r="C3731" s="5" t="inlineStr">
        <is>
          <t>FERRETERIA GENERAL</t>
        </is>
      </c>
      <c r="D3731" s="11" t="n">
        <v>14</v>
      </c>
      <c r="E3731" s="12" t="n">
        <v>6633.23</v>
      </c>
      <c r="F3731" s="14">
        <f>E3731/SUM(E$2:E$4165)</f>
        <v/>
      </c>
      <c r="G3731" s="14">
        <f>G3730+F3731</f>
        <v/>
      </c>
      <c r="H3731" s="5">
        <f>IF(G3731&lt;=p_rot_a,"A",IF(G3731&lt;=p_rot_b,"B","C"))</f>
        <v/>
      </c>
    </row>
    <row r="3732">
      <c r="A3732" s="5" t="inlineStr">
        <is>
          <t>7969</t>
        </is>
      </c>
      <c r="B3732" s="5" t="inlineStr">
        <is>
          <t>ARANDELA PLASTICA PARA TECHO BOLSA 1/4kg</t>
        </is>
      </c>
      <c r="C3732" s="5" t="inlineStr">
        <is>
          <t>TORNILLERIA</t>
        </is>
      </c>
      <c r="D3732" s="11" t="n">
        <v>5</v>
      </c>
      <c r="E3732" s="12" t="n">
        <v>6597.33</v>
      </c>
      <c r="F3732" s="14">
        <f>E3732/SUM(E$2:E$4165)</f>
        <v/>
      </c>
      <c r="G3732" s="14">
        <f>G3731+F3732</f>
        <v/>
      </c>
      <c r="H3732" s="5">
        <f>IF(G3732&lt;=p_rot_a,"A",IF(G3732&lt;=p_rot_b,"B","C"))</f>
        <v/>
      </c>
    </row>
    <row r="3733">
      <c r="A3733" s="5" t="inlineStr">
        <is>
          <t>351100300990682</t>
        </is>
      </c>
      <c r="B3733" s="5" t="inlineStr">
        <is>
          <t>SEMILLA DE GIRASOL SUPLIJARDINES</t>
        </is>
      </c>
      <c r="C3733" s="5" t="inlineStr">
        <is>
          <t>FERRETERIA GENERAL</t>
        </is>
      </c>
      <c r="D3733" s="11" t="n">
        <v>6</v>
      </c>
      <c r="E3733" s="12" t="n">
        <v>6593.45</v>
      </c>
      <c r="F3733" s="14">
        <f>E3733/SUM(E$2:E$4165)</f>
        <v/>
      </c>
      <c r="G3733" s="14">
        <f>G3732+F3733</f>
        <v/>
      </c>
      <c r="H3733" s="5">
        <f>IF(G3733&lt;=p_rot_a,"A",IF(G3733&lt;=p_rot_b,"B","C"))</f>
        <v/>
      </c>
    </row>
    <row r="3734">
      <c r="A3734" s="5" t="inlineStr">
        <is>
          <t>72766</t>
        </is>
      </c>
      <c r="B3734" s="5" t="inlineStr">
        <is>
          <t>REMACHE 5/32 X 1/2 BLIND RIVETS 20 UNI</t>
        </is>
      </c>
      <c r="C3734" s="5" t="inlineStr">
        <is>
          <t>FERRETERIA GENERAL</t>
        </is>
      </c>
      <c r="D3734" s="11" t="n">
        <v>30</v>
      </c>
      <c r="E3734" s="12" t="n">
        <v>6586.31</v>
      </c>
      <c r="F3734" s="14">
        <f>E3734/SUM(E$2:E$4165)</f>
        <v/>
      </c>
      <c r="G3734" s="14">
        <f>G3733+F3734</f>
        <v/>
      </c>
      <c r="H3734" s="5">
        <f>IF(G3734&lt;=p_rot_a,"A",IF(G3734&lt;=p_rot_b,"B","C"))</f>
        <v/>
      </c>
    </row>
    <row r="3735">
      <c r="A3735" s="5" t="inlineStr">
        <is>
          <t>32347</t>
        </is>
      </c>
      <c r="B3735" s="5" t="inlineStr">
        <is>
          <t>REGALIA ESPEJO PROMO TAIRONA</t>
        </is>
      </c>
      <c r="C3735" s="5" t="inlineStr">
        <is>
          <t>FERRETERIA GENERAL</t>
        </is>
      </c>
      <c r="D3735" s="11" t="n">
        <v>1</v>
      </c>
      <c r="E3735" s="12" t="n">
        <v>6548.67</v>
      </c>
      <c r="F3735" s="14">
        <f>E3735/SUM(E$2:E$4165)</f>
        <v/>
      </c>
      <c r="G3735" s="14">
        <f>G3734+F3735</f>
        <v/>
      </c>
      <c r="H3735" s="5">
        <f>IF(G3735&lt;=p_rot_a,"A",IF(G3735&lt;=p_rot_b,"B","C"))</f>
        <v/>
      </c>
    </row>
    <row r="3736">
      <c r="A3736" s="5" t="inlineStr">
        <is>
          <t>351100300992047</t>
        </is>
      </c>
      <c r="B3736" s="5" t="inlineStr">
        <is>
          <t>PRETUL MANGUERA 20M 3 CAPAS REFORZZADA MAN-20X1/2PR</t>
        </is>
      </c>
      <c r="C3736" s="5" t="inlineStr">
        <is>
          <t>FERRETERIA GENERAL</t>
        </is>
      </c>
      <c r="D3736" s="11" t="n">
        <v>1</v>
      </c>
      <c r="E3736" s="12" t="n">
        <v>6498.7</v>
      </c>
      <c r="F3736" s="14">
        <f>E3736/SUM(E$2:E$4165)</f>
        <v/>
      </c>
      <c r="G3736" s="14">
        <f>G3735+F3736</f>
        <v/>
      </c>
      <c r="H3736" s="5">
        <f>IF(G3736&lt;=p_rot_a,"A",IF(G3736&lt;=p_rot_b,"B","C"))</f>
        <v/>
      </c>
    </row>
    <row r="3737">
      <c r="A3737" s="5" t="inlineStr">
        <is>
          <t>72459</t>
        </is>
      </c>
      <c r="B3737" s="5" t="inlineStr">
        <is>
          <t>GRAPA CON CLAVO 6MM 100UNDS</t>
        </is>
      </c>
      <c r="C3737" s="5" t="inlineStr">
        <is>
          <t>FERRETERIA GENERAL</t>
        </is>
      </c>
      <c r="D3737" s="11" t="n">
        <v>7</v>
      </c>
      <c r="E3737" s="12" t="n">
        <v>6493.04</v>
      </c>
      <c r="F3737" s="14">
        <f>E3737/SUM(E$2:E$4165)</f>
        <v/>
      </c>
      <c r="G3737" s="14">
        <f>G3736+F3737</f>
        <v/>
      </c>
      <c r="H3737" s="5">
        <f>IF(G3737&lt;=p_rot_a,"A",IF(G3737&lt;=p_rot_b,"B","C"))</f>
        <v/>
      </c>
    </row>
    <row r="3738">
      <c r="A3738" s="5" t="inlineStr">
        <is>
          <t>73353</t>
        </is>
      </c>
      <c r="B3738" s="5" t="inlineStr">
        <is>
          <t>CHALECO SEGURIDAD REFLECTIVO</t>
        </is>
      </c>
      <c r="C3738" s="5" t="inlineStr">
        <is>
          <t>FERRETERIA GENERAL</t>
        </is>
      </c>
      <c r="D3738" s="11" t="n">
        <v>5</v>
      </c>
      <c r="E3738" s="12" t="n">
        <v>6484.73</v>
      </c>
      <c r="F3738" s="14">
        <f>E3738/SUM(E$2:E$4165)</f>
        <v/>
      </c>
      <c r="G3738" s="14">
        <f>G3737+F3738</f>
        <v/>
      </c>
      <c r="H3738" s="5">
        <f>IF(G3738&lt;=p_rot_a,"A",IF(G3738&lt;=p_rot_b,"B","C"))</f>
        <v/>
      </c>
    </row>
    <row r="3739">
      <c r="A3739" s="5" t="inlineStr">
        <is>
          <t>13161</t>
        </is>
      </c>
      <c r="B3739" s="5" t="inlineStr">
        <is>
          <t>TOTAL PRENSA EN C 6 THT13161</t>
        </is>
      </c>
      <c r="C3739" s="5" t="inlineStr">
        <is>
          <t>FERRETERIA GENERAL</t>
        </is>
      </c>
      <c r="D3739" s="11" t="n">
        <v>1</v>
      </c>
      <c r="E3739" s="12" t="n">
        <v>6483.41</v>
      </c>
      <c r="F3739" s="14">
        <f>E3739/SUM(E$2:E$4165)</f>
        <v/>
      </c>
      <c r="G3739" s="14">
        <f>G3738+F3739</f>
        <v/>
      </c>
      <c r="H3739" s="5">
        <f>IF(G3739&lt;=p_rot_a,"A",IF(G3739&lt;=p_rot_b,"B","C"))</f>
        <v/>
      </c>
    </row>
    <row r="3740">
      <c r="A3740" s="5" t="inlineStr">
        <is>
          <t>32560</t>
        </is>
      </c>
      <c r="B3740" s="5" t="inlineStr">
        <is>
          <t>MAKITA EXTENSION PARA PUNTAS B-48795</t>
        </is>
      </c>
      <c r="C3740" s="5" t="inlineStr">
        <is>
          <t>FERRETERIA GENERAL</t>
        </is>
      </c>
      <c r="D3740" s="11" t="n">
        <v>3</v>
      </c>
      <c r="E3740" s="12" t="n">
        <v>6478.16</v>
      </c>
      <c r="F3740" s="14">
        <f>E3740/SUM(E$2:E$4165)</f>
        <v/>
      </c>
      <c r="G3740" s="14">
        <f>G3739+F3740</f>
        <v/>
      </c>
      <c r="H3740" s="5">
        <f>IF(G3740&lt;=p_rot_a,"A",IF(G3740&lt;=p_rot_b,"B","C"))</f>
        <v/>
      </c>
    </row>
    <row r="3741">
      <c r="A3741" s="5" t="inlineStr">
        <is>
          <t>5463</t>
        </is>
      </c>
      <c r="B3741" s="5" t="inlineStr">
        <is>
          <t>BV GANCHO CUADRADO  3PC 60MM F01462</t>
        </is>
      </c>
      <c r="C3741" s="5" t="inlineStr">
        <is>
          <t>FERRETERIA GENERAL</t>
        </is>
      </c>
      <c r="D3741" s="11" t="n">
        <v>6</v>
      </c>
      <c r="E3741" s="12" t="n">
        <v>6451.2</v>
      </c>
      <c r="F3741" s="14">
        <f>E3741/SUM(E$2:E$4165)</f>
        <v/>
      </c>
      <c r="G3741" s="14">
        <f>G3740+F3741</f>
        <v/>
      </c>
      <c r="H3741" s="5">
        <f>IF(G3741&lt;=p_rot_a,"A",IF(G3741&lt;=p_rot_b,"B","C"))</f>
        <v/>
      </c>
    </row>
    <row r="3742">
      <c r="A3742" s="5" t="inlineStr">
        <is>
          <t>111320</t>
        </is>
      </c>
      <c r="B3742" s="5" t="inlineStr">
        <is>
          <t>COPA METALICA PP CLASSIC LLAVE EMPOTRAR</t>
        </is>
      </c>
      <c r="C3742" s="5" t="inlineStr">
        <is>
          <t>GRIFERIA - ACC. BAÑO Y COCINA</t>
        </is>
      </c>
      <c r="D3742" s="11" t="n">
        <v>2</v>
      </c>
      <c r="E3742" s="12" t="n">
        <v>6371.68</v>
      </c>
      <c r="F3742" s="14">
        <f>E3742/SUM(E$2:E$4165)</f>
        <v/>
      </c>
      <c r="G3742" s="14">
        <f>G3741+F3742</f>
        <v/>
      </c>
      <c r="H3742" s="5">
        <f>IF(G3742&lt;=p_rot_a,"A",IF(G3742&lt;=p_rot_b,"B","C"))</f>
        <v/>
      </c>
    </row>
    <row r="3743">
      <c r="A3743" s="5" t="inlineStr">
        <is>
          <t>72315</t>
        </is>
      </c>
      <c r="B3743" s="5" t="inlineStr">
        <is>
          <t>TAPON HULE CUADRADO 3/4 X 3/4</t>
        </is>
      </c>
      <c r="C3743" s="5" t="inlineStr">
        <is>
          <t>FERRETERIA GENERAL</t>
        </is>
      </c>
      <c r="D3743" s="11" t="n">
        <v>72</v>
      </c>
      <c r="E3743" s="12" t="n">
        <v>6361.38</v>
      </c>
      <c r="F3743" s="14">
        <f>E3743/SUM(E$2:E$4165)</f>
        <v/>
      </c>
      <c r="G3743" s="14">
        <f>G3742+F3743</f>
        <v/>
      </c>
      <c r="H3743" s="5">
        <f>IF(G3743&lt;=p_rot_a,"A",IF(G3743&lt;=p_rot_b,"B","C"))</f>
        <v/>
      </c>
    </row>
    <row r="3744">
      <c r="A3744" s="5" t="inlineStr">
        <is>
          <t>351100300991319</t>
        </is>
      </c>
      <c r="B3744" s="5" t="inlineStr">
        <is>
          <t>IRWIN REPUESTO CORTADORA CERAMICA DOBLE IW5871</t>
        </is>
      </c>
      <c r="C3744" s="5" t="inlineStr">
        <is>
          <t>CERAMICAS, AZULEJOS, PORCELANATOS</t>
        </is>
      </c>
      <c r="D3744" s="11" t="n">
        <v>1</v>
      </c>
      <c r="E3744" s="12" t="n">
        <v>6270.6</v>
      </c>
      <c r="F3744" s="14">
        <f>E3744/SUM(E$2:E$4165)</f>
        <v/>
      </c>
      <c r="G3744" s="14">
        <f>G3743+F3744</f>
        <v/>
      </c>
      <c r="H3744" s="5">
        <f>IF(G3744&lt;=p_rot_a,"A",IF(G3744&lt;=p_rot_b,"B","C"))</f>
        <v/>
      </c>
    </row>
    <row r="3745">
      <c r="A3745" s="5" t="inlineStr">
        <is>
          <t>30270</t>
        </is>
      </c>
      <c r="B3745" s="5" t="inlineStr">
        <is>
          <t>BATERIA CUADRADA 9V ALCALINA</t>
        </is>
      </c>
      <c r="C3745" s="5" t="inlineStr">
        <is>
          <t>FERRETERIA GENERAL</t>
        </is>
      </c>
      <c r="D3745" s="11" t="n">
        <v>3</v>
      </c>
      <c r="E3745" s="12" t="n">
        <v>6255.34</v>
      </c>
      <c r="F3745" s="14">
        <f>E3745/SUM(E$2:E$4165)</f>
        <v/>
      </c>
      <c r="G3745" s="14">
        <f>G3744+F3745</f>
        <v/>
      </c>
      <c r="H3745" s="5">
        <f>IF(G3745&lt;=p_rot_a,"A",IF(G3745&lt;=p_rot_b,"B","C"))</f>
        <v/>
      </c>
    </row>
    <row r="3746">
      <c r="A3746" s="5" t="inlineStr">
        <is>
          <t>351100300990777</t>
        </is>
      </c>
      <c r="B3746" s="5" t="inlineStr">
        <is>
          <t>TOTAL JUEGO PIEDRAS TALADRO 5PCS TAKB0502</t>
        </is>
      </c>
      <c r="C3746" s="5" t="inlineStr">
        <is>
          <t>FERRETERIA GENERAL</t>
        </is>
      </c>
      <c r="D3746" s="11" t="n">
        <v>4</v>
      </c>
      <c r="E3746" s="12" t="n">
        <v>6216.15</v>
      </c>
      <c r="F3746" s="14">
        <f>E3746/SUM(E$2:E$4165)</f>
        <v/>
      </c>
      <c r="G3746" s="14">
        <f>G3745+F3746</f>
        <v/>
      </c>
      <c r="H3746" s="5">
        <f>IF(G3746&lt;=p_rot_a,"A",IF(G3746&lt;=p_rot_b,"B","C"))</f>
        <v/>
      </c>
    </row>
    <row r="3747">
      <c r="A3747" s="5" t="inlineStr">
        <is>
          <t>111303</t>
        </is>
      </c>
      <c r="B3747" s="5" t="inlineStr">
        <is>
          <t>GRACIELA LAVAPIE SIN AUTOMATICO P47 REPUESTO</t>
        </is>
      </c>
      <c r="C3747" s="5" t="inlineStr">
        <is>
          <t>GRIFERIA - ACC. BAÑO Y COCINA</t>
        </is>
      </c>
      <c r="D3747" s="11" t="n">
        <v>2</v>
      </c>
      <c r="E3747" s="12" t="n">
        <v>6203.97</v>
      </c>
      <c r="F3747" s="14">
        <f>E3747/SUM(E$2:E$4165)</f>
        <v/>
      </c>
      <c r="G3747" s="14">
        <f>G3746+F3747</f>
        <v/>
      </c>
      <c r="H3747" s="5">
        <f>IF(G3747&lt;=p_rot_a,"A",IF(G3747&lt;=p_rot_b,"B","C"))</f>
        <v/>
      </c>
    </row>
    <row r="3748">
      <c r="A3748" s="5" t="inlineStr">
        <is>
          <t>71293</t>
        </is>
      </c>
      <c r="B3748" s="5" t="inlineStr">
        <is>
          <t>CORTINERO ALUMINIO RECTO</t>
        </is>
      </c>
      <c r="C3748" s="5" t="inlineStr">
        <is>
          <t>FERRETERIA GENERAL</t>
        </is>
      </c>
      <c r="D3748" s="11" t="n">
        <v>5</v>
      </c>
      <c r="E3748" s="12" t="n">
        <v>6194.7</v>
      </c>
      <c r="F3748" s="14">
        <f>E3748/SUM(E$2:E$4165)</f>
        <v/>
      </c>
      <c r="G3748" s="14">
        <f>G3747+F3748</f>
        <v/>
      </c>
      <c r="H3748" s="5">
        <f>IF(G3748&lt;=p_rot_a,"A",IF(G3748&lt;=p_rot_b,"B","C"))</f>
        <v/>
      </c>
    </row>
    <row r="3749">
      <c r="A3749" s="5" t="inlineStr">
        <is>
          <t>71981</t>
        </is>
      </c>
      <c r="B3749" s="5" t="inlineStr">
        <is>
          <t>SIFON CUADRADO 4 1/4 ALUMINIO</t>
        </is>
      </c>
      <c r="C3749" s="5" t="inlineStr">
        <is>
          <t>FERRETERIA GENERAL</t>
        </is>
      </c>
      <c r="D3749" s="11" t="n">
        <v>1</v>
      </c>
      <c r="E3749" s="12" t="n">
        <v>6194.69</v>
      </c>
      <c r="F3749" s="14">
        <f>E3749/SUM(E$2:E$4165)</f>
        <v/>
      </c>
      <c r="G3749" s="14">
        <f>G3748+F3749</f>
        <v/>
      </c>
      <c r="H3749" s="5">
        <f>IF(G3749&lt;=p_rot_a,"A",IF(G3749&lt;=p_rot_b,"B","C"))</f>
        <v/>
      </c>
    </row>
    <row r="3750">
      <c r="A3750" s="5" t="inlineStr">
        <is>
          <t>9175</t>
        </is>
      </c>
      <c r="B3750" s="5" t="inlineStr">
        <is>
          <t>ESQUINERO EXTERIOR CANOA LISA AMANCO</t>
        </is>
      </c>
      <c r="C3750" s="5" t="inlineStr">
        <is>
          <t>TUBERIA PVC, CANOAS Y ACCESORIOS</t>
        </is>
      </c>
      <c r="D3750" s="11" t="n">
        <v>2</v>
      </c>
      <c r="E3750" s="12" t="n">
        <v>6194.69</v>
      </c>
      <c r="F3750" s="14">
        <f>E3750/SUM(E$2:E$4165)</f>
        <v/>
      </c>
      <c r="G3750" s="14">
        <f>G3749+F3750</f>
        <v/>
      </c>
      <c r="H3750" s="5">
        <f>IF(G3750&lt;=p_rot_a,"A",IF(G3750&lt;=p_rot_b,"B","C"))</f>
        <v/>
      </c>
    </row>
    <row r="3751">
      <c r="A3751" s="5" t="inlineStr">
        <is>
          <t>7640990560</t>
        </is>
      </c>
      <c r="B3751" s="5" t="inlineStr">
        <is>
          <t>TOTAL ANTEOJO SOLDAR REDONDO TSP303</t>
        </is>
      </c>
      <c r="C3751" s="5" t="inlineStr">
        <is>
          <t>FERRETERIA GENERAL</t>
        </is>
      </c>
      <c r="D3751" s="11" t="n">
        <v>5</v>
      </c>
      <c r="E3751" s="12" t="n">
        <v>6186.64</v>
      </c>
      <c r="F3751" s="14">
        <f>E3751/SUM(E$2:E$4165)</f>
        <v/>
      </c>
      <c r="G3751" s="14">
        <f>G3750+F3751</f>
        <v/>
      </c>
      <c r="H3751" s="5">
        <f>IF(G3751&lt;=p_rot_a,"A",IF(G3751&lt;=p_rot_b,"B","C"))</f>
        <v/>
      </c>
    </row>
    <row r="3752">
      <c r="A3752" s="5" t="inlineStr">
        <is>
          <t>351100300990850</t>
        </is>
      </c>
      <c r="B3752" s="5" t="inlineStr">
        <is>
          <t>GLADIATOR ESCUADRA MAGNETICA 4 ESM623</t>
        </is>
      </c>
      <c r="C3752" s="5" t="inlineStr">
        <is>
          <t>SIN CATEGORIA</t>
        </is>
      </c>
      <c r="D3752" s="11" t="n">
        <v>2</v>
      </c>
      <c r="E3752" s="12" t="n">
        <v>6144</v>
      </c>
      <c r="F3752" s="14">
        <f>E3752/SUM(E$2:E$4165)</f>
        <v/>
      </c>
      <c r="G3752" s="14">
        <f>G3751+F3752</f>
        <v/>
      </c>
      <c r="H3752" s="5">
        <f>IF(G3752&lt;=p_rot_a,"A",IF(G3752&lt;=p_rot_b,"B","C"))</f>
        <v/>
      </c>
    </row>
    <row r="3753">
      <c r="A3753" s="5" t="inlineStr">
        <is>
          <t>420420904</t>
        </is>
      </c>
      <c r="B3753" s="5" t="inlineStr">
        <is>
          <t>PROTECTO METALTEC 3EN1 PROTECTO VERDE BRONCE T-80 1/4 GL (0.946L)</t>
        </is>
      </c>
      <c r="C3753" s="5" t="inlineStr">
        <is>
          <t>SIN CATEGORIA</t>
        </is>
      </c>
      <c r="D3753" s="11" t="n">
        <v>1</v>
      </c>
      <c r="E3753" s="12" t="n">
        <v>6124.38</v>
      </c>
      <c r="F3753" s="14">
        <f>E3753/SUM(E$2:E$4165)</f>
        <v/>
      </c>
      <c r="G3753" s="14">
        <f>G3752+F3753</f>
        <v/>
      </c>
      <c r="H3753" s="5">
        <f>IF(G3753&lt;=p_rot_a,"A",IF(G3753&lt;=p_rot_b,"B","C"))</f>
        <v/>
      </c>
    </row>
    <row r="3754">
      <c r="A3754" s="5" t="inlineStr">
        <is>
          <t>4392910</t>
        </is>
      </c>
      <c r="B3754" s="5" t="inlineStr">
        <is>
          <t>DESAGUE LAVATORIO CON REGISTRO ACERO INOX + SIFON FLEX PVC B2SG041-CH</t>
        </is>
      </c>
      <c r="C3754" s="5" t="inlineStr">
        <is>
          <t>IMPORTACION GRIFERIA</t>
        </is>
      </c>
      <c r="D3754" s="11" t="n">
        <v>1</v>
      </c>
      <c r="E3754" s="12" t="n">
        <v>6106.19</v>
      </c>
      <c r="F3754" s="14">
        <f>E3754/SUM(E$2:E$4165)</f>
        <v/>
      </c>
      <c r="G3754" s="14">
        <f>G3753+F3754</f>
        <v/>
      </c>
      <c r="H3754" s="5">
        <f>IF(G3754&lt;=p_rot_a,"A",IF(G3754&lt;=p_rot_b,"B","C"))</f>
        <v/>
      </c>
    </row>
    <row r="3755">
      <c r="A3755" s="5" t="inlineStr">
        <is>
          <t>25904</t>
        </is>
      </c>
      <c r="B3755" s="5" t="inlineStr">
        <is>
          <t>FLANGER PLASTICO 1 P/TUBO</t>
        </is>
      </c>
      <c r="C3755" s="5" t="inlineStr">
        <is>
          <t>FERRETERIA GENERAL</t>
        </is>
      </c>
      <c r="D3755" s="11" t="n">
        <v>9</v>
      </c>
      <c r="E3755" s="12" t="n">
        <v>6086.82</v>
      </c>
      <c r="F3755" s="14">
        <f>E3755/SUM(E$2:E$4165)</f>
        <v/>
      </c>
      <c r="G3755" s="14">
        <f>G3754+F3755</f>
        <v/>
      </c>
      <c r="H3755" s="5">
        <f>IF(G3755&lt;=p_rot_a,"A",IF(G3755&lt;=p_rot_b,"B","C"))</f>
        <v/>
      </c>
    </row>
    <row r="3756">
      <c r="A3756" s="5" t="inlineStr">
        <is>
          <t>73157</t>
        </is>
      </c>
      <c r="B3756" s="5" t="inlineStr">
        <is>
          <t>ESCUADRA MUEBLE 4X5</t>
        </is>
      </c>
      <c r="C3756" s="5" t="inlineStr">
        <is>
          <t>FERRETERIA GENERAL</t>
        </is>
      </c>
      <c r="D3756" s="11" t="n">
        <v>13</v>
      </c>
      <c r="E3756" s="12" t="n">
        <v>6070.93</v>
      </c>
      <c r="F3756" s="14">
        <f>E3756/SUM(E$2:E$4165)</f>
        <v/>
      </c>
      <c r="G3756" s="14">
        <f>G3755+F3756</f>
        <v/>
      </c>
      <c r="H3756" s="5">
        <f>IF(G3756&lt;=p_rot_a,"A",IF(G3756&lt;=p_rot_b,"B","C"))</f>
        <v/>
      </c>
    </row>
    <row r="3757">
      <c r="A3757" s="5" t="inlineStr">
        <is>
          <t>351100300990792</t>
        </is>
      </c>
      <c r="B3757" s="5" t="inlineStr">
        <is>
          <t>BTICINO LUZICA PLACA CIEGA PU1000</t>
        </is>
      </c>
      <c r="C3757" s="5" t="inlineStr">
        <is>
          <t>ACCESORIOS ELECTRICOS Y CABLES</t>
        </is>
      </c>
      <c r="D3757" s="11" t="n">
        <v>7</v>
      </c>
      <c r="E3757" s="12" t="n">
        <v>6057.72</v>
      </c>
      <c r="F3757" s="14">
        <f>E3757/SUM(E$2:E$4165)</f>
        <v/>
      </c>
      <c r="G3757" s="14">
        <f>G3756+F3757</f>
        <v/>
      </c>
      <c r="H3757" s="5">
        <f>IF(G3757&lt;=p_rot_a,"A",IF(G3757&lt;=p_rot_b,"B","C"))</f>
        <v/>
      </c>
    </row>
    <row r="3758">
      <c r="A3758" s="5" t="inlineStr">
        <is>
          <t>420420886</t>
        </is>
      </c>
      <c r="B3758" s="5" t="inlineStr">
        <is>
          <t>PROTECTO OXIDOL BP-500 25GR MERULA CATALIZADOR</t>
        </is>
      </c>
      <c r="C3758" s="5" t="inlineStr">
        <is>
          <t>SIN CATEGORIA</t>
        </is>
      </c>
      <c r="D3758" s="11" t="n">
        <v>18</v>
      </c>
      <c r="E3758" s="12" t="n">
        <v>6041.28</v>
      </c>
      <c r="F3758" s="14">
        <f>E3758/SUM(E$2:E$4165)</f>
        <v/>
      </c>
      <c r="G3758" s="14">
        <f>G3757+F3758</f>
        <v/>
      </c>
      <c r="H3758" s="5">
        <f>IF(G3758&lt;=p_rot_a,"A",IF(G3758&lt;=p_rot_b,"B","C"))</f>
        <v/>
      </c>
    </row>
    <row r="3759">
      <c r="A3759" s="5" t="inlineStr">
        <is>
          <t>351100300990785</t>
        </is>
      </c>
      <c r="B3759" s="5" t="inlineStr">
        <is>
          <t>TORNILLO METAL #6  X 11/2</t>
        </is>
      </c>
      <c r="C3759" s="5" t="inlineStr">
        <is>
          <t>TORNILLERIA</t>
        </is>
      </c>
      <c r="D3759" s="11" t="n">
        <v>793</v>
      </c>
      <c r="E3759" s="12" t="n">
        <v>6026.3</v>
      </c>
      <c r="F3759" s="14">
        <f>E3759/SUM(E$2:E$4165)</f>
        <v/>
      </c>
      <c r="G3759" s="14">
        <f>G3758+F3759</f>
        <v/>
      </c>
      <c r="H3759" s="5">
        <f>IF(G3759&lt;=p_rot_a,"A",IF(G3759&lt;=p_rot_b,"B","C"))</f>
        <v/>
      </c>
    </row>
    <row r="3760">
      <c r="A3760" s="5" t="inlineStr">
        <is>
          <t>30524</t>
        </is>
      </c>
      <c r="B3760" s="5" t="inlineStr">
        <is>
          <t>CURVA EMT 1</t>
        </is>
      </c>
      <c r="C3760" s="5" t="inlineStr">
        <is>
          <t>ACCESORIOS ELECTRICOS Y CABLES</t>
        </is>
      </c>
      <c r="D3760" s="11" t="n">
        <v>4</v>
      </c>
      <c r="E3760" s="12" t="n">
        <v>6017.68</v>
      </c>
      <c r="F3760" s="14">
        <f>E3760/SUM(E$2:E$4165)</f>
        <v/>
      </c>
      <c r="G3760" s="14">
        <f>G3759+F3760</f>
        <v/>
      </c>
      <c r="H3760" s="5">
        <f>IF(G3760&lt;=p_rot_a,"A",IF(G3760&lt;=p_rot_b,"B","C"))</f>
        <v/>
      </c>
    </row>
    <row r="3761">
      <c r="A3761" s="5" t="inlineStr">
        <is>
          <t>252230</t>
        </is>
      </c>
      <c r="B3761" s="5" t="inlineStr">
        <is>
          <t>MAKITA BROCA SIERRA BI METAL 1 3/4 D-21727</t>
        </is>
      </c>
      <c r="C3761" s="5" t="inlineStr">
        <is>
          <t>FERRETERIA GENERAL</t>
        </is>
      </c>
      <c r="D3761" s="11" t="n">
        <v>1</v>
      </c>
      <c r="E3761" s="12" t="n">
        <v>6011.6</v>
      </c>
      <c r="F3761" s="14">
        <f>E3761/SUM(E$2:E$4165)</f>
        <v/>
      </c>
      <c r="G3761" s="14">
        <f>G3760+F3761</f>
        <v/>
      </c>
      <c r="H3761" s="5">
        <f>IF(G3761&lt;=p_rot_a,"A",IF(G3761&lt;=p_rot_b,"B","C"))</f>
        <v/>
      </c>
    </row>
    <row r="3762">
      <c r="A3762" s="5" t="inlineStr">
        <is>
          <t>306</t>
        </is>
      </c>
      <c r="B3762" s="5" t="inlineStr">
        <is>
          <t>SPLITTER COAXIAL 6 SALIDAS MIYAKO USA M-116</t>
        </is>
      </c>
      <c r="C3762" s="5" t="inlineStr">
        <is>
          <t>FERRETERIA GENERAL</t>
        </is>
      </c>
      <c r="D3762" s="11" t="n">
        <v>1</v>
      </c>
      <c r="E3762" s="12" t="n">
        <v>5999.32</v>
      </c>
      <c r="F3762" s="14">
        <f>E3762/SUM(E$2:E$4165)</f>
        <v/>
      </c>
      <c r="G3762" s="14">
        <f>G3761+F3762</f>
        <v/>
      </c>
      <c r="H3762" s="5">
        <f>IF(G3762&lt;=p_rot_a,"A",IF(G3762&lt;=p_rot_b,"B","C"))</f>
        <v/>
      </c>
    </row>
    <row r="3763">
      <c r="A3763" s="5" t="inlineStr">
        <is>
          <t>71367</t>
        </is>
      </c>
      <c r="B3763" s="5" t="inlineStr">
        <is>
          <t>TORNILLO HEXAGONAL 1/4 X 2</t>
        </is>
      </c>
      <c r="C3763" s="5" t="inlineStr">
        <is>
          <t>TORNILLERIA</t>
        </is>
      </c>
      <c r="D3763" s="11" t="n">
        <v>80</v>
      </c>
      <c r="E3763" s="12" t="n">
        <v>5995.4</v>
      </c>
      <c r="F3763" s="14">
        <f>E3763/SUM(E$2:E$4165)</f>
        <v/>
      </c>
      <c r="G3763" s="14">
        <f>G3762+F3763</f>
        <v/>
      </c>
      <c r="H3763" s="5">
        <f>IF(G3763&lt;=p_rot_a,"A",IF(G3763&lt;=p_rot_b,"B","C"))</f>
        <v/>
      </c>
    </row>
    <row r="3764">
      <c r="A3764" s="5" t="inlineStr">
        <is>
          <t>420420880</t>
        </is>
      </c>
      <c r="B3764" s="5" t="inlineStr">
        <is>
          <t>PROTECTO MADETEC 9400 MDWB BARNIZ BRILLANTE 1/4 GL (0.946L)</t>
        </is>
      </c>
      <c r="C3764" s="5" t="inlineStr">
        <is>
          <t>SIN CATEGORIA</t>
        </is>
      </c>
      <c r="D3764" s="11" t="n">
        <v>1</v>
      </c>
      <c r="E3764" s="12" t="n">
        <v>5979.43</v>
      </c>
      <c r="F3764" s="14">
        <f>E3764/SUM(E$2:E$4165)</f>
        <v/>
      </c>
      <c r="G3764" s="14">
        <f>G3763+F3764</f>
        <v/>
      </c>
      <c r="H3764" s="5">
        <f>IF(G3764&lt;=p_rot_a,"A",IF(G3764&lt;=p_rot_b,"B","C"))</f>
        <v/>
      </c>
    </row>
    <row r="3765">
      <c r="A3765" s="5" t="inlineStr">
        <is>
          <t>33021</t>
        </is>
      </c>
      <c r="B3765" s="5" t="inlineStr">
        <is>
          <t>TOTAL CEPILLO BRONCE 1/4X2  TAC33021</t>
        </is>
      </c>
      <c r="C3765" s="5" t="inlineStr">
        <is>
          <t>FERRETERIA GENERAL</t>
        </is>
      </c>
      <c r="D3765" s="11" t="n">
        <v>9</v>
      </c>
      <c r="E3765" s="12" t="n">
        <v>5974.29</v>
      </c>
      <c r="F3765" s="14">
        <f>E3765/SUM(E$2:E$4165)</f>
        <v/>
      </c>
      <c r="G3765" s="14">
        <f>G3764+F3765</f>
        <v/>
      </c>
      <c r="H3765" s="5">
        <f>IF(G3765&lt;=p_rot_a,"A",IF(G3765&lt;=p_rot_b,"B","C"))</f>
        <v/>
      </c>
    </row>
    <row r="3766">
      <c r="A3766" s="5" t="inlineStr">
        <is>
          <t>72769</t>
        </is>
      </c>
      <c r="B3766" s="5" t="inlineStr">
        <is>
          <t>CONECTOR EMT 1 1/2</t>
        </is>
      </c>
      <c r="C3766" s="5" t="inlineStr">
        <is>
          <t>ACCESORIOS ELECTRICOS Y CABLES</t>
        </is>
      </c>
      <c r="D3766" s="11" t="n">
        <v>6</v>
      </c>
      <c r="E3766" s="12" t="n">
        <v>5954.56</v>
      </c>
      <c r="F3766" s="14">
        <f>E3766/SUM(E$2:E$4165)</f>
        <v/>
      </c>
      <c r="G3766" s="14">
        <f>G3765+F3766</f>
        <v/>
      </c>
      <c r="H3766" s="5">
        <f>IF(G3766&lt;=p_rot_a,"A",IF(G3766&lt;=p_rot_b,"B","C"))</f>
        <v/>
      </c>
    </row>
    <row r="3767">
      <c r="A3767" s="5" t="inlineStr">
        <is>
          <t>5104</t>
        </is>
      </c>
      <c r="B3767" s="5" t="inlineStr">
        <is>
          <t>ALDABA 5 PULGADAS A05</t>
        </is>
      </c>
      <c r="C3767" s="5" t="inlineStr">
        <is>
          <t>FERRETERIA GENERAL</t>
        </is>
      </c>
      <c r="D3767" s="11" t="n">
        <v>7</v>
      </c>
      <c r="E3767" s="12" t="n">
        <v>5924.12</v>
      </c>
      <c r="F3767" s="14">
        <f>E3767/SUM(E$2:E$4165)</f>
        <v/>
      </c>
      <c r="G3767" s="14">
        <f>G3766+F3767</f>
        <v/>
      </c>
      <c r="H3767" s="5">
        <f>IF(G3767&lt;=p_rot_a,"A",IF(G3767&lt;=p_rot_b,"B","C"))</f>
        <v/>
      </c>
    </row>
    <row r="3768">
      <c r="A3768" s="5" t="inlineStr">
        <is>
          <t>71829</t>
        </is>
      </c>
      <c r="B3768" s="5" t="inlineStr">
        <is>
          <t>BATERIA RAYOVAC AAA BLISTER</t>
        </is>
      </c>
      <c r="C3768" s="5" t="inlineStr">
        <is>
          <t>FERRETERIA GENERAL</t>
        </is>
      </c>
      <c r="D3768" s="11" t="n">
        <v>8</v>
      </c>
      <c r="E3768" s="12" t="n">
        <v>5884.96</v>
      </c>
      <c r="F3768" s="14">
        <f>E3768/SUM(E$2:E$4165)</f>
        <v/>
      </c>
      <c r="G3768" s="14">
        <f>G3767+F3768</f>
        <v/>
      </c>
      <c r="H3768" s="5">
        <f>IF(G3768&lt;=p_rot_a,"A",IF(G3768&lt;=p_rot_b,"B","C"))</f>
        <v/>
      </c>
    </row>
    <row r="3769">
      <c r="A3769" s="5" t="inlineStr">
        <is>
          <t>876666</t>
        </is>
      </c>
      <c r="B3769" s="5" t="inlineStr">
        <is>
          <t>GAZA EMT 1 1/4  DOBLE OREJA</t>
        </is>
      </c>
      <c r="C3769" s="5" t="inlineStr">
        <is>
          <t>ACCESORIOS ELECTRICOS Y CABLES</t>
        </is>
      </c>
      <c r="D3769" s="11" t="n">
        <v>73</v>
      </c>
      <c r="E3769" s="12" t="n">
        <v>5880.37</v>
      </c>
      <c r="F3769" s="14">
        <f>E3769/SUM(E$2:E$4165)</f>
        <v/>
      </c>
      <c r="G3769" s="14">
        <f>G3768+F3769</f>
        <v/>
      </c>
      <c r="H3769" s="5">
        <f>IF(G3769&lt;=p_rot_a,"A",IF(G3769&lt;=p_rot_b,"B","C"))</f>
        <v/>
      </c>
    </row>
    <row r="3770">
      <c r="A3770" s="5" t="inlineStr">
        <is>
          <t>420420960</t>
        </is>
      </c>
      <c r="B3770" s="5" t="inlineStr">
        <is>
          <t>PROTECTO MADETEC 9606 MDWB 3EN1 CRISTOBAL 1/4 GL (0.946L)</t>
        </is>
      </c>
      <c r="C3770" s="5" t="inlineStr">
        <is>
          <t>SIN CATEGORIA</t>
        </is>
      </c>
      <c r="D3770" s="11" t="n">
        <v>1</v>
      </c>
      <c r="E3770" s="12" t="n">
        <v>5874.25</v>
      </c>
      <c r="F3770" s="14">
        <f>E3770/SUM(E$2:E$4165)</f>
        <v/>
      </c>
      <c r="G3770" s="14">
        <f>G3769+F3770</f>
        <v/>
      </c>
      <c r="H3770" s="5">
        <f>IF(G3770&lt;=p_rot_a,"A",IF(G3770&lt;=p_rot_b,"B","C"))</f>
        <v/>
      </c>
    </row>
    <row r="3771">
      <c r="A3771" s="5" t="inlineStr">
        <is>
          <t>71366</t>
        </is>
      </c>
      <c r="B3771" s="5" t="inlineStr">
        <is>
          <t>TORNILLO HEXAGONAL 1/4 X 1 1/2</t>
        </is>
      </c>
      <c r="C3771" s="5" t="inlineStr">
        <is>
          <t>TORNILLERIA</t>
        </is>
      </c>
      <c r="D3771" s="11" t="n">
        <v>83</v>
      </c>
      <c r="E3771" s="12" t="n">
        <v>5863.66</v>
      </c>
      <c r="F3771" s="14">
        <f>E3771/SUM(E$2:E$4165)</f>
        <v/>
      </c>
      <c r="G3771" s="14">
        <f>G3770+F3771</f>
        <v/>
      </c>
      <c r="H3771" s="5">
        <f>IF(G3771&lt;=p_rot_a,"A",IF(G3771&lt;=p_rot_b,"B","C"))</f>
        <v/>
      </c>
    </row>
    <row r="3772">
      <c r="A3772" s="5" t="inlineStr">
        <is>
          <t>71804</t>
        </is>
      </c>
      <c r="B3772" s="5" t="inlineStr">
        <is>
          <t>GANCHO ALDABA 2¨BEST VALUE F01841</t>
        </is>
      </c>
      <c r="C3772" s="5" t="inlineStr">
        <is>
          <t>FERRETERIA GENERAL</t>
        </is>
      </c>
      <c r="D3772" s="11" t="n">
        <v>8</v>
      </c>
      <c r="E3772" s="12" t="n">
        <v>5820.77</v>
      </c>
      <c r="F3772" s="14">
        <f>E3772/SUM(E$2:E$4165)</f>
        <v/>
      </c>
      <c r="G3772" s="14">
        <f>G3771+F3772</f>
        <v/>
      </c>
      <c r="H3772" s="5">
        <f>IF(G3772&lt;=p_rot_a,"A",IF(G3772&lt;=p_rot_b,"B","C"))</f>
        <v/>
      </c>
    </row>
    <row r="3773">
      <c r="A3773" s="5" t="inlineStr">
        <is>
          <t>9226</t>
        </is>
      </c>
      <c r="B3773" s="5" t="inlineStr">
        <is>
          <t>UNION 1 1/4 PVC</t>
        </is>
      </c>
      <c r="C3773" s="5" t="inlineStr">
        <is>
          <t>TUBERIA PVC, CANOAS Y ACCESORIOS</t>
        </is>
      </c>
      <c r="D3773" s="11" t="n">
        <v>12</v>
      </c>
      <c r="E3773" s="12" t="n">
        <v>5816.42</v>
      </c>
      <c r="F3773" s="14">
        <f>E3773/SUM(E$2:E$4165)</f>
        <v/>
      </c>
      <c r="G3773" s="14">
        <f>G3772+F3773</f>
        <v/>
      </c>
      <c r="H3773" s="5">
        <f>IF(G3773&lt;=p_rot_a,"A",IF(G3773&lt;=p_rot_b,"B","C"))</f>
        <v/>
      </c>
    </row>
    <row r="3774">
      <c r="A3774" s="5" t="inlineStr">
        <is>
          <t>351100300991545</t>
        </is>
      </c>
      <c r="B3774" s="5" t="inlineStr">
        <is>
          <t>$$ NORTON DISCO LIJA VELCRO GRANO 100 5 UNIDADES</t>
        </is>
      </c>
      <c r="C3774" s="5" t="inlineStr">
        <is>
          <t>SIN CATEGORIA</t>
        </is>
      </c>
      <c r="D3774" s="11" t="n">
        <v>3</v>
      </c>
      <c r="E3774" s="12" t="n">
        <v>5814</v>
      </c>
      <c r="F3774" s="14">
        <f>E3774/SUM(E$2:E$4165)</f>
        <v/>
      </c>
      <c r="G3774" s="14">
        <f>G3773+F3774</f>
        <v/>
      </c>
      <c r="H3774" s="5">
        <f>IF(G3774&lt;=p_rot_a,"A",IF(G3774&lt;=p_rot_b,"B","C"))</f>
        <v/>
      </c>
    </row>
    <row r="3775">
      <c r="A3775" s="5" t="inlineStr">
        <is>
          <t>351100300991987</t>
        </is>
      </c>
      <c r="B3775" s="5" t="inlineStr">
        <is>
          <t>TRUPER CORTACIRCULOS AZULEJO 11/4 COAZ-1-1/4</t>
        </is>
      </c>
      <c r="C3775" s="5" t="inlineStr">
        <is>
          <t>FERRETERIA GENERAL</t>
        </is>
      </c>
      <c r="D3775" s="11" t="n">
        <v>1</v>
      </c>
      <c r="E3775" s="12" t="n">
        <v>5782.21</v>
      </c>
      <c r="F3775" s="14">
        <f>E3775/SUM(E$2:E$4165)</f>
        <v/>
      </c>
      <c r="G3775" s="14">
        <f>G3774+F3775</f>
        <v/>
      </c>
      <c r="H3775" s="5">
        <f>IF(G3775&lt;=p_rot_a,"A",IF(G3775&lt;=p_rot_b,"B","C"))</f>
        <v/>
      </c>
    </row>
    <row r="3776">
      <c r="A3776" s="5" t="inlineStr">
        <is>
          <t>73833</t>
        </is>
      </c>
      <c r="B3776" s="5" t="inlineStr">
        <is>
          <t>AGUILA BLANCO PLACA INTERNET RJ45  PLATA 1015W</t>
        </is>
      </c>
      <c r="C3776" s="5" t="inlineStr">
        <is>
          <t>ACCESORIOS ELECTRICOS Y CABLES</t>
        </is>
      </c>
      <c r="D3776" s="11" t="n">
        <v>2</v>
      </c>
      <c r="E3776" s="12" t="n">
        <v>5766.01</v>
      </c>
      <c r="F3776" s="14">
        <f>E3776/SUM(E$2:E$4165)</f>
        <v/>
      </c>
      <c r="G3776" s="14">
        <f>G3775+F3776</f>
        <v/>
      </c>
      <c r="H3776" s="5">
        <f>IF(G3776&lt;=p_rot_a,"A",IF(G3776&lt;=p_rot_b,"B","C"))</f>
        <v/>
      </c>
    </row>
    <row r="3777">
      <c r="A3777" s="5" t="inlineStr">
        <is>
          <t>73722</t>
        </is>
      </c>
      <c r="B3777" s="5" t="inlineStr">
        <is>
          <t>TAPON HULE CUADRADO 1 1/4 X 1 1/4</t>
        </is>
      </c>
      <c r="C3777" s="5" t="inlineStr">
        <is>
          <t>FERRETERIA GENERAL</t>
        </is>
      </c>
      <c r="D3777" s="11" t="n">
        <v>26</v>
      </c>
      <c r="E3777" s="12" t="n">
        <v>5752.24</v>
      </c>
      <c r="F3777" s="14">
        <f>E3777/SUM(E$2:E$4165)</f>
        <v/>
      </c>
      <c r="G3777" s="14">
        <f>G3776+F3777</f>
        <v/>
      </c>
      <c r="H3777" s="5">
        <f>IF(G3777&lt;=p_rot_a,"A",IF(G3777&lt;=p_rot_b,"B","C"))</f>
        <v/>
      </c>
    </row>
    <row r="3778">
      <c r="A3778" s="5" t="inlineStr">
        <is>
          <t>351100300992428</t>
        </is>
      </c>
      <c r="B3778" s="5" t="inlineStr">
        <is>
          <t>CORTINERO EXTENDIBLE METAL 70CM HASTA 120CM SATIN HO-1124-SN</t>
        </is>
      </c>
      <c r="C3778" s="5" t="inlineStr">
        <is>
          <t>IMPORTACION FERRETERIA GENERAL</t>
        </is>
      </c>
      <c r="D3778" s="11" t="n">
        <v>1</v>
      </c>
      <c r="E3778" s="12" t="n">
        <v>5739.27</v>
      </c>
      <c r="F3778" s="14">
        <f>E3778/SUM(E$2:E$4165)</f>
        <v/>
      </c>
      <c r="G3778" s="14">
        <f>G3777+F3778</f>
        <v/>
      </c>
      <c r="H3778" s="5">
        <f>IF(G3778&lt;=p_rot_a,"A",IF(G3778&lt;=p_rot_b,"B","C"))</f>
        <v/>
      </c>
    </row>
    <row r="3779">
      <c r="A3779" s="5" t="inlineStr">
        <is>
          <t>9907002</t>
        </is>
      </c>
      <c r="B3779" s="5" t="inlineStr">
        <is>
          <t xml:space="preserve">TUERCA 3/16 </t>
        </is>
      </c>
      <c r="C3779" s="5" t="inlineStr">
        <is>
          <t>TORNILLERIA</t>
        </is>
      </c>
      <c r="D3779" s="11" t="n">
        <v>648</v>
      </c>
      <c r="E3779" s="12" t="n">
        <v>5733.71</v>
      </c>
      <c r="F3779" s="14">
        <f>E3779/SUM(E$2:E$4165)</f>
        <v/>
      </c>
      <c r="G3779" s="14">
        <f>G3778+F3779</f>
        <v/>
      </c>
      <c r="H3779" s="5">
        <f>IF(G3779&lt;=p_rot_a,"A",IF(G3779&lt;=p_rot_b,"B","C"))</f>
        <v/>
      </c>
    </row>
    <row r="3780">
      <c r="A3780" s="5" t="inlineStr">
        <is>
          <t>71240</t>
        </is>
      </c>
      <c r="B3780" s="5" t="inlineStr">
        <is>
          <t>INDUMA BISAGRA 1X1 T1103-0009</t>
        </is>
      </c>
      <c r="C3780" s="5" t="inlineStr">
        <is>
          <t>FERRETERIA GENERAL</t>
        </is>
      </c>
      <c r="D3780" s="11" t="n">
        <v>28</v>
      </c>
      <c r="E3780" s="12" t="n">
        <v>5729.47</v>
      </c>
      <c r="F3780" s="14">
        <f>E3780/SUM(E$2:E$4165)</f>
        <v/>
      </c>
      <c r="G3780" s="14">
        <f>G3779+F3780</f>
        <v/>
      </c>
      <c r="H3780" s="5">
        <f>IF(G3780&lt;=p_rot_a,"A",IF(G3780&lt;=p_rot_b,"B","C"))</f>
        <v/>
      </c>
    </row>
    <row r="3781">
      <c r="A3781" s="5" t="inlineStr">
        <is>
          <t>351100300990677</t>
        </is>
      </c>
      <c r="B3781" s="5" t="inlineStr">
        <is>
          <t>SEMILLA DE MENTA SUPLIJARDINES</t>
        </is>
      </c>
      <c r="C3781" s="5" t="inlineStr">
        <is>
          <t>FERRETERIA GENERAL</t>
        </is>
      </c>
      <c r="D3781" s="11" t="n">
        <v>5</v>
      </c>
      <c r="E3781" s="12" t="n">
        <v>5717.7</v>
      </c>
      <c r="F3781" s="14">
        <f>E3781/SUM(E$2:E$4165)</f>
        <v/>
      </c>
      <c r="G3781" s="14">
        <f>G3780+F3781</f>
        <v/>
      </c>
      <c r="H3781" s="5">
        <f>IF(G3781&lt;=p_rot_a,"A",IF(G3781&lt;=p_rot_b,"B","C"))</f>
        <v/>
      </c>
    </row>
    <row r="3782">
      <c r="A3782" s="5" t="inlineStr">
        <is>
          <t>351100300992131</t>
        </is>
      </c>
      <c r="B3782" s="5" t="inlineStr">
        <is>
          <t>MAKITA JUEGO BROCA ROTOMARTILLO SDS PLUS 3/16-1/2 D-07973</t>
        </is>
      </c>
      <c r="C3782" s="5" t="inlineStr">
        <is>
          <t>FERRETERIA GENERAL</t>
        </is>
      </c>
      <c r="D3782" s="11" t="n">
        <v>1</v>
      </c>
      <c r="E3782" s="12" t="n">
        <v>5707.08</v>
      </c>
      <c r="F3782" s="14">
        <f>E3782/SUM(E$2:E$4165)</f>
        <v/>
      </c>
      <c r="G3782" s="14">
        <f>G3781+F3782</f>
        <v/>
      </c>
      <c r="H3782" s="5">
        <f>IF(G3782&lt;=p_rot_a,"A",IF(G3782&lt;=p_rot_b,"B","C"))</f>
        <v/>
      </c>
    </row>
    <row r="3783">
      <c r="A3783" s="5" t="inlineStr">
        <is>
          <t>72041</t>
        </is>
      </c>
      <c r="B3783" s="5" t="inlineStr">
        <is>
          <t>ETERNA PALA DOMESTICA BASURA</t>
        </is>
      </c>
      <c r="C3783" s="5" t="inlineStr">
        <is>
          <t>FERRETERIA GENERAL</t>
        </is>
      </c>
      <c r="D3783" s="11" t="n">
        <v>3</v>
      </c>
      <c r="E3783" s="12" t="n">
        <v>5695.54</v>
      </c>
      <c r="F3783" s="14">
        <f>E3783/SUM(E$2:E$4165)</f>
        <v/>
      </c>
      <c r="G3783" s="14">
        <f>G3782+F3783</f>
        <v/>
      </c>
      <c r="H3783" s="5">
        <f>IF(G3783&lt;=p_rot_a,"A",IF(G3783&lt;=p_rot_b,"B","C"))</f>
        <v/>
      </c>
    </row>
    <row r="3784">
      <c r="A3784" s="5" t="inlineStr">
        <is>
          <t>30571</t>
        </is>
      </c>
      <c r="B3784" s="5" t="inlineStr">
        <is>
          <t>$$ CONDULETA 11/4 LB UL ESPECIAL</t>
        </is>
      </c>
      <c r="C3784" s="5" t="inlineStr">
        <is>
          <t>SIN CATEGORIA</t>
        </is>
      </c>
      <c r="D3784" s="11" t="n">
        <v>1</v>
      </c>
      <c r="E3784" s="12" t="n">
        <v>5686.84</v>
      </c>
      <c r="F3784" s="14">
        <f>E3784/SUM(E$2:E$4165)</f>
        <v/>
      </c>
      <c r="G3784" s="14">
        <f>G3783+F3784</f>
        <v/>
      </c>
      <c r="H3784" s="5">
        <f>IF(G3784&lt;=p_rot_a,"A",IF(G3784&lt;=p_rot_b,"B","C"))</f>
        <v/>
      </c>
    </row>
    <row r="3785">
      <c r="A3785" s="5" t="inlineStr">
        <is>
          <t>71476</t>
        </is>
      </c>
      <c r="B3785" s="5" t="inlineStr">
        <is>
          <t>GUANTE LATEX LARGO NEOPRENO L/XL</t>
        </is>
      </c>
      <c r="C3785" s="5" t="inlineStr">
        <is>
          <t>FERRETERIA GENERAL</t>
        </is>
      </c>
      <c r="D3785" s="11" t="n">
        <v>4</v>
      </c>
      <c r="E3785" s="12" t="n">
        <v>5685.62</v>
      </c>
      <c r="F3785" s="14">
        <f>E3785/SUM(E$2:E$4165)</f>
        <v/>
      </c>
      <c r="G3785" s="14">
        <f>G3784+F3785</f>
        <v/>
      </c>
      <c r="H3785" s="5">
        <f>IF(G3785&lt;=p_rot_a,"A",IF(G3785&lt;=p_rot_b,"B","C"))</f>
        <v/>
      </c>
    </row>
    <row r="3786">
      <c r="A3786" s="5" t="inlineStr">
        <is>
          <t>72051</t>
        </is>
      </c>
      <c r="B3786" s="5" t="inlineStr">
        <is>
          <t>TRUPER BROCA PALETA 1 1/4  BPT-11390</t>
        </is>
      </c>
      <c r="C3786" s="5" t="inlineStr">
        <is>
          <t>FERRETERIA GENERAL</t>
        </is>
      </c>
      <c r="D3786" s="11" t="n">
        <v>5</v>
      </c>
      <c r="E3786" s="12" t="n">
        <v>5655.12</v>
      </c>
      <c r="F3786" s="14">
        <f>E3786/SUM(E$2:E$4165)</f>
        <v/>
      </c>
      <c r="G3786" s="14">
        <f>G3785+F3786</f>
        <v/>
      </c>
      <c r="H3786" s="5">
        <f>IF(G3786&lt;=p_rot_a,"A",IF(G3786&lt;=p_rot_b,"B","C"))</f>
        <v/>
      </c>
    </row>
    <row r="3787">
      <c r="A3787" s="5" t="inlineStr">
        <is>
          <t>30130</t>
        </is>
      </c>
      <c r="B3787" s="5" t="inlineStr">
        <is>
          <t>AGUILA TRIFULCADOR C/PATILLAS 400B</t>
        </is>
      </c>
      <c r="C3787" s="5" t="inlineStr">
        <is>
          <t>ACCESORIOS ELECTRICOS Y CABLES</t>
        </is>
      </c>
      <c r="D3787" s="11" t="n">
        <v>7</v>
      </c>
      <c r="E3787" s="12" t="n">
        <v>5641.58</v>
      </c>
      <c r="F3787" s="14">
        <f>E3787/SUM(E$2:E$4165)</f>
        <v/>
      </c>
      <c r="G3787" s="14">
        <f>G3786+F3787</f>
        <v/>
      </c>
      <c r="H3787" s="5">
        <f>IF(G3787&lt;=p_rot_a,"A",IF(G3787&lt;=p_rot_b,"B","C"))</f>
        <v/>
      </c>
    </row>
    <row r="3788">
      <c r="A3788" s="5" t="inlineStr">
        <is>
          <t>72302</t>
        </is>
      </c>
      <c r="B3788" s="5" t="inlineStr">
        <is>
          <t>YEE LAVADORA PLASTICA X6DY</t>
        </is>
      </c>
      <c r="C3788" s="5" t="inlineStr">
        <is>
          <t>FERRETERIA GENERAL</t>
        </is>
      </c>
      <c r="D3788" s="11" t="n">
        <v>5</v>
      </c>
      <c r="E3788" s="12" t="n">
        <v>5624.55</v>
      </c>
      <c r="F3788" s="14">
        <f>E3788/SUM(E$2:E$4165)</f>
        <v/>
      </c>
      <c r="G3788" s="14">
        <f>G3787+F3788</f>
        <v/>
      </c>
      <c r="H3788" s="5">
        <f>IF(G3788&lt;=p_rot_a,"A",IF(G3788&lt;=p_rot_b,"B","C"))</f>
        <v/>
      </c>
    </row>
    <row r="3789">
      <c r="A3789" s="5" t="inlineStr">
        <is>
          <t>351100300992695</t>
        </is>
      </c>
      <c r="B3789" s="5" t="inlineStr">
        <is>
          <t>ONESTO BREAKER 1X20AMP C/CAJA</t>
        </is>
      </c>
      <c r="C3789" s="5" t="inlineStr">
        <is>
          <t>ACCESORIOS ELECTRICOS Y CABLES</t>
        </is>
      </c>
      <c r="D3789" s="11" t="n">
        <v>1</v>
      </c>
      <c r="E3789" s="12" t="n">
        <v>5603.77</v>
      </c>
      <c r="F3789" s="14">
        <f>E3789/SUM(E$2:E$4165)</f>
        <v/>
      </c>
      <c r="G3789" s="14">
        <f>G3788+F3789</f>
        <v/>
      </c>
      <c r="H3789" s="5">
        <f>IF(G3789&lt;=p_rot_a,"A",IF(G3789&lt;=p_rot_b,"B","C"))</f>
        <v/>
      </c>
    </row>
    <row r="3790">
      <c r="A3790" s="5" t="inlineStr">
        <is>
          <t>351100300992407</t>
        </is>
      </c>
      <c r="B3790" s="5" t="inlineStr">
        <is>
          <t>BOTA DE HULE #45</t>
        </is>
      </c>
      <c r="C3790" s="5" t="inlineStr">
        <is>
          <t>FERRETERIA GENERAL</t>
        </is>
      </c>
      <c r="D3790" s="11" t="n">
        <v>1</v>
      </c>
      <c r="E3790" s="12" t="n">
        <v>5602.8</v>
      </c>
      <c r="F3790" s="14">
        <f>E3790/SUM(E$2:E$4165)</f>
        <v/>
      </c>
      <c r="G3790" s="14">
        <f>G3789+F3790</f>
        <v/>
      </c>
      <c r="H3790" s="5">
        <f>IF(G3790&lt;=p_rot_a,"A",IF(G3790&lt;=p_rot_b,"B","C"))</f>
        <v/>
      </c>
    </row>
    <row r="3791">
      <c r="A3791" s="5" t="inlineStr">
        <is>
          <t>9180</t>
        </is>
      </c>
      <c r="B3791" s="5" t="inlineStr">
        <is>
          <t>NIPLE 1/2 X 10 GALVANIZADO</t>
        </is>
      </c>
      <c r="C3791" s="5" t="inlineStr">
        <is>
          <t>FERRETERIA GENERAL</t>
        </is>
      </c>
      <c r="D3791" s="11" t="n">
        <v>7</v>
      </c>
      <c r="E3791" s="12" t="n">
        <v>5559.29</v>
      </c>
      <c r="F3791" s="14">
        <f>E3791/SUM(E$2:E$4165)</f>
        <v/>
      </c>
      <c r="G3791" s="14">
        <f>G3790+F3791</f>
        <v/>
      </c>
      <c r="H3791" s="5">
        <f>IF(G3791&lt;=p_rot_a,"A",IF(G3791&lt;=p_rot_b,"B","C"))</f>
        <v/>
      </c>
    </row>
    <row r="3792">
      <c r="A3792" s="5" t="inlineStr">
        <is>
          <t>4130990560</t>
        </is>
      </c>
      <c r="B3792" s="5" t="inlineStr">
        <is>
          <t>MAKITA BROCA VIDRIO Y AZULEJO 1/4 X 3 D-25208</t>
        </is>
      </c>
      <c r="C3792" s="5" t="inlineStr">
        <is>
          <t>FERRETERIA GENERAL</t>
        </is>
      </c>
      <c r="D3792" s="11" t="n">
        <v>2</v>
      </c>
      <c r="E3792" s="12" t="n">
        <v>5506.2</v>
      </c>
      <c r="F3792" s="14">
        <f>E3792/SUM(E$2:E$4165)</f>
        <v/>
      </c>
      <c r="G3792" s="14">
        <f>G3791+F3792</f>
        <v/>
      </c>
      <c r="H3792" s="5">
        <f>IF(G3792&lt;=p_rot_a,"A",IF(G3792&lt;=p_rot_b,"B","C"))</f>
        <v/>
      </c>
    </row>
    <row r="3793">
      <c r="A3793" s="5" t="inlineStr">
        <is>
          <t>351100300990664</t>
        </is>
      </c>
      <c r="B3793" s="5" t="inlineStr">
        <is>
          <t>SEMILLA DE ESPINACA SUPLIJARDINES</t>
        </is>
      </c>
      <c r="C3793" s="5" t="inlineStr">
        <is>
          <t>FERRETERIA GENERAL</t>
        </is>
      </c>
      <c r="D3793" s="11" t="n">
        <v>4</v>
      </c>
      <c r="E3793" s="12" t="n">
        <v>5483.52</v>
      </c>
      <c r="F3793" s="14">
        <f>E3793/SUM(E$2:E$4165)</f>
        <v/>
      </c>
      <c r="G3793" s="14">
        <f>G3792+F3793</f>
        <v/>
      </c>
      <c r="H3793" s="5">
        <f>IF(G3793&lt;=p_rot_a,"A",IF(G3793&lt;=p_rot_b,"B","C"))</f>
        <v/>
      </c>
    </row>
    <row r="3794">
      <c r="A3794" s="5" t="inlineStr">
        <is>
          <t>351100300991122</t>
        </is>
      </c>
      <c r="B3794" s="5" t="inlineStr">
        <is>
          <t>TRUPER CUCHARA ALBANIL 8 FORJADA CT-8C</t>
        </is>
      </c>
      <c r="C3794" s="5" t="inlineStr">
        <is>
          <t>SIN CATEGORIA</t>
        </is>
      </c>
      <c r="D3794" s="11" t="n">
        <v>1</v>
      </c>
      <c r="E3794" s="12" t="n">
        <v>5430.24</v>
      </c>
      <c r="F3794" s="14">
        <f>E3794/SUM(E$2:E$4165)</f>
        <v/>
      </c>
      <c r="G3794" s="14">
        <f>G3793+F3794</f>
        <v/>
      </c>
      <c r="H3794" s="5">
        <f>IF(G3794&lt;=p_rot_a,"A",IF(G3794&lt;=p_rot_b,"B","C"))</f>
        <v/>
      </c>
    </row>
    <row r="3795">
      <c r="A3795" s="5" t="inlineStr">
        <is>
          <t>351100300990683</t>
        </is>
      </c>
      <c r="B3795" s="5" t="inlineStr">
        <is>
          <t>SEMILLA DE CHINAS MIXTO SUPLIJARDINES</t>
        </is>
      </c>
      <c r="C3795" s="5" t="inlineStr">
        <is>
          <t>FERRETERIA GENERAL</t>
        </is>
      </c>
      <c r="D3795" s="11" t="n">
        <v>5</v>
      </c>
      <c r="E3795" s="12" t="n">
        <v>5369.28</v>
      </c>
      <c r="F3795" s="14">
        <f>E3795/SUM(E$2:E$4165)</f>
        <v/>
      </c>
      <c r="G3795" s="14">
        <f>G3794+F3795</f>
        <v/>
      </c>
      <c r="H3795" s="5">
        <f>IF(G3795&lt;=p_rot_a,"A",IF(G3795&lt;=p_rot_b,"B","C"))</f>
        <v/>
      </c>
    </row>
    <row r="3796">
      <c r="A3796" s="5" t="inlineStr">
        <is>
          <t>72094</t>
        </is>
      </c>
      <c r="B3796" s="5" t="inlineStr">
        <is>
          <t>TORNILLO TIRAFONDO 1/4 X 2 1/2</t>
        </is>
      </c>
      <c r="C3796" s="5" t="inlineStr">
        <is>
          <t>TORNILLERIA</t>
        </is>
      </c>
      <c r="D3796" s="11" t="n">
        <v>71</v>
      </c>
      <c r="E3796" s="12" t="n">
        <v>5340.62</v>
      </c>
      <c r="F3796" s="14">
        <f>E3796/SUM(E$2:E$4165)</f>
        <v/>
      </c>
      <c r="G3796" s="14">
        <f>G3795+F3796</f>
        <v/>
      </c>
      <c r="H3796" s="5">
        <f>IF(G3796&lt;=p_rot_a,"A",IF(G3796&lt;=p_rot_b,"B","C"))</f>
        <v/>
      </c>
    </row>
    <row r="3797">
      <c r="A3797" s="5" t="inlineStr">
        <is>
          <t>351100300991702</t>
        </is>
      </c>
      <c r="B3797" s="5" t="inlineStr">
        <is>
          <t>VOLTECK EXTENSION 3M BLANCA</t>
        </is>
      </c>
      <c r="C3797" s="5" t="inlineStr">
        <is>
          <t>ACCESORIOS ELECTRICOS Y CABLES</t>
        </is>
      </c>
      <c r="D3797" s="11" t="n">
        <v>4</v>
      </c>
      <c r="E3797" s="12" t="n">
        <v>5319.12</v>
      </c>
      <c r="F3797" s="14">
        <f>E3797/SUM(E$2:E$4165)</f>
        <v/>
      </c>
      <c r="G3797" s="14">
        <f>G3796+F3797</f>
        <v/>
      </c>
      <c r="H3797" s="5">
        <f>IF(G3797&lt;=p_rot_a,"A",IF(G3797&lt;=p_rot_b,"B","C"))</f>
        <v/>
      </c>
    </row>
    <row r="3798">
      <c r="A3798" s="5" t="inlineStr">
        <is>
          <t>7183</t>
        </is>
      </c>
      <c r="B3798" s="5" t="inlineStr">
        <is>
          <t>LOCTITE LIMPIADOR DE CARBURADORES 833654 310G</t>
        </is>
      </c>
      <c r="C3798" s="5" t="inlineStr">
        <is>
          <t>SIN CATEGORIA</t>
        </is>
      </c>
      <c r="D3798" s="11" t="n">
        <v>2</v>
      </c>
      <c r="E3798" s="12" t="n">
        <v>5311.71</v>
      </c>
      <c r="F3798" s="14">
        <f>E3798/SUM(E$2:E$4165)</f>
        <v/>
      </c>
      <c r="G3798" s="14">
        <f>G3797+F3798</f>
        <v/>
      </c>
      <c r="H3798" s="5">
        <f>IF(G3798&lt;=p_rot_a,"A",IF(G3798&lt;=p_rot_b,"B","C"))</f>
        <v/>
      </c>
    </row>
    <row r="3799">
      <c r="A3799" s="5" t="inlineStr">
        <is>
          <t>351100300991072</t>
        </is>
      </c>
      <c r="B3799" s="5" t="inlineStr">
        <is>
          <t>TAIRONA MANIJA PUSH TANQUE SUPERIOR KATIO QUIMBAYA</t>
        </is>
      </c>
      <c r="C3799" s="5" t="inlineStr">
        <is>
          <t>SIN CATEGORIA</t>
        </is>
      </c>
      <c r="D3799" s="11" t="n">
        <v>3</v>
      </c>
      <c r="E3799" s="12" t="n">
        <v>5309.73</v>
      </c>
      <c r="F3799" s="14">
        <f>E3799/SUM(E$2:E$4165)</f>
        <v/>
      </c>
      <c r="G3799" s="14">
        <f>G3798+F3799</f>
        <v/>
      </c>
      <c r="H3799" s="5">
        <f>IF(G3799&lt;=p_rot_a,"A",IF(G3799&lt;=p_rot_b,"B","C"))</f>
        <v/>
      </c>
    </row>
    <row r="3800">
      <c r="A3800" s="5" t="inlineStr">
        <is>
          <t>351100300992089</t>
        </is>
      </c>
      <c r="B3800" s="5" t="inlineStr">
        <is>
          <t>WADFOW SET ESPANDER + TORNILLOS 120 PCS WXT3B01</t>
        </is>
      </c>
      <c r="C3800" s="5" t="inlineStr">
        <is>
          <t>TORNILLERIA</t>
        </is>
      </c>
      <c r="D3800" s="11" t="n">
        <v>6</v>
      </c>
      <c r="E3800" s="12" t="n">
        <v>5304.42</v>
      </c>
      <c r="F3800" s="14">
        <f>E3800/SUM(E$2:E$4165)</f>
        <v/>
      </c>
      <c r="G3800" s="14">
        <f>G3799+F3800</f>
        <v/>
      </c>
      <c r="H3800" s="5">
        <f>IF(G3800&lt;=p_rot_a,"A",IF(G3800&lt;=p_rot_b,"B","C"))</f>
        <v/>
      </c>
    </row>
    <row r="3801">
      <c r="A3801" s="5" t="inlineStr">
        <is>
          <t>351100300991108</t>
        </is>
      </c>
      <c r="B3801" s="5" t="inlineStr">
        <is>
          <t>AKSI BROCA PALETA 3/4</t>
        </is>
      </c>
      <c r="C3801" s="5" t="inlineStr">
        <is>
          <t>FERRETERIA GENERAL</t>
        </is>
      </c>
      <c r="D3801" s="11" t="n">
        <v>6</v>
      </c>
      <c r="E3801" s="12" t="n">
        <v>5299.34</v>
      </c>
      <c r="F3801" s="14">
        <f>E3801/SUM(E$2:E$4165)</f>
        <v/>
      </c>
      <c r="G3801" s="14">
        <f>G3800+F3801</f>
        <v/>
      </c>
      <c r="H3801" s="5">
        <f>IF(G3801&lt;=p_rot_a,"A",IF(G3801&lt;=p_rot_b,"B","C"))</f>
        <v/>
      </c>
    </row>
    <row r="3802">
      <c r="A3802" s="5" t="inlineStr">
        <is>
          <t>351100300991075</t>
        </is>
      </c>
      <c r="B3802" s="5" t="inlineStr">
        <is>
          <t>WADFOW PRENSA ESQUINERA RESORTE 4PCS WCZ6E01</t>
        </is>
      </c>
      <c r="C3802" s="5" t="inlineStr">
        <is>
          <t>FERRETERIA GENERAL</t>
        </is>
      </c>
      <c r="D3802" s="11" t="n">
        <v>2</v>
      </c>
      <c r="E3802" s="12" t="n">
        <v>5298.3</v>
      </c>
      <c r="F3802" s="14">
        <f>E3802/SUM(E$2:E$4165)</f>
        <v/>
      </c>
      <c r="G3802" s="14">
        <f>G3801+F3802</f>
        <v/>
      </c>
      <c r="H3802" s="5">
        <f>IF(G3802&lt;=p_rot_a,"A",IF(G3802&lt;=p_rot_b,"B","C"))</f>
        <v/>
      </c>
    </row>
    <row r="3803">
      <c r="A3803" s="5" t="inlineStr">
        <is>
          <t>72866</t>
        </is>
      </c>
      <c r="B3803" s="5" t="inlineStr">
        <is>
          <t>TOTAL TAPON OIDO SEGURIDAD TSP707</t>
        </is>
      </c>
      <c r="C3803" s="5" t="inlineStr">
        <is>
          <t>FERRETERIA GENERAL</t>
        </is>
      </c>
      <c r="D3803" s="11" t="n">
        <v>12</v>
      </c>
      <c r="E3803" s="12" t="n">
        <v>5287.61</v>
      </c>
      <c r="F3803" s="14">
        <f>E3803/SUM(E$2:E$4165)</f>
        <v/>
      </c>
      <c r="G3803" s="14">
        <f>G3802+F3803</f>
        <v/>
      </c>
      <c r="H3803" s="5">
        <f>IF(G3803&lt;=p_rot_a,"A",IF(G3803&lt;=p_rot_b,"B","C"))</f>
        <v/>
      </c>
    </row>
    <row r="3804">
      <c r="A3804" s="5" t="inlineStr">
        <is>
          <t>7471</t>
        </is>
      </c>
      <c r="B3804" s="5" t="inlineStr">
        <is>
          <t>PICAPORTE PLATINA 10 C/RECIB PPT10</t>
        </is>
      </c>
      <c r="C3804" s="5" t="inlineStr">
        <is>
          <t>PICAPORTES Y ALDABAS</t>
        </is>
      </c>
      <c r="D3804" s="11" t="n">
        <v>2</v>
      </c>
      <c r="E3804" s="12" t="n">
        <v>5284.79</v>
      </c>
      <c r="F3804" s="14">
        <f>E3804/SUM(E$2:E$4165)</f>
        <v/>
      </c>
      <c r="G3804" s="14">
        <f>G3803+F3804</f>
        <v/>
      </c>
      <c r="H3804" s="5">
        <f>IF(G3804&lt;=p_rot_a,"A",IF(G3804&lt;=p_rot_b,"B","C"))</f>
        <v/>
      </c>
    </row>
    <row r="3805">
      <c r="A3805" s="5" t="inlineStr">
        <is>
          <t>7263</t>
        </is>
      </c>
      <c r="B3805" s="5" t="inlineStr">
        <is>
          <t>ALDABA 4 DORADA BLISTER</t>
        </is>
      </c>
      <c r="C3805" s="5" t="inlineStr">
        <is>
          <t>FERRETERIA GENERAL</t>
        </is>
      </c>
      <c r="D3805" s="11" t="n">
        <v>7</v>
      </c>
      <c r="E3805" s="12" t="n">
        <v>5270.29</v>
      </c>
      <c r="F3805" s="14">
        <f>E3805/SUM(E$2:E$4165)</f>
        <v/>
      </c>
      <c r="G3805" s="14">
        <f>G3804+F3805</f>
        <v/>
      </c>
      <c r="H3805" s="5">
        <f>IF(G3805&lt;=p_rot_a,"A",IF(G3805&lt;=p_rot_b,"B","C"))</f>
        <v/>
      </c>
    </row>
    <row r="3806">
      <c r="A3806" s="5" t="inlineStr">
        <is>
          <t>351100300991283</t>
        </is>
      </c>
      <c r="B3806" s="5" t="inlineStr">
        <is>
          <t>PROTECTO HIGH STANDARD LATEX MATE WHITE 1/4</t>
        </is>
      </c>
      <c r="C3806" s="5" t="inlineStr">
        <is>
          <t>SIN CATEGORIA</t>
        </is>
      </c>
      <c r="D3806" s="11" t="n">
        <v>1</v>
      </c>
      <c r="E3806" s="12" t="n">
        <v>5265.49</v>
      </c>
      <c r="F3806" s="14">
        <f>E3806/SUM(E$2:E$4165)</f>
        <v/>
      </c>
      <c r="G3806" s="14">
        <f>G3805+F3806</f>
        <v/>
      </c>
      <c r="H3806" s="5">
        <f>IF(G3806&lt;=p_rot_a,"A",IF(G3806&lt;=p_rot_b,"B","C"))</f>
        <v/>
      </c>
    </row>
    <row r="3807">
      <c r="A3807" s="5" t="inlineStr">
        <is>
          <t>324990560</t>
        </is>
      </c>
      <c r="B3807" s="5" t="inlineStr">
        <is>
          <t>MAKITA BROCA SIERRA BI METAL 11/2 D-21705</t>
        </is>
      </c>
      <c r="C3807" s="5" t="inlineStr">
        <is>
          <t>FERRETERIA GENERAL</t>
        </is>
      </c>
      <c r="D3807" s="11" t="n">
        <v>1</v>
      </c>
      <c r="E3807" s="12" t="n">
        <v>5263.61</v>
      </c>
      <c r="F3807" s="14">
        <f>E3807/SUM(E$2:E$4165)</f>
        <v/>
      </c>
      <c r="G3807" s="14">
        <f>G3806+F3807</f>
        <v/>
      </c>
      <c r="H3807" s="5">
        <f>IF(G3807&lt;=p_rot_a,"A",IF(G3807&lt;=p_rot_b,"B","C"))</f>
        <v/>
      </c>
    </row>
    <row r="3808">
      <c r="A3808" s="5" t="inlineStr">
        <is>
          <t>48992920</t>
        </is>
      </c>
      <c r="B3808" s="5" t="inlineStr">
        <is>
          <t>DESAGUE LAVATORIO PUSH METALICO CROMADO 9X6CM AQP-23420</t>
        </is>
      </c>
      <c r="C3808" s="5" t="inlineStr">
        <is>
          <t>IMPORTACION FERRETERIA GENERAL</t>
        </is>
      </c>
      <c r="D3808" s="11" t="n">
        <v>2</v>
      </c>
      <c r="E3808" s="12" t="n">
        <v>5230.09</v>
      </c>
      <c r="F3808" s="14">
        <f>E3808/SUM(E$2:E$4165)</f>
        <v/>
      </c>
      <c r="G3808" s="14">
        <f>G3807+F3808</f>
        <v/>
      </c>
      <c r="H3808" s="5">
        <f>IF(G3808&lt;=p_rot_a,"A",IF(G3808&lt;=p_rot_b,"B","C"))</f>
        <v/>
      </c>
    </row>
    <row r="3809">
      <c r="A3809" s="5" t="inlineStr">
        <is>
          <t>10</t>
        </is>
      </c>
      <c r="B3809" s="5" t="inlineStr">
        <is>
          <t>BOTA DE HULE #41</t>
        </is>
      </c>
      <c r="C3809" s="5" t="inlineStr">
        <is>
          <t>FERRETERIA GENERAL</t>
        </is>
      </c>
      <c r="D3809" s="11" t="n">
        <v>1</v>
      </c>
      <c r="E3809" s="12" t="n">
        <v>5222.32</v>
      </c>
      <c r="F3809" s="14">
        <f>E3809/SUM(E$2:E$4165)</f>
        <v/>
      </c>
      <c r="G3809" s="14">
        <f>G3808+F3809</f>
        <v/>
      </c>
      <c r="H3809" s="5">
        <f>IF(G3809&lt;=p_rot_a,"A",IF(G3809&lt;=p_rot_b,"B","C"))</f>
        <v/>
      </c>
    </row>
    <row r="3810">
      <c r="A3810" s="5" t="inlineStr">
        <is>
          <t>351100300992270</t>
        </is>
      </c>
      <c r="B3810" s="5" t="inlineStr">
        <is>
          <t>INDUMA BISAGRA 1-1/2 X 2  T1103-0038</t>
        </is>
      </c>
      <c r="C3810" s="5" t="inlineStr">
        <is>
          <t>FERRETERIA GENERAL</t>
        </is>
      </c>
      <c r="D3810" s="11" t="n">
        <v>13</v>
      </c>
      <c r="E3810" s="12" t="n">
        <v>5211.65</v>
      </c>
      <c r="F3810" s="14">
        <f>E3810/SUM(E$2:E$4165)</f>
        <v/>
      </c>
      <c r="G3810" s="14">
        <f>G3809+F3810</f>
        <v/>
      </c>
      <c r="H3810" s="5">
        <f>IF(G3810&lt;=p_rot_a,"A",IF(G3810&lt;=p_rot_b,"B","C"))</f>
        <v/>
      </c>
    </row>
    <row r="3811">
      <c r="A3811" s="5" t="inlineStr">
        <is>
          <t>60100002</t>
        </is>
      </c>
      <c r="B3811" s="5" t="inlineStr">
        <is>
          <t>$$ BOMBILLO LED MINI 5W G45 E27 100-240V</t>
        </is>
      </c>
      <c r="C3811" s="5" t="inlineStr">
        <is>
          <t>SIN CATEGORIA</t>
        </is>
      </c>
      <c r="D3811" s="11" t="n">
        <v>8</v>
      </c>
      <c r="E3811" s="12" t="n">
        <v>5194.46</v>
      </c>
      <c r="F3811" s="14">
        <f>E3811/SUM(E$2:E$4165)</f>
        <v/>
      </c>
      <c r="G3811" s="14">
        <f>G3810+F3811</f>
        <v/>
      </c>
      <c r="H3811" s="5">
        <f>IF(G3811&lt;=p_rot_a,"A",IF(G3811&lt;=p_rot_b,"B","C"))</f>
        <v/>
      </c>
    </row>
    <row r="3812">
      <c r="A3812" s="5" t="inlineStr">
        <is>
          <t>7956</t>
        </is>
      </c>
      <c r="B3812" s="5" t="inlineStr">
        <is>
          <t>FLANGER PLASTICO 3/4 OJO CERRADO</t>
        </is>
      </c>
      <c r="C3812" s="5" t="inlineStr">
        <is>
          <t>FERRETERIA GENERAL</t>
        </is>
      </c>
      <c r="D3812" s="11" t="n">
        <v>9</v>
      </c>
      <c r="E3812" s="12" t="n">
        <v>5176.98</v>
      </c>
      <c r="F3812" s="14">
        <f>E3812/SUM(E$2:E$4165)</f>
        <v/>
      </c>
      <c r="G3812" s="14">
        <f>G3811+F3812</f>
        <v/>
      </c>
      <c r="H3812" s="5">
        <f>IF(G3812&lt;=p_rot_a,"A",IF(G3812&lt;=p_rot_b,"B","C"))</f>
        <v/>
      </c>
    </row>
    <row r="3813">
      <c r="A3813" s="5" t="inlineStr">
        <is>
          <t>73286</t>
        </is>
      </c>
      <c r="B3813" s="5" t="inlineStr">
        <is>
          <t>FLANGER 1/2 CROMADO LLAVE CHORRO</t>
        </is>
      </c>
      <c r="C3813" s="5" t="inlineStr">
        <is>
          <t>FERRETERIA GENERAL</t>
        </is>
      </c>
      <c r="D3813" s="11" t="n">
        <v>34</v>
      </c>
      <c r="E3813" s="12" t="n">
        <v>5160.3</v>
      </c>
      <c r="F3813" s="14">
        <f>E3813/SUM(E$2:E$4165)</f>
        <v/>
      </c>
      <c r="G3813" s="14">
        <f>G3812+F3813</f>
        <v/>
      </c>
      <c r="H3813" s="5">
        <f>IF(G3813&lt;=p_rot_a,"A",IF(G3813&lt;=p_rot_b,"B","C"))</f>
        <v/>
      </c>
    </row>
    <row r="3814">
      <c r="A3814" s="5" t="inlineStr">
        <is>
          <t>7580</t>
        </is>
      </c>
      <c r="B3814" s="5" t="inlineStr">
        <is>
          <t>TOTAL LLAVE COROFIJA 13 MM TCSPA131</t>
        </is>
      </c>
      <c r="C3814" s="5" t="inlineStr">
        <is>
          <t>FERRETERIA GENERAL</t>
        </is>
      </c>
      <c r="D3814" s="11" t="n">
        <v>5</v>
      </c>
      <c r="E3814" s="12" t="n">
        <v>5139.96</v>
      </c>
      <c r="F3814" s="14">
        <f>E3814/SUM(E$2:E$4165)</f>
        <v/>
      </c>
      <c r="G3814" s="14">
        <f>G3813+F3814</f>
        <v/>
      </c>
      <c r="H3814" s="5">
        <f>IF(G3814&lt;=p_rot_a,"A",IF(G3814&lt;=p_rot_b,"B","C"))</f>
        <v/>
      </c>
    </row>
    <row r="3815">
      <c r="A3815" s="5" t="inlineStr">
        <is>
          <t>420420974</t>
        </is>
      </c>
      <c r="B3815" s="5" t="inlineStr">
        <is>
          <t>PROTECTO CORROTEC MATE ROJO OXIDO 6515 1/4 GL (0.946L)</t>
        </is>
      </c>
      <c r="C3815" s="5" t="inlineStr">
        <is>
          <t>SIN CATEGORIA</t>
        </is>
      </c>
      <c r="D3815" s="11" t="n">
        <v>1</v>
      </c>
      <c r="E3815" s="12" t="n">
        <v>5119.61</v>
      </c>
      <c r="F3815" s="14">
        <f>E3815/SUM(E$2:E$4165)</f>
        <v/>
      </c>
      <c r="G3815" s="14">
        <f>G3814+F3815</f>
        <v/>
      </c>
      <c r="H3815" s="5">
        <f>IF(G3815&lt;=p_rot_a,"A",IF(G3815&lt;=p_rot_b,"B","C"))</f>
        <v/>
      </c>
    </row>
    <row r="3816">
      <c r="A3816" s="5" t="inlineStr">
        <is>
          <t>7884</t>
        </is>
      </c>
      <c r="B3816" s="5" t="inlineStr">
        <is>
          <t>RIEL P/GAVETA 12</t>
        </is>
      </c>
      <c r="C3816" s="5" t="inlineStr">
        <is>
          <t>FERRETERIA GENERAL</t>
        </is>
      </c>
      <c r="D3816" s="11" t="n">
        <v>6</v>
      </c>
      <c r="E3816" s="12" t="n">
        <v>5099.22</v>
      </c>
      <c r="F3816" s="14">
        <f>E3816/SUM(E$2:E$4165)</f>
        <v/>
      </c>
      <c r="G3816" s="14">
        <f>G3815+F3816</f>
        <v/>
      </c>
      <c r="H3816" s="5">
        <f>IF(G3816&lt;=p_rot_a,"A",IF(G3816&lt;=p_rot_b,"B","C"))</f>
        <v/>
      </c>
    </row>
    <row r="3817">
      <c r="A3817" s="5" t="inlineStr">
        <is>
          <t>8300992899</t>
        </is>
      </c>
      <c r="B3817" s="5" t="inlineStr">
        <is>
          <t>TOTAL TIJERA PODAR 8 PULG THTP61083</t>
        </is>
      </c>
      <c r="C3817" s="5" t="inlineStr">
        <is>
          <t>FERRETERIA GENERAL</t>
        </is>
      </c>
      <c r="D3817" s="11" t="n">
        <v>1</v>
      </c>
      <c r="E3817" s="12" t="n">
        <v>5072.54</v>
      </c>
      <c r="F3817" s="14">
        <f>E3817/SUM(E$2:E$4165)</f>
        <v/>
      </c>
      <c r="G3817" s="14">
        <f>G3816+F3817</f>
        <v/>
      </c>
      <c r="H3817" s="5">
        <f>IF(G3817&lt;=p_rot_a,"A",IF(G3817&lt;=p_rot_b,"B","C"))</f>
        <v/>
      </c>
    </row>
    <row r="3818">
      <c r="A3818" s="5" t="inlineStr">
        <is>
          <t>9335</t>
        </is>
      </c>
      <c r="B3818" s="5" t="inlineStr">
        <is>
          <t>TEE 3/4 AGUA CALIENTE CPVC</t>
        </is>
      </c>
      <c r="C3818" s="5" t="inlineStr">
        <is>
          <t>TUBERIA PVC, CANOAS Y ACCESORIOS</t>
        </is>
      </c>
      <c r="D3818" s="11" t="n">
        <v>5</v>
      </c>
      <c r="E3818" s="12" t="n">
        <v>5070</v>
      </c>
      <c r="F3818" s="14">
        <f>E3818/SUM(E$2:E$4165)</f>
        <v/>
      </c>
      <c r="G3818" s="14">
        <f>G3817+F3818</f>
        <v/>
      </c>
      <c r="H3818" s="5">
        <f>IF(G3818&lt;=p_rot_a,"A",IF(G3818&lt;=p_rot_b,"B","C"))</f>
        <v/>
      </c>
    </row>
    <row r="3819">
      <c r="A3819" s="5" t="inlineStr">
        <is>
          <t>9151</t>
        </is>
      </c>
      <c r="B3819" s="5" t="inlineStr">
        <is>
          <t>$$ VIEJO UNION CONDUIT 1 1/4 LIVIANO</t>
        </is>
      </c>
      <c r="C3819" s="5" t="inlineStr">
        <is>
          <t>ACCESORIOS ELECTRICOS Y CABLES</t>
        </is>
      </c>
      <c r="D3819" s="11" t="n">
        <v>23</v>
      </c>
      <c r="E3819" s="12" t="n">
        <v>5055.33</v>
      </c>
      <c r="F3819" s="14">
        <f>E3819/SUM(E$2:E$4165)</f>
        <v/>
      </c>
      <c r="G3819" s="14">
        <f>G3818+F3819</f>
        <v/>
      </c>
      <c r="H3819" s="5">
        <f>IF(G3819&lt;=p_rot_a,"A",IF(G3819&lt;=p_rot_b,"B","C"))</f>
        <v/>
      </c>
    </row>
    <row r="3820">
      <c r="A3820" s="5" t="inlineStr">
        <is>
          <t>71373</t>
        </is>
      </c>
      <c r="B3820" s="5" t="inlineStr">
        <is>
          <t>TORNILLO HEXAGONAL 5/16 X 1 1/2</t>
        </is>
      </c>
      <c r="C3820" s="5" t="inlineStr">
        <is>
          <t>TORNILLERIA</t>
        </is>
      </c>
      <c r="D3820" s="11" t="n">
        <v>19</v>
      </c>
      <c r="E3820" s="12" t="n">
        <v>5036.35</v>
      </c>
      <c r="F3820" s="14">
        <f>E3820/SUM(E$2:E$4165)</f>
        <v/>
      </c>
      <c r="G3820" s="14">
        <f>G3819+F3820</f>
        <v/>
      </c>
      <c r="H3820" s="5">
        <f>IF(G3820&lt;=p_rot_a,"A",IF(G3820&lt;=p_rot_b,"B","C"))</f>
        <v/>
      </c>
    </row>
    <row r="3821">
      <c r="A3821" s="5" t="inlineStr">
        <is>
          <t>990346</t>
        </is>
      </c>
      <c r="B3821" s="5" t="inlineStr">
        <is>
          <t>TAPON HULE RECTANGULAR 1X2</t>
        </is>
      </c>
      <c r="C3821" s="5" t="inlineStr">
        <is>
          <t>FERRETERIA GENERAL</t>
        </is>
      </c>
      <c r="D3821" s="11" t="n">
        <v>21</v>
      </c>
      <c r="E3821" s="12" t="n">
        <v>4987.71</v>
      </c>
      <c r="F3821" s="14">
        <f>E3821/SUM(E$2:E$4165)</f>
        <v/>
      </c>
      <c r="G3821" s="14">
        <f>G3820+F3821</f>
        <v/>
      </c>
      <c r="H3821" s="5">
        <f>IF(G3821&lt;=p_rot_a,"A",IF(G3821&lt;=p_rot_b,"B","C"))</f>
        <v/>
      </c>
    </row>
    <row r="3822">
      <c r="A3822" s="5" t="inlineStr">
        <is>
          <t>30560</t>
        </is>
      </c>
      <c r="B3822" s="5" t="inlineStr">
        <is>
          <t>CONECTOR BIEX 1/2</t>
        </is>
      </c>
      <c r="C3822" s="5" t="inlineStr">
        <is>
          <t>ACCESORIOS ELECTRICOS Y CABLES</t>
        </is>
      </c>
      <c r="D3822" s="11" t="n">
        <v>15</v>
      </c>
      <c r="E3822" s="12" t="n">
        <v>4958.06</v>
      </c>
      <c r="F3822" s="14">
        <f>E3822/SUM(E$2:E$4165)</f>
        <v/>
      </c>
      <c r="G3822" s="14">
        <f>G3821+F3822</f>
        <v/>
      </c>
      <c r="H3822" s="5">
        <f>IF(G3822&lt;=p_rot_a,"A",IF(G3822&lt;=p_rot_b,"B","C"))</f>
        <v/>
      </c>
    </row>
    <row r="3823">
      <c r="A3823" s="5" t="inlineStr">
        <is>
          <t>3031</t>
        </is>
      </c>
      <c r="B3823" s="5" t="inlineStr">
        <is>
          <t>BASE FLUORESCENTE 1 PIN #2503/2504 PAR</t>
        </is>
      </c>
      <c r="C3823" s="5" t="inlineStr">
        <is>
          <t>ACCESORIOS ELECTRICOS Y CABLES</t>
        </is>
      </c>
      <c r="D3823" s="11" t="n">
        <v>4</v>
      </c>
      <c r="E3823" s="12" t="n">
        <v>4955.76</v>
      </c>
      <c r="F3823" s="14">
        <f>E3823/SUM(E$2:E$4165)</f>
        <v/>
      </c>
      <c r="G3823" s="14">
        <f>G3822+F3823</f>
        <v/>
      </c>
      <c r="H3823" s="5">
        <f>IF(G3823&lt;=p_rot_a,"A",IF(G3823&lt;=p_rot_b,"B","C"))</f>
        <v/>
      </c>
    </row>
    <row r="3824">
      <c r="A3824" s="5" t="inlineStr">
        <is>
          <t>71827</t>
        </is>
      </c>
      <c r="B3824" s="5" t="inlineStr">
        <is>
          <t>ESCUADRA MUEBLE 5X6</t>
        </is>
      </c>
      <c r="C3824" s="5" t="inlineStr">
        <is>
          <t>FERRETERIA GENERAL</t>
        </is>
      </c>
      <c r="D3824" s="11" t="n">
        <v>8</v>
      </c>
      <c r="E3824" s="12" t="n">
        <v>4905.34</v>
      </c>
      <c r="F3824" s="14">
        <f>E3824/SUM(E$2:E$4165)</f>
        <v/>
      </c>
      <c r="G3824" s="14">
        <f>G3823+F3824</f>
        <v/>
      </c>
      <c r="H3824" s="5">
        <f>IF(G3824&lt;=p_rot_a,"A",IF(G3824&lt;=p_rot_b,"B","C"))</f>
        <v/>
      </c>
    </row>
    <row r="3825">
      <c r="A3825" s="5" t="inlineStr">
        <is>
          <t>71738</t>
        </is>
      </c>
      <c r="B3825" s="5" t="inlineStr">
        <is>
          <t>TUERCA MARIPOSA</t>
        </is>
      </c>
      <c r="C3825" s="5" t="inlineStr">
        <is>
          <t>TORNILLERIA</t>
        </is>
      </c>
      <c r="D3825" s="11" t="n">
        <v>55</v>
      </c>
      <c r="E3825" s="12" t="n">
        <v>4867.5</v>
      </c>
      <c r="F3825" s="14">
        <f>E3825/SUM(E$2:E$4165)</f>
        <v/>
      </c>
      <c r="G3825" s="14">
        <f>G3824+F3825</f>
        <v/>
      </c>
      <c r="H3825" s="5">
        <f>IF(G3825&lt;=p_rot_a,"A",IF(G3825&lt;=p_rot_b,"B","C"))</f>
        <v/>
      </c>
    </row>
    <row r="3826">
      <c r="A3826" s="5" t="inlineStr">
        <is>
          <t>30650</t>
        </is>
      </c>
      <c r="B3826" s="5" t="inlineStr">
        <is>
          <t>CONECTOR BIEX 1/2 CON FORRO RECTO</t>
        </is>
      </c>
      <c r="C3826" s="5" t="inlineStr">
        <is>
          <t>ACCESORIOS ELECTRICOS Y CABLES</t>
        </is>
      </c>
      <c r="D3826" s="11" t="n">
        <v>10</v>
      </c>
      <c r="E3826" s="12" t="n">
        <v>4838.1</v>
      </c>
      <c r="F3826" s="14">
        <f>E3826/SUM(E$2:E$4165)</f>
        <v/>
      </c>
      <c r="G3826" s="14">
        <f>G3825+F3826</f>
        <v/>
      </c>
      <c r="H3826" s="5">
        <f>IF(G3826&lt;=p_rot_a,"A",IF(G3826&lt;=p_rot_b,"B","C"))</f>
        <v/>
      </c>
    </row>
    <row r="3827">
      <c r="A3827" s="5" t="inlineStr">
        <is>
          <t>71491</t>
        </is>
      </c>
      <c r="B3827" s="5" t="inlineStr">
        <is>
          <t>TAPON HULE CUADRADO 1 1/2 X 1 1/2</t>
        </is>
      </c>
      <c r="C3827" s="5" t="inlineStr">
        <is>
          <t>FERRETERIA GENERAL</t>
        </is>
      </c>
      <c r="D3827" s="11" t="n">
        <v>22</v>
      </c>
      <c r="E3827" s="12" t="n">
        <v>4823.03</v>
      </c>
      <c r="F3827" s="14">
        <f>E3827/SUM(E$2:E$4165)</f>
        <v/>
      </c>
      <c r="G3827" s="14">
        <f>G3826+F3827</f>
        <v/>
      </c>
      <c r="H3827" s="5">
        <f>IF(G3827&lt;=p_rot_a,"A",IF(G3827&lt;=p_rot_b,"B","C"))</f>
        <v/>
      </c>
    </row>
    <row r="3828">
      <c r="A3828" s="5" t="inlineStr">
        <is>
          <t>30488</t>
        </is>
      </c>
      <c r="B3828" s="5" t="inlineStr">
        <is>
          <t xml:space="preserve">BALASTRO 2X32 ELECTRONICO </t>
        </is>
      </c>
      <c r="C3828" s="5" t="inlineStr">
        <is>
          <t>ACCESORIOS ELECTRICOS Y CABLES</t>
        </is>
      </c>
      <c r="D3828" s="11" t="n">
        <v>1</v>
      </c>
      <c r="E3828" s="12" t="n">
        <v>4823.01</v>
      </c>
      <c r="F3828" s="14">
        <f>E3828/SUM(E$2:E$4165)</f>
        <v/>
      </c>
      <c r="G3828" s="14">
        <f>G3827+F3828</f>
        <v/>
      </c>
      <c r="H3828" s="5">
        <f>IF(G3828&lt;=p_rot_a,"A",IF(G3828&lt;=p_rot_b,"B","C"))</f>
        <v/>
      </c>
    </row>
    <row r="3829">
      <c r="A3829" s="5" t="inlineStr">
        <is>
          <t>351100300991681</t>
        </is>
      </c>
      <c r="B3829" s="5" t="inlineStr">
        <is>
          <t>ATOMIZADOR 1 LITRO A103503</t>
        </is>
      </c>
      <c r="C3829" s="5" t="inlineStr">
        <is>
          <t>FERRETERIA GENERAL</t>
        </is>
      </c>
      <c r="D3829" s="11" t="n">
        <v>3</v>
      </c>
      <c r="E3829" s="12" t="n">
        <v>4785.84</v>
      </c>
      <c r="F3829" s="14">
        <f>E3829/SUM(E$2:E$4165)</f>
        <v/>
      </c>
      <c r="G3829" s="14">
        <f>G3828+F3829</f>
        <v/>
      </c>
      <c r="H3829" s="5">
        <f>IF(G3829&lt;=p_rot_a,"A",IF(G3829&lt;=p_rot_b,"B","C"))</f>
        <v/>
      </c>
    </row>
    <row r="3830">
      <c r="A3830" s="5" t="inlineStr">
        <is>
          <t>351100300990558</t>
        </is>
      </c>
      <c r="B3830" s="5" t="inlineStr">
        <is>
          <t>TOTAL JUEGO ALICATES 3PZ THT1K0311</t>
        </is>
      </c>
      <c r="C3830" s="5" t="inlineStr">
        <is>
          <t>FERRETERIA GENERAL</t>
        </is>
      </c>
      <c r="D3830" s="11" t="n">
        <v>1</v>
      </c>
      <c r="E3830" s="12" t="n">
        <v>4772.12</v>
      </c>
      <c r="F3830" s="14">
        <f>E3830/SUM(E$2:E$4165)</f>
        <v/>
      </c>
      <c r="G3830" s="14">
        <f>G3829+F3830</f>
        <v/>
      </c>
      <c r="H3830" s="5">
        <f>IF(G3830&lt;=p_rot_a,"A",IF(G3830&lt;=p_rot_b,"B","C"))</f>
        <v/>
      </c>
    </row>
    <row r="3831">
      <c r="A3831" s="5" t="inlineStr">
        <is>
          <t>73955</t>
        </is>
      </c>
      <c r="B3831" s="5" t="inlineStr">
        <is>
          <t>TOTAL LIMATON REDONDO 8 CON PUÑO THT91786</t>
        </is>
      </c>
      <c r="C3831" s="5" t="inlineStr">
        <is>
          <t>FERRETERIA GENERAL</t>
        </is>
      </c>
      <c r="D3831" s="11" t="n">
        <v>3</v>
      </c>
      <c r="E3831" s="12" t="n">
        <v>4730.97</v>
      </c>
      <c r="F3831" s="14">
        <f>E3831/SUM(E$2:E$4165)</f>
        <v/>
      </c>
      <c r="G3831" s="14">
        <f>G3830+F3831</f>
        <v/>
      </c>
      <c r="H3831" s="5">
        <f>IF(G3831&lt;=p_rot_a,"A",IF(G3831&lt;=p_rot_b,"B","C"))</f>
        <v/>
      </c>
    </row>
    <row r="3832">
      <c r="A3832" s="5" t="inlineStr">
        <is>
          <t>9179</t>
        </is>
      </c>
      <c r="B3832" s="5" t="inlineStr">
        <is>
          <t>NIPLE 1/2 X 8 GALVANIZADO</t>
        </is>
      </c>
      <c r="C3832" s="5" t="inlineStr">
        <is>
          <t>FERRETERIA GENERAL</t>
        </is>
      </c>
      <c r="D3832" s="11" t="n">
        <v>5</v>
      </c>
      <c r="E3832" s="12" t="n">
        <v>4716.65</v>
      </c>
      <c r="F3832" s="14">
        <f>E3832/SUM(E$2:E$4165)</f>
        <v/>
      </c>
      <c r="G3832" s="14">
        <f>G3831+F3832</f>
        <v/>
      </c>
      <c r="H3832" s="5">
        <f>IF(G3832&lt;=p_rot_a,"A",IF(G3832&lt;=p_rot_b,"B","C"))</f>
        <v/>
      </c>
    </row>
    <row r="3833">
      <c r="A3833" s="5" t="inlineStr">
        <is>
          <t>9271</t>
        </is>
      </c>
      <c r="B3833" s="5" t="inlineStr">
        <is>
          <t>CODO 3/4 X 45 PVC</t>
        </is>
      </c>
      <c r="C3833" s="5" t="inlineStr">
        <is>
          <t>TUBERIA PVC, CANOAS Y ACCESORIOS</t>
        </is>
      </c>
      <c r="D3833" s="11" t="n">
        <v>10</v>
      </c>
      <c r="E3833" s="12" t="n">
        <v>4690</v>
      </c>
      <c r="F3833" s="14">
        <f>E3833/SUM(E$2:E$4165)</f>
        <v/>
      </c>
      <c r="G3833" s="14">
        <f>G3832+F3833</f>
        <v/>
      </c>
      <c r="H3833" s="5">
        <f>IF(G3833&lt;=p_rot_a,"A",IF(G3833&lt;=p_rot_b,"B","C"))</f>
        <v/>
      </c>
    </row>
    <row r="3834">
      <c r="A3834" s="5" t="inlineStr">
        <is>
          <t>7272</t>
        </is>
      </c>
      <c r="B3834" s="5" t="inlineStr">
        <is>
          <t>GANCHO ADHESIVO BEST VALUE 2PCS F01456</t>
        </is>
      </c>
      <c r="C3834" s="5" t="inlineStr">
        <is>
          <t>FERRETERIA GENERAL</t>
        </is>
      </c>
      <c r="D3834" s="11" t="n">
        <v>5</v>
      </c>
      <c r="E3834" s="12" t="n">
        <v>4672.24</v>
      </c>
      <c r="F3834" s="14">
        <f>E3834/SUM(E$2:E$4165)</f>
        <v/>
      </c>
      <c r="G3834" s="14">
        <f>G3833+F3834</f>
        <v/>
      </c>
      <c r="H3834" s="5">
        <f>IF(G3834&lt;=p_rot_a,"A",IF(G3834&lt;=p_rot_b,"B","C"))</f>
        <v/>
      </c>
    </row>
    <row r="3835">
      <c r="A3835" s="5" t="inlineStr">
        <is>
          <t>72575</t>
        </is>
      </c>
      <c r="B3835" s="5" t="inlineStr">
        <is>
          <t>MACHETE 26 CUCHILLO BELLOTA</t>
        </is>
      </c>
      <c r="C3835" s="5" t="inlineStr">
        <is>
          <t>FERRETERIA GENERAL</t>
        </is>
      </c>
      <c r="D3835" s="11" t="n">
        <v>1</v>
      </c>
      <c r="E3835" s="12" t="n">
        <v>4644.32</v>
      </c>
      <c r="F3835" s="14">
        <f>E3835/SUM(E$2:E$4165)</f>
        <v/>
      </c>
      <c r="G3835" s="14">
        <f>G3834+F3835</f>
        <v/>
      </c>
      <c r="H3835" s="5">
        <f>IF(G3835&lt;=p_rot_a,"A",IF(G3835&lt;=p_rot_b,"B","C"))</f>
        <v/>
      </c>
    </row>
    <row r="3836">
      <c r="A3836" s="5" t="inlineStr">
        <is>
          <t>30312</t>
        </is>
      </c>
      <c r="B3836" s="5" t="inlineStr">
        <is>
          <t>TANIA BREAKER  1X15</t>
        </is>
      </c>
      <c r="C3836" s="5" t="inlineStr">
        <is>
          <t>ACCESORIOS ELECTRICOS Y CABLES</t>
        </is>
      </c>
      <c r="D3836" s="11" t="n">
        <v>1</v>
      </c>
      <c r="E3836" s="12" t="n">
        <v>4639.82</v>
      </c>
      <c r="F3836" s="14">
        <f>E3836/SUM(E$2:E$4165)</f>
        <v/>
      </c>
      <c r="G3836" s="14">
        <f>G3835+F3836</f>
        <v/>
      </c>
      <c r="H3836" s="5">
        <f>IF(G3836&lt;=p_rot_a,"A",IF(G3836&lt;=p_rot_b,"B","C"))</f>
        <v/>
      </c>
    </row>
    <row r="3837">
      <c r="A3837" s="5" t="inlineStr">
        <is>
          <t>482323</t>
        </is>
      </c>
      <c r="B3837" s="5" t="inlineStr">
        <is>
          <t>REMACHE 1/8 X 3/8 20UNIDADES</t>
        </is>
      </c>
      <c r="C3837" s="5" t="inlineStr">
        <is>
          <t>FERRETERIA GENERAL</t>
        </is>
      </c>
      <c r="D3837" s="11" t="n">
        <v>21</v>
      </c>
      <c r="E3837" s="12" t="n">
        <v>4637.19</v>
      </c>
      <c r="F3837" s="14">
        <f>E3837/SUM(E$2:E$4165)</f>
        <v/>
      </c>
      <c r="G3837" s="14">
        <f>G3836+F3837</f>
        <v/>
      </c>
      <c r="H3837" s="5">
        <f>IF(G3837&lt;=p_rot_a,"A",IF(G3837&lt;=p_rot_b,"B","C"))</f>
        <v/>
      </c>
    </row>
    <row r="3838">
      <c r="A3838" s="5" t="inlineStr">
        <is>
          <t>771</t>
        </is>
      </c>
      <c r="B3838" s="5" t="inlineStr">
        <is>
          <t>TRUPER BROCA PALETA 1 BPT-11384</t>
        </is>
      </c>
      <c r="C3838" s="5" t="inlineStr">
        <is>
          <t>FERRETERIA GENERAL</t>
        </is>
      </c>
      <c r="D3838" s="11" t="n">
        <v>5</v>
      </c>
      <c r="E3838" s="12" t="n">
        <v>4633.47</v>
      </c>
      <c r="F3838" s="14">
        <f>E3838/SUM(E$2:E$4165)</f>
        <v/>
      </c>
      <c r="G3838" s="14">
        <f>G3837+F3838</f>
        <v/>
      </c>
      <c r="H3838" s="5">
        <f>IF(G3838&lt;=p_rot_a,"A",IF(G3838&lt;=p_rot_b,"B","C"))</f>
        <v/>
      </c>
    </row>
    <row r="3839">
      <c r="A3839" s="5" t="inlineStr">
        <is>
          <t>351100300990419</t>
        </is>
      </c>
      <c r="B3839" s="5" t="inlineStr">
        <is>
          <t>SELLADOR Y VULCANIZANTE DE LLANTAS PP 475ML HT-2019</t>
        </is>
      </c>
      <c r="C3839" s="5" t="inlineStr">
        <is>
          <t>FERRETERIA GENERAL</t>
        </is>
      </c>
      <c r="D3839" s="11" t="n">
        <v>1</v>
      </c>
      <c r="E3839" s="12" t="n">
        <v>4613</v>
      </c>
      <c r="F3839" s="14">
        <f>E3839/SUM(E$2:E$4165)</f>
        <v/>
      </c>
      <c r="G3839" s="14">
        <f>G3838+F3839</f>
        <v/>
      </c>
      <c r="H3839" s="5">
        <f>IF(G3839&lt;=p_rot_a,"A",IF(G3839&lt;=p_rot_b,"B","C"))</f>
        <v/>
      </c>
    </row>
    <row r="3840">
      <c r="A3840" s="5" t="inlineStr">
        <is>
          <t>10402</t>
        </is>
      </c>
      <c r="B3840" s="5" t="inlineStr">
        <is>
          <t>MEDIA CAÑA CANET CAFE CLARO 2.40MTS 6.5MM</t>
        </is>
      </c>
      <c r="C3840" s="5" t="inlineStr">
        <is>
          <t>TABLILLA PVC Y CORNISAS</t>
        </is>
      </c>
      <c r="D3840" s="11" t="n">
        <v>2</v>
      </c>
      <c r="E3840" s="12" t="n">
        <v>4603.87</v>
      </c>
      <c r="F3840" s="14">
        <f>E3840/SUM(E$2:E$4165)</f>
        <v/>
      </c>
      <c r="G3840" s="14">
        <f>G3839+F3840</f>
        <v/>
      </c>
      <c r="H3840" s="5">
        <f>IF(G3840&lt;=p_rot_a,"A",IF(G3840&lt;=p_rot_b,"B","C"))</f>
        <v/>
      </c>
    </row>
    <row r="3841">
      <c r="A3841" s="5" t="inlineStr">
        <is>
          <t>73903</t>
        </is>
      </c>
      <c r="B3841" s="5" t="inlineStr">
        <is>
          <t>PASCON 2 PARA PILA ALUMINIO</t>
        </is>
      </c>
      <c r="C3841" s="5" t="inlineStr">
        <is>
          <t>FERRETERIA GENERAL</t>
        </is>
      </c>
      <c r="D3841" s="11" t="n">
        <v>2</v>
      </c>
      <c r="E3841" s="12" t="n">
        <v>4601.76</v>
      </c>
      <c r="F3841" s="14">
        <f>E3841/SUM(E$2:E$4165)</f>
        <v/>
      </c>
      <c r="G3841" s="14">
        <f>G3840+F3841</f>
        <v/>
      </c>
      <c r="H3841" s="5">
        <f>IF(G3841&lt;=p_rot_a,"A",IF(G3841&lt;=p_rot_b,"B","C"))</f>
        <v/>
      </c>
    </row>
    <row r="3842">
      <c r="A3842" s="5" t="inlineStr">
        <is>
          <t>420420915</t>
        </is>
      </c>
      <c r="B3842" s="5" t="inlineStr">
        <is>
          <t>PROTECTO PINTURA ANTICORROSIVA ROJO OXIDO 384 1/4 GL (0.946L)</t>
        </is>
      </c>
      <c r="C3842" s="5" t="inlineStr">
        <is>
          <t>SIN CATEGORIA</t>
        </is>
      </c>
      <c r="D3842" s="11" t="n">
        <v>1</v>
      </c>
      <c r="E3842" s="12" t="n">
        <v>4598.31</v>
      </c>
      <c r="F3842" s="14">
        <f>E3842/SUM(E$2:E$4165)</f>
        <v/>
      </c>
      <c r="G3842" s="14">
        <f>G3841+F3842</f>
        <v/>
      </c>
      <c r="H3842" s="5">
        <f>IF(G3842&lt;=p_rot_a,"A",IF(G3842&lt;=p_rot_b,"B","C"))</f>
        <v/>
      </c>
    </row>
    <row r="3843">
      <c r="A3843" s="5" t="inlineStr">
        <is>
          <t>71943</t>
        </is>
      </c>
      <c r="B3843" s="5" t="inlineStr">
        <is>
          <t>AGUILA BLANCO PLACA TELEFONICA  PLATA 1008w</t>
        </is>
      </c>
      <c r="C3843" s="5" t="inlineStr">
        <is>
          <t>ACCESORIOS ELECTRICOS Y CABLES</t>
        </is>
      </c>
      <c r="D3843" s="11" t="n">
        <v>3</v>
      </c>
      <c r="E3843" s="12" t="n">
        <v>4577.83</v>
      </c>
      <c r="F3843" s="14">
        <f>E3843/SUM(E$2:E$4165)</f>
        <v/>
      </c>
      <c r="G3843" s="14">
        <f>G3842+F3843</f>
        <v/>
      </c>
      <c r="H3843" s="5">
        <f>IF(G3843&lt;=p_rot_a,"A",IF(G3843&lt;=p_rot_b,"B","C"))</f>
        <v/>
      </c>
    </row>
    <row r="3844">
      <c r="A3844" s="5" t="inlineStr">
        <is>
          <t>351100300991683</t>
        </is>
      </c>
      <c r="B3844" s="5" t="inlineStr">
        <is>
          <t>AKSI EXTENSION 4M BLANCA</t>
        </is>
      </c>
      <c r="C3844" s="5" t="inlineStr">
        <is>
          <t>ACCESORIOS ELECTRICOS Y CABLES</t>
        </is>
      </c>
      <c r="D3844" s="11" t="n">
        <v>3</v>
      </c>
      <c r="E3844" s="12" t="n">
        <v>4564.74</v>
      </c>
      <c r="F3844" s="14">
        <f>E3844/SUM(E$2:E$4165)</f>
        <v/>
      </c>
      <c r="G3844" s="14">
        <f>G3843+F3844</f>
        <v/>
      </c>
      <c r="H3844" s="5">
        <f>IF(G3844&lt;=p_rot_a,"A",IF(G3844&lt;=p_rot_b,"B","C"))</f>
        <v/>
      </c>
    </row>
    <row r="3845">
      <c r="A3845" s="5" t="inlineStr">
        <is>
          <t>71881</t>
        </is>
      </c>
      <c r="B3845" s="5" t="inlineStr">
        <is>
          <t>REGLETA TELEFONICA  #14 4MM</t>
        </is>
      </c>
      <c r="C3845" s="5" t="inlineStr">
        <is>
          <t>FERRETERIA GENERAL</t>
        </is>
      </c>
      <c r="D3845" s="11" t="n">
        <v>4</v>
      </c>
      <c r="E3845" s="12" t="n">
        <v>4531.86</v>
      </c>
      <c r="F3845" s="14">
        <f>E3845/SUM(E$2:E$4165)</f>
        <v/>
      </c>
      <c r="G3845" s="14">
        <f>G3844+F3845</f>
        <v/>
      </c>
      <c r="H3845" s="5">
        <f>IF(G3845&lt;=p_rot_a,"A",IF(G3845&lt;=p_rot_b,"B","C"))</f>
        <v/>
      </c>
    </row>
    <row r="3846">
      <c r="A3846" s="5" t="inlineStr">
        <is>
          <t>351100300991952</t>
        </is>
      </c>
      <c r="B3846" s="5" t="inlineStr">
        <is>
          <t>TRUPER EXTENSION PINTOR 2.40M EXTM-24</t>
        </is>
      </c>
      <c r="C3846" s="5" t="inlineStr">
        <is>
          <t>PINTURAS Y SELLADORES</t>
        </is>
      </c>
      <c r="D3846" s="11" t="n">
        <v>2</v>
      </c>
      <c r="E3846" s="12" t="n">
        <v>4499.86</v>
      </c>
      <c r="F3846" s="14">
        <f>E3846/SUM(E$2:E$4165)</f>
        <v/>
      </c>
      <c r="G3846" s="14">
        <f>G3845+F3846</f>
        <v/>
      </c>
      <c r="H3846" s="5">
        <f>IF(G3846&lt;=p_rot_a,"A",IF(G3846&lt;=p_rot_b,"B","C"))</f>
        <v/>
      </c>
    </row>
    <row r="3847">
      <c r="A3847" s="5" t="inlineStr">
        <is>
          <t>72735</t>
        </is>
      </c>
      <c r="B3847" s="5" t="inlineStr">
        <is>
          <t>MACHETE 16 CUCHILLO BELLOTA</t>
        </is>
      </c>
      <c r="C3847" s="5" t="inlineStr">
        <is>
          <t>SIN CATEGORIA</t>
        </is>
      </c>
      <c r="D3847" s="11" t="n">
        <v>2</v>
      </c>
      <c r="E3847" s="12" t="n">
        <v>4489.55</v>
      </c>
      <c r="F3847" s="14">
        <f>E3847/SUM(E$2:E$4165)</f>
        <v/>
      </c>
      <c r="G3847" s="14">
        <f>G3846+F3847</f>
        <v/>
      </c>
      <c r="H3847" s="5">
        <f>IF(G3847&lt;=p_rot_a,"A",IF(G3847&lt;=p_rot_b,"B","C"))</f>
        <v/>
      </c>
    </row>
    <row r="3848">
      <c r="A3848" s="5" t="inlineStr">
        <is>
          <t>7460</t>
        </is>
      </c>
      <c r="B3848" s="5" t="inlineStr">
        <is>
          <t>ALDABA 10 PULGADAS A10</t>
        </is>
      </c>
      <c r="C3848" s="5" t="inlineStr">
        <is>
          <t>FERRETERIA GENERAL</t>
        </is>
      </c>
      <c r="D3848" s="11" t="n">
        <v>3</v>
      </c>
      <c r="E3848" s="12" t="n">
        <v>4482.32</v>
      </c>
      <c r="F3848" s="14">
        <f>E3848/SUM(E$2:E$4165)</f>
        <v/>
      </c>
      <c r="G3848" s="14">
        <f>G3847+F3848</f>
        <v/>
      </c>
      <c r="H3848" s="5">
        <f>IF(G3848&lt;=p_rot_a,"A",IF(G3848&lt;=p_rot_b,"B","C"))</f>
        <v/>
      </c>
    </row>
    <row r="3849">
      <c r="A3849" s="5" t="inlineStr">
        <is>
          <t>972</t>
        </is>
      </c>
      <c r="B3849" s="5" t="inlineStr">
        <is>
          <t>TEE 3/4 PVC</t>
        </is>
      </c>
      <c r="C3849" s="5" t="inlineStr">
        <is>
          <t>TUBERIA PVC, CANOAS Y ACCESORIOS</t>
        </is>
      </c>
      <c r="D3849" s="11" t="n">
        <v>11</v>
      </c>
      <c r="E3849" s="12" t="n">
        <v>4476.92</v>
      </c>
      <c r="F3849" s="14">
        <f>E3849/SUM(E$2:E$4165)</f>
        <v/>
      </c>
      <c r="G3849" s="14">
        <f>G3848+F3849</f>
        <v/>
      </c>
      <c r="H3849" s="5">
        <f>IF(G3849&lt;=p_rot_a,"A",IF(G3849&lt;=p_rot_b,"B","C"))</f>
        <v/>
      </c>
    </row>
    <row r="3850">
      <c r="A3850" s="5" t="inlineStr">
        <is>
          <t>351100300990661</t>
        </is>
      </c>
      <c r="B3850" s="5" t="inlineStr">
        <is>
          <t>SEMILLA DE CEBOLLINO SUPLIJARDINES</t>
        </is>
      </c>
      <c r="C3850" s="5" t="inlineStr">
        <is>
          <t>FERRETERIA GENERAL</t>
        </is>
      </c>
      <c r="D3850" s="11" t="n">
        <v>4</v>
      </c>
      <c r="E3850" s="12" t="n">
        <v>4476.57</v>
      </c>
      <c r="F3850" s="14">
        <f>E3850/SUM(E$2:E$4165)</f>
        <v/>
      </c>
      <c r="G3850" s="14">
        <f>G3849+F3850</f>
        <v/>
      </c>
      <c r="H3850" s="5">
        <f>IF(G3850&lt;=p_rot_a,"A",IF(G3850&lt;=p_rot_b,"B","C"))</f>
        <v/>
      </c>
    </row>
    <row r="3851">
      <c r="A3851" s="5" t="inlineStr">
        <is>
          <t>71372</t>
        </is>
      </c>
      <c r="B3851" s="5" t="inlineStr">
        <is>
          <t>TORNILLO HEXAGONAL 5/16 X 1</t>
        </is>
      </c>
      <c r="C3851" s="5" t="inlineStr">
        <is>
          <t>TORNILLERIA</t>
        </is>
      </c>
      <c r="D3851" s="11" t="n">
        <v>60</v>
      </c>
      <c r="E3851" s="12" t="n">
        <v>4464.42</v>
      </c>
      <c r="F3851" s="14">
        <f>E3851/SUM(E$2:E$4165)</f>
        <v/>
      </c>
      <c r="G3851" s="14">
        <f>G3850+F3851</f>
        <v/>
      </c>
      <c r="H3851" s="5">
        <f>IF(G3851&lt;=p_rot_a,"A",IF(G3851&lt;=p_rot_b,"B","C"))</f>
        <v/>
      </c>
    </row>
    <row r="3852">
      <c r="A3852" s="5" t="inlineStr">
        <is>
          <t>71386</t>
        </is>
      </c>
      <c r="B3852" s="5" t="inlineStr">
        <is>
          <t>TORNILLO CARROCERIA 5/16 X 1</t>
        </is>
      </c>
      <c r="C3852" s="5" t="inlineStr">
        <is>
          <t>TORNILLERIA</t>
        </is>
      </c>
      <c r="D3852" s="11" t="n">
        <v>56</v>
      </c>
      <c r="E3852" s="12" t="n">
        <v>4460.4</v>
      </c>
      <c r="F3852" s="14">
        <f>E3852/SUM(E$2:E$4165)</f>
        <v/>
      </c>
      <c r="G3852" s="14">
        <f>G3851+F3852</f>
        <v/>
      </c>
      <c r="H3852" s="5">
        <f>IF(G3852&lt;=p_rot_a,"A",IF(G3852&lt;=p_rot_b,"B","C"))</f>
        <v/>
      </c>
    </row>
    <row r="3853">
      <c r="A3853" s="5" t="inlineStr">
        <is>
          <t>7898555543</t>
        </is>
      </c>
      <c r="B3853" s="5" t="inlineStr">
        <is>
          <t>PROTECTO PINTURA ANTICORROSIVA NEGRO 382 1/4 GL (0.946L)</t>
        </is>
      </c>
      <c r="C3853" s="5" t="inlineStr">
        <is>
          <t>SIN CATEGORIA</t>
        </is>
      </c>
      <c r="D3853" s="11" t="n">
        <v>1</v>
      </c>
      <c r="E3853" s="12" t="n">
        <v>4460.28</v>
      </c>
      <c r="F3853" s="14">
        <f>E3853/SUM(E$2:E$4165)</f>
        <v/>
      </c>
      <c r="G3853" s="14">
        <f>G3852+F3853</f>
        <v/>
      </c>
      <c r="H3853" s="5">
        <f>IF(G3853&lt;=p_rot_a,"A",IF(G3853&lt;=p_rot_b,"B","C"))</f>
        <v/>
      </c>
    </row>
    <row r="3854">
      <c r="A3854" s="5" t="inlineStr">
        <is>
          <t>351100300992060</t>
        </is>
      </c>
      <c r="B3854" s="5" t="inlineStr">
        <is>
          <t>EMTOP MARCO SEGUETA 12 EHFE3001 .</t>
        </is>
      </c>
      <c r="C3854" s="5" t="inlineStr">
        <is>
          <t>HERRAMIENTAS MANUALES</t>
        </is>
      </c>
      <c r="D3854" s="11" t="n">
        <v>2</v>
      </c>
      <c r="E3854" s="12" t="n">
        <v>4457.6</v>
      </c>
      <c r="F3854" s="14">
        <f>E3854/SUM(E$2:E$4165)</f>
        <v/>
      </c>
      <c r="G3854" s="14">
        <f>G3853+F3854</f>
        <v/>
      </c>
      <c r="H3854" s="5">
        <f>IF(G3854&lt;=p_rot_a,"A",IF(G3854&lt;=p_rot_b,"B","C"))</f>
        <v/>
      </c>
    </row>
    <row r="3855">
      <c r="A3855" s="5" t="inlineStr">
        <is>
          <t>533459</t>
        </is>
      </c>
      <c r="B3855" s="5" t="inlineStr">
        <is>
          <t>BRIDA FLEXIBLE LARGA 3</t>
        </is>
      </c>
      <c r="C3855" s="5" t="inlineStr">
        <is>
          <t>SIN CATEGORIA</t>
        </is>
      </c>
      <c r="D3855" s="11" t="n">
        <v>1</v>
      </c>
      <c r="E3855" s="12" t="n">
        <v>4451.87</v>
      </c>
      <c r="F3855" s="14">
        <f>E3855/SUM(E$2:E$4165)</f>
        <v/>
      </c>
      <c r="G3855" s="14">
        <f>G3854+F3855</f>
        <v/>
      </c>
      <c r="H3855" s="5">
        <f>IF(G3855&lt;=p_rot_a,"A",IF(G3855&lt;=p_rot_b,"B","C"))</f>
        <v/>
      </c>
    </row>
    <row r="3856">
      <c r="A3856" s="5" t="inlineStr">
        <is>
          <t>73963</t>
        </is>
      </c>
      <c r="B3856" s="5" t="inlineStr">
        <is>
          <t>BRIDA FLEXIBLE CORTA 4</t>
        </is>
      </c>
      <c r="C3856" s="5" t="inlineStr">
        <is>
          <t>SIN CATEGORIA</t>
        </is>
      </c>
      <c r="D3856" s="11" t="n">
        <v>1</v>
      </c>
      <c r="E3856" s="12" t="n">
        <v>4444.86</v>
      </c>
      <c r="F3856" s="14">
        <f>E3856/SUM(E$2:E$4165)</f>
        <v/>
      </c>
      <c r="G3856" s="14">
        <f>G3855+F3856</f>
        <v/>
      </c>
      <c r="H3856" s="5">
        <f>IF(G3856&lt;=p_rot_a,"A",IF(G3856&lt;=p_rot_b,"B","C"))</f>
        <v/>
      </c>
    </row>
    <row r="3857">
      <c r="A3857" s="5" t="inlineStr">
        <is>
          <t>775</t>
        </is>
      </c>
      <c r="B3857" s="5" t="inlineStr">
        <is>
          <t>TRUPER BROCA PALETA 11/2</t>
        </is>
      </c>
      <c r="C3857" s="5" t="inlineStr">
        <is>
          <t>FERRETERIA GENERAL</t>
        </is>
      </c>
      <c r="D3857" s="11" t="n">
        <v>3</v>
      </c>
      <c r="E3857" s="12" t="n">
        <v>4428.5</v>
      </c>
      <c r="F3857" s="14">
        <f>E3857/SUM(E$2:E$4165)</f>
        <v/>
      </c>
      <c r="G3857" s="14">
        <f>G3856+F3857</f>
        <v/>
      </c>
      <c r="H3857" s="5">
        <f>IF(G3857&lt;=p_rot_a,"A",IF(G3857&lt;=p_rot_b,"B","C"))</f>
        <v/>
      </c>
    </row>
    <row r="3858">
      <c r="A3858" s="5" t="inlineStr">
        <is>
          <t>81211</t>
        </is>
      </c>
      <c r="B3858" s="5" t="inlineStr">
        <is>
          <t>MACHETE 28 CUCHILLO BELLOTA</t>
        </is>
      </c>
      <c r="C3858" s="5" t="inlineStr">
        <is>
          <t>FERRETERIA GENERAL</t>
        </is>
      </c>
      <c r="D3858" s="11" t="n">
        <v>1</v>
      </c>
      <c r="E3858" s="12" t="n">
        <v>4426.93</v>
      </c>
      <c r="F3858" s="14">
        <f>E3858/SUM(E$2:E$4165)</f>
        <v/>
      </c>
      <c r="G3858" s="14">
        <f>G3857+F3858</f>
        <v/>
      </c>
      <c r="H3858" s="5">
        <f>IF(G3858&lt;=p_rot_a,"A",IF(G3858&lt;=p_rot_b,"B","C"))</f>
        <v/>
      </c>
    </row>
    <row r="3859">
      <c r="A3859" s="5" t="inlineStr">
        <is>
          <t>3261</t>
        </is>
      </c>
      <c r="B3859" s="5" t="inlineStr">
        <is>
          <t>FACHALETA MURETO BRITT  26X36 CAJA 1.81m2</t>
        </is>
      </c>
      <c r="C3859" s="5" t="inlineStr">
        <is>
          <t>SIN CATEGORIA</t>
        </is>
      </c>
      <c r="D3859" s="11" t="n">
        <v>1</v>
      </c>
      <c r="E3859" s="12" t="n">
        <v>4424.78</v>
      </c>
      <c r="F3859" s="14">
        <f>E3859/SUM(E$2:E$4165)</f>
        <v/>
      </c>
      <c r="G3859" s="14">
        <f>G3858+F3859</f>
        <v/>
      </c>
      <c r="H3859" s="5">
        <f>IF(G3859&lt;=p_rot_a,"A",IF(G3859&lt;=p_rot_b,"B","C"))</f>
        <v/>
      </c>
    </row>
    <row r="3860">
      <c r="A3860" s="5" t="inlineStr">
        <is>
          <t>351100300991223</t>
        </is>
      </c>
      <c r="B3860" s="5" t="inlineStr">
        <is>
          <t>PORCELANATO 2079 MARMOL BEIGE 60X60 CAJA 1.44M2</t>
        </is>
      </c>
      <c r="C3860" s="5" t="inlineStr">
        <is>
          <t>SIN CATEGORIA</t>
        </is>
      </c>
      <c r="D3860" s="11" t="n">
        <v>1</v>
      </c>
      <c r="E3860" s="12" t="n">
        <v>4424.78</v>
      </c>
      <c r="F3860" s="14">
        <f>E3860/SUM(E$2:E$4165)</f>
        <v/>
      </c>
      <c r="G3860" s="14">
        <f>G3859+F3860</f>
        <v/>
      </c>
      <c r="H3860" s="5">
        <f>IF(G3860&lt;=p_rot_a,"A",IF(G3860&lt;=p_rot_b,"B","C"))</f>
        <v/>
      </c>
    </row>
    <row r="3861">
      <c r="A3861" s="5" t="inlineStr">
        <is>
          <t>71563</t>
        </is>
      </c>
      <c r="B3861" s="5" t="inlineStr">
        <is>
          <t>TAPON PVC 3 PRESION</t>
        </is>
      </c>
      <c r="C3861" s="5" t="inlineStr">
        <is>
          <t>TUBERIA PVC, CANOAS Y ACCESORIOS</t>
        </is>
      </c>
      <c r="D3861" s="11" t="n">
        <v>2</v>
      </c>
      <c r="E3861" s="12" t="n">
        <v>4424.78</v>
      </c>
      <c r="F3861" s="14">
        <f>E3861/SUM(E$2:E$4165)</f>
        <v/>
      </c>
      <c r="G3861" s="14">
        <f>G3860+F3861</f>
        <v/>
      </c>
      <c r="H3861" s="5">
        <f>IF(G3861&lt;=p_rot_a,"A",IF(G3861&lt;=p_rot_b,"B","C"))</f>
        <v/>
      </c>
    </row>
    <row r="3862">
      <c r="A3862" s="5" t="inlineStr">
        <is>
          <t>420420919</t>
        </is>
      </c>
      <c r="B3862" s="5" t="inlineStr">
        <is>
          <t>PROTECTO PRO PROTECTO LATEX MATE BASE DEEP 9080 1/4 GL (0.946L)</t>
        </is>
      </c>
      <c r="C3862" s="5" t="inlineStr">
        <is>
          <t>SIN CATEGORIA</t>
        </is>
      </c>
      <c r="D3862" s="11" t="n">
        <v>1</v>
      </c>
      <c r="E3862" s="12" t="n">
        <v>4411.95</v>
      </c>
      <c r="F3862" s="14">
        <f>E3862/SUM(E$2:E$4165)</f>
        <v/>
      </c>
      <c r="G3862" s="14">
        <f>G3861+F3862</f>
        <v/>
      </c>
      <c r="H3862" s="5">
        <f>IF(G3862&lt;=p_rot_a,"A",IF(G3862&lt;=p_rot_b,"B","C"))</f>
        <v/>
      </c>
    </row>
    <row r="3863">
      <c r="A3863" s="5" t="inlineStr">
        <is>
          <t>4065</t>
        </is>
      </c>
      <c r="B3863" s="5" t="inlineStr">
        <is>
          <t>VIDRIO MASCARA SOLDAR 10</t>
        </is>
      </c>
      <c r="C3863" s="5" t="inlineStr">
        <is>
          <t>FERRETERIA GENERAL</t>
        </is>
      </c>
      <c r="D3863" s="11" t="n">
        <v>9</v>
      </c>
      <c r="E3863" s="12" t="n">
        <v>4386.68</v>
      </c>
      <c r="F3863" s="14">
        <f>E3863/SUM(E$2:E$4165)</f>
        <v/>
      </c>
      <c r="G3863" s="14">
        <f>G3862+F3863</f>
        <v/>
      </c>
      <c r="H3863" s="5">
        <f>IF(G3863&lt;=p_rot_a,"A",IF(G3863&lt;=p_rot_b,"B","C"))</f>
        <v/>
      </c>
    </row>
    <row r="3864">
      <c r="A3864" s="5" t="inlineStr">
        <is>
          <t>7317</t>
        </is>
      </c>
      <c r="B3864" s="5" t="inlineStr">
        <is>
          <t>BATERIA  AA ALKALINA</t>
        </is>
      </c>
      <c r="C3864" s="5" t="inlineStr">
        <is>
          <t>FERRETERIA GENERAL</t>
        </is>
      </c>
      <c r="D3864" s="11" t="n">
        <v>5</v>
      </c>
      <c r="E3864" s="12" t="n">
        <v>4380.55</v>
      </c>
      <c r="F3864" s="14">
        <f>E3864/SUM(E$2:E$4165)</f>
        <v/>
      </c>
      <c r="G3864" s="14">
        <f>G3863+F3864</f>
        <v/>
      </c>
      <c r="H3864" s="5">
        <f>IF(G3864&lt;=p_rot_a,"A",IF(G3864&lt;=p_rot_b,"B","C"))</f>
        <v/>
      </c>
    </row>
    <row r="3865">
      <c r="A3865" s="5" t="inlineStr">
        <is>
          <t>351100300992901</t>
        </is>
      </c>
      <c r="B3865" s="5" t="inlineStr">
        <is>
          <t>LAMPARA PANEL LED EMPOTRAR REDONDA 6W 4000K LUZ CALIDA</t>
        </is>
      </c>
      <c r="C3865" s="5" t="inlineStr">
        <is>
          <t>BOMBILLOS Y LAMPARAS</t>
        </is>
      </c>
      <c r="D3865" s="11" t="n">
        <v>2</v>
      </c>
      <c r="E3865" s="12" t="n">
        <v>4375.98</v>
      </c>
      <c r="F3865" s="14">
        <f>E3865/SUM(E$2:E$4165)</f>
        <v/>
      </c>
      <c r="G3865" s="14">
        <f>G3864+F3865</f>
        <v/>
      </c>
      <c r="H3865" s="5">
        <f>IF(G3865&lt;=p_rot_a,"A",IF(G3865&lt;=p_rot_b,"B","C"))</f>
        <v/>
      </c>
    </row>
    <row r="3866">
      <c r="A3866" s="5" t="inlineStr">
        <is>
          <t>351100300990849</t>
        </is>
      </c>
      <c r="B3866" s="5" t="inlineStr">
        <is>
          <t>GLADIATOR ESCUADRA MAGNETICA 3 ESM 611</t>
        </is>
      </c>
      <c r="C3866" s="5" t="inlineStr">
        <is>
          <t>FERRETERIA GENERAL</t>
        </is>
      </c>
      <c r="D3866" s="11" t="n">
        <v>2</v>
      </c>
      <c r="E3866" s="12" t="n">
        <v>4368</v>
      </c>
      <c r="F3866" s="14">
        <f>E3866/SUM(E$2:E$4165)</f>
        <v/>
      </c>
      <c r="G3866" s="14">
        <f>G3865+F3866</f>
        <v/>
      </c>
      <c r="H3866" s="5">
        <f>IF(G3866&lt;=p_rot_a,"A",IF(G3866&lt;=p_rot_b,"B","C"))</f>
        <v/>
      </c>
    </row>
    <row r="3867">
      <c r="A3867" s="5" t="inlineStr">
        <is>
          <t>3094</t>
        </is>
      </c>
      <c r="B3867" s="5" t="inlineStr">
        <is>
          <t>AGUILA CANASTA EXTENSION MECANICA METALICA</t>
        </is>
      </c>
      <c r="C3867" s="5" t="inlineStr">
        <is>
          <t>ACCESORIOS ELECTRICOS Y CABLES</t>
        </is>
      </c>
      <c r="D3867" s="11" t="n">
        <v>1</v>
      </c>
      <c r="E3867" s="12" t="n">
        <v>4359.3</v>
      </c>
      <c r="F3867" s="14">
        <f>E3867/SUM(E$2:E$4165)</f>
        <v/>
      </c>
      <c r="G3867" s="14">
        <f>G3866+F3867</f>
        <v/>
      </c>
      <c r="H3867" s="5">
        <f>IF(G3867&lt;=p_rot_a,"A",IF(G3867&lt;=p_rot_b,"B","C"))</f>
        <v/>
      </c>
    </row>
    <row r="3868">
      <c r="A3868" s="5" t="inlineStr">
        <is>
          <t>60100001</t>
        </is>
      </c>
      <c r="B3868" s="5" t="inlineStr">
        <is>
          <t>BOMBILLO LED 3W E27 100.240V WELLMAX 2100021</t>
        </is>
      </c>
      <c r="C3868" s="5" t="inlineStr">
        <is>
          <t>BOMBILLOS Y LAMPARAS</t>
        </is>
      </c>
      <c r="D3868" s="11" t="n">
        <v>7</v>
      </c>
      <c r="E3868" s="12" t="n">
        <v>4336.28</v>
      </c>
      <c r="F3868" s="14">
        <f>E3868/SUM(E$2:E$4165)</f>
        <v/>
      </c>
      <c r="G3868" s="14">
        <f>G3867+F3868</f>
        <v/>
      </c>
      <c r="H3868" s="5">
        <f>IF(G3868&lt;=p_rot_a,"A",IF(G3868&lt;=p_rot_b,"B","C"))</f>
        <v/>
      </c>
    </row>
    <row r="3869">
      <c r="A3869" s="5" t="inlineStr">
        <is>
          <t>351100300990684</t>
        </is>
      </c>
      <c r="B3869" s="5" t="inlineStr">
        <is>
          <t>SEMILLA DE CLAVEL MIXTO SUPLIJARDINES</t>
        </is>
      </c>
      <c r="C3869" s="5" t="inlineStr">
        <is>
          <t>FERRETERIA GENERAL</t>
        </is>
      </c>
      <c r="D3869" s="11" t="n">
        <v>4</v>
      </c>
      <c r="E3869" s="12" t="n">
        <v>4326.43</v>
      </c>
      <c r="F3869" s="14">
        <f>E3869/SUM(E$2:E$4165)</f>
        <v/>
      </c>
      <c r="G3869" s="14">
        <f>G3868+F3869</f>
        <v/>
      </c>
      <c r="H3869" s="5">
        <f>IF(G3869&lt;=p_rot_a,"A",IF(G3869&lt;=p_rot_b,"B","C"))</f>
        <v/>
      </c>
    </row>
    <row r="3870">
      <c r="A3870" s="5" t="inlineStr">
        <is>
          <t>7725</t>
        </is>
      </c>
      <c r="B3870" s="5" t="inlineStr">
        <is>
          <t xml:space="preserve">MASKING 1/2 </t>
        </is>
      </c>
      <c r="C3870" s="5" t="inlineStr">
        <is>
          <t>FERRETERIA GENERAL</t>
        </is>
      </c>
      <c r="D3870" s="11" t="n">
        <v>10</v>
      </c>
      <c r="E3870" s="12" t="n">
        <v>4314.8</v>
      </c>
      <c r="F3870" s="14">
        <f>E3870/SUM(E$2:E$4165)</f>
        <v/>
      </c>
      <c r="G3870" s="14">
        <f>G3869+F3870</f>
        <v/>
      </c>
      <c r="H3870" s="5">
        <f>IF(G3870&lt;=p_rot_a,"A",IF(G3870&lt;=p_rot_b,"B","C"))</f>
        <v/>
      </c>
    </row>
    <row r="3871">
      <c r="A3871" s="5" t="inlineStr">
        <is>
          <t>351100300991056</t>
        </is>
      </c>
      <c r="B3871" s="5" t="inlineStr">
        <is>
          <t>SEMILLA DE CHILE DULCE SUPLIJARDINES 0126000000200</t>
        </is>
      </c>
      <c r="C3871" s="5" t="inlineStr">
        <is>
          <t>FERRETERIA GENERAL</t>
        </is>
      </c>
      <c r="D3871" s="11" t="n">
        <v>4</v>
      </c>
      <c r="E3871" s="12" t="n">
        <v>4308.56</v>
      </c>
      <c r="F3871" s="14">
        <f>E3871/SUM(E$2:E$4165)</f>
        <v/>
      </c>
      <c r="G3871" s="14">
        <f>G3870+F3871</f>
        <v/>
      </c>
      <c r="H3871" s="5">
        <f>IF(G3871&lt;=p_rot_a,"A",IF(G3871&lt;=p_rot_b,"B","C"))</f>
        <v/>
      </c>
    </row>
    <row r="3872">
      <c r="A3872" s="5" t="inlineStr">
        <is>
          <t>351100300991114</t>
        </is>
      </c>
      <c r="B3872" s="5" t="inlineStr">
        <is>
          <t>AKSI EXTENSION CAFE 4M</t>
        </is>
      </c>
      <c r="C3872" s="5" t="inlineStr">
        <is>
          <t>ACCESORIOS ELECTRICOS Y CABLES</t>
        </is>
      </c>
      <c r="D3872" s="11" t="n">
        <v>3</v>
      </c>
      <c r="E3872" s="12" t="n">
        <v>4278.29</v>
      </c>
      <c r="F3872" s="14">
        <f>E3872/SUM(E$2:E$4165)</f>
        <v/>
      </c>
      <c r="G3872" s="14">
        <f>G3871+F3872</f>
        <v/>
      </c>
      <c r="H3872" s="5">
        <f>IF(G3872&lt;=p_rot_a,"A",IF(G3872&lt;=p_rot_b,"B","C"))</f>
        <v/>
      </c>
    </row>
    <row r="3873">
      <c r="A3873" s="5" t="inlineStr">
        <is>
          <t>5300990215</t>
        </is>
      </c>
      <c r="B3873" s="5" t="inlineStr">
        <is>
          <t>BOSCH BROCA SDS PLUS 1/2 X 4 X 6</t>
        </is>
      </c>
      <c r="C3873" s="5" t="inlineStr">
        <is>
          <t>HERRAMIENTA ELECTRICA</t>
        </is>
      </c>
      <c r="D3873" s="11" t="n">
        <v>1</v>
      </c>
      <c r="E3873" s="12" t="n">
        <v>4250.4</v>
      </c>
      <c r="F3873" s="14">
        <f>E3873/SUM(E$2:E$4165)</f>
        <v/>
      </c>
      <c r="G3873" s="14">
        <f>G3872+F3873</f>
        <v/>
      </c>
      <c r="H3873" s="5">
        <f>IF(G3873&lt;=p_rot_a,"A",IF(G3873&lt;=p_rot_b,"B","C"))</f>
        <v/>
      </c>
    </row>
    <row r="3874">
      <c r="A3874" s="5" t="inlineStr">
        <is>
          <t>30605</t>
        </is>
      </c>
      <c r="B3874" s="5" t="inlineStr">
        <is>
          <t>CONDULETA 2 EMT UL</t>
        </is>
      </c>
      <c r="C3874" s="5" t="inlineStr">
        <is>
          <t>ACCESORIOS ELECTRICOS Y CABLES</t>
        </is>
      </c>
      <c r="D3874" s="11" t="n">
        <v>1</v>
      </c>
      <c r="E3874" s="12" t="n">
        <v>4247.79</v>
      </c>
      <c r="F3874" s="14">
        <f>E3874/SUM(E$2:E$4165)</f>
        <v/>
      </c>
      <c r="G3874" s="14">
        <f>G3873+F3874</f>
        <v/>
      </c>
      <c r="H3874" s="5">
        <f>IF(G3874&lt;=p_rot_a,"A",IF(G3874&lt;=p_rot_b,"B","C"))</f>
        <v/>
      </c>
    </row>
    <row r="3875">
      <c r="A3875" s="5" t="inlineStr">
        <is>
          <t>741</t>
        </is>
      </c>
      <c r="B3875" s="5" t="inlineStr">
        <is>
          <t>TIZA MECANICO RL80129</t>
        </is>
      </c>
      <c r="C3875" s="5" t="inlineStr">
        <is>
          <t>FERRETERIA GENERAL</t>
        </is>
      </c>
      <c r="D3875" s="11" t="n">
        <v>48</v>
      </c>
      <c r="E3875" s="12" t="n">
        <v>4239.82</v>
      </c>
      <c r="F3875" s="14">
        <f>E3875/SUM(E$2:E$4165)</f>
        <v/>
      </c>
      <c r="G3875" s="14">
        <f>G3874+F3875</f>
        <v/>
      </c>
      <c r="H3875" s="5">
        <f>IF(G3875&lt;=p_rot_a,"A",IF(G3875&lt;=p_rot_b,"B","C"))</f>
        <v/>
      </c>
    </row>
    <row r="3876">
      <c r="A3876" s="5" t="inlineStr">
        <is>
          <t>351100300991401</t>
        </is>
      </c>
      <c r="B3876" s="5" t="inlineStr">
        <is>
          <t>FANDELI MASKING 2 AUTOMOTRIZ PINTOR</t>
        </is>
      </c>
      <c r="C3876" s="5" t="inlineStr">
        <is>
          <t>FERRETERIA GENERAL</t>
        </is>
      </c>
      <c r="D3876" s="11" t="n">
        <v>2</v>
      </c>
      <c r="E3876" s="12" t="n">
        <v>4189.05</v>
      </c>
      <c r="F3876" s="14">
        <f>E3876/SUM(E$2:E$4165)</f>
        <v/>
      </c>
      <c r="G3876" s="14">
        <f>G3875+F3876</f>
        <v/>
      </c>
      <c r="H3876" s="5">
        <f>IF(G3876&lt;=p_rot_a,"A",IF(G3876&lt;=p_rot_b,"B","C"))</f>
        <v/>
      </c>
    </row>
    <row r="3877">
      <c r="A3877" s="5" t="inlineStr">
        <is>
          <t>72407</t>
        </is>
      </c>
      <c r="B3877" s="5" t="inlineStr">
        <is>
          <t>GRAPA CON CLAVO 7MM 100U</t>
        </is>
      </c>
      <c r="C3877" s="5" t="inlineStr">
        <is>
          <t>FERRETERIA GENERAL</t>
        </is>
      </c>
      <c r="D3877" s="11" t="n">
        <v>5</v>
      </c>
      <c r="E3877" s="12" t="n">
        <v>4178.32</v>
      </c>
      <c r="F3877" s="14">
        <f>E3877/SUM(E$2:E$4165)</f>
        <v/>
      </c>
      <c r="G3877" s="14">
        <f>G3876+F3877</f>
        <v/>
      </c>
      <c r="H3877" s="5">
        <f>IF(G3877&lt;=p_rot_a,"A",IF(G3877&lt;=p_rot_b,"B","C"))</f>
        <v/>
      </c>
    </row>
    <row r="3878">
      <c r="A3878" s="5" t="inlineStr">
        <is>
          <t>409592910</t>
        </is>
      </c>
      <c r="B3878" s="5" t="inlineStr">
        <is>
          <t>CABLE DE ALIMENTACION PARA LUZ LED WELLMAX 15A-D 12MM</t>
        </is>
      </c>
      <c r="C3878" s="5" t="inlineStr">
        <is>
          <t>ACCESORIOS ELECTRICOS Y CABLES</t>
        </is>
      </c>
      <c r="D3878" s="11" t="n">
        <v>3</v>
      </c>
      <c r="E3878" s="12" t="n">
        <v>4176.99</v>
      </c>
      <c r="F3878" s="14">
        <f>E3878/SUM(E$2:E$4165)</f>
        <v/>
      </c>
      <c r="G3878" s="14">
        <f>G3877+F3878</f>
        <v/>
      </c>
      <c r="H3878" s="5">
        <f>IF(G3878&lt;=p_rot_a,"A",IF(G3878&lt;=p_rot_b,"B","C"))</f>
        <v/>
      </c>
    </row>
    <row r="3879">
      <c r="A3879" s="5" t="inlineStr">
        <is>
          <t>71387</t>
        </is>
      </c>
      <c r="B3879" s="5" t="inlineStr">
        <is>
          <t>TORNILLO CARROCERIA 5/16 X 1 1/2</t>
        </is>
      </c>
      <c r="C3879" s="5" t="inlineStr">
        <is>
          <t>TORNILLERIA</t>
        </is>
      </c>
      <c r="D3879" s="11" t="n">
        <v>64</v>
      </c>
      <c r="E3879" s="12" t="n">
        <v>4172.59</v>
      </c>
      <c r="F3879" s="14">
        <f>E3879/SUM(E$2:E$4165)</f>
        <v/>
      </c>
      <c r="G3879" s="14">
        <f>G3878+F3879</f>
        <v/>
      </c>
      <c r="H3879" s="5">
        <f>IF(G3879&lt;=p_rot_a,"A",IF(G3879&lt;=p_rot_b,"B","C"))</f>
        <v/>
      </c>
    </row>
    <row r="3880">
      <c r="A3880" s="5" t="inlineStr">
        <is>
          <t>72178</t>
        </is>
      </c>
      <c r="B3880" s="5" t="inlineStr">
        <is>
          <t>DISCO HULE 9 TALADRO GONI</t>
        </is>
      </c>
      <c r="C3880" s="5" t="inlineStr">
        <is>
          <t>FERRETERIA GENERAL</t>
        </is>
      </c>
      <c r="D3880" s="11" t="n">
        <v>1</v>
      </c>
      <c r="E3880" s="12" t="n">
        <v>4159.29</v>
      </c>
      <c r="F3880" s="14">
        <f>E3880/SUM(E$2:E$4165)</f>
        <v/>
      </c>
      <c r="G3880" s="14">
        <f>G3879+F3880</f>
        <v/>
      </c>
      <c r="H3880" s="5">
        <f>IF(G3880&lt;=p_rot_a,"A",IF(G3880&lt;=p_rot_b,"B","C"))</f>
        <v/>
      </c>
    </row>
    <row r="3881">
      <c r="A3881" s="5" t="inlineStr">
        <is>
          <t>320990478</t>
        </is>
      </c>
      <c r="B3881" s="5" t="inlineStr">
        <is>
          <t>TOTAL DESATORNILLADOR PLANO 3/16 X 4 THT2146/THT265100</t>
        </is>
      </c>
      <c r="C3881" s="5" t="inlineStr">
        <is>
          <t>FERRETERIA GENERAL</t>
        </is>
      </c>
      <c r="D3881" s="11" t="n">
        <v>6</v>
      </c>
      <c r="E3881" s="12" t="n">
        <v>4144.73</v>
      </c>
      <c r="F3881" s="14">
        <f>E3881/SUM(E$2:E$4165)</f>
        <v/>
      </c>
      <c r="G3881" s="14">
        <f>G3880+F3881</f>
        <v/>
      </c>
      <c r="H3881" s="5">
        <f>IF(G3881&lt;=p_rot_a,"A",IF(G3881&lt;=p_rot_b,"B","C"))</f>
        <v/>
      </c>
    </row>
    <row r="3882">
      <c r="A3882" s="5" t="inlineStr">
        <is>
          <t>10200002</t>
        </is>
      </c>
      <c r="B3882" s="5" t="inlineStr">
        <is>
          <t>TUBO REDONDO 5/8 X 1.20MM NEGRO</t>
        </is>
      </c>
      <c r="C3882" s="5" t="inlineStr">
        <is>
          <t>TUBERIA REDONDA</t>
        </is>
      </c>
      <c r="D3882" s="11" t="n">
        <v>2</v>
      </c>
      <c r="E3882" s="12" t="n">
        <v>4143.28</v>
      </c>
      <c r="F3882" s="14">
        <f>E3882/SUM(E$2:E$4165)</f>
        <v/>
      </c>
      <c r="G3882" s="14">
        <f>G3881+F3882</f>
        <v/>
      </c>
      <c r="H3882" s="5">
        <f>IF(G3882&lt;=p_rot_a,"A",IF(G3882&lt;=p_rot_b,"B","C"))</f>
        <v/>
      </c>
    </row>
    <row r="3883">
      <c r="A3883" s="5" t="inlineStr">
        <is>
          <t>72592</t>
        </is>
      </c>
      <c r="B3883" s="5" t="inlineStr">
        <is>
          <t>$$ CHECK 1/2  UNIVERSAL itap #130  1/2</t>
        </is>
      </c>
      <c r="C3883" s="5" t="inlineStr">
        <is>
          <t>SIN CATEGORIA</t>
        </is>
      </c>
      <c r="D3883" s="11" t="n">
        <v>1</v>
      </c>
      <c r="E3883" s="12" t="n">
        <v>4072.99</v>
      </c>
      <c r="F3883" s="14">
        <f>E3883/SUM(E$2:E$4165)</f>
        <v/>
      </c>
      <c r="G3883" s="14">
        <f>G3882+F3883</f>
        <v/>
      </c>
      <c r="H3883" s="5">
        <f>IF(G3883&lt;=p_rot_a,"A",IF(G3883&lt;=p_rot_b,"B","C"))</f>
        <v/>
      </c>
    </row>
    <row r="3884">
      <c r="A3884" s="5" t="inlineStr">
        <is>
          <t>71430</t>
        </is>
      </c>
      <c r="B3884" s="5" t="inlineStr">
        <is>
          <t>TORNILLO TIRAFONDO 1/4 X 1 1/2</t>
        </is>
      </c>
      <c r="C3884" s="5" t="inlineStr">
        <is>
          <t>TORNILLERIA</t>
        </is>
      </c>
      <c r="D3884" s="11" t="n">
        <v>84</v>
      </c>
      <c r="E3884" s="12" t="n">
        <v>4072.71</v>
      </c>
      <c r="F3884" s="14">
        <f>E3884/SUM(E$2:E$4165)</f>
        <v/>
      </c>
      <c r="G3884" s="14">
        <f>G3883+F3884</f>
        <v/>
      </c>
      <c r="H3884" s="5">
        <f>IF(G3884&lt;=p_rot_a,"A",IF(G3884&lt;=p_rot_b,"B","C"))</f>
        <v/>
      </c>
    </row>
    <row r="3885">
      <c r="A3885" s="5" t="inlineStr">
        <is>
          <t>30473</t>
        </is>
      </c>
      <c r="B3885" s="5" t="inlineStr">
        <is>
          <t>AGUILA PULSADOR TIMBRE  126/10152</t>
        </is>
      </c>
      <c r="C3885" s="5" t="inlineStr">
        <is>
          <t>ACCESORIOS ELECTRICOS Y CABLES</t>
        </is>
      </c>
      <c r="D3885" s="11" t="n">
        <v>4</v>
      </c>
      <c r="E3885" s="12" t="n">
        <v>4058.88</v>
      </c>
      <c r="F3885" s="14">
        <f>E3885/SUM(E$2:E$4165)</f>
        <v/>
      </c>
      <c r="G3885" s="14">
        <f>G3884+F3885</f>
        <v/>
      </c>
      <c r="H3885" s="5">
        <f>IF(G3885&lt;=p_rot_a,"A",IF(G3885&lt;=p_rot_b,"B","C"))</f>
        <v/>
      </c>
    </row>
    <row r="3886">
      <c r="A3886" s="5" t="inlineStr">
        <is>
          <t>351100300992461</t>
        </is>
      </c>
      <c r="B3886" s="5" t="inlineStr">
        <is>
          <t>VOLTECK EXTENSION VERDE 8M ED-8V</t>
        </is>
      </c>
      <c r="C3886" s="5" t="inlineStr">
        <is>
          <t>ACCESORIOS ELECTRICOS Y CABLES</t>
        </is>
      </c>
      <c r="D3886" s="11" t="n">
        <v>1</v>
      </c>
      <c r="E3886" s="12" t="n">
        <v>4030.11</v>
      </c>
      <c r="F3886" s="14">
        <f>E3886/SUM(E$2:E$4165)</f>
        <v/>
      </c>
      <c r="G3886" s="14">
        <f>G3885+F3886</f>
        <v/>
      </c>
      <c r="H3886" s="5">
        <f>IF(G3886&lt;=p_rot_a,"A",IF(G3886&lt;=p_rot_b,"B","C"))</f>
        <v/>
      </c>
    </row>
    <row r="3887">
      <c r="A3887" s="5" t="inlineStr">
        <is>
          <t>73047</t>
        </is>
      </c>
      <c r="B3887" s="5" t="inlineStr">
        <is>
          <t>TOTAL DESATORNILLADOR PLANO SAPITA THT266038</t>
        </is>
      </c>
      <c r="C3887" s="5" t="inlineStr">
        <is>
          <t>FERRETERIA GENERAL</t>
        </is>
      </c>
      <c r="D3887" s="11" t="n">
        <v>4</v>
      </c>
      <c r="E3887" s="12" t="n">
        <v>4029.84</v>
      </c>
      <c r="F3887" s="14">
        <f>E3887/SUM(E$2:E$4165)</f>
        <v/>
      </c>
      <c r="G3887" s="14">
        <f>G3886+F3887</f>
        <v/>
      </c>
      <c r="H3887" s="5">
        <f>IF(G3887&lt;=p_rot_a,"A",IF(G3887&lt;=p_rot_b,"B","C"))</f>
        <v/>
      </c>
    </row>
    <row r="3888">
      <c r="A3888" s="5" t="inlineStr">
        <is>
          <t>21335</t>
        </is>
      </c>
      <c r="B3888" s="5" t="inlineStr">
        <is>
          <t>TUBO TERMOCONTRACTIL 1/4 NEGRO POR METRO</t>
        </is>
      </c>
      <c r="C3888" s="5" t="inlineStr">
        <is>
          <t>ACCESORIOS ELECTRICOS Y CABLES</t>
        </is>
      </c>
      <c r="D3888" s="11" t="n">
        <v>13</v>
      </c>
      <c r="E3888" s="12" t="n">
        <v>4026.55</v>
      </c>
      <c r="F3888" s="14">
        <f>E3888/SUM(E$2:E$4165)</f>
        <v/>
      </c>
      <c r="G3888" s="14">
        <f>G3887+F3888</f>
        <v/>
      </c>
      <c r="H3888" s="5">
        <f>IF(G3888&lt;=p_rot_a,"A",IF(G3888&lt;=p_rot_b,"B","C"))</f>
        <v/>
      </c>
    </row>
    <row r="3889">
      <c r="A3889" s="5" t="inlineStr">
        <is>
          <t>7726</t>
        </is>
      </c>
      <c r="B3889" s="5" t="inlineStr">
        <is>
          <t xml:space="preserve">MASKING 3/4 </t>
        </is>
      </c>
      <c r="C3889" s="5" t="inlineStr">
        <is>
          <t>FERRETERIA GENERAL</t>
        </is>
      </c>
      <c r="D3889" s="11" t="n">
        <v>9</v>
      </c>
      <c r="E3889" s="12" t="n">
        <v>4025.7</v>
      </c>
      <c r="F3889" s="14">
        <f>E3889/SUM(E$2:E$4165)</f>
        <v/>
      </c>
      <c r="G3889" s="14">
        <f>G3888+F3889</f>
        <v/>
      </c>
      <c r="H3889" s="5">
        <f>IF(G3889&lt;=p_rot_a,"A",IF(G3889&lt;=p_rot_b,"B","C"))</f>
        <v/>
      </c>
    </row>
    <row r="3890">
      <c r="A3890" s="5" t="inlineStr">
        <is>
          <t>71765</t>
        </is>
      </c>
      <c r="B3890" s="5" t="inlineStr">
        <is>
          <t>PICAPORTE CADENA PUERTA GATO</t>
        </is>
      </c>
      <c r="C3890" s="5" t="inlineStr">
        <is>
          <t>FERRETERIA GENERAL</t>
        </is>
      </c>
      <c r="D3890" s="11" t="n">
        <v>1</v>
      </c>
      <c r="E3890" s="12" t="n">
        <v>4010.87</v>
      </c>
      <c r="F3890" s="14">
        <f>E3890/SUM(E$2:E$4165)</f>
        <v/>
      </c>
      <c r="G3890" s="14">
        <f>G3889+F3890</f>
        <v/>
      </c>
      <c r="H3890" s="5">
        <f>IF(G3890&lt;=p_rot_a,"A",IF(G3890&lt;=p_rot_b,"B","C"))</f>
        <v/>
      </c>
    </row>
    <row r="3891">
      <c r="A3891" s="5" t="inlineStr">
        <is>
          <t>87122</t>
        </is>
      </c>
      <c r="B3891" s="5" t="inlineStr">
        <is>
          <t>LIMPIADOR CARBURADOR E INYECTORES POWER ZONE</t>
        </is>
      </c>
      <c r="C3891" s="5" t="inlineStr">
        <is>
          <t>SIN CATEGORIA</t>
        </is>
      </c>
      <c r="D3891" s="11" t="n">
        <v>1</v>
      </c>
      <c r="E3891" s="12" t="n">
        <v>3995.04</v>
      </c>
      <c r="F3891" s="14">
        <f>E3891/SUM(E$2:E$4165)</f>
        <v/>
      </c>
      <c r="G3891" s="14">
        <f>G3890+F3891</f>
        <v/>
      </c>
      <c r="H3891" s="5">
        <f>IF(G3891&lt;=p_rot_a,"A",IF(G3891&lt;=p_rot_b,"B","C"))</f>
        <v/>
      </c>
    </row>
    <row r="3892">
      <c r="A3892" s="5" t="inlineStr">
        <is>
          <t>957</t>
        </is>
      </c>
      <c r="B3892" s="5" t="inlineStr">
        <is>
          <t>NIPLE 1/2 X 11/2 GALVANIZADO</t>
        </is>
      </c>
      <c r="C3892" s="5" t="inlineStr">
        <is>
          <t>FERRETERIA GENERAL</t>
        </is>
      </c>
      <c r="D3892" s="11" t="n">
        <v>15</v>
      </c>
      <c r="E3892" s="12" t="n">
        <v>3982.35</v>
      </c>
      <c r="F3892" s="14">
        <f>E3892/SUM(E$2:E$4165)</f>
        <v/>
      </c>
      <c r="G3892" s="14">
        <f>G3891+F3892</f>
        <v/>
      </c>
      <c r="H3892" s="5">
        <f>IF(G3892&lt;=p_rot_a,"A",IF(G3892&lt;=p_rot_b,"B","C"))</f>
        <v/>
      </c>
    </row>
    <row r="3893">
      <c r="A3893" s="5" t="inlineStr">
        <is>
          <t>420420934</t>
        </is>
      </c>
      <c r="B3893" s="5" t="inlineStr">
        <is>
          <t>PROTECTO BASE ANTICORROSIVA ROJO OXIDO 380 1/4 GL (0.946L) MINIO ROJO</t>
        </is>
      </c>
      <c r="C3893" s="5" t="inlineStr">
        <is>
          <t>SIN CATEGORIA</t>
        </is>
      </c>
      <c r="D3893" s="11" t="n">
        <v>1</v>
      </c>
      <c r="E3893" s="12" t="n">
        <v>3982.3</v>
      </c>
      <c r="F3893" s="14">
        <f>E3893/SUM(E$2:E$4165)</f>
        <v/>
      </c>
      <c r="G3893" s="14">
        <f>G3892+F3893</f>
        <v/>
      </c>
      <c r="H3893" s="5">
        <f>IF(G3893&lt;=p_rot_a,"A",IF(G3893&lt;=p_rot_b,"B","C"))</f>
        <v/>
      </c>
    </row>
    <row r="3894">
      <c r="A3894" s="5" t="inlineStr">
        <is>
          <t>73376</t>
        </is>
      </c>
      <c r="B3894" s="5" t="inlineStr">
        <is>
          <t>BROCA METAL 1/2X10 LARGA</t>
        </is>
      </c>
      <c r="C3894" s="5" t="inlineStr">
        <is>
          <t>FERRETERIA GENERAL</t>
        </is>
      </c>
      <c r="D3894" s="11" t="n">
        <v>1</v>
      </c>
      <c r="E3894" s="12" t="n">
        <v>3982.3</v>
      </c>
      <c r="F3894" s="14">
        <f>E3894/SUM(E$2:E$4165)</f>
        <v/>
      </c>
      <c r="G3894" s="14">
        <f>G3893+F3894</f>
        <v/>
      </c>
      <c r="H3894" s="5">
        <f>IF(G3894&lt;=p_rot_a,"A",IF(G3894&lt;=p_rot_b,"B","C"))</f>
        <v/>
      </c>
    </row>
    <row r="3895">
      <c r="A3895" s="5" t="inlineStr">
        <is>
          <t>7908</t>
        </is>
      </c>
      <c r="B3895" s="5" t="inlineStr">
        <is>
          <t>BISAGRA MARIPOSA COBRE  H-0069</t>
        </is>
      </c>
      <c r="C3895" s="5" t="inlineStr">
        <is>
          <t>FERRETERIA GENERAL</t>
        </is>
      </c>
      <c r="D3895" s="11" t="n">
        <v>4</v>
      </c>
      <c r="E3895" s="12" t="n">
        <v>3981.6</v>
      </c>
      <c r="F3895" s="14">
        <f>E3895/SUM(E$2:E$4165)</f>
        <v/>
      </c>
      <c r="G3895" s="14">
        <f>G3894+F3895</f>
        <v/>
      </c>
      <c r="H3895" s="5">
        <f>IF(G3895&lt;=p_rot_a,"A",IF(G3895&lt;=p_rot_b,"B","C"))</f>
        <v/>
      </c>
    </row>
    <row r="3896">
      <c r="A3896" s="5" t="inlineStr">
        <is>
          <t>351100300990837</t>
        </is>
      </c>
      <c r="B3896" s="5" t="inlineStr">
        <is>
          <t>BEST VALUE TORNILLO OJO CERRADO F01824 11/2</t>
        </is>
      </c>
      <c r="C3896" s="5" t="inlineStr">
        <is>
          <t>FERRETERIA GENERAL</t>
        </is>
      </c>
      <c r="D3896" s="11" t="n">
        <v>5</v>
      </c>
      <c r="E3896" s="12" t="n">
        <v>3975.41</v>
      </c>
      <c r="F3896" s="14">
        <f>E3896/SUM(E$2:E$4165)</f>
        <v/>
      </c>
      <c r="G3896" s="14">
        <f>G3895+F3896</f>
        <v/>
      </c>
      <c r="H3896" s="5">
        <f>IF(G3896&lt;=p_rot_a,"A",IF(G3896&lt;=p_rot_b,"B","C"))</f>
        <v/>
      </c>
    </row>
    <row r="3897">
      <c r="A3897" s="5" t="inlineStr">
        <is>
          <t>497</t>
        </is>
      </c>
      <c r="B3897" s="5" t="inlineStr">
        <is>
          <t>TAPON PVC 2 CON REGISTRO</t>
        </is>
      </c>
      <c r="C3897" s="5" t="inlineStr">
        <is>
          <t>TUBERIA PVC, CANOAS Y ACCESORIOS</t>
        </is>
      </c>
      <c r="D3897" s="11" t="n">
        <v>2</v>
      </c>
      <c r="E3897" s="12" t="n">
        <v>3932.62</v>
      </c>
      <c r="F3897" s="14">
        <f>E3897/SUM(E$2:E$4165)</f>
        <v/>
      </c>
      <c r="G3897" s="14">
        <f>G3896+F3897</f>
        <v/>
      </c>
      <c r="H3897" s="5">
        <f>IF(G3897&lt;=p_rot_a,"A",IF(G3897&lt;=p_rot_b,"B","C"))</f>
        <v/>
      </c>
    </row>
    <row r="3898">
      <c r="A3898" s="5" t="inlineStr">
        <is>
          <t>9243</t>
        </is>
      </c>
      <c r="B3898" s="5" t="inlineStr">
        <is>
          <t>CODO 1 X 45</t>
        </is>
      </c>
      <c r="C3898" s="5" t="inlineStr">
        <is>
          <t>TUBERIA PVC, CANOAS Y ACCESORIOS</t>
        </is>
      </c>
      <c r="D3898" s="11" t="n">
        <v>8</v>
      </c>
      <c r="E3898" s="12" t="n">
        <v>3893.83</v>
      </c>
      <c r="F3898" s="14">
        <f>E3898/SUM(E$2:E$4165)</f>
        <v/>
      </c>
      <c r="G3898" s="14">
        <f>G3897+F3898</f>
        <v/>
      </c>
      <c r="H3898" s="5">
        <f>IF(G3898&lt;=p_rot_a,"A",IF(G3898&lt;=p_rot_b,"B","C"))</f>
        <v/>
      </c>
    </row>
    <row r="3899">
      <c r="A3899" s="5" t="inlineStr">
        <is>
          <t>351100300991487</t>
        </is>
      </c>
      <c r="B3899" s="5" t="inlineStr">
        <is>
          <t>AQUAPLUS LLAVE CHORRO PVC 21673</t>
        </is>
      </c>
      <c r="C3899" s="5" t="inlineStr">
        <is>
          <t>IMPORTACION GRIFERIA</t>
        </is>
      </c>
      <c r="D3899" s="11" t="n">
        <v>5</v>
      </c>
      <c r="E3899" s="12" t="n">
        <v>3846.92</v>
      </c>
      <c r="F3899" s="14">
        <f>E3899/SUM(E$2:E$4165)</f>
        <v/>
      </c>
      <c r="G3899" s="14">
        <f>G3898+F3899</f>
        <v/>
      </c>
      <c r="H3899" s="5">
        <f>IF(G3899&lt;=p_rot_a,"A",IF(G3899&lt;=p_rot_b,"B","C"))</f>
        <v/>
      </c>
    </row>
    <row r="3900">
      <c r="A3900" s="5" t="inlineStr">
        <is>
          <t>692920</t>
        </is>
      </c>
      <c r="B3900" s="5" t="inlineStr">
        <is>
          <t>DESAGUE LAVATORIO PUSH METALICO CON SIFON FLEXIBLE PARED PISO 70CM AQP-23370</t>
        </is>
      </c>
      <c r="C3900" s="5" t="inlineStr">
        <is>
          <t>IMPORTACION GRIFERIA</t>
        </is>
      </c>
      <c r="D3900" s="11" t="n">
        <v>1</v>
      </c>
      <c r="E3900" s="12" t="n">
        <v>3805.31</v>
      </c>
      <c r="F3900" s="14">
        <f>E3900/SUM(E$2:E$4165)</f>
        <v/>
      </c>
      <c r="G3900" s="14">
        <f>G3899+F3900</f>
        <v/>
      </c>
      <c r="H3900" s="5">
        <f>IF(G3900&lt;=p_rot_a,"A",IF(G3900&lt;=p_rot_b,"B","C"))</f>
        <v/>
      </c>
    </row>
    <row r="3901">
      <c r="A3901" s="5" t="inlineStr">
        <is>
          <t>7307</t>
        </is>
      </c>
      <c r="B3901" s="5" t="inlineStr">
        <is>
          <t>TOTAL PROBADOR CORRIENTE DESATORNILLADOR THT291408</t>
        </is>
      </c>
      <c r="C3901" s="5" t="inlineStr">
        <is>
          <t>FERRETERIA GENERAL</t>
        </is>
      </c>
      <c r="D3901" s="11" t="n">
        <v>7</v>
      </c>
      <c r="E3901" s="12" t="n">
        <v>3779.82</v>
      </c>
      <c r="F3901" s="14">
        <f>E3901/SUM(E$2:E$4165)</f>
        <v/>
      </c>
      <c r="G3901" s="14">
        <f>G3900+F3901</f>
        <v/>
      </c>
      <c r="H3901" s="5">
        <f>IF(G3901&lt;=p_rot_a,"A",IF(G3901&lt;=p_rot_b,"B","C"))</f>
        <v/>
      </c>
    </row>
    <row r="3902">
      <c r="A3902" s="5" t="inlineStr">
        <is>
          <t>351100300991760</t>
        </is>
      </c>
      <c r="B3902" s="5" t="inlineStr">
        <is>
          <t>TOTAL BROCA SIERRA BI METAL 25MM TAC410251</t>
        </is>
      </c>
      <c r="C3902" s="5" t="inlineStr">
        <is>
          <t>FERRETERIA GENERAL</t>
        </is>
      </c>
      <c r="D3902" s="11" t="n">
        <v>2</v>
      </c>
      <c r="E3902" s="12" t="n">
        <v>3771.89</v>
      </c>
      <c r="F3902" s="14">
        <f>E3902/SUM(E$2:E$4165)</f>
        <v/>
      </c>
      <c r="G3902" s="14">
        <f>G3901+F3902</f>
        <v/>
      </c>
      <c r="H3902" s="5">
        <f>IF(G3902&lt;=p_rot_a,"A",IF(G3902&lt;=p_rot_b,"B","C"))</f>
        <v/>
      </c>
    </row>
    <row r="3903">
      <c r="A3903" s="5" t="inlineStr">
        <is>
          <t>983112</t>
        </is>
      </c>
      <c r="B3903" s="5" t="inlineStr">
        <is>
          <t>BV GANCHO ADHESIVO 2PC F01452</t>
        </is>
      </c>
      <c r="C3903" s="5" t="inlineStr">
        <is>
          <t>FERRETERIA GENERAL</t>
        </is>
      </c>
      <c r="D3903" s="11" t="n">
        <v>3</v>
      </c>
      <c r="E3903" s="12" t="n">
        <v>3737.79</v>
      </c>
      <c r="F3903" s="14">
        <f>E3903/SUM(E$2:E$4165)</f>
        <v/>
      </c>
      <c r="G3903" s="14">
        <f>G3902+F3903</f>
        <v/>
      </c>
      <c r="H3903" s="5">
        <f>IF(G3903&lt;=p_rot_a,"A",IF(G3903&lt;=p_rot_b,"B","C"))</f>
        <v/>
      </c>
    </row>
    <row r="3904">
      <c r="A3904" s="5" t="inlineStr">
        <is>
          <t>80992920</t>
        </is>
      </c>
      <c r="B3904" s="5" t="inlineStr">
        <is>
          <t>SIFON FLEXIBLE PARED PISO 70CM AQP-23371</t>
        </is>
      </c>
      <c r="C3904" s="5" t="inlineStr">
        <is>
          <t>IMPORTACION GRIFERIA</t>
        </is>
      </c>
      <c r="D3904" s="11" t="n">
        <v>2</v>
      </c>
      <c r="E3904" s="12" t="n">
        <v>3716.81</v>
      </c>
      <c r="F3904" s="14">
        <f>E3904/SUM(E$2:E$4165)</f>
        <v/>
      </c>
      <c r="G3904" s="14">
        <f>G3903+F3904</f>
        <v/>
      </c>
      <c r="H3904" s="5">
        <f>IF(G3904&lt;=p_rot_a,"A",IF(G3904&lt;=p_rot_b,"B","C"))</f>
        <v/>
      </c>
    </row>
    <row r="3905">
      <c r="A3905" s="5" t="inlineStr">
        <is>
          <t>9150</t>
        </is>
      </c>
      <c r="B3905" s="5" t="inlineStr">
        <is>
          <t>$$ VIEJO UNION CONDUIT 1 LIVIANO</t>
        </is>
      </c>
      <c r="C3905" s="5" t="inlineStr">
        <is>
          <t>ACCESORIOS ELECTRICOS Y CABLES</t>
        </is>
      </c>
      <c r="D3905" s="11" t="n">
        <v>24</v>
      </c>
      <c r="E3905" s="12" t="n">
        <v>3716.81</v>
      </c>
      <c r="F3905" s="14">
        <f>E3905/SUM(E$2:E$4165)</f>
        <v/>
      </c>
      <c r="G3905" s="14">
        <f>G3904+F3905</f>
        <v/>
      </c>
      <c r="H3905" s="5">
        <f>IF(G3905&lt;=p_rot_a,"A",IF(G3905&lt;=p_rot_b,"B","C"))</f>
        <v/>
      </c>
    </row>
    <row r="3906">
      <c r="A3906" s="5" t="inlineStr">
        <is>
          <t>30694</t>
        </is>
      </c>
      <c r="B3906" s="5" t="inlineStr">
        <is>
          <t>CURVA CONDUIT 2 TIPO A</t>
        </is>
      </c>
      <c r="C3906" s="5" t="inlineStr">
        <is>
          <t>ACCESORIOS ELECTRICOS Y CABLES</t>
        </is>
      </c>
      <c r="D3906" s="11" t="n">
        <v>1</v>
      </c>
      <c r="E3906" s="12" t="n">
        <v>3707.52</v>
      </c>
      <c r="F3906" s="14">
        <f>E3906/SUM(E$2:E$4165)</f>
        <v/>
      </c>
      <c r="G3906" s="14">
        <f>G3905+F3906</f>
        <v/>
      </c>
      <c r="H3906" s="5">
        <f>IF(G3906&lt;=p_rot_a,"A",IF(G3906&lt;=p_rot_b,"B","C"))</f>
        <v/>
      </c>
    </row>
    <row r="3907">
      <c r="A3907" s="5" t="inlineStr">
        <is>
          <t>7876867</t>
        </is>
      </c>
      <c r="B3907" s="5" t="inlineStr">
        <is>
          <t>GAZA EMT 1 1/2 DOBLE OREJA</t>
        </is>
      </c>
      <c r="C3907" s="5" t="inlineStr">
        <is>
          <t>ACCESORIOS ELECTRICOS Y CABLES</t>
        </is>
      </c>
      <c r="D3907" s="11" t="n">
        <v>22</v>
      </c>
      <c r="E3907" s="12" t="n">
        <v>3701.76</v>
      </c>
      <c r="F3907" s="14">
        <f>E3907/SUM(E$2:E$4165)</f>
        <v/>
      </c>
      <c r="G3907" s="14">
        <f>G3906+F3907</f>
        <v/>
      </c>
      <c r="H3907" s="5">
        <f>IF(G3907&lt;=p_rot_a,"A",IF(G3907&lt;=p_rot_b,"B","C"))</f>
        <v/>
      </c>
    </row>
    <row r="3908">
      <c r="A3908" s="5" t="inlineStr">
        <is>
          <t>3500990560</t>
        </is>
      </c>
      <c r="B3908" s="5" t="inlineStr">
        <is>
          <t>MAKITA BROCA SIERRA BI METAL 1 D-21668</t>
        </is>
      </c>
      <c r="C3908" s="5" t="inlineStr">
        <is>
          <t>FERRETERIA GENERAL</t>
        </is>
      </c>
      <c r="D3908" s="11" t="n">
        <v>1</v>
      </c>
      <c r="E3908" s="12" t="n">
        <v>3689.69</v>
      </c>
      <c r="F3908" s="14">
        <f>E3908/SUM(E$2:E$4165)</f>
        <v/>
      </c>
      <c r="G3908" s="14">
        <f>G3907+F3908</f>
        <v/>
      </c>
      <c r="H3908" s="5">
        <f>IF(G3908&lt;=p_rot_a,"A",IF(G3908&lt;=p_rot_b,"B","C"))</f>
        <v/>
      </c>
    </row>
    <row r="3909">
      <c r="A3909" s="5" t="inlineStr">
        <is>
          <t>420420924</t>
        </is>
      </c>
      <c r="B3909" s="5" t="inlineStr">
        <is>
          <t>PROTECTO PRO PROTECTO LATEX MATE BASE PASTEL 9018 1/4 GL (0.946L)</t>
        </is>
      </c>
      <c r="C3909" s="5" t="inlineStr">
        <is>
          <t>SIN CATEGORIA</t>
        </is>
      </c>
      <c r="D3909" s="11" t="n">
        <v>1</v>
      </c>
      <c r="E3909" s="12" t="n">
        <v>3684.29</v>
      </c>
      <c r="F3909" s="14">
        <f>E3909/SUM(E$2:E$4165)</f>
        <v/>
      </c>
      <c r="G3909" s="14">
        <f>G3908+F3909</f>
        <v/>
      </c>
      <c r="H3909" s="5">
        <f>IF(G3909&lt;=p_rot_a,"A",IF(G3909&lt;=p_rot_b,"B","C"))</f>
        <v/>
      </c>
    </row>
    <row r="3910">
      <c r="A3910" s="5" t="inlineStr">
        <is>
          <t>351100300992395</t>
        </is>
      </c>
      <c r="B3910" s="5" t="inlineStr">
        <is>
          <t>TOTAL ESCOBON PARA HIDRO LAVADORA TGTHB2791</t>
        </is>
      </c>
      <c r="C3910" s="5" t="inlineStr">
        <is>
          <t>HERRAMIENTAS MANUALES</t>
        </is>
      </c>
      <c r="D3910" s="11" t="n">
        <v>1</v>
      </c>
      <c r="E3910" s="12" t="n">
        <v>3668.98</v>
      </c>
      <c r="F3910" s="14">
        <f>E3910/SUM(E$2:E$4165)</f>
        <v/>
      </c>
      <c r="G3910" s="14">
        <f>G3909+F3910</f>
        <v/>
      </c>
      <c r="H3910" s="5">
        <f>IF(G3910&lt;=p_rot_a,"A",IF(G3910&lt;=p_rot_b,"B","C"))</f>
        <v/>
      </c>
    </row>
    <row r="3911">
      <c r="A3911" s="5" t="inlineStr">
        <is>
          <t>351100300990469</t>
        </is>
      </c>
      <c r="B3911" s="5" t="inlineStr">
        <is>
          <t>TOTAL GRAPA PARA ENGRAPADORA NEUMATICA 25MM 2500PC TAC918252</t>
        </is>
      </c>
      <c r="C3911" s="5" t="inlineStr">
        <is>
          <t>FERRETERIA GENERAL</t>
        </is>
      </c>
      <c r="D3911" s="11" t="n">
        <v>1</v>
      </c>
      <c r="E3911" s="12" t="n">
        <v>3668.36</v>
      </c>
      <c r="F3911" s="14">
        <f>E3911/SUM(E$2:E$4165)</f>
        <v/>
      </c>
      <c r="G3911" s="14">
        <f>G3910+F3911</f>
        <v/>
      </c>
      <c r="H3911" s="5">
        <f>IF(G3911&lt;=p_rot_a,"A",IF(G3911&lt;=p_rot_b,"B","C"))</f>
        <v/>
      </c>
    </row>
    <row r="3912">
      <c r="A3912" s="5" t="inlineStr">
        <is>
          <t>420420921</t>
        </is>
      </c>
      <c r="B3912" s="5" t="inlineStr">
        <is>
          <t>PROTECTO PRO PROTECTO LATEX MATE BASE INTERMEDIA 9087 1/4 GL (0.946L)</t>
        </is>
      </c>
      <c r="C3912" s="5" t="inlineStr">
        <is>
          <t>SIN CATEGORIA</t>
        </is>
      </c>
      <c r="D3912" s="11" t="n">
        <v>1</v>
      </c>
      <c r="E3912" s="12" t="n">
        <v>3637.17</v>
      </c>
      <c r="F3912" s="14">
        <f>E3912/SUM(E$2:E$4165)</f>
        <v/>
      </c>
      <c r="G3912" s="14">
        <f>G3911+F3912</f>
        <v/>
      </c>
      <c r="H3912" s="5">
        <f>IF(G3912&lt;=p_rot_a,"A",IF(G3912&lt;=p_rot_b,"B","C"))</f>
        <v/>
      </c>
    </row>
    <row r="3913">
      <c r="A3913" s="5" t="inlineStr">
        <is>
          <t>8676</t>
        </is>
      </c>
      <c r="B3913" s="5" t="inlineStr">
        <is>
          <t>$$ CANDADO YALE 20MM 110-20</t>
        </is>
      </c>
      <c r="C3913" s="5" t="inlineStr">
        <is>
          <t>SIN CATEGORIA</t>
        </is>
      </c>
      <c r="D3913" s="11" t="n">
        <v>1</v>
      </c>
      <c r="E3913" s="12" t="n">
        <v>3623.89</v>
      </c>
      <c r="F3913" s="14">
        <f>E3913/SUM(E$2:E$4165)</f>
        <v/>
      </c>
      <c r="G3913" s="14">
        <f>G3912+F3913</f>
        <v/>
      </c>
      <c r="H3913" s="5">
        <f>IF(G3913&lt;=p_rot_a,"A",IF(G3913&lt;=p_rot_b,"B","C"))</f>
        <v/>
      </c>
    </row>
    <row r="3914">
      <c r="A3914" s="5" t="inlineStr">
        <is>
          <t>71828</t>
        </is>
      </c>
      <c r="B3914" s="5" t="inlineStr">
        <is>
          <t>ALDABA 3 DORADA</t>
        </is>
      </c>
      <c r="C3914" s="5" t="inlineStr">
        <is>
          <t>FERRETERIA GENERAL</t>
        </is>
      </c>
      <c r="D3914" s="11" t="n">
        <v>5</v>
      </c>
      <c r="E3914" s="12" t="n">
        <v>3599.19</v>
      </c>
      <c r="F3914" s="14">
        <f>E3914/SUM(E$2:E$4165)</f>
        <v/>
      </c>
      <c r="G3914" s="14">
        <f>G3913+F3914</f>
        <v/>
      </c>
      <c r="H3914" s="5">
        <f>IF(G3914&lt;=p_rot_a,"A",IF(G3914&lt;=p_rot_b,"B","C"))</f>
        <v/>
      </c>
    </row>
    <row r="3915">
      <c r="A3915" s="5" t="inlineStr">
        <is>
          <t>73678</t>
        </is>
      </c>
      <c r="B3915" s="5" t="inlineStr">
        <is>
          <t>DESAGUE 11/2 X 3 1/2 ALUMINIO</t>
        </is>
      </c>
      <c r="C3915" s="5" t="inlineStr">
        <is>
          <t>FERRETERIA GENERAL</t>
        </is>
      </c>
      <c r="D3915" s="11" t="n">
        <v>1</v>
      </c>
      <c r="E3915" s="12" t="n">
        <v>3592.85</v>
      </c>
      <c r="F3915" s="14">
        <f>E3915/SUM(E$2:E$4165)</f>
        <v/>
      </c>
      <c r="G3915" s="14">
        <f>G3914+F3915</f>
        <v/>
      </c>
      <c r="H3915" s="5">
        <f>IF(G3915&lt;=p_rot_a,"A",IF(G3915&lt;=p_rot_b,"B","C"))</f>
        <v/>
      </c>
    </row>
    <row r="3916">
      <c r="A3916" s="5" t="inlineStr">
        <is>
          <t>351100300990205</t>
        </is>
      </c>
      <c r="B3916" s="5" t="inlineStr">
        <is>
          <t>TOTAL CUTTER PESADO ALUMINIO TG5121806</t>
        </is>
      </c>
      <c r="C3916" s="5" t="inlineStr">
        <is>
          <t>SIN CATEGORIA</t>
        </is>
      </c>
      <c r="D3916" s="11" t="n">
        <v>1</v>
      </c>
      <c r="E3916" s="12" t="n">
        <v>3584.57</v>
      </c>
      <c r="F3916" s="14">
        <f>E3916/SUM(E$2:E$4165)</f>
        <v/>
      </c>
      <c r="G3916" s="14">
        <f>G3915+F3916</f>
        <v/>
      </c>
      <c r="H3916" s="5">
        <f>IF(G3916&lt;=p_rot_a,"A",IF(G3916&lt;=p_rot_b,"B","C"))</f>
        <v/>
      </c>
    </row>
    <row r="3917">
      <c r="A3917" s="5" t="inlineStr">
        <is>
          <t>71486</t>
        </is>
      </c>
      <c r="B3917" s="5" t="inlineStr">
        <is>
          <t>BROCA METAL 9/64 IRWIN</t>
        </is>
      </c>
      <c r="C3917" s="5" t="inlineStr">
        <is>
          <t>FERRETERIA GENERAL</t>
        </is>
      </c>
      <c r="D3917" s="11" t="n">
        <v>5</v>
      </c>
      <c r="E3917" s="12" t="n">
        <v>3564</v>
      </c>
      <c r="F3917" s="14">
        <f>E3917/SUM(E$2:E$4165)</f>
        <v/>
      </c>
      <c r="G3917" s="14">
        <f>G3916+F3917</f>
        <v/>
      </c>
      <c r="H3917" s="5">
        <f>IF(G3917&lt;=p_rot_a,"A",IF(G3917&lt;=p_rot_b,"B","C"))</f>
        <v/>
      </c>
    </row>
    <row r="3918">
      <c r="A3918" s="5" t="inlineStr">
        <is>
          <t>3290707</t>
        </is>
      </c>
      <c r="B3918" s="5" t="inlineStr">
        <is>
          <t>UNION TABLILLA CAOBA</t>
        </is>
      </c>
      <c r="C3918" s="5" t="inlineStr">
        <is>
          <t>TABLILLA PVC Y CORNISAS</t>
        </is>
      </c>
      <c r="D3918" s="11" t="n">
        <v>1</v>
      </c>
      <c r="E3918" s="12" t="n">
        <v>3561.95</v>
      </c>
      <c r="F3918" s="14">
        <f>E3918/SUM(E$2:E$4165)</f>
        <v/>
      </c>
      <c r="G3918" s="14">
        <f>G3917+F3918</f>
        <v/>
      </c>
      <c r="H3918" s="5">
        <f>IF(G3918&lt;=p_rot_a,"A",IF(G3918&lt;=p_rot_b,"B","C"))</f>
        <v/>
      </c>
    </row>
    <row r="3919">
      <c r="A3919" s="5" t="inlineStr">
        <is>
          <t>540992910</t>
        </is>
      </c>
      <c r="B3919" s="5" t="inlineStr">
        <is>
          <t>DESAGUE LAVATORIO TOK ACERO INOXIDABLE CON REBOSADERO B2SG036-CH</t>
        </is>
      </c>
      <c r="C3919" s="5" t="inlineStr">
        <is>
          <t>IMPORTACION GRIFERIA</t>
        </is>
      </c>
      <c r="D3919" s="11" t="n">
        <v>1</v>
      </c>
      <c r="E3919" s="12" t="n">
        <v>3538.94</v>
      </c>
      <c r="F3919" s="14">
        <f>E3919/SUM(E$2:E$4165)</f>
        <v/>
      </c>
      <c r="G3919" s="14">
        <f>G3918+F3919</f>
        <v/>
      </c>
      <c r="H3919" s="5">
        <f>IF(G3919&lt;=p_rot_a,"A",IF(G3919&lt;=p_rot_b,"B","C"))</f>
        <v/>
      </c>
    </row>
    <row r="3920">
      <c r="A3920" s="5" t="inlineStr">
        <is>
          <t>351100300991137</t>
        </is>
      </c>
      <c r="B3920" s="5" t="inlineStr">
        <is>
          <t>TOTAL CUERDA ORILLADORA 2.7MM X 12MT TRL2712</t>
        </is>
      </c>
      <c r="C3920" s="5" t="inlineStr">
        <is>
          <t>FERRETERIA GENERAL</t>
        </is>
      </c>
      <c r="D3920" s="11" t="n">
        <v>4</v>
      </c>
      <c r="E3920" s="12" t="n">
        <v>3532.2</v>
      </c>
      <c r="F3920" s="14">
        <f>E3920/SUM(E$2:E$4165)</f>
        <v/>
      </c>
      <c r="G3920" s="14">
        <f>G3919+F3920</f>
        <v/>
      </c>
      <c r="H3920" s="5">
        <f>IF(G3920&lt;=p_rot_a,"A",IF(G3920&lt;=p_rot_b,"B","C"))</f>
        <v/>
      </c>
    </row>
    <row r="3921">
      <c r="A3921" s="5" t="inlineStr">
        <is>
          <t>72581</t>
        </is>
      </c>
      <c r="B3921" s="5" t="inlineStr">
        <is>
          <t>TORNILLO ANCLAJE 5/16 x 2 3/4</t>
        </is>
      </c>
      <c r="C3921" s="5" t="inlineStr">
        <is>
          <t>TORNILLERIA</t>
        </is>
      </c>
      <c r="D3921" s="11" t="n">
        <v>16</v>
      </c>
      <c r="E3921" s="12" t="n">
        <v>3518.98</v>
      </c>
      <c r="F3921" s="14">
        <f>E3921/SUM(E$2:E$4165)</f>
        <v/>
      </c>
      <c r="G3921" s="14">
        <f>G3920+F3921</f>
        <v/>
      </c>
      <c r="H3921" s="5">
        <f>IF(G3921&lt;=p_rot_a,"A",IF(G3921&lt;=p_rot_b,"B","C"))</f>
        <v/>
      </c>
    </row>
    <row r="3922">
      <c r="A3922" s="5" t="inlineStr">
        <is>
          <t>1038</t>
        </is>
      </c>
      <c r="B3922" s="5" t="inlineStr">
        <is>
          <t>UNION EMT 3/4 UL</t>
        </is>
      </c>
      <c r="C3922" s="5" t="inlineStr">
        <is>
          <t>ACCESORIOS ELECTRICOS Y CABLES</t>
        </is>
      </c>
      <c r="D3922" s="11" t="n">
        <v>10</v>
      </c>
      <c r="E3922" s="12" t="n">
        <v>3518.56</v>
      </c>
      <c r="F3922" s="14">
        <f>E3922/SUM(E$2:E$4165)</f>
        <v/>
      </c>
      <c r="G3922" s="14">
        <f>G3921+F3922</f>
        <v/>
      </c>
      <c r="H3922" s="5">
        <f>IF(G3922&lt;=p_rot_a,"A",IF(G3922&lt;=p_rot_b,"B","C"))</f>
        <v/>
      </c>
    </row>
    <row r="3923">
      <c r="A3923" s="5" t="inlineStr">
        <is>
          <t>7237</t>
        </is>
      </c>
      <c r="B3923" s="5" t="inlineStr">
        <is>
          <t>ADAPTADOR MODULAR UTP CABLE DE RED RJ45</t>
        </is>
      </c>
      <c r="C3923" s="5" t="inlineStr">
        <is>
          <t>FERRETERIA GENERAL</t>
        </is>
      </c>
      <c r="D3923" s="11" t="n">
        <v>20</v>
      </c>
      <c r="E3923" s="12" t="n">
        <v>3518.56</v>
      </c>
      <c r="F3923" s="14">
        <f>E3923/SUM(E$2:E$4165)</f>
        <v/>
      </c>
      <c r="G3923" s="14">
        <f>G3922+F3923</f>
        <v/>
      </c>
      <c r="H3923" s="5">
        <f>IF(G3923&lt;=p_rot_a,"A",IF(G3923&lt;=p_rot_b,"B","C"))</f>
        <v/>
      </c>
    </row>
    <row r="3924">
      <c r="A3924" s="5" t="inlineStr">
        <is>
          <t>71930</t>
        </is>
      </c>
      <c r="B3924" s="5" t="inlineStr">
        <is>
          <t>NIPLE 1/2 X 21/2 GALVANIZADO</t>
        </is>
      </c>
      <c r="C3924" s="5" t="inlineStr">
        <is>
          <t>FERRETERIA GENERAL</t>
        </is>
      </c>
      <c r="D3924" s="11" t="n">
        <v>11</v>
      </c>
      <c r="E3924" s="12" t="n">
        <v>3489.74</v>
      </c>
      <c r="F3924" s="14">
        <f>E3924/SUM(E$2:E$4165)</f>
        <v/>
      </c>
      <c r="G3924" s="14">
        <f>G3923+F3924</f>
        <v/>
      </c>
      <c r="H3924" s="5">
        <f>IF(G3924&lt;=p_rot_a,"A",IF(G3924&lt;=p_rot_b,"B","C"))</f>
        <v/>
      </c>
    </row>
    <row r="3925">
      <c r="A3925" s="5" t="inlineStr">
        <is>
          <t>1111</t>
        </is>
      </c>
      <c r="B3925" s="5" t="inlineStr">
        <is>
          <t>JUEGO ASIENTOS CACHERA FREGADERO PRICE PFISTER P.P</t>
        </is>
      </c>
      <c r="C3925" s="5" t="inlineStr">
        <is>
          <t>FERRETERIA GENERAL</t>
        </is>
      </c>
      <c r="D3925" s="11" t="n">
        <v>3</v>
      </c>
      <c r="E3925" s="12" t="n">
        <v>3451.32</v>
      </c>
      <c r="F3925" s="14">
        <f>E3925/SUM(E$2:E$4165)</f>
        <v/>
      </c>
      <c r="G3925" s="14">
        <f>G3924+F3925</f>
        <v/>
      </c>
      <c r="H3925" s="5">
        <f>IF(G3925&lt;=p_rot_a,"A",IF(G3925&lt;=p_rot_b,"B","C"))</f>
        <v/>
      </c>
    </row>
    <row r="3926">
      <c r="A3926" s="5" t="inlineStr">
        <is>
          <t>351100300990839</t>
        </is>
      </c>
      <c r="B3926" s="5" t="inlineStr">
        <is>
          <t>BEST VALUE TORNILLO OJO CERRADO F01822</t>
        </is>
      </c>
      <c r="C3926" s="5" t="inlineStr">
        <is>
          <t>FERRETERIA GENERAL</t>
        </is>
      </c>
      <c r="D3926" s="11" t="n">
        <v>4</v>
      </c>
      <c r="E3926" s="12" t="n">
        <v>3445.49</v>
      </c>
      <c r="F3926" s="14">
        <f>E3926/SUM(E$2:E$4165)</f>
        <v/>
      </c>
      <c r="G3926" s="14">
        <f>G3925+F3926</f>
        <v/>
      </c>
      <c r="H3926" s="5">
        <f>IF(G3926&lt;=p_rot_a,"A",IF(G3926&lt;=p_rot_b,"B","C"))</f>
        <v/>
      </c>
    </row>
    <row r="3927">
      <c r="A3927" s="5" t="inlineStr">
        <is>
          <t>351100300990681</t>
        </is>
      </c>
      <c r="B3927" s="5" t="inlineStr">
        <is>
          <t>SEMILLA DE MARIPOSA MIXTO SUPLIJARDINES</t>
        </is>
      </c>
      <c r="C3927" s="5" t="inlineStr">
        <is>
          <t>FERRETERIA GENERAL</t>
        </is>
      </c>
      <c r="D3927" s="11" t="n">
        <v>3</v>
      </c>
      <c r="E3927" s="12" t="n">
        <v>3427.2</v>
      </c>
      <c r="F3927" s="14">
        <f>E3927/SUM(E$2:E$4165)</f>
        <v/>
      </c>
      <c r="G3927" s="14">
        <f>G3926+F3927</f>
        <v/>
      </c>
      <c r="H3927" s="5">
        <f>IF(G3927&lt;=p_rot_a,"A",IF(G3927&lt;=p_rot_b,"B","C"))</f>
        <v/>
      </c>
    </row>
    <row r="3928">
      <c r="A3928" s="5" t="inlineStr">
        <is>
          <t>13141</t>
        </is>
      </c>
      <c r="B3928" s="5" t="inlineStr">
        <is>
          <t>TOTAL PRENSA EN C 4 THT13141</t>
        </is>
      </c>
      <c r="C3928" s="5" t="inlineStr">
        <is>
          <t>FERRETERIA GENERAL</t>
        </is>
      </c>
      <c r="D3928" s="11" t="n">
        <v>1</v>
      </c>
      <c r="E3928" s="12" t="n">
        <v>3418.93</v>
      </c>
      <c r="F3928" s="14">
        <f>E3928/SUM(E$2:E$4165)</f>
        <v/>
      </c>
      <c r="G3928" s="14">
        <f>G3927+F3928</f>
        <v/>
      </c>
      <c r="H3928" s="5">
        <f>IF(G3928&lt;=p_rot_a,"A",IF(G3928&lt;=p_rot_b,"B","C"))</f>
        <v/>
      </c>
    </row>
    <row r="3929">
      <c r="A3929" s="5" t="inlineStr">
        <is>
          <t>32122</t>
        </is>
      </c>
      <c r="B3929" s="5" t="inlineStr">
        <is>
          <t>TOTAL DESATORNILLADOR  RATCH 13 en 1 TACSD30136</t>
        </is>
      </c>
      <c r="C3929" s="5" t="inlineStr">
        <is>
          <t>FERRETERIA GENERAL</t>
        </is>
      </c>
      <c r="D3929" s="11" t="n">
        <v>1</v>
      </c>
      <c r="E3929" s="12" t="n">
        <v>3404.31</v>
      </c>
      <c r="F3929" s="14">
        <f>E3929/SUM(E$2:E$4165)</f>
        <v/>
      </c>
      <c r="G3929" s="14">
        <f>G3928+F3929</f>
        <v/>
      </c>
      <c r="H3929" s="5">
        <f>IF(G3929&lt;=p_rot_a,"A",IF(G3929&lt;=p_rot_b,"B","C"))</f>
        <v/>
      </c>
    </row>
    <row r="3930">
      <c r="A3930" s="5" t="inlineStr">
        <is>
          <t>71884</t>
        </is>
      </c>
      <c r="B3930" s="5" t="inlineStr">
        <is>
          <t>FLANGER PLASTICO 1/2 CERRADO</t>
        </is>
      </c>
      <c r="C3930" s="5" t="inlineStr">
        <is>
          <t>FERRETERIA GENERAL</t>
        </is>
      </c>
      <c r="D3930" s="11" t="n">
        <v>7</v>
      </c>
      <c r="E3930" s="12" t="n">
        <v>3377.91</v>
      </c>
      <c r="F3930" s="14">
        <f>E3930/SUM(E$2:E$4165)</f>
        <v/>
      </c>
      <c r="G3930" s="14">
        <f>G3929+F3930</f>
        <v/>
      </c>
      <c r="H3930" s="5">
        <f>IF(G3930&lt;=p_rot_a,"A",IF(G3930&lt;=p_rot_b,"B","C"))</f>
        <v/>
      </c>
    </row>
    <row r="3931">
      <c r="A3931" s="5" t="inlineStr">
        <is>
          <t>351100300990658</t>
        </is>
      </c>
      <c r="B3931" s="5" t="inlineStr">
        <is>
          <t>SEMILLA DE TOMATE CHERRY SUPLIJARDINES</t>
        </is>
      </c>
      <c r="C3931" s="5" t="inlineStr">
        <is>
          <t>FERRETERIA GENERAL</t>
        </is>
      </c>
      <c r="D3931" s="11" t="n">
        <v>3</v>
      </c>
      <c r="E3931" s="12" t="n">
        <v>3370.08</v>
      </c>
      <c r="F3931" s="14">
        <f>E3931/SUM(E$2:E$4165)</f>
        <v/>
      </c>
      <c r="G3931" s="14">
        <f>G3930+F3931</f>
        <v/>
      </c>
      <c r="H3931" s="5">
        <f>IF(G3931&lt;=p_rot_a,"A",IF(G3931&lt;=p_rot_b,"B","C"))</f>
        <v/>
      </c>
    </row>
    <row r="3932">
      <c r="A3932" s="5" t="inlineStr">
        <is>
          <t>98411</t>
        </is>
      </c>
      <c r="B3932" s="5" t="inlineStr">
        <is>
          <t>AGUILA BENJAMIN SIN CADENA 715B</t>
        </is>
      </c>
      <c r="C3932" s="5" t="inlineStr">
        <is>
          <t>ACCESORIOS ELECTRICOS Y CABLES</t>
        </is>
      </c>
      <c r="D3932" s="11" t="n">
        <v>4</v>
      </c>
      <c r="E3932" s="12" t="n">
        <v>3348.58</v>
      </c>
      <c r="F3932" s="14">
        <f>E3932/SUM(E$2:E$4165)</f>
        <v/>
      </c>
      <c r="G3932" s="14">
        <f>G3931+F3932</f>
        <v/>
      </c>
      <c r="H3932" s="5">
        <f>IF(G3932&lt;=p_rot_a,"A",IF(G3932&lt;=p_rot_b,"B","C"))</f>
        <v/>
      </c>
    </row>
    <row r="3933">
      <c r="A3933" s="5" t="inlineStr">
        <is>
          <t>351100300990383</t>
        </is>
      </c>
      <c r="B3933" s="5" t="inlineStr">
        <is>
          <t>TUBO BIEX 1 SIN FORRO</t>
        </is>
      </c>
      <c r="C3933" s="5" t="inlineStr">
        <is>
          <t>ACCESORIOS ELECTRICOS Y CABLES</t>
        </is>
      </c>
      <c r="D3933" s="11" t="n">
        <v>1.5</v>
      </c>
      <c r="E3933" s="12" t="n">
        <v>3318.58</v>
      </c>
      <c r="F3933" s="14">
        <f>E3933/SUM(E$2:E$4165)</f>
        <v/>
      </c>
      <c r="G3933" s="14">
        <f>G3932+F3933</f>
        <v/>
      </c>
      <c r="H3933" s="5">
        <f>IF(G3933&lt;=p_rot_a,"A",IF(G3933&lt;=p_rot_b,"B","C"))</f>
        <v/>
      </c>
    </row>
    <row r="3934">
      <c r="A3934" s="5" t="inlineStr">
        <is>
          <t>351100300992135</t>
        </is>
      </c>
      <c r="B3934" s="5" t="inlineStr">
        <is>
          <t>MAKITA HOJA CALADORA CORTE FINO 5U A-85793</t>
        </is>
      </c>
      <c r="C3934" s="5" t="inlineStr">
        <is>
          <t>FERRETERIA GENERAL</t>
        </is>
      </c>
      <c r="D3934" s="11" t="n">
        <v>1</v>
      </c>
      <c r="E3934" s="12" t="n">
        <v>3311.7</v>
      </c>
      <c r="F3934" s="14">
        <f>E3934/SUM(E$2:E$4165)</f>
        <v/>
      </c>
      <c r="G3934" s="14">
        <f>G3933+F3934</f>
        <v/>
      </c>
      <c r="H3934" s="5">
        <f>IF(G3934&lt;=p_rot_a,"A",IF(G3934&lt;=p_rot_b,"B","C"))</f>
        <v/>
      </c>
    </row>
    <row r="3935">
      <c r="A3935" s="5" t="inlineStr">
        <is>
          <t>30200</t>
        </is>
      </c>
      <c r="B3935" s="5" t="inlineStr">
        <is>
          <t>AGUILA SOCKET  BAQUE C/ CADENA 1980</t>
        </is>
      </c>
      <c r="C3935" s="5" t="inlineStr">
        <is>
          <t>ACCESORIOS ELECTRICOS Y CABLES</t>
        </is>
      </c>
      <c r="D3935" s="11" t="n">
        <v>2</v>
      </c>
      <c r="E3935" s="12" t="n">
        <v>3309.77</v>
      </c>
      <c r="F3935" s="14">
        <f>E3935/SUM(E$2:E$4165)</f>
        <v/>
      </c>
      <c r="G3935" s="14">
        <f>G3934+F3935</f>
        <v/>
      </c>
      <c r="H3935" s="5">
        <f>IF(G3935&lt;=p_rot_a,"A",IF(G3935&lt;=p_rot_b,"B","C"))</f>
        <v/>
      </c>
    </row>
    <row r="3936">
      <c r="A3936" s="5" t="inlineStr">
        <is>
          <t>72838</t>
        </is>
      </c>
      <c r="B3936" s="5" t="inlineStr">
        <is>
          <t>$$ GAZA SIN FIN 4</t>
        </is>
      </c>
      <c r="C3936" s="5" t="inlineStr">
        <is>
          <t>SIN CATEGORIA</t>
        </is>
      </c>
      <c r="D3936" s="11" t="n">
        <v>9</v>
      </c>
      <c r="E3936" s="12" t="n">
        <v>3288.6</v>
      </c>
      <c r="F3936" s="14">
        <f>E3936/SUM(E$2:E$4165)</f>
        <v/>
      </c>
      <c r="G3936" s="14">
        <f>G3935+F3936</f>
        <v/>
      </c>
      <c r="H3936" s="5">
        <f>IF(G3936&lt;=p_rot_a,"A",IF(G3936&lt;=p_rot_b,"B","C"))</f>
        <v/>
      </c>
    </row>
    <row r="3937">
      <c r="A3937" s="5" t="inlineStr">
        <is>
          <t>71385</t>
        </is>
      </c>
      <c r="B3937" s="5" t="inlineStr">
        <is>
          <t>TORNILLO HEXAGONAL 3/8 X 4</t>
        </is>
      </c>
      <c r="C3937" s="5" t="inlineStr">
        <is>
          <t>TORNILLERIA</t>
        </is>
      </c>
      <c r="D3937" s="11" t="n">
        <v>12</v>
      </c>
      <c r="E3937" s="12" t="n">
        <v>3267.28</v>
      </c>
      <c r="F3937" s="14">
        <f>E3937/SUM(E$2:E$4165)</f>
        <v/>
      </c>
      <c r="G3937" s="14">
        <f>G3936+F3937</f>
        <v/>
      </c>
      <c r="H3937" s="5">
        <f>IF(G3937&lt;=p_rot_a,"A",IF(G3937&lt;=p_rot_b,"B","C"))</f>
        <v/>
      </c>
    </row>
    <row r="3938">
      <c r="A3938" s="5" t="inlineStr">
        <is>
          <t>72275</t>
        </is>
      </c>
      <c r="B3938" s="5" t="inlineStr">
        <is>
          <t>TORNILLO ESTUFA 3/16 X 3</t>
        </is>
      </c>
      <c r="C3938" s="5" t="inlineStr">
        <is>
          <t>TORNILLERIA</t>
        </is>
      </c>
      <c r="D3938" s="11" t="n">
        <v>46</v>
      </c>
      <c r="E3938" s="12" t="n">
        <v>3256.8</v>
      </c>
      <c r="F3938" s="14">
        <f>E3938/SUM(E$2:E$4165)</f>
        <v/>
      </c>
      <c r="G3938" s="14">
        <f>G3937+F3938</f>
        <v/>
      </c>
      <c r="H3938" s="5">
        <f>IF(G3938&lt;=p_rot_a,"A",IF(G3938&lt;=p_rot_b,"B","C"))</f>
        <v/>
      </c>
    </row>
    <row r="3939">
      <c r="A3939" s="5" t="inlineStr">
        <is>
          <t>351100300991308</t>
        </is>
      </c>
      <c r="B3939" s="5" t="inlineStr">
        <is>
          <t>TRUPER BROCA VIDRIO Y AZULEJO 3/8 BVI-3/8</t>
        </is>
      </c>
      <c r="C3939" s="5" t="inlineStr">
        <is>
          <t>FERRETERIA GENERAL</t>
        </is>
      </c>
      <c r="D3939" s="11" t="n">
        <v>2</v>
      </c>
      <c r="E3939" s="12" t="n">
        <v>3250.72</v>
      </c>
      <c r="F3939" s="14">
        <f>E3939/SUM(E$2:E$4165)</f>
        <v/>
      </c>
      <c r="G3939" s="14">
        <f>G3938+F3939</f>
        <v/>
      </c>
      <c r="H3939" s="5">
        <f>IF(G3939&lt;=p_rot_a,"A",IF(G3939&lt;=p_rot_b,"B","C"))</f>
        <v/>
      </c>
    </row>
    <row r="3940">
      <c r="A3940" s="5" t="inlineStr">
        <is>
          <t>351100300991672</t>
        </is>
      </c>
      <c r="B3940" s="5" t="inlineStr">
        <is>
          <t>BV GANCHO CUADRADO TRANSPARENTE F01489 4PC 50MM ADEHSIVO</t>
        </is>
      </c>
      <c r="C3940" s="5" t="inlineStr">
        <is>
          <t>FERRETERIA GENERAL</t>
        </is>
      </c>
      <c r="D3940" s="11" t="n">
        <v>3</v>
      </c>
      <c r="E3940" s="12" t="n">
        <v>3244.5</v>
      </c>
      <c r="F3940" s="14">
        <f>E3940/SUM(E$2:E$4165)</f>
        <v/>
      </c>
      <c r="G3940" s="14">
        <f>G3939+F3940</f>
        <v/>
      </c>
      <c r="H3940" s="5">
        <f>IF(G3940&lt;=p_rot_a,"A",IF(G3940&lt;=p_rot_b,"B","C"))</f>
        <v/>
      </c>
    </row>
    <row r="3941">
      <c r="A3941" s="5" t="inlineStr">
        <is>
          <t>7724</t>
        </is>
      </c>
      <c r="B3941" s="5" t="inlineStr">
        <is>
          <t>CINTA EMPAQUE CAFE PEQUEÑA 40M</t>
        </is>
      </c>
      <c r="C3941" s="5" t="inlineStr">
        <is>
          <t>FERRETERIA GENERAL</t>
        </is>
      </c>
      <c r="D3941" s="11" t="n">
        <v>5</v>
      </c>
      <c r="E3941" s="12" t="n">
        <v>3232.3</v>
      </c>
      <c r="F3941" s="14">
        <f>E3941/SUM(E$2:E$4165)</f>
        <v/>
      </c>
      <c r="G3941" s="14">
        <f>G3940+F3941</f>
        <v/>
      </c>
      <c r="H3941" s="5">
        <f>IF(G3941&lt;=p_rot_a,"A",IF(G3941&lt;=p_rot_b,"B","C"))</f>
        <v/>
      </c>
    </row>
    <row r="3942">
      <c r="A3942" s="5" t="inlineStr">
        <is>
          <t>351100300992137</t>
        </is>
      </c>
      <c r="B3942" s="5" t="inlineStr">
        <is>
          <t>MAKITA HOJA CALADORA MADERA BLISTER 5U D-72718</t>
        </is>
      </c>
      <c r="C3942" s="5" t="inlineStr">
        <is>
          <t>FERRETERIA GENERAL</t>
        </is>
      </c>
      <c r="D3942" s="11" t="n">
        <v>1</v>
      </c>
      <c r="E3942" s="12" t="n">
        <v>3178.7</v>
      </c>
      <c r="F3942" s="14">
        <f>E3942/SUM(E$2:E$4165)</f>
        <v/>
      </c>
      <c r="G3942" s="14">
        <f>G3941+F3942</f>
        <v/>
      </c>
      <c r="H3942" s="5">
        <f>IF(G3942&lt;=p_rot_a,"A",IF(G3942&lt;=p_rot_b,"B","C"))</f>
        <v/>
      </c>
    </row>
    <row r="3943">
      <c r="A3943" s="5" t="inlineStr">
        <is>
          <t>320990423</t>
        </is>
      </c>
      <c r="B3943" s="5" t="inlineStr">
        <is>
          <t>TOTAL SERRUCHO PLEGABLE PODAR THFSW1806</t>
        </is>
      </c>
      <c r="C3943" s="5" t="inlineStr">
        <is>
          <t>FERRETERIA GENERAL</t>
        </is>
      </c>
      <c r="D3943" s="11" t="n">
        <v>1</v>
      </c>
      <c r="E3943" s="12" t="n">
        <v>3158.8</v>
      </c>
      <c r="F3943" s="14">
        <f>E3943/SUM(E$2:E$4165)</f>
        <v/>
      </c>
      <c r="G3943" s="14">
        <f>G3942+F3943</f>
        <v/>
      </c>
      <c r="H3943" s="5">
        <f>IF(G3943&lt;=p_rot_a,"A",IF(G3943&lt;=p_rot_b,"B","C"))</f>
        <v/>
      </c>
    </row>
    <row r="3944">
      <c r="A3944" s="5" t="inlineStr">
        <is>
          <t>9176</t>
        </is>
      </c>
      <c r="B3944" s="5" t="inlineStr">
        <is>
          <t>ESQUINERO INTERIOR CANOA LISA AMANCO</t>
        </is>
      </c>
      <c r="C3944" s="5" t="inlineStr">
        <is>
          <t>TUBERIA PVC, CANOAS Y ACCESORIOS</t>
        </is>
      </c>
      <c r="D3944" s="11" t="n">
        <v>1</v>
      </c>
      <c r="E3944" s="12" t="n">
        <v>3158.51</v>
      </c>
      <c r="F3944" s="14">
        <f>E3944/SUM(E$2:E$4165)</f>
        <v/>
      </c>
      <c r="G3944" s="14">
        <f>G3943+F3944</f>
        <v/>
      </c>
      <c r="H3944" s="5">
        <f>IF(G3944&lt;=p_rot_a,"A",IF(G3944&lt;=p_rot_b,"B","C"))</f>
        <v/>
      </c>
    </row>
    <row r="3945">
      <c r="A3945" s="5" t="inlineStr">
        <is>
          <t>351100300991701</t>
        </is>
      </c>
      <c r="B3945" s="5" t="inlineStr">
        <is>
          <t>VOLTECK EXTENSION 2M BLANCA</t>
        </is>
      </c>
      <c r="C3945" s="5" t="inlineStr">
        <is>
          <t>ACCESORIOS ELECTRICOS Y CABLES</t>
        </is>
      </c>
      <c r="D3945" s="11" t="n">
        <v>3</v>
      </c>
      <c r="E3945" s="12" t="n">
        <v>3124.72</v>
      </c>
      <c r="F3945" s="14">
        <f>E3945/SUM(E$2:E$4165)</f>
        <v/>
      </c>
      <c r="G3945" s="14">
        <f>G3944+F3945</f>
        <v/>
      </c>
      <c r="H3945" s="5">
        <f>IF(G3945&lt;=p_rot_a,"A",IF(G3945&lt;=p_rot_b,"B","C"))</f>
        <v/>
      </c>
    </row>
    <row r="3946">
      <c r="A3946" s="5" t="inlineStr">
        <is>
          <t>351100300992059</t>
        </is>
      </c>
      <c r="B3946" s="5" t="inlineStr">
        <is>
          <t>EMTOP JUEGO LLAVE TORX T9-T40 TIPO NAVAJA EHKY4038</t>
        </is>
      </c>
      <c r="C3946" s="5" t="inlineStr">
        <is>
          <t>SIN CATEGORIA</t>
        </is>
      </c>
      <c r="D3946" s="11" t="n">
        <v>1</v>
      </c>
      <c r="E3946" s="12" t="n">
        <v>3122</v>
      </c>
      <c r="F3946" s="14">
        <f>E3946/SUM(E$2:E$4165)</f>
        <v/>
      </c>
      <c r="G3946" s="14">
        <f>G3945+F3946</f>
        <v/>
      </c>
      <c r="H3946" s="5">
        <f>IF(G3946&lt;=p_rot_a,"A",IF(G3946&lt;=p_rot_b,"B","C"))</f>
        <v/>
      </c>
    </row>
    <row r="3947">
      <c r="A3947" s="5" t="inlineStr">
        <is>
          <t>351100300992291</t>
        </is>
      </c>
      <c r="B3947" s="5" t="inlineStr">
        <is>
          <t>PERFIL TERMINAL ESQUINERA 5MM PLATA BAMBU DE144</t>
        </is>
      </c>
      <c r="C3947" s="5" t="inlineStr">
        <is>
          <t>SIN CATEGORIA</t>
        </is>
      </c>
      <c r="D3947" s="11" t="n">
        <v>1</v>
      </c>
      <c r="E3947" s="12" t="n">
        <v>3106</v>
      </c>
      <c r="F3947" s="14">
        <f>E3947/SUM(E$2:E$4165)</f>
        <v/>
      </c>
      <c r="G3947" s="14">
        <f>G3946+F3947</f>
        <v/>
      </c>
      <c r="H3947" s="5">
        <f>IF(G3947&lt;=p_rot_a,"A",IF(G3947&lt;=p_rot_b,"B","C"))</f>
        <v/>
      </c>
    </row>
    <row r="3948">
      <c r="A3948" s="5" t="inlineStr">
        <is>
          <t>30992920</t>
        </is>
      </c>
      <c r="B3948" s="5" t="inlineStr">
        <is>
          <t>LLAVE CHORRO BRONCE BLISTER AQP-23162</t>
        </is>
      </c>
      <c r="C3948" s="5" t="inlineStr">
        <is>
          <t>IMPORTACION GRIFERIA</t>
        </is>
      </c>
      <c r="D3948" s="11" t="n">
        <v>1</v>
      </c>
      <c r="E3948" s="12" t="n">
        <v>3097.35</v>
      </c>
      <c r="F3948" s="14">
        <f>E3948/SUM(E$2:E$4165)</f>
        <v/>
      </c>
      <c r="G3948" s="14">
        <f>G3947+F3948</f>
        <v/>
      </c>
      <c r="H3948" s="5">
        <f>IF(G3948&lt;=p_rot_a,"A",IF(G3948&lt;=p_rot_b,"B","C"))</f>
        <v/>
      </c>
    </row>
    <row r="3949">
      <c r="A3949" s="5" t="inlineStr">
        <is>
          <t>351100300991367</t>
        </is>
      </c>
      <c r="B3949" s="5" t="inlineStr">
        <is>
          <t>DAP SILICON KWIK SEAL TRANSPARENTE BANOS Y COCINAS ANTIHONGOS 162ML</t>
        </is>
      </c>
      <c r="C3949" s="5" t="inlineStr">
        <is>
          <t>SIN CATEGORIA</t>
        </is>
      </c>
      <c r="D3949" s="11" t="n">
        <v>1</v>
      </c>
      <c r="E3949" s="12" t="n">
        <v>3084.76</v>
      </c>
      <c r="F3949" s="14">
        <f>E3949/SUM(E$2:E$4165)</f>
        <v/>
      </c>
      <c r="G3949" s="14">
        <f>G3948+F3949</f>
        <v/>
      </c>
      <c r="H3949" s="5">
        <f>IF(G3949&lt;=p_rot_a,"A",IF(G3949&lt;=p_rot_b,"B","C"))</f>
        <v/>
      </c>
    </row>
    <row r="3950">
      <c r="A3950" s="5" t="inlineStr">
        <is>
          <t>7883</t>
        </is>
      </c>
      <c r="B3950" s="5" t="inlineStr">
        <is>
          <t>BOYA PLASTICA 4 FAMA  9714</t>
        </is>
      </c>
      <c r="C3950" s="5" t="inlineStr">
        <is>
          <t>FERRETERIA GENERAL</t>
        </is>
      </c>
      <c r="D3950" s="11" t="n">
        <v>5</v>
      </c>
      <c r="E3950" s="12" t="n">
        <v>3078.77</v>
      </c>
      <c r="F3950" s="14">
        <f>E3950/SUM(E$2:E$4165)</f>
        <v/>
      </c>
      <c r="G3950" s="14">
        <f>G3949+F3950</f>
        <v/>
      </c>
      <c r="H3950" s="5">
        <f>IF(G3950&lt;=p_rot_a,"A",IF(G3950&lt;=p_rot_b,"B","C"))</f>
        <v/>
      </c>
    </row>
    <row r="3951">
      <c r="A3951" s="5" t="inlineStr">
        <is>
          <t>760</t>
        </is>
      </c>
      <c r="B3951" s="5" t="inlineStr">
        <is>
          <t>VIDRIO MASCARA SOLDAR #12</t>
        </is>
      </c>
      <c r="C3951" s="5" t="inlineStr">
        <is>
          <t>FERRETERIA GENERAL</t>
        </is>
      </c>
      <c r="D3951" s="11" t="n">
        <v>6</v>
      </c>
      <c r="E3951" s="12" t="n">
        <v>3071.47</v>
      </c>
      <c r="F3951" s="14">
        <f>E3951/SUM(E$2:E$4165)</f>
        <v/>
      </c>
      <c r="G3951" s="14">
        <f>G3950+F3951</f>
        <v/>
      </c>
      <c r="H3951" s="5">
        <f>IF(G3951&lt;=p_rot_a,"A",IF(G3951&lt;=p_rot_b,"B","C"))</f>
        <v/>
      </c>
    </row>
    <row r="3952">
      <c r="A3952" s="5" t="inlineStr">
        <is>
          <t>913</t>
        </is>
      </c>
      <c r="B3952" s="5" t="inlineStr">
        <is>
          <t>REDUCCION PVC 11/2 X 11/4</t>
        </is>
      </c>
      <c r="C3952" s="5" t="inlineStr">
        <is>
          <t>TUBERIA PVC, CANOAS Y ACCESORIOS</t>
        </is>
      </c>
      <c r="D3952" s="11" t="n">
        <v>3</v>
      </c>
      <c r="E3952" s="12" t="n">
        <v>3053.1</v>
      </c>
      <c r="F3952" s="14">
        <f>E3952/SUM(E$2:E$4165)</f>
        <v/>
      </c>
      <c r="G3952" s="14">
        <f>G3951+F3952</f>
        <v/>
      </c>
      <c r="H3952" s="5">
        <f>IF(G3952&lt;=p_rot_a,"A",IF(G3952&lt;=p_rot_b,"B","C"))</f>
        <v/>
      </c>
    </row>
    <row r="3953">
      <c r="A3953" s="5" t="inlineStr">
        <is>
          <t>351100300992129</t>
        </is>
      </c>
      <c r="B3953" s="5" t="inlineStr">
        <is>
          <t>MAKITA BROCA PARA VIDRIO Y AZULEJO 5/16 X 21/4 D-78536</t>
        </is>
      </c>
      <c r="C3953" s="5" t="inlineStr">
        <is>
          <t>FERRETERIA GENERAL</t>
        </is>
      </c>
      <c r="D3953" s="11" t="n">
        <v>1</v>
      </c>
      <c r="E3953" s="12" t="n">
        <v>3049.75</v>
      </c>
      <c r="F3953" s="14">
        <f>E3953/SUM(E$2:E$4165)</f>
        <v/>
      </c>
      <c r="G3953" s="14">
        <f>G3952+F3953</f>
        <v/>
      </c>
      <c r="H3953" s="5">
        <f>IF(G3953&lt;=p_rot_a,"A",IF(G3953&lt;=p_rot_b,"B","C"))</f>
        <v/>
      </c>
    </row>
    <row r="3954">
      <c r="A3954" s="5" t="inlineStr">
        <is>
          <t>351100300992235</t>
        </is>
      </c>
      <c r="B3954" s="5" t="inlineStr">
        <is>
          <t>SEMILLA DE ZANAHORIA SUPLIJARDINES</t>
        </is>
      </c>
      <c r="C3954" s="5" t="inlineStr">
        <is>
          <t>FERRETERIA GENERAL</t>
        </is>
      </c>
      <c r="D3954" s="11" t="n">
        <v>2</v>
      </c>
      <c r="E3954" s="12" t="n">
        <v>3046.4</v>
      </c>
      <c r="F3954" s="14">
        <f>E3954/SUM(E$2:E$4165)</f>
        <v/>
      </c>
      <c r="G3954" s="14">
        <f>G3953+F3954</f>
        <v/>
      </c>
      <c r="H3954" s="5">
        <f>IF(G3954&lt;=p_rot_a,"A",IF(G3954&lt;=p_rot_b,"B","C"))</f>
        <v/>
      </c>
    </row>
    <row r="3955">
      <c r="A3955" s="5" t="inlineStr">
        <is>
          <t>3064</t>
        </is>
      </c>
      <c r="B3955" s="5" t="inlineStr">
        <is>
          <t>BTICINO APAGADOR DOBLE MODUS STYLE EMPOTRAR</t>
        </is>
      </c>
      <c r="C3955" s="5" t="inlineStr">
        <is>
          <t>SIN CATEGORIA</t>
        </is>
      </c>
      <c r="D3955" s="11" t="n">
        <v>1</v>
      </c>
      <c r="E3955" s="12" t="n">
        <v>3037.5</v>
      </c>
      <c r="F3955" s="14">
        <f>E3955/SUM(E$2:E$4165)</f>
        <v/>
      </c>
      <c r="G3955" s="14">
        <f>G3954+F3955</f>
        <v/>
      </c>
      <c r="H3955" s="5">
        <f>IF(G3955&lt;=p_rot_a,"A",IF(G3955&lt;=p_rot_b,"B","C"))</f>
        <v/>
      </c>
    </row>
    <row r="3956">
      <c r="A3956" s="5" t="inlineStr">
        <is>
          <t>72010</t>
        </is>
      </c>
      <c r="B3956" s="5" t="inlineStr">
        <is>
          <t>GAZA EMT 3 SENCILLA  1 OREJA</t>
        </is>
      </c>
      <c r="C3956" s="5" t="inlineStr">
        <is>
          <t>SIN CATEGORIA</t>
        </is>
      </c>
      <c r="D3956" s="11" t="n">
        <v>4</v>
      </c>
      <c r="E3956" s="12" t="n">
        <v>3026.55</v>
      </c>
      <c r="F3956" s="14">
        <f>E3956/SUM(E$2:E$4165)</f>
        <v/>
      </c>
      <c r="G3956" s="14">
        <f>G3955+F3956</f>
        <v/>
      </c>
      <c r="H3956" s="5">
        <f>IF(G3956&lt;=p_rot_a,"A",IF(G3956&lt;=p_rot_b,"B","C"))</f>
        <v/>
      </c>
    </row>
    <row r="3957">
      <c r="A3957" s="5" t="inlineStr">
        <is>
          <t>351100300990192</t>
        </is>
      </c>
      <c r="B3957" s="5" t="inlineStr">
        <is>
          <t>BEST VALUE GANCHO ABIERTO F01812 1/4 X 4 2 PC 240/24</t>
        </is>
      </c>
      <c r="C3957" s="5" t="inlineStr">
        <is>
          <t>FERRETERIA GENERAL</t>
        </is>
      </c>
      <c r="D3957" s="11" t="n">
        <v>3</v>
      </c>
      <c r="E3957" s="12" t="n">
        <v>3021.41</v>
      </c>
      <c r="F3957" s="14">
        <f>E3957/SUM(E$2:E$4165)</f>
        <v/>
      </c>
      <c r="G3957" s="14">
        <f>G3956+F3957</f>
        <v/>
      </c>
      <c r="H3957" s="5">
        <f>IF(G3957&lt;=p_rot_a,"A",IF(G3957&lt;=p_rot_b,"B","C"))</f>
        <v/>
      </c>
    </row>
    <row r="3958">
      <c r="A3958" s="5" t="inlineStr">
        <is>
          <t>71211</t>
        </is>
      </c>
      <c r="B3958" s="5" t="inlineStr">
        <is>
          <t>NIVELADOR P/MUEBLE 1UND</t>
        </is>
      </c>
      <c r="C3958" s="5" t="inlineStr">
        <is>
          <t>FERRETERIA GENERAL</t>
        </is>
      </c>
      <c r="D3958" s="11" t="n">
        <v>8</v>
      </c>
      <c r="E3958" s="12" t="n">
        <v>3001.15</v>
      </c>
      <c r="F3958" s="14">
        <f>E3958/SUM(E$2:E$4165)</f>
        <v/>
      </c>
      <c r="G3958" s="14">
        <f>G3957+F3958</f>
        <v/>
      </c>
      <c r="H3958" s="5">
        <f>IF(G3958&lt;=p_rot_a,"A",IF(G3958&lt;=p_rot_b,"B","C"))</f>
        <v/>
      </c>
    </row>
    <row r="3959">
      <c r="A3959" s="5" t="inlineStr">
        <is>
          <t>72630</t>
        </is>
      </c>
      <c r="B3959" s="5" t="inlineStr">
        <is>
          <t>TRABADOR DE TURCAS ROJA LACTITE 48</t>
        </is>
      </c>
      <c r="C3959" s="5" t="inlineStr">
        <is>
          <t>FERRETERIA GENERAL</t>
        </is>
      </c>
      <c r="D3959" s="11" t="n">
        <v>1</v>
      </c>
      <c r="E3959" s="12" t="n">
        <v>2997.4</v>
      </c>
      <c r="F3959" s="14">
        <f>E3959/SUM(E$2:E$4165)</f>
        <v/>
      </c>
      <c r="G3959" s="14">
        <f>G3958+F3959</f>
        <v/>
      </c>
      <c r="H3959" s="5">
        <f>IF(G3959&lt;=p_rot_a,"A",IF(G3959&lt;=p_rot_b,"B","C"))</f>
        <v/>
      </c>
    </row>
    <row r="3960">
      <c r="A3960" s="5" t="inlineStr">
        <is>
          <t>351100300992005</t>
        </is>
      </c>
      <c r="B3960" s="5" t="inlineStr">
        <is>
          <t>TRUPER SERRUCHO PLEGABLE 7 STP-7PR</t>
        </is>
      </c>
      <c r="C3960" s="5" t="inlineStr">
        <is>
          <t>FERRETERIA GENERAL</t>
        </is>
      </c>
      <c r="D3960" s="11" t="n">
        <v>1</v>
      </c>
      <c r="E3960" s="12" t="n">
        <v>2997.36</v>
      </c>
      <c r="F3960" s="14">
        <f>E3960/SUM(E$2:E$4165)</f>
        <v/>
      </c>
      <c r="G3960" s="14">
        <f>G3959+F3960</f>
        <v/>
      </c>
      <c r="H3960" s="5">
        <f>IF(G3960&lt;=p_rot_a,"A",IF(G3960&lt;=p_rot_b,"B","C"))</f>
        <v/>
      </c>
    </row>
    <row r="3961">
      <c r="A3961" s="5" t="inlineStr">
        <is>
          <t>351100300992381</t>
        </is>
      </c>
      <c r="B3961" s="5" t="inlineStr">
        <is>
          <t>WADFOW SET ESPANDER GYPSUM  Y TORNILLOS 120PCS WXT1B01</t>
        </is>
      </c>
      <c r="C3961" s="5" t="inlineStr">
        <is>
          <t>FERRETERIA GENERAL</t>
        </is>
      </c>
      <c r="D3961" s="11" t="n">
        <v>3</v>
      </c>
      <c r="E3961" s="12" t="n">
        <v>2990.23</v>
      </c>
      <c r="F3961" s="14">
        <f>E3961/SUM(E$2:E$4165)</f>
        <v/>
      </c>
      <c r="G3961" s="14">
        <f>G3960+F3961</f>
        <v/>
      </c>
      <c r="H3961" s="5">
        <f>IF(G3961&lt;=p_rot_a,"A",IF(G3961&lt;=p_rot_b,"B","C"))</f>
        <v/>
      </c>
    </row>
    <row r="3962">
      <c r="A3962" s="5" t="inlineStr">
        <is>
          <t>990580</t>
        </is>
      </c>
      <c r="B3962" s="5" t="inlineStr">
        <is>
          <t>BISAGRA OCULTA SEMICURVA PEQUEÑA</t>
        </is>
      </c>
      <c r="C3962" s="5" t="inlineStr">
        <is>
          <t>FERRETERIA GENERAL</t>
        </is>
      </c>
      <c r="D3962" s="11" t="n">
        <v>5</v>
      </c>
      <c r="E3962" s="12" t="n">
        <v>2986.66</v>
      </c>
      <c r="F3962" s="14">
        <f>E3962/SUM(E$2:E$4165)</f>
        <v/>
      </c>
      <c r="G3962" s="14">
        <f>G3961+F3962</f>
        <v/>
      </c>
      <c r="H3962" s="5">
        <f>IF(G3962&lt;=p_rot_a,"A",IF(G3962&lt;=p_rot_b,"B","C"))</f>
        <v/>
      </c>
    </row>
    <row r="3963">
      <c r="A3963" s="5" t="inlineStr">
        <is>
          <t>351100300992902</t>
        </is>
      </c>
      <c r="B3963" s="5" t="inlineStr">
        <is>
          <t>LAMPARA PANEL LED EMPOTRAR REDONDA 12W 4000K LUZ CALIDA</t>
        </is>
      </c>
      <c r="C3963" s="5" t="inlineStr">
        <is>
          <t>BOMBILLOS Y LAMPARAS</t>
        </is>
      </c>
      <c r="D3963" s="11" t="n">
        <v>1</v>
      </c>
      <c r="E3963" s="12" t="n">
        <v>2971.98</v>
      </c>
      <c r="F3963" s="14">
        <f>E3963/SUM(E$2:E$4165)</f>
        <v/>
      </c>
      <c r="G3963" s="14">
        <f>G3962+F3963</f>
        <v/>
      </c>
      <c r="H3963" s="5">
        <f>IF(G3963&lt;=p_rot_a,"A",IF(G3963&lt;=p_rot_b,"B","C"))</f>
        <v/>
      </c>
    </row>
    <row r="3964">
      <c r="A3964" s="5" t="inlineStr">
        <is>
          <t>9905423</t>
        </is>
      </c>
      <c r="B3964" s="5" t="inlineStr">
        <is>
          <t>RODIN BOLA ESPIGA METAL 2</t>
        </is>
      </c>
      <c r="C3964" s="5" t="inlineStr">
        <is>
          <t>FERRETERIA GENERAL</t>
        </is>
      </c>
      <c r="D3964" s="11" t="n">
        <v>1</v>
      </c>
      <c r="E3964" s="12" t="n">
        <v>2936.6</v>
      </c>
      <c r="F3964" s="14">
        <f>E3964/SUM(E$2:E$4165)</f>
        <v/>
      </c>
      <c r="G3964" s="14">
        <f>G3963+F3964</f>
        <v/>
      </c>
      <c r="H3964" s="5">
        <f>IF(G3964&lt;=p_rot_a,"A",IF(G3964&lt;=p_rot_b,"B","C"))</f>
        <v/>
      </c>
    </row>
    <row r="3965">
      <c r="A3965" s="5" t="inlineStr">
        <is>
          <t>759</t>
        </is>
      </c>
      <c r="B3965" s="5" t="inlineStr">
        <is>
          <t>VIDRIO MASCARA SOLDAR #11</t>
        </is>
      </c>
      <c r="C3965" s="5" t="inlineStr">
        <is>
          <t>FERRETERIA GENERAL</t>
        </is>
      </c>
      <c r="D3965" s="11" t="n">
        <v>11</v>
      </c>
      <c r="E3965" s="12" t="n">
        <v>2884.14</v>
      </c>
      <c r="F3965" s="14">
        <f>E3965/SUM(E$2:E$4165)</f>
        <v/>
      </c>
      <c r="G3965" s="14">
        <f>G3964+F3965</f>
        <v/>
      </c>
      <c r="H3965" s="5">
        <f>IF(G3965&lt;=p_rot_a,"A",IF(G3965&lt;=p_rot_b,"B","C"))</f>
        <v/>
      </c>
    </row>
    <row r="3966">
      <c r="A3966" s="5" t="inlineStr">
        <is>
          <t>351100300992236</t>
        </is>
      </c>
      <c r="B3966" s="5" t="inlineStr">
        <is>
          <t>TOTAL GANCHO PARA COLGAR HERRAMIENTA HTA TIRLI2002-SP-POTHOOK</t>
        </is>
      </c>
      <c r="C3966" s="5" t="inlineStr">
        <is>
          <t>HERRAMIENTA ELECTRICA</t>
        </is>
      </c>
      <c r="D3966" s="11" t="n">
        <v>6</v>
      </c>
      <c r="E3966" s="12" t="n">
        <v>2865.88</v>
      </c>
      <c r="F3966" s="14">
        <f>E3966/SUM(E$2:E$4165)</f>
        <v/>
      </c>
      <c r="G3966" s="14">
        <f>G3965+F3966</f>
        <v/>
      </c>
      <c r="H3966" s="5">
        <f>IF(G3966&lt;=p_rot_a,"A",IF(G3966&lt;=p_rot_b,"B","C"))</f>
        <v/>
      </c>
    </row>
    <row r="3967">
      <c r="A3967" s="5" t="inlineStr">
        <is>
          <t>351100300992132</t>
        </is>
      </c>
      <c r="B3967" s="5" t="inlineStr">
        <is>
          <t>MAKITA PUNTA TOPE PARA ATORNILLADOR GYPSUM D-61709</t>
        </is>
      </c>
      <c r="C3967" s="5" t="inlineStr">
        <is>
          <t>FERRETERIA GENERAL</t>
        </is>
      </c>
      <c r="D3967" s="11" t="n">
        <v>2</v>
      </c>
      <c r="E3967" s="12" t="n">
        <v>2829.71</v>
      </c>
      <c r="F3967" s="14">
        <f>E3967/SUM(E$2:E$4165)</f>
        <v/>
      </c>
      <c r="G3967" s="14">
        <f>G3966+F3967</f>
        <v/>
      </c>
      <c r="H3967" s="5">
        <f>IF(G3967&lt;=p_rot_a,"A",IF(G3967&lt;=p_rot_b,"B","C"))</f>
        <v/>
      </c>
    </row>
    <row r="3968">
      <c r="A3968" s="5" t="inlineStr">
        <is>
          <t>351100300991988</t>
        </is>
      </c>
      <c r="B3968" s="5" t="inlineStr">
        <is>
          <t>TRUPER MANDRIL BROCA SIERRA 7/16</t>
        </is>
      </c>
      <c r="C3968" s="5" t="inlineStr">
        <is>
          <t>SIN CATEGORIA</t>
        </is>
      </c>
      <c r="D3968" s="11" t="n">
        <v>1</v>
      </c>
      <c r="E3968" s="12" t="n">
        <v>2823.52</v>
      </c>
      <c r="F3968" s="14">
        <f>E3968/SUM(E$2:E$4165)</f>
        <v/>
      </c>
      <c r="G3968" s="14">
        <f>G3967+F3968</f>
        <v/>
      </c>
      <c r="H3968" s="5">
        <f>IF(G3968&lt;=p_rot_a,"A",IF(G3968&lt;=p_rot_b,"B","C"))</f>
        <v/>
      </c>
    </row>
    <row r="3969">
      <c r="A3969" s="5" t="inlineStr">
        <is>
          <t>10120004</t>
        </is>
      </c>
      <c r="B3969" s="5" t="inlineStr">
        <is>
          <t>PLATINA 3/4 X 3/16</t>
        </is>
      </c>
      <c r="C3969" s="5" t="inlineStr">
        <is>
          <t>PLATINA HIERRO</t>
        </is>
      </c>
      <c r="D3969" s="11" t="n">
        <v>1</v>
      </c>
      <c r="E3969" s="12" t="n">
        <v>2735.46</v>
      </c>
      <c r="F3969" s="14">
        <f>E3969/SUM(E$2:E$4165)</f>
        <v/>
      </c>
      <c r="G3969" s="14">
        <f>G3968+F3969</f>
        <v/>
      </c>
      <c r="H3969" s="5">
        <f>IF(G3969&lt;=p_rot_a,"A",IF(G3969&lt;=p_rot_b,"B","C"))</f>
        <v/>
      </c>
    </row>
    <row r="3970">
      <c r="A3970" s="5" t="inlineStr">
        <is>
          <t>351100300990748</t>
        </is>
      </c>
      <c r="B3970" s="5" t="inlineStr">
        <is>
          <t>CUERDA ALBANIL AMARILLA</t>
        </is>
      </c>
      <c r="C3970" s="5" t="inlineStr">
        <is>
          <t>SIN CATEGORIA</t>
        </is>
      </c>
      <c r="D3970" s="11" t="n">
        <v>3</v>
      </c>
      <c r="E3970" s="12" t="n">
        <v>2719.98</v>
      </c>
      <c r="F3970" s="14">
        <f>E3970/SUM(E$2:E$4165)</f>
        <v/>
      </c>
      <c r="G3970" s="14">
        <f>G3969+F3970</f>
        <v/>
      </c>
      <c r="H3970" s="5">
        <f>IF(G3970&lt;=p_rot_a,"A",IF(G3970&lt;=p_rot_b,"B","C"))</f>
        <v/>
      </c>
    </row>
    <row r="3971">
      <c r="A3971" s="5" t="inlineStr">
        <is>
          <t>7196</t>
        </is>
      </c>
      <c r="B3971" s="5" t="inlineStr">
        <is>
          <t>GRAFITO 18G 10189</t>
        </is>
      </c>
      <c r="C3971" s="5" t="inlineStr">
        <is>
          <t>FERRETERIA GENERAL</t>
        </is>
      </c>
      <c r="D3971" s="11" t="n">
        <v>2</v>
      </c>
      <c r="E3971" s="12" t="n">
        <v>2703.96</v>
      </c>
      <c r="F3971" s="14">
        <f>E3971/SUM(E$2:E$4165)</f>
        <v/>
      </c>
      <c r="G3971" s="14">
        <f>G3970+F3971</f>
        <v/>
      </c>
      <c r="H3971" s="5">
        <f>IF(G3971&lt;=p_rot_a,"A",IF(G3971&lt;=p_rot_b,"B","C"))</f>
        <v/>
      </c>
    </row>
    <row r="3972">
      <c r="A3972" s="5" t="inlineStr">
        <is>
          <t>351100300991850</t>
        </is>
      </c>
      <c r="B3972" s="5" t="inlineStr">
        <is>
          <t>351100300991850</t>
        </is>
      </c>
      <c r="C3972" s="5" t="inlineStr">
        <is>
          <t>SIN CATEGORIA</t>
        </is>
      </c>
      <c r="D3972" s="11" t="n">
        <v>1</v>
      </c>
      <c r="E3972" s="12" t="n">
        <v>2657.68</v>
      </c>
      <c r="F3972" s="14">
        <f>E3972/SUM(E$2:E$4165)</f>
        <v/>
      </c>
      <c r="G3972" s="14">
        <f>G3971+F3972</f>
        <v/>
      </c>
      <c r="H3972" s="5">
        <f>IF(G3972&lt;=p_rot_a,"A",IF(G3972&lt;=p_rot_b,"B","C"))</f>
        <v/>
      </c>
    </row>
    <row r="3973">
      <c r="A3973" s="5" t="inlineStr">
        <is>
          <t>351100300990712</t>
        </is>
      </c>
      <c r="B3973" s="5" t="inlineStr">
        <is>
          <t>CINTA REFLECTIVA 3M PAQ 12 UNIDADES</t>
        </is>
      </c>
      <c r="C3973" s="5" t="inlineStr">
        <is>
          <t>FERRETERIA GENERAL</t>
        </is>
      </c>
      <c r="D3973" s="11" t="n">
        <v>1</v>
      </c>
      <c r="E3973" s="12" t="n">
        <v>2654.87</v>
      </c>
      <c r="F3973" s="14">
        <f>E3973/SUM(E$2:E$4165)</f>
        <v/>
      </c>
      <c r="G3973" s="14">
        <f>G3972+F3973</f>
        <v/>
      </c>
      <c r="H3973" s="5">
        <f>IF(G3973&lt;=p_rot_a,"A",IF(G3973&lt;=p_rot_b,"B","C"))</f>
        <v/>
      </c>
    </row>
    <row r="3974">
      <c r="A3974" s="5" t="inlineStr">
        <is>
          <t>71388</t>
        </is>
      </c>
      <c r="B3974" s="5" t="inlineStr">
        <is>
          <t>TORNILLO CARROCERIA 5/16 X 2</t>
        </is>
      </c>
      <c r="C3974" s="5" t="inlineStr">
        <is>
          <t>TORNILLERIA</t>
        </is>
      </c>
      <c r="D3974" s="11" t="n">
        <v>20</v>
      </c>
      <c r="E3974" s="12" t="n">
        <v>2654.87</v>
      </c>
      <c r="F3974" s="14">
        <f>E3974/SUM(E$2:E$4165)</f>
        <v/>
      </c>
      <c r="G3974" s="14">
        <f>G3973+F3974</f>
        <v/>
      </c>
      <c r="H3974" s="5">
        <f>IF(G3974&lt;=p_rot_a,"A",IF(G3974&lt;=p_rot_b,"B","C"))</f>
        <v/>
      </c>
    </row>
    <row r="3975">
      <c r="A3975" s="5" t="inlineStr">
        <is>
          <t>9728</t>
        </is>
      </c>
      <c r="B3975" s="5" t="inlineStr">
        <is>
          <t xml:space="preserve">TORNILLO CARROCERIA 5/16 X 3 </t>
        </is>
      </c>
      <c r="C3975" s="5" t="inlineStr">
        <is>
          <t>TORNILLERIA</t>
        </is>
      </c>
      <c r="D3975" s="11" t="n">
        <v>10</v>
      </c>
      <c r="E3975" s="12" t="n">
        <v>2654.87</v>
      </c>
      <c r="F3975" s="14">
        <f>E3975/SUM(E$2:E$4165)</f>
        <v/>
      </c>
      <c r="G3975" s="14">
        <f>G3974+F3975</f>
        <v/>
      </c>
      <c r="H3975" s="5">
        <f>IF(G3975&lt;=p_rot_a,"A",IF(G3975&lt;=p_rot_b,"B","C"))</f>
        <v/>
      </c>
    </row>
    <row r="3976">
      <c r="A3976" s="5" t="inlineStr">
        <is>
          <t>71375</t>
        </is>
      </c>
      <c r="B3976" s="5" t="inlineStr">
        <is>
          <t>TORNILLO HEXAGONAL 5/16 X 2 1/2</t>
        </is>
      </c>
      <c r="C3976" s="5" t="inlineStr">
        <is>
          <t>TORNILLERIA</t>
        </is>
      </c>
      <c r="D3976" s="11" t="n">
        <v>25</v>
      </c>
      <c r="E3976" s="12" t="n">
        <v>2654.75</v>
      </c>
      <c r="F3976" s="14">
        <f>E3976/SUM(E$2:E$4165)</f>
        <v/>
      </c>
      <c r="G3976" s="14">
        <f>G3975+F3976</f>
        <v/>
      </c>
      <c r="H3976" s="5">
        <f>IF(G3976&lt;=p_rot_a,"A",IF(G3976&lt;=p_rot_b,"B","C"))</f>
        <v/>
      </c>
    </row>
    <row r="3977">
      <c r="A3977" s="5" t="inlineStr">
        <is>
          <t>72147</t>
        </is>
      </c>
      <c r="B3977" s="5" t="inlineStr">
        <is>
          <t>TRUPER CUERDA ORILLADORA  HTA-80</t>
        </is>
      </c>
      <c r="C3977" s="5" t="inlineStr">
        <is>
          <t>FERRETERIA GENERAL</t>
        </is>
      </c>
      <c r="D3977" s="11" t="n">
        <v>3</v>
      </c>
      <c r="E3977" s="12" t="n">
        <v>2643.77</v>
      </c>
      <c r="F3977" s="14">
        <f>E3977/SUM(E$2:E$4165)</f>
        <v/>
      </c>
      <c r="G3977" s="14">
        <f>G3976+F3977</f>
        <v/>
      </c>
      <c r="H3977" s="5">
        <f>IF(G3977&lt;=p_rot_a,"A",IF(G3977&lt;=p_rot_b,"B","C"))</f>
        <v/>
      </c>
    </row>
    <row r="3978">
      <c r="A3978" s="5" t="inlineStr">
        <is>
          <t>101041</t>
        </is>
      </c>
      <c r="B3978" s="5" t="inlineStr">
        <is>
          <t>TRUPER ALICATE PUNTA 6  T203-6</t>
        </is>
      </c>
      <c r="C3978" s="5" t="inlineStr">
        <is>
          <t>SIN CATEGORIA</t>
        </is>
      </c>
      <c r="D3978" s="11" t="n">
        <v>1</v>
      </c>
      <c r="E3978" s="12" t="n">
        <v>2629.86</v>
      </c>
      <c r="F3978" s="14">
        <f>E3978/SUM(E$2:E$4165)</f>
        <v/>
      </c>
      <c r="G3978" s="14">
        <f>G3977+F3978</f>
        <v/>
      </c>
      <c r="H3978" s="5">
        <f>IF(G3978&lt;=p_rot_a,"A",IF(G3978&lt;=p_rot_b,"B","C"))</f>
        <v/>
      </c>
    </row>
    <row r="3979">
      <c r="A3979" s="5" t="inlineStr">
        <is>
          <t>73885</t>
        </is>
      </c>
      <c r="B3979" s="5" t="inlineStr">
        <is>
          <t>PORTA TIZA MECANICO</t>
        </is>
      </c>
      <c r="C3979" s="5" t="inlineStr">
        <is>
          <t>FERRETERIA GENERAL</t>
        </is>
      </c>
      <c r="D3979" s="11" t="n">
        <v>1</v>
      </c>
      <c r="E3979" s="12" t="n">
        <v>2628.44</v>
      </c>
      <c r="F3979" s="14">
        <f>E3979/SUM(E$2:E$4165)</f>
        <v/>
      </c>
      <c r="G3979" s="14">
        <f>G3978+F3979</f>
        <v/>
      </c>
      <c r="H3979" s="5">
        <f>IF(G3979&lt;=p_rot_a,"A",IF(G3979&lt;=p_rot_b,"B","C"))</f>
        <v/>
      </c>
    </row>
    <row r="3980">
      <c r="A3980" s="5" t="inlineStr">
        <is>
          <t>9872</t>
        </is>
      </c>
      <c r="B3980" s="5" t="inlineStr">
        <is>
          <t>TORNILLO ANCLAJE 1/4 x 3</t>
        </is>
      </c>
      <c r="C3980" s="5" t="inlineStr">
        <is>
          <t>TORNILLERIA</t>
        </is>
      </c>
      <c r="D3980" s="11" t="n">
        <v>14</v>
      </c>
      <c r="E3980" s="12" t="n">
        <v>2625.24</v>
      </c>
      <c r="F3980" s="14">
        <f>E3980/SUM(E$2:E$4165)</f>
        <v/>
      </c>
      <c r="G3980" s="14">
        <f>G3979+F3980</f>
        <v/>
      </c>
      <c r="H3980" s="5">
        <f>IF(G3980&lt;=p_rot_a,"A",IF(G3980&lt;=p_rot_b,"B","C"))</f>
        <v/>
      </c>
    </row>
    <row r="3981">
      <c r="A3981" s="5" t="inlineStr">
        <is>
          <t>3039798</t>
        </is>
      </c>
      <c r="B3981" s="5" t="inlineStr">
        <is>
          <t>MECATE 3MM POLIETILENO AZUL</t>
        </is>
      </c>
      <c r="C3981" s="5" t="inlineStr">
        <is>
          <t>FERRETERIA GENERAL</t>
        </is>
      </c>
      <c r="D3981" s="11" t="n">
        <v>39</v>
      </c>
      <c r="E3981" s="12" t="n">
        <v>2576.55</v>
      </c>
      <c r="F3981" s="14">
        <f>E3981/SUM(E$2:E$4165)</f>
        <v/>
      </c>
      <c r="G3981" s="14">
        <f>G3980+F3981</f>
        <v/>
      </c>
      <c r="H3981" s="5">
        <f>IF(G3981&lt;=p_rot_a,"A",IF(G3981&lt;=p_rot_b,"B","C"))</f>
        <v/>
      </c>
    </row>
    <row r="3982">
      <c r="A3982" s="5" t="inlineStr">
        <is>
          <t>7968</t>
        </is>
      </c>
      <c r="B3982" s="5" t="inlineStr">
        <is>
          <t>TRUPER FORMON 1 1/2      FT-11/2</t>
        </is>
      </c>
      <c r="C3982" s="5" t="inlineStr">
        <is>
          <t>FERRETERIA GENERAL</t>
        </is>
      </c>
      <c r="D3982" s="11" t="n">
        <v>1</v>
      </c>
      <c r="E3982" s="12" t="n">
        <v>2558.81</v>
      </c>
      <c r="F3982" s="14">
        <f>E3982/SUM(E$2:E$4165)</f>
        <v/>
      </c>
      <c r="G3982" s="14">
        <f>G3981+F3982</f>
        <v/>
      </c>
      <c r="H3982" s="5">
        <f>IF(G3982&lt;=p_rot_a,"A",IF(G3982&lt;=p_rot_b,"B","C"))</f>
        <v/>
      </c>
    </row>
    <row r="3983">
      <c r="A3983" s="5" t="inlineStr">
        <is>
          <t>351100300992130</t>
        </is>
      </c>
      <c r="B3983" s="5" t="inlineStr">
        <is>
          <t>MAKITA DISCO DIAMANTADO SEGMENTANDO GRANITO Y MARMOL 4 1/8 104.77M D-63688</t>
        </is>
      </c>
      <c r="C3983" s="5" t="inlineStr">
        <is>
          <t>FERRETERIA GENERAL</t>
        </is>
      </c>
      <c r="D3983" s="11" t="n">
        <v>1</v>
      </c>
      <c r="E3983" s="12" t="n">
        <v>2552.43</v>
      </c>
      <c r="F3983" s="14">
        <f>E3983/SUM(E$2:E$4165)</f>
        <v/>
      </c>
      <c r="G3983" s="14">
        <f>G3982+F3983</f>
        <v/>
      </c>
      <c r="H3983" s="5">
        <f>IF(G3983&lt;=p_rot_a,"A",IF(G3983&lt;=p_rot_b,"B","C"))</f>
        <v/>
      </c>
    </row>
    <row r="3984">
      <c r="A3984" s="5" t="inlineStr">
        <is>
          <t>78687677</t>
        </is>
      </c>
      <c r="B3984" s="5" t="inlineStr">
        <is>
          <t>MACHETE 22 CUCHILLO BELLOTA</t>
        </is>
      </c>
      <c r="C3984" s="5" t="inlineStr">
        <is>
          <t>SIN CATEGORIA</t>
        </is>
      </c>
      <c r="D3984" s="11" t="n">
        <v>1</v>
      </c>
      <c r="E3984" s="12" t="n">
        <v>2546.66</v>
      </c>
      <c r="F3984" s="14">
        <f>E3984/SUM(E$2:E$4165)</f>
        <v/>
      </c>
      <c r="G3984" s="14">
        <f>G3983+F3984</f>
        <v/>
      </c>
      <c r="H3984" s="5">
        <f>IF(G3984&lt;=p_rot_a,"A",IF(G3984&lt;=p_rot_b,"B","C"))</f>
        <v/>
      </c>
    </row>
    <row r="3985">
      <c r="A3985" s="5" t="inlineStr">
        <is>
          <t>PINT-BT-0016</t>
        </is>
      </c>
      <c r="B3985" s="5" t="inlineStr">
        <is>
          <t>$ DICOLOR TINTE MADERA CAOBA OSCURO 1/16 M 83 04</t>
        </is>
      </c>
      <c r="C3985" s="5" t="inlineStr">
        <is>
          <t>SIN CATEGORIA</t>
        </is>
      </c>
      <c r="D3985" s="11" t="n">
        <v>1</v>
      </c>
      <c r="E3985" s="12" t="n">
        <v>2501.1</v>
      </c>
      <c r="F3985" s="14">
        <f>E3985/SUM(E$2:E$4165)</f>
        <v/>
      </c>
      <c r="G3985" s="14">
        <f>G3984+F3985</f>
        <v/>
      </c>
      <c r="H3985" s="5">
        <f>IF(G3985&lt;=p_rot_a,"A",IF(G3985&lt;=p_rot_b,"B","C"))</f>
        <v/>
      </c>
    </row>
    <row r="3986">
      <c r="A3986" s="5" t="inlineStr">
        <is>
          <t>71379</t>
        </is>
      </c>
      <c r="B3986" s="5" t="inlineStr">
        <is>
          <t>TORNILLO HEXAGONAL 3/8 X 1</t>
        </is>
      </c>
      <c r="C3986" s="5" t="inlineStr">
        <is>
          <t>TORNILLERIA</t>
        </is>
      </c>
      <c r="D3986" s="11" t="n">
        <v>28</v>
      </c>
      <c r="E3986" s="12" t="n">
        <v>2478</v>
      </c>
      <c r="F3986" s="14">
        <f>E3986/SUM(E$2:E$4165)</f>
        <v/>
      </c>
      <c r="G3986" s="14">
        <f>G3985+F3986</f>
        <v/>
      </c>
      <c r="H3986" s="5">
        <f>IF(G3986&lt;=p_rot_a,"A",IF(G3986&lt;=p_rot_b,"B","C"))</f>
        <v/>
      </c>
    </row>
    <row r="3987">
      <c r="A3987" s="5" t="inlineStr">
        <is>
          <t>71564</t>
        </is>
      </c>
      <c r="B3987" s="5" t="inlineStr">
        <is>
          <t>CORTINERO ALUMINIO ESCUADRA</t>
        </is>
      </c>
      <c r="C3987" s="5" t="inlineStr">
        <is>
          <t>FERRETERIA GENERAL</t>
        </is>
      </c>
      <c r="D3987" s="11" t="n">
        <v>2</v>
      </c>
      <c r="E3987" s="12" t="n">
        <v>2477.88</v>
      </c>
      <c r="F3987" s="14">
        <f>E3987/SUM(E$2:E$4165)</f>
        <v/>
      </c>
      <c r="G3987" s="14">
        <f>G3986+F3987</f>
        <v/>
      </c>
      <c r="H3987" s="5">
        <f>IF(G3987&lt;=p_rot_a,"A",IF(G3987&lt;=p_rot_b,"B","C"))</f>
        <v/>
      </c>
    </row>
    <row r="3988">
      <c r="A3988" s="5" t="inlineStr">
        <is>
          <t>71380</t>
        </is>
      </c>
      <c r="B3988" s="5" t="inlineStr">
        <is>
          <t>$ $ TORNILLO HEXAGONAL 3/8 X 1 1/2</t>
        </is>
      </c>
      <c r="C3988" s="5" t="inlineStr">
        <is>
          <t>TORNILLERIA</t>
        </is>
      </c>
      <c r="D3988" s="11" t="n">
        <v>14</v>
      </c>
      <c r="E3988" s="12" t="n">
        <v>2472.55</v>
      </c>
      <c r="F3988" s="14">
        <f>E3988/SUM(E$2:E$4165)</f>
        <v/>
      </c>
      <c r="G3988" s="14">
        <f>G3987+F3988</f>
        <v/>
      </c>
      <c r="H3988" s="5">
        <f>IF(G3988&lt;=p_rot_a,"A",IF(G3988&lt;=p_rot_b,"B","C"))</f>
        <v/>
      </c>
    </row>
    <row r="3989">
      <c r="A3989" s="5" t="inlineStr">
        <is>
          <t>30414</t>
        </is>
      </c>
      <c r="B3989" s="5" t="inlineStr">
        <is>
          <t>UNION CONDUIT 11/2 TIPO A UL*</t>
        </is>
      </c>
      <c r="C3989" s="5" t="inlineStr">
        <is>
          <t>ACCESORIOS ELECTRICOS Y CABLES</t>
        </is>
      </c>
      <c r="D3989" s="11" t="n">
        <v>4</v>
      </c>
      <c r="E3989" s="12" t="n">
        <v>2464</v>
      </c>
      <c r="F3989" s="14">
        <f>E3989/SUM(E$2:E$4165)</f>
        <v/>
      </c>
      <c r="G3989" s="14">
        <f>G3988+F3989</f>
        <v/>
      </c>
      <c r="H3989" s="5">
        <f>IF(G3989&lt;=p_rot_a,"A",IF(G3989&lt;=p_rot_b,"B","C"))</f>
        <v/>
      </c>
    </row>
    <row r="3990">
      <c r="A3990" s="5" t="inlineStr">
        <is>
          <t>773</t>
        </is>
      </c>
      <c r="B3990" s="5" t="inlineStr">
        <is>
          <t>IRWIN BROCA PALETA 1</t>
        </is>
      </c>
      <c r="C3990" s="5" t="inlineStr">
        <is>
          <t>SIN CATEGORIA</t>
        </is>
      </c>
      <c r="D3990" s="11" t="n">
        <v>1</v>
      </c>
      <c r="E3990" s="12" t="n">
        <v>2457</v>
      </c>
      <c r="F3990" s="14">
        <f>E3990/SUM(E$2:E$4165)</f>
        <v/>
      </c>
      <c r="G3990" s="14">
        <f>G3989+F3990</f>
        <v/>
      </c>
      <c r="H3990" s="5">
        <f>IF(G3990&lt;=p_rot_a,"A",IF(G3990&lt;=p_rot_b,"B","C"))</f>
        <v/>
      </c>
    </row>
    <row r="3991">
      <c r="A3991" s="5" t="inlineStr">
        <is>
          <t>351100300990668</t>
        </is>
      </c>
      <c r="B3991" s="5" t="inlineStr">
        <is>
          <t>SEMILLA DE RUCULA SUPLIJARDINES</t>
        </is>
      </c>
      <c r="C3991" s="5" t="inlineStr">
        <is>
          <t>FERRETERIA GENERAL</t>
        </is>
      </c>
      <c r="D3991" s="11" t="n">
        <v>2</v>
      </c>
      <c r="E3991" s="12" t="n">
        <v>2418.64</v>
      </c>
      <c r="F3991" s="14">
        <f>E3991/SUM(E$2:E$4165)</f>
        <v/>
      </c>
      <c r="G3991" s="14">
        <f>G3990+F3991</f>
        <v/>
      </c>
      <c r="H3991" s="5">
        <f>IF(G3991&lt;=p_rot_a,"A",IF(G3991&lt;=p_rot_b,"B","C"))</f>
        <v/>
      </c>
    </row>
    <row r="3992">
      <c r="A3992" s="5" t="inlineStr">
        <is>
          <t>761</t>
        </is>
      </c>
      <c r="B3992" s="5" t="inlineStr">
        <is>
          <t>VIDRIO MASCARA SOLDAR TRANSPARENTE</t>
        </is>
      </c>
      <c r="C3992" s="5" t="inlineStr">
        <is>
          <t>FERRETERIA GENERAL</t>
        </is>
      </c>
      <c r="D3992" s="11" t="n">
        <v>5</v>
      </c>
      <c r="E3992" s="12" t="n">
        <v>2397.46</v>
      </c>
      <c r="F3992" s="14">
        <f>E3992/SUM(E$2:E$4165)</f>
        <v/>
      </c>
      <c r="G3992" s="14">
        <f>G3991+F3992</f>
        <v/>
      </c>
      <c r="H3992" s="5">
        <f>IF(G3992&lt;=p_rot_a,"A",IF(G3992&lt;=p_rot_b,"B","C"))</f>
        <v/>
      </c>
    </row>
    <row r="3993">
      <c r="A3993" s="5" t="inlineStr">
        <is>
          <t>7459</t>
        </is>
      </c>
      <c r="B3993" s="5" t="inlineStr">
        <is>
          <t>ALDABA 8 PULGADAS A08</t>
        </is>
      </c>
      <c r="C3993" s="5" t="inlineStr">
        <is>
          <t>FERRETERIA GENERAL</t>
        </is>
      </c>
      <c r="D3993" s="11" t="n">
        <v>2</v>
      </c>
      <c r="E3993" s="12" t="n">
        <v>2372.95</v>
      </c>
      <c r="F3993" s="14">
        <f>E3993/SUM(E$2:E$4165)</f>
        <v/>
      </c>
      <c r="G3993" s="14">
        <f>G3992+F3993</f>
        <v/>
      </c>
      <c r="H3993" s="5">
        <f>IF(G3993&lt;=p_rot_a,"A",IF(G3993&lt;=p_rot_b,"B","C"))</f>
        <v/>
      </c>
    </row>
    <row r="3994">
      <c r="A3994" s="5" t="inlineStr">
        <is>
          <t>56465</t>
        </is>
      </c>
      <c r="B3994" s="5" t="inlineStr">
        <is>
          <t>REGLETA TELEFONICA 10AMP</t>
        </is>
      </c>
      <c r="C3994" s="5" t="inlineStr">
        <is>
          <t>SIN CATEGORIA</t>
        </is>
      </c>
      <c r="D3994" s="11" t="n">
        <v>1</v>
      </c>
      <c r="E3994" s="12" t="n">
        <v>2369.76</v>
      </c>
      <c r="F3994" s="14">
        <f>E3994/SUM(E$2:E$4165)</f>
        <v/>
      </c>
      <c r="G3994" s="14">
        <f>G3993+F3994</f>
        <v/>
      </c>
      <c r="H3994" s="5">
        <f>IF(G3994&lt;=p_rot_a,"A",IF(G3994&lt;=p_rot_b,"B","C"))</f>
        <v/>
      </c>
    </row>
    <row r="3995">
      <c r="A3995" s="5" t="inlineStr">
        <is>
          <t>30285</t>
        </is>
      </c>
      <c r="B3995" s="5" t="inlineStr">
        <is>
          <t>AGUILA SOCKET CON PATILLAS 738</t>
        </is>
      </c>
      <c r="C3995" s="5" t="inlineStr">
        <is>
          <t>ACCESORIOS ELECTRICOS Y CABLES</t>
        </is>
      </c>
      <c r="D3995" s="11" t="n">
        <v>3</v>
      </c>
      <c r="E3995" s="12" t="n">
        <v>2363.34</v>
      </c>
      <c r="F3995" s="14">
        <f>E3995/SUM(E$2:E$4165)</f>
        <v/>
      </c>
      <c r="G3995" s="14">
        <f>G3994+F3995</f>
        <v/>
      </c>
      <c r="H3995" s="5">
        <f>IF(G3995&lt;=p_rot_a,"A",IF(G3995&lt;=p_rot_b,"B","C"))</f>
        <v/>
      </c>
    </row>
    <row r="3996">
      <c r="A3996" s="5" t="inlineStr">
        <is>
          <t>75390384</t>
        </is>
      </c>
      <c r="B3996" s="5" t="inlineStr">
        <is>
          <t>TOTAL TIJERA PODAR 8 THT0201</t>
        </is>
      </c>
      <c r="C3996" s="5" t="inlineStr">
        <is>
          <t>FERRETERIA GENERAL</t>
        </is>
      </c>
      <c r="D3996" s="11" t="n">
        <v>1</v>
      </c>
      <c r="E3996" s="12" t="n">
        <v>2357.14</v>
      </c>
      <c r="F3996" s="14">
        <f>E3996/SUM(E$2:E$4165)</f>
        <v/>
      </c>
      <c r="G3996" s="14">
        <f>G3995+F3996</f>
        <v/>
      </c>
      <c r="H3996" s="5">
        <f>IF(G3996&lt;=p_rot_a,"A",IF(G3996&lt;=p_rot_b,"B","C"))</f>
        <v/>
      </c>
    </row>
    <row r="3997">
      <c r="A3997" s="5" t="inlineStr">
        <is>
          <t>7526</t>
        </is>
      </c>
      <c r="B3997" s="5" t="inlineStr">
        <is>
          <t>BORNER BATERIA BLISTER 2 U R01652</t>
        </is>
      </c>
      <c r="C3997" s="5" t="inlineStr">
        <is>
          <t>FERRETERIA GENERAL</t>
        </is>
      </c>
      <c r="D3997" s="11" t="n">
        <v>2</v>
      </c>
      <c r="E3997" s="12" t="n">
        <v>2326.45</v>
      </c>
      <c r="F3997" s="14">
        <f>E3997/SUM(E$2:E$4165)</f>
        <v/>
      </c>
      <c r="G3997" s="14">
        <f>G3996+F3997</f>
        <v/>
      </c>
      <c r="H3997" s="5">
        <f>IF(G3997&lt;=p_rot_a,"A",IF(G3997&lt;=p_rot_b,"B","C"))</f>
        <v/>
      </c>
    </row>
    <row r="3998">
      <c r="A3998" s="5" t="inlineStr">
        <is>
          <t>351100300990663</t>
        </is>
      </c>
      <c r="B3998" s="5" t="inlineStr">
        <is>
          <t>SEMILLA DE APIO VERDE SUPLIJARDINES</t>
        </is>
      </c>
      <c r="C3998" s="5" t="inlineStr">
        <is>
          <t>FERRETERIA GENERAL</t>
        </is>
      </c>
      <c r="D3998" s="11" t="n">
        <v>2</v>
      </c>
      <c r="E3998" s="12" t="n">
        <v>2324</v>
      </c>
      <c r="F3998" s="14">
        <f>E3998/SUM(E$2:E$4165)</f>
        <v/>
      </c>
      <c r="G3998" s="14">
        <f>G3997+F3998</f>
        <v/>
      </c>
      <c r="H3998" s="5">
        <f>IF(G3998&lt;=p_rot_a,"A",IF(G3998&lt;=p_rot_b,"B","C"))</f>
        <v/>
      </c>
    </row>
    <row r="3999">
      <c r="A3999" s="5" t="inlineStr">
        <is>
          <t>351100300990667</t>
        </is>
      </c>
      <c r="B3999" s="5" t="inlineStr">
        <is>
          <t>SEMILLA DE LECHUGA AMERICANA SUPLIJARDINES</t>
        </is>
      </c>
      <c r="C3999" s="5" t="inlineStr">
        <is>
          <t>FERRETERIA GENERAL</t>
        </is>
      </c>
      <c r="D3999" s="11" t="n">
        <v>2</v>
      </c>
      <c r="E3999" s="12" t="n">
        <v>2324</v>
      </c>
      <c r="F3999" s="14">
        <f>E3999/SUM(E$2:E$4165)</f>
        <v/>
      </c>
      <c r="G3999" s="14">
        <f>G3998+F3999</f>
        <v/>
      </c>
      <c r="H3999" s="5">
        <f>IF(G3999&lt;=p_rot_a,"A",IF(G3999&lt;=p_rot_b,"B","C"))</f>
        <v/>
      </c>
    </row>
    <row r="4000">
      <c r="A4000" s="5" t="inlineStr">
        <is>
          <t>351100300991057</t>
        </is>
      </c>
      <c r="B4000" s="5" t="inlineStr">
        <is>
          <t>SEMILLA DE REPOLLO SUPLIJARDINES 0126000000200</t>
        </is>
      </c>
      <c r="C4000" s="5" t="inlineStr">
        <is>
          <t>FERRETERIA GENERAL</t>
        </is>
      </c>
      <c r="D4000" s="11" t="n">
        <v>2</v>
      </c>
      <c r="E4000" s="12" t="n">
        <v>2324</v>
      </c>
      <c r="F4000" s="14">
        <f>E4000/SUM(E$2:E$4165)</f>
        <v/>
      </c>
      <c r="G4000" s="14">
        <f>G3999+F4000</f>
        <v/>
      </c>
      <c r="H4000" s="5">
        <f>IF(G4000&lt;=p_rot_a,"A",IF(G4000&lt;=p_rot_b,"B","C"))</f>
        <v/>
      </c>
    </row>
    <row r="4001">
      <c r="A4001" s="5" t="inlineStr">
        <is>
          <t>15121411</t>
        </is>
      </c>
      <c r="B4001" s="5" t="inlineStr">
        <is>
          <t>TOTAL CINCEL SDS PLUS 14X250X20  TAC15121411</t>
        </is>
      </c>
      <c r="C4001" s="5" t="inlineStr">
        <is>
          <t>FERRETERIA GENERAL</t>
        </is>
      </c>
      <c r="D4001" s="11" t="n">
        <v>2</v>
      </c>
      <c r="E4001" s="12" t="n">
        <v>2322.9</v>
      </c>
      <c r="F4001" s="14">
        <f>E4001/SUM(E$2:E$4165)</f>
        <v/>
      </c>
      <c r="G4001" s="14">
        <f>G4000+F4001</f>
        <v/>
      </c>
      <c r="H4001" s="5">
        <f>IF(G4001&lt;=p_rot_a,"A",IF(G4001&lt;=p_rot_b,"B","C"))</f>
        <v/>
      </c>
    </row>
    <row r="4002">
      <c r="A4002" s="5" t="inlineStr">
        <is>
          <t>71364</t>
        </is>
      </c>
      <c r="B4002" s="5" t="inlineStr">
        <is>
          <t>$$ TORNILLO CARROCERIA 1/4 X 5 1/2</t>
        </is>
      </c>
      <c r="C4002" s="5" t="inlineStr">
        <is>
          <t>SIN CATEGORIA</t>
        </is>
      </c>
      <c r="D4002" s="11" t="n">
        <v>14</v>
      </c>
      <c r="E4002" s="12" t="n">
        <v>2320.33</v>
      </c>
      <c r="F4002" s="14">
        <f>E4002/SUM(E$2:E$4165)</f>
        <v/>
      </c>
      <c r="G4002" s="14">
        <f>G4001+F4002</f>
        <v/>
      </c>
      <c r="H4002" s="5">
        <f>IF(G4002&lt;=p_rot_a,"A",IF(G4002&lt;=p_rot_b,"B","C"))</f>
        <v/>
      </c>
    </row>
    <row r="4003">
      <c r="A4003" s="5" t="inlineStr">
        <is>
          <t>351100300991550</t>
        </is>
      </c>
      <c r="B4003" s="5" t="inlineStr">
        <is>
          <t>NORTON DISCO LIJA GRANO 600 VELCRO 5 U</t>
        </is>
      </c>
      <c r="C4003" s="5" t="inlineStr">
        <is>
          <t>FERRETERIA GENERAL</t>
        </is>
      </c>
      <c r="D4003" s="11" t="n">
        <v>1</v>
      </c>
      <c r="E4003" s="12" t="n">
        <v>2301.81</v>
      </c>
      <c r="F4003" s="14">
        <f>E4003/SUM(E$2:E$4165)</f>
        <v/>
      </c>
      <c r="G4003" s="14">
        <f>G4002+F4003</f>
        <v/>
      </c>
      <c r="H4003" s="5">
        <f>IF(G4003&lt;=p_rot_a,"A",IF(G4003&lt;=p_rot_b,"B","C"))</f>
        <v/>
      </c>
    </row>
    <row r="4004">
      <c r="A4004" s="5" t="inlineStr">
        <is>
          <t>2783423</t>
        </is>
      </c>
      <c r="B4004" s="5" t="inlineStr">
        <is>
          <t>AGUILA LAMPARA VELADORA #850</t>
        </is>
      </c>
      <c r="C4004" s="5" t="inlineStr">
        <is>
          <t>ACCESORIOS ELECTRICOS Y CABLES</t>
        </is>
      </c>
      <c r="D4004" s="11" t="n">
        <v>1</v>
      </c>
      <c r="E4004" s="12" t="n">
        <v>2277.66</v>
      </c>
      <c r="F4004" s="14">
        <f>E4004/SUM(E$2:E$4165)</f>
        <v/>
      </c>
      <c r="G4004" s="14">
        <f>G4003+F4004</f>
        <v/>
      </c>
      <c r="H4004" s="5">
        <f>IF(G4004&lt;=p_rot_a,"A",IF(G4004&lt;=p_rot_b,"B","C"))</f>
        <v/>
      </c>
    </row>
    <row r="4005">
      <c r="A4005" s="5" t="inlineStr">
        <is>
          <t>3035</t>
        </is>
      </c>
      <c r="B4005" s="5" t="inlineStr">
        <is>
          <t>AGUILA BASE PARA FLUORESCENTE 2 PINES #2509</t>
        </is>
      </c>
      <c r="C4005" s="5" t="inlineStr">
        <is>
          <t>ACCESORIOS ELECTRICOS Y CABLES</t>
        </is>
      </c>
      <c r="D4005" s="11" t="n">
        <v>8</v>
      </c>
      <c r="E4005" s="12" t="n">
        <v>2264.56</v>
      </c>
      <c r="F4005" s="14">
        <f>E4005/SUM(E$2:E$4165)</f>
        <v/>
      </c>
      <c r="G4005" s="14">
        <f>G4004+F4005</f>
        <v/>
      </c>
      <c r="H4005" s="5">
        <f>IF(G4005&lt;=p_rot_a,"A",IF(G4005&lt;=p_rot_b,"B","C"))</f>
        <v/>
      </c>
    </row>
    <row r="4006">
      <c r="A4006" s="5" t="inlineStr">
        <is>
          <t>126711</t>
        </is>
      </c>
      <c r="B4006" s="5" t="inlineStr">
        <is>
          <t xml:space="preserve">MASKING 3/4 VERDE </t>
        </is>
      </c>
      <c r="C4006" s="5" t="inlineStr">
        <is>
          <t>FERRETERIA GENERAL</t>
        </is>
      </c>
      <c r="D4006" s="11" t="n">
        <v>1</v>
      </c>
      <c r="E4006" s="12" t="n">
        <v>2261</v>
      </c>
      <c r="F4006" s="14">
        <f>E4006/SUM(E$2:E$4165)</f>
        <v/>
      </c>
      <c r="G4006" s="14">
        <f>G4005+F4006</f>
        <v/>
      </c>
      <c r="H4006" s="5">
        <f>IF(G4006&lt;=p_rot_a,"A",IF(G4006&lt;=p_rot_b,"B","C"))</f>
        <v/>
      </c>
    </row>
    <row r="4007">
      <c r="A4007" s="5" t="inlineStr">
        <is>
          <t>72457</t>
        </is>
      </c>
      <c r="B4007" s="5" t="inlineStr">
        <is>
          <t>GRAPA CON CLAVO 4MM 100U</t>
        </is>
      </c>
      <c r="C4007" s="5" t="inlineStr">
        <is>
          <t>FERRETERIA GENERAL</t>
        </is>
      </c>
      <c r="D4007" s="11" t="n">
        <v>3</v>
      </c>
      <c r="E4007" s="12" t="n">
        <v>2256</v>
      </c>
      <c r="F4007" s="14">
        <f>E4007/SUM(E$2:E$4165)</f>
        <v/>
      </c>
      <c r="G4007" s="14">
        <f>G4006+F4007</f>
        <v/>
      </c>
      <c r="H4007" s="5">
        <f>IF(G4007&lt;=p_rot_a,"A",IF(G4007&lt;=p_rot_b,"B","C"))</f>
        <v/>
      </c>
    </row>
    <row r="4008">
      <c r="A4008" s="5" t="inlineStr">
        <is>
          <t>823322</t>
        </is>
      </c>
      <c r="B4008" s="5" t="inlineStr">
        <is>
          <t>FRAGUA AAA BONE SINTETICA ESPECIAL PARA PORCELANATO</t>
        </is>
      </c>
      <c r="C4008" s="5" t="inlineStr">
        <is>
          <t>SIN CATEGORIA</t>
        </is>
      </c>
      <c r="D4008" s="11" t="n">
        <v>2</v>
      </c>
      <c r="E4008" s="12" t="n">
        <v>2254.87</v>
      </c>
      <c r="F4008" s="14">
        <f>E4008/SUM(E$2:E$4165)</f>
        <v/>
      </c>
      <c r="G4008" s="14">
        <f>G4007+F4008</f>
        <v/>
      </c>
      <c r="H4008" s="5">
        <f>IF(G4008&lt;=p_rot_a,"A",IF(G4008&lt;=p_rot_b,"B","C"))</f>
        <v/>
      </c>
    </row>
    <row r="4009">
      <c r="A4009" s="5" t="inlineStr">
        <is>
          <t>71381</t>
        </is>
      </c>
      <c r="B4009" s="5" t="inlineStr">
        <is>
          <t>TORNILLO HEXAGONAL 3/8 X 2</t>
        </is>
      </c>
      <c r="C4009" s="5" t="inlineStr">
        <is>
          <t>TORNILLERIA</t>
        </is>
      </c>
      <c r="D4009" s="11" t="n">
        <v>12</v>
      </c>
      <c r="E4009" s="12" t="n">
        <v>2230.08</v>
      </c>
      <c r="F4009" s="14">
        <f>E4009/SUM(E$2:E$4165)</f>
        <v/>
      </c>
      <c r="G4009" s="14">
        <f>G4008+F4009</f>
        <v/>
      </c>
      <c r="H4009" s="5">
        <f>IF(G4009&lt;=p_rot_a,"A",IF(G4009&lt;=p_rot_b,"B","C"))</f>
        <v/>
      </c>
    </row>
    <row r="4010">
      <c r="A4010" s="5" t="inlineStr">
        <is>
          <t>73750</t>
        </is>
      </c>
      <c r="B4010" s="5" t="inlineStr">
        <is>
          <t>TOTAL PIEDRA AFILAR ASENTAR 6  TAC2615001</t>
        </is>
      </c>
      <c r="C4010" s="5" t="inlineStr">
        <is>
          <t>FERRETERIA GENERAL</t>
        </is>
      </c>
      <c r="D4010" s="11" t="n">
        <v>2</v>
      </c>
      <c r="E4010" s="12" t="n">
        <v>2202.84</v>
      </c>
      <c r="F4010" s="14">
        <f>E4010/SUM(E$2:E$4165)</f>
        <v/>
      </c>
      <c r="G4010" s="14">
        <f>G4009+F4010</f>
        <v/>
      </c>
      <c r="H4010" s="5">
        <f>IF(G4010&lt;=p_rot_a,"A",IF(G4010&lt;=p_rot_b,"B","C"))</f>
        <v/>
      </c>
    </row>
    <row r="4011">
      <c r="A4011" s="5" t="inlineStr">
        <is>
          <t>351100300992687</t>
        </is>
      </c>
      <c r="B4011" s="5" t="inlineStr">
        <is>
          <t>TORNILLO CARROCERIA 3/8 X 5</t>
        </is>
      </c>
      <c r="C4011" s="5" t="inlineStr">
        <is>
          <t>TORNILLERIA</t>
        </is>
      </c>
      <c r="D4011" s="11" t="n">
        <v>13</v>
      </c>
      <c r="E4011" s="12" t="n">
        <v>2196.48</v>
      </c>
      <c r="F4011" s="14">
        <f>E4011/SUM(E$2:E$4165)</f>
        <v/>
      </c>
      <c r="G4011" s="14">
        <f>G4010+F4011</f>
        <v/>
      </c>
      <c r="H4011" s="5">
        <f>IF(G4011&lt;=p_rot_a,"A",IF(G4011&lt;=p_rot_b,"B","C"))</f>
        <v/>
      </c>
    </row>
    <row r="4012">
      <c r="A4012" s="5" t="inlineStr">
        <is>
          <t>74015</t>
        </is>
      </c>
      <c r="B4012" s="5" t="inlineStr">
        <is>
          <t>ATOMIZADOR 1 LITRO SX-2014</t>
        </is>
      </c>
      <c r="C4012" s="5" t="inlineStr">
        <is>
          <t>FERRETERIA GENERAL</t>
        </is>
      </c>
      <c r="D4012" s="11" t="n">
        <v>2</v>
      </c>
      <c r="E4012" s="12" t="n">
        <v>2166.89</v>
      </c>
      <c r="F4012" s="14">
        <f>E4012/SUM(E$2:E$4165)</f>
        <v/>
      </c>
      <c r="G4012" s="14">
        <f>G4011+F4012</f>
        <v/>
      </c>
      <c r="H4012" s="5">
        <f>IF(G4012&lt;=p_rot_a,"A",IF(G4012&lt;=p_rot_b,"B","C"))</f>
        <v/>
      </c>
    </row>
    <row r="4013">
      <c r="A4013" s="5" t="inlineStr">
        <is>
          <t>351100300990678</t>
        </is>
      </c>
      <c r="B4013" s="5" t="inlineStr">
        <is>
          <t>SEMILLA DE OREGANO SUPLIJARDINES</t>
        </is>
      </c>
      <c r="C4013" s="5" t="inlineStr">
        <is>
          <t>FERRETERIA GENERAL</t>
        </is>
      </c>
      <c r="D4013" s="11" t="n">
        <v>2</v>
      </c>
      <c r="E4013" s="12" t="n">
        <v>2146.62</v>
      </c>
      <c r="F4013" s="14">
        <f>E4013/SUM(E$2:E$4165)</f>
        <v/>
      </c>
      <c r="G4013" s="14">
        <f>G4012+F4013</f>
        <v/>
      </c>
      <c r="H4013" s="5">
        <f>IF(G4013&lt;=p_rot_a,"A",IF(G4013&lt;=p_rot_b,"B","C"))</f>
        <v/>
      </c>
    </row>
    <row r="4014">
      <c r="A4014" s="5" t="inlineStr">
        <is>
          <t>351100300991054</t>
        </is>
      </c>
      <c r="B4014" s="5" t="inlineStr">
        <is>
          <t>SEMILLA DE CEBOLLA AMERICANA SUPLIJARDINES 0126000000200</t>
        </is>
      </c>
      <c r="C4014" s="5" t="inlineStr">
        <is>
          <t>FERRETERIA GENERAL</t>
        </is>
      </c>
      <c r="D4014" s="11" t="n">
        <v>2</v>
      </c>
      <c r="E4014" s="12" t="n">
        <v>2146.62</v>
      </c>
      <c r="F4014" s="14">
        <f>E4014/SUM(E$2:E$4165)</f>
        <v/>
      </c>
      <c r="G4014" s="14">
        <f>G4013+F4014</f>
        <v/>
      </c>
      <c r="H4014" s="5">
        <f>IF(G4014&lt;=p_rot_a,"A",IF(G4014&lt;=p_rot_b,"B","C"))</f>
        <v/>
      </c>
    </row>
    <row r="4015">
      <c r="A4015" s="5" t="inlineStr">
        <is>
          <t>71376</t>
        </is>
      </c>
      <c r="B4015" s="5" t="inlineStr">
        <is>
          <t>TORNILLO HEXAGONAL 5/16 X 3</t>
        </is>
      </c>
      <c r="C4015" s="5" t="inlineStr">
        <is>
          <t>TORNILLERIA</t>
        </is>
      </c>
      <c r="D4015" s="11" t="n">
        <v>13</v>
      </c>
      <c r="E4015" s="12" t="n">
        <v>2139.68</v>
      </c>
      <c r="F4015" s="14">
        <f>E4015/SUM(E$2:E$4165)</f>
        <v/>
      </c>
      <c r="G4015" s="14">
        <f>G4014+F4015</f>
        <v/>
      </c>
      <c r="H4015" s="5">
        <f>IF(G4015&lt;=p_rot_a,"A",IF(G4015&lt;=p_rot_b,"B","C"))</f>
        <v/>
      </c>
    </row>
    <row r="4016">
      <c r="A4016" s="5" t="inlineStr">
        <is>
          <t>72582</t>
        </is>
      </c>
      <c r="B4016" s="5" t="inlineStr">
        <is>
          <t>TORNILLO ANCLAJE 1/4 x 3 1/4</t>
        </is>
      </c>
      <c r="C4016" s="5" t="inlineStr">
        <is>
          <t>TORNILLERIA</t>
        </is>
      </c>
      <c r="D4016" s="11" t="n">
        <v>8</v>
      </c>
      <c r="E4016" s="12" t="n">
        <v>2123.92</v>
      </c>
      <c r="F4016" s="14">
        <f>E4016/SUM(E$2:E$4165)</f>
        <v/>
      </c>
      <c r="G4016" s="14">
        <f>G4015+F4016</f>
        <v/>
      </c>
      <c r="H4016" s="5">
        <f>IF(G4016&lt;=p_rot_a,"A",IF(G4016&lt;=p_rot_b,"B","C"))</f>
        <v/>
      </c>
    </row>
    <row r="4017">
      <c r="A4017" s="5" t="inlineStr">
        <is>
          <t>73472</t>
        </is>
      </c>
      <c r="B4017" s="5" t="inlineStr">
        <is>
          <t>REMACHE 5/32 X 1/4 20 UNI</t>
        </is>
      </c>
      <c r="C4017" s="5" t="inlineStr">
        <is>
          <t>FERRETERIA GENERAL</t>
        </is>
      </c>
      <c r="D4017" s="11" t="n">
        <v>8</v>
      </c>
      <c r="E4017" s="12" t="n">
        <v>2123.92</v>
      </c>
      <c r="F4017" s="14">
        <f>E4017/SUM(E$2:E$4165)</f>
        <v/>
      </c>
      <c r="G4017" s="14">
        <f>G4016+F4017</f>
        <v/>
      </c>
      <c r="H4017" s="5">
        <f>IF(G4017&lt;=p_rot_a,"A",IF(G4017&lt;=p_rot_b,"B","C"))</f>
        <v/>
      </c>
    </row>
    <row r="4018">
      <c r="A4018" s="5" t="inlineStr">
        <is>
          <t>7852</t>
        </is>
      </c>
      <c r="B4018" s="5" t="inlineStr">
        <is>
          <t>GAZA SIN FIN 3</t>
        </is>
      </c>
      <c r="C4018" s="5" t="inlineStr">
        <is>
          <t>FERRETERIA GENERAL</t>
        </is>
      </c>
      <c r="D4018" s="11" t="n">
        <v>6</v>
      </c>
      <c r="E4018" s="12" t="n">
        <v>2123.88</v>
      </c>
      <c r="F4018" s="14">
        <f>E4018/SUM(E$2:E$4165)</f>
        <v/>
      </c>
      <c r="G4018" s="14">
        <f>G4017+F4018</f>
        <v/>
      </c>
      <c r="H4018" s="5">
        <f>IF(G4018&lt;=p_rot_a,"A",IF(G4018&lt;=p_rot_b,"B","C"))</f>
        <v/>
      </c>
    </row>
    <row r="4019">
      <c r="A4019" s="5" t="inlineStr">
        <is>
          <t>87456</t>
        </is>
      </c>
      <c r="B4019" s="5" t="inlineStr">
        <is>
          <t>ALDABA 11/2 DORADA BLISTER</t>
        </is>
      </c>
      <c r="C4019" s="5" t="inlineStr">
        <is>
          <t>FERRETERIA GENERAL</t>
        </is>
      </c>
      <c r="D4019" s="11" t="n">
        <v>8</v>
      </c>
      <c r="E4019" s="12" t="n">
        <v>2120</v>
      </c>
      <c r="F4019" s="14">
        <f>E4019/SUM(E$2:E$4165)</f>
        <v/>
      </c>
      <c r="G4019" s="14">
        <f>G4018+F4019</f>
        <v/>
      </c>
      <c r="H4019" s="5">
        <f>IF(G4019&lt;=p_rot_a,"A",IF(G4019&lt;=p_rot_b,"B","C"))</f>
        <v/>
      </c>
    </row>
    <row r="4020">
      <c r="A4020" s="5" t="inlineStr">
        <is>
          <t>351100300992134</t>
        </is>
      </c>
      <c r="B4020" s="5" t="inlineStr">
        <is>
          <t>MAKITA HOJA SIERRA CALADORA MADERA 74MM PAQ 5U D-34877</t>
        </is>
      </c>
      <c r="C4020" s="5" t="inlineStr">
        <is>
          <t>HERRAMIENTA ELECTRICA</t>
        </is>
      </c>
      <c r="D4020" s="11" t="n">
        <v>1</v>
      </c>
      <c r="E4020" s="12" t="n">
        <v>2088.1</v>
      </c>
      <c r="F4020" s="14">
        <f>E4020/SUM(E$2:E$4165)</f>
        <v/>
      </c>
      <c r="G4020" s="14">
        <f>G4019+F4020</f>
        <v/>
      </c>
      <c r="H4020" s="5">
        <f>IF(G4020&lt;=p_rot_a,"A",IF(G4020&lt;=p_rot_b,"B","C"))</f>
        <v/>
      </c>
    </row>
    <row r="4021">
      <c r="A4021" s="5" t="inlineStr">
        <is>
          <t>30194</t>
        </is>
      </c>
      <c r="B4021" s="5" t="inlineStr">
        <is>
          <t>AGUILA TRIFULCADOR SIN PATILLAS 1186</t>
        </is>
      </c>
      <c r="C4021" s="5" t="inlineStr">
        <is>
          <t>ACCESORIOS ELECTRICOS Y CABLES</t>
        </is>
      </c>
      <c r="D4021" s="11" t="n">
        <v>3</v>
      </c>
      <c r="E4021" s="12" t="n">
        <v>2084.13</v>
      </c>
      <c r="F4021" s="14">
        <f>E4021/SUM(E$2:E$4165)</f>
        <v/>
      </c>
      <c r="G4021" s="14">
        <f>G4020+F4021</f>
        <v/>
      </c>
      <c r="H4021" s="5">
        <f>IF(G4021&lt;=p_rot_a,"A",IF(G4021&lt;=p_rot_b,"B","C"))</f>
        <v/>
      </c>
    </row>
    <row r="4022">
      <c r="A4022" s="5" t="inlineStr">
        <is>
          <t>71370</t>
        </is>
      </c>
      <c r="B4022" s="5" t="inlineStr">
        <is>
          <t>TORNILLO HEXAGONAL 1/4 X 3 1/2</t>
        </is>
      </c>
      <c r="C4022" s="5" t="inlineStr">
        <is>
          <t>TORNILLERIA</t>
        </is>
      </c>
      <c r="D4022" s="11" t="n">
        <v>18</v>
      </c>
      <c r="E4022" s="12" t="n">
        <v>2070.72</v>
      </c>
      <c r="F4022" s="14">
        <f>E4022/SUM(E$2:E$4165)</f>
        <v/>
      </c>
      <c r="G4022" s="14">
        <f>G4021+F4022</f>
        <v/>
      </c>
      <c r="H4022" s="5">
        <f>IF(G4022&lt;=p_rot_a,"A",IF(G4022&lt;=p_rot_b,"B","C"))</f>
        <v/>
      </c>
    </row>
    <row r="4023">
      <c r="A4023" s="5" t="inlineStr">
        <is>
          <t>500992895</t>
        </is>
      </c>
      <c r="B4023" s="5" t="inlineStr">
        <is>
          <t>BRAZO ACERO INOXIDABLE PARA REGADERA NEGRO MATE NIPLE BCH-500M FOSET</t>
        </is>
      </c>
      <c r="C4023" s="5" t="inlineStr">
        <is>
          <t>GRIFERIA - ACC. BAÑO Y COCINA</t>
        </is>
      </c>
      <c r="D4023" s="11" t="n">
        <v>1</v>
      </c>
      <c r="E4023" s="12" t="n">
        <v>2042.6</v>
      </c>
      <c r="F4023" s="14">
        <f>E4023/SUM(E$2:E$4165)</f>
        <v/>
      </c>
      <c r="G4023" s="14">
        <f>G4022+F4023</f>
        <v/>
      </c>
      <c r="H4023" s="5">
        <f>IF(G4023&lt;=p_rot_a,"A",IF(G4023&lt;=p_rot_b,"B","C"))</f>
        <v/>
      </c>
    </row>
    <row r="4024">
      <c r="A4024" s="5" t="inlineStr">
        <is>
          <t>111346</t>
        </is>
      </c>
      <c r="B4024" s="5" t="inlineStr">
        <is>
          <t>Macho para roscas</t>
        </is>
      </c>
      <c r="C4024" s="5" t="inlineStr">
        <is>
          <t>FERRETERIA GENERAL</t>
        </is>
      </c>
      <c r="D4024" s="11" t="n">
        <v>1</v>
      </c>
      <c r="E4024" s="12" t="n">
        <v>2035.4</v>
      </c>
      <c r="F4024" s="14">
        <f>E4024/SUM(E$2:E$4165)</f>
        <v/>
      </c>
      <c r="G4024" s="14">
        <f>G4023+F4024</f>
        <v/>
      </c>
      <c r="H4024" s="5">
        <f>IF(G4024&lt;=p_rot_a,"A",IF(G4024&lt;=p_rot_b,"B","C"))</f>
        <v/>
      </c>
    </row>
    <row r="4025">
      <c r="A4025" s="5" t="inlineStr">
        <is>
          <t>340992911</t>
        </is>
      </c>
      <c r="B4025" s="5" t="inlineStr">
        <is>
          <t>LAMPARA LED DE EMERGENCIA 52CM YJDG-52</t>
        </is>
      </c>
      <c r="C4025" s="5" t="inlineStr">
        <is>
          <t>IMPORTACION FERRETERIA GENERAL</t>
        </is>
      </c>
      <c r="D4025" s="11" t="n">
        <v>1</v>
      </c>
      <c r="E4025" s="12" t="n">
        <v>2035.4</v>
      </c>
      <c r="F4025" s="14">
        <f>E4025/SUM(E$2:E$4165)</f>
        <v/>
      </c>
      <c r="G4025" s="14">
        <f>G4024+F4025</f>
        <v/>
      </c>
      <c r="H4025" s="5">
        <f>IF(G4025&lt;=p_rot_a,"A",IF(G4025&lt;=p_rot_b,"B","C"))</f>
        <v/>
      </c>
    </row>
    <row r="4026">
      <c r="A4026" s="5" t="inlineStr">
        <is>
          <t>90600</t>
        </is>
      </c>
      <c r="B4026" s="5" t="inlineStr">
        <is>
          <t>TORNILLO HEXAGONAL 5/16 X 4</t>
        </is>
      </c>
      <c r="C4026" s="5" t="inlineStr">
        <is>
          <t>TORNILLERIA</t>
        </is>
      </c>
      <c r="D4026" s="11" t="n">
        <v>20</v>
      </c>
      <c r="E4026" s="12" t="n">
        <v>2035.4</v>
      </c>
      <c r="F4026" s="14">
        <f>E4026/SUM(E$2:E$4165)</f>
        <v/>
      </c>
      <c r="G4026" s="14">
        <f>G4025+F4026</f>
        <v/>
      </c>
      <c r="H4026" s="5">
        <f>IF(G4026&lt;=p_rot_a,"A",IF(G4026&lt;=p_rot_b,"B","C"))</f>
        <v/>
      </c>
    </row>
    <row r="4027">
      <c r="A4027" s="5" t="inlineStr">
        <is>
          <t>220400</t>
        </is>
      </c>
      <c r="B4027" s="5" t="inlineStr">
        <is>
          <t>2DA TUBO PVC 1/2 PARED DELGADA SEGUNDA</t>
        </is>
      </c>
      <c r="C4027" s="5" t="inlineStr">
        <is>
          <t>TUBERIA PVC, CANOAS Y ACCESORIOS</t>
        </is>
      </c>
      <c r="D4027" s="11" t="n">
        <v>2</v>
      </c>
      <c r="E4027" s="12" t="n">
        <v>2028.08</v>
      </c>
      <c r="F4027" s="14">
        <f>E4027/SUM(E$2:E$4165)</f>
        <v/>
      </c>
      <c r="G4027" s="14">
        <f>G4026+F4027</f>
        <v/>
      </c>
      <c r="H4027" s="5">
        <f>IF(G4027&lt;=p_rot_a,"A",IF(G4027&lt;=p_rot_b,"B","C"))</f>
        <v/>
      </c>
    </row>
    <row r="4028">
      <c r="A4028" s="5" t="inlineStr">
        <is>
          <t>9718</t>
        </is>
      </c>
      <c r="B4028" s="5" t="inlineStr">
        <is>
          <t>TORNILLO HEXAGONAL 5/16 X 5</t>
        </is>
      </c>
      <c r="C4028" s="5" t="inlineStr">
        <is>
          <t>TORNILLERIA</t>
        </is>
      </c>
      <c r="D4028" s="11" t="n">
        <v>8</v>
      </c>
      <c r="E4028" s="12" t="n">
        <v>2003.52</v>
      </c>
      <c r="F4028" s="14">
        <f>E4028/SUM(E$2:E$4165)</f>
        <v/>
      </c>
      <c r="G4028" s="14">
        <f>G4027+F4028</f>
        <v/>
      </c>
      <c r="H4028" s="5">
        <f>IF(G4028&lt;=p_rot_a,"A",IF(G4028&lt;=p_rot_b,"B","C"))</f>
        <v/>
      </c>
    </row>
    <row r="4029">
      <c r="A4029" s="5" t="inlineStr">
        <is>
          <t>7334</t>
        </is>
      </c>
      <c r="B4029" s="5" t="inlineStr">
        <is>
          <t>PORTA FUSIBLES AUDIOPIPE CQ21012</t>
        </is>
      </c>
      <c r="C4029" s="5" t="inlineStr">
        <is>
          <t>FERRETERIA GENERAL</t>
        </is>
      </c>
      <c r="D4029" s="11" t="n">
        <v>3</v>
      </c>
      <c r="E4029" s="12" t="n">
        <v>1991.16</v>
      </c>
      <c r="F4029" s="14">
        <f>E4029/SUM(E$2:E$4165)</f>
        <v/>
      </c>
      <c r="G4029" s="14">
        <f>G4028+F4029</f>
        <v/>
      </c>
      <c r="H4029" s="5">
        <f>IF(G4029&lt;=p_rot_a,"A",IF(G4029&lt;=p_rot_b,"B","C"))</f>
        <v/>
      </c>
    </row>
    <row r="4030">
      <c r="A4030" s="5" t="inlineStr">
        <is>
          <t>924</t>
        </is>
      </c>
      <c r="B4030" s="5" t="inlineStr">
        <is>
          <t>UNION EMT 1</t>
        </is>
      </c>
      <c r="C4030" s="5" t="inlineStr">
        <is>
          <t>ACCESORIOS ELECTRICOS Y CABLES</t>
        </is>
      </c>
      <c r="D4030" s="11" t="n">
        <v>3</v>
      </c>
      <c r="E4030" s="12" t="n">
        <v>1991.16</v>
      </c>
      <c r="F4030" s="14">
        <f>E4030/SUM(E$2:E$4165)</f>
        <v/>
      </c>
      <c r="G4030" s="14">
        <f>G4029+F4030</f>
        <v/>
      </c>
      <c r="H4030" s="5">
        <f>IF(G4030&lt;=p_rot_a,"A",IF(G4030&lt;=p_rot_b,"B","C"))</f>
        <v/>
      </c>
    </row>
    <row r="4031">
      <c r="A4031" s="5" t="inlineStr">
        <is>
          <t>73051</t>
        </is>
      </c>
      <c r="B4031" s="5" t="inlineStr">
        <is>
          <t>GANCHO P/CUADRO F01460 8PC</t>
        </is>
      </c>
      <c r="C4031" s="5" t="inlineStr">
        <is>
          <t>FERRETERIA GENERAL</t>
        </is>
      </c>
      <c r="D4031" s="11" t="n">
        <v>2</v>
      </c>
      <c r="E4031" s="12" t="n">
        <v>1989.96</v>
      </c>
      <c r="F4031" s="14">
        <f>E4031/SUM(E$2:E$4165)</f>
        <v/>
      </c>
      <c r="G4031" s="14">
        <f>G4030+F4031</f>
        <v/>
      </c>
      <c r="H4031" s="5">
        <f>IF(G4031&lt;=p_rot_a,"A",IF(G4031&lt;=p_rot_b,"B","C"))</f>
        <v/>
      </c>
    </row>
    <row r="4032">
      <c r="A4032" s="5" t="inlineStr">
        <is>
          <t>4532523</t>
        </is>
      </c>
      <c r="B4032" s="5" t="inlineStr">
        <is>
          <t>TERMINAL ELEC HORQUILLA AMARILLA</t>
        </is>
      </c>
      <c r="C4032" s="5" t="inlineStr">
        <is>
          <t>ACCESORIOS ELECTRICOS Y CABLES</t>
        </is>
      </c>
      <c r="D4032" s="11" t="n">
        <v>14</v>
      </c>
      <c r="E4032" s="12" t="n">
        <v>1984.88</v>
      </c>
      <c r="F4032" s="14">
        <f>E4032/SUM(E$2:E$4165)</f>
        <v/>
      </c>
      <c r="G4032" s="14">
        <f>G4031+F4032</f>
        <v/>
      </c>
      <c r="H4032" s="5">
        <f>IF(G4032&lt;=p_rot_a,"A",IF(G4032&lt;=p_rot_b,"B","C"))</f>
        <v/>
      </c>
    </row>
    <row r="4033">
      <c r="A4033" s="5" t="inlineStr">
        <is>
          <t>9245</t>
        </is>
      </c>
      <c r="B4033" s="5" t="inlineStr">
        <is>
          <t>TAPON PVC 1 LISO</t>
        </is>
      </c>
      <c r="C4033" s="5" t="inlineStr">
        <is>
          <t>TUBERIA PVC, CANOAS Y ACCESORIOS</t>
        </is>
      </c>
      <c r="D4033" s="11" t="n">
        <v>5</v>
      </c>
      <c r="E4033" s="12" t="n">
        <v>1971.24</v>
      </c>
      <c r="F4033" s="14">
        <f>E4033/SUM(E$2:E$4165)</f>
        <v/>
      </c>
      <c r="G4033" s="14">
        <f>G4032+F4033</f>
        <v/>
      </c>
      <c r="H4033" s="5">
        <f>IF(G4033&lt;=p_rot_a,"A",IF(G4033&lt;=p_rot_b,"B","C"))</f>
        <v/>
      </c>
    </row>
    <row r="4034">
      <c r="A4034" s="5" t="inlineStr">
        <is>
          <t>30499</t>
        </is>
      </c>
      <c r="B4034" s="5" t="inlineStr">
        <is>
          <t>AGUILA BLANCO PLACA TELEFONICA Y COAXIAL PLATA 1007AW</t>
        </is>
      </c>
      <c r="C4034" s="5" t="inlineStr">
        <is>
          <t>ACCESORIOS ELECTRICOS Y CABLES</t>
        </is>
      </c>
      <c r="D4034" s="11" t="n">
        <v>1</v>
      </c>
      <c r="E4034" s="12" t="n">
        <v>1946.9</v>
      </c>
      <c r="F4034" s="14">
        <f>E4034/SUM(E$2:E$4165)</f>
        <v/>
      </c>
      <c r="G4034" s="14">
        <f>G4033+F4034</f>
        <v/>
      </c>
      <c r="H4034" s="5">
        <f>IF(G4034&lt;=p_rot_a,"A",IF(G4034&lt;=p_rot_b,"B","C"))</f>
        <v/>
      </c>
    </row>
    <row r="4035">
      <c r="A4035" s="5" t="inlineStr">
        <is>
          <t>956</t>
        </is>
      </c>
      <c r="B4035" s="5" t="inlineStr">
        <is>
          <t>TAPON HEMBRA 1/2 HG</t>
        </is>
      </c>
      <c r="C4035" s="5" t="inlineStr">
        <is>
          <t>TUBERIA PVC, CANOAS Y ACCESORIOS</t>
        </is>
      </c>
      <c r="D4035" s="11" t="n">
        <v>5</v>
      </c>
      <c r="E4035" s="12" t="n">
        <v>1914.16</v>
      </c>
      <c r="F4035" s="14">
        <f>E4035/SUM(E$2:E$4165)</f>
        <v/>
      </c>
      <c r="G4035" s="14">
        <f>G4034+F4035</f>
        <v/>
      </c>
      <c r="H4035" s="5">
        <f>IF(G4035&lt;=p_rot_a,"A",IF(G4035&lt;=p_rot_b,"B","C"))</f>
        <v/>
      </c>
    </row>
    <row r="4036">
      <c r="A4036" s="5" t="inlineStr">
        <is>
          <t>71368</t>
        </is>
      </c>
      <c r="B4036" s="5" t="inlineStr">
        <is>
          <t>TORNILLO HEXAGONAL 1/4 X 2 1/2</t>
        </is>
      </c>
      <c r="C4036" s="5" t="inlineStr">
        <is>
          <t>TORNILLERIA</t>
        </is>
      </c>
      <c r="D4036" s="11" t="n">
        <v>18</v>
      </c>
      <c r="E4036" s="12" t="n">
        <v>1911.42</v>
      </c>
      <c r="F4036" s="14">
        <f>E4036/SUM(E$2:E$4165)</f>
        <v/>
      </c>
      <c r="G4036" s="14">
        <f>G4035+F4036</f>
        <v/>
      </c>
      <c r="H4036" s="5">
        <f>IF(G4036&lt;=p_rot_a,"A",IF(G4036&lt;=p_rot_b,"B","C"))</f>
        <v/>
      </c>
    </row>
    <row r="4037">
      <c r="A4037" s="5" t="inlineStr">
        <is>
          <t>7552</t>
        </is>
      </c>
      <c r="B4037" s="5" t="inlineStr">
        <is>
          <t>BV / FOY LLAVE COROFIJA 15MM</t>
        </is>
      </c>
      <c r="C4037" s="5" t="inlineStr">
        <is>
          <t>FERRETERIA GENERAL</t>
        </is>
      </c>
      <c r="D4037" s="11" t="n">
        <v>1</v>
      </c>
      <c r="E4037" s="12" t="n">
        <v>1902.65</v>
      </c>
      <c r="F4037" s="14">
        <f>E4037/SUM(E$2:E$4165)</f>
        <v/>
      </c>
      <c r="G4037" s="14">
        <f>G4036+F4037</f>
        <v/>
      </c>
      <c r="H4037" s="5">
        <f>IF(G4037&lt;=p_rot_a,"A",IF(G4037&lt;=p_rot_b,"B","C"))</f>
        <v/>
      </c>
    </row>
    <row r="4038">
      <c r="A4038" s="5" t="inlineStr">
        <is>
          <t>945</t>
        </is>
      </c>
      <c r="B4038" s="5" t="inlineStr">
        <is>
          <t>REDUCCION PVC 11/2 X 1</t>
        </is>
      </c>
      <c r="C4038" s="5" t="inlineStr">
        <is>
          <t>TUBERIA PVC, CANOAS Y ACCESORIOS</t>
        </is>
      </c>
      <c r="D4038" s="11" t="n">
        <v>2</v>
      </c>
      <c r="E4038" s="12" t="n">
        <v>1879.25</v>
      </c>
      <c r="F4038" s="14">
        <f>E4038/SUM(E$2:E$4165)</f>
        <v/>
      </c>
      <c r="G4038" s="14">
        <f>G4037+F4038</f>
        <v/>
      </c>
      <c r="H4038" s="5">
        <f>IF(G4038&lt;=p_rot_a,"A",IF(G4038&lt;=p_rot_b,"B","C"))</f>
        <v/>
      </c>
    </row>
    <row r="4039">
      <c r="A4039" s="5" t="inlineStr">
        <is>
          <t>351100300990698</t>
        </is>
      </c>
      <c r="B4039" s="5" t="inlineStr">
        <is>
          <t>TOTAL GRAPA 1.2MM 8 X 12 THT3982</t>
        </is>
      </c>
      <c r="C4039" s="5" t="inlineStr">
        <is>
          <t>FERRETERIA GENERAL</t>
        </is>
      </c>
      <c r="D4039" s="11" t="n">
        <v>3</v>
      </c>
      <c r="E4039" s="12" t="n">
        <v>1878.45</v>
      </c>
      <c r="F4039" s="14">
        <f>E4039/SUM(E$2:E$4165)</f>
        <v/>
      </c>
      <c r="G4039" s="14">
        <f>G4038+F4039</f>
        <v/>
      </c>
      <c r="H4039" s="5">
        <f>IF(G4039&lt;=p_rot_a,"A",IF(G4039&lt;=p_rot_b,"B","C"))</f>
        <v/>
      </c>
    </row>
    <row r="4040">
      <c r="A4040" s="5" t="inlineStr">
        <is>
          <t>9261</t>
        </is>
      </c>
      <c r="B4040" s="5" t="inlineStr">
        <is>
          <t>ADAPTADOR MACHO PVC 3/4 AGUA FRIA</t>
        </is>
      </c>
      <c r="C4040" s="5" t="inlineStr">
        <is>
          <t>TUBERIA PVC, CANOAS Y ACCESORIOS</t>
        </is>
      </c>
      <c r="D4040" s="11" t="n">
        <v>7</v>
      </c>
      <c r="E4040" s="12" t="n">
        <v>1858.43</v>
      </c>
      <c r="F4040" s="14">
        <f>E4040/SUM(E$2:E$4165)</f>
        <v/>
      </c>
      <c r="G4040" s="14">
        <f>G4039+F4040</f>
        <v/>
      </c>
      <c r="H4040" s="5">
        <f>IF(G4040&lt;=p_rot_a,"A",IF(G4040&lt;=p_rot_b,"B","C"))</f>
        <v/>
      </c>
    </row>
    <row r="4041">
      <c r="A4041" s="5" t="inlineStr">
        <is>
          <t>73476</t>
        </is>
      </c>
      <c r="B4041" s="5" t="inlineStr">
        <is>
          <t>CADENA BOLITA CROMADA POR METRO</t>
        </is>
      </c>
      <c r="C4041" s="5" t="inlineStr">
        <is>
          <t>FERRETERIA GENERAL</t>
        </is>
      </c>
      <c r="D4041" s="11" t="n">
        <v>3</v>
      </c>
      <c r="E4041" s="12" t="n">
        <v>1858.41</v>
      </c>
      <c r="F4041" s="14">
        <f>E4041/SUM(E$2:E$4165)</f>
        <v/>
      </c>
      <c r="G4041" s="14">
        <f>G4040+F4041</f>
        <v/>
      </c>
      <c r="H4041" s="5">
        <f>IF(G4041&lt;=p_rot_a,"A",IF(G4041&lt;=p_rot_b,"B","C"))</f>
        <v/>
      </c>
    </row>
    <row r="4042">
      <c r="A4042" s="5" t="inlineStr">
        <is>
          <t>351100300991742</t>
        </is>
      </c>
      <c r="B4042" s="5" t="inlineStr">
        <is>
          <t>TOTAL HOJA SIERRA SABLE 2PCS 6T TAC52644D</t>
        </is>
      </c>
      <c r="C4042" s="5" t="inlineStr">
        <is>
          <t>FERRETERIA GENERAL</t>
        </is>
      </c>
      <c r="D4042" s="11" t="n">
        <v>2</v>
      </c>
      <c r="E4042" s="12" t="n">
        <v>1858.32</v>
      </c>
      <c r="F4042" s="14">
        <f>E4042/SUM(E$2:E$4165)</f>
        <v/>
      </c>
      <c r="G4042" s="14">
        <f>G4041+F4042</f>
        <v/>
      </c>
      <c r="H4042" s="5">
        <f>IF(G4042&lt;=p_rot_a,"A",IF(G4042&lt;=p_rot_b,"B","C"))</f>
        <v/>
      </c>
    </row>
    <row r="4043">
      <c r="A4043" s="5" t="inlineStr">
        <is>
          <t>9324</t>
        </is>
      </c>
      <c r="B4043" s="5" t="inlineStr">
        <is>
          <t>GAZA RECTANGULAR BAJANTE CANOA</t>
        </is>
      </c>
      <c r="C4043" s="5" t="inlineStr">
        <is>
          <t>TUBERIA PVC, CANOAS Y ACCESORIOS</t>
        </is>
      </c>
      <c r="D4043" s="11" t="n">
        <v>6</v>
      </c>
      <c r="E4043" s="12" t="n">
        <v>1849.09</v>
      </c>
      <c r="F4043" s="14">
        <f>E4043/SUM(E$2:E$4165)</f>
        <v/>
      </c>
      <c r="G4043" s="14">
        <f>G4042+F4043</f>
        <v/>
      </c>
      <c r="H4043" s="5">
        <f>IF(G4043&lt;=p_rot_a,"A",IF(G4043&lt;=p_rot_b,"B","C"))</f>
        <v/>
      </c>
    </row>
    <row r="4044">
      <c r="A4044" s="5" t="inlineStr">
        <is>
          <t>71548</t>
        </is>
      </c>
      <c r="B4044" s="5" t="inlineStr">
        <is>
          <t>BROCA METAL 11/64 IRWIN Y COBALTO</t>
        </is>
      </c>
      <c r="C4044" s="5" t="inlineStr">
        <is>
          <t>FERRETERIA GENERAL</t>
        </is>
      </c>
      <c r="D4044" s="11" t="n">
        <v>2</v>
      </c>
      <c r="E4044" s="12" t="n">
        <v>1826.82</v>
      </c>
      <c r="F4044" s="14">
        <f>E4044/SUM(E$2:E$4165)</f>
        <v/>
      </c>
      <c r="G4044" s="14">
        <f>G4043+F4044</f>
        <v/>
      </c>
      <c r="H4044" s="5">
        <f>IF(G4044&lt;=p_rot_a,"A",IF(G4044&lt;=p_rot_b,"B","C"))</f>
        <v/>
      </c>
    </row>
    <row r="4045">
      <c r="A4045" s="5" t="inlineStr">
        <is>
          <t>30221</t>
        </is>
      </c>
      <c r="B4045" s="5" t="inlineStr">
        <is>
          <t>SOCKET PORCELANA MR16 REPUESTO OJO DE BUEY</t>
        </is>
      </c>
      <c r="C4045" s="5" t="inlineStr">
        <is>
          <t>SIN CATEGORIA</t>
        </is>
      </c>
      <c r="D4045" s="11" t="n">
        <v>3</v>
      </c>
      <c r="E4045" s="12" t="n">
        <v>1815.45</v>
      </c>
      <c r="F4045" s="14">
        <f>E4045/SUM(E$2:E$4165)</f>
        <v/>
      </c>
      <c r="G4045" s="14">
        <f>G4044+F4045</f>
        <v/>
      </c>
      <c r="H4045" s="5">
        <f>IF(G4045&lt;=p_rot_a,"A",IF(G4045&lt;=p_rot_b,"B","C"))</f>
        <v/>
      </c>
    </row>
    <row r="4046">
      <c r="A4046" s="5" t="inlineStr">
        <is>
          <t>351100300990838</t>
        </is>
      </c>
      <c r="B4046" s="5" t="inlineStr">
        <is>
          <t>BEST VALUE TORNILLO OJO CERRADO F01823</t>
        </is>
      </c>
      <c r="C4046" s="5" t="inlineStr">
        <is>
          <t>FERRETERIA GENERAL</t>
        </is>
      </c>
      <c r="D4046" s="11" t="n">
        <v>2</v>
      </c>
      <c r="E4046" s="12" t="n">
        <v>1796.87</v>
      </c>
      <c r="F4046" s="14">
        <f>E4046/SUM(E$2:E$4165)</f>
        <v/>
      </c>
      <c r="G4046" s="14">
        <f>G4045+F4046</f>
        <v/>
      </c>
      <c r="H4046" s="5">
        <f>IF(G4046&lt;=p_rot_a,"A",IF(G4046&lt;=p_rot_b,"B","C"))</f>
        <v/>
      </c>
    </row>
    <row r="4047">
      <c r="A4047" s="5" t="inlineStr">
        <is>
          <t>15173</t>
        </is>
      </c>
      <c r="B4047" s="5" t="inlineStr">
        <is>
          <t>BOMBILLO LED VINTAGE A60 6W E27 110-130V</t>
        </is>
      </c>
      <c r="C4047" s="5" t="inlineStr">
        <is>
          <t>LIQUIDACION</t>
        </is>
      </c>
      <c r="D4047" s="11" t="n">
        <v>1</v>
      </c>
      <c r="E4047" s="12" t="n">
        <v>1769.91</v>
      </c>
      <c r="F4047" s="14">
        <f>E4047/SUM(E$2:E$4165)</f>
        <v/>
      </c>
      <c r="G4047" s="14">
        <f>G4046+F4047</f>
        <v/>
      </c>
      <c r="H4047" s="5">
        <f>IF(G4047&lt;=p_rot_a,"A",IF(G4047&lt;=p_rot_b,"B","C"))</f>
        <v/>
      </c>
    </row>
    <row r="4048">
      <c r="A4048" s="5" t="inlineStr">
        <is>
          <t>351100300990034</t>
        </is>
      </c>
      <c r="B4048" s="5" t="inlineStr">
        <is>
          <t>RATONERA MADERA CAJA #4</t>
        </is>
      </c>
      <c r="C4048" s="5" t="inlineStr">
        <is>
          <t>FERRETERIA GENERAL</t>
        </is>
      </c>
      <c r="D4048" s="11" t="n">
        <v>1</v>
      </c>
      <c r="E4048" s="12" t="n">
        <v>1769.91</v>
      </c>
      <c r="F4048" s="14">
        <f>E4048/SUM(E$2:E$4165)</f>
        <v/>
      </c>
      <c r="G4048" s="14">
        <f>G4047+F4048</f>
        <v/>
      </c>
      <c r="H4048" s="5">
        <f>IF(G4048&lt;=p_rot_a,"A",IF(G4048&lt;=p_rot_b,"B","C"))</f>
        <v/>
      </c>
    </row>
    <row r="4049">
      <c r="A4049" s="5" t="inlineStr">
        <is>
          <t>7462</t>
        </is>
      </c>
      <c r="B4049" s="5" t="inlineStr">
        <is>
          <t xml:space="preserve">PICAPORTE PIN PPN1 GRUESO C/RECIBIDOR </t>
        </is>
      </c>
      <c r="C4049" s="5" t="inlineStr">
        <is>
          <t>FERRETERIA GENERAL</t>
        </is>
      </c>
      <c r="D4049" s="11" t="n">
        <v>1</v>
      </c>
      <c r="E4049" s="12" t="n">
        <v>1761.77</v>
      </c>
      <c r="F4049" s="14">
        <f>E4049/SUM(E$2:E$4165)</f>
        <v/>
      </c>
      <c r="G4049" s="14">
        <f>G4048+F4049</f>
        <v/>
      </c>
      <c r="H4049" s="5">
        <f>IF(G4049&lt;=p_rot_a,"A",IF(G4049&lt;=p_rot_b,"B","C"))</f>
        <v/>
      </c>
    </row>
    <row r="4050">
      <c r="A4050" s="5" t="inlineStr">
        <is>
          <t>7449</t>
        </is>
      </c>
      <c r="B4050" s="5" t="inlineStr">
        <is>
          <t>SEPARADOR P/CERAMICA 8MM</t>
        </is>
      </c>
      <c r="C4050" s="5" t="inlineStr">
        <is>
          <t>FERRETERIA GENERAL</t>
        </is>
      </c>
      <c r="D4050" s="11" t="n">
        <v>2</v>
      </c>
      <c r="E4050" s="12" t="n">
        <v>1679.86</v>
      </c>
      <c r="F4050" s="14">
        <f>E4050/SUM(E$2:E$4165)</f>
        <v/>
      </c>
      <c r="G4050" s="14">
        <f>G4049+F4050</f>
        <v/>
      </c>
      <c r="H4050" s="5">
        <f>IF(G4050&lt;=p_rot_a,"A",IF(G4050&lt;=p_rot_b,"B","C"))</f>
        <v/>
      </c>
    </row>
    <row r="4051">
      <c r="A4051" s="5" t="inlineStr">
        <is>
          <t>71551</t>
        </is>
      </c>
      <c r="B4051" s="5" t="inlineStr">
        <is>
          <t>TORNILLO METAL 10X3/4</t>
        </is>
      </c>
      <c r="C4051" s="5" t="inlineStr">
        <is>
          <t>TORNILLERIA</t>
        </is>
      </c>
      <c r="D4051" s="11" t="n">
        <v>139</v>
      </c>
      <c r="E4051" s="12" t="n">
        <v>1667.72</v>
      </c>
      <c r="F4051" s="14">
        <f>E4051/SUM(E$2:E$4165)</f>
        <v/>
      </c>
      <c r="G4051" s="14">
        <f>G4050+F4051</f>
        <v/>
      </c>
      <c r="H4051" s="5">
        <f>IF(G4051&lt;=p_rot_a,"A",IF(G4051&lt;=p_rot_b,"B","C"))</f>
        <v/>
      </c>
    </row>
    <row r="4052">
      <c r="A4052" s="5" t="inlineStr">
        <is>
          <t>72249</t>
        </is>
      </c>
      <c r="B4052" s="5" t="inlineStr">
        <is>
          <t>LIJA METAL 360</t>
        </is>
      </c>
      <c r="C4052" s="5" t="inlineStr">
        <is>
          <t>FERRETERIA GENERAL</t>
        </is>
      </c>
      <c r="D4052" s="11" t="n">
        <v>5</v>
      </c>
      <c r="E4052" s="12" t="n">
        <v>1659.3</v>
      </c>
      <c r="F4052" s="14">
        <f>E4052/SUM(E$2:E$4165)</f>
        <v/>
      </c>
      <c r="G4052" s="14">
        <f>G4051+F4052</f>
        <v/>
      </c>
      <c r="H4052" s="5">
        <f>IF(G4052&lt;=p_rot_a,"A",IF(G4052&lt;=p_rot_b,"B","C"))</f>
        <v/>
      </c>
    </row>
    <row r="4053">
      <c r="A4053" s="5" t="inlineStr">
        <is>
          <t>6385</t>
        </is>
      </c>
      <c r="B4053" s="5" t="inlineStr">
        <is>
          <t>GRAPA CON CLAVO 5MM 100U</t>
        </is>
      </c>
      <c r="C4053" s="5" t="inlineStr">
        <is>
          <t>SIN CATEGORIA</t>
        </is>
      </c>
      <c r="D4053" s="11" t="n">
        <v>2</v>
      </c>
      <c r="E4053" s="12" t="n">
        <v>1596</v>
      </c>
      <c r="F4053" s="14">
        <f>E4053/SUM(E$2:E$4165)</f>
        <v/>
      </c>
      <c r="G4053" s="14">
        <f>G4052+F4053</f>
        <v/>
      </c>
      <c r="H4053" s="5">
        <f>IF(G4053&lt;=p_rot_a,"A",IF(G4053&lt;=p_rot_b,"B","C"))</f>
        <v/>
      </c>
    </row>
    <row r="4054">
      <c r="A4054" s="5" t="inlineStr">
        <is>
          <t>351100300991924</t>
        </is>
      </c>
      <c r="B4054" s="5" t="inlineStr">
        <is>
          <t>REPUESTO GENERADOR TOTAL</t>
        </is>
      </c>
      <c r="C4054" s="5" t="inlineStr">
        <is>
          <t>HERRAMIENTA ELECTRICA</t>
        </is>
      </c>
      <c r="D4054" s="11" t="n">
        <v>1</v>
      </c>
      <c r="E4054" s="12" t="n">
        <v>1592.92</v>
      </c>
      <c r="F4054" s="14">
        <f>E4054/SUM(E$2:E$4165)</f>
        <v/>
      </c>
      <c r="G4054" s="14">
        <f>G4053+F4054</f>
        <v/>
      </c>
      <c r="H4054" s="5">
        <f>IF(G4054&lt;=p_rot_a,"A",IF(G4054&lt;=p_rot_b,"B","C"))</f>
        <v/>
      </c>
    </row>
    <row r="4055">
      <c r="A4055" s="5" t="inlineStr">
        <is>
          <t>9290</t>
        </is>
      </c>
      <c r="B4055" s="5" t="inlineStr">
        <is>
          <t>CODO 1/2 X 45 HG</t>
        </is>
      </c>
      <c r="C4055" s="5" t="inlineStr">
        <is>
          <t>TUBERIA PVC, CANOAS Y ACCESORIOS</t>
        </is>
      </c>
      <c r="D4055" s="11" t="n">
        <v>4</v>
      </c>
      <c r="E4055" s="12" t="n">
        <v>1592.92</v>
      </c>
      <c r="F4055" s="14">
        <f>E4055/SUM(E$2:E$4165)</f>
        <v/>
      </c>
      <c r="G4055" s="14">
        <f>G4054+F4055</f>
        <v/>
      </c>
      <c r="H4055" s="5">
        <f>IF(G4055&lt;=p_rot_a,"A",IF(G4055&lt;=p_rot_b,"B","C"))</f>
        <v/>
      </c>
    </row>
    <row r="4056">
      <c r="A4056" s="5" t="inlineStr">
        <is>
          <t>320990560</t>
        </is>
      </c>
      <c r="B4056" s="5" t="inlineStr">
        <is>
          <t>MAKITA BROCA SDS PLUS 1/4 X 8 1/4 D-00882</t>
        </is>
      </c>
      <c r="C4056" s="5" t="inlineStr">
        <is>
          <t>FERRETERIA GENERAL</t>
        </is>
      </c>
      <c r="D4056" s="11" t="n">
        <v>1</v>
      </c>
      <c r="E4056" s="12" t="n">
        <v>1548.77</v>
      </c>
      <c r="F4056" s="14">
        <f>E4056/SUM(E$2:E$4165)</f>
        <v/>
      </c>
      <c r="G4056" s="14">
        <f>G4055+F4056</f>
        <v/>
      </c>
      <c r="H4056" s="5">
        <f>IF(G4056&lt;=p_rot_a,"A",IF(G4056&lt;=p_rot_b,"B","C"))</f>
        <v/>
      </c>
    </row>
    <row r="4057">
      <c r="A4057" s="5" t="inlineStr">
        <is>
          <t>71374</t>
        </is>
      </c>
      <c r="B4057" s="5" t="inlineStr">
        <is>
          <t>TORNILLO HEXAGONAL 5/16 X 2</t>
        </is>
      </c>
      <c r="C4057" s="5" t="inlineStr">
        <is>
          <t>TORNILLERIA</t>
        </is>
      </c>
      <c r="D4057" s="11" t="n">
        <v>10</v>
      </c>
      <c r="E4057" s="12" t="n">
        <v>1548.7</v>
      </c>
      <c r="F4057" s="14">
        <f>E4057/SUM(E$2:E$4165)</f>
        <v/>
      </c>
      <c r="G4057" s="14">
        <f>G4056+F4057</f>
        <v/>
      </c>
      <c r="H4057" s="5">
        <f>IF(G4057&lt;=p_rot_a,"A",IF(G4057&lt;=p_rot_b,"B","C"))</f>
        <v/>
      </c>
    </row>
    <row r="4058">
      <c r="A4058" s="5" t="inlineStr">
        <is>
          <t>72757</t>
        </is>
      </c>
      <c r="B4058" s="5" t="inlineStr">
        <is>
          <t>ARANDELA PRESION 3/16</t>
        </is>
      </c>
      <c r="C4058" s="5" t="inlineStr">
        <is>
          <t>TORNILLERIA</t>
        </is>
      </c>
      <c r="D4058" s="11" t="n">
        <v>55</v>
      </c>
      <c r="E4058" s="12" t="n">
        <v>1460.25</v>
      </c>
      <c r="F4058" s="14">
        <f>E4058/SUM(E$2:E$4165)</f>
        <v/>
      </c>
      <c r="G4058" s="14">
        <f>G4057+F4058</f>
        <v/>
      </c>
      <c r="H4058" s="5">
        <f>IF(G4058&lt;=p_rot_a,"A",IF(G4058&lt;=p_rot_b,"B","C"))</f>
        <v/>
      </c>
    </row>
    <row r="4059">
      <c r="A4059" s="5" t="inlineStr">
        <is>
          <t>351100300991304</t>
        </is>
      </c>
      <c r="B4059" s="5" t="inlineStr">
        <is>
          <t>TRUPER BROCA VIDRIO Y AZULEJO 1/8 BVI-1/8</t>
        </is>
      </c>
      <c r="C4059" s="5" t="inlineStr">
        <is>
          <t>FERRETERIA GENERAL</t>
        </is>
      </c>
      <c r="D4059" s="11" t="n">
        <v>2</v>
      </c>
      <c r="E4059" s="12" t="n">
        <v>1459.45</v>
      </c>
      <c r="F4059" s="14">
        <f>E4059/SUM(E$2:E$4165)</f>
        <v/>
      </c>
      <c r="G4059" s="14">
        <f>G4058+F4059</f>
        <v/>
      </c>
      <c r="H4059" s="5">
        <f>IF(G4059&lt;=p_rot_a,"A",IF(G4059&lt;=p_rot_b,"B","C"))</f>
        <v/>
      </c>
    </row>
    <row r="4060">
      <c r="A4060" s="5" t="inlineStr">
        <is>
          <t>71306</t>
        </is>
      </c>
      <c r="B4060" s="5" t="inlineStr">
        <is>
          <t>TOPE PUERTA DORADO</t>
        </is>
      </c>
      <c r="C4060" s="5" t="inlineStr">
        <is>
          <t>FERRETERIA GENERAL</t>
        </is>
      </c>
      <c r="D4060" s="11" t="n">
        <v>2</v>
      </c>
      <c r="E4060" s="12" t="n">
        <v>1453.32</v>
      </c>
      <c r="F4060" s="14">
        <f>E4060/SUM(E$2:E$4165)</f>
        <v/>
      </c>
      <c r="G4060" s="14">
        <f>G4059+F4060</f>
        <v/>
      </c>
      <c r="H4060" s="5">
        <f>IF(G4060&lt;=p_rot_a,"A",IF(G4060&lt;=p_rot_b,"B","C"))</f>
        <v/>
      </c>
    </row>
    <row r="4061">
      <c r="A4061" s="5" t="inlineStr">
        <is>
          <t>3097</t>
        </is>
      </c>
      <c r="B4061" s="5" t="inlineStr">
        <is>
          <t>UNION COAXIAL FITTING</t>
        </is>
      </c>
      <c r="C4061" s="5" t="inlineStr">
        <is>
          <t>ACCESORIOS ELECTRICOS Y CABLES</t>
        </is>
      </c>
      <c r="D4061" s="11" t="n">
        <v>8</v>
      </c>
      <c r="E4061" s="12" t="n">
        <v>1436.4</v>
      </c>
      <c r="F4061" s="14">
        <f>E4061/SUM(E$2:E$4165)</f>
        <v/>
      </c>
      <c r="G4061" s="14">
        <f>G4060+F4061</f>
        <v/>
      </c>
      <c r="H4061" s="5">
        <f>IF(G4061&lt;=p_rot_a,"A",IF(G4061&lt;=p_rot_b,"B","C"))</f>
        <v/>
      </c>
    </row>
    <row r="4062">
      <c r="A4062" s="5" t="inlineStr">
        <is>
          <t>996</t>
        </is>
      </c>
      <c r="B4062" s="5" t="inlineStr">
        <is>
          <t>CODO 1 1/4 X 45</t>
        </is>
      </c>
      <c r="C4062" s="5" t="inlineStr">
        <is>
          <t>TUBERIA PVC, CANOAS Y ACCESORIOS</t>
        </is>
      </c>
      <c r="D4062" s="11" t="n">
        <v>4</v>
      </c>
      <c r="E4062" s="12" t="n">
        <v>1405.3</v>
      </c>
      <c r="F4062" s="14">
        <f>E4062/SUM(E$2:E$4165)</f>
        <v/>
      </c>
      <c r="G4062" s="14">
        <f>G4061+F4062</f>
        <v/>
      </c>
      <c r="H4062" s="5">
        <f>IF(G4062&lt;=p_rot_a,"A",IF(G4062&lt;=p_rot_b,"B","C"))</f>
        <v/>
      </c>
    </row>
    <row r="4063">
      <c r="A4063" s="5" t="inlineStr">
        <is>
          <t>6665</t>
        </is>
      </c>
      <c r="B4063" s="5" t="inlineStr">
        <is>
          <t>3 EN 1 SILICON LUBRICANTE 7OZ 284ML 520</t>
        </is>
      </c>
      <c r="C4063" s="5" t="inlineStr">
        <is>
          <t>SIN CATEGORIA</t>
        </is>
      </c>
      <c r="D4063" s="11" t="n">
        <v>1</v>
      </c>
      <c r="E4063" s="12" t="n">
        <v>1377.67</v>
      </c>
      <c r="F4063" s="14">
        <f>E4063/SUM(E$2:E$4165)</f>
        <v/>
      </c>
      <c r="G4063" s="14">
        <f>G4062+F4063</f>
        <v/>
      </c>
      <c r="H4063" s="5">
        <f>IF(G4063&lt;=p_rot_a,"A",IF(G4063&lt;=p_rot_b,"B","C"))</f>
        <v/>
      </c>
    </row>
    <row r="4064">
      <c r="A4064" s="5" t="inlineStr">
        <is>
          <t>71405</t>
        </is>
      </c>
      <c r="B4064" s="5" t="inlineStr">
        <is>
          <t>CONDULETA 1/2 UL</t>
        </is>
      </c>
      <c r="C4064" s="5" t="inlineStr">
        <is>
          <t>ACCESORIOS ELECTRICOS Y CABLES</t>
        </is>
      </c>
      <c r="D4064" s="11" t="n">
        <v>2</v>
      </c>
      <c r="E4064" s="12" t="n">
        <v>1327.43</v>
      </c>
      <c r="F4064" s="14">
        <f>E4064/SUM(E$2:E$4165)</f>
        <v/>
      </c>
      <c r="G4064" s="14">
        <f>G4063+F4064</f>
        <v/>
      </c>
      <c r="H4064" s="5">
        <f>IF(G4064&lt;=p_rot_a,"A",IF(G4064&lt;=p_rot_b,"B","C"))</f>
        <v/>
      </c>
    </row>
    <row r="4065">
      <c r="A4065" s="5" t="inlineStr">
        <is>
          <t>38922342</t>
        </is>
      </c>
      <c r="B4065" s="5" t="inlineStr">
        <is>
          <t>MECATE 10MM  CABUYA</t>
        </is>
      </c>
      <c r="C4065" s="5" t="inlineStr">
        <is>
          <t>FERRETERIA GENERAL</t>
        </is>
      </c>
      <c r="D4065" s="11" t="n">
        <v>2</v>
      </c>
      <c r="E4065" s="12" t="n">
        <v>1310.14</v>
      </c>
      <c r="F4065" s="14">
        <f>E4065/SUM(E$2:E$4165)</f>
        <v/>
      </c>
      <c r="G4065" s="14">
        <f>G4064+F4065</f>
        <v/>
      </c>
      <c r="H4065" s="5">
        <f>IF(G4065&lt;=p_rot_a,"A",IF(G4065&lt;=p_rot_b,"B","C"))</f>
        <v/>
      </c>
    </row>
    <row r="4066">
      <c r="A4066" s="5" t="inlineStr">
        <is>
          <t>351100300991117</t>
        </is>
      </c>
      <c r="B4066" s="5" t="inlineStr">
        <is>
          <t xml:space="preserve">AKSI NIVEL TORPEDO 9 MAGNETICO </t>
        </is>
      </c>
      <c r="C4066" s="5" t="inlineStr">
        <is>
          <t>FERRETERIA GENERAL</t>
        </is>
      </c>
      <c r="D4066" s="11" t="n">
        <v>1</v>
      </c>
      <c r="E4066" s="12" t="n">
        <v>1281.15</v>
      </c>
      <c r="F4066" s="14">
        <f>E4066/SUM(E$2:E$4165)</f>
        <v/>
      </c>
      <c r="G4066" s="14">
        <f>G4065+F4066</f>
        <v/>
      </c>
      <c r="H4066" s="5">
        <f>IF(G4066&lt;=p_rot_a,"A",IF(G4066&lt;=p_rot_b,"B","C"))</f>
        <v/>
      </c>
    </row>
    <row r="4067">
      <c r="A4067" s="5" t="inlineStr">
        <is>
          <t>73825</t>
        </is>
      </c>
      <c r="B4067" s="5" t="inlineStr">
        <is>
          <t>BARRA ROSCADA 5/16 X 36</t>
        </is>
      </c>
      <c r="C4067" s="5" t="inlineStr">
        <is>
          <t>TORNILLERIA</t>
        </is>
      </c>
      <c r="D4067" s="11" t="n">
        <v>2</v>
      </c>
      <c r="E4067" s="12" t="n">
        <v>1277.56</v>
      </c>
      <c r="F4067" s="14">
        <f>E4067/SUM(E$2:E$4165)</f>
        <v/>
      </c>
      <c r="G4067" s="14">
        <f>G4066+F4067</f>
        <v/>
      </c>
      <c r="H4067" s="5">
        <f>IF(G4067&lt;=p_rot_a,"A",IF(G4067&lt;=p_rot_b,"B","C"))</f>
        <v/>
      </c>
    </row>
    <row r="4068">
      <c r="A4068" s="5" t="inlineStr">
        <is>
          <t>7450</t>
        </is>
      </c>
      <c r="B4068" s="5" t="inlineStr">
        <is>
          <t>SEPARADOR P/CERAMICA 10MM</t>
        </is>
      </c>
      <c r="C4068" s="5" t="inlineStr">
        <is>
          <t>FERRETERIA GENERAL</t>
        </is>
      </c>
      <c r="D4068" s="11" t="n">
        <v>2</v>
      </c>
      <c r="E4068" s="12" t="n">
        <v>1238.94</v>
      </c>
      <c r="F4068" s="14">
        <f>E4068/SUM(E$2:E$4165)</f>
        <v/>
      </c>
      <c r="G4068" s="14">
        <f>G4067+F4068</f>
        <v/>
      </c>
      <c r="H4068" s="5">
        <f>IF(G4068&lt;=p_rot_a,"A",IF(G4068&lt;=p_rot_b,"B","C"))</f>
        <v/>
      </c>
    </row>
    <row r="4069">
      <c r="A4069" s="5" t="inlineStr">
        <is>
          <t>72588</t>
        </is>
      </c>
      <c r="B4069" s="5" t="inlineStr">
        <is>
          <t>TAPON HULE CUADRADO 1/2 X 1/2</t>
        </is>
      </c>
      <c r="C4069" s="5" t="inlineStr">
        <is>
          <t>FERRETERIA GENERAL</t>
        </is>
      </c>
      <c r="D4069" s="11" t="n">
        <v>14</v>
      </c>
      <c r="E4069" s="12" t="n">
        <v>1233.73</v>
      </c>
      <c r="F4069" s="14">
        <f>E4069/SUM(E$2:E$4165)</f>
        <v/>
      </c>
      <c r="G4069" s="14">
        <f>G4068+F4069</f>
        <v/>
      </c>
      <c r="H4069" s="5">
        <f>IF(G4069&lt;=p_rot_a,"A",IF(G4069&lt;=p_rot_b,"B","C"))</f>
        <v/>
      </c>
    </row>
    <row r="4070">
      <c r="A4070" s="5" t="inlineStr">
        <is>
          <t>73180</t>
        </is>
      </c>
      <c r="B4070" s="5" t="inlineStr">
        <is>
          <t>INDUMA BISAGRA 11/2x3 T1303-109</t>
        </is>
      </c>
      <c r="C4070" s="5" t="inlineStr">
        <is>
          <t>FERRETERIA GENERAL</t>
        </is>
      </c>
      <c r="D4070" s="11" t="n">
        <v>2</v>
      </c>
      <c r="E4070" s="12" t="n">
        <v>1215.56</v>
      </c>
      <c r="F4070" s="14">
        <f>E4070/SUM(E$2:E$4165)</f>
        <v/>
      </c>
      <c r="G4070" s="14">
        <f>G4069+F4070</f>
        <v/>
      </c>
      <c r="H4070" s="5">
        <f>IF(G4070&lt;=p_rot_a,"A",IF(G4070&lt;=p_rot_b,"B","C"))</f>
        <v/>
      </c>
    </row>
    <row r="4071">
      <c r="A4071" s="5" t="inlineStr">
        <is>
          <t>7878</t>
        </is>
      </c>
      <c r="B4071" s="5" t="inlineStr">
        <is>
          <t>IRWIN PUNTA PHILLIPS EXTRA LARGA PH2 X 31/2</t>
        </is>
      </c>
      <c r="C4071" s="5" t="inlineStr">
        <is>
          <t>FERRETERIA GENERAL</t>
        </is>
      </c>
      <c r="D4071" s="11" t="n">
        <v>2</v>
      </c>
      <c r="E4071" s="12" t="n">
        <v>1214.16</v>
      </c>
      <c r="F4071" s="14">
        <f>E4071/SUM(E$2:E$4165)</f>
        <v/>
      </c>
      <c r="G4071" s="14">
        <f>G4070+F4071</f>
        <v/>
      </c>
      <c r="H4071" s="5">
        <f>IF(G4071&lt;=p_rot_a,"A",IF(G4071&lt;=p_rot_b,"B","C"))</f>
        <v/>
      </c>
    </row>
    <row r="4072">
      <c r="A4072" s="5" t="inlineStr">
        <is>
          <t>351100300990693</t>
        </is>
      </c>
      <c r="B4072" s="5" t="inlineStr">
        <is>
          <t>BANDEJA PARA SEMILLERO 98 HUECOS</t>
        </is>
      </c>
      <c r="C4072" s="5" t="inlineStr">
        <is>
          <t>FERRETERIA GENERAL</t>
        </is>
      </c>
      <c r="D4072" s="11" t="n">
        <v>1</v>
      </c>
      <c r="E4072" s="12" t="n">
        <v>1211</v>
      </c>
      <c r="F4072" s="14">
        <f>E4072/SUM(E$2:E$4165)</f>
        <v/>
      </c>
      <c r="G4072" s="14">
        <f>G4071+F4072</f>
        <v/>
      </c>
      <c r="H4072" s="5">
        <f>IF(G4072&lt;=p_rot_a,"A",IF(G4072&lt;=p_rot_b,"B","C"))</f>
        <v/>
      </c>
    </row>
    <row r="4073">
      <c r="A4073" s="5" t="inlineStr">
        <is>
          <t>71384</t>
        </is>
      </c>
      <c r="B4073" s="5" t="inlineStr">
        <is>
          <t>TORNILLO HEXAGONAL 3/8 X 3 1/2</t>
        </is>
      </c>
      <c r="C4073" s="5" t="inlineStr">
        <is>
          <t>TORNILLERIA</t>
        </is>
      </c>
      <c r="D4073" s="11" t="n">
        <v>6</v>
      </c>
      <c r="E4073" s="12" t="n">
        <v>1194.72</v>
      </c>
      <c r="F4073" s="14">
        <f>E4073/SUM(E$2:E$4165)</f>
        <v/>
      </c>
      <c r="G4073" s="14">
        <f>G4072+F4073</f>
        <v/>
      </c>
      <c r="H4073" s="5">
        <f>IF(G4073&lt;=p_rot_a,"A",IF(G4073&lt;=p_rot_b,"B","C"))</f>
        <v/>
      </c>
    </row>
    <row r="4074">
      <c r="A4074" s="5" t="inlineStr">
        <is>
          <t>351100300992529</t>
        </is>
      </c>
      <c r="B4074" s="5" t="inlineStr">
        <is>
          <t>VOLTECK EXTENSION USO RUDO 2M ER-2X16</t>
        </is>
      </c>
      <c r="C4074" s="5" t="inlineStr">
        <is>
          <t>ACCESORIOS ELECTRICOS Y CABLES</t>
        </is>
      </c>
      <c r="D4074" s="11" t="n">
        <v>1</v>
      </c>
      <c r="E4074" s="12" t="n">
        <v>1181.13</v>
      </c>
      <c r="F4074" s="14">
        <f>E4074/SUM(E$2:E$4165)</f>
        <v/>
      </c>
      <c r="G4074" s="14">
        <f>G4073+F4074</f>
        <v/>
      </c>
      <c r="H4074" s="5">
        <f>IF(G4074&lt;=p_rot_a,"A",IF(G4074&lt;=p_rot_b,"B","C"))</f>
        <v/>
      </c>
    </row>
    <row r="4075">
      <c r="A4075" s="5" t="inlineStr">
        <is>
          <t>30695</t>
        </is>
      </c>
      <c r="B4075" s="5" t="inlineStr">
        <is>
          <t>CONECTOR PVC 2 TIPO A</t>
        </is>
      </c>
      <c r="C4075" s="5" t="inlineStr">
        <is>
          <t>ACCESORIOS ELECTRICOS Y CABLES</t>
        </is>
      </c>
      <c r="D4075" s="11" t="n">
        <v>1</v>
      </c>
      <c r="E4075" s="12" t="n">
        <v>1163.72</v>
      </c>
      <c r="F4075" s="14">
        <f>E4075/SUM(E$2:E$4165)</f>
        <v/>
      </c>
      <c r="G4075" s="14">
        <f>G4074+F4075</f>
        <v/>
      </c>
      <c r="H4075" s="5">
        <f>IF(G4075&lt;=p_rot_a,"A",IF(G4075&lt;=p_rot_b,"B","C"))</f>
        <v/>
      </c>
    </row>
    <row r="4076">
      <c r="A4076" s="5" t="inlineStr">
        <is>
          <t>351100300990669</t>
        </is>
      </c>
      <c r="B4076" s="5" t="inlineStr">
        <is>
          <t>SEMILLA DE VAINICA SUPLIJARDINES</t>
        </is>
      </c>
      <c r="C4076" s="5" t="inlineStr">
        <is>
          <t>FERRETERIA GENERAL</t>
        </is>
      </c>
      <c r="D4076" s="11" t="n">
        <v>1</v>
      </c>
      <c r="E4076" s="12" t="n">
        <v>1150.44</v>
      </c>
      <c r="F4076" s="14">
        <f>E4076/SUM(E$2:E$4165)</f>
        <v/>
      </c>
      <c r="G4076" s="14">
        <f>G4075+F4076</f>
        <v/>
      </c>
      <c r="H4076" s="5">
        <f>IF(G4076&lt;=p_rot_a,"A",IF(G4076&lt;=p_rot_b,"B","C"))</f>
        <v/>
      </c>
    </row>
    <row r="4077">
      <c r="A4077" s="5" t="inlineStr">
        <is>
          <t>351100300990672</t>
        </is>
      </c>
      <c r="B4077" s="5" t="inlineStr">
        <is>
          <t>SEMILLA DE PEREJIL CRESPO SUPLIJARDINES</t>
        </is>
      </c>
      <c r="C4077" s="5" t="inlineStr">
        <is>
          <t>FERRETERIA GENERAL</t>
        </is>
      </c>
      <c r="D4077" s="11" t="n">
        <v>1</v>
      </c>
      <c r="E4077" s="12" t="n">
        <v>1150.44</v>
      </c>
      <c r="F4077" s="14">
        <f>E4077/SUM(E$2:E$4165)</f>
        <v/>
      </c>
      <c r="G4077" s="14">
        <f>G4076+F4077</f>
        <v/>
      </c>
      <c r="H4077" s="5">
        <f>IF(G4077&lt;=p_rot_a,"A",IF(G4077&lt;=p_rot_b,"B","C"))</f>
        <v/>
      </c>
    </row>
    <row r="4078">
      <c r="A4078" s="5" t="inlineStr">
        <is>
          <t>71371</t>
        </is>
      </c>
      <c r="B4078" s="5" t="inlineStr">
        <is>
          <t>TORNILLO HEXAGONAL 1/4 X 4</t>
        </is>
      </c>
      <c r="C4078" s="5" t="inlineStr">
        <is>
          <t>TORNILLERIA</t>
        </is>
      </c>
      <c r="D4078" s="11" t="n">
        <v>9</v>
      </c>
      <c r="E4078" s="12" t="n">
        <v>1115.01</v>
      </c>
      <c r="F4078" s="14">
        <f>E4078/SUM(E$2:E$4165)</f>
        <v/>
      </c>
      <c r="G4078" s="14">
        <f>G4077+F4078</f>
        <v/>
      </c>
      <c r="H4078" s="5">
        <f>IF(G4078&lt;=p_rot_a,"A",IF(G4078&lt;=p_rot_b,"B","C"))</f>
        <v/>
      </c>
    </row>
    <row r="4079">
      <c r="A4079" s="5" t="inlineStr">
        <is>
          <t>351100300990660</t>
        </is>
      </c>
      <c r="B4079" s="5" t="inlineStr">
        <is>
          <t>SEMILLA DE TOMATE SUPLIJARDINES</t>
        </is>
      </c>
      <c r="C4079" s="5" t="inlineStr">
        <is>
          <t>FERRETERIA GENERAL</t>
        </is>
      </c>
      <c r="D4079" s="11" t="n">
        <v>1</v>
      </c>
      <c r="E4079" s="12" t="n">
        <v>1108.13</v>
      </c>
      <c r="F4079" s="14">
        <f>E4079/SUM(E$2:E$4165)</f>
        <v/>
      </c>
      <c r="G4079" s="14">
        <f>G4078+F4079</f>
        <v/>
      </c>
      <c r="H4079" s="5">
        <f>IF(G4079&lt;=p_rot_a,"A",IF(G4079&lt;=p_rot_b,"B","C"))</f>
        <v/>
      </c>
    </row>
    <row r="4080">
      <c r="A4080" s="5" t="inlineStr">
        <is>
          <t>351100300990671</t>
        </is>
      </c>
      <c r="B4080" s="5" t="inlineStr">
        <is>
          <t>SEMILLA DE AYOTE SUPLIJARDINES</t>
        </is>
      </c>
      <c r="C4080" s="5" t="inlineStr">
        <is>
          <t>FERRETERIA GENERAL</t>
        </is>
      </c>
      <c r="D4080" s="11" t="n">
        <v>1</v>
      </c>
      <c r="E4080" s="12" t="n">
        <v>1073.31</v>
      </c>
      <c r="F4080" s="14">
        <f>E4080/SUM(E$2:E$4165)</f>
        <v/>
      </c>
      <c r="G4080" s="14">
        <f>G4079+F4080</f>
        <v/>
      </c>
      <c r="H4080" s="5">
        <f>IF(G4080&lt;=p_rot_a,"A",IF(G4080&lt;=p_rot_b,"B","C"))</f>
        <v/>
      </c>
    </row>
    <row r="4081">
      <c r="A4081" s="5" t="inlineStr">
        <is>
          <t>351100300990675</t>
        </is>
      </c>
      <c r="B4081" s="5" t="inlineStr">
        <is>
          <t>SEMILLA DE TOMILLO SUPLIJARDINES</t>
        </is>
      </c>
      <c r="C4081" s="5" t="inlineStr">
        <is>
          <t>FERRETERIA GENERAL</t>
        </is>
      </c>
      <c r="D4081" s="11" t="n">
        <v>1</v>
      </c>
      <c r="E4081" s="12" t="n">
        <v>1073.31</v>
      </c>
      <c r="F4081" s="14">
        <f>E4081/SUM(E$2:E$4165)</f>
        <v/>
      </c>
      <c r="G4081" s="14">
        <f>G4080+F4081</f>
        <v/>
      </c>
      <c r="H4081" s="5">
        <f>IF(G4081&lt;=p_rot_a,"A",IF(G4081&lt;=p_rot_b,"B","C"))</f>
        <v/>
      </c>
    </row>
    <row r="4082">
      <c r="A4082" s="5" t="inlineStr">
        <is>
          <t>73517</t>
        </is>
      </c>
      <c r="B4082" s="5" t="inlineStr">
        <is>
          <t>GANCHO ADHESIVO 6PC F01454</t>
        </is>
      </c>
      <c r="C4082" s="5" t="inlineStr">
        <is>
          <t>FERRETERIA GENERAL</t>
        </is>
      </c>
      <c r="D4082" s="11" t="n">
        <v>1</v>
      </c>
      <c r="E4082" s="12" t="n">
        <v>1054</v>
      </c>
      <c r="F4082" s="14">
        <f>E4082/SUM(E$2:E$4165)</f>
        <v/>
      </c>
      <c r="G4082" s="14">
        <f>G4081+F4082</f>
        <v/>
      </c>
      <c r="H4082" s="5">
        <f>IF(G4082&lt;=p_rot_a,"A",IF(G4082&lt;=p_rot_b,"B","C"))</f>
        <v/>
      </c>
    </row>
    <row r="4083">
      <c r="A4083" s="5" t="inlineStr">
        <is>
          <t>351100300991674</t>
        </is>
      </c>
      <c r="B4083" s="5" t="inlineStr">
        <is>
          <t>BV GANCHO OVALADO TRANSO 2PMC 60MM F01487</t>
        </is>
      </c>
      <c r="C4083" s="5" t="inlineStr">
        <is>
          <t>FERRETERIA GENERAL</t>
        </is>
      </c>
      <c r="D4083" s="11" t="n">
        <v>1</v>
      </c>
      <c r="E4083" s="12" t="n">
        <v>1041.6</v>
      </c>
      <c r="F4083" s="14">
        <f>E4083/SUM(E$2:E$4165)</f>
        <v/>
      </c>
      <c r="G4083" s="14">
        <f>G4082+F4083</f>
        <v/>
      </c>
      <c r="H4083" s="5">
        <f>IF(G4083&lt;=p_rot_a,"A",IF(G4083&lt;=p_rot_b,"B","C"))</f>
        <v/>
      </c>
    </row>
    <row r="4084">
      <c r="A4084" s="5" t="inlineStr">
        <is>
          <t>752</t>
        </is>
      </c>
      <c r="B4084" s="5" t="inlineStr">
        <is>
          <t>CHINCHES TRITON 100 UDS</t>
        </is>
      </c>
      <c r="C4084" s="5" t="inlineStr">
        <is>
          <t>FERRETERIA GENERAL</t>
        </is>
      </c>
      <c r="D4084" s="11" t="n">
        <v>1</v>
      </c>
      <c r="E4084" s="12" t="n">
        <v>947.4299999999999</v>
      </c>
      <c r="F4084" s="14">
        <f>E4084/SUM(E$2:E$4165)</f>
        <v/>
      </c>
      <c r="G4084" s="14">
        <f>G4083+F4084</f>
        <v/>
      </c>
      <c r="H4084" s="5">
        <f>IF(G4084&lt;=p_rot_a,"A",IF(G4084&lt;=p_rot_b,"B","C"))</f>
        <v/>
      </c>
    </row>
    <row r="4085">
      <c r="A4085" s="5" t="inlineStr">
        <is>
          <t>30632</t>
        </is>
      </c>
      <c r="B4085" s="5" t="inlineStr">
        <is>
          <t>CONECTOR BIEX S/FORRO 1 1/4 UL</t>
        </is>
      </c>
      <c r="C4085" s="5" t="inlineStr">
        <is>
          <t>ACCESORIOS ELECTRICOS Y CABLES</t>
        </is>
      </c>
      <c r="D4085" s="11" t="n">
        <v>1</v>
      </c>
      <c r="E4085" s="12" t="n">
        <v>946.8</v>
      </c>
      <c r="F4085" s="14">
        <f>E4085/SUM(E$2:E$4165)</f>
        <v/>
      </c>
      <c r="G4085" s="14">
        <f>G4084+F4085</f>
        <v/>
      </c>
      <c r="H4085" s="5">
        <f>IF(G4085&lt;=p_rot_a,"A",IF(G4085&lt;=p_rot_b,"B","C"))</f>
        <v/>
      </c>
    </row>
    <row r="4086">
      <c r="A4086" s="5" t="inlineStr">
        <is>
          <t>71382</t>
        </is>
      </c>
      <c r="B4086" s="5" t="inlineStr">
        <is>
          <t>TORNILLO HEXAGONAL 3/8 X 2 1/2</t>
        </is>
      </c>
      <c r="C4086" s="5" t="inlineStr">
        <is>
          <t>TORNILLERIA</t>
        </is>
      </c>
      <c r="D4086" s="11" t="n">
        <v>5</v>
      </c>
      <c r="E4086" s="12" t="n">
        <v>929.2</v>
      </c>
      <c r="F4086" s="14">
        <f>E4086/SUM(E$2:E$4165)</f>
        <v/>
      </c>
      <c r="G4086" s="14">
        <f>G4085+F4086</f>
        <v/>
      </c>
      <c r="H4086" s="5">
        <f>IF(G4086&lt;=p_rot_a,"A",IF(G4086&lt;=p_rot_b,"B","C"))</f>
        <v/>
      </c>
    </row>
    <row r="4087">
      <c r="A4087" s="5" t="inlineStr">
        <is>
          <t>30144</t>
        </is>
      </c>
      <c r="B4087" s="5" t="inlineStr">
        <is>
          <t>ARRANCADOR FS2</t>
        </is>
      </c>
      <c r="C4087" s="5" t="inlineStr">
        <is>
          <t>ACCESORIOS ELECTRICOS Y CABLES</t>
        </is>
      </c>
      <c r="D4087" s="11" t="n">
        <v>2</v>
      </c>
      <c r="E4087" s="12" t="n">
        <v>924.79</v>
      </c>
      <c r="F4087" s="14">
        <f>E4087/SUM(E$2:E$4165)</f>
        <v/>
      </c>
      <c r="G4087" s="14">
        <f>G4086+F4087</f>
        <v/>
      </c>
      <c r="H4087" s="5">
        <f>IF(G4087&lt;=p_rot_a,"A",IF(G4087&lt;=p_rot_b,"B","C"))</f>
        <v/>
      </c>
    </row>
    <row r="4088">
      <c r="A4088" s="5" t="inlineStr">
        <is>
          <t>351100300990747</t>
        </is>
      </c>
      <c r="B4088" s="5" t="inlineStr">
        <is>
          <t>CUERDA ALBANIL ROJA</t>
        </is>
      </c>
      <c r="C4088" s="5" t="inlineStr">
        <is>
          <t>SIN CATEGORIA</t>
        </is>
      </c>
      <c r="D4088" s="11" t="n">
        <v>1</v>
      </c>
      <c r="E4088" s="12" t="n">
        <v>917.15</v>
      </c>
      <c r="F4088" s="14">
        <f>E4088/SUM(E$2:E$4165)</f>
        <v/>
      </c>
      <c r="G4088" s="14">
        <f>G4087+F4088</f>
        <v/>
      </c>
      <c r="H4088" s="5">
        <f>IF(G4088&lt;=p_rot_a,"A",IF(G4088&lt;=p_rot_b,"B","C"))</f>
        <v/>
      </c>
    </row>
    <row r="4089">
      <c r="A4089" s="5" t="inlineStr">
        <is>
          <t>9732</t>
        </is>
      </c>
      <c r="B4089" s="5" t="inlineStr">
        <is>
          <t>TORNILLO CARROCERIA 3/8 X 1</t>
        </is>
      </c>
      <c r="C4089" s="5" t="inlineStr">
        <is>
          <t>TORNILLERIA</t>
        </is>
      </c>
      <c r="D4089" s="11" t="n">
        <v>6</v>
      </c>
      <c r="E4089" s="12" t="n">
        <v>902.65</v>
      </c>
      <c r="F4089" s="14">
        <f>E4089/SUM(E$2:E$4165)</f>
        <v/>
      </c>
      <c r="G4089" s="14">
        <f>G4088+F4089</f>
        <v/>
      </c>
      <c r="H4089" s="5">
        <f>IF(G4089&lt;=p_rot_a,"A",IF(G4089&lt;=p_rot_b,"B","C"))</f>
        <v/>
      </c>
    </row>
    <row r="4090">
      <c r="A4090" s="5" t="inlineStr">
        <is>
          <t>72330</t>
        </is>
      </c>
      <c r="B4090" s="5" t="inlineStr">
        <is>
          <t>TORNILLO OJO CERRADO #12</t>
        </is>
      </c>
      <c r="C4090" s="5" t="inlineStr">
        <is>
          <t>TORNILLERIA</t>
        </is>
      </c>
      <c r="D4090" s="11" t="n">
        <v>2</v>
      </c>
      <c r="E4090" s="12" t="n">
        <v>900.88</v>
      </c>
      <c r="F4090" s="14">
        <f>E4090/SUM(E$2:E$4165)</f>
        <v/>
      </c>
      <c r="G4090" s="14">
        <f>G4089+F4090</f>
        <v/>
      </c>
      <c r="H4090" s="5">
        <f>IF(G4090&lt;=p_rot_a,"A",IF(G4090&lt;=p_rot_b,"B","C"))</f>
        <v/>
      </c>
    </row>
    <row r="4091">
      <c r="A4091" s="5" t="inlineStr">
        <is>
          <t>73057</t>
        </is>
      </c>
      <c r="B4091" s="5" t="inlineStr">
        <is>
          <t>CONECTOR PLANO MACHO AISLADO AMARILLO</t>
        </is>
      </c>
      <c r="C4091" s="5" t="inlineStr">
        <is>
          <t>ACCESORIOS ELECTRICOS Y CABLES</t>
        </is>
      </c>
      <c r="D4091" s="11" t="n">
        <v>10</v>
      </c>
      <c r="E4091" s="12" t="n">
        <v>885</v>
      </c>
      <c r="F4091" s="14">
        <f>E4091/SUM(E$2:E$4165)</f>
        <v/>
      </c>
      <c r="G4091" s="14">
        <f>G4090+F4091</f>
        <v/>
      </c>
      <c r="H4091" s="5">
        <f>IF(G4091&lt;=p_rot_a,"A",IF(G4091&lt;=p_rot_b,"B","C"))</f>
        <v/>
      </c>
    </row>
    <row r="4092">
      <c r="A4092" s="5" t="inlineStr">
        <is>
          <t>71521</t>
        </is>
      </c>
      <c r="B4092" s="5" t="inlineStr">
        <is>
          <t>DESATORNILLADOR PLANO SAPITA BV H420108</t>
        </is>
      </c>
      <c r="C4092" s="5" t="inlineStr">
        <is>
          <t>FERRETERIA GENERAL</t>
        </is>
      </c>
      <c r="D4092" s="11" t="n">
        <v>1</v>
      </c>
      <c r="E4092" s="12" t="n">
        <v>884.96</v>
      </c>
      <c r="F4092" s="14">
        <f>E4092/SUM(E$2:E$4165)</f>
        <v/>
      </c>
      <c r="G4092" s="14">
        <f>G4091+F4092</f>
        <v/>
      </c>
      <c r="H4092" s="5">
        <f>IF(G4092&lt;=p_rot_a,"A",IF(G4092&lt;=p_rot_b,"B","C"))</f>
        <v/>
      </c>
    </row>
    <row r="4093">
      <c r="A4093" s="5" t="inlineStr">
        <is>
          <t>72661</t>
        </is>
      </c>
      <c r="B4093" s="5" t="inlineStr">
        <is>
          <t>CONDULETA 3/4 UL</t>
        </is>
      </c>
      <c r="C4093" s="5" t="inlineStr">
        <is>
          <t>ACCESORIOS ELECTRICOS Y CABLES</t>
        </is>
      </c>
      <c r="D4093" s="11" t="n">
        <v>1</v>
      </c>
      <c r="E4093" s="12" t="n">
        <v>884.96</v>
      </c>
      <c r="F4093" s="14">
        <f>E4093/SUM(E$2:E$4165)</f>
        <v/>
      </c>
      <c r="G4093" s="14">
        <f>G4092+F4093</f>
        <v/>
      </c>
      <c r="H4093" s="5">
        <f>IF(G4093&lt;=p_rot_a,"A",IF(G4093&lt;=p_rot_b,"B","C"))</f>
        <v/>
      </c>
    </row>
    <row r="4094">
      <c r="A4094" s="5" t="inlineStr">
        <is>
          <t>73723</t>
        </is>
      </c>
      <c r="B4094" s="5" t="inlineStr">
        <is>
          <t>TORNILLO CARROCERIA 3/8 X 6</t>
        </is>
      </c>
      <c r="C4094" s="5" t="inlineStr">
        <is>
          <t>TORNILLERIA</t>
        </is>
      </c>
      <c r="D4094" s="11" t="n">
        <v>4</v>
      </c>
      <c r="E4094" s="12" t="n">
        <v>884.96</v>
      </c>
      <c r="F4094" s="14">
        <f>E4094/SUM(E$2:E$4165)</f>
        <v/>
      </c>
      <c r="G4094" s="14">
        <f>G4093+F4094</f>
        <v/>
      </c>
      <c r="H4094" s="5">
        <f>IF(G4094&lt;=p_rot_a,"A",IF(G4094&lt;=p_rot_b,"B","C"))</f>
        <v/>
      </c>
    </row>
    <row r="4095">
      <c r="A4095" s="5" t="inlineStr">
        <is>
          <t>9244</t>
        </is>
      </c>
      <c r="B4095" s="5" t="inlineStr">
        <is>
          <t>REDUCCION PVC 11/4 X 1</t>
        </is>
      </c>
      <c r="C4095" s="5" t="inlineStr">
        <is>
          <t>TUBERIA PVC, CANOAS Y ACCESORIOS</t>
        </is>
      </c>
      <c r="D4095" s="11" t="n">
        <v>1</v>
      </c>
      <c r="E4095" s="12" t="n">
        <v>884.96</v>
      </c>
      <c r="F4095" s="14">
        <f>E4095/SUM(E$2:E$4165)</f>
        <v/>
      </c>
      <c r="G4095" s="14">
        <f>G4094+F4095</f>
        <v/>
      </c>
      <c r="H4095" s="5">
        <f>IF(G4095&lt;=p_rot_a,"A",IF(G4095&lt;=p_rot_b,"B","C"))</f>
        <v/>
      </c>
    </row>
    <row r="4096">
      <c r="A4096" s="5" t="inlineStr">
        <is>
          <t>351100300991140</t>
        </is>
      </c>
      <c r="B4096" s="5" t="inlineStr">
        <is>
          <t>TOTAL CUERDA ORILLADORA 2.4MM X 15MT TEL2415</t>
        </is>
      </c>
      <c r="C4096" s="5" t="inlineStr">
        <is>
          <t>FERRETERIA GENERAL</t>
        </is>
      </c>
      <c r="D4096" s="11" t="n">
        <v>1</v>
      </c>
      <c r="E4096" s="12" t="n">
        <v>864.78</v>
      </c>
      <c r="F4096" s="14">
        <f>E4096/SUM(E$2:E$4165)</f>
        <v/>
      </c>
      <c r="G4096" s="14">
        <f>G4095+F4096</f>
        <v/>
      </c>
      <c r="H4096" s="5">
        <f>IF(G4096&lt;=p_rot_a,"A",IF(G4096&lt;=p_rot_b,"B","C"))</f>
        <v/>
      </c>
    </row>
    <row r="4097">
      <c r="A4097" s="5" t="inlineStr">
        <is>
          <t>73250</t>
        </is>
      </c>
      <c r="B4097" s="5" t="inlineStr">
        <is>
          <t>TOTAL MONOGAFA TSP302</t>
        </is>
      </c>
      <c r="C4097" s="5" t="inlineStr">
        <is>
          <t>FERRETERIA GENERAL</t>
        </is>
      </c>
      <c r="D4097" s="11" t="n">
        <v>1</v>
      </c>
      <c r="E4097" s="12" t="n">
        <v>859.6</v>
      </c>
      <c r="F4097" s="14">
        <f>E4097/SUM(E$2:E$4165)</f>
        <v/>
      </c>
      <c r="G4097" s="14">
        <f>G4096+F4097</f>
        <v/>
      </c>
      <c r="H4097" s="5">
        <f>IF(G4097&lt;=p_rot_a,"A",IF(G4097&lt;=p_rot_b,"B","C"))</f>
        <v/>
      </c>
    </row>
    <row r="4098">
      <c r="A4098" s="5" t="inlineStr">
        <is>
          <t>72618</t>
        </is>
      </c>
      <c r="B4098" s="5" t="inlineStr">
        <is>
          <t>TRUPER CUBO 11MM 13525</t>
        </is>
      </c>
      <c r="C4098" s="5" t="inlineStr">
        <is>
          <t>FERRETERIA GENERAL</t>
        </is>
      </c>
      <c r="D4098" s="11" t="n">
        <v>1</v>
      </c>
      <c r="E4098" s="12" t="n">
        <v>843.48</v>
      </c>
      <c r="F4098" s="14">
        <f>E4098/SUM(E$2:E$4165)</f>
        <v/>
      </c>
      <c r="G4098" s="14">
        <f>G4097+F4098</f>
        <v/>
      </c>
      <c r="H4098" s="5">
        <f>IF(G4098&lt;=p_rot_a,"A",IF(G4098&lt;=p_rot_b,"B","C"))</f>
        <v/>
      </c>
    </row>
    <row r="4099">
      <c r="A4099" s="5" t="inlineStr">
        <is>
          <t>33031</t>
        </is>
      </c>
      <c r="B4099" s="5" t="inlineStr">
        <is>
          <t>CEPILLO circular espiga</t>
        </is>
      </c>
      <c r="C4099" s="5" t="inlineStr">
        <is>
          <t>FERRETERIA GENERAL</t>
        </is>
      </c>
      <c r="D4099" s="11" t="n">
        <v>1</v>
      </c>
      <c r="E4099" s="12" t="n">
        <v>837.98</v>
      </c>
      <c r="F4099" s="14">
        <f>E4099/SUM(E$2:E$4165)</f>
        <v/>
      </c>
      <c r="G4099" s="14">
        <f>G4098+F4099</f>
        <v/>
      </c>
      <c r="H4099" s="5">
        <f>IF(G4099&lt;=p_rot_a,"A",IF(G4099&lt;=p_rot_b,"B","C"))</f>
        <v/>
      </c>
    </row>
    <row r="4100">
      <c r="A4100" s="5" t="inlineStr">
        <is>
          <t>71377</t>
        </is>
      </c>
      <c r="B4100" s="5" t="inlineStr">
        <is>
          <t>TORNILLO HEXAGONAL 5/16 X 3 1/2</t>
        </is>
      </c>
      <c r="C4100" s="5" t="inlineStr">
        <is>
          <t>TORNILLERIA</t>
        </is>
      </c>
      <c r="D4100" s="11" t="n">
        <v>8</v>
      </c>
      <c r="E4100" s="12" t="n">
        <v>814.16</v>
      </c>
      <c r="F4100" s="14">
        <f>E4100/SUM(E$2:E$4165)</f>
        <v/>
      </c>
      <c r="G4100" s="14">
        <f>G4099+F4100</f>
        <v/>
      </c>
      <c r="H4100" s="5">
        <f>IF(G4100&lt;=p_rot_a,"A",IF(G4100&lt;=p_rot_b,"B","C"))</f>
        <v/>
      </c>
    </row>
    <row r="4101">
      <c r="A4101" s="5" t="inlineStr">
        <is>
          <t>351100300990840</t>
        </is>
      </c>
      <c r="B4101" s="5" t="inlineStr">
        <is>
          <t>BEST VALUE TORNILLO OJO CERRADO F01821</t>
        </is>
      </c>
      <c r="C4101" s="5" t="inlineStr">
        <is>
          <t>FERRETERIA GENERAL</t>
        </is>
      </c>
      <c r="D4101" s="11" t="n">
        <v>1</v>
      </c>
      <c r="E4101" s="12" t="n">
        <v>802.58</v>
      </c>
      <c r="F4101" s="14">
        <f>E4101/SUM(E$2:E$4165)</f>
        <v/>
      </c>
      <c r="G4101" s="14">
        <f>G4100+F4101</f>
        <v/>
      </c>
      <c r="H4101" s="5">
        <f>IF(G4101&lt;=p_rot_a,"A",IF(G4101&lt;=p_rot_b,"B","C"))</f>
        <v/>
      </c>
    </row>
    <row r="4102">
      <c r="A4102" s="5" t="inlineStr">
        <is>
          <t>72517</t>
        </is>
      </c>
      <c r="B4102" s="5" t="inlineStr">
        <is>
          <t>NIPLE 1/2 X 41/2 GALVANIZADO</t>
        </is>
      </c>
      <c r="C4102" s="5" t="inlineStr">
        <is>
          <t>FERRETERIA GENERAL</t>
        </is>
      </c>
      <c r="D4102" s="11" t="n">
        <v>2</v>
      </c>
      <c r="E4102" s="12" t="n">
        <v>796.46</v>
      </c>
      <c r="F4102" s="14">
        <f>E4102/SUM(E$2:E$4165)</f>
        <v/>
      </c>
      <c r="G4102" s="14">
        <f>G4101+F4102</f>
        <v/>
      </c>
      <c r="H4102" s="5">
        <f>IF(G4102&lt;=p_rot_a,"A",IF(G4102&lt;=p_rot_b,"B","C"))</f>
        <v/>
      </c>
    </row>
    <row r="4103">
      <c r="A4103" s="5" t="inlineStr">
        <is>
          <t>9312</t>
        </is>
      </c>
      <c r="B4103" s="5" t="inlineStr">
        <is>
          <t>PEGAMENTO P/ CANOA 25 GR TRANSP</t>
        </is>
      </c>
      <c r="C4103" s="5" t="inlineStr">
        <is>
          <t>SIN CATEGORIA</t>
        </is>
      </c>
      <c r="D4103" s="11" t="n">
        <v>1</v>
      </c>
      <c r="E4103" s="12" t="n">
        <v>796.46</v>
      </c>
      <c r="F4103" s="14">
        <f>E4103/SUM(E$2:E$4165)</f>
        <v/>
      </c>
      <c r="G4103" s="14">
        <f>G4102+F4103</f>
        <v/>
      </c>
      <c r="H4103" s="5">
        <f>IF(G4103&lt;=p_rot_a,"A",IF(G4103&lt;=p_rot_b,"B","C"))</f>
        <v/>
      </c>
    </row>
    <row r="4104">
      <c r="A4104" s="5" t="inlineStr">
        <is>
          <t>73215</t>
        </is>
      </c>
      <c r="B4104" s="5" t="inlineStr">
        <is>
          <t>TAPON HULE REDONDO 1 1/2</t>
        </is>
      </c>
      <c r="C4104" s="5" t="inlineStr">
        <is>
          <t>FERRETERIA GENERAL</t>
        </is>
      </c>
      <c r="D4104" s="11" t="n">
        <v>9</v>
      </c>
      <c r="E4104" s="12" t="n">
        <v>786.72</v>
      </c>
      <c r="F4104" s="14">
        <f>E4104/SUM(E$2:E$4165)</f>
        <v/>
      </c>
      <c r="G4104" s="14">
        <f>G4103+F4104</f>
        <v/>
      </c>
      <c r="H4104" s="5">
        <f>IF(G4104&lt;=p_rot_a,"A",IF(G4104&lt;=p_rot_b,"B","C"))</f>
        <v/>
      </c>
    </row>
    <row r="4105">
      <c r="A4105" s="5" t="inlineStr">
        <is>
          <t>71109</t>
        </is>
      </c>
      <c r="B4105" s="5" t="inlineStr">
        <is>
          <t>NIPLE 1/2 X 7 GALVANIZADO</t>
        </is>
      </c>
      <c r="C4105" s="5" t="inlineStr">
        <is>
          <t>FERRETERIA GENERAL</t>
        </is>
      </c>
      <c r="D4105" s="11" t="n">
        <v>1</v>
      </c>
      <c r="E4105" s="12" t="n">
        <v>768</v>
      </c>
      <c r="F4105" s="14">
        <f>E4105/SUM(E$2:E$4165)</f>
        <v/>
      </c>
      <c r="G4105" s="14">
        <f>G4104+F4105</f>
        <v/>
      </c>
      <c r="H4105" s="5">
        <f>IF(G4105&lt;=p_rot_a,"A",IF(G4105&lt;=p_rot_b,"B","C"))</f>
        <v/>
      </c>
    </row>
    <row r="4106">
      <c r="A4106" s="5" t="inlineStr">
        <is>
          <t>72946</t>
        </is>
      </c>
      <c r="B4106" s="5" t="inlineStr">
        <is>
          <t>72946</t>
        </is>
      </c>
      <c r="C4106" s="5" t="inlineStr">
        <is>
          <t>SIN CATEGORIA</t>
        </is>
      </c>
      <c r="D4106" s="11" t="n">
        <v>1</v>
      </c>
      <c r="E4106" s="12" t="n">
        <v>752.21</v>
      </c>
      <c r="F4106" s="14">
        <f>E4106/SUM(E$2:E$4165)</f>
        <v/>
      </c>
      <c r="G4106" s="14">
        <f>G4105+F4106</f>
        <v/>
      </c>
      <c r="H4106" s="5">
        <f>IF(G4106&lt;=p_rot_a,"A",IF(G4106&lt;=p_rot_b,"B","C"))</f>
        <v/>
      </c>
    </row>
    <row r="4107">
      <c r="A4107" s="5" t="inlineStr">
        <is>
          <t>990352</t>
        </is>
      </c>
      <c r="B4107" s="5" t="inlineStr">
        <is>
          <t>LIQUIDACION DICOLOR BARNIZ 1/48</t>
        </is>
      </c>
      <c r="C4107" s="5" t="inlineStr">
        <is>
          <t>FERRETERIA GENERAL</t>
        </is>
      </c>
      <c r="D4107" s="11" t="n">
        <v>1</v>
      </c>
      <c r="E4107" s="12" t="n">
        <v>730.09</v>
      </c>
      <c r="F4107" s="14">
        <f>E4107/SUM(E$2:E$4165)</f>
        <v/>
      </c>
      <c r="G4107" s="14">
        <f>G4106+F4107</f>
        <v/>
      </c>
      <c r="H4107" s="5">
        <f>IF(G4107&lt;=p_rot_a,"A",IF(G4107&lt;=p_rot_b,"B","C"))</f>
        <v/>
      </c>
    </row>
    <row r="4108">
      <c r="A4108" s="5" t="inlineStr">
        <is>
          <t>72273</t>
        </is>
      </c>
      <c r="B4108" s="5" t="inlineStr">
        <is>
          <t>TAPON PVC 1 1/4</t>
        </is>
      </c>
      <c r="C4108" s="5" t="inlineStr">
        <is>
          <t>TUBERIA PVC, CANOAS Y ACCESORIOS</t>
        </is>
      </c>
      <c r="D4108" s="11" t="n">
        <v>1</v>
      </c>
      <c r="E4108" s="12" t="n">
        <v>676.46</v>
      </c>
      <c r="F4108" s="14">
        <f>E4108/SUM(E$2:E$4165)</f>
        <v/>
      </c>
      <c r="G4108" s="14">
        <f>G4107+F4108</f>
        <v/>
      </c>
      <c r="H4108" s="5">
        <f>IF(G4108&lt;=p_rot_a,"A",IF(G4108&lt;=p_rot_b,"B","C"))</f>
        <v/>
      </c>
    </row>
    <row r="4109">
      <c r="A4109" s="5" t="inlineStr">
        <is>
          <t>5343434</t>
        </is>
      </c>
      <c r="B4109" s="5" t="inlineStr">
        <is>
          <t>TORNILLO ESTUFA 3/16 X 21/2</t>
        </is>
      </c>
      <c r="C4109" s="5" t="inlineStr">
        <is>
          <t>TORNILLERIA</t>
        </is>
      </c>
      <c r="D4109" s="11" t="n">
        <v>10</v>
      </c>
      <c r="E4109" s="12" t="n">
        <v>663.7</v>
      </c>
      <c r="F4109" s="14">
        <f>E4109/SUM(E$2:E$4165)</f>
        <v/>
      </c>
      <c r="G4109" s="14">
        <f>G4108+F4109</f>
        <v/>
      </c>
      <c r="H4109" s="5">
        <f>IF(G4109&lt;=p_rot_a,"A",IF(G4109&lt;=p_rot_b,"B","C"))</f>
        <v/>
      </c>
    </row>
    <row r="4110">
      <c r="A4110" s="5" t="inlineStr">
        <is>
          <t>71383</t>
        </is>
      </c>
      <c r="B4110" s="5" t="inlineStr">
        <is>
          <t>TORNILLO HEXAGONAL 3/8 X 3</t>
        </is>
      </c>
      <c r="C4110" s="5" t="inlineStr">
        <is>
          <t>TORNILLERIA</t>
        </is>
      </c>
      <c r="D4110" s="11" t="n">
        <v>4</v>
      </c>
      <c r="E4110" s="12" t="n">
        <v>637.16</v>
      </c>
      <c r="F4110" s="14">
        <f>E4110/SUM(E$2:E$4165)</f>
        <v/>
      </c>
      <c r="G4110" s="14">
        <f>G4109+F4110</f>
        <v/>
      </c>
      <c r="H4110" s="5">
        <f>IF(G4110&lt;=p_rot_a,"A",IF(G4110&lt;=p_rot_b,"B","C"))</f>
        <v/>
      </c>
    </row>
    <row r="4111">
      <c r="A4111" s="5" t="inlineStr">
        <is>
          <t>12900</t>
        </is>
      </c>
      <c r="B4111" s="5" t="inlineStr">
        <is>
          <t>CONECTOR EMT 3/4 PRESION</t>
        </is>
      </c>
      <c r="C4111" s="5" t="inlineStr">
        <is>
          <t>ACCESORIOS ELECTRICOS Y CABLES</t>
        </is>
      </c>
      <c r="D4111" s="11" t="n">
        <v>1</v>
      </c>
      <c r="E4111" s="12" t="n">
        <v>627.9400000000001</v>
      </c>
      <c r="F4111" s="14">
        <f>E4111/SUM(E$2:E$4165)</f>
        <v/>
      </c>
      <c r="G4111" s="14">
        <f>G4110+F4111</f>
        <v/>
      </c>
      <c r="H4111" s="5">
        <f>IF(G4111&lt;=p_rot_a,"A",IF(G4111&lt;=p_rot_b,"B","C"))</f>
        <v/>
      </c>
    </row>
    <row r="4112">
      <c r="A4112" s="5" t="inlineStr">
        <is>
          <t>60100016</t>
        </is>
      </c>
      <c r="B4112" s="5" t="inlineStr">
        <is>
          <t>BOMBILLO P/ REFRI DOMESTICO SYLVANIA 40A15 E27</t>
        </is>
      </c>
      <c r="C4112" s="5" t="inlineStr">
        <is>
          <t>BOMBILLOS Y LAMPARAS</t>
        </is>
      </c>
      <c r="D4112" s="11" t="n">
        <v>1</v>
      </c>
      <c r="E4112" s="12" t="n">
        <v>619.47</v>
      </c>
      <c r="F4112" s="14">
        <f>E4112/SUM(E$2:E$4165)</f>
        <v/>
      </c>
      <c r="G4112" s="14">
        <f>G4111+F4112</f>
        <v/>
      </c>
      <c r="H4112" s="5">
        <f>IF(G4112&lt;=p_rot_a,"A",IF(G4112&lt;=p_rot_b,"B","C"))</f>
        <v/>
      </c>
    </row>
    <row r="4113">
      <c r="A4113" s="5" t="inlineStr">
        <is>
          <t>30153</t>
        </is>
      </c>
      <c r="B4113" s="5" t="inlineStr">
        <is>
          <t>SOCKET P/ LAMPARA PORCELANA E-12</t>
        </is>
      </c>
      <c r="C4113" s="5" t="inlineStr">
        <is>
          <t>FERRETERIA GENERAL</t>
        </is>
      </c>
      <c r="D4113" s="11" t="n">
        <v>1</v>
      </c>
      <c r="E4113" s="12" t="n">
        <v>575.22</v>
      </c>
      <c r="F4113" s="14">
        <f>E4113/SUM(E$2:E$4165)</f>
        <v/>
      </c>
      <c r="G4113" s="14">
        <f>G4112+F4113</f>
        <v/>
      </c>
      <c r="H4113" s="5">
        <f>IF(G4113&lt;=p_rot_a,"A",IF(G4113&lt;=p_rot_b,"B","C"))</f>
        <v/>
      </c>
    </row>
    <row r="4114">
      <c r="A4114" s="5" t="inlineStr">
        <is>
          <t>71962</t>
        </is>
      </c>
      <c r="B4114" s="5" t="inlineStr">
        <is>
          <t>GAZA SIN FIN 1 1/2¨</t>
        </is>
      </c>
      <c r="C4114" s="5" t="inlineStr">
        <is>
          <t>SIN CATEGORIA</t>
        </is>
      </c>
      <c r="D4114" s="11" t="n">
        <v>2</v>
      </c>
      <c r="E4114" s="12" t="n">
        <v>530.98</v>
      </c>
      <c r="F4114" s="14">
        <f>E4114/SUM(E$2:E$4165)</f>
        <v/>
      </c>
      <c r="G4114" s="14">
        <f>G4113+F4114</f>
        <v/>
      </c>
      <c r="H4114" s="5">
        <f>IF(G4114&lt;=p_rot_a,"A",IF(G4114&lt;=p_rot_b,"B","C"))</f>
        <v/>
      </c>
    </row>
    <row r="4115">
      <c r="A4115" s="5" t="inlineStr">
        <is>
          <t>111351</t>
        </is>
      </c>
      <c r="B4115" s="5" t="inlineStr">
        <is>
          <t>COPA METAL CACHERA FREGADERO H189</t>
        </is>
      </c>
      <c r="C4115" s="5" t="inlineStr">
        <is>
          <t>GRIFERIA - ACC. BAÑO Y COCINA</t>
        </is>
      </c>
      <c r="D4115" s="11" t="n">
        <v>1</v>
      </c>
      <c r="E4115" s="12" t="n">
        <v>530.97</v>
      </c>
      <c r="F4115" s="14">
        <f>E4115/SUM(E$2:E$4165)</f>
        <v/>
      </c>
      <c r="G4115" s="14">
        <f>G4114+F4115</f>
        <v/>
      </c>
      <c r="H4115" s="5">
        <f>IF(G4115&lt;=p_rot_a,"A",IF(G4115&lt;=p_rot_b,"B","C"))</f>
        <v/>
      </c>
    </row>
    <row r="4116">
      <c r="A4116" s="5" t="inlineStr">
        <is>
          <t>474</t>
        </is>
      </c>
      <c r="B4116" s="5" t="inlineStr">
        <is>
          <t>REDUCCION PVC 3/4 X 1</t>
        </is>
      </c>
      <c r="C4116" s="5" t="inlineStr">
        <is>
          <t>TUBERIA PVC, CANOAS Y ACCESORIOS</t>
        </is>
      </c>
      <c r="D4116" s="11" t="n">
        <v>1</v>
      </c>
      <c r="E4116" s="12" t="n">
        <v>530.97</v>
      </c>
      <c r="F4116" s="14">
        <f>E4116/SUM(E$2:E$4165)</f>
        <v/>
      </c>
      <c r="G4116" s="14">
        <f>G4115+F4116</f>
        <v/>
      </c>
      <c r="H4116" s="5">
        <f>IF(G4116&lt;=p_rot_a,"A",IF(G4116&lt;=p_rot_b,"B","C"))</f>
        <v/>
      </c>
    </row>
    <row r="4117">
      <c r="A4117" s="5" t="inlineStr">
        <is>
          <t>74061</t>
        </is>
      </c>
      <c r="B4117" s="5" t="inlineStr">
        <is>
          <t>CUBO HEXAGONAL 13MM</t>
        </is>
      </c>
      <c r="C4117" s="5" t="inlineStr">
        <is>
          <t>FERRETERIA GENERAL</t>
        </is>
      </c>
      <c r="D4117" s="11" t="n">
        <v>1</v>
      </c>
      <c r="E4117" s="12" t="n">
        <v>530.97</v>
      </c>
      <c r="F4117" s="14">
        <f>E4117/SUM(E$2:E$4165)</f>
        <v/>
      </c>
      <c r="G4117" s="14">
        <f>G4116+F4117</f>
        <v/>
      </c>
      <c r="H4117" s="5">
        <f>IF(G4117&lt;=p_rot_a,"A",IF(G4117&lt;=p_rot_b,"B","C"))</f>
        <v/>
      </c>
    </row>
    <row r="4118">
      <c r="A4118" s="5" t="inlineStr">
        <is>
          <t>73129</t>
        </is>
      </c>
      <c r="B4118" s="5" t="inlineStr">
        <is>
          <t>TERMINAL OJO 35-50AMP</t>
        </is>
      </c>
      <c r="C4118" s="5" t="inlineStr">
        <is>
          <t>ACCESORIOS ELECTRICOS Y CABLES</t>
        </is>
      </c>
      <c r="D4118" s="11" t="n">
        <v>2</v>
      </c>
      <c r="E4118" s="12" t="n">
        <v>495.58</v>
      </c>
      <c r="F4118" s="14">
        <f>E4118/SUM(E$2:E$4165)</f>
        <v/>
      </c>
      <c r="G4118" s="14">
        <f>G4117+F4118</f>
        <v/>
      </c>
      <c r="H4118" s="5">
        <f>IF(G4118&lt;=p_rot_a,"A",IF(G4118&lt;=p_rot_b,"B","C"))</f>
        <v/>
      </c>
    </row>
    <row r="4119">
      <c r="A4119" s="5" t="inlineStr">
        <is>
          <t>73216</t>
        </is>
      </c>
      <c r="B4119" s="5" t="inlineStr">
        <is>
          <t>TAPON HULE REDONDO 1 1/4</t>
        </is>
      </c>
      <c r="C4119" s="5" t="inlineStr">
        <is>
          <t>FERRETERIA GENERAL</t>
        </is>
      </c>
      <c r="D4119" s="11" t="n">
        <v>5</v>
      </c>
      <c r="E4119" s="12" t="n">
        <v>442.5</v>
      </c>
      <c r="F4119" s="14">
        <f>E4119/SUM(E$2:E$4165)</f>
        <v/>
      </c>
      <c r="G4119" s="14">
        <f>G4118+F4119</f>
        <v/>
      </c>
      <c r="H4119" s="5">
        <f>IF(G4119&lt;=p_rot_a,"A",IF(G4119&lt;=p_rot_b,"B","C"))</f>
        <v/>
      </c>
    </row>
    <row r="4120">
      <c r="A4120" s="5" t="inlineStr">
        <is>
          <t>9739</t>
        </is>
      </c>
      <c r="B4120" s="5" t="inlineStr">
        <is>
          <t>BARRA ROSCADA 1/4 X 36</t>
        </is>
      </c>
      <c r="C4120" s="5" t="inlineStr">
        <is>
          <t>TORNILLERIA</t>
        </is>
      </c>
      <c r="D4120" s="11" t="n">
        <v>1</v>
      </c>
      <c r="E4120" s="12" t="n">
        <v>396.28</v>
      </c>
      <c r="F4120" s="14">
        <f>E4120/SUM(E$2:E$4165)</f>
        <v/>
      </c>
      <c r="G4120" s="14">
        <f>G4119+F4120</f>
        <v/>
      </c>
      <c r="H4120" s="5">
        <f>IF(G4120&lt;=p_rot_a,"A",IF(G4120&lt;=p_rot_b,"B","C"))</f>
        <v/>
      </c>
    </row>
    <row r="4121">
      <c r="A4121" s="5" t="inlineStr">
        <is>
          <t>351100300992685</t>
        </is>
      </c>
      <c r="B4121" s="5" t="inlineStr">
        <is>
          <t>TORNILLO CARROCERIA 3/8 X 2</t>
        </is>
      </c>
      <c r="C4121" s="5" t="inlineStr">
        <is>
          <t>TORNILLERIA</t>
        </is>
      </c>
      <c r="D4121" s="11" t="n">
        <v>4</v>
      </c>
      <c r="E4121" s="12" t="n">
        <v>372.72</v>
      </c>
      <c r="F4121" s="14">
        <f>E4121/SUM(E$2:E$4165)</f>
        <v/>
      </c>
      <c r="G4121" s="14">
        <f>G4120+F4121</f>
        <v/>
      </c>
      <c r="H4121" s="5">
        <f>IF(G4121&lt;=p_rot_a,"A",IF(G4121&lt;=p_rot_b,"B","C"))</f>
        <v/>
      </c>
    </row>
    <row r="4122">
      <c r="A4122" s="5" t="inlineStr">
        <is>
          <t>351100300992688</t>
        </is>
      </c>
      <c r="B4122" s="5" t="inlineStr">
        <is>
          <t>TORNILLO CARROCERIA 3/8 X 11/2</t>
        </is>
      </c>
      <c r="C4122" s="5" t="inlineStr">
        <is>
          <t>TORNILLERIA</t>
        </is>
      </c>
      <c r="D4122" s="11" t="n">
        <v>4</v>
      </c>
      <c r="E4122" s="12" t="n">
        <v>348.16</v>
      </c>
      <c r="F4122" s="14">
        <f>E4122/SUM(E$2:E$4165)</f>
        <v/>
      </c>
      <c r="G4122" s="14">
        <f>G4121+F4122</f>
        <v/>
      </c>
      <c r="H4122" s="5">
        <f>IF(G4122&lt;=p_rot_a,"A",IF(G4122&lt;=p_rot_b,"B","C"))</f>
        <v/>
      </c>
    </row>
    <row r="4123">
      <c r="A4123" s="5" t="inlineStr">
        <is>
          <t>30674</t>
        </is>
      </c>
      <c r="B4123" s="5" t="inlineStr">
        <is>
          <t>CONECTOR MODULAR RJ11</t>
        </is>
      </c>
      <c r="C4123" s="5" t="inlineStr">
        <is>
          <t>ACCESORIOS ELECTRICOS Y CABLES</t>
        </is>
      </c>
      <c r="D4123" s="11" t="n">
        <v>5</v>
      </c>
      <c r="E4123" s="12" t="n">
        <v>229.76</v>
      </c>
      <c r="F4123" s="14">
        <f>E4123/SUM(E$2:E$4165)</f>
        <v/>
      </c>
      <c r="G4123" s="14">
        <f>G4122+F4123</f>
        <v/>
      </c>
      <c r="H4123" s="5">
        <f>IF(G4123&lt;=p_rot_a,"A",IF(G4123&lt;=p_rot_b,"B","C"))</f>
        <v/>
      </c>
    </row>
    <row r="4124">
      <c r="A4124" s="5" t="inlineStr">
        <is>
          <t>30188</t>
        </is>
      </c>
      <c r="B4124" s="5" t="inlineStr">
        <is>
          <t>FUSIBLE AUTOMOTRIZ 20 AMP</t>
        </is>
      </c>
      <c r="C4124" s="5" t="inlineStr">
        <is>
          <t>ACCESORIOS ELECTRICOS Y CABLES</t>
        </is>
      </c>
      <c r="D4124" s="11" t="n">
        <v>5</v>
      </c>
      <c r="E4124" s="12" t="n">
        <v>221.25</v>
      </c>
      <c r="F4124" s="14">
        <f>E4124/SUM(E$2:E$4165)</f>
        <v/>
      </c>
      <c r="G4124" s="14">
        <f>G4123+F4124</f>
        <v/>
      </c>
      <c r="H4124" s="5">
        <f>IF(G4124&lt;=p_rot_a,"A",IF(G4124&lt;=p_rot_b,"B","C"))</f>
        <v/>
      </c>
    </row>
    <row r="4125">
      <c r="A4125" s="5" t="inlineStr">
        <is>
          <t>30189</t>
        </is>
      </c>
      <c r="B4125" s="5" t="inlineStr">
        <is>
          <t>FUSIBLE AUTOMOTRIZ 5 AMP</t>
        </is>
      </c>
      <c r="C4125" s="5" t="inlineStr">
        <is>
          <t>ACCESORIOS ELECTRICOS Y CABLES</t>
        </is>
      </c>
      <c r="D4125" s="11" t="n">
        <v>5</v>
      </c>
      <c r="E4125" s="12" t="n">
        <v>221.25</v>
      </c>
      <c r="F4125" s="14">
        <f>E4125/SUM(E$2:E$4165)</f>
        <v/>
      </c>
      <c r="G4125" s="14">
        <f>G4124+F4125</f>
        <v/>
      </c>
      <c r="H4125" s="5">
        <f>IF(G4125&lt;=p_rot_a,"A",IF(G4125&lt;=p_rot_b,"B","C"))</f>
        <v/>
      </c>
    </row>
    <row r="4126">
      <c r="A4126" s="5" t="inlineStr">
        <is>
          <t>56436</t>
        </is>
      </c>
      <c r="B4126" s="5" t="inlineStr">
        <is>
          <t>TUERCA 1/2</t>
        </is>
      </c>
      <c r="C4126" s="5" t="inlineStr">
        <is>
          <t>TORNILLERIA</t>
        </is>
      </c>
      <c r="D4126" s="11" t="n">
        <v>5</v>
      </c>
      <c r="E4126" s="12" t="n">
        <v>221.24</v>
      </c>
      <c r="F4126" s="14">
        <f>E4126/SUM(E$2:E$4165)</f>
        <v/>
      </c>
      <c r="G4126" s="14">
        <f>G4125+F4126</f>
        <v/>
      </c>
      <c r="H4126" s="5">
        <f>IF(G4126&lt;=p_rot_a,"A",IF(G4126&lt;=p_rot_b,"B","C"))</f>
        <v/>
      </c>
    </row>
    <row r="4127">
      <c r="A4127" s="5" t="inlineStr">
        <is>
          <t>435992910</t>
        </is>
      </c>
      <c r="B4127" s="5" t="inlineStr">
        <is>
          <t>ACCESORIO TAPA TERMINAL E PARA LUZ LED POR METRO WELLMAX ENDCAP-D 12MM</t>
        </is>
      </c>
      <c r="C4127" s="5" t="inlineStr">
        <is>
          <t>ACCESORIOS ELECTRICOS Y CABLES</t>
        </is>
      </c>
      <c r="D4127" s="11" t="n">
        <v>2</v>
      </c>
      <c r="E4127" s="12" t="n">
        <v>210.18</v>
      </c>
      <c r="F4127" s="14">
        <f>E4127/SUM(E$2:E$4165)</f>
        <v/>
      </c>
      <c r="G4127" s="14">
        <f>G4126+F4127</f>
        <v/>
      </c>
      <c r="H4127" s="5">
        <f>IF(G4127&lt;=p_rot_a,"A",IF(G4127&lt;=p_rot_b,"B","C"))</f>
        <v/>
      </c>
    </row>
    <row r="4128">
      <c r="A4128" s="5" t="inlineStr">
        <is>
          <t>30191</t>
        </is>
      </c>
      <c r="B4128" s="5" t="inlineStr">
        <is>
          <t>FUSIBLE AUTOMOTRIZ 15 AMP</t>
        </is>
      </c>
      <c r="C4128" s="5" t="inlineStr">
        <is>
          <t>ACCESORIOS ELECTRICOS Y CABLES</t>
        </is>
      </c>
      <c r="D4128" s="11" t="n">
        <v>2</v>
      </c>
      <c r="E4128" s="12" t="n">
        <v>88.5</v>
      </c>
      <c r="F4128" s="14">
        <f>E4128/SUM(E$2:E$4165)</f>
        <v/>
      </c>
      <c r="G4128" s="14">
        <f>G4127+F4128</f>
        <v/>
      </c>
      <c r="H4128" s="5">
        <f>IF(G4128&lt;=p_rot_a,"A",IF(G4128&lt;=p_rot_b,"B","C"))</f>
        <v/>
      </c>
    </row>
    <row r="4129">
      <c r="A4129" s="5" t="inlineStr">
        <is>
          <t>351100300992882</t>
        </is>
      </c>
      <c r="B4129" s="5" t="inlineStr">
        <is>
          <t>REGALIA TRAMONTINA SET ESPATULA Y 2 SARTEN 20399 / 081</t>
        </is>
      </c>
      <c r="C4129" s="5" t="inlineStr">
        <is>
          <t>REGALIAS - PROMOCIONALES</t>
        </is>
      </c>
      <c r="D4129" s="11" t="n">
        <v>60</v>
      </c>
      <c r="E4129" s="12" t="n">
        <v>53.07</v>
      </c>
      <c r="F4129" s="14">
        <f>E4129/SUM(E$2:E$4165)</f>
        <v/>
      </c>
      <c r="G4129" s="14">
        <f>G4128+F4129</f>
        <v/>
      </c>
      <c r="H4129" s="5">
        <f>IF(G4129&lt;=p_rot_a,"A",IF(G4129&lt;=p_rot_b,"B","C"))</f>
        <v/>
      </c>
    </row>
    <row r="4130">
      <c r="A4130" s="5" t="inlineStr">
        <is>
          <t>351100300992620</t>
        </is>
      </c>
      <c r="B4130" s="5" t="inlineStr">
        <is>
          <t>REGALIA PROMO PINTURA - TALADRO 650W 1/2 UJDMD15651 JADEVER</t>
        </is>
      </c>
      <c r="C4130" s="5" t="inlineStr">
        <is>
          <t>REGALIAS - PROMOCIONALES</t>
        </is>
      </c>
      <c r="D4130" s="11" t="n">
        <v>51</v>
      </c>
      <c r="E4130" s="12" t="n">
        <v>45.13</v>
      </c>
      <c r="F4130" s="14">
        <f>E4130/SUM(E$2:E$4165)</f>
        <v/>
      </c>
      <c r="G4130" s="14">
        <f>G4129+F4130</f>
        <v/>
      </c>
      <c r="H4130" s="5">
        <f>IF(G4130&lt;=p_rot_a,"A",IF(G4130&lt;=p_rot_b,"B","C"))</f>
        <v/>
      </c>
    </row>
    <row r="4131">
      <c r="A4131" s="5" t="inlineStr">
        <is>
          <t>351100300992883</t>
        </is>
      </c>
      <c r="B4131" s="5" t="inlineStr">
        <is>
          <t>REGALIA TRAMONTINA SET SARTENES 3 PIEZAS 20297/509</t>
        </is>
      </c>
      <c r="C4131" s="5" t="inlineStr">
        <is>
          <t>REGALIAS - PROMOCIONALES</t>
        </is>
      </c>
      <c r="D4131" s="11" t="n">
        <v>50</v>
      </c>
      <c r="E4131" s="12" t="n">
        <v>44.25</v>
      </c>
      <c r="F4131" s="14">
        <f>E4131/SUM(E$2:E$4165)</f>
        <v/>
      </c>
      <c r="G4131" s="14">
        <f>G4130+F4131</f>
        <v/>
      </c>
      <c r="H4131" s="5">
        <f>IF(G4131&lt;=p_rot_a,"A",IF(G4131&lt;=p_rot_b,"B","C"))</f>
        <v/>
      </c>
    </row>
    <row r="4132">
      <c r="A4132" s="5" t="inlineStr">
        <is>
          <t>351100300992624</t>
        </is>
      </c>
      <c r="B4132" s="5" t="inlineStr">
        <is>
          <t>REGALIA PROMO PINTURA -LAMINA PVC KS3083AP CALACATA BRILLANTE 1.22X2.44 3MM IMITACION PIEDRA NATURAL</t>
        </is>
      </c>
      <c r="C4132" s="5" t="inlineStr">
        <is>
          <t>REGALIAS - PROMOCIONALES</t>
        </is>
      </c>
      <c r="D4132" s="11" t="n">
        <v>25</v>
      </c>
      <c r="E4132" s="12" t="n">
        <v>22.12</v>
      </c>
      <c r="F4132" s="14">
        <f>E4132/SUM(E$2:E$4165)</f>
        <v/>
      </c>
      <c r="G4132" s="14">
        <f>G4131+F4132</f>
        <v/>
      </c>
      <c r="H4132" s="5">
        <f>IF(G4132&lt;=p_rot_a,"A",IF(G4132&lt;=p_rot_b,"B","C"))</f>
        <v/>
      </c>
    </row>
    <row r="4133">
      <c r="A4133" s="5" t="inlineStr">
        <is>
          <t>351100300992625</t>
        </is>
      </c>
      <c r="B4133" s="5" t="inlineStr">
        <is>
          <t>REGALIA PROMO PINTURA - LAMINA PVC STATUARIO GRIS 1.22X2.44 3MM IMITACION PIEDRA NATURAL</t>
        </is>
      </c>
      <c r="C4133" s="5" t="inlineStr">
        <is>
          <t>REGALIAS - PROMOCIONALES</t>
        </is>
      </c>
      <c r="D4133" s="11" t="n">
        <v>25</v>
      </c>
      <c r="E4133" s="12" t="n">
        <v>22.12</v>
      </c>
      <c r="F4133" s="14">
        <f>E4133/SUM(E$2:E$4165)</f>
        <v/>
      </c>
      <c r="G4133" s="14">
        <f>G4132+F4133</f>
        <v/>
      </c>
      <c r="H4133" s="5">
        <f>IF(G4133&lt;=p_rot_a,"A",IF(G4133&lt;=p_rot_b,"B","C"))</f>
        <v/>
      </c>
    </row>
    <row r="4134">
      <c r="A4134" s="5" t="inlineStr">
        <is>
          <t>351100300990818</t>
        </is>
      </c>
      <c r="B4134" s="5" t="inlineStr">
        <is>
          <t>TORNILLO METAL 6 X 1/2</t>
        </is>
      </c>
      <c r="C4134" s="5" t="inlineStr">
        <is>
          <t>TORNILLERIA</t>
        </is>
      </c>
      <c r="D4134" s="11" t="n">
        <v>2</v>
      </c>
      <c r="E4134" s="12" t="n">
        <v>9.300000000000001</v>
      </c>
      <c r="F4134" s="14">
        <f>E4134/SUM(E$2:E$4165)</f>
        <v/>
      </c>
      <c r="G4134" s="14">
        <f>G4133+F4134</f>
        <v/>
      </c>
      <c r="H4134" s="5">
        <f>IF(G4134&lt;=p_rot_a,"A",IF(G4134&lt;=p_rot_b,"B","C"))</f>
        <v/>
      </c>
    </row>
    <row r="4135">
      <c r="A4135" s="5" t="inlineStr">
        <is>
          <t>0881</t>
        </is>
      </c>
      <c r="B4135" s="5" t="inlineStr">
        <is>
          <t>TOTAL PISTOLA PINTAR ALTA 20V TSGLI20041 + SET 2 BATERIAS 4AMP Y CARGADOR UTFGCPK2013</t>
        </is>
      </c>
      <c r="C4135" s="5" t="inlineStr">
        <is>
          <t>HERRAMIENTA ELECTRICA</t>
        </is>
      </c>
      <c r="D4135" s="11" t="n">
        <v>0</v>
      </c>
      <c r="E4135" s="12" t="n">
        <v>0</v>
      </c>
      <c r="F4135" s="14">
        <f>E4135/SUM(E$2:E$4165)</f>
        <v/>
      </c>
      <c r="G4135" s="14">
        <f>G4134+F4135</f>
        <v/>
      </c>
      <c r="H4135" s="5">
        <f>IF(G4135&lt;=p_rot_a,"A",IF(G4135&lt;=p_rot_b,"B","C"))</f>
        <v/>
      </c>
    </row>
    <row r="4136">
      <c r="A4136" s="5" t="inlineStr">
        <is>
          <t>100</t>
        </is>
      </c>
      <c r="B4136" s="5" t="inlineStr">
        <is>
          <t>INTACO MAXI EMPASTE EXTRA LISTO BLANCO EXTERIOR PT1493</t>
        </is>
      </c>
      <c r="C4136" s="5" t="inlineStr">
        <is>
          <t>ACCESORIOS ELECTRICOS Y CABLES</t>
        </is>
      </c>
      <c r="D4136" s="11" t="n">
        <v>0</v>
      </c>
      <c r="E4136" s="12" t="n">
        <v>0</v>
      </c>
      <c r="F4136" s="14">
        <f>E4136/SUM(E$2:E$4165)</f>
        <v/>
      </c>
      <c r="G4136" s="14">
        <f>G4135+F4136</f>
        <v/>
      </c>
      <c r="H4136" s="5">
        <f>IF(G4136&lt;=p_rot_a,"A",IF(G4136&lt;=p_rot_b,"B","C"))</f>
        <v/>
      </c>
    </row>
    <row r="4137">
      <c r="A4137" s="5" t="inlineStr">
        <is>
          <t>25</t>
        </is>
      </c>
      <c r="B4137" s="5" t="inlineStr">
        <is>
          <t>PINO CORNISA ANCHA 3.20MTS</t>
        </is>
      </c>
      <c r="C4137" s="5" t="inlineStr">
        <is>
          <t>SIN CATEGORIA</t>
        </is>
      </c>
      <c r="D4137" s="11" t="n">
        <v>0</v>
      </c>
      <c r="E4137" s="12" t="n">
        <v>0</v>
      </c>
      <c r="F4137" s="14">
        <f>E4137/SUM(E$2:E$4165)</f>
        <v/>
      </c>
      <c r="G4137" s="14">
        <f>G4136+F4137</f>
        <v/>
      </c>
      <c r="H4137" s="5">
        <f>IF(G4137&lt;=p_rot_a,"A",IF(G4137&lt;=p_rot_b,"B","C"))</f>
        <v/>
      </c>
    </row>
    <row r="4138">
      <c r="A4138" s="5" t="inlineStr">
        <is>
          <t>26</t>
        </is>
      </c>
      <c r="B4138" s="5" t="inlineStr">
        <is>
          <t>PINO CORNISA ANGOSTA 3.20MTS</t>
        </is>
      </c>
      <c r="C4138" s="5" t="inlineStr">
        <is>
          <t>SIN CATEGORIA</t>
        </is>
      </c>
      <c r="D4138" s="11" t="n">
        <v>0</v>
      </c>
      <c r="E4138" s="12" t="n">
        <v>0</v>
      </c>
      <c r="F4138" s="14">
        <f>E4138/SUM(E$2:E$4165)</f>
        <v/>
      </c>
      <c r="G4138" s="14">
        <f>G4137+F4138</f>
        <v/>
      </c>
      <c r="H4138" s="5">
        <f>IF(G4138&lt;=p_rot_a,"A",IF(G4138&lt;=p_rot_b,"B","C"))</f>
        <v/>
      </c>
    </row>
    <row r="4139">
      <c r="A4139" s="5" t="inlineStr">
        <is>
          <t>30185</t>
        </is>
      </c>
      <c r="B4139" s="5" t="inlineStr">
        <is>
          <t>FUSIBLE AUTOMOTRIZ 25 AMP</t>
        </is>
      </c>
      <c r="C4139" s="5" t="inlineStr">
        <is>
          <t>ACCESORIOS ELECTRICOS Y CABLES</t>
        </is>
      </c>
      <c r="D4139" s="11" t="n">
        <v>0</v>
      </c>
      <c r="E4139" s="12" t="n">
        <v>0</v>
      </c>
      <c r="F4139" s="14">
        <f>E4139/SUM(E$2:E$4165)</f>
        <v/>
      </c>
      <c r="G4139" s="14">
        <f>G4138+F4139</f>
        <v/>
      </c>
      <c r="H4139" s="5">
        <f>IF(G4139&lt;=p_rot_a,"A",IF(G4139&lt;=p_rot_b,"B","C"))</f>
        <v/>
      </c>
    </row>
    <row r="4140">
      <c r="A4140" s="5" t="inlineStr">
        <is>
          <t>351100300990544</t>
        </is>
      </c>
      <c r="B4140" s="5" t="inlineStr">
        <is>
          <t xml:space="preserve">PERLING 2X6 1.80 GALVA </t>
        </is>
      </c>
      <c r="C4140" s="5" t="inlineStr">
        <is>
          <t>TUBERIA INDUSTRIAL, HIERROS PLANOS Y CORRUGADOS</t>
        </is>
      </c>
      <c r="D4140" s="11" t="n">
        <v>0</v>
      </c>
      <c r="E4140" s="12" t="n">
        <v>0</v>
      </c>
      <c r="F4140" s="14">
        <f>E4140/SUM(E$2:E$4165)</f>
        <v/>
      </c>
      <c r="G4140" s="14">
        <f>G4139+F4140</f>
        <v/>
      </c>
      <c r="H4140" s="5">
        <f>IF(G4140&lt;=p_rot_a,"A",IF(G4140&lt;=p_rot_b,"B","C"))</f>
        <v/>
      </c>
    </row>
    <row r="4141">
      <c r="A4141" s="5" t="inlineStr">
        <is>
          <t>351100300990673</t>
        </is>
      </c>
      <c r="B4141" s="5" t="inlineStr">
        <is>
          <t>SEMILLA DE ALBAHACA SUPLIJARDINES</t>
        </is>
      </c>
      <c r="C4141" s="5" t="inlineStr">
        <is>
          <t>FERRETERIA GENERAL</t>
        </is>
      </c>
      <c r="D4141" s="11" t="n">
        <v>0</v>
      </c>
      <c r="E4141" s="12" t="n">
        <v>0</v>
      </c>
      <c r="F4141" s="14">
        <f>E4141/SUM(E$2:E$4165)</f>
        <v/>
      </c>
      <c r="G4141" s="14">
        <f>G4140+F4141</f>
        <v/>
      </c>
      <c r="H4141" s="5">
        <f>IF(G4141&lt;=p_rot_a,"A",IF(G4141&lt;=p_rot_b,"B","C"))</f>
        <v/>
      </c>
    </row>
    <row r="4142">
      <c r="A4142" s="5" t="inlineStr">
        <is>
          <t>351100300990736</t>
        </is>
      </c>
      <c r="B4142" s="5" t="inlineStr">
        <is>
          <t>SEMIDURO 1X4 PIEZA DE 4 VARAS</t>
        </is>
      </c>
      <c r="C4142" s="5" t="inlineStr">
        <is>
          <t>SEMIDURO</t>
        </is>
      </c>
      <c r="D4142" s="11" t="n">
        <v>0</v>
      </c>
      <c r="E4142" s="12" t="n">
        <v>0</v>
      </c>
      <c r="F4142" s="14">
        <f>E4142/SUM(E$2:E$4165)</f>
        <v/>
      </c>
      <c r="G4142" s="14">
        <f>G4141+F4142</f>
        <v/>
      </c>
      <c r="H4142" s="5">
        <f>IF(G4142&lt;=p_rot_a,"A",IF(G4142&lt;=p_rot_b,"B","C"))</f>
        <v/>
      </c>
    </row>
    <row r="4143">
      <c r="A4143" s="5" t="inlineStr">
        <is>
          <t>351100300991095</t>
        </is>
      </c>
      <c r="B4143" s="5" t="inlineStr">
        <is>
          <t>FACHALETA OMICRON 9.   31X56 1.39M2</t>
        </is>
      </c>
      <c r="C4143" s="5" t="inlineStr">
        <is>
          <t>SIN CATEGORIA</t>
        </is>
      </c>
      <c r="D4143" s="11" t="n">
        <v>0</v>
      </c>
      <c r="E4143" s="12" t="n">
        <v>0</v>
      </c>
      <c r="F4143" s="14">
        <f>E4143/SUM(E$2:E$4165)</f>
        <v/>
      </c>
      <c r="G4143" s="14">
        <f>G4142+F4143</f>
        <v/>
      </c>
      <c r="H4143" s="5">
        <f>IF(G4143&lt;=p_rot_a,"A",IF(G4143&lt;=p_rot_b,"B","C"))</f>
        <v/>
      </c>
    </row>
    <row r="4144">
      <c r="A4144" s="5" t="inlineStr">
        <is>
          <t>351100300991485</t>
        </is>
      </c>
      <c r="B4144" s="5" t="inlineStr">
        <is>
          <t>AQUA PLUS LLAVE CHORRO BRONCE MANGO ROJO 102</t>
        </is>
      </c>
      <c r="C4144" s="5" t="inlineStr">
        <is>
          <t>SIN CATEGORIA</t>
        </is>
      </c>
      <c r="D4144" s="11" t="n">
        <v>0</v>
      </c>
      <c r="E4144" s="12" t="n">
        <v>0</v>
      </c>
      <c r="F4144" s="14">
        <f>E4144/SUM(E$2:E$4165)</f>
        <v/>
      </c>
      <c r="G4144" s="14">
        <f>G4143+F4144</f>
        <v/>
      </c>
      <c r="H4144" s="5">
        <f>IF(G4144&lt;=p_rot_a,"A",IF(G4144&lt;=p_rot_b,"B","C"))</f>
        <v/>
      </c>
    </row>
    <row r="4145">
      <c r="A4145" s="5" t="inlineStr">
        <is>
          <t>351100300991551</t>
        </is>
      </c>
      <c r="B4145" s="5" t="inlineStr">
        <is>
          <t>NORTON DISCO LIJA GRANO 80 VELCRO 5 U</t>
        </is>
      </c>
      <c r="C4145" s="5" t="inlineStr">
        <is>
          <t>FERRETERIA GENERAL</t>
        </is>
      </c>
      <c r="D4145" s="11" t="n">
        <v>0</v>
      </c>
      <c r="E4145" s="12" t="n">
        <v>0</v>
      </c>
      <c r="F4145" s="14">
        <f>E4145/SUM(E$2:E$4165)</f>
        <v/>
      </c>
      <c r="G4145" s="14">
        <f>G4144+F4145</f>
        <v/>
      </c>
      <c r="H4145" s="5">
        <f>IF(G4145&lt;=p_rot_a,"A",IF(G4145&lt;=p_rot_b,"B","C"))</f>
        <v/>
      </c>
    </row>
    <row r="4146">
      <c r="A4146" s="5" t="inlineStr">
        <is>
          <t>351100300991759</t>
        </is>
      </c>
      <c r="B4146" s="5" t="inlineStr">
        <is>
          <t>TOTAL BROCA SIERRA BI METAL 19MM 3/4 TAC410191</t>
        </is>
      </c>
      <c r="C4146" s="5" t="inlineStr">
        <is>
          <t>FERRETERIA GENERAL</t>
        </is>
      </c>
      <c r="D4146" s="11" t="n">
        <v>0</v>
      </c>
      <c r="E4146" s="12" t="n">
        <v>0</v>
      </c>
      <c r="F4146" s="14">
        <f>E4146/SUM(E$2:E$4165)</f>
        <v/>
      </c>
      <c r="G4146" s="14">
        <f>G4145+F4146</f>
        <v/>
      </c>
      <c r="H4146" s="5">
        <f>IF(G4146&lt;=p_rot_a,"A",IF(G4146&lt;=p_rot_b,"B","C"))</f>
        <v/>
      </c>
    </row>
    <row r="4147">
      <c r="A4147" s="5" t="inlineStr">
        <is>
          <t>351100300991835</t>
        </is>
      </c>
      <c r="B4147" s="5" t="inlineStr">
        <is>
          <t>PANEL ACANALADO PASTEL AZUL GRIS 16CM X 2.90M WALL PANEL DE123</t>
        </is>
      </c>
      <c r="C4147" s="5" t="inlineStr">
        <is>
          <t>PANEL ACANALADO INTERIOR</t>
        </is>
      </c>
      <c r="D4147" s="11" t="n">
        <v>0</v>
      </c>
      <c r="E4147" s="12" t="n">
        <v>0</v>
      </c>
      <c r="F4147" s="14">
        <f>E4147/SUM(E$2:E$4165)</f>
        <v/>
      </c>
      <c r="G4147" s="14">
        <f>G4146+F4147</f>
        <v/>
      </c>
      <c r="H4147" s="5">
        <f>IF(G4147&lt;=p_rot_a,"A",IF(G4147&lt;=p_rot_b,"B","C"))</f>
        <v/>
      </c>
    </row>
    <row r="4148">
      <c r="A4148" s="5" t="inlineStr">
        <is>
          <t>351100300991931</t>
        </is>
      </c>
      <c r="B4148" s="5" t="inlineStr">
        <is>
          <t>LAVATORIO TIPO BOWL RI 123 AMARILLO / BLANCO</t>
        </is>
      </c>
      <c r="C4148" s="5" t="inlineStr">
        <is>
          <t>LOZA SANITARIA</t>
        </is>
      </c>
      <c r="D4148" s="11" t="n">
        <v>0</v>
      </c>
      <c r="E4148" s="12" t="n">
        <v>0</v>
      </c>
      <c r="F4148" s="14">
        <f>E4148/SUM(E$2:E$4165)</f>
        <v/>
      </c>
      <c r="G4148" s="14">
        <f>G4147+F4148</f>
        <v/>
      </c>
      <c r="H4148" s="5">
        <f>IF(G4148&lt;=p_rot_a,"A",IF(G4148&lt;=p_rot_b,"B","C"))</f>
        <v/>
      </c>
    </row>
    <row r="4149">
      <c r="A4149" s="5" t="inlineStr">
        <is>
          <t>351100300992101</t>
        </is>
      </c>
      <c r="B4149" s="5" t="inlineStr">
        <is>
          <t>TOTAL INGLETEADORA 10 PULG 1800W UTS42182552</t>
        </is>
      </c>
      <c r="C4149" s="5" t="inlineStr">
        <is>
          <t>SIN CATEGORIA</t>
        </is>
      </c>
      <c r="D4149" s="11" t="n">
        <v>0</v>
      </c>
      <c r="E4149" s="12" t="n">
        <v>0</v>
      </c>
      <c r="F4149" s="14">
        <f>E4149/SUM(E$2:E$4165)</f>
        <v/>
      </c>
      <c r="G4149" s="14">
        <f>G4148+F4149</f>
        <v/>
      </c>
      <c r="H4149" s="5">
        <f>IF(G4149&lt;=p_rot_a,"A",IF(G4149&lt;=p_rot_b,"B","C"))</f>
        <v/>
      </c>
    </row>
    <row r="4150">
      <c r="A4150" s="5" t="inlineStr">
        <is>
          <t>351100300992532</t>
        </is>
      </c>
      <c r="B4150" s="5" t="inlineStr">
        <is>
          <t>VOLTECK EXTENSION USO RUDO 8M ER-8X16</t>
        </is>
      </c>
      <c r="C4150" s="5" t="inlineStr">
        <is>
          <t>ACCESORIOS ELECTRICOS Y CABLES</t>
        </is>
      </c>
      <c r="D4150" s="11" t="n">
        <v>0</v>
      </c>
      <c r="E4150" s="12" t="n">
        <v>0</v>
      </c>
      <c r="F4150" s="14">
        <f>E4150/SUM(E$2:E$4165)</f>
        <v/>
      </c>
      <c r="G4150" s="14">
        <f>G4149+F4150</f>
        <v/>
      </c>
      <c r="H4150" s="5">
        <f>IF(G4150&lt;=p_rot_a,"A",IF(G4150&lt;=p_rot_b,"B","C"))</f>
        <v/>
      </c>
    </row>
    <row r="4151">
      <c r="A4151" s="5" t="inlineStr">
        <is>
          <t>351100300992810</t>
        </is>
      </c>
      <c r="B4151" s="5" t="inlineStr">
        <is>
          <t>PANEL DUCHA DORADA MULTIFUNCION AQP-23445</t>
        </is>
      </c>
      <c r="C4151" s="5" t="inlineStr">
        <is>
          <t>IMPORTACION LOZA</t>
        </is>
      </c>
      <c r="D4151" s="11" t="n">
        <v>0</v>
      </c>
      <c r="E4151" s="12" t="n">
        <v>0</v>
      </c>
      <c r="F4151" s="14">
        <f>E4151/SUM(E$2:E$4165)</f>
        <v/>
      </c>
      <c r="G4151" s="14">
        <f>G4150+F4151</f>
        <v/>
      </c>
      <c r="H4151" s="5">
        <f>IF(G4151&lt;=p_rot_a,"A",IF(G4151&lt;=p_rot_b,"B","C"))</f>
        <v/>
      </c>
    </row>
    <row r="4152">
      <c r="A4152" s="5" t="inlineStr">
        <is>
          <t>3753001009900</t>
        </is>
      </c>
      <c r="B4152" s="5" t="inlineStr">
        <is>
          <t>2DA / 3RA LAMINA TIPO GLASS SEGUNDA CALIDAD DENGLASS</t>
        </is>
      </c>
      <c r="C4152" s="5" t="inlineStr">
        <is>
          <t>SIN CATEGORIA</t>
        </is>
      </c>
      <c r="D4152" s="11" t="n">
        <v>0</v>
      </c>
      <c r="E4152" s="12" t="n">
        <v>0</v>
      </c>
      <c r="F4152" s="14">
        <f>E4152/SUM(E$2:E$4165)</f>
        <v/>
      </c>
      <c r="G4152" s="14">
        <f>G4151+F4152</f>
        <v/>
      </c>
      <c r="H4152" s="5">
        <f>IF(G4152&lt;=p_rot_a,"A",IF(G4152&lt;=p_rot_b,"B","C"))</f>
        <v/>
      </c>
    </row>
    <row r="4153">
      <c r="A4153" s="5" t="inlineStr">
        <is>
          <t>50992748</t>
        </is>
      </c>
      <c r="B4153" s="5" t="inlineStr">
        <is>
          <t>PIEDRA P.U. STRATA WHITE F002-1 60X120CM 25MM USO INTERIOR EXTERIOR</t>
        </is>
      </c>
      <c r="C4153" s="5" t="inlineStr">
        <is>
          <t>TABLILLA PVC Y CORNISAS</t>
        </is>
      </c>
      <c r="D4153" s="11" t="n">
        <v>0</v>
      </c>
      <c r="E4153" s="12" t="n">
        <v>0</v>
      </c>
      <c r="F4153" s="14">
        <f>E4153/SUM(E$2:E$4165)</f>
        <v/>
      </c>
      <c r="G4153" s="14">
        <f>G4152+F4153</f>
        <v/>
      </c>
      <c r="H4153" s="5">
        <f>IF(G4153&lt;=p_rot_a,"A",IF(G4153&lt;=p_rot_b,"B","C"))</f>
        <v/>
      </c>
    </row>
    <row r="4154">
      <c r="A4154" s="5" t="inlineStr">
        <is>
          <t>5186</t>
        </is>
      </c>
      <c r="B4154" s="5" t="inlineStr">
        <is>
          <t>MALLA ELECTROSOLDADA (2) MIDE 2.20X6 4.88</t>
        </is>
      </c>
      <c r="C4154" s="5" t="inlineStr">
        <is>
          <t>SIN CATEGORIA</t>
        </is>
      </c>
      <c r="D4154" s="11" t="n">
        <v>0</v>
      </c>
      <c r="E4154" s="12" t="n">
        <v>0</v>
      </c>
      <c r="F4154" s="14">
        <f>E4154/SUM(E$2:E$4165)</f>
        <v/>
      </c>
      <c r="G4154" s="14">
        <f>G4153+F4154</f>
        <v/>
      </c>
      <c r="H4154" s="5">
        <f>IF(G4154&lt;=p_rot_a,"A",IF(G4154&lt;=p_rot_b,"B","C"))</f>
        <v/>
      </c>
    </row>
    <row r="4155">
      <c r="A4155" s="5" t="inlineStr">
        <is>
          <t>60100042</t>
        </is>
      </c>
      <c r="B4155" s="5" t="inlineStr">
        <is>
          <t>TECNOLITE INTERIOR EMPOTRADO LED 12W100-240V-3000K-900LM 7YDLED156MV30N</t>
        </is>
      </c>
      <c r="C4155" s="5" t="inlineStr">
        <is>
          <t>BOMBILLOS Y LAMPARAS</t>
        </is>
      </c>
      <c r="D4155" s="11" t="n">
        <v>0</v>
      </c>
      <c r="E4155" s="12" t="n">
        <v>0</v>
      </c>
      <c r="F4155" s="14">
        <f>E4155/SUM(E$2:E$4165)</f>
        <v/>
      </c>
      <c r="G4155" s="14">
        <f>G4154+F4155</f>
        <v/>
      </c>
      <c r="H4155" s="5">
        <f>IF(G4155&lt;=p_rot_a,"A",IF(G4155&lt;=p_rot_b,"B","C"))</f>
        <v/>
      </c>
    </row>
    <row r="4156">
      <c r="A4156" s="5" t="inlineStr">
        <is>
          <t>71087</t>
        </is>
      </c>
      <c r="B4156" s="5" t="inlineStr">
        <is>
          <t>MANGUERA ABASTO DOBLE 1/2X1/2X3/8 04171443</t>
        </is>
      </c>
      <c r="C4156" s="5" t="inlineStr">
        <is>
          <t>FERRETERIA GENERAL</t>
        </is>
      </c>
      <c r="D4156" s="11" t="n">
        <v>0</v>
      </c>
      <c r="E4156" s="12" t="n">
        <v>0</v>
      </c>
      <c r="F4156" s="14">
        <f>E4156/SUM(E$2:E$4165)</f>
        <v/>
      </c>
      <c r="G4156" s="14">
        <f>G4155+F4156</f>
        <v/>
      </c>
      <c r="H4156" s="5">
        <f>IF(G4156&lt;=p_rot_a,"A",IF(G4156&lt;=p_rot_b,"B","C"))</f>
        <v/>
      </c>
    </row>
    <row r="4157">
      <c r="A4157" s="5" t="inlineStr">
        <is>
          <t>7110</t>
        </is>
      </c>
      <c r="B4157" s="5" t="inlineStr">
        <is>
          <t>POXILINA 250G</t>
        </is>
      </c>
      <c r="C4157" s="5" t="inlineStr">
        <is>
          <t>FERRETERIA GENERAL</t>
        </is>
      </c>
      <c r="D4157" s="11" t="n">
        <v>0</v>
      </c>
      <c r="E4157" s="12" t="n">
        <v>0</v>
      </c>
      <c r="F4157" s="14">
        <f>E4157/SUM(E$2:E$4165)</f>
        <v/>
      </c>
      <c r="G4157" s="14">
        <f>G4156+F4157</f>
        <v/>
      </c>
      <c r="H4157" s="5">
        <f>IF(G4157&lt;=p_rot_a,"A",IF(G4157&lt;=p_rot_b,"B","C"))</f>
        <v/>
      </c>
    </row>
    <row r="4158">
      <c r="A4158" s="5" t="inlineStr">
        <is>
          <t>7248</t>
        </is>
      </c>
      <c r="B4158" s="5" t="inlineStr">
        <is>
          <t>CONECTOR AUTOMOTRIZ 4 VIAS</t>
        </is>
      </c>
      <c r="C4158" s="5" t="inlineStr">
        <is>
          <t>ACCESORIOS ELECTRICOS Y CABLES</t>
        </is>
      </c>
      <c r="D4158" s="11" t="n">
        <v>0</v>
      </c>
      <c r="E4158" s="12" t="n">
        <v>0</v>
      </c>
      <c r="F4158" s="14">
        <f>E4158/SUM(E$2:E$4165)</f>
        <v/>
      </c>
      <c r="G4158" s="14">
        <f>G4157+F4158</f>
        <v/>
      </c>
      <c r="H4158" s="5">
        <f>IF(G4158&lt;=p_rot_a,"A",IF(G4158&lt;=p_rot_b,"B","C"))</f>
        <v/>
      </c>
    </row>
    <row r="4159">
      <c r="A4159" s="5" t="inlineStr">
        <is>
          <t>73489</t>
        </is>
      </c>
      <c r="B4159" s="5" t="inlineStr">
        <is>
          <t>GAZA CABLE ACERADO 1/8 3300M</t>
        </is>
      </c>
      <c r="C4159" s="5" t="inlineStr">
        <is>
          <t>FERRETERIA GENERAL</t>
        </is>
      </c>
      <c r="D4159" s="11" t="n">
        <v>0</v>
      </c>
      <c r="E4159" s="12" t="n">
        <v>0</v>
      </c>
      <c r="F4159" s="14">
        <f>E4159/SUM(E$2:E$4165)</f>
        <v/>
      </c>
      <c r="G4159" s="14">
        <f>G4158+F4159</f>
        <v/>
      </c>
      <c r="H4159" s="5">
        <f>IF(G4159&lt;=p_rot_a,"A",IF(G4159&lt;=p_rot_b,"B","C"))</f>
        <v/>
      </c>
    </row>
    <row r="4160">
      <c r="A4160" s="5" t="inlineStr">
        <is>
          <t>73717</t>
        </is>
      </c>
      <c r="B4160" s="5" t="inlineStr">
        <is>
          <t xml:space="preserve">INDUMA BISAGRA 3/4X3/4 T1303-006 </t>
        </is>
      </c>
      <c r="C4160" s="5" t="inlineStr">
        <is>
          <t>FERRETERIA GENERAL</t>
        </is>
      </c>
      <c r="D4160" s="11" t="n">
        <v>0</v>
      </c>
      <c r="E4160" s="12" t="n">
        <v>0</v>
      </c>
      <c r="F4160" s="14">
        <f>E4160/SUM(E$2:E$4165)</f>
        <v/>
      </c>
      <c r="G4160" s="14">
        <f>G4159+F4160</f>
        <v/>
      </c>
      <c r="H4160" s="5">
        <f>IF(G4160&lt;=p_rot_a,"A",IF(G4160&lt;=p_rot_b,"B","C"))</f>
        <v/>
      </c>
    </row>
    <row r="4161">
      <c r="A4161" s="5" t="inlineStr">
        <is>
          <t>74004</t>
        </is>
      </c>
      <c r="B4161" s="5" t="inlineStr">
        <is>
          <t>CABO MAZO ARSA 16 442509</t>
        </is>
      </c>
      <c r="C4161" s="5" t="inlineStr">
        <is>
          <t>FERRETERIA GENERAL</t>
        </is>
      </c>
      <c r="D4161" s="11" t="n">
        <v>0</v>
      </c>
      <c r="E4161" s="12" t="n">
        <v>0</v>
      </c>
      <c r="F4161" s="14">
        <f>E4161/SUM(E$2:E$4165)</f>
        <v/>
      </c>
      <c r="G4161" s="14">
        <f>G4160+F4161</f>
        <v/>
      </c>
      <c r="H4161" s="5">
        <f>IF(G4161&lt;=p_rot_a,"A",IF(G4161&lt;=p_rot_b,"B","C"))</f>
        <v/>
      </c>
    </row>
    <row r="4162">
      <c r="A4162" s="5" t="inlineStr">
        <is>
          <t>8143</t>
        </is>
      </c>
      <c r="B4162" s="5" t="inlineStr">
        <is>
          <t>PILA FIBRA DE VIDRIO DERECHA-IZQUIERDA MEDIANA 90X67X25 MODELO IRAZU</t>
        </is>
      </c>
      <c r="C4162" s="5" t="inlineStr">
        <is>
          <t>FERRETERIA GENERAL</t>
        </is>
      </c>
      <c r="D4162" s="11" t="n">
        <v>0</v>
      </c>
      <c r="E4162" s="12" t="n">
        <v>0</v>
      </c>
      <c r="F4162" s="14">
        <f>E4162/SUM(E$2:E$4165)</f>
        <v/>
      </c>
      <c r="G4162" s="14">
        <f>G4161+F4162</f>
        <v/>
      </c>
      <c r="H4162" s="5">
        <f>IF(G4162&lt;=p_rot_a,"A",IF(G4162&lt;=p_rot_b,"B","C"))</f>
        <v/>
      </c>
    </row>
    <row r="4163">
      <c r="A4163" s="5" t="inlineStr">
        <is>
          <t>9164</t>
        </is>
      </c>
      <c r="B4163" s="5" t="inlineStr">
        <is>
          <t>ESQUINERO EXTERIOR CANOA PECHO PALOMA AMANCO</t>
        </is>
      </c>
      <c r="C4163" s="5" t="inlineStr">
        <is>
          <t>TUBERIA PVC, CANOAS Y ACCESORIOS</t>
        </is>
      </c>
      <c r="D4163" s="11" t="n">
        <v>0</v>
      </c>
      <c r="E4163" s="12" t="n">
        <v>0</v>
      </c>
      <c r="F4163" s="14">
        <f>E4163/SUM(E$2:E$4165)</f>
        <v/>
      </c>
      <c r="G4163" s="14">
        <f>G4162+F4163</f>
        <v/>
      </c>
      <c r="H4163" s="5">
        <f>IF(G4163&lt;=p_rot_a,"A",IF(G4163&lt;=p_rot_b,"B","C"))</f>
        <v/>
      </c>
    </row>
    <row r="4164">
      <c r="A4164" s="5" t="inlineStr">
        <is>
          <t>9218</t>
        </is>
      </c>
      <c r="B4164" s="5" t="inlineStr">
        <is>
          <t>TUBO PVC SANITARIO 6 150mm 6m</t>
        </is>
      </c>
      <c r="C4164" s="5" t="inlineStr">
        <is>
          <t>TUBERIA PVC, CANOAS Y ACCESORIOS</t>
        </is>
      </c>
      <c r="D4164" s="11" t="n">
        <v>0</v>
      </c>
      <c r="E4164" s="12" t="n">
        <v>0</v>
      </c>
      <c r="F4164" s="14">
        <f>E4164/SUM(E$2:E$4165)</f>
        <v/>
      </c>
      <c r="G4164" s="14">
        <f>G4163+F4164</f>
        <v/>
      </c>
      <c r="H4164" s="5">
        <f>IF(G4164&lt;=p_rot_a,"A",IF(G4164&lt;=p_rot_b,"B","C"))</f>
        <v/>
      </c>
    </row>
    <row r="4165">
      <c r="A4165" s="5" t="inlineStr">
        <is>
          <t>9320</t>
        </is>
      </c>
      <c r="B4165" s="5" t="inlineStr">
        <is>
          <t>UNION TRANSICION 3/4 PVC</t>
        </is>
      </c>
      <c r="C4165" s="5" t="inlineStr">
        <is>
          <t>FERRETERIA GENERAL</t>
        </is>
      </c>
      <c r="D4165" s="11" t="n">
        <v>0</v>
      </c>
      <c r="E4165" s="12" t="n">
        <v>0</v>
      </c>
      <c r="F4165" s="14">
        <f>E4165/SUM(E$2:E$4165)</f>
        <v/>
      </c>
      <c r="G4165" s="14">
        <f>G4164+F4165</f>
        <v/>
      </c>
      <c r="H4165" s="5">
        <f>IF(G4165&lt;=p_rot_a,"A",IF(G4165&lt;=p_rot_b,"B","C"))</f>
        <v/>
      </c>
    </row>
    <row r="4167">
      <c r="A4167" s="15" t="inlineStr">
        <is>
          <t>Resumen ABC</t>
        </is>
      </c>
    </row>
    <row r="4168">
      <c r="A4168" s="16" t="inlineStr">
        <is>
          <t>Clase</t>
        </is>
      </c>
      <c r="B4168" s="16" t="inlineStr">
        <is>
          <t># SKUs</t>
        </is>
      </c>
      <c r="C4168" s="16" t="inlineStr">
        <is>
          <t>Venta total</t>
        </is>
      </c>
      <c r="D4168" s="16" t="inlineStr">
        <is>
          <t>% del total</t>
        </is>
      </c>
    </row>
    <row r="4169">
      <c r="A4169" s="17" t="inlineStr">
        <is>
          <t>A</t>
        </is>
      </c>
      <c r="B4169" s="18">
        <f>COUNTIF(H$2:H$4165,"A")</f>
        <v/>
      </c>
      <c r="C4169" s="19">
        <f>SUMIF(H$2:H$4165,"A",E$2:E$4165)</f>
        <v/>
      </c>
      <c r="D4169" s="20">
        <f>C4169/SUM(E$2:E$4165)</f>
        <v/>
      </c>
    </row>
    <row r="4170">
      <c r="A4170" s="17" t="inlineStr">
        <is>
          <t>B</t>
        </is>
      </c>
      <c r="B4170" s="18">
        <f>COUNTIF(H$2:H$4165,"B")</f>
        <v/>
      </c>
      <c r="C4170" s="19">
        <f>SUMIF(H$2:H$4165,"B",E$2:E$4165)</f>
        <v/>
      </c>
      <c r="D4170" s="20">
        <f>C4170/SUM(E$2:E$4165)</f>
        <v/>
      </c>
    </row>
    <row r="4171">
      <c r="A4171" s="17" t="inlineStr">
        <is>
          <t>C</t>
        </is>
      </c>
      <c r="B4171" s="18">
        <f>COUNTIF(H$2:H$4165,"C")</f>
        <v/>
      </c>
      <c r="C4171" s="19">
        <f>SUMIF(H$2:H$4165,"C",E$2:E$4165)</f>
        <v/>
      </c>
      <c r="D4171" s="20">
        <f>C4171/SUM(E$2:E$4165)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28" customWidth="1" min="3" max="3"/>
    <col width="12" customWidth="1" min="4" max="4"/>
    <col width="18" customWidth="1" min="5" max="5"/>
    <col width="18" customWidth="1" min="6" max="6"/>
    <col width="12" customWidth="1" min="7" max="7"/>
    <col width="14" customWidth="1" min="8" max="8"/>
    <col width="14" customWidth="1" min="9" max="9"/>
    <col width="18" customWidth="1" min="10" max="10"/>
  </cols>
  <sheetData>
    <row r="1" ht="30" customHeight="1">
      <c r="A1" s="10" t="inlineStr">
        <is>
          <t>SKU</t>
        </is>
      </c>
      <c r="B1" s="10" t="inlineStr">
        <is>
          <t>Nombre</t>
        </is>
      </c>
      <c r="C1" s="10" t="inlineStr">
        <is>
          <t>Categoría</t>
        </is>
      </c>
      <c r="D1" s="10" t="inlineStr">
        <is>
          <t>Unidades</t>
        </is>
      </c>
      <c r="E1" s="10" t="inlineStr">
        <is>
          <t>Utilidad (₡)</t>
        </is>
      </c>
      <c r="F1" s="10" t="inlineStr">
        <is>
          <t>Venta (₡)</t>
        </is>
      </c>
      <c r="G1" s="10" t="inlineStr">
        <is>
          <t>% individual</t>
        </is>
      </c>
      <c r="H1" s="10" t="inlineStr">
        <is>
          <t>% acumulado</t>
        </is>
      </c>
      <c r="I1" s="10" t="inlineStr">
        <is>
          <t>Clase A/B/C utilidad</t>
        </is>
      </c>
      <c r="J1" s="10" t="inlineStr">
        <is>
          <t>¿En Pareto Ventas?</t>
        </is>
      </c>
    </row>
    <row r="2">
      <c r="A2" s="5" t="inlineStr">
        <is>
          <t>351100300992504</t>
        </is>
      </c>
      <c r="B2" s="5" t="inlineStr">
        <is>
          <t>AKIRO AISLANTE FIBRA DE VIDRIO 21/2 3 ROLLOS 40CM X15m 18m2 ACUSTICO Y TERMICO 12KG/M3 R8 UF</t>
        </is>
      </c>
      <c r="C2" s="5" t="inlineStr">
        <is>
          <t>IMPORTACION AISLANTES</t>
        </is>
      </c>
      <c r="D2" s="11" t="n">
        <v>933</v>
      </c>
      <c r="E2" s="12" t="n">
        <v>22661825.25</v>
      </c>
      <c r="F2" s="12" t="n">
        <v>32763113.2</v>
      </c>
      <c r="G2" s="14">
        <f>E2/SUM(E$2:E$4165)</f>
        <v/>
      </c>
      <c r="H2" s="14">
        <f>G2</f>
        <v/>
      </c>
      <c r="I2" s="5">
        <f>IF(H2&lt;=p_rot_a,"A",IF(H2&lt;=p_rot_b,"B","C"))</f>
        <v/>
      </c>
      <c r="J2" s="5" t="inlineStr">
        <is>
          <t>SI</t>
        </is>
      </c>
    </row>
    <row r="3">
      <c r="A3" s="5" t="inlineStr">
        <is>
          <t>101014</t>
        </is>
      </c>
      <c r="B3" s="5" t="inlineStr">
        <is>
          <t>HI BOND PEGAMENTO BLANCO CARTUCHO</t>
        </is>
      </c>
      <c r="C3" s="5" t="inlineStr">
        <is>
          <t>FERRETERIA GENERAL</t>
        </is>
      </c>
      <c r="D3" s="11" t="n">
        <v>6734</v>
      </c>
      <c r="E3" s="12" t="n">
        <v>12707575.62</v>
      </c>
      <c r="F3" s="12" t="n">
        <v>42980272.62</v>
      </c>
      <c r="G3" s="14">
        <f>E3/SUM(E$2:E$4165)</f>
        <v/>
      </c>
      <c r="H3" s="14">
        <f>H2+G3</f>
        <v/>
      </c>
      <c r="I3" s="5">
        <f>IF(H3&lt;=p_rot_a,"A",IF(H3&lt;=p_rot_b,"B","C"))</f>
        <v/>
      </c>
      <c r="J3" s="5" t="inlineStr">
        <is>
          <t>SI</t>
        </is>
      </c>
    </row>
    <row r="4">
      <c r="A4" s="5" t="inlineStr">
        <is>
          <t>351100300992245</t>
        </is>
      </c>
      <c r="B4" s="5" t="inlineStr">
        <is>
          <t>AMARELLO AISLANTE FIBRA DE VIDRIO 21/2 PAQ 1.20mX15m 18m2 AISLANTE ACUSTICO Y TERMICO 12KG/M3 R8 UF</t>
        </is>
      </c>
      <c r="C4" s="5" t="inlineStr">
        <is>
          <t>SIN CATEGORIA</t>
        </is>
      </c>
      <c r="D4" s="11" t="n">
        <v>504.5</v>
      </c>
      <c r="E4" s="12" t="n">
        <v>12056023.71</v>
      </c>
      <c r="F4" s="12" t="n">
        <v>16969819.99</v>
      </c>
      <c r="G4" s="14">
        <f>E4/SUM(E$2:E$4165)</f>
        <v/>
      </c>
      <c r="H4" s="14">
        <f>H3+G4</f>
        <v/>
      </c>
      <c r="I4" s="5">
        <f>IF(H4&lt;=p_rot_a,"A",IF(H4&lt;=p_rot_b,"B","C"))</f>
        <v/>
      </c>
      <c r="J4" s="5" t="inlineStr">
        <is>
          <t>SI</t>
        </is>
      </c>
    </row>
    <row r="5">
      <c r="A5" s="5" t="inlineStr">
        <is>
          <t>278312</t>
        </is>
      </c>
      <c r="B5" s="5" t="inlineStr">
        <is>
          <t>PROMO TABLILLA PVC CANELA PRIMERA CALIDAD 10 UNIDADES PREMIUM 11.80M2</t>
        </is>
      </c>
      <c r="C5" s="5" t="inlineStr">
        <is>
          <t>TABLILLA PVC Y CORNISAS</t>
        </is>
      </c>
      <c r="D5" s="11" t="n">
        <v>2332</v>
      </c>
      <c r="E5" s="12" t="n">
        <v>10326161.42</v>
      </c>
      <c r="F5" s="12" t="n">
        <v>32480161.42</v>
      </c>
      <c r="G5" s="14">
        <f>E5/SUM(E$2:E$4165)</f>
        <v/>
      </c>
      <c r="H5" s="14">
        <f>H4+G5</f>
        <v/>
      </c>
      <c r="I5" s="5">
        <f>IF(H5&lt;=p_rot_a,"A",IF(H5&lt;=p_rot_b,"B","C"))</f>
        <v/>
      </c>
      <c r="J5" s="5" t="inlineStr">
        <is>
          <t>SI</t>
        </is>
      </c>
    </row>
    <row r="6">
      <c r="A6" s="5" t="inlineStr">
        <is>
          <t>14100050</t>
        </is>
      </c>
      <c r="B6" s="5" t="inlineStr">
        <is>
          <t>VENTANA 1.50M X 1M CON MOSQUITERO S56  VU-00643 UPVC</t>
        </is>
      </c>
      <c r="C6" s="5" t="inlineStr">
        <is>
          <t>IMPORTACION VENTANAS</t>
        </is>
      </c>
      <c r="D6" s="11" t="n">
        <v>291</v>
      </c>
      <c r="E6" s="12" t="n">
        <v>9135148.51</v>
      </c>
      <c r="F6" s="12" t="n">
        <v>17729930.53</v>
      </c>
      <c r="G6" s="14">
        <f>E6/SUM(E$2:E$4165)</f>
        <v/>
      </c>
      <c r="H6" s="14">
        <f>H5+G6</f>
        <v/>
      </c>
      <c r="I6" s="5">
        <f>IF(H6&lt;=p_rot_a,"A",IF(H6&lt;=p_rot_b,"B","C"))</f>
        <v/>
      </c>
      <c r="J6" s="5" t="inlineStr">
        <is>
          <t>SI</t>
        </is>
      </c>
    </row>
    <row r="7">
      <c r="A7" s="5" t="inlineStr">
        <is>
          <t>351100300991576</t>
        </is>
      </c>
      <c r="B7" s="5" t="inlineStr">
        <is>
          <t>ZINC POR METRO ESMALTADO ONDULADO Y ESTRUCTURAL  #26 0.40-- 1M ANCHO UTIL VERDE-ROJO-BLANCO</t>
        </is>
      </c>
      <c r="C7" s="5" t="inlineStr">
        <is>
          <t>LAMINAS DE ZINC Y ACCESORIOS</t>
        </is>
      </c>
      <c r="D7" s="11" t="n">
        <v>13791.7</v>
      </c>
      <c r="E7" s="12" t="n">
        <v>9075836.09</v>
      </c>
      <c r="F7" s="12" t="n">
        <v>39521587.31</v>
      </c>
      <c r="G7" s="14">
        <f>E7/SUM(E$2:E$4165)</f>
        <v/>
      </c>
      <c r="H7" s="14">
        <f>H6+G7</f>
        <v/>
      </c>
      <c r="I7" s="5">
        <f>IF(H7&lt;=p_rot_a,"A",IF(H7&lt;=p_rot_b,"B","C"))</f>
        <v/>
      </c>
      <c r="J7" s="5" t="inlineStr">
        <is>
          <t>SI</t>
        </is>
      </c>
    </row>
    <row r="8">
      <c r="A8" s="5" t="inlineStr">
        <is>
          <t>555</t>
        </is>
      </c>
      <c r="B8" s="5" t="inlineStr">
        <is>
          <t>LAMINA GYPSUM 12MM BLANCA</t>
        </is>
      </c>
      <c r="C8" s="5" t="inlineStr">
        <is>
          <t>LAMINAS Y PERFILERIA LIVIANA</t>
        </is>
      </c>
      <c r="D8" s="11" t="n">
        <v>7314</v>
      </c>
      <c r="E8" s="12" t="n">
        <v>7893970.67</v>
      </c>
      <c r="F8" s="12" t="n">
        <v>40556430.09</v>
      </c>
      <c r="G8" s="14">
        <f>E8/SUM(E$2:E$4165)</f>
        <v/>
      </c>
      <c r="H8" s="14">
        <f>H7+G8</f>
        <v/>
      </c>
      <c r="I8" s="5">
        <f>IF(H8&lt;=p_rot_a,"A",IF(H8&lt;=p_rot_b,"B","C"))</f>
        <v/>
      </c>
      <c r="J8" s="5" t="inlineStr">
        <is>
          <t>SI</t>
        </is>
      </c>
    </row>
    <row r="9">
      <c r="A9" s="5" t="inlineStr">
        <is>
          <t>14100048</t>
        </is>
      </c>
      <c r="B9" s="5" t="inlineStr">
        <is>
          <t>VENTANA 1M X 1M CON MOSQUITERO S56  VU-00435 UPVC</t>
        </is>
      </c>
      <c r="C9" s="5" t="inlineStr">
        <is>
          <t>IMPORTACION VENTANAS</t>
        </is>
      </c>
      <c r="D9" s="11" t="n">
        <v>332</v>
      </c>
      <c r="E9" s="12" t="n">
        <v>7561201.52</v>
      </c>
      <c r="F9" s="12" t="n">
        <v>14808312.94</v>
      </c>
      <c r="G9" s="14">
        <f>E9/SUM(E$2:E$4165)</f>
        <v/>
      </c>
      <c r="H9" s="14">
        <f>H8+G9</f>
        <v/>
      </c>
      <c r="I9" s="5">
        <f>IF(H9&lt;=p_rot_a,"A",IF(H9&lt;=p_rot_b,"B","C"))</f>
        <v/>
      </c>
      <c r="J9" s="5" t="inlineStr">
        <is>
          <t>SI</t>
        </is>
      </c>
    </row>
    <row r="10">
      <c r="A10" s="5" t="inlineStr">
        <is>
          <t>351100300992102</t>
        </is>
      </c>
      <c r="B10" s="5" t="inlineStr">
        <is>
          <t>LAMINA NUEVA TEC ESPEJO XL 100S HD INTERMEDIA CALIDAD  122X280 5MM BAMBU CARBON</t>
        </is>
      </c>
      <c r="C10" s="5" t="inlineStr">
        <is>
          <t>IMPORTACION LAMINA PVC, BAMBU, ACC</t>
        </is>
      </c>
      <c r="D10" s="11" t="n">
        <v>478</v>
      </c>
      <c r="E10" s="12" t="n">
        <v>6817278.3</v>
      </c>
      <c r="F10" s="12" t="n">
        <v>18275476.28</v>
      </c>
      <c r="G10" s="14">
        <f>E10/SUM(E$2:E$4165)</f>
        <v/>
      </c>
      <c r="H10" s="14">
        <f>H9+G10</f>
        <v/>
      </c>
      <c r="I10" s="5">
        <f>IF(H10&lt;=p_rot_a,"A",IF(H10&lt;=p_rot_b,"B","C"))</f>
        <v/>
      </c>
      <c r="J10" s="5" t="inlineStr">
        <is>
          <t>SI</t>
        </is>
      </c>
    </row>
    <row r="11">
      <c r="A11" s="5" t="inlineStr">
        <is>
          <t>351100300991913</t>
        </is>
      </c>
      <c r="B11" s="5" t="inlineStr">
        <is>
          <t>FREGADERO PANEL DIGITAL CON ACCESORIOS 78CM X 45CM</t>
        </is>
      </c>
      <c r="C11" s="5" t="inlineStr">
        <is>
          <t>GRIFERIA - ACC. BAÑO Y COCINA</t>
        </is>
      </c>
      <c r="D11" s="11" t="n">
        <v>251</v>
      </c>
      <c r="E11" s="12" t="n">
        <v>6815436.78</v>
      </c>
      <c r="F11" s="12" t="n">
        <v>27111207.54</v>
      </c>
      <c r="G11" s="14">
        <f>E11/SUM(E$2:E$4165)</f>
        <v/>
      </c>
      <c r="H11" s="14">
        <f>H10+G11</f>
        <v/>
      </c>
      <c r="I11" s="5">
        <f>IF(H11&lt;=p_rot_a,"A",IF(H11&lt;=p_rot_b,"B","C"))</f>
        <v/>
      </c>
      <c r="J11" s="5" t="inlineStr">
        <is>
          <t>SI</t>
        </is>
      </c>
    </row>
    <row r="12">
      <c r="A12" s="5" t="inlineStr">
        <is>
          <t>351100300992046</t>
        </is>
      </c>
      <c r="B12" s="5" t="inlineStr">
        <is>
          <t>PANEL ACANALADO CAOBA DARK 16CM X 2.90M WALL PANEL</t>
        </is>
      </c>
      <c r="C12" s="5" t="inlineStr">
        <is>
          <t>PANEL ACANALADO INTERIOR</t>
        </is>
      </c>
      <c r="D12" s="11" t="n">
        <v>3231</v>
      </c>
      <c r="E12" s="12" t="n">
        <v>6700581.69</v>
      </c>
      <c r="F12" s="12" t="n">
        <v>14757332.76</v>
      </c>
      <c r="G12" s="14">
        <f>E12/SUM(E$2:E$4165)</f>
        <v/>
      </c>
      <c r="H12" s="14">
        <f>H11+G12</f>
        <v/>
      </c>
      <c r="I12" s="5">
        <f>IF(H12&lt;=p_rot_a,"A",IF(H12&lt;=p_rot_b,"B","C"))</f>
        <v/>
      </c>
      <c r="J12" s="5" t="inlineStr">
        <is>
          <t>SI</t>
        </is>
      </c>
    </row>
    <row r="13">
      <c r="A13" s="5" t="inlineStr">
        <is>
          <t>14100047</t>
        </is>
      </c>
      <c r="B13" s="5" t="inlineStr">
        <is>
          <t>VENTANA 0.60M X 0.40M CON MOSQUITERO S56  VU-00461UPVC</t>
        </is>
      </c>
      <c r="C13" s="5" t="inlineStr">
        <is>
          <t>IMPORTACION VENTANAS</t>
        </is>
      </c>
      <c r="D13" s="11" t="n">
        <v>611</v>
      </c>
      <c r="E13" s="12" t="n">
        <v>6410317.7</v>
      </c>
      <c r="F13" s="12" t="n">
        <v>11623071.29</v>
      </c>
      <c r="G13" s="14">
        <f>E13/SUM(E$2:E$4165)</f>
        <v/>
      </c>
      <c r="H13" s="14">
        <f>H12+G13</f>
        <v/>
      </c>
      <c r="I13" s="5">
        <f>IF(H13&lt;=p_rot_a,"A",IF(H13&lt;=p_rot_b,"B","C"))</f>
        <v/>
      </c>
      <c r="J13" s="5" t="inlineStr">
        <is>
          <t>SI</t>
        </is>
      </c>
    </row>
    <row r="14">
      <c r="A14" s="5" t="inlineStr">
        <is>
          <t>1191</t>
        </is>
      </c>
      <c r="B14" s="5" t="inlineStr">
        <is>
          <t xml:space="preserve">CEMENTO USO GENERAL 50KG </t>
        </is>
      </c>
      <c r="C14" s="5" t="inlineStr">
        <is>
          <t>MORTEROS, CEMENTOS</t>
        </is>
      </c>
      <c r="D14" s="11" t="n">
        <v>6328</v>
      </c>
      <c r="E14" s="12" t="n">
        <v>5970438.07</v>
      </c>
      <c r="F14" s="12" t="n">
        <v>37936320.11</v>
      </c>
      <c r="G14" s="14">
        <f>E14/SUM(E$2:E$4165)</f>
        <v/>
      </c>
      <c r="H14" s="14">
        <f>H13+G14</f>
        <v/>
      </c>
      <c r="I14" s="5">
        <f>IF(H14&lt;=p_rot_a,"A",IF(H14&lt;=p_rot_b,"B","C"))</f>
        <v/>
      </c>
      <c r="J14" s="5" t="inlineStr">
        <is>
          <t>SI</t>
        </is>
      </c>
    </row>
    <row r="15">
      <c r="A15" s="5" t="inlineStr">
        <is>
          <t>351100300992864</t>
        </is>
      </c>
      <c r="B15" s="5" t="inlineStr">
        <is>
          <t>PANEL PVC FLAT ALE CIELOS Y PAREDES 30CM X 5.90M X 8MM 10 CANALES M-026 PIEZA 1.77M2</t>
        </is>
      </c>
      <c r="C15" s="5" t="inlineStr">
        <is>
          <t>IMPORTACION TABLILLA, CORNISAS, UNIONES</t>
        </is>
      </c>
      <c r="D15" s="11" t="n">
        <v>1628</v>
      </c>
      <c r="E15" s="12" t="n">
        <v>5931913.24</v>
      </c>
      <c r="F15" s="12" t="n">
        <v>11133294.73</v>
      </c>
      <c r="G15" s="14">
        <f>E15/SUM(E$2:E$4165)</f>
        <v/>
      </c>
      <c r="H15" s="14">
        <f>H14+G15</f>
        <v/>
      </c>
      <c r="I15" s="5">
        <f>IF(H15&lt;=p_rot_a,"A",IF(H15&lt;=p_rot_b,"B","C"))</f>
        <v/>
      </c>
      <c r="J15" s="5" t="inlineStr">
        <is>
          <t>SI</t>
        </is>
      </c>
    </row>
    <row r="16">
      <c r="A16" s="5" t="inlineStr">
        <is>
          <t>551001</t>
        </is>
      </c>
      <c r="B16" s="5" t="inlineStr">
        <is>
          <t>Alquiler Inmueble  tipo Airbnb</t>
        </is>
      </c>
      <c r="C16" s="5" t="inlineStr">
        <is>
          <t>SERVICIO</t>
        </is>
      </c>
      <c r="D16" s="11" t="n">
        <v>3</v>
      </c>
      <c r="E16" s="12" t="n">
        <v>5925793.8</v>
      </c>
      <c r="F16" s="12" t="n">
        <v>5925793.8</v>
      </c>
      <c r="G16" s="14">
        <f>E16/SUM(E$2:E$4165)</f>
        <v/>
      </c>
      <c r="H16" s="14">
        <f>H15+G16</f>
        <v/>
      </c>
      <c r="I16" s="5">
        <f>IF(H16&lt;=p_rot_a,"A",IF(H16&lt;=p_rot_b,"B","C"))</f>
        <v/>
      </c>
      <c r="J16" s="5" t="inlineStr">
        <is>
          <t>SI</t>
        </is>
      </c>
    </row>
    <row r="17">
      <c r="A17" s="5" t="inlineStr">
        <is>
          <t>14100049</t>
        </is>
      </c>
      <c r="B17" s="5" t="inlineStr">
        <is>
          <t>VENTANA 1.20M X 1M CON MOSQUITERO S56  VU-00453 UPVC</t>
        </is>
      </c>
      <c r="C17" s="5" t="inlineStr">
        <is>
          <t>IMPORTACION VENTANAS</t>
        </is>
      </c>
      <c r="D17" s="11" t="n">
        <v>234</v>
      </c>
      <c r="E17" s="12" t="n">
        <v>5794262.12</v>
      </c>
      <c r="F17" s="12" t="n">
        <v>11820617.92</v>
      </c>
      <c r="G17" s="14">
        <f>E17/SUM(E$2:E$4165)</f>
        <v/>
      </c>
      <c r="H17" s="14">
        <f>H16+G17</f>
        <v/>
      </c>
      <c r="I17" s="5">
        <f>IF(H17&lt;=p_rot_a,"A",IF(H17&lt;=p_rot_b,"B","C"))</f>
        <v/>
      </c>
      <c r="J17" s="5" t="inlineStr">
        <is>
          <t>SI</t>
        </is>
      </c>
    </row>
    <row r="18">
      <c r="A18" s="5" t="inlineStr">
        <is>
          <t>351100300991408</t>
        </is>
      </c>
      <c r="B18" s="5" t="inlineStr">
        <is>
          <t>TABLILLA PVC LAMINADA TLS-001 BLANCA MATE PAQUETE 10U 11.9M2 20cmx5.95m</t>
        </is>
      </c>
      <c r="C18" s="5" t="inlineStr">
        <is>
          <t>IMPORTACION TABLILLA, CORNISAS, UNIONES</t>
        </is>
      </c>
      <c r="D18" s="11" t="n">
        <v>560.8</v>
      </c>
      <c r="E18" s="12" t="n">
        <v>5672800.28</v>
      </c>
      <c r="F18" s="12" t="n">
        <v>17245212.08</v>
      </c>
      <c r="G18" s="14">
        <f>E18/SUM(E$2:E$4165)</f>
        <v/>
      </c>
      <c r="H18" s="14">
        <f>H17+G18</f>
        <v/>
      </c>
      <c r="I18" s="5">
        <f>IF(H18&lt;=p_rot_a,"A",IF(H18&lt;=p_rot_b,"B","C"))</f>
        <v/>
      </c>
      <c r="J18" s="5" t="inlineStr">
        <is>
          <t>SI</t>
        </is>
      </c>
    </row>
    <row r="19">
      <c r="A19" s="5" t="inlineStr">
        <is>
          <t>20180002</t>
        </is>
      </c>
      <c r="B19" s="5" t="inlineStr">
        <is>
          <t>PISO SPC LARICE GRIS CAJA 1.75M2 18CM X 1.22M X 6MM</t>
        </is>
      </c>
      <c r="C19" s="5" t="inlineStr">
        <is>
          <t>PISO SPC</t>
        </is>
      </c>
      <c r="D19" s="11" t="n">
        <v>1073</v>
      </c>
      <c r="E19" s="12" t="n">
        <v>5596982.59</v>
      </c>
      <c r="F19" s="12" t="n">
        <v>17678974.6</v>
      </c>
      <c r="G19" s="14">
        <f>E19/SUM(E$2:E$4165)</f>
        <v/>
      </c>
      <c r="H19" s="14">
        <f>H18+G19</f>
        <v/>
      </c>
      <c r="I19" s="5">
        <f>IF(H19&lt;=p_rot_a,"A",IF(H19&lt;=p_rot_b,"B","C"))</f>
        <v/>
      </c>
      <c r="J19" s="5" t="inlineStr">
        <is>
          <t>SI</t>
        </is>
      </c>
    </row>
    <row r="20">
      <c r="A20" s="5" t="inlineStr">
        <is>
          <t>5380</t>
        </is>
      </c>
      <c r="B20" s="5" t="inlineStr">
        <is>
          <t>FRESCASA FIBRA DE VIDRIO R8 UF 21/2 PAQ 17.8M2 AISLANTE ACUSTICO Y TERMICO (18 rollos 40CMX2.4M)</t>
        </is>
      </c>
      <c r="C20" s="5" t="inlineStr">
        <is>
          <t>SIN CATEGORIA</t>
        </is>
      </c>
      <c r="D20" s="11" t="n">
        <v>291</v>
      </c>
      <c r="E20" s="12" t="n">
        <v>5472416.16</v>
      </c>
      <c r="F20" s="12" t="n">
        <v>12164055.97</v>
      </c>
      <c r="G20" s="14">
        <f>E20/SUM(E$2:E$4165)</f>
        <v/>
      </c>
      <c r="H20" s="14">
        <f>H19+G20</f>
        <v/>
      </c>
      <c r="I20" s="5">
        <f>IF(H20&lt;=p_rot_a,"A",IF(H20&lt;=p_rot_b,"B","C"))</f>
        <v/>
      </c>
      <c r="J20" s="5" t="inlineStr">
        <is>
          <t>SI</t>
        </is>
      </c>
    </row>
    <row r="21">
      <c r="A21" s="5" t="inlineStr">
        <is>
          <t>351100300991579</t>
        </is>
      </c>
      <c r="B21" s="5" t="inlineStr">
        <is>
          <t>PANEL SANDWICH 2 PULG POLIURETANO X 1M ANCHO UTIL</t>
        </is>
      </c>
      <c r="C21" s="5" t="inlineStr">
        <is>
          <t>LAMINAS DE ZINC Y ACCESORIOS</t>
        </is>
      </c>
      <c r="D21" s="11" t="n">
        <v>1360.25</v>
      </c>
      <c r="E21" s="12" t="n">
        <v>5334581.09</v>
      </c>
      <c r="F21" s="12" t="n">
        <v>24130022.97</v>
      </c>
      <c r="G21" s="14">
        <f>E21/SUM(E$2:E$4165)</f>
        <v/>
      </c>
      <c r="H21" s="14">
        <f>H20+G21</f>
        <v/>
      </c>
      <c r="I21" s="5">
        <f>IF(H21&lt;=p_rot_a,"A",IF(H21&lt;=p_rot_b,"B","C"))</f>
        <v/>
      </c>
      <c r="J21" s="5" t="inlineStr">
        <is>
          <t>SI</t>
        </is>
      </c>
    </row>
    <row r="22">
      <c r="A22" s="5" t="inlineStr">
        <is>
          <t>541</t>
        </is>
      </c>
      <c r="B22" s="5" t="inlineStr">
        <is>
          <t>FURRING GYPSUM 3.66</t>
        </is>
      </c>
      <c r="C22" s="5" t="inlineStr">
        <is>
          <t>LAMINAS Y PERFILERIA LIVIANA</t>
        </is>
      </c>
      <c r="D22" s="11" t="n">
        <v>23897</v>
      </c>
      <c r="E22" s="12" t="n">
        <v>5262946.7</v>
      </c>
      <c r="F22" s="12" t="n">
        <v>17339958.5</v>
      </c>
      <c r="G22" s="14">
        <f>E22/SUM(E$2:E$4165)</f>
        <v/>
      </c>
      <c r="H22" s="14">
        <f>H21+G22</f>
        <v/>
      </c>
      <c r="I22" s="5">
        <f>IF(H22&lt;=p_rot_a,"A",IF(H22&lt;=p_rot_b,"B","C"))</f>
        <v/>
      </c>
      <c r="J22" s="5" t="inlineStr">
        <is>
          <t>SI</t>
        </is>
      </c>
    </row>
    <row r="23">
      <c r="A23" s="5" t="inlineStr">
        <is>
          <t>10140010</t>
        </is>
      </c>
      <c r="B23" s="5" t="inlineStr">
        <is>
          <t>TUBO ESTRUCT. CUADRADO 3X3 1.50MM GALVANIZADO</t>
        </is>
      </c>
      <c r="C23" s="5" t="inlineStr">
        <is>
          <t>TUBERIA ESTRUCTURAL</t>
        </is>
      </c>
      <c r="D23" s="11" t="n">
        <v>2651</v>
      </c>
      <c r="E23" s="12" t="n">
        <v>5232988.17</v>
      </c>
      <c r="F23" s="12" t="n">
        <v>31143639.06</v>
      </c>
      <c r="G23" s="14">
        <f>E23/SUM(E$2:E$4165)</f>
        <v/>
      </c>
      <c r="H23" s="14">
        <f>H22+G23</f>
        <v/>
      </c>
      <c r="I23" s="5">
        <f>IF(H23&lt;=p_rot_a,"A",IF(H23&lt;=p_rot_b,"B","C"))</f>
        <v/>
      </c>
      <c r="J23" s="5" t="inlineStr">
        <is>
          <t>SI</t>
        </is>
      </c>
    </row>
    <row r="24">
      <c r="A24" s="5" t="inlineStr">
        <is>
          <t>558</t>
        </is>
      </c>
      <c r="B24" s="5" t="inlineStr">
        <is>
          <t>LAMINA DUROCK COMERCIAL 1/2 CERTIFICADA</t>
        </is>
      </c>
      <c r="C24" s="5" t="inlineStr">
        <is>
          <t>LAMINAS Y PERFILERIA LIVIANA</t>
        </is>
      </c>
      <c r="D24" s="11" t="n">
        <v>4442</v>
      </c>
      <c r="E24" s="12" t="n">
        <v>5055441.3</v>
      </c>
      <c r="F24" s="12" t="n">
        <v>27755213.71</v>
      </c>
      <c r="G24" s="14">
        <f>E24/SUM(E$2:E$4165)</f>
        <v/>
      </c>
      <c r="H24" s="14">
        <f>H23+G24</f>
        <v/>
      </c>
      <c r="I24" s="5">
        <f>IF(H24&lt;=p_rot_a,"A",IF(H24&lt;=p_rot_b,"B","C"))</f>
        <v/>
      </c>
      <c r="J24" s="5" t="inlineStr">
        <is>
          <t>SI</t>
        </is>
      </c>
    </row>
    <row r="25">
      <c r="A25" s="5" t="inlineStr">
        <is>
          <t>351100300992057</t>
        </is>
      </c>
      <c r="B25" s="5" t="inlineStr">
        <is>
          <t>VIDRIO COCINA GAS EMPOTRABLE 4 QUEMADORES 60CM VIDRIO PAE-604GV 48408</t>
        </is>
      </c>
      <c r="C25" s="5" t="inlineStr">
        <is>
          <t>GRIFERIA - ACC. BAÑO Y COCINA</t>
        </is>
      </c>
      <c r="D25" s="11" t="n">
        <v>253</v>
      </c>
      <c r="E25" s="12" t="n">
        <v>5021221.03</v>
      </c>
      <c r="F25" s="12" t="n">
        <v>14600872.4</v>
      </c>
      <c r="G25" s="14">
        <f>E25/SUM(E$2:E$4165)</f>
        <v/>
      </c>
      <c r="H25" s="14">
        <f>H24+G25</f>
        <v/>
      </c>
      <c r="I25" s="5">
        <f>IF(H25&lt;=p_rot_a,"A",IF(H25&lt;=p_rot_b,"B","C"))</f>
        <v/>
      </c>
      <c r="J25" s="5" t="inlineStr">
        <is>
          <t>SI</t>
        </is>
      </c>
    </row>
    <row r="26">
      <c r="A26" s="5" t="inlineStr">
        <is>
          <t>351100300992251</t>
        </is>
      </c>
      <c r="B26" s="5" t="inlineStr">
        <is>
          <t>ADHESIVO MONTACK AGARRE INMEDIATO 450GR CEYS</t>
        </is>
      </c>
      <c r="C26" s="5" t="inlineStr">
        <is>
          <t>FERRETERIA GENERAL</t>
        </is>
      </c>
      <c r="D26" s="11" t="n">
        <v>2338</v>
      </c>
      <c r="E26" s="12" t="n">
        <v>4834234.08</v>
      </c>
      <c r="F26" s="12" t="n">
        <v>13075741.47</v>
      </c>
      <c r="G26" s="14">
        <f>E26/SUM(E$2:E$4165)</f>
        <v/>
      </c>
      <c r="H26" s="14">
        <f>H25+G26</f>
        <v/>
      </c>
      <c r="I26" s="5">
        <f>IF(H26&lt;=p_rot_a,"A",IF(H26&lt;=p_rot_b,"B","C"))</f>
        <v/>
      </c>
      <c r="J26" s="5" t="inlineStr">
        <is>
          <t>SI</t>
        </is>
      </c>
    </row>
    <row r="27">
      <c r="A27" s="5" t="inlineStr">
        <is>
          <t>351100300992784</t>
        </is>
      </c>
      <c r="B27" s="5" t="inlineStr">
        <is>
          <t>2da IMPERFECTA TABLILLA SAPELE CAFE MATE 20CM X 5.9M PAQUETE 10U 11.90M2 SEGUNDA CALIDAD</t>
        </is>
      </c>
      <c r="C27" s="5" t="inlineStr">
        <is>
          <t>TABLILLA PVC Y CORNISAS</t>
        </is>
      </c>
      <c r="D27" s="11" t="n">
        <v>902</v>
      </c>
      <c r="E27" s="12" t="n">
        <v>4777434.51</v>
      </c>
      <c r="F27" s="12" t="n">
        <v>13941574.11</v>
      </c>
      <c r="G27" s="14">
        <f>E27/SUM(E$2:E$4165)</f>
        <v/>
      </c>
      <c r="H27" s="14">
        <f>H26+G27</f>
        <v/>
      </c>
      <c r="I27" s="5">
        <f>IF(H27&lt;=p_rot_a,"A",IF(H27&lt;=p_rot_b,"B","C"))</f>
        <v/>
      </c>
      <c r="J27" s="5" t="inlineStr">
        <is>
          <t>SI</t>
        </is>
      </c>
    </row>
    <row r="28">
      <c r="A28" s="5" t="inlineStr">
        <is>
          <t>1020333</t>
        </is>
      </c>
      <c r="B28" s="5" t="inlineStr">
        <is>
          <t xml:space="preserve">DIAMOND INODORO DOBLE DESCARGA  ZT-S034 BLANCO TANQUE BAJO </t>
        </is>
      </c>
      <c r="C28" s="5" t="inlineStr">
        <is>
          <t>IMPORTACION LOZA</t>
        </is>
      </c>
      <c r="D28" s="11" t="n">
        <v>366</v>
      </c>
      <c r="E28" s="12" t="n">
        <v>4665893.77</v>
      </c>
      <c r="F28" s="12" t="n">
        <v>14805350.57</v>
      </c>
      <c r="G28" s="14">
        <f>E28/SUM(E$2:E$4165)</f>
        <v/>
      </c>
      <c r="H28" s="14">
        <f>H27+G28</f>
        <v/>
      </c>
      <c r="I28" s="5">
        <f>IF(H28&lt;=p_rot_a,"A",IF(H28&lt;=p_rot_b,"B","C"))</f>
        <v/>
      </c>
      <c r="J28" s="5" t="inlineStr">
        <is>
          <t>SI</t>
        </is>
      </c>
    </row>
    <row r="29">
      <c r="A29" s="5" t="inlineStr">
        <is>
          <t>20180001</t>
        </is>
      </c>
      <c r="B29" s="5" t="inlineStr">
        <is>
          <t>PISO SPC NOGAL DARK CAJA 1.75M2 18CM X 1.22M X 6MM</t>
        </is>
      </c>
      <c r="C29" s="5" t="inlineStr">
        <is>
          <t>PISO SPC</t>
        </is>
      </c>
      <c r="D29" s="11" t="n">
        <v>931</v>
      </c>
      <c r="E29" s="12" t="n">
        <v>4620535.07</v>
      </c>
      <c r="F29" s="12" t="n">
        <v>15174416.81</v>
      </c>
      <c r="G29" s="14">
        <f>E29/SUM(E$2:E$4165)</f>
        <v/>
      </c>
      <c r="H29" s="14">
        <f>H28+G29</f>
        <v/>
      </c>
      <c r="I29" s="5">
        <f>IF(H29&lt;=p_rot_a,"A",IF(H29&lt;=p_rot_b,"B","C"))</f>
        <v/>
      </c>
      <c r="J29" s="5" t="inlineStr">
        <is>
          <t>SI</t>
        </is>
      </c>
    </row>
    <row r="30">
      <c r="A30" s="5" t="inlineStr">
        <is>
          <t>6300992865</t>
        </is>
      </c>
      <c r="B30" s="5" t="inlineStr">
        <is>
          <t>PANEL PVC FLAT VIVI CIELOS Y PAREDES 30CM X 5.90M X 8MM 10 CANALES 806002-8 PIEZA 1.77M2</t>
        </is>
      </c>
      <c r="C30" s="5" t="inlineStr">
        <is>
          <t>IMPORTACION TABLILLA, CORNISAS, UNIONES</t>
        </is>
      </c>
      <c r="D30" s="11" t="n">
        <v>1265</v>
      </c>
      <c r="E30" s="12" t="n">
        <v>4556428.03</v>
      </c>
      <c r="F30" s="12" t="n">
        <v>8598042.039999999</v>
      </c>
      <c r="G30" s="14">
        <f>E30/SUM(E$2:E$4165)</f>
        <v/>
      </c>
      <c r="H30" s="14">
        <f>H29+G30</f>
        <v/>
      </c>
      <c r="I30" s="5">
        <f>IF(H30&lt;=p_rot_a,"A",IF(H30&lt;=p_rot_b,"B","C"))</f>
        <v/>
      </c>
      <c r="J30" s="5" t="inlineStr">
        <is>
          <t>SI</t>
        </is>
      </c>
    </row>
    <row r="31">
      <c r="A31" s="5" t="inlineStr">
        <is>
          <t>351100300991628</t>
        </is>
      </c>
      <c r="B31" s="5" t="inlineStr">
        <is>
          <t>TABLILLA PVC LAMINADA TLS-010 MADERA LUX PAQUETE 10U 11.9M2 20cmx5.95m</t>
        </is>
      </c>
      <c r="C31" s="5" t="inlineStr">
        <is>
          <t>IMPORTACION TABLILLA, CORNISAS, UNIONES</t>
        </is>
      </c>
      <c r="D31" s="11" t="n">
        <v>332.2</v>
      </c>
      <c r="E31" s="12" t="n">
        <v>4467508.46</v>
      </c>
      <c r="F31" s="12" t="n">
        <v>11319680.46</v>
      </c>
      <c r="G31" s="14">
        <f>E31/SUM(E$2:E$4165)</f>
        <v/>
      </c>
      <c r="H31" s="14">
        <f>H30+G31</f>
        <v/>
      </c>
      <c r="I31" s="5">
        <f>IF(H31&lt;=p_rot_a,"A",IF(H31&lt;=p_rot_b,"B","C"))</f>
        <v/>
      </c>
      <c r="J31" s="5" t="inlineStr">
        <is>
          <t>SI</t>
        </is>
      </c>
    </row>
    <row r="32">
      <c r="A32" s="5" t="inlineStr">
        <is>
          <t>351100300991465</t>
        </is>
      </c>
      <c r="B32" s="5" t="inlineStr">
        <is>
          <t>PANEL ACANALADO NEGRO SATN 16CM X 2.90M WALL PANEL</t>
        </is>
      </c>
      <c r="C32" s="5" t="inlineStr">
        <is>
          <t>PANEL ACANALADO INTERIOR</t>
        </is>
      </c>
      <c r="D32" s="11" t="n">
        <v>2087</v>
      </c>
      <c r="E32" s="12" t="n">
        <v>4416199.21</v>
      </c>
      <c r="F32" s="12" t="n">
        <v>9821314.59</v>
      </c>
      <c r="G32" s="14">
        <f>E32/SUM(E$2:E$4165)</f>
        <v/>
      </c>
      <c r="H32" s="14">
        <f>H31+G32</f>
        <v/>
      </c>
      <c r="I32" s="5">
        <f>IF(H32&lt;=p_rot_a,"A",IF(H32&lt;=p_rot_b,"B","C"))</f>
        <v/>
      </c>
      <c r="J32" s="5" t="inlineStr">
        <is>
          <t>SI</t>
        </is>
      </c>
    </row>
    <row r="33">
      <c r="A33" s="5" t="inlineStr">
        <is>
          <t>53</t>
        </is>
      </c>
      <c r="B33" s="5" t="inlineStr">
        <is>
          <t>ZINC #26 LEGITIMO 3.66 0.45MM TERNIUM</t>
        </is>
      </c>
      <c r="C33" s="5" t="inlineStr">
        <is>
          <t>LAMINAS DE ZINC Y ACCESORIOS</t>
        </is>
      </c>
      <c r="D33" s="11" t="n">
        <v>2756</v>
      </c>
      <c r="E33" s="12" t="n">
        <v>4366295.06</v>
      </c>
      <c r="F33" s="12" t="n">
        <v>23736092.58</v>
      </c>
      <c r="G33" s="14">
        <f>E33/SUM(E$2:E$4165)</f>
        <v/>
      </c>
      <c r="H33" s="14">
        <f>H32+G33</f>
        <v/>
      </c>
      <c r="I33" s="5">
        <f>IF(H33&lt;=p_rot_a,"A",IF(H33&lt;=p_rot_b,"B","C"))</f>
        <v/>
      </c>
      <c r="J33" s="5" t="inlineStr">
        <is>
          <t>SI</t>
        </is>
      </c>
    </row>
    <row r="34">
      <c r="A34" s="5" t="inlineStr">
        <is>
          <t>5492865</t>
        </is>
      </c>
      <c r="B34" s="5" t="inlineStr">
        <is>
          <t>PANEL PVC FLAT JASS CIELOS Y PAREDES 30CM X 5.90M X 8MM 10 CANALES P31 PIEZA 1.77M2</t>
        </is>
      </c>
      <c r="C34" s="5" t="inlineStr">
        <is>
          <t>IMPORTACION TABLILLA, CORNISAS, UNIONES</t>
        </is>
      </c>
      <c r="D34" s="11" t="n">
        <v>1211</v>
      </c>
      <c r="E34" s="12" t="n">
        <v>4274860.3</v>
      </c>
      <c r="F34" s="12" t="n">
        <v>8143946.9</v>
      </c>
      <c r="G34" s="14">
        <f>E34/SUM(E$2:E$4165)</f>
        <v/>
      </c>
      <c r="H34" s="14">
        <f>H33+G34</f>
        <v/>
      </c>
      <c r="I34" s="5">
        <f>IF(H34&lt;=p_rot_a,"A",IF(H34&lt;=p_rot_b,"B","C"))</f>
        <v/>
      </c>
      <c r="J34" s="5" t="inlineStr">
        <is>
          <t>SI</t>
        </is>
      </c>
    </row>
    <row r="35">
      <c r="A35" s="5" t="inlineStr">
        <is>
          <t>351100300992274</t>
        </is>
      </c>
      <c r="B35" s="5" t="inlineStr">
        <is>
          <t>LAMINA PVC STATUARIO GRIS 1.22X2.44 3MM IMITACION PIEDRA NATURAL</t>
        </is>
      </c>
      <c r="C35" s="5" t="inlineStr">
        <is>
          <t>LAMINA PVC, BAMBU, ACC</t>
        </is>
      </c>
      <c r="D35" s="11" t="n">
        <v>818</v>
      </c>
      <c r="E35" s="12" t="n">
        <v>4272877.1</v>
      </c>
      <c r="F35" s="12" t="n">
        <v>11541268.6</v>
      </c>
      <c r="G35" s="14">
        <f>E35/SUM(E$2:E$4165)</f>
        <v/>
      </c>
      <c r="H35" s="14">
        <f>H34+G35</f>
        <v/>
      </c>
      <c r="I35" s="5">
        <f>IF(H35&lt;=p_rot_a,"A",IF(H35&lt;=p_rot_b,"B","C"))</f>
        <v/>
      </c>
      <c r="J35" s="5" t="inlineStr">
        <is>
          <t>SI</t>
        </is>
      </c>
    </row>
    <row r="36">
      <c r="A36" s="5" t="inlineStr">
        <is>
          <t>351100300992065</t>
        </is>
      </c>
      <c r="B36" s="5" t="inlineStr">
        <is>
          <t>TOTAL TALADRO INALAM + ESMERILADORA INALAM + PISTOLA IMPAC UTOSLI241291 // UTCKLI20358</t>
        </is>
      </c>
      <c r="C36" s="5" t="inlineStr">
        <is>
          <t>TALADROS</t>
        </is>
      </c>
      <c r="D36" s="11" t="n">
        <v>202</v>
      </c>
      <c r="E36" s="12" t="n">
        <v>4220106.79</v>
      </c>
      <c r="F36" s="12" t="n">
        <v>17770820.38</v>
      </c>
      <c r="G36" s="14">
        <f>E36/SUM(E$2:E$4165)</f>
        <v/>
      </c>
      <c r="H36" s="14">
        <f>H35+G36</f>
        <v/>
      </c>
      <c r="I36" s="5">
        <f>IF(H36&lt;=p_rot_a,"A",IF(H36&lt;=p_rot_b,"B","C"))</f>
        <v/>
      </c>
      <c r="J36" s="5" t="inlineStr">
        <is>
          <t>SI</t>
        </is>
      </c>
    </row>
    <row r="37">
      <c r="A37" s="5" t="inlineStr">
        <is>
          <t>351100300990173</t>
        </is>
      </c>
      <c r="B37" s="5" t="inlineStr">
        <is>
          <t>PATROCINIO</t>
        </is>
      </c>
      <c r="C37" s="5" t="inlineStr">
        <is>
          <t>Gastos</t>
        </is>
      </c>
      <c r="D37" s="11" t="n">
        <v>91</v>
      </c>
      <c r="E37" s="12" t="n">
        <v>4035000</v>
      </c>
      <c r="F37" s="12" t="n">
        <v>8550000</v>
      </c>
      <c r="G37" s="14">
        <f>E37/SUM(E$2:E$4165)</f>
        <v/>
      </c>
      <c r="H37" s="14">
        <f>H36+G37</f>
        <v/>
      </c>
      <c r="I37" s="5">
        <f>IF(H37&lt;=p_rot_a,"A",IF(H37&lt;=p_rot_b,"B","C"))</f>
        <v/>
      </c>
      <c r="J37" s="5" t="inlineStr">
        <is>
          <t>SI</t>
        </is>
      </c>
    </row>
    <row r="38">
      <c r="A38" s="5" t="inlineStr">
        <is>
          <t>351100300991632</t>
        </is>
      </c>
      <c r="B38" s="5" t="inlineStr">
        <is>
          <t>TABLILLA PVC TP-001 BLANCA LISA PAQUETE 10U 11.8M2 20cmx5.90m</t>
        </is>
      </c>
      <c r="C38" s="5" t="inlineStr">
        <is>
          <t>IMPORTACION TABLILLA, CORNISAS, UNIONES</t>
        </is>
      </c>
      <c r="D38" s="11" t="n">
        <v>444.4</v>
      </c>
      <c r="E38" s="12" t="n">
        <v>3988586.41</v>
      </c>
      <c r="F38" s="12" t="n">
        <v>11135833.93</v>
      </c>
      <c r="G38" s="14">
        <f>E38/SUM(E$2:E$4165)</f>
        <v/>
      </c>
      <c r="H38" s="14">
        <f>H37+G38</f>
        <v/>
      </c>
      <c r="I38" s="5">
        <f>IF(H38&lt;=p_rot_a,"A",IF(H38&lt;=p_rot_b,"B","C"))</f>
        <v/>
      </c>
      <c r="J38" s="5" t="inlineStr">
        <is>
          <t>SI</t>
        </is>
      </c>
    </row>
    <row r="39">
      <c r="A39" s="5" t="inlineStr">
        <is>
          <t>351100300991630</t>
        </is>
      </c>
      <c r="B39" s="5" t="inlineStr">
        <is>
          <t>CORNISA LAMINADA TLS-010 014  MADERA LUX BLACKWOOD 5.95M</t>
        </is>
      </c>
      <c r="C39" s="5" t="inlineStr">
        <is>
          <t>IMPORTACION TABLILLA, CORNISAS, UNIONES</t>
        </is>
      </c>
      <c r="D39" s="11" t="n">
        <v>1954</v>
      </c>
      <c r="E39" s="12" t="n">
        <v>3917945.27</v>
      </c>
      <c r="F39" s="12" t="n">
        <v>6237806.86</v>
      </c>
      <c r="G39" s="14">
        <f>E39/SUM(E$2:E$4165)</f>
        <v/>
      </c>
      <c r="H39" s="14">
        <f>H38+G39</f>
        <v/>
      </c>
      <c r="I39" s="5">
        <f>IF(H39&lt;=p_rot_a,"A",IF(H39&lt;=p_rot_b,"B","C"))</f>
        <v/>
      </c>
      <c r="J39" s="5" t="inlineStr">
        <is>
          <t>SI</t>
        </is>
      </c>
    </row>
    <row r="40">
      <c r="A40" s="5" t="inlineStr">
        <is>
          <t>351100300991635</t>
        </is>
      </c>
      <c r="B40" s="5" t="inlineStr">
        <is>
          <t>CORNISA BRILLANTE TP-001 TP-018 BLANCA 5.90M</t>
        </is>
      </c>
      <c r="C40" s="5" t="inlineStr">
        <is>
          <t>IMPORTACION TABLILLA, CORNISAS, UNIONES</t>
        </is>
      </c>
      <c r="D40" s="11" t="n">
        <v>2604</v>
      </c>
      <c r="E40" s="12" t="n">
        <v>3708380.81</v>
      </c>
      <c r="F40" s="12" t="n">
        <v>7537140.53</v>
      </c>
      <c r="G40" s="14">
        <f>E40/SUM(E$2:E$4165)</f>
        <v/>
      </c>
      <c r="H40" s="14">
        <f>H39+G40</f>
        <v/>
      </c>
      <c r="I40" s="5">
        <f>IF(H40&lt;=p_rot_a,"A",IF(H40&lt;=p_rot_b,"B","C"))</f>
        <v/>
      </c>
      <c r="J40" s="5" t="inlineStr">
        <is>
          <t>SI</t>
        </is>
      </c>
    </row>
    <row r="41">
      <c r="A41" s="5" t="inlineStr">
        <is>
          <t>351100300992481</t>
        </is>
      </c>
      <c r="B41" s="5" t="inlineStr">
        <is>
          <t>FREGADERO TOKIO GRIS PLOMO DIGITAL 75CM X 45CM X 22CM</t>
        </is>
      </c>
      <c r="C41" s="5" t="inlineStr">
        <is>
          <t>IMPORTACION FREGADEROS</t>
        </is>
      </c>
      <c r="D41" s="11" t="n">
        <v>108</v>
      </c>
      <c r="E41" s="12" t="n">
        <v>3682469.76</v>
      </c>
      <c r="F41" s="12" t="n">
        <v>9775364.6</v>
      </c>
      <c r="G41" s="14">
        <f>E41/SUM(E$2:E$4165)</f>
        <v/>
      </c>
      <c r="H41" s="14">
        <f>H40+G41</f>
        <v/>
      </c>
      <c r="I41" s="5">
        <f>IF(H41&lt;=p_rot_a,"A",IF(H41&lt;=p_rot_b,"B","C"))</f>
        <v/>
      </c>
      <c r="J41" s="5" t="inlineStr">
        <is>
          <t>SI</t>
        </is>
      </c>
    </row>
    <row r="42">
      <c r="A42" s="5" t="inlineStr">
        <is>
          <t>124</t>
        </is>
      </c>
      <c r="B42" s="5" t="inlineStr">
        <is>
          <t>IMPERSA PEGA CERAMICA PLUS 20KG</t>
        </is>
      </c>
      <c r="C42" s="5" t="inlineStr">
        <is>
          <t>CERAMICAS, AZULEJOS, PORCELANATOS</t>
        </is>
      </c>
      <c r="D42" s="11" t="n">
        <v>4815</v>
      </c>
      <c r="E42" s="12" t="n">
        <v>3673080.17</v>
      </c>
      <c r="F42" s="12" t="n">
        <v>13377808.97</v>
      </c>
      <c r="G42" s="14">
        <f>E42/SUM(E$2:E$4165)</f>
        <v/>
      </c>
      <c r="H42" s="14">
        <f>H41+G42</f>
        <v/>
      </c>
      <c r="I42" s="5">
        <f>IF(H42&lt;=p_rot_a,"A",IF(H42&lt;=p_rot_b,"B","C"))</f>
        <v/>
      </c>
      <c r="J42" s="5" t="inlineStr">
        <is>
          <t>SI</t>
        </is>
      </c>
    </row>
    <row r="43">
      <c r="A43" s="5" t="inlineStr">
        <is>
          <t>351100300992776</t>
        </is>
      </c>
      <c r="B43" s="5" t="inlineStr">
        <is>
          <t>PUERTA CORREDIZA UPVC 2M ANCHO X 2.1M ALTO BLANCA PU46 PERFIL 8CM VIDRIO 5MM MOSQUITERO</t>
        </is>
      </c>
      <c r="C43" s="5" t="inlineStr">
        <is>
          <t>IMPORTACION VENTANAS</t>
        </is>
      </c>
      <c r="D43" s="11" t="n">
        <v>27</v>
      </c>
      <c r="E43" s="12" t="n">
        <v>3637327.39</v>
      </c>
      <c r="F43" s="12" t="n">
        <v>6852414.98</v>
      </c>
      <c r="G43" s="14">
        <f>E43/SUM(E$2:E$4165)</f>
        <v/>
      </c>
      <c r="H43" s="14">
        <f>H42+G43</f>
        <v/>
      </c>
      <c r="I43" s="5">
        <f>IF(H43&lt;=p_rot_a,"A",IF(H43&lt;=p_rot_b,"B","C"))</f>
        <v/>
      </c>
      <c r="J43" s="5" t="inlineStr">
        <is>
          <t>SI</t>
        </is>
      </c>
    </row>
    <row r="44">
      <c r="A44" s="5" t="inlineStr">
        <is>
          <t>351100300992043</t>
        </is>
      </c>
      <c r="B44" s="5" t="inlineStr">
        <is>
          <t>LAMINA PVC PREMIUM GOLD 1.22X2.44 3MM IMITACION PIEDRA NATURAL</t>
        </is>
      </c>
      <c r="C44" s="5" t="inlineStr">
        <is>
          <t>LAMINA PVC, BAMBU, ACC</t>
        </is>
      </c>
      <c r="D44" s="11" t="n">
        <v>1291</v>
      </c>
      <c r="E44" s="12" t="n">
        <v>3544174.2</v>
      </c>
      <c r="F44" s="12" t="n">
        <v>17469332.68</v>
      </c>
      <c r="G44" s="14">
        <f>E44/SUM(E$2:E$4165)</f>
        <v/>
      </c>
      <c r="H44" s="14">
        <f>H43+G44</f>
        <v/>
      </c>
      <c r="I44" s="5">
        <f>IF(H44&lt;=p_rot_a,"A",IF(H44&lt;=p_rot_b,"B","C"))</f>
        <v/>
      </c>
      <c r="J44" s="5" t="inlineStr">
        <is>
          <t>SI</t>
        </is>
      </c>
    </row>
    <row r="45">
      <c r="A45" s="5" t="inlineStr">
        <is>
          <t>5273</t>
        </is>
      </c>
      <c r="B45" s="5" t="inlineStr">
        <is>
          <t>TABLILLA PVC BLANCA DIVISION  TP-018  PAQUETE 10U 11.9M2 20cmx5.95M</t>
        </is>
      </c>
      <c r="C45" s="5" t="inlineStr">
        <is>
          <t>IMPORTACION TABLILLA, CORNISAS, UNIONES</t>
        </is>
      </c>
      <c r="D45" s="11" t="n">
        <v>420.4</v>
      </c>
      <c r="E45" s="12" t="n">
        <v>3455888.27</v>
      </c>
      <c r="F45" s="12" t="n">
        <v>10370789.23</v>
      </c>
      <c r="G45" s="14">
        <f>E45/SUM(E$2:E$4165)</f>
        <v/>
      </c>
      <c r="H45" s="14">
        <f>H44+G45</f>
        <v/>
      </c>
      <c r="I45" s="5">
        <f>IF(H45&lt;=p_rot_a,"A",IF(H45&lt;=p_rot_b,"B","C"))</f>
        <v/>
      </c>
      <c r="J45" s="5" t="inlineStr">
        <is>
          <t>SI</t>
        </is>
      </c>
    </row>
    <row r="46">
      <c r="A46" s="5" t="inlineStr">
        <is>
          <t>351100300991634</t>
        </is>
      </c>
      <c r="B46" s="5" t="inlineStr">
        <is>
          <t>TABLILLA PVC TP-033 GRIS MADERA  PAQUETE 10U 11.8M2 20cmx5.90m</t>
        </is>
      </c>
      <c r="C46" s="5" t="inlineStr">
        <is>
          <t>IMPORTACION TABLILLA, CORNISAS, UNIONES</t>
        </is>
      </c>
      <c r="D46" s="11" t="n">
        <v>289.6</v>
      </c>
      <c r="E46" s="12" t="n">
        <v>3373053.34</v>
      </c>
      <c r="F46" s="12" t="n">
        <v>7966855.23</v>
      </c>
      <c r="G46" s="14">
        <f>E46/SUM(E$2:E$4165)</f>
        <v/>
      </c>
      <c r="H46" s="14">
        <f>H45+G46</f>
        <v/>
      </c>
      <c r="I46" s="5">
        <f>IF(H46&lt;=p_rot_a,"A",IF(H46&lt;=p_rot_b,"B","C"))</f>
        <v/>
      </c>
      <c r="J46" s="5" t="inlineStr">
        <is>
          <t>SI</t>
        </is>
      </c>
    </row>
    <row r="47">
      <c r="A47" s="5" t="inlineStr">
        <is>
          <t>432882</t>
        </is>
      </c>
      <c r="B47" s="5" t="inlineStr">
        <is>
          <t>SOL COMBO COCINA 4 QUEMADORES VIDRIO + EXTRACTOR 60CM 604-GV CAME-60M</t>
        </is>
      </c>
      <c r="C47" s="5" t="inlineStr">
        <is>
          <t>COMBOS</t>
        </is>
      </c>
      <c r="D47" s="11" t="n">
        <v>127</v>
      </c>
      <c r="E47" s="12" t="n">
        <v>3320640.94</v>
      </c>
      <c r="F47" s="12" t="n">
        <v>11238938.05</v>
      </c>
      <c r="G47" s="14">
        <f>E47/SUM(E$2:E$4165)</f>
        <v/>
      </c>
      <c r="H47" s="14">
        <f>H46+G47</f>
        <v/>
      </c>
      <c r="I47" s="5">
        <f>IF(H47&lt;=p_rot_a,"A",IF(H47&lt;=p_rot_b,"B","C"))</f>
        <v/>
      </c>
      <c r="J47" s="5" t="inlineStr">
        <is>
          <t>SI</t>
        </is>
      </c>
    </row>
    <row r="48">
      <c r="A48" s="5" t="inlineStr">
        <is>
          <t>351100300992738</t>
        </is>
      </c>
      <c r="B48" s="5" t="inlineStr">
        <is>
          <t>IMPERFECTA TABLILLA LAMINADA FRESNO GRIS 20CM X 5.95M PAQUETE 10U 11.90M2</t>
        </is>
      </c>
      <c r="C48" s="5" t="inlineStr">
        <is>
          <t>TABLILLA PVC Y CORNISAS</t>
        </is>
      </c>
      <c r="D48" s="11" t="n">
        <v>538</v>
      </c>
      <c r="E48" s="12" t="n">
        <v>3284864.42</v>
      </c>
      <c r="F48" s="12" t="n">
        <v>8797158.619999999</v>
      </c>
      <c r="G48" s="14">
        <f>E48/SUM(E$2:E$4165)</f>
        <v/>
      </c>
      <c r="H48" s="14">
        <f>H47+G48</f>
        <v/>
      </c>
      <c r="I48" s="5">
        <f>IF(H48&lt;=p_rot_a,"A",IF(H48&lt;=p_rot_b,"B","C"))</f>
        <v/>
      </c>
      <c r="J48" s="5" t="inlineStr">
        <is>
          <t>SI</t>
        </is>
      </c>
    </row>
    <row r="49">
      <c r="A49" s="5" t="inlineStr">
        <is>
          <t>277</t>
        </is>
      </c>
      <c r="B49" s="5" t="inlineStr">
        <is>
          <t xml:space="preserve">TABLA FORMALETA 1X12 4VARAS </t>
        </is>
      </c>
      <c r="C49" s="5" t="inlineStr">
        <is>
          <t>SEMIDURO</t>
        </is>
      </c>
      <c r="D49" s="11" t="n">
        <v>1934</v>
      </c>
      <c r="E49" s="12" t="n">
        <v>3263489.33</v>
      </c>
      <c r="F49" s="12" t="n">
        <v>11338393.26</v>
      </c>
      <c r="G49" s="14">
        <f>E49/SUM(E$2:E$4165)</f>
        <v/>
      </c>
      <c r="H49" s="14">
        <f>H48+G49</f>
        <v/>
      </c>
      <c r="I49" s="5">
        <f>IF(H49&lt;=p_rot_a,"A",IF(H49&lt;=p_rot_b,"B","C"))</f>
        <v/>
      </c>
      <c r="J49" s="5" t="inlineStr">
        <is>
          <t>SI</t>
        </is>
      </c>
    </row>
    <row r="50">
      <c r="A50" s="5" t="inlineStr">
        <is>
          <t>5932</t>
        </is>
      </c>
      <c r="B50" s="5" t="inlineStr">
        <is>
          <t xml:space="preserve">ZINC ESMALT 3.66 ROJO #26 ESTRUCTURAL 0.40 </t>
        </is>
      </c>
      <c r="C50" s="5" t="inlineStr">
        <is>
          <t>TUBERIA INDUSTRIAL, HIERROS PLANOS Y CORRUGADOS</t>
        </is>
      </c>
      <c r="D50" s="11" t="n">
        <v>1664</v>
      </c>
      <c r="E50" s="12" t="n">
        <v>3130830.98</v>
      </c>
      <c r="F50" s="12" t="n">
        <v>14917922.38</v>
      </c>
      <c r="G50" s="14">
        <f>E50/SUM(E$2:E$4165)</f>
        <v/>
      </c>
      <c r="H50" s="14">
        <f>H49+G50</f>
        <v/>
      </c>
      <c r="I50" s="5">
        <f>IF(H50&lt;=p_rot_a,"A",IF(H50&lt;=p_rot_b,"B","C"))</f>
        <v/>
      </c>
      <c r="J50" s="5" t="inlineStr">
        <is>
          <t>SI</t>
        </is>
      </c>
    </row>
    <row r="51">
      <c r="A51" s="5" t="inlineStr">
        <is>
          <t>351100300992036</t>
        </is>
      </c>
      <c r="B51" s="5" t="inlineStr">
        <is>
          <t>$$ LAMINA PVC KS3083AP CALACATA BRILLANTE 1.22X2.44 3MM IMITACION PIEDRA NATURAL</t>
        </is>
      </c>
      <c r="C51" s="5" t="inlineStr">
        <is>
          <t>LAMINA PVC, BAMBU, ACC</t>
        </is>
      </c>
      <c r="D51" s="11" t="n">
        <v>805</v>
      </c>
      <c r="E51" s="12" t="n">
        <v>3057318.46</v>
      </c>
      <c r="F51" s="12" t="n">
        <v>10789573.35</v>
      </c>
      <c r="G51" s="14">
        <f>E51/SUM(E$2:E$4165)</f>
        <v/>
      </c>
      <c r="H51" s="14">
        <f>H50+G51</f>
        <v/>
      </c>
      <c r="I51" s="5">
        <f>IF(H51&lt;=p_rot_a,"A",IF(H51&lt;=p_rot_b,"B","C"))</f>
        <v/>
      </c>
      <c r="J51" s="5" t="inlineStr">
        <is>
          <t>SI</t>
        </is>
      </c>
    </row>
    <row r="52">
      <c r="A52" s="5" t="inlineStr">
        <is>
          <t>351100300992691</t>
        </is>
      </c>
      <c r="B52" s="5" t="inlineStr">
        <is>
          <t>FACHALETA FLEXIBLE MURETO STONE DARK 30X60CM 0.18m2 EXTERIOR / INTERIOR</t>
        </is>
      </c>
      <c r="C52" s="5" t="inlineStr">
        <is>
          <t>FACHALETA</t>
        </is>
      </c>
      <c r="D52" s="11" t="n">
        <v>2656</v>
      </c>
      <c r="E52" s="12" t="n">
        <v>3020448.55</v>
      </c>
      <c r="F52" s="12" t="n">
        <v>7650122.05</v>
      </c>
      <c r="G52" s="14">
        <f>E52/SUM(E$2:E$4165)</f>
        <v/>
      </c>
      <c r="H52" s="14">
        <f>H51+G52</f>
        <v/>
      </c>
      <c r="I52" s="5">
        <f>IF(H52&lt;=p_rot_a,"A",IF(H52&lt;=p_rot_b,"B","C"))</f>
        <v/>
      </c>
      <c r="J52" s="5" t="inlineStr">
        <is>
          <t>SI</t>
        </is>
      </c>
    </row>
    <row r="53">
      <c r="A53" s="5" t="inlineStr">
        <is>
          <t>351100300992414</t>
        </is>
      </c>
      <c r="B53" s="5" t="inlineStr">
        <is>
          <t>WADFOW PULVERIZADORA DE PINTURA 1200W 120V 20.7 MPA UWAY1A10 AIRLESS</t>
        </is>
      </c>
      <c r="C53" s="5" t="inlineStr">
        <is>
          <t>HERRAMIENTA ELECTRICA</t>
        </is>
      </c>
      <c r="D53" s="11" t="n">
        <v>96</v>
      </c>
      <c r="E53" s="12" t="n">
        <v>3001405.95</v>
      </c>
      <c r="F53" s="12" t="n">
        <v>10345373.55</v>
      </c>
      <c r="G53" s="14">
        <f>E53/SUM(E$2:E$4165)</f>
        <v/>
      </c>
      <c r="H53" s="14">
        <f>H52+G53</f>
        <v/>
      </c>
      <c r="I53" s="5">
        <f>IF(H53&lt;=p_rot_a,"A",IF(H53&lt;=p_rot_b,"B","C"))</f>
        <v/>
      </c>
      <c r="J53" s="5" t="inlineStr">
        <is>
          <t>SI</t>
        </is>
      </c>
    </row>
    <row r="54">
      <c r="A54" s="5" t="inlineStr">
        <is>
          <t>351100300992108</t>
        </is>
      </c>
      <c r="B54" s="5" t="inlineStr">
        <is>
          <t>PANEL ACANALADO LK-H8117 MADERA OSCURO 16CM X 2.90M WALL PANEL</t>
        </is>
      </c>
      <c r="C54" s="5" t="inlineStr">
        <is>
          <t>IMPORTACION PANEL ACANALADO INTERIOR</t>
        </is>
      </c>
      <c r="D54" s="11" t="n">
        <v>1414</v>
      </c>
      <c r="E54" s="12" t="n">
        <v>2993296.33</v>
      </c>
      <c r="F54" s="12" t="n">
        <v>5700758.49</v>
      </c>
      <c r="G54" s="14">
        <f>E54/SUM(E$2:E$4165)</f>
        <v/>
      </c>
      <c r="H54" s="14">
        <f>H53+G54</f>
        <v/>
      </c>
      <c r="I54" s="5">
        <f>IF(H54&lt;=p_rot_a,"A",IF(H54&lt;=p_rot_b,"B","C"))</f>
        <v/>
      </c>
      <c r="J54" s="5" t="inlineStr">
        <is>
          <t>SI</t>
        </is>
      </c>
    </row>
    <row r="55">
      <c r="A55" s="5" t="inlineStr">
        <is>
          <t>351100300992033</t>
        </is>
      </c>
      <c r="B55" s="5" t="inlineStr">
        <is>
          <t>SEMI COMBO FREGADERO + CACHERA + BANDEJAS NANO BLACK 75 X 46 X 22 IBK02</t>
        </is>
      </c>
      <c r="C55" s="5" t="inlineStr">
        <is>
          <t>GRIFERIA - ACC. BAÑO Y COCINA</t>
        </is>
      </c>
      <c r="D55" s="11" t="n">
        <v>97</v>
      </c>
      <c r="E55" s="12" t="n">
        <v>2982550.79</v>
      </c>
      <c r="F55" s="12" t="n">
        <v>8735716.810000001</v>
      </c>
      <c r="G55" s="14">
        <f>E55/SUM(E$2:E$4165)</f>
        <v/>
      </c>
      <c r="H55" s="14">
        <f>H54+G55</f>
        <v/>
      </c>
      <c r="I55" s="5">
        <f>IF(H55&lt;=p_rot_a,"A",IF(H55&lt;=p_rot_b,"B","C"))</f>
        <v/>
      </c>
      <c r="J55" s="5" t="inlineStr">
        <is>
          <t>SI</t>
        </is>
      </c>
    </row>
    <row r="56">
      <c r="A56" s="5" t="inlineStr">
        <is>
          <t>351100300992514</t>
        </is>
      </c>
      <c r="B56" s="5" t="inlineStr">
        <is>
          <t>LAMINA NUEVA CEMENTO GRIS 61070 1.22 X. 2.44M 5MM MATE FIBRA BAMBU CARBON PVC IMITACION PIEDRA</t>
        </is>
      </c>
      <c r="C56" s="5" t="inlineStr">
        <is>
          <t>IMPORTACION LAMINA PVC, BAMBU, ACC</t>
        </is>
      </c>
      <c r="D56" s="11" t="n">
        <v>306</v>
      </c>
      <c r="E56" s="12" t="n">
        <v>2953327.86</v>
      </c>
      <c r="F56" s="12" t="n">
        <v>5568500.63</v>
      </c>
      <c r="G56" s="14">
        <f>E56/SUM(E$2:E$4165)</f>
        <v/>
      </c>
      <c r="H56" s="14">
        <f>H55+G56</f>
        <v/>
      </c>
      <c r="I56" s="5">
        <f>IF(H56&lt;=p_rot_a,"A",IF(H56&lt;=p_rot_b,"B","C"))</f>
        <v/>
      </c>
      <c r="J56" s="5" t="inlineStr">
        <is>
          <t>SI</t>
        </is>
      </c>
    </row>
    <row r="57">
      <c r="A57" s="5" t="inlineStr">
        <is>
          <t>10140002</t>
        </is>
      </c>
      <c r="B57" s="5" t="inlineStr">
        <is>
          <t>TUBO ESTRUCT. CUADRADO 2X2 1.50MM GALVANIZADO</t>
        </is>
      </c>
      <c r="C57" s="5" t="inlineStr">
        <is>
          <t>TUBERIA ESTRUCTURAL</t>
        </is>
      </c>
      <c r="D57" s="11" t="n">
        <v>2087</v>
      </c>
      <c r="E57" s="12" t="n">
        <v>2945972.75</v>
      </c>
      <c r="F57" s="12" t="n">
        <v>17137945.11</v>
      </c>
      <c r="G57" s="14">
        <f>E57/SUM(E$2:E$4165)</f>
        <v/>
      </c>
      <c r="H57" s="14">
        <f>H56+G57</f>
        <v/>
      </c>
      <c r="I57" s="5">
        <f>IF(H57&lt;=p_rot_a,"A",IF(H57&lt;=p_rot_b,"B","C"))</f>
        <v/>
      </c>
      <c r="J57" s="5" t="inlineStr">
        <is>
          <t>SI</t>
        </is>
      </c>
    </row>
    <row r="58">
      <c r="A58" s="5" t="inlineStr">
        <is>
          <t>351100300992110</t>
        </is>
      </c>
      <c r="B58" s="5" t="inlineStr">
        <is>
          <t>PANEL ACANALADO LK-H8136 TEKA 16CM X 2.90M WALL PANEL</t>
        </is>
      </c>
      <c r="C58" s="5" t="inlineStr">
        <is>
          <t>IMPORTACION PANEL ACANALADO INTERIOR</t>
        </is>
      </c>
      <c r="D58" s="11" t="n">
        <v>1371</v>
      </c>
      <c r="E58" s="12" t="n">
        <v>2942114.43</v>
      </c>
      <c r="F58" s="12" t="n">
        <v>5567242.17</v>
      </c>
      <c r="G58" s="14">
        <f>E58/SUM(E$2:E$4165)</f>
        <v/>
      </c>
      <c r="H58" s="14">
        <f>H57+G58</f>
        <v/>
      </c>
      <c r="I58" s="5">
        <f>IF(H58&lt;=p_rot_a,"A",IF(H58&lt;=p_rot_b,"B","C"))</f>
        <v/>
      </c>
      <c r="J58" s="5" t="inlineStr">
        <is>
          <t>SI</t>
        </is>
      </c>
    </row>
    <row r="59">
      <c r="A59" s="5" t="inlineStr">
        <is>
          <t>351100300991446</t>
        </is>
      </c>
      <c r="B59" s="5" t="inlineStr">
        <is>
          <t>DIAMOND MUEBLE LAVATORIO PETIT GREY AEREO 2201A-40.    43CM X 36CM X45CM (NO INCLUYE GRIFERIA)</t>
        </is>
      </c>
      <c r="C59" s="5" t="inlineStr">
        <is>
          <t>IMPORTACION LOZA</t>
        </is>
      </c>
      <c r="D59" s="11" t="n">
        <v>96</v>
      </c>
      <c r="E59" s="12" t="n">
        <v>2915385.83</v>
      </c>
      <c r="F59" s="12" t="n">
        <v>5007575.88</v>
      </c>
      <c r="G59" s="14">
        <f>E59/SUM(E$2:E$4165)</f>
        <v/>
      </c>
      <c r="H59" s="14">
        <f>H58+G59</f>
        <v/>
      </c>
      <c r="I59" s="5">
        <f>IF(H59&lt;=p_rot_a,"A",IF(H59&lt;=p_rot_b,"B","C"))</f>
        <v/>
      </c>
      <c r="J59" s="5" t="inlineStr">
        <is>
          <t>SI</t>
        </is>
      </c>
    </row>
    <row r="60">
      <c r="A60" s="5" t="inlineStr">
        <is>
          <t>351100300992121</t>
        </is>
      </c>
      <c r="B60" s="5" t="inlineStr">
        <is>
          <t>MEMBRANA REFLECTIVA IMPERMEABILIZANTE 90 CM DE ANCHO X METRO</t>
        </is>
      </c>
      <c r="C60" s="5" t="inlineStr">
        <is>
          <t>IMPORTACION FERRETERIA GENERAL</t>
        </is>
      </c>
      <c r="D60" s="11" t="n">
        <v>804.8</v>
      </c>
      <c r="E60" s="12" t="n">
        <v>2712949.44</v>
      </c>
      <c r="F60" s="12" t="n">
        <v>5231073.01</v>
      </c>
      <c r="G60" s="14">
        <f>E60/SUM(E$2:E$4165)</f>
        <v/>
      </c>
      <c r="H60" s="14">
        <f>H59+G60</f>
        <v/>
      </c>
      <c r="I60" s="5">
        <f>IF(H60&lt;=p_rot_a,"A",IF(H60&lt;=p_rot_b,"B","C"))</f>
        <v/>
      </c>
      <c r="J60" s="5" t="inlineStr">
        <is>
          <t>SI</t>
        </is>
      </c>
    </row>
    <row r="61">
      <c r="A61" s="5" t="inlineStr">
        <is>
          <t>3757099020200</t>
        </is>
      </c>
      <c r="B61" s="5" t="inlineStr">
        <is>
          <t>PLYCEM MI CONCRETO 20MM ENTREPISO FIBROLIT</t>
        </is>
      </c>
      <c r="C61" s="5" t="inlineStr">
        <is>
          <t>LAMINAS Y PERFILERIA LIVIANA</t>
        </is>
      </c>
      <c r="D61" s="11" t="n">
        <v>925</v>
      </c>
      <c r="E61" s="12" t="n">
        <v>2695381.08</v>
      </c>
      <c r="F61" s="12" t="n">
        <v>17529125.03</v>
      </c>
      <c r="G61" s="14">
        <f>E61/SUM(E$2:E$4165)</f>
        <v/>
      </c>
      <c r="H61" s="14">
        <f>H60+G61</f>
        <v/>
      </c>
      <c r="I61" s="5">
        <f>IF(H61&lt;=p_rot_a,"A",IF(H61&lt;=p_rot_b,"B","C"))</f>
        <v/>
      </c>
      <c r="J61" s="5" t="inlineStr">
        <is>
          <t>SI</t>
        </is>
      </c>
    </row>
    <row r="62">
      <c r="A62" s="5" t="inlineStr">
        <is>
          <t>5201</t>
        </is>
      </c>
      <c r="B62" s="5" t="inlineStr">
        <is>
          <t>LAMINA TIPO GLASS AMARILLA GLASS</t>
        </is>
      </c>
      <c r="C62" s="5" t="inlineStr">
        <is>
          <t>LAMINAS Y PERFILERIA LIVIANA</t>
        </is>
      </c>
      <c r="D62" s="11" t="n">
        <v>916</v>
      </c>
      <c r="E62" s="12" t="n">
        <v>2683251.39</v>
      </c>
      <c r="F62" s="12" t="n">
        <v>12868204.42</v>
      </c>
      <c r="G62" s="14">
        <f>E62/SUM(E$2:E$4165)</f>
        <v/>
      </c>
      <c r="H62" s="14">
        <f>H61+G62</f>
        <v/>
      </c>
      <c r="I62" s="5">
        <f>IF(H62&lt;=p_rot_a,"A",IF(H62&lt;=p_rot_b,"B","C"))</f>
        <v/>
      </c>
      <c r="J62" s="5" t="inlineStr">
        <is>
          <t>SI</t>
        </is>
      </c>
    </row>
    <row r="63">
      <c r="A63" s="5" t="inlineStr">
        <is>
          <t>52532</t>
        </is>
      </c>
      <c r="B63" s="5" t="inlineStr">
        <is>
          <t>ZINC ESMALT 3.66 VERDE #26 ESTRUCTURAL 0.4</t>
        </is>
      </c>
      <c r="C63" s="5" t="inlineStr">
        <is>
          <t>TUBERIA INDUSTRIAL, HIERROS PLANOS Y CORRUGADOS</t>
        </is>
      </c>
      <c r="D63" s="11" t="n">
        <v>1439</v>
      </c>
      <c r="E63" s="12" t="n">
        <v>2679090.16</v>
      </c>
      <c r="F63" s="12" t="n">
        <v>12910884.55</v>
      </c>
      <c r="G63" s="14">
        <f>E63/SUM(E$2:E$4165)</f>
        <v/>
      </c>
      <c r="H63" s="14">
        <f>H62+G63</f>
        <v/>
      </c>
      <c r="I63" s="5">
        <f>IF(H63&lt;=p_rot_a,"A",IF(H63&lt;=p_rot_b,"B","C"))</f>
        <v/>
      </c>
      <c r="J63" s="5" t="inlineStr">
        <is>
          <t>SI</t>
        </is>
      </c>
    </row>
    <row r="64">
      <c r="A64" s="5" t="inlineStr">
        <is>
          <t>351100300991409</t>
        </is>
      </c>
      <c r="B64" s="5" t="inlineStr">
        <is>
          <t>TABLILLA PVC LAMINADA TLS-002 VENECIA PAQUETE 10U 11.9M2 20cmx5.95m</t>
        </is>
      </c>
      <c r="C64" s="5" t="inlineStr">
        <is>
          <t>IMPORTACION TABLILLA, CORNISAS, UNIONES</t>
        </is>
      </c>
      <c r="D64" s="11" t="n">
        <v>201.3</v>
      </c>
      <c r="E64" s="12" t="n">
        <v>2557588.07</v>
      </c>
      <c r="F64" s="12" t="n">
        <v>6815435.62</v>
      </c>
      <c r="G64" s="14">
        <f>E64/SUM(E$2:E$4165)</f>
        <v/>
      </c>
      <c r="H64" s="14">
        <f>H63+G64</f>
        <v/>
      </c>
      <c r="I64" s="5">
        <f>IF(H64&lt;=p_rot_a,"A",IF(H64&lt;=p_rot_b,"B","C"))</f>
        <v/>
      </c>
      <c r="J64" s="5" t="inlineStr">
        <is>
          <t>SI</t>
        </is>
      </c>
    </row>
    <row r="65">
      <c r="A65" s="5" t="inlineStr">
        <is>
          <t>351100300991488</t>
        </is>
      </c>
      <c r="B65" s="5" t="inlineStr">
        <is>
          <t>LAMINA NUEVA TEC MIAMI GOLD LJ800007T 1.22 X. 2.44M 5MM BRILLANTE FIBRA BAMBU CARBON PVC IMITACION</t>
        </is>
      </c>
      <c r="C65" s="5" t="inlineStr">
        <is>
          <t>IMPORTACION LAMINA PVC, BAMBU, ACC</t>
        </is>
      </c>
      <c r="D65" s="11" t="n">
        <v>519</v>
      </c>
      <c r="E65" s="12" t="n">
        <v>2468011.75</v>
      </c>
      <c r="F65" s="12" t="n">
        <v>7450943.03</v>
      </c>
      <c r="G65" s="14">
        <f>E65/SUM(E$2:E$4165)</f>
        <v/>
      </c>
      <c r="H65" s="14">
        <f>H64+G65</f>
        <v/>
      </c>
      <c r="I65" s="5">
        <f>IF(H65&lt;=p_rot_a,"A",IF(H65&lt;=p_rot_b,"B","C"))</f>
        <v/>
      </c>
      <c r="J65" s="5" t="inlineStr">
        <is>
          <t>SI</t>
        </is>
      </c>
    </row>
    <row r="66">
      <c r="A66" s="5" t="inlineStr">
        <is>
          <t>111</t>
        </is>
      </c>
      <c r="B66" s="5" t="inlineStr">
        <is>
          <t>ARENA METRO</t>
        </is>
      </c>
      <c r="C66" s="5" t="inlineStr">
        <is>
          <t>AGREGADOS</t>
        </is>
      </c>
      <c r="D66" s="11" t="n">
        <v>923</v>
      </c>
      <c r="E66" s="12" t="n">
        <v>2459048.73</v>
      </c>
      <c r="F66" s="12" t="n">
        <v>13905435.88</v>
      </c>
      <c r="G66" s="14">
        <f>E66/SUM(E$2:E$4165)</f>
        <v/>
      </c>
      <c r="H66" s="14">
        <f>H65+G66</f>
        <v/>
      </c>
      <c r="I66" s="5">
        <f>IF(H66&lt;=p_rot_a,"A",IF(H66&lt;=p_rot_b,"B","C"))</f>
        <v/>
      </c>
      <c r="J66" s="5" t="inlineStr">
        <is>
          <t>SI</t>
        </is>
      </c>
    </row>
    <row r="67">
      <c r="A67" s="5" t="inlineStr">
        <is>
          <t>351100300990219</t>
        </is>
      </c>
      <c r="B67" s="5" t="inlineStr">
        <is>
          <t>$$$ ZINC #26 3.66 BLANCO ONDULADO MCP 0.44</t>
        </is>
      </c>
      <c r="C67" s="5" t="inlineStr">
        <is>
          <t>LAMINAS DE ZINC Y ACCESORIOS</t>
        </is>
      </c>
      <c r="D67" s="11" t="n">
        <v>1412</v>
      </c>
      <c r="E67" s="12" t="n">
        <v>2438954.62</v>
      </c>
      <c r="F67" s="12" t="n">
        <v>13906448.42</v>
      </c>
      <c r="G67" s="14">
        <f>E67/SUM(E$2:E$4165)</f>
        <v/>
      </c>
      <c r="H67" s="14">
        <f>H66+G67</f>
        <v/>
      </c>
      <c r="I67" s="5">
        <f>IF(H67&lt;=p_rot_a,"A",IF(H67&lt;=p_rot_b,"B","C"))</f>
        <v/>
      </c>
      <c r="J67" s="5" t="inlineStr">
        <is>
          <t>SI</t>
        </is>
      </c>
    </row>
    <row r="68">
      <c r="A68" s="5" t="inlineStr">
        <is>
          <t>10180003</t>
        </is>
      </c>
      <c r="B68" s="5" t="inlineStr">
        <is>
          <t>PERLING TIPO C 2X3 1.50MM GALVANIZADO</t>
        </is>
      </c>
      <c r="C68" s="5" t="inlineStr">
        <is>
          <t>PERLING</t>
        </is>
      </c>
      <c r="D68" s="11" t="n">
        <v>1840</v>
      </c>
      <c r="E68" s="12" t="n">
        <v>2418063.59</v>
      </c>
      <c r="F68" s="12" t="n">
        <v>13230030.6</v>
      </c>
      <c r="G68" s="14">
        <f>E68/SUM(E$2:E$4165)</f>
        <v/>
      </c>
      <c r="H68" s="14">
        <f>H67+G68</f>
        <v/>
      </c>
      <c r="I68" s="5">
        <f>IF(H68&lt;=p_rot_a,"A",IF(H68&lt;=p_rot_b,"B","C"))</f>
        <v/>
      </c>
      <c r="J68" s="5" t="inlineStr">
        <is>
          <t>SI</t>
        </is>
      </c>
    </row>
    <row r="69">
      <c r="A69" s="5" t="inlineStr">
        <is>
          <t>351100300992480</t>
        </is>
      </c>
      <c r="B69" s="5" t="inlineStr">
        <is>
          <t>FREGADERO TOKIO SATIN DIGITAL 75CM X 45CM X 22CM</t>
        </is>
      </c>
      <c r="C69" s="5" t="inlineStr">
        <is>
          <t>IMPORTACION FREGADEROS</t>
        </is>
      </c>
      <c r="D69" s="11" t="n">
        <v>64</v>
      </c>
      <c r="E69" s="12" t="n">
        <v>2384531.21</v>
      </c>
      <c r="F69" s="12" t="n">
        <v>5673212.45</v>
      </c>
      <c r="G69" s="14">
        <f>E69/SUM(E$2:E$4165)</f>
        <v/>
      </c>
      <c r="H69" s="14">
        <f>H68+G69</f>
        <v/>
      </c>
      <c r="I69" s="5">
        <f>IF(H69&lt;=p_rot_a,"A",IF(H69&lt;=p_rot_b,"B","C"))</f>
        <v/>
      </c>
      <c r="J69" s="5" t="inlineStr">
        <is>
          <t>SI</t>
        </is>
      </c>
    </row>
    <row r="70">
      <c r="A70" s="5" t="inlineStr">
        <is>
          <t>351100300990884</t>
        </is>
      </c>
      <c r="B70" s="5" t="inlineStr">
        <is>
          <t>ZINC #28 3.66 LEGITIMO 0.35MM TERNIUM</t>
        </is>
      </c>
      <c r="C70" s="5" t="inlineStr">
        <is>
          <t>LAMINAS DE ZINC Y ACCESORIOS</t>
        </is>
      </c>
      <c r="D70" s="11" t="n">
        <v>1922</v>
      </c>
      <c r="E70" s="12" t="n">
        <v>2324966.84</v>
      </c>
      <c r="F70" s="12" t="n">
        <v>12489320.74</v>
      </c>
      <c r="G70" s="14">
        <f>E70/SUM(E$2:E$4165)</f>
        <v/>
      </c>
      <c r="H70" s="14">
        <f>H69+G70</f>
        <v/>
      </c>
      <c r="I70" s="5">
        <f>IF(H70&lt;=p_rot_a,"A",IF(H70&lt;=p_rot_b,"B","C"))</f>
        <v/>
      </c>
      <c r="J70" s="5" t="inlineStr">
        <is>
          <t>SI</t>
        </is>
      </c>
    </row>
    <row r="71">
      <c r="A71" s="5" t="inlineStr">
        <is>
          <t>9135</t>
        </is>
      </c>
      <c r="B71" s="5" t="inlineStr">
        <is>
          <t>TUBO PVC 3 COMPLETO 6MTS</t>
        </is>
      </c>
      <c r="C71" s="5" t="inlineStr">
        <is>
          <t>TUBERIA PVC, CANOAS Y ACCESORIOS</t>
        </is>
      </c>
      <c r="D71" s="11" t="n">
        <v>611</v>
      </c>
      <c r="E71" s="12" t="n">
        <v>2265148.26</v>
      </c>
      <c r="F71" s="12" t="n">
        <v>4409728.18</v>
      </c>
      <c r="G71" s="14">
        <f>E71/SUM(E$2:E$4165)</f>
        <v/>
      </c>
      <c r="H71" s="14">
        <f>H70+G71</f>
        <v/>
      </c>
      <c r="I71" s="5">
        <f>IF(H71&lt;=p_rot_a,"A",IF(H71&lt;=p_rot_b,"B","C"))</f>
        <v/>
      </c>
      <c r="J71" s="5" t="inlineStr">
        <is>
          <t>SI</t>
        </is>
      </c>
    </row>
    <row r="72">
      <c r="A72" s="5" t="inlineStr">
        <is>
          <t>5551</t>
        </is>
      </c>
      <c r="B72" s="5" t="inlineStr">
        <is>
          <t>ZINC ESMALT 3.66 BLANCO #26 ESTRUCTURAL 0.4 ALUMINIZADO ALTH</t>
        </is>
      </c>
      <c r="C72" s="5" t="inlineStr">
        <is>
          <t>TUBERIA INDUSTRIAL, HIERROS PLANOS Y CORRUGADOS</t>
        </is>
      </c>
      <c r="D72" s="11" t="n">
        <v>1121</v>
      </c>
      <c r="E72" s="12" t="n">
        <v>2251010.65</v>
      </c>
      <c r="F72" s="12" t="n">
        <v>10184668.54</v>
      </c>
      <c r="G72" s="14">
        <f>E72/SUM(E$2:E$4165)</f>
        <v/>
      </c>
      <c r="H72" s="14">
        <f>H71+G72</f>
        <v/>
      </c>
      <c r="I72" s="5">
        <f>IF(H72&lt;=p_rot_a,"A",IF(H72&lt;=p_rot_b,"B","C"))</f>
        <v/>
      </c>
      <c r="J72" s="5" t="inlineStr">
        <is>
          <t>SI</t>
        </is>
      </c>
    </row>
    <row r="73">
      <c r="A73" s="5" t="inlineStr">
        <is>
          <t>351100300991781</t>
        </is>
      </c>
      <c r="B73" s="5" t="inlineStr">
        <is>
          <t>PANEL ACANALADO ROBLE LUXURY GOLD 16CM X 2.90M WALL PANEL</t>
        </is>
      </c>
      <c r="C73" s="5" t="inlineStr">
        <is>
          <t>IMPORTACION PANEL ACANALADO INTERIOR</t>
        </is>
      </c>
      <c r="D73" s="11" t="n">
        <v>1492</v>
      </c>
      <c r="E73" s="12" t="n">
        <v>2218389.52</v>
      </c>
      <c r="F73" s="12" t="n">
        <v>6253494.07</v>
      </c>
      <c r="G73" s="14">
        <f>E73/SUM(E$2:E$4165)</f>
        <v/>
      </c>
      <c r="H73" s="14">
        <f>H72+G73</f>
        <v/>
      </c>
      <c r="I73" s="5">
        <f>IF(H73&lt;=p_rot_a,"A",IF(H73&lt;=p_rot_b,"B","C"))</f>
        <v/>
      </c>
      <c r="J73" s="5" t="inlineStr">
        <is>
          <t>SI</t>
        </is>
      </c>
    </row>
    <row r="74">
      <c r="A74" s="5" t="inlineStr">
        <is>
          <t>351100300990566</t>
        </is>
      </c>
      <c r="B74" s="5" t="inlineStr">
        <is>
          <t>ZINC 28 3.66 ALTH ROJO ONDULADO  PINTADO 28 ALTH 0.31MM - 0.32MM</t>
        </is>
      </c>
      <c r="C74" s="5" t="inlineStr">
        <is>
          <t>LAMINAS DE ZINC Y ACCESORIOS</t>
        </is>
      </c>
      <c r="D74" s="11" t="n">
        <v>1625</v>
      </c>
      <c r="E74" s="12" t="n">
        <v>2169059.86</v>
      </c>
      <c r="F74" s="12" t="n">
        <v>9239381.42</v>
      </c>
      <c r="G74" s="14">
        <f>E74/SUM(E$2:E$4165)</f>
        <v/>
      </c>
      <c r="H74" s="14">
        <f>H73+G74</f>
        <v/>
      </c>
      <c r="I74" s="5">
        <f>IF(H74&lt;=p_rot_a,"A",IF(H74&lt;=p_rot_b,"B","C"))</f>
        <v/>
      </c>
      <c r="J74" s="5" t="inlineStr">
        <is>
          <t>SI</t>
        </is>
      </c>
    </row>
    <row r="75">
      <c r="A75" s="5" t="inlineStr">
        <is>
          <t>5226</t>
        </is>
      </c>
      <c r="B75" s="5" t="inlineStr">
        <is>
          <t>LARGA POLICARBONATO RECTANG 1.07 X 3.66 TRANSPARENTE</t>
        </is>
      </c>
      <c r="C75" s="5" t="inlineStr">
        <is>
          <t>LAMINAS Y PERFILERIA LIVIANA</t>
        </is>
      </c>
      <c r="D75" s="11" t="n">
        <v>348</v>
      </c>
      <c r="E75" s="12" t="n">
        <v>2122896.98</v>
      </c>
      <c r="F75" s="12" t="n">
        <v>5630029.67</v>
      </c>
      <c r="G75" s="14">
        <f>E75/SUM(E$2:E$4165)</f>
        <v/>
      </c>
      <c r="H75" s="14">
        <f>H74+G75</f>
        <v/>
      </c>
      <c r="I75" s="5">
        <f>IF(H75&lt;=p_rot_a,"A",IF(H75&lt;=p_rot_b,"B","C"))</f>
        <v/>
      </c>
      <c r="J75" s="5" t="inlineStr">
        <is>
          <t>SI</t>
        </is>
      </c>
    </row>
    <row r="76">
      <c r="A76" s="5" t="inlineStr">
        <is>
          <t>5261</t>
        </is>
      </c>
      <c r="B76" s="5" t="inlineStr">
        <is>
          <t>LAMINA  FIBROCEMENTO 25MM</t>
        </is>
      </c>
      <c r="C76" s="5" t="inlineStr">
        <is>
          <t>LAMINAS Y PERFILERIA LIVIANA</t>
        </is>
      </c>
      <c r="D76" s="11" t="n">
        <v>722</v>
      </c>
      <c r="E76" s="12" t="n">
        <v>2113737.25</v>
      </c>
      <c r="F76" s="12" t="n">
        <v>11383237.04</v>
      </c>
      <c r="G76" s="14">
        <f>E76/SUM(E$2:E$4165)</f>
        <v/>
      </c>
      <c r="H76" s="14">
        <f>H75+G76</f>
        <v/>
      </c>
      <c r="I76" s="5">
        <f>IF(H76&lt;=p_rot_a,"A",IF(H76&lt;=p_rot_b,"B","C"))</f>
        <v/>
      </c>
      <c r="J76" s="5" t="inlineStr">
        <is>
          <t>SI</t>
        </is>
      </c>
    </row>
    <row r="77">
      <c r="A77" s="5" t="inlineStr">
        <is>
          <t>351100300992757</t>
        </is>
      </c>
      <c r="B77" s="5" t="inlineStr">
        <is>
          <t>PISO SPC WOOD 18.4CM X 1.22M 5.3MM 063-1 2.25M2</t>
        </is>
      </c>
      <c r="C77" s="5" t="inlineStr">
        <is>
          <t>IMPORTACION PISO SPC</t>
        </is>
      </c>
      <c r="D77" s="11" t="n">
        <v>265</v>
      </c>
      <c r="E77" s="12" t="n">
        <v>2103793.54</v>
      </c>
      <c r="F77" s="12" t="n">
        <v>4683368.48</v>
      </c>
      <c r="G77" s="14">
        <f>E77/SUM(E$2:E$4165)</f>
        <v/>
      </c>
      <c r="H77" s="14">
        <f>H76+G77</f>
        <v/>
      </c>
      <c r="I77" s="5">
        <f>IF(H77&lt;=p_rot_a,"A",IF(H77&lt;=p_rot_b,"B","C"))</f>
        <v/>
      </c>
      <c r="J77" s="5" t="inlineStr">
        <is>
          <t>SI</t>
        </is>
      </c>
    </row>
    <row r="78">
      <c r="A78" s="5" t="inlineStr">
        <is>
          <t>91</t>
        </is>
      </c>
      <c r="B78" s="5" t="inlineStr">
        <is>
          <t>TUBO PVC 1/2 PARED GRUESA COMPLETO 6 MTS</t>
        </is>
      </c>
      <c r="C78" s="5" t="inlineStr">
        <is>
          <t>TUBERIA PVC, CANOAS Y ACCESORIOS</t>
        </is>
      </c>
      <c r="D78" s="11" t="n">
        <v>1233</v>
      </c>
      <c r="E78" s="12" t="n">
        <v>2090805.92</v>
      </c>
      <c r="F78" s="12" t="n">
        <v>3932354.78</v>
      </c>
      <c r="G78" s="14">
        <f>E78/SUM(E$2:E$4165)</f>
        <v/>
      </c>
      <c r="H78" s="14">
        <f>H77+G78</f>
        <v/>
      </c>
      <c r="I78" s="5">
        <f>IF(H78&lt;=p_rot_a,"A",IF(H78&lt;=p_rot_b,"B","C"))</f>
        <v/>
      </c>
      <c r="J78" s="5" t="inlineStr">
        <is>
          <t>SI</t>
        </is>
      </c>
    </row>
    <row r="79">
      <c r="A79" s="5" t="inlineStr">
        <is>
          <t>351100300992527</t>
        </is>
      </c>
      <c r="B79" s="5" t="inlineStr">
        <is>
          <t>COMBO VENTANA 1.20M X 1M + PERSIANA BLACKOUT BLANCA 1.40M AD060</t>
        </is>
      </c>
      <c r="C79" s="5" t="inlineStr">
        <is>
          <t>IMPORTACION VENTANAS</t>
        </is>
      </c>
      <c r="D79" s="11" t="n">
        <v>115</v>
      </c>
      <c r="E79" s="12" t="n">
        <v>2088415.25</v>
      </c>
      <c r="F79" s="12" t="n">
        <v>5986768.49</v>
      </c>
      <c r="G79" s="14">
        <f>E79/SUM(E$2:E$4165)</f>
        <v/>
      </c>
      <c r="H79" s="14">
        <f>H78+G79</f>
        <v/>
      </c>
      <c r="I79" s="5">
        <f>IF(H79&lt;=p_rot_a,"A",IF(H79&lt;=p_rot_b,"B","C"))</f>
        <v/>
      </c>
      <c r="J79" s="5" t="inlineStr">
        <is>
          <t>SI</t>
        </is>
      </c>
    </row>
    <row r="80">
      <c r="A80" s="5" t="inlineStr">
        <is>
          <t>550</t>
        </is>
      </c>
      <c r="B80" s="5" t="inlineStr">
        <is>
          <t>STUD 3  x 3.05</t>
        </is>
      </c>
      <c r="C80" s="5" t="inlineStr">
        <is>
          <t>LAMINAS Y PERFILERIA LIVIANA</t>
        </is>
      </c>
      <c r="D80" s="11" t="n">
        <v>7966</v>
      </c>
      <c r="E80" s="12" t="n">
        <v>2086298.12</v>
      </c>
      <c r="F80" s="12" t="n">
        <v>7122087.28</v>
      </c>
      <c r="G80" s="14">
        <f>E80/SUM(E$2:E$4165)</f>
        <v/>
      </c>
      <c r="H80" s="14">
        <f>H79+G80</f>
        <v/>
      </c>
      <c r="I80" s="5">
        <f>IF(H80&lt;=p_rot_a,"A",IF(H80&lt;=p_rot_b,"B","C"))</f>
        <v/>
      </c>
      <c r="J80" s="5" t="inlineStr">
        <is>
          <t>SI</t>
        </is>
      </c>
    </row>
    <row r="81">
      <c r="A81" s="5" t="inlineStr">
        <is>
          <t>351100300991614</t>
        </is>
      </c>
      <c r="B81" s="5" t="inlineStr">
        <is>
          <t xml:space="preserve">COMBO INODORO DOBLE DESCARGA + LAVATORIO + PEDESTAL COLOR BLANCO S034 </t>
        </is>
      </c>
      <c r="C81" s="5" t="inlineStr">
        <is>
          <t>LOZA SANITARIA</t>
        </is>
      </c>
      <c r="D81" s="11" t="n">
        <v>152</v>
      </c>
      <c r="E81" s="12" t="n">
        <v>2084799.14</v>
      </c>
      <c r="F81" s="12" t="n">
        <v>7685997.51</v>
      </c>
      <c r="G81" s="14">
        <f>E81/SUM(E$2:E$4165)</f>
        <v/>
      </c>
      <c r="H81" s="14">
        <f>H80+G81</f>
        <v/>
      </c>
      <c r="I81" s="5">
        <f>IF(H81&lt;=p_rot_a,"A",IF(H81&lt;=p_rot_b,"B","C"))</f>
        <v/>
      </c>
      <c r="J81" s="5" t="inlineStr">
        <is>
          <t>SI</t>
        </is>
      </c>
    </row>
    <row r="82">
      <c r="A82" s="5" t="inlineStr">
        <is>
          <t>351100300991647</t>
        </is>
      </c>
      <c r="B82" s="5" t="inlineStr">
        <is>
          <t>TOTAL MAQUINA CORTAR CERAMICA 120CM TRABAJO PESADO THT571201 CON ESTUCHE</t>
        </is>
      </c>
      <c r="C82" s="5" t="inlineStr">
        <is>
          <t>CERAMICAS, AZULEJOS, PORCELANATOS</t>
        </is>
      </c>
      <c r="D82" s="11" t="n">
        <v>131</v>
      </c>
      <c r="E82" s="12" t="n">
        <v>2060520</v>
      </c>
      <c r="F82" s="12" t="n">
        <v>7955213.87</v>
      </c>
      <c r="G82" s="14">
        <f>E82/SUM(E$2:E$4165)</f>
        <v/>
      </c>
      <c r="H82" s="14">
        <f>H81+G82</f>
        <v/>
      </c>
      <c r="I82" s="5">
        <f>IF(H82&lt;=p_rot_a,"A",IF(H82&lt;=p_rot_b,"B","C"))</f>
        <v/>
      </c>
      <c r="J82" s="5" t="inlineStr">
        <is>
          <t>SI</t>
        </is>
      </c>
    </row>
    <row r="83">
      <c r="A83" s="5" t="inlineStr">
        <is>
          <t>5220</t>
        </is>
      </c>
      <c r="B83" s="5" t="inlineStr">
        <is>
          <t>STUD 3 CALIBRE 20 ***</t>
        </is>
      </c>
      <c r="C83" s="5" t="inlineStr">
        <is>
          <t>LAMINAS Y PERFILERIA LIVIANA</t>
        </is>
      </c>
      <c r="D83" s="11" t="n">
        <v>4094</v>
      </c>
      <c r="E83" s="12" t="n">
        <v>2058234.76</v>
      </c>
      <c r="F83" s="12" t="n">
        <v>7116535.41</v>
      </c>
      <c r="G83" s="14">
        <f>E83/SUM(E$2:E$4165)</f>
        <v/>
      </c>
      <c r="H83" s="14">
        <f>H82+G83</f>
        <v/>
      </c>
      <c r="I83" s="5">
        <f>IF(H83&lt;=p_rot_a,"A",IF(H83&lt;=p_rot_b,"B","C"))</f>
        <v/>
      </c>
      <c r="J83" s="5" t="inlineStr">
        <is>
          <t>SI</t>
        </is>
      </c>
    </row>
    <row r="84">
      <c r="A84" s="5" t="inlineStr">
        <is>
          <t>566</t>
        </is>
      </c>
      <c r="B84" s="5" t="inlineStr">
        <is>
          <t xml:space="preserve">LARGA TAIWAN LAMINA POLICARBONATO ONDULADO 0.81 X 3.66 </t>
        </is>
      </c>
      <c r="C84" s="5" t="inlineStr">
        <is>
          <t>LAMINAS Y PERFILERIA LIVIANA</t>
        </is>
      </c>
      <c r="D84" s="11" t="n">
        <v>1025</v>
      </c>
      <c r="E84" s="12" t="n">
        <v>2054217.63</v>
      </c>
      <c r="F84" s="12" t="n">
        <v>6969932.98</v>
      </c>
      <c r="G84" s="14">
        <f>E84/SUM(E$2:E$4165)</f>
        <v/>
      </c>
      <c r="H84" s="14">
        <f>H83+G84</f>
        <v/>
      </c>
      <c r="I84" s="5">
        <f>IF(H84&lt;=p_rot_a,"A",IF(H84&lt;=p_rot_b,"B","C"))</f>
        <v/>
      </c>
      <c r="J84" s="5" t="inlineStr">
        <is>
          <t>SI</t>
        </is>
      </c>
    </row>
    <row r="85">
      <c r="A85" s="5" t="inlineStr">
        <is>
          <t>101039</t>
        </is>
      </c>
      <c r="B85" s="5" t="inlineStr">
        <is>
          <t xml:space="preserve">CORNISA CEDRO 5.90MTS </t>
        </is>
      </c>
      <c r="C85" s="5" t="inlineStr">
        <is>
          <t>SIN CATEGORIA</t>
        </is>
      </c>
      <c r="D85" s="11" t="n">
        <v>2468</v>
      </c>
      <c r="E85" s="12" t="n">
        <v>2049984.53</v>
      </c>
      <c r="F85" s="12" t="n">
        <v>7234956.37</v>
      </c>
      <c r="G85" s="14">
        <f>E85/SUM(E$2:E$4165)</f>
        <v/>
      </c>
      <c r="H85" s="14">
        <f>H84+G85</f>
        <v/>
      </c>
      <c r="I85" s="5">
        <f>IF(H85&lt;=p_rot_a,"A",IF(H85&lt;=p_rot_b,"B","C"))</f>
        <v/>
      </c>
      <c r="J85" s="5" t="inlineStr">
        <is>
          <t>SI</t>
        </is>
      </c>
    </row>
    <row r="86">
      <c r="A86" s="5" t="inlineStr">
        <is>
          <t>351100300992639</t>
        </is>
      </c>
      <c r="B86" s="5" t="inlineStr">
        <is>
          <t>TABLILLA PVC LAMINADA 8-201 BEJUCO GRIS MATE PAQUETE 10U 11.9M2 20cmx5.95m</t>
        </is>
      </c>
      <c r="C86" s="5" t="inlineStr">
        <is>
          <t>IMPORTACION TABLILLA, CORNISAS, UNIONES</t>
        </is>
      </c>
      <c r="D86" s="11" t="n">
        <v>145.1</v>
      </c>
      <c r="E86" s="12" t="n">
        <v>2043498.14</v>
      </c>
      <c r="F86" s="12" t="n">
        <v>4820156.34</v>
      </c>
      <c r="G86" s="14">
        <f>E86/SUM(E$2:E$4165)</f>
        <v/>
      </c>
      <c r="H86" s="14">
        <f>H85+G86</f>
        <v/>
      </c>
      <c r="I86" s="5">
        <f>IF(H86&lt;=p_rot_a,"A",IF(H86&lt;=p_rot_b,"B","C"))</f>
        <v/>
      </c>
      <c r="J86" s="5" t="inlineStr">
        <is>
          <t>SI</t>
        </is>
      </c>
    </row>
    <row r="87">
      <c r="A87" s="5" t="inlineStr">
        <is>
          <t>351100300991916</t>
        </is>
      </c>
      <c r="B87" s="5" t="inlineStr">
        <is>
          <t>CLIP PARA PANEL FLAT Y PANEL WPC INTERIOR</t>
        </is>
      </c>
      <c r="C87" s="5" t="inlineStr">
        <is>
          <t>PANEL ACANALADO INTERIOR</t>
        </is>
      </c>
      <c r="D87" s="11" t="n">
        <v>19186</v>
      </c>
      <c r="E87" s="12" t="n">
        <v>2042607.64</v>
      </c>
      <c r="F87" s="12" t="n">
        <v>2553082.91</v>
      </c>
      <c r="G87" s="14">
        <f>E87/SUM(E$2:E$4165)</f>
        <v/>
      </c>
      <c r="H87" s="14">
        <f>H86+G87</f>
        <v/>
      </c>
      <c r="I87" s="5">
        <f>IF(H87&lt;=p_rot_a,"A",IF(H87&lt;=p_rot_b,"B","C"))</f>
        <v/>
      </c>
      <c r="J87" s="5" t="inlineStr">
        <is>
          <t>SI</t>
        </is>
      </c>
    </row>
    <row r="88">
      <c r="A88" s="5" t="inlineStr">
        <is>
          <t>351100300992483</t>
        </is>
      </c>
      <c r="B88" s="5" t="inlineStr">
        <is>
          <t>FREGADERO ROMA GRIS PLOMO 88CM X 45CM.</t>
        </is>
      </c>
      <c r="C88" s="5" t="inlineStr">
        <is>
          <t>IMPORTACION FREGADEROS</t>
        </is>
      </c>
      <c r="D88" s="11" t="n">
        <v>59</v>
      </c>
      <c r="E88" s="12" t="n">
        <v>2019801.63</v>
      </c>
      <c r="F88" s="12" t="n">
        <v>6752832.3</v>
      </c>
      <c r="G88" s="14">
        <f>E88/SUM(E$2:E$4165)</f>
        <v/>
      </c>
      <c r="H88" s="14">
        <f>H87+G88</f>
        <v/>
      </c>
      <c r="I88" s="5">
        <f>IF(H88&lt;=p_rot_a,"A",IF(H88&lt;=p_rot_b,"B","C"))</f>
        <v/>
      </c>
      <c r="J88" s="5" t="inlineStr">
        <is>
          <t>SI</t>
        </is>
      </c>
    </row>
    <row r="89">
      <c r="A89" s="5" t="inlineStr">
        <is>
          <t>126</t>
        </is>
      </c>
      <c r="B89" s="5" t="inlineStr">
        <is>
          <t xml:space="preserve">CONCRETO SECO IMPERSA 40KG </t>
        </is>
      </c>
      <c r="C89" s="5" t="inlineStr">
        <is>
          <t>MORTEROS, CEMENTOS</t>
        </is>
      </c>
      <c r="D89" s="11" t="n">
        <v>2848</v>
      </c>
      <c r="E89" s="12" t="n">
        <v>2016047.29</v>
      </c>
      <c r="F89" s="12" t="n">
        <v>9246094.01</v>
      </c>
      <c r="G89" s="14">
        <f>E89/SUM(E$2:E$4165)</f>
        <v/>
      </c>
      <c r="H89" s="14">
        <f>H88+G89</f>
        <v/>
      </c>
      <c r="I89" s="5">
        <f>IF(H89&lt;=p_rot_a,"A",IF(H89&lt;=p_rot_b,"B","C"))</f>
        <v/>
      </c>
      <c r="J89" s="5" t="inlineStr">
        <is>
          <t>SI</t>
        </is>
      </c>
    </row>
    <row r="90">
      <c r="A90" s="5" t="inlineStr">
        <is>
          <t>351100300992756</t>
        </is>
      </c>
      <c r="B90" s="5" t="inlineStr">
        <is>
          <t>PISO SPC CASH 18.4CM X 1.22M 5.3MM 025-1 2.25M2</t>
        </is>
      </c>
      <c r="C90" s="5" t="inlineStr">
        <is>
          <t>IMPORTACION PISO SPC</t>
        </is>
      </c>
      <c r="D90" s="11" t="n">
        <v>248</v>
      </c>
      <c r="E90" s="12" t="n">
        <v>1954364.08</v>
      </c>
      <c r="F90" s="12" t="n">
        <v>4368456.86</v>
      </c>
      <c r="G90" s="14">
        <f>E90/SUM(E$2:E$4165)</f>
        <v/>
      </c>
      <c r="H90" s="14">
        <f>H89+G90</f>
        <v/>
      </c>
      <c r="I90" s="5">
        <f>IF(H90&lt;=p_rot_a,"A",IF(H90&lt;=p_rot_b,"B","C"))</f>
        <v/>
      </c>
      <c r="J90" s="5" t="inlineStr">
        <is>
          <t>SI</t>
        </is>
      </c>
    </row>
    <row r="91">
      <c r="A91" s="5" t="inlineStr">
        <is>
          <t>351100300992519</t>
        </is>
      </c>
      <c r="B91" s="5" t="inlineStr">
        <is>
          <t>LAMINA NUEVA TEC STONE GOLD YS-3771L 1.22 X. 2.44M 5MM BRILLANTE FIBRA BAMBU CARBON PVC IMITACION</t>
        </is>
      </c>
      <c r="C91" s="5" t="inlineStr">
        <is>
          <t>IMPORTACION LAMINA PVC, BAMBU, ACC</t>
        </is>
      </c>
      <c r="D91" s="11" t="n">
        <v>331</v>
      </c>
      <c r="E91" s="12" t="n">
        <v>1936158.12</v>
      </c>
      <c r="F91" s="12" t="n">
        <v>4678725.8</v>
      </c>
      <c r="G91" s="14">
        <f>E91/SUM(E$2:E$4165)</f>
        <v/>
      </c>
      <c r="H91" s="14">
        <f>H90+G91</f>
        <v/>
      </c>
      <c r="I91" s="5">
        <f>IF(H91&lt;=p_rot_a,"A",IF(H91&lt;=p_rot_b,"B","C"))</f>
        <v/>
      </c>
      <c r="J91" s="5" t="inlineStr">
        <is>
          <t>SI</t>
        </is>
      </c>
    </row>
    <row r="92">
      <c r="A92" s="5" t="inlineStr">
        <is>
          <t>990321</t>
        </is>
      </c>
      <c r="B92" s="5" t="inlineStr">
        <is>
          <t>PISO DECK CAOBA / GRIS BI COLOR WPC 14CM X 2.90M 22MM EXTERIOR</t>
        </is>
      </c>
      <c r="C92" s="5" t="inlineStr">
        <is>
          <t>PANEL ACANALADO EXTERIOR WPC</t>
        </is>
      </c>
      <c r="D92" s="11" t="n">
        <v>982</v>
      </c>
      <c r="E92" s="12" t="n">
        <v>1893801.92</v>
      </c>
      <c r="F92" s="12" t="n">
        <v>8260675.88</v>
      </c>
      <c r="G92" s="14">
        <f>E92/SUM(E$2:E$4165)</f>
        <v/>
      </c>
      <c r="H92" s="14">
        <f>H91+G92</f>
        <v/>
      </c>
      <c r="I92" s="5">
        <f>IF(H92&lt;=p_rot_a,"A",IF(H92&lt;=p_rot_b,"B","C"))</f>
        <v/>
      </c>
      <c r="J92" s="5" t="inlineStr">
        <is>
          <t>SI</t>
        </is>
      </c>
    </row>
    <row r="93">
      <c r="A93" s="5" t="inlineStr">
        <is>
          <t>592868</t>
        </is>
      </c>
      <c r="B93" s="5" t="inlineStr">
        <is>
          <t>LAMINA NUEVA TEC ARENA TEXTURIZADA HC88205-4 1.22 X. 2.44M 5MM MATE FIBRA BAMBU CARBON PVC IMITACION</t>
        </is>
      </c>
      <c r="C93" s="5" t="inlineStr">
        <is>
          <t>SIN CATEGORIA</t>
        </is>
      </c>
      <c r="D93" s="11" t="n">
        <v>260</v>
      </c>
      <c r="E93" s="12" t="n">
        <v>1890188.88</v>
      </c>
      <c r="F93" s="12" t="n">
        <v>3765442.48</v>
      </c>
      <c r="G93" s="14">
        <f>E93/SUM(E$2:E$4165)</f>
        <v/>
      </c>
      <c r="H93" s="14">
        <f>H92+G93</f>
        <v/>
      </c>
      <c r="I93" s="5">
        <f>IF(H93&lt;=p_rot_a,"A",IF(H93&lt;=p_rot_b,"B","C"))</f>
        <v/>
      </c>
      <c r="J93" s="5" t="inlineStr">
        <is>
          <t>SI</t>
        </is>
      </c>
    </row>
    <row r="94">
      <c r="A94" s="5" t="inlineStr">
        <is>
          <t>409875</t>
        </is>
      </c>
      <c r="B94" s="5" t="inlineStr">
        <is>
          <t>LAMINA NUEVA TEC ESPEJO 30S ESTÁNDAR 122X244 5MM BAMBU CARBON</t>
        </is>
      </c>
      <c r="C94" s="5" t="inlineStr">
        <is>
          <t>IMPORTACION LAMINA PVC, BAMBU, ACC</t>
        </is>
      </c>
      <c r="D94" s="11" t="n">
        <v>152</v>
      </c>
      <c r="E94" s="12" t="n">
        <v>1877870.4</v>
      </c>
      <c r="F94" s="12" t="n">
        <v>4386858.41</v>
      </c>
      <c r="G94" s="14">
        <f>E94/SUM(E$2:E$4165)</f>
        <v/>
      </c>
      <c r="H94" s="14">
        <f>H93+G94</f>
        <v/>
      </c>
      <c r="I94" s="5">
        <f>IF(H94&lt;=p_rot_a,"A",IF(H94&lt;=p_rot_b,"B","C"))</f>
        <v/>
      </c>
      <c r="J94" s="5" t="inlineStr">
        <is>
          <t>SI</t>
        </is>
      </c>
    </row>
    <row r="95">
      <c r="A95" s="5" t="inlineStr">
        <is>
          <t>73664</t>
        </is>
      </c>
      <c r="B95" s="5" t="inlineStr">
        <is>
          <t>TOTAL DISCO METAL 41/2 CORTE FINO TAC22111550</t>
        </is>
      </c>
      <c r="C95" s="5" t="inlineStr">
        <is>
          <t>FERRETERIA GENERAL</t>
        </is>
      </c>
      <c r="D95" s="11" t="n">
        <v>3736</v>
      </c>
      <c r="E95" s="12" t="n">
        <v>1873290.6</v>
      </c>
      <c r="F95" s="12" t="n">
        <v>2565859.23</v>
      </c>
      <c r="G95" s="14">
        <f>E95/SUM(E$2:E$4165)</f>
        <v/>
      </c>
      <c r="H95" s="14">
        <f>H94+G95</f>
        <v/>
      </c>
      <c r="I95" s="5">
        <f>IF(H95&lt;=p_rot_a,"A",IF(H95&lt;=p_rot_b,"B","C"))</f>
        <v/>
      </c>
      <c r="J95" s="5" t="inlineStr">
        <is>
          <t>SI</t>
        </is>
      </c>
    </row>
    <row r="96">
      <c r="A96" s="5" t="inlineStr">
        <is>
          <t>975</t>
        </is>
      </c>
      <c r="B96" s="5" t="inlineStr">
        <is>
          <t>TORNILLO GYP TORLAK  FRIJ  PF 1/2 X100</t>
        </is>
      </c>
      <c r="C96" s="5" t="inlineStr">
        <is>
          <t>TORNILLERIA</t>
        </is>
      </c>
      <c r="D96" s="11" t="n">
        <v>7674</v>
      </c>
      <c r="E96" s="12" t="n">
        <v>1868809.71</v>
      </c>
      <c r="F96" s="12" t="n">
        <v>3265044.88</v>
      </c>
      <c r="G96" s="14">
        <f>E96/SUM(E$2:E$4165)</f>
        <v/>
      </c>
      <c r="H96" s="14">
        <f>H95+G96</f>
        <v/>
      </c>
      <c r="I96" s="5">
        <f>IF(H96&lt;=p_rot_a,"A",IF(H96&lt;=p_rot_b,"B","C"))</f>
        <v/>
      </c>
      <c r="J96" s="5" t="inlineStr">
        <is>
          <t>SI</t>
        </is>
      </c>
    </row>
    <row r="97">
      <c r="A97" s="5" t="inlineStr">
        <is>
          <t>351100300992638</t>
        </is>
      </c>
      <c r="B97" s="5" t="inlineStr">
        <is>
          <t>TABLILLA PVC LAMINADAFX87-22 BRASILITO MATE PAQUETE 10U 11.9M2 20cmx5.95m</t>
        </is>
      </c>
      <c r="C97" s="5" t="inlineStr">
        <is>
          <t>IMPORTACION TABLILLA, CORNISAS, UNIONES</t>
        </is>
      </c>
      <c r="D97" s="11" t="n">
        <v>131</v>
      </c>
      <c r="E97" s="12" t="n">
        <v>1832546.99</v>
      </c>
      <c r="F97" s="12" t="n">
        <v>4342041.48</v>
      </c>
      <c r="G97" s="14">
        <f>E97/SUM(E$2:E$4165)</f>
        <v/>
      </c>
      <c r="H97" s="14">
        <f>H96+G97</f>
        <v/>
      </c>
      <c r="I97" s="5">
        <f>IF(H97&lt;=p_rot_a,"A",IF(H97&lt;=p_rot_b,"B","C"))</f>
        <v/>
      </c>
      <c r="J97" s="5" t="inlineStr">
        <is>
          <t>SI</t>
        </is>
      </c>
    </row>
    <row r="98">
      <c r="A98" s="5" t="inlineStr">
        <is>
          <t>351100300991412</t>
        </is>
      </c>
      <c r="B98" s="5" t="inlineStr">
        <is>
          <t>CORNISA LAMINADA TLS-001 BLANCA MATE 5.95M</t>
        </is>
      </c>
      <c r="C98" s="5" t="inlineStr">
        <is>
          <t>IMPORTACION TABLILLA, CORNISAS, UNIONES</t>
        </is>
      </c>
      <c r="D98" s="11" t="n">
        <v>1053</v>
      </c>
      <c r="E98" s="12" t="n">
        <v>1825786.84</v>
      </c>
      <c r="F98" s="12" t="n">
        <v>3097761.5</v>
      </c>
      <c r="G98" s="14">
        <f>E98/SUM(E$2:E$4165)</f>
        <v/>
      </c>
      <c r="H98" s="14">
        <f>H97+G98</f>
        <v/>
      </c>
      <c r="I98" s="5">
        <f>IF(H98&lt;=p_rot_a,"A",IF(H98&lt;=p_rot_b,"B","C"))</f>
        <v/>
      </c>
      <c r="J98" s="5" t="inlineStr">
        <is>
          <t>SI</t>
        </is>
      </c>
    </row>
    <row r="99">
      <c r="A99" s="5" t="inlineStr">
        <is>
          <t>351100300991554</t>
        </is>
      </c>
      <c r="B99" s="5" t="inlineStr">
        <is>
          <t>DIAMOND INODORO S034-SB CAHUITA DOBLE DESCARGA NEGRO BRILLANTE</t>
        </is>
      </c>
      <c r="C99" s="5" t="inlineStr">
        <is>
          <t>IMPORTACION LOZA</t>
        </is>
      </c>
      <c r="D99" s="11" t="n">
        <v>62</v>
      </c>
      <c r="E99" s="12" t="n">
        <v>1812111.04</v>
      </c>
      <c r="F99" s="12" t="n">
        <v>3730768.7</v>
      </c>
      <c r="G99" s="14">
        <f>E99/SUM(E$2:E$4165)</f>
        <v/>
      </c>
      <c r="H99" s="14">
        <f>H98+G99</f>
        <v/>
      </c>
      <c r="I99" s="5">
        <f>IF(H99&lt;=p_rot_a,"A",IF(H99&lt;=p_rot_b,"B","C"))</f>
        <v/>
      </c>
      <c r="J99" s="5" t="inlineStr">
        <is>
          <t>SI</t>
        </is>
      </c>
    </row>
    <row r="100">
      <c r="A100" s="5" t="inlineStr">
        <is>
          <t>14100052</t>
        </is>
      </c>
      <c r="B100" s="5" t="inlineStr">
        <is>
          <t xml:space="preserve">MAMPARA PUERTA DE VIDRIO  80CM X 1.80M 10MM CON ACCESORIOS DE INSTALACION </t>
        </is>
      </c>
      <c r="C100" s="5" t="inlineStr">
        <is>
          <t>PUERTAS</t>
        </is>
      </c>
      <c r="D100" s="11" t="n">
        <v>86</v>
      </c>
      <c r="E100" s="12" t="n">
        <v>1784345.74</v>
      </c>
      <c r="F100" s="12" t="n">
        <v>6020455.72</v>
      </c>
      <c r="G100" s="14">
        <f>E100/SUM(E$2:E$4165)</f>
        <v/>
      </c>
      <c r="H100" s="14">
        <f>H99+G100</f>
        <v/>
      </c>
      <c r="I100" s="5">
        <f>IF(H100&lt;=p_rot_a,"A",IF(H100&lt;=p_rot_b,"B","C"))</f>
        <v/>
      </c>
      <c r="J100" s="5" t="inlineStr">
        <is>
          <t>SI</t>
        </is>
      </c>
    </row>
    <row r="101">
      <c r="A101" s="5" t="inlineStr">
        <is>
          <t>351100300992528</t>
        </is>
      </c>
      <c r="B101" s="5" t="inlineStr">
        <is>
          <t>COMBO VENTANA 1.50M X 1M + PERSIANA BLACKOUT BLANCA 1.60M AD051</t>
        </is>
      </c>
      <c r="C101" s="5" t="inlineStr">
        <is>
          <t>IMPORTACION VENTANAS</t>
        </is>
      </c>
      <c r="D101" s="11" t="n">
        <v>82</v>
      </c>
      <c r="E101" s="12" t="n">
        <v>1780892.61</v>
      </c>
      <c r="F101" s="12" t="n">
        <v>5187403.54</v>
      </c>
      <c r="G101" s="14">
        <f>E101/SUM(E$2:E$4165)</f>
        <v/>
      </c>
      <c r="H101" s="14">
        <f>H100+G101</f>
        <v/>
      </c>
      <c r="I101" s="5">
        <f>IF(H101&lt;=p_rot_a,"A",IF(H101&lt;=p_rot_b,"B","C"))</f>
        <v/>
      </c>
      <c r="J101" s="5" t="inlineStr">
        <is>
          <t>SI</t>
        </is>
      </c>
    </row>
    <row r="102">
      <c r="A102" s="5" t="inlineStr">
        <is>
          <t>351100300992559</t>
        </is>
      </c>
      <c r="B102" s="5" t="inlineStr">
        <is>
          <t>COMBO FREGADERO BARCELONA SATIN + CACHERA DIAMANTE GRIS METAL 50CM X 40CM</t>
        </is>
      </c>
      <c r="C102" s="5" t="inlineStr">
        <is>
          <t>IMPORTACION FREGADEROS</t>
        </is>
      </c>
      <c r="D102" s="11" t="n">
        <v>98</v>
      </c>
      <c r="E102" s="12" t="n">
        <v>1764719.37</v>
      </c>
      <c r="F102" s="12" t="n">
        <v>4335398.23</v>
      </c>
      <c r="G102" s="14">
        <f>E102/SUM(E$2:E$4165)</f>
        <v/>
      </c>
      <c r="H102" s="14">
        <f>H101+G102</f>
        <v/>
      </c>
      <c r="I102" s="5">
        <f>IF(H102&lt;=p_rot_a,"A",IF(H102&lt;=p_rot_b,"B","C"))</f>
        <v/>
      </c>
      <c r="J102" s="5" t="inlineStr">
        <is>
          <t>SI</t>
        </is>
      </c>
    </row>
    <row r="103">
      <c r="A103" s="5" t="inlineStr">
        <is>
          <t>7658</t>
        </is>
      </c>
      <c r="B103" s="5" t="inlineStr">
        <is>
          <t>TORNILLO TECHO 2 PB</t>
        </is>
      </c>
      <c r="C103" s="5" t="inlineStr">
        <is>
          <t>TORNILLERIA</t>
        </is>
      </c>
      <c r="D103" s="11" t="n">
        <v>118968</v>
      </c>
      <c r="E103" s="12" t="n">
        <v>1750376.66</v>
      </c>
      <c r="F103" s="12" t="n">
        <v>3631999.14</v>
      </c>
      <c r="G103" s="14">
        <f>E103/SUM(E$2:E$4165)</f>
        <v/>
      </c>
      <c r="H103" s="14">
        <f>H102+G103</f>
        <v/>
      </c>
      <c r="I103" s="5">
        <f>IF(H103&lt;=p_rot_a,"A",IF(H103&lt;=p_rot_b,"B","C"))</f>
        <v/>
      </c>
      <c r="J103" s="5" t="inlineStr">
        <is>
          <t>SI</t>
        </is>
      </c>
    </row>
    <row r="104">
      <c r="A104" s="5" t="inlineStr">
        <is>
          <t>351100300992746</t>
        </is>
      </c>
      <c r="B104" s="5" t="inlineStr">
        <is>
          <t>CONST MATE AQUA MUEBLE 80CM X 50CM INCLUYE LAVATORIO ESPEJO REPISA MATE AEREO LUX STONE 80CM 3291757</t>
        </is>
      </c>
      <c r="C104" s="5" t="inlineStr">
        <is>
          <t>LOZA SANITARIA</t>
        </is>
      </c>
      <c r="D104" s="11" t="n">
        <v>61</v>
      </c>
      <c r="E104" s="12" t="n">
        <v>1744072.78</v>
      </c>
      <c r="F104" s="12" t="n">
        <v>4913451.37</v>
      </c>
      <c r="G104" s="14">
        <f>E104/SUM(E$2:E$4165)</f>
        <v/>
      </c>
      <c r="H104" s="14">
        <f>H103+G104</f>
        <v/>
      </c>
      <c r="I104" s="5">
        <f>IF(H104&lt;=p_rot_a,"A",IF(H104&lt;=p_rot_b,"B","C"))</f>
        <v/>
      </c>
      <c r="J104" s="5" t="inlineStr">
        <is>
          <t>SI</t>
        </is>
      </c>
    </row>
    <row r="105">
      <c r="A105" s="5" t="inlineStr">
        <is>
          <t>351100300992760</t>
        </is>
      </c>
      <c r="B105" s="5" t="inlineStr">
        <is>
          <t>PISO SPC NEO 18.4CM X 1.22M 5.3MM 2064-1 CAJA 2.25M2</t>
        </is>
      </c>
      <c r="C105" s="5" t="inlineStr">
        <is>
          <t>IMPORTACION PISO SPC</t>
        </is>
      </c>
      <c r="D105" s="11" t="n">
        <v>225</v>
      </c>
      <c r="E105" s="12" t="n">
        <v>1738839.8</v>
      </c>
      <c r="F105" s="12" t="n">
        <v>3929044.94</v>
      </c>
      <c r="G105" s="14">
        <f>E105/SUM(E$2:E$4165)</f>
        <v/>
      </c>
      <c r="H105" s="14">
        <f>H104+G105</f>
        <v/>
      </c>
      <c r="I105" s="5">
        <f>IF(H105&lt;=p_rot_a,"A",IF(H105&lt;=p_rot_b,"B","C"))</f>
        <v/>
      </c>
      <c r="J105" s="5" t="inlineStr">
        <is>
          <t>SI</t>
        </is>
      </c>
    </row>
    <row r="106">
      <c r="A106" s="5" t="inlineStr">
        <is>
          <t>351100300991969</t>
        </is>
      </c>
      <c r="B106" s="5" t="inlineStr">
        <is>
          <t>PANEL ACUSTICO 60CM X 2.90M NERON NX-CP 1701N ABSORCION DE SONIDO Y ECO ACANALADO</t>
        </is>
      </c>
      <c r="C106" s="5" t="inlineStr">
        <is>
          <t>SIN CATEGORIA</t>
        </is>
      </c>
      <c r="D106" s="11" t="n">
        <v>301</v>
      </c>
      <c r="E106" s="12" t="n">
        <v>1667061.36</v>
      </c>
      <c r="F106" s="12" t="n">
        <v>7060672.73</v>
      </c>
      <c r="G106" s="14">
        <f>E106/SUM(E$2:E$4165)</f>
        <v/>
      </c>
      <c r="H106" s="14">
        <f>H105+G106</f>
        <v/>
      </c>
      <c r="I106" s="5">
        <f>IF(H106&lt;=p_rot_a,"A",IF(H106&lt;=p_rot_b,"B","C"))</f>
        <v/>
      </c>
      <c r="J106" s="5" t="inlineStr">
        <is>
          <t>SI</t>
        </is>
      </c>
    </row>
    <row r="107">
      <c r="A107" s="5" t="inlineStr">
        <is>
          <t>10140013</t>
        </is>
      </c>
      <c r="B107" s="5" t="inlineStr">
        <is>
          <t>TUBO ESTRUCT. CUADRADO 4X4 (100X100) 1.80MM GALVANIZADO</t>
        </is>
      </c>
      <c r="C107" s="5" t="inlineStr">
        <is>
          <t>TUBERIA ESTRUCTURAL</t>
        </is>
      </c>
      <c r="D107" s="11" t="n">
        <v>533</v>
      </c>
      <c r="E107" s="12" t="n">
        <v>1662971.8</v>
      </c>
      <c r="F107" s="12" t="n">
        <v>10553940.42</v>
      </c>
      <c r="G107" s="14">
        <f>E107/SUM(E$2:E$4165)</f>
        <v/>
      </c>
      <c r="H107" s="14">
        <f>H106+G107</f>
        <v/>
      </c>
      <c r="I107" s="5">
        <f>IF(H107&lt;=p_rot_a,"A",IF(H107&lt;=p_rot_b,"B","C"))</f>
        <v/>
      </c>
      <c r="J107" s="5" t="inlineStr">
        <is>
          <t>SI</t>
        </is>
      </c>
    </row>
    <row r="108">
      <c r="A108" s="5" t="inlineStr">
        <is>
          <t>10140011</t>
        </is>
      </c>
      <c r="B108" s="5" t="inlineStr">
        <is>
          <t>TUBO ESTRUCT. CUADRADO 3X3 1.80MM GALVANIZADO</t>
        </is>
      </c>
      <c r="C108" s="5" t="inlineStr">
        <is>
          <t>TUBERIA ESTRUCTURAL</t>
        </is>
      </c>
      <c r="D108" s="11" t="n">
        <v>708</v>
      </c>
      <c r="E108" s="12" t="n">
        <v>1650198.2</v>
      </c>
      <c r="F108" s="12" t="n">
        <v>9998241.130000001</v>
      </c>
      <c r="G108" s="14">
        <f>E108/SUM(E$2:E$4165)</f>
        <v/>
      </c>
      <c r="H108" s="14">
        <f>H107+G108</f>
        <v/>
      </c>
      <c r="I108" s="5">
        <f>IF(H108&lt;=p_rot_a,"A",IF(H108&lt;=p_rot_b,"B","C"))</f>
        <v/>
      </c>
      <c r="J108" s="5" t="inlineStr">
        <is>
          <t>SI</t>
        </is>
      </c>
    </row>
    <row r="109">
      <c r="A109" s="5" t="inlineStr">
        <is>
          <t>9146</t>
        </is>
      </c>
      <c r="B109" s="5" t="inlineStr">
        <is>
          <t>TUBO PVC 4 COMPLETO 6MTS</t>
        </is>
      </c>
      <c r="C109" s="5" t="inlineStr">
        <is>
          <t>TUBERIA PVC, CANOAS Y ACCESORIOS</t>
        </is>
      </c>
      <c r="D109" s="11" t="n">
        <v>289</v>
      </c>
      <c r="E109" s="12" t="n">
        <v>1628932.9</v>
      </c>
      <c r="F109" s="12" t="n">
        <v>3152729.9</v>
      </c>
      <c r="G109" s="14">
        <f>E109/SUM(E$2:E$4165)</f>
        <v/>
      </c>
      <c r="H109" s="14">
        <f>H108+G109</f>
        <v/>
      </c>
      <c r="I109" s="5">
        <f>IF(H109&lt;=p_rot_a,"A",IF(H109&lt;=p_rot_b,"B","C"))</f>
        <v/>
      </c>
      <c r="J109" s="5" t="inlineStr">
        <is>
          <t>SI</t>
        </is>
      </c>
    </row>
    <row r="110">
      <c r="A110" s="5" t="inlineStr">
        <is>
          <t>799868</t>
        </is>
      </c>
      <c r="B110" s="5" t="inlineStr">
        <is>
          <t>LAMINA NUEVA TEC SENDA ARENA TEXTURIZA HC88217-2 1.22 X. 2.44M 5MM MATE FIBRA BAMBU CARBON IMITACION</t>
        </is>
      </c>
      <c r="C110" s="5" t="inlineStr">
        <is>
          <t>IMPORTACION LAMINA PVC, BAMBU, ACC</t>
        </is>
      </c>
      <c r="D110" s="11" t="n">
        <v>195</v>
      </c>
      <c r="E110" s="12" t="n">
        <v>1603404.93</v>
      </c>
      <c r="F110" s="12" t="n">
        <v>3009845.13</v>
      </c>
      <c r="G110" s="14">
        <f>E110/SUM(E$2:E$4165)</f>
        <v/>
      </c>
      <c r="H110" s="14">
        <f>H109+G110</f>
        <v/>
      </c>
      <c r="I110" s="5">
        <f>IF(H110&lt;=p_rot_a,"A",IF(H110&lt;=p_rot_b,"B","C"))</f>
        <v/>
      </c>
      <c r="J110" s="5" t="inlineStr">
        <is>
          <t>SI</t>
        </is>
      </c>
    </row>
    <row r="111">
      <c r="A111" s="5" t="inlineStr">
        <is>
          <t>351100300992759</t>
        </is>
      </c>
      <c r="B111" s="5" t="inlineStr">
        <is>
          <t>PISO SPC CONCRETO 18.4CM X 1.22M 5.3MM 0851 CAJA 2.25M2</t>
        </is>
      </c>
      <c r="C111" s="5" t="inlineStr">
        <is>
          <t>IMPORTACION PISO SPC</t>
        </is>
      </c>
      <c r="D111" s="11" t="n">
        <v>211</v>
      </c>
      <c r="E111" s="12" t="n">
        <v>1602550.65</v>
      </c>
      <c r="F111" s="12" t="n">
        <v>3656476.36</v>
      </c>
      <c r="G111" s="14">
        <f>E111/SUM(E$2:E$4165)</f>
        <v/>
      </c>
      <c r="H111" s="14">
        <f>H110+G111</f>
        <v/>
      </c>
      <c r="I111" s="5">
        <f>IF(H111&lt;=p_rot_a,"A",IF(H111&lt;=p_rot_b,"B","C"))</f>
        <v/>
      </c>
      <c r="J111" s="5" t="inlineStr">
        <is>
          <t>SI</t>
        </is>
      </c>
    </row>
    <row r="112">
      <c r="A112" s="5" t="inlineStr">
        <is>
          <t>351100300992191</t>
        </is>
      </c>
      <c r="B112" s="5" t="inlineStr">
        <is>
          <t>VIDRIO MAR-IO COCINA 75CM 5 QUEMADORES PAE-755GV EMPORTRABLE</t>
        </is>
      </c>
      <c r="C112" s="5" t="inlineStr">
        <is>
          <t>HERRAMIENTA ELECTRICA</t>
        </is>
      </c>
      <c r="D112" s="11" t="n">
        <v>74</v>
      </c>
      <c r="E112" s="12" t="n">
        <v>1601244.42</v>
      </c>
      <c r="F112" s="12" t="n">
        <v>5320521.76</v>
      </c>
      <c r="G112" s="14">
        <f>E112/SUM(E$2:E$4165)</f>
        <v/>
      </c>
      <c r="H112" s="14">
        <f>H111+G112</f>
        <v/>
      </c>
      <c r="I112" s="5">
        <f>IF(H112&lt;=p_rot_a,"A",IF(H112&lt;=p_rot_b,"B","C"))</f>
        <v/>
      </c>
      <c r="J112" s="5" t="inlineStr">
        <is>
          <t>SI</t>
        </is>
      </c>
    </row>
    <row r="113">
      <c r="A113" s="5" t="inlineStr">
        <is>
          <t>351100300992109</t>
        </is>
      </c>
      <c r="B113" s="5" t="inlineStr">
        <is>
          <t>PANEL ACANALADO LK-H7101 LINO GRIS TEXTURIZADO 16CM X 2.90M WALL PANEL</t>
        </is>
      </c>
      <c r="C113" s="5" t="inlineStr">
        <is>
          <t>IMPORTACION PANEL ACANALADO INTERIOR</t>
        </is>
      </c>
      <c r="D113" s="11" t="n">
        <v>1165</v>
      </c>
      <c r="E113" s="12" t="n">
        <v>1584110.26</v>
      </c>
      <c r="F113" s="12" t="n">
        <v>3814798.67</v>
      </c>
      <c r="G113" s="14">
        <f>E113/SUM(E$2:E$4165)</f>
        <v/>
      </c>
      <c r="H113" s="14">
        <f>H112+G113</f>
        <v/>
      </c>
      <c r="I113" s="5">
        <f>IF(H113&lt;=p_rot_a,"A",IF(H113&lt;=p_rot_b,"B","C"))</f>
        <v/>
      </c>
      <c r="J113" s="5" t="inlineStr">
        <is>
          <t>SI</t>
        </is>
      </c>
    </row>
    <row r="114">
      <c r="A114" s="5" t="inlineStr">
        <is>
          <t>351100300992526</t>
        </is>
      </c>
      <c r="B114" s="5" t="inlineStr">
        <is>
          <t>COMBO VENTANA 1M X 1M + PERSIANA BLACKOUT GRIS 1.20M AD059</t>
        </is>
      </c>
      <c r="C114" s="5" t="inlineStr">
        <is>
          <t>IMPORTACION VENTANAS</t>
        </is>
      </c>
      <c r="D114" s="11" t="n">
        <v>101</v>
      </c>
      <c r="E114" s="12" t="n">
        <v>1572407.4</v>
      </c>
      <c r="F114" s="12" t="n">
        <v>4618628.59</v>
      </c>
      <c r="G114" s="14">
        <f>E114/SUM(E$2:E$4165)</f>
        <v/>
      </c>
      <c r="H114" s="14">
        <f>H113+G114</f>
        <v/>
      </c>
      <c r="I114" s="5">
        <f>IF(H114&lt;=p_rot_a,"A",IF(H114&lt;=p_rot_b,"B","C"))</f>
        <v/>
      </c>
      <c r="J114" s="5" t="inlineStr">
        <is>
          <t>SI</t>
        </is>
      </c>
    </row>
    <row r="115">
      <c r="A115" s="5" t="inlineStr">
        <is>
          <t>227</t>
        </is>
      </c>
      <c r="B115" s="5" t="inlineStr">
        <is>
          <t>SEMIDURO 1X3 PIEZA DE 4 VARAS</t>
        </is>
      </c>
      <c r="C115" s="5" t="inlineStr">
        <is>
          <t>SEMIDURO</t>
        </is>
      </c>
      <c r="D115" s="11" t="n">
        <v>2779</v>
      </c>
      <c r="E115" s="12" t="n">
        <v>1520348.25</v>
      </c>
      <c r="F115" s="12" t="n">
        <v>4630011.84</v>
      </c>
      <c r="G115" s="14">
        <f>E115/SUM(E$2:E$4165)</f>
        <v/>
      </c>
      <c r="H115" s="14">
        <f>H114+G115</f>
        <v/>
      </c>
      <c r="I115" s="5">
        <f>IF(H115&lt;=p_rot_a,"A",IF(H115&lt;=p_rot_b,"B","C"))</f>
        <v/>
      </c>
      <c r="J115" s="5" t="inlineStr">
        <is>
          <t>SI</t>
        </is>
      </c>
    </row>
    <row r="116">
      <c r="A116" s="5" t="inlineStr">
        <is>
          <t>351100300992432</t>
        </is>
      </c>
      <c r="B116" s="5" t="inlineStr">
        <is>
          <t>PANEL DUCHA MULTIFUNCION NEGRA AQP-23440</t>
        </is>
      </c>
      <c r="C116" s="5" t="inlineStr">
        <is>
          <t>IMPORTACION GRIFERIA</t>
        </is>
      </c>
      <c r="D116" s="11" t="n">
        <v>33</v>
      </c>
      <c r="E116" s="12" t="n">
        <v>1510978.23</v>
      </c>
      <c r="F116" s="12" t="n">
        <v>2602088.5</v>
      </c>
      <c r="G116" s="14">
        <f>E116/SUM(E$2:E$4165)</f>
        <v/>
      </c>
      <c r="H116" s="14">
        <f>H115+G116</f>
        <v/>
      </c>
      <c r="I116" s="5">
        <f>IF(H116&lt;=p_rot_a,"A",IF(H116&lt;=p_rot_b,"B","C"))</f>
        <v/>
      </c>
      <c r="J116" s="5" t="inlineStr">
        <is>
          <t>SI</t>
        </is>
      </c>
    </row>
    <row r="117">
      <c r="A117" s="5" t="inlineStr">
        <is>
          <t>351100300992692</t>
        </is>
      </c>
      <c r="B117" s="5" t="inlineStr">
        <is>
          <t>FACHALETA FLEXIBLE TRAVERTINE GOLDEN  60X120CM 0.72m2 EXTERIOR / INTERIOR</t>
        </is>
      </c>
      <c r="C117" s="5" t="inlineStr">
        <is>
          <t>FACHALETA</t>
        </is>
      </c>
      <c r="D117" s="11" t="n">
        <v>588</v>
      </c>
      <c r="E117" s="12" t="n">
        <v>1510589.98</v>
      </c>
      <c r="F117" s="12" t="n">
        <v>4589114.11</v>
      </c>
      <c r="G117" s="14">
        <f>E117/SUM(E$2:E$4165)</f>
        <v/>
      </c>
      <c r="H117" s="14">
        <f>H116+G117</f>
        <v/>
      </c>
      <c r="I117" s="5">
        <f>IF(H117&lt;=p_rot_a,"A",IF(H117&lt;=p_rot_b,"B","C"))</f>
        <v/>
      </c>
      <c r="J117" s="5" t="inlineStr">
        <is>
          <t>SI</t>
        </is>
      </c>
    </row>
    <row r="118">
      <c r="A118" s="5" t="inlineStr">
        <is>
          <t>351100300992758</t>
        </is>
      </c>
      <c r="B118" s="5" t="inlineStr">
        <is>
          <t>PISO SPC CONCRETO MILD 18.4CM X 1.22M 5.3MM 0811 2.25M2</t>
        </is>
      </c>
      <c r="C118" s="5" t="inlineStr">
        <is>
          <t>IMPORTACION PISO SPC</t>
        </is>
      </c>
      <c r="D118" s="11" t="n">
        <v>257</v>
      </c>
      <c r="E118" s="12" t="n">
        <v>1491410.35</v>
      </c>
      <c r="F118" s="12" t="n">
        <v>3993111.33</v>
      </c>
      <c r="G118" s="14">
        <f>E118/SUM(E$2:E$4165)</f>
        <v/>
      </c>
      <c r="H118" s="14">
        <f>H117+G118</f>
        <v/>
      </c>
      <c r="I118" s="5">
        <f>IF(H118&lt;=p_rot_a,"A",IF(H118&lt;=p_rot_b,"B","C"))</f>
        <v/>
      </c>
      <c r="J118" s="5" t="inlineStr">
        <is>
          <t>SI</t>
        </is>
      </c>
    </row>
    <row r="119">
      <c r="A119" s="5" t="inlineStr">
        <is>
          <t>545</t>
        </is>
      </c>
      <c r="B119" s="5" t="inlineStr">
        <is>
          <t>ANGULAR GYPSUM 3.05</t>
        </is>
      </c>
      <c r="C119" s="5" t="inlineStr">
        <is>
          <t>LAMINAS Y PERFILERIA LIVIANA</t>
        </is>
      </c>
      <c r="D119" s="11" t="n">
        <v>14620</v>
      </c>
      <c r="E119" s="12" t="n">
        <v>1475738.99</v>
      </c>
      <c r="F119" s="12" t="n">
        <v>4540299.89</v>
      </c>
      <c r="G119" s="14">
        <f>E119/SUM(E$2:E$4165)</f>
        <v/>
      </c>
      <c r="H119" s="14">
        <f>H118+G119</f>
        <v/>
      </c>
      <c r="I119" s="5">
        <f>IF(H119&lt;=p_rot_a,"A",IF(H119&lt;=p_rot_b,"B","C"))</f>
        <v/>
      </c>
      <c r="J119" s="5" t="inlineStr">
        <is>
          <t>SI</t>
        </is>
      </c>
    </row>
    <row r="120">
      <c r="A120" s="5" t="inlineStr">
        <is>
          <t>4026969</t>
        </is>
      </c>
      <c r="B120" s="5" t="inlineStr">
        <is>
          <t>ZINC 28 3.66 ALTH BLANCO ONDULADO ALUMINIZADO PINTADO 28 ALTH 0.31MM</t>
        </is>
      </c>
      <c r="C120" s="5" t="inlineStr">
        <is>
          <t>LAMINAS DE ZINC Y ACCESORIOS</t>
        </is>
      </c>
      <c r="D120" s="11" t="n">
        <v>1054</v>
      </c>
      <c r="E120" s="12" t="n">
        <v>1475515.52</v>
      </c>
      <c r="F120" s="12" t="n">
        <v>6007444.53</v>
      </c>
      <c r="G120" s="14">
        <f>E120/SUM(E$2:E$4165)</f>
        <v/>
      </c>
      <c r="H120" s="14">
        <f>H119+G120</f>
        <v/>
      </c>
      <c r="I120" s="5">
        <f>IF(H120&lt;=p_rot_a,"A",IF(H120&lt;=p_rot_b,"B","C"))</f>
        <v/>
      </c>
      <c r="J120" s="5" t="inlineStr">
        <is>
          <t>SI</t>
        </is>
      </c>
    </row>
    <row r="121">
      <c r="A121" s="5" t="inlineStr">
        <is>
          <t>10160009</t>
        </is>
      </c>
      <c r="B121" s="5" t="inlineStr">
        <is>
          <t>TUBO IND. RECTANGULAR 1X2 1.50M GALVANIZADO</t>
        </is>
      </c>
      <c r="C121" s="5" t="inlineStr">
        <is>
          <t>TUBERIA INDUSTRIAL</t>
        </is>
      </c>
      <c r="D121" s="11" t="n">
        <v>1273</v>
      </c>
      <c r="E121" s="12" t="n">
        <v>1469499.43</v>
      </c>
      <c r="F121" s="12" t="n">
        <v>7866212.69</v>
      </c>
      <c r="G121" s="14">
        <f>E121/SUM(E$2:E$4165)</f>
        <v/>
      </c>
      <c r="H121" s="14">
        <f>H120+G121</f>
        <v/>
      </c>
      <c r="I121" s="5">
        <f>IF(H121&lt;=p_rot_a,"A",IF(H121&lt;=p_rot_b,"B","C"))</f>
        <v/>
      </c>
      <c r="J121" s="5" t="inlineStr">
        <is>
          <t>SI</t>
        </is>
      </c>
    </row>
    <row r="122">
      <c r="A122" s="5" t="inlineStr">
        <is>
          <t>351100300992793</t>
        </is>
      </c>
      <c r="B122" s="5" t="inlineStr">
        <is>
          <t>PANEL ACUSTICO 60CM X 2.70M P22 CORONEL ABSORCION DE SONIDO Y ECO ACANALADO</t>
        </is>
      </c>
      <c r="C122" s="5" t="inlineStr">
        <is>
          <t>IMPORTACION PANEL ACANALADO INTERIOR</t>
        </is>
      </c>
      <c r="D122" s="11" t="n">
        <v>148</v>
      </c>
      <c r="E122" s="12" t="n">
        <v>1451176.35</v>
      </c>
      <c r="F122" s="12" t="n">
        <v>2924800.88</v>
      </c>
      <c r="G122" s="14">
        <f>E122/SUM(E$2:E$4165)</f>
        <v/>
      </c>
      <c r="H122" s="14">
        <f>H121+G122</f>
        <v/>
      </c>
      <c r="I122" s="5">
        <f>IF(H122&lt;=p_rot_a,"A",IF(H122&lt;=p_rot_b,"B","C"))</f>
        <v/>
      </c>
      <c r="J122" s="5" t="inlineStr">
        <is>
          <t>SI</t>
        </is>
      </c>
    </row>
    <row r="123">
      <c r="A123" s="5" t="inlineStr">
        <is>
          <t>351100300992233</t>
        </is>
      </c>
      <c r="B123" s="5" t="inlineStr">
        <is>
          <t>ICIO KIT FREGADERO +GRIFERIA PARMA+ JABONERA +SIFON 60X45CM GRIS PLOMO</t>
        </is>
      </c>
      <c r="C123" s="5" t="inlineStr">
        <is>
          <t>GRIFERIA - ACC. BAÑO Y COCINA</t>
        </is>
      </c>
      <c r="D123" s="11" t="n">
        <v>92</v>
      </c>
      <c r="E123" s="12" t="n">
        <v>1419161.34</v>
      </c>
      <c r="F123" s="12" t="n">
        <v>4859801</v>
      </c>
      <c r="G123" s="14">
        <f>E123/SUM(E$2:E$4165)</f>
        <v/>
      </c>
      <c r="H123" s="14">
        <f>H122+G123</f>
        <v/>
      </c>
      <c r="I123" s="5">
        <f>IF(H123&lt;=p_rot_a,"A",IF(H123&lt;=p_rot_b,"B","C"))</f>
        <v/>
      </c>
      <c r="J123" s="5" t="inlineStr">
        <is>
          <t>SI</t>
        </is>
      </c>
    </row>
    <row r="124">
      <c r="A124" s="5" t="inlineStr">
        <is>
          <t>62870</t>
        </is>
      </c>
      <c r="B124" s="5" t="inlineStr">
        <is>
          <t>PANEL ACANALADO EXTERIOR MONTREAL WPC COFFEE FLOW 17,7CM X 2.90M X 13MM 8-D-CF</t>
        </is>
      </c>
      <c r="C124" s="5" t="inlineStr">
        <is>
          <t>IMPORTACION PANEL ACANALADO EXTERIOR WPC</t>
        </is>
      </c>
      <c r="D124" s="11" t="n">
        <v>298</v>
      </c>
      <c r="E124" s="12" t="n">
        <v>1410489.9</v>
      </c>
      <c r="F124" s="12" t="n">
        <v>2609981.86</v>
      </c>
      <c r="G124" s="14">
        <f>E124/SUM(E$2:E$4165)</f>
        <v/>
      </c>
      <c r="H124" s="14">
        <f>H123+G124</f>
        <v/>
      </c>
      <c r="I124" s="5">
        <f>IF(H124&lt;=p_rot_a,"A",IF(H124&lt;=p_rot_b,"B","C"))</f>
        <v/>
      </c>
      <c r="J124" s="5" t="inlineStr">
        <is>
          <t>SI</t>
        </is>
      </c>
    </row>
    <row r="125">
      <c r="A125" s="5" t="inlineStr">
        <is>
          <t>5387</t>
        </is>
      </c>
      <c r="B125" s="5" t="inlineStr">
        <is>
          <t>ZINC #28 3.66 0.31MM - 0.32MM PROMO TEMPORAL</t>
        </is>
      </c>
      <c r="C125" s="5" t="inlineStr">
        <is>
          <t>TUBERIA INDUSTRIAL, HIERROS PLANOS Y CORRUGADOS</t>
        </is>
      </c>
      <c r="D125" s="11" t="n">
        <v>1594</v>
      </c>
      <c r="E125" s="12" t="n">
        <v>1405668.98</v>
      </c>
      <c r="F125" s="12" t="n">
        <v>7505608.98</v>
      </c>
      <c r="G125" s="14">
        <f>E125/SUM(E$2:E$4165)</f>
        <v/>
      </c>
      <c r="H125" s="14">
        <f>H124+G125</f>
        <v/>
      </c>
      <c r="I125" s="5">
        <f>IF(H125&lt;=p_rot_a,"A",IF(H125&lt;=p_rot_b,"B","C"))</f>
        <v/>
      </c>
      <c r="J125" s="5" t="inlineStr">
        <is>
          <t>SI</t>
        </is>
      </c>
    </row>
    <row r="126">
      <c r="A126" s="5" t="inlineStr">
        <is>
          <t>439</t>
        </is>
      </c>
      <c r="B126" s="5" t="inlineStr">
        <is>
          <t>SOLDADURA HILCO #6013 3/32</t>
        </is>
      </c>
      <c r="C126" s="5" t="inlineStr">
        <is>
          <t>TUBERIA INDUSTRIAL, HIERROS PLANOS Y CORRUGADOS</t>
        </is>
      </c>
      <c r="D126" s="11" t="n">
        <v>1278</v>
      </c>
      <c r="E126" s="12" t="n">
        <v>1365882.44</v>
      </c>
      <c r="F126" s="12" t="n">
        <v>6021303.42</v>
      </c>
      <c r="G126" s="14">
        <f>E126/SUM(E$2:E$4165)</f>
        <v/>
      </c>
      <c r="H126" s="14">
        <f>H125+G126</f>
        <v/>
      </c>
      <c r="I126" s="5">
        <f>IF(H126&lt;=p_rot_a,"A",IF(H126&lt;=p_rot_b,"B","C"))</f>
        <v/>
      </c>
      <c r="J126" s="5" t="inlineStr">
        <is>
          <t>SI</t>
        </is>
      </c>
    </row>
    <row r="127">
      <c r="A127" s="5" t="inlineStr">
        <is>
          <t>2124</t>
        </is>
      </c>
      <c r="B127" s="5" t="inlineStr">
        <is>
          <t>PINO 1X3 3.20MTS (19x65mm)</t>
        </is>
      </c>
      <c r="C127" s="5" t="inlineStr">
        <is>
          <t>PINO</t>
        </is>
      </c>
      <c r="D127" s="11" t="n">
        <v>2531</v>
      </c>
      <c r="E127" s="12" t="n">
        <v>1364435.36</v>
      </c>
      <c r="F127" s="12" t="n">
        <v>4276226.65</v>
      </c>
      <c r="G127" s="14">
        <f>E127/SUM(E$2:E$4165)</f>
        <v/>
      </c>
      <c r="H127" s="14">
        <f>H126+G127</f>
        <v/>
      </c>
      <c r="I127" s="5">
        <f>IF(H127&lt;=p_rot_a,"A",IF(H127&lt;=p_rot_b,"B","C"))</f>
        <v/>
      </c>
      <c r="J127" s="5" t="inlineStr">
        <is>
          <t>SI</t>
        </is>
      </c>
    </row>
    <row r="128">
      <c r="A128" s="5" t="inlineStr">
        <is>
          <t>20180003</t>
        </is>
      </c>
      <c r="B128" s="5" t="inlineStr">
        <is>
          <t xml:space="preserve">PISO SPC BEIGE STONE CAJA 2.1M2       22.8CMX154CM  X 5.5MM DE033 </t>
        </is>
      </c>
      <c r="C128" s="5" t="inlineStr">
        <is>
          <t>PISO SPC</t>
        </is>
      </c>
      <c r="D128" s="11" t="n">
        <v>331</v>
      </c>
      <c r="E128" s="12" t="n">
        <v>1359720.53</v>
      </c>
      <c r="F128" s="12" t="n">
        <v>7217808.17</v>
      </c>
      <c r="G128" s="14">
        <f>E128/SUM(E$2:E$4165)</f>
        <v/>
      </c>
      <c r="H128" s="14">
        <f>H127+G128</f>
        <v/>
      </c>
      <c r="I128" s="5">
        <f>IF(H128&lt;=p_rot_a,"A",IF(H128&lt;=p_rot_b,"B","C"))</f>
        <v/>
      </c>
      <c r="J128" s="5" t="inlineStr">
        <is>
          <t>SI</t>
        </is>
      </c>
    </row>
    <row r="129">
      <c r="A129" s="5" t="inlineStr">
        <is>
          <t>351100300990082</t>
        </is>
      </c>
      <c r="B129" s="5" t="inlineStr">
        <is>
          <t>ZINC ESTRUCTURAL #28 3.66x1.07 BLANCO 0.31MM</t>
        </is>
      </c>
      <c r="C129" s="5" t="inlineStr">
        <is>
          <t>LAMINAS DE ZINC Y ACCESORIOS</t>
        </is>
      </c>
      <c r="D129" s="11" t="n">
        <v>829</v>
      </c>
      <c r="E129" s="12" t="n">
        <v>1347532.01</v>
      </c>
      <c r="F129" s="12" t="n">
        <v>6510414.24</v>
      </c>
      <c r="G129" s="14">
        <f>E129/SUM(E$2:E$4165)</f>
        <v/>
      </c>
      <c r="H129" s="14">
        <f>H128+G129</f>
        <v/>
      </c>
      <c r="I129" s="5">
        <f>IF(H129&lt;=p_rot_a,"A",IF(H129&lt;=p_rot_b,"B","C"))</f>
        <v/>
      </c>
      <c r="J129" s="5" t="inlineStr">
        <is>
          <t>SI</t>
        </is>
      </c>
    </row>
    <row r="130">
      <c r="A130" s="5" t="inlineStr">
        <is>
          <t>351100300992794</t>
        </is>
      </c>
      <c r="B130" s="5" t="inlineStr">
        <is>
          <t>PANEL ACUSTICO 60CM X 2.70M P29 GRIS LIGHT ARBOR ABSORCION DE SONIDO Y ECO ACANALADO</t>
        </is>
      </c>
      <c r="C130" s="5" t="inlineStr">
        <is>
          <t>IMPORTACION PANEL ACANALADO INTERIOR</t>
        </is>
      </c>
      <c r="D130" s="11" t="n">
        <v>141</v>
      </c>
      <c r="E130" s="12" t="n">
        <v>1337888.08</v>
      </c>
      <c r="F130" s="12" t="n">
        <v>2741814.16</v>
      </c>
      <c r="G130" s="14">
        <f>E130/SUM(E$2:E$4165)</f>
        <v/>
      </c>
      <c r="H130" s="14">
        <f>H129+G130</f>
        <v/>
      </c>
      <c r="I130" s="5">
        <f>IF(H130&lt;=p_rot_a,"A",IF(H130&lt;=p_rot_b,"B","C"))</f>
        <v/>
      </c>
      <c r="J130" s="5" t="inlineStr">
        <is>
          <t>SI</t>
        </is>
      </c>
    </row>
    <row r="131">
      <c r="A131" s="5" t="inlineStr">
        <is>
          <t>351100300991901</t>
        </is>
      </c>
      <c r="B131" s="5" t="inlineStr">
        <is>
          <t>$$ LAMINA PVC MATE NEGRA DORADA TEXTURIZADA PM04-M 1.22X2.44 3MM IMITACION PIEDRA NATURAL</t>
        </is>
      </c>
      <c r="C131" s="5" t="inlineStr">
        <is>
          <t>LAMINA PVC, BAMBU, ACC</t>
        </is>
      </c>
      <c r="D131" s="11" t="n">
        <v>247</v>
      </c>
      <c r="E131" s="12" t="n">
        <v>1328749.07</v>
      </c>
      <c r="F131" s="12" t="n">
        <v>3929989.07</v>
      </c>
      <c r="G131" s="14">
        <f>E131/SUM(E$2:E$4165)</f>
        <v/>
      </c>
      <c r="H131" s="14">
        <f>H130+G131</f>
        <v/>
      </c>
      <c r="I131" s="5">
        <f>IF(H131&lt;=p_rot_a,"A",IF(H131&lt;=p_rot_b,"B","C"))</f>
        <v/>
      </c>
      <c r="J131" s="5" t="inlineStr">
        <is>
          <t>SI</t>
        </is>
      </c>
    </row>
    <row r="132">
      <c r="A132" s="5" t="inlineStr">
        <is>
          <t>351100300992860</t>
        </is>
      </c>
      <c r="B132" s="5" t="inlineStr">
        <is>
          <t>ZENITH INODORO INTELIGENTE 69CM X 44CM X 50CM 110V GL-910C</t>
        </is>
      </c>
      <c r="C132" s="5" t="inlineStr">
        <is>
          <t>IMPORTACION LOZA</t>
        </is>
      </c>
      <c r="D132" s="11" t="n">
        <v>8</v>
      </c>
      <c r="E132" s="12" t="n">
        <v>1315232.17</v>
      </c>
      <c r="F132" s="12" t="n">
        <v>2107957.58</v>
      </c>
      <c r="G132" s="14">
        <f>E132/SUM(E$2:E$4165)</f>
        <v/>
      </c>
      <c r="H132" s="14">
        <f>H131+G132</f>
        <v/>
      </c>
      <c r="I132" s="5">
        <f>IF(H132&lt;=p_rot_a,"A",IF(H132&lt;=p_rot_b,"B","C"))</f>
        <v/>
      </c>
      <c r="J132" s="5" t="inlineStr">
        <is>
          <t>SI</t>
        </is>
      </c>
    </row>
    <row r="133">
      <c r="A133" s="5" t="inlineStr">
        <is>
          <t>11</t>
        </is>
      </c>
      <c r="B133" s="5" t="inlineStr">
        <is>
          <t>VARILLA DEFORMADA 3/8 N3</t>
        </is>
      </c>
      <c r="C133" s="5" t="inlineStr">
        <is>
          <t>TUBERIA INDUSTRIAL, HIERROS PLANOS Y CORRUGADOS</t>
        </is>
      </c>
      <c r="D133" s="11" t="n">
        <v>5464</v>
      </c>
      <c r="E133" s="12" t="n">
        <v>1314567.62</v>
      </c>
      <c r="F133" s="12" t="n">
        <v>7543731.08</v>
      </c>
      <c r="G133" s="14">
        <f>E133/SUM(E$2:E$4165)</f>
        <v/>
      </c>
      <c r="H133" s="14">
        <f>H132+G133</f>
        <v/>
      </c>
      <c r="I133" s="5">
        <f>IF(H133&lt;=p_rot_a,"A",IF(H133&lt;=p_rot_b,"B","C"))</f>
        <v/>
      </c>
      <c r="J133" s="5" t="inlineStr">
        <is>
          <t>SI</t>
        </is>
      </c>
    </row>
    <row r="134">
      <c r="A134" s="5" t="inlineStr">
        <is>
          <t>30329</t>
        </is>
      </c>
      <c r="B134" s="5" t="inlineStr">
        <is>
          <t>2DA LAMINA GYPSUM BLANCA SEGUNDA.</t>
        </is>
      </c>
      <c r="C134" s="5" t="inlineStr">
        <is>
          <t>LAMINAS Y PERFILERIA LIVIANA</t>
        </is>
      </c>
      <c r="D134" s="11" t="n">
        <v>994</v>
      </c>
      <c r="E134" s="12" t="n">
        <v>1308748.67</v>
      </c>
      <c r="F134" s="12" t="n">
        <v>4695348.67</v>
      </c>
      <c r="G134" s="14">
        <f>E134/SUM(E$2:E$4165)</f>
        <v/>
      </c>
      <c r="H134" s="14">
        <f>H133+G134</f>
        <v/>
      </c>
      <c r="I134" s="5">
        <f>IF(H134&lt;=p_rot_a,"A",IF(H134&lt;=p_rot_b,"B","C"))</f>
        <v/>
      </c>
      <c r="J134" s="5" t="inlineStr">
        <is>
          <t>SI</t>
        </is>
      </c>
    </row>
    <row r="135">
      <c r="A135" s="5" t="inlineStr">
        <is>
          <t>9124</t>
        </is>
      </c>
      <c r="B135" s="5" t="inlineStr">
        <is>
          <t>TUBO PVC 2  COMPLETO 6MTS</t>
        </is>
      </c>
      <c r="C135" s="5" t="inlineStr">
        <is>
          <t>TUBERIA PVC, CANOAS Y ACCESORIOS</t>
        </is>
      </c>
      <c r="D135" s="11" t="n">
        <v>489</v>
      </c>
      <c r="E135" s="12" t="n">
        <v>1305773.91</v>
      </c>
      <c r="F135" s="12" t="n">
        <v>2345724.51</v>
      </c>
      <c r="G135" s="14">
        <f>E135/SUM(E$2:E$4165)</f>
        <v/>
      </c>
      <c r="H135" s="14">
        <f>H134+G135</f>
        <v/>
      </c>
      <c r="I135" s="5">
        <f>IF(H135&lt;=p_rot_a,"A",IF(H135&lt;=p_rot_b,"B","C"))</f>
        <v/>
      </c>
      <c r="J135" s="5" t="inlineStr">
        <is>
          <t>SI</t>
        </is>
      </c>
    </row>
    <row r="136">
      <c r="A136" s="5" t="inlineStr">
        <is>
          <t>543</t>
        </is>
      </c>
      <c r="B136" s="5" t="inlineStr">
        <is>
          <t>RIGIDIZADOR GYPSUM 4.80</t>
        </is>
      </c>
      <c r="C136" s="5" t="inlineStr">
        <is>
          <t>LAMINAS Y PERFILERIA LIVIANA</t>
        </is>
      </c>
      <c r="D136" s="11" t="n">
        <v>4019</v>
      </c>
      <c r="E136" s="12" t="n">
        <v>1304681.12</v>
      </c>
      <c r="F136" s="12" t="n">
        <v>4568268.33</v>
      </c>
      <c r="G136" s="14">
        <f>E136/SUM(E$2:E$4165)</f>
        <v/>
      </c>
      <c r="H136" s="14">
        <f>H135+G136</f>
        <v/>
      </c>
      <c r="I136" s="5">
        <f>IF(H136&lt;=p_rot_a,"A",IF(H136&lt;=p_rot_b,"B","C"))</f>
        <v/>
      </c>
      <c r="J136" s="5" t="inlineStr">
        <is>
          <t>SI</t>
        </is>
      </c>
    </row>
    <row r="137">
      <c r="A137" s="5" t="inlineStr">
        <is>
          <t>351100300991452</t>
        </is>
      </c>
      <c r="B137" s="5" t="inlineStr">
        <is>
          <t>DIAMOND MUEBLE LAVATORIO BREMEN  GREY 2207A-90 AEREO 90CM X 48CM X 49CM (NO INCLUYE GRIFERIA)</t>
        </is>
      </c>
      <c r="C137" s="5" t="inlineStr">
        <is>
          <t>IMPORTACION LOZA</t>
        </is>
      </c>
      <c r="D137" s="11" t="n">
        <v>32</v>
      </c>
      <c r="E137" s="12" t="n">
        <v>1295818.98</v>
      </c>
      <c r="F137" s="12" t="n">
        <v>2755353.98</v>
      </c>
      <c r="G137" s="14">
        <f>E137/SUM(E$2:E$4165)</f>
        <v/>
      </c>
      <c r="H137" s="14">
        <f>H136+G137</f>
        <v/>
      </c>
      <c r="I137" s="5">
        <f>IF(H137&lt;=p_rot_a,"A",IF(H137&lt;=p_rot_b,"B","C"))</f>
        <v/>
      </c>
      <c r="J137" s="5" t="inlineStr">
        <is>
          <t>SI</t>
        </is>
      </c>
    </row>
    <row r="138">
      <c r="A138" s="5" t="inlineStr">
        <is>
          <t>351100300991637</t>
        </is>
      </c>
      <c r="B138" s="5" t="inlineStr">
        <is>
          <t>CORNISA PVC TP-033 GRIS MADERA 5.95M</t>
        </is>
      </c>
      <c r="C138" s="5" t="inlineStr">
        <is>
          <t>IMPORTACION TABLILLA, CORNISAS, UNIONES</t>
        </is>
      </c>
      <c r="D138" s="11" t="n">
        <v>734</v>
      </c>
      <c r="E138" s="12" t="n">
        <v>1288011.52</v>
      </c>
      <c r="F138" s="12" t="n">
        <v>2162398.23</v>
      </c>
      <c r="G138" s="14">
        <f>E138/SUM(E$2:E$4165)</f>
        <v/>
      </c>
      <c r="H138" s="14">
        <f>H137+G138</f>
        <v/>
      </c>
      <c r="I138" s="5">
        <f>IF(H138&lt;=p_rot_a,"A",IF(H138&lt;=p_rot_b,"B","C"))</f>
        <v/>
      </c>
      <c r="J138" s="5" t="inlineStr">
        <is>
          <t>SI</t>
        </is>
      </c>
    </row>
    <row r="139">
      <c r="A139" s="5" t="inlineStr">
        <is>
          <t>73742</t>
        </is>
      </c>
      <c r="B139" s="5" t="inlineStr">
        <is>
          <t xml:space="preserve">AISLANTE TERMICO 3.2MM 1.22X10M CLIMATEC 1 CARA </t>
        </is>
      </c>
      <c r="C139" s="5" t="inlineStr">
        <is>
          <t>AISLANTES</t>
        </is>
      </c>
      <c r="D139" s="11" t="n">
        <v>407</v>
      </c>
      <c r="E139" s="12" t="n">
        <v>1277015.89</v>
      </c>
      <c r="F139" s="12" t="n">
        <v>4006028.46</v>
      </c>
      <c r="G139" s="14">
        <f>E139/SUM(E$2:E$4165)</f>
        <v/>
      </c>
      <c r="H139" s="14">
        <f>H138+G139</f>
        <v/>
      </c>
      <c r="I139" s="5">
        <f>IF(H139&lt;=p_rot_a,"A",IF(H139&lt;=p_rot_b,"B","C"))</f>
        <v/>
      </c>
      <c r="J139" s="5" t="inlineStr">
        <is>
          <t>SI</t>
        </is>
      </c>
    </row>
    <row r="140">
      <c r="A140" s="5" t="inlineStr">
        <is>
          <t>351102513</t>
        </is>
      </c>
      <c r="B140" s="5" t="inlineStr">
        <is>
          <t>LAMINA NUEVA TEC CEMENTO CAFE KSJ24331 1.22 X. 2.44M 5MM MATE FIBRA BAMBU CARBON PVC IMITACION</t>
        </is>
      </c>
      <c r="C140" s="5" t="inlineStr">
        <is>
          <t>IMPORTACION LAMINA PVC, BAMBU, ACC</t>
        </is>
      </c>
      <c r="D140" s="11" t="n">
        <v>132</v>
      </c>
      <c r="E140" s="12" t="n">
        <v>1272516.47</v>
      </c>
      <c r="F140" s="12" t="n">
        <v>2651486.73</v>
      </c>
      <c r="G140" s="14">
        <f>E140/SUM(E$2:E$4165)</f>
        <v/>
      </c>
      <c r="H140" s="14">
        <f>H139+G140</f>
        <v/>
      </c>
      <c r="I140" s="5">
        <f>IF(H140&lt;=p_rot_a,"A",IF(H140&lt;=p_rot_b,"B","C"))</f>
        <v/>
      </c>
      <c r="J140" s="5" t="inlineStr">
        <is>
          <t>SI</t>
        </is>
      </c>
    </row>
    <row r="141">
      <c r="A141" s="5" t="inlineStr">
        <is>
          <t>351100300992243</t>
        </is>
      </c>
      <c r="B141" s="5" t="inlineStr">
        <is>
          <t>TABLILLA PVC LAMINADA TLS-060 LINO BEIGE PAQUETE 10U 11.9M2 20cmx5.95m</t>
        </is>
      </c>
      <c r="C141" s="5" t="inlineStr">
        <is>
          <t>SIN CATEGORIA</t>
        </is>
      </c>
      <c r="D141" s="11" t="n">
        <v>117.3</v>
      </c>
      <c r="E141" s="12" t="n">
        <v>1269965.06</v>
      </c>
      <c r="F141" s="12" t="n">
        <v>3695573.39</v>
      </c>
      <c r="G141" s="14">
        <f>E141/SUM(E$2:E$4165)</f>
        <v/>
      </c>
      <c r="H141" s="14">
        <f>H140+G141</f>
        <v/>
      </c>
      <c r="I141" s="5">
        <f>IF(H141&lt;=p_rot_a,"A",IF(H141&lt;=p_rot_b,"B","C"))</f>
        <v/>
      </c>
      <c r="J141" s="5" t="inlineStr">
        <is>
          <t>SI</t>
        </is>
      </c>
    </row>
    <row r="142">
      <c r="A142" s="5" t="inlineStr">
        <is>
          <t>351100300991972</t>
        </is>
      </c>
      <c r="B142" s="5" t="inlineStr">
        <is>
          <t>PANEL ACUSTICO 60CM X 2.90M ATENEA 2238Q ABSORCION DE SONIDO Y ECO ACANALADO</t>
        </is>
      </c>
      <c r="C142" s="5" t="inlineStr">
        <is>
          <t>SIN CATEGORIA</t>
        </is>
      </c>
      <c r="D142" s="11" t="n">
        <v>239</v>
      </c>
      <c r="E142" s="12" t="n">
        <v>1269430.54</v>
      </c>
      <c r="F142" s="12" t="n">
        <v>5552065.49</v>
      </c>
      <c r="G142" s="14">
        <f>E142/SUM(E$2:E$4165)</f>
        <v/>
      </c>
      <c r="H142" s="14">
        <f>H141+G142</f>
        <v/>
      </c>
      <c r="I142" s="5">
        <f>IF(H142&lt;=p_rot_a,"A",IF(H142&lt;=p_rot_b,"B","C"))</f>
        <v/>
      </c>
      <c r="J142" s="5" t="inlineStr">
        <is>
          <t>SI</t>
        </is>
      </c>
    </row>
    <row r="143">
      <c r="A143" s="5" t="inlineStr">
        <is>
          <t>351100300991410</t>
        </is>
      </c>
      <c r="B143" s="5" t="inlineStr">
        <is>
          <t>TABLILLA PVC LAMINADA TLS-007 ROMA PAQUETE 10U 11.9M2 20cmx5.95m</t>
        </is>
      </c>
      <c r="C143" s="5" t="inlineStr">
        <is>
          <t>IMPORTACION TABLILLA, CORNISAS, UNIONES</t>
        </is>
      </c>
      <c r="D143" s="11" t="n">
        <v>95</v>
      </c>
      <c r="E143" s="12" t="n">
        <v>1265829.3</v>
      </c>
      <c r="F143" s="12" t="n">
        <v>3245061.59</v>
      </c>
      <c r="G143" s="14">
        <f>E143/SUM(E$2:E$4165)</f>
        <v/>
      </c>
      <c r="H143" s="14">
        <f>H142+G143</f>
        <v/>
      </c>
      <c r="I143" s="5">
        <f>IF(H143&lt;=p_rot_a,"A",IF(H143&lt;=p_rot_b,"B","C"))</f>
        <v/>
      </c>
      <c r="J143" s="5" t="inlineStr">
        <is>
          <t>SI</t>
        </is>
      </c>
    </row>
    <row r="144">
      <c r="A144" s="5" t="inlineStr">
        <is>
          <t>351100300991713</t>
        </is>
      </c>
      <c r="B144" s="5" t="inlineStr">
        <is>
          <t>DIAMOND ZT-2101A-60 GREY MUEBLE PATAS LAVATORIO 60X47X82CM + ESPEJO 55X11X65CM (NO INCLUYE GRIFERIA)</t>
        </is>
      </c>
      <c r="C144" s="5" t="inlineStr">
        <is>
          <t>SIN CATEGORIA</t>
        </is>
      </c>
      <c r="D144" s="11" t="n">
        <v>38</v>
      </c>
      <c r="E144" s="12" t="n">
        <v>1252827.02</v>
      </c>
      <c r="F144" s="12" t="n">
        <v>2813325.72</v>
      </c>
      <c r="G144" s="14">
        <f>E144/SUM(E$2:E$4165)</f>
        <v/>
      </c>
      <c r="H144" s="14">
        <f>H143+G144</f>
        <v/>
      </c>
      <c r="I144" s="5">
        <f>IF(H144&lt;=p_rot_a,"A",IF(H144&lt;=p_rot_b,"B","C"))</f>
        <v/>
      </c>
      <c r="J144" s="5" t="inlineStr">
        <is>
          <t>SI</t>
        </is>
      </c>
    </row>
    <row r="145">
      <c r="A145" s="5" t="inlineStr">
        <is>
          <t>9023042</t>
        </is>
      </c>
      <c r="B145" s="5" t="inlineStr">
        <is>
          <t xml:space="preserve">INTACO BONDEX PLUS 25KG MAXIBOND </t>
        </is>
      </c>
      <c r="C145" s="5" t="inlineStr">
        <is>
          <t>CERAMICAS, AZULEJOS, PORCELANATOS</t>
        </is>
      </c>
      <c r="D145" s="11" t="n">
        <v>1594</v>
      </c>
      <c r="E145" s="12" t="n">
        <v>1247171.54</v>
      </c>
      <c r="F145" s="12" t="n">
        <v>5514294.86</v>
      </c>
      <c r="G145" s="14">
        <f>E145/SUM(E$2:E$4165)</f>
        <v/>
      </c>
      <c r="H145" s="14">
        <f>H144+G145</f>
        <v/>
      </c>
      <c r="I145" s="5">
        <f>IF(H145&lt;=p_rot_a,"A",IF(H145&lt;=p_rot_b,"B","C"))</f>
        <v/>
      </c>
      <c r="J145" s="5" t="inlineStr">
        <is>
          <t>SI</t>
        </is>
      </c>
    </row>
    <row r="146">
      <c r="A146" s="5" t="inlineStr">
        <is>
          <t>351100300992242</t>
        </is>
      </c>
      <c r="B146" s="5" t="inlineStr">
        <is>
          <t>TABLILLA PVC LAMINADA TLS-014 BLACKWOOD PAQUETE 10U 11.9M2 20cmx5.95M</t>
        </is>
      </c>
      <c r="C146" s="5" t="inlineStr">
        <is>
          <t>IMPORTACION TABLILLA, CORNISAS, UNIONES</t>
        </is>
      </c>
      <c r="D146" s="11" t="n">
        <v>99.40000000000001</v>
      </c>
      <c r="E146" s="12" t="n">
        <v>1243490.33</v>
      </c>
      <c r="F146" s="12" t="n">
        <v>3298950.41</v>
      </c>
      <c r="G146" s="14">
        <f>E146/SUM(E$2:E$4165)</f>
        <v/>
      </c>
      <c r="H146" s="14">
        <f>H145+G146</f>
        <v/>
      </c>
      <c r="I146" s="5">
        <f>IF(H146&lt;=p_rot_a,"A",IF(H146&lt;=p_rot_b,"B","C"))</f>
        <v/>
      </c>
      <c r="J146" s="5" t="inlineStr">
        <is>
          <t>SI</t>
        </is>
      </c>
    </row>
    <row r="147">
      <c r="A147" s="5" t="inlineStr">
        <is>
          <t>351100300992312</t>
        </is>
      </c>
      <c r="B147" s="5" t="inlineStr">
        <is>
          <t xml:space="preserve">DUCHA BAÑO DIGITAL MULTIFUNCION  FF1098H EXPUESTA COLOR GRIS PLOMO FANG </t>
        </is>
      </c>
      <c r="C147" s="5" t="inlineStr">
        <is>
          <t>IMPORTACION GRIFERIA</t>
        </is>
      </c>
      <c r="D147" s="11" t="n">
        <v>27</v>
      </c>
      <c r="E147" s="12" t="n">
        <v>1237212.08</v>
      </c>
      <c r="F147" s="12" t="n">
        <v>2237787.61</v>
      </c>
      <c r="G147" s="14">
        <f>E147/SUM(E$2:E$4165)</f>
        <v/>
      </c>
      <c r="H147" s="14">
        <f>H146+G147</f>
        <v/>
      </c>
      <c r="I147" s="5">
        <f>IF(H147&lt;=p_rot_a,"A",IF(H147&lt;=p_rot_b,"B","C"))</f>
        <v/>
      </c>
      <c r="J147" s="5" t="inlineStr">
        <is>
          <t>SI</t>
        </is>
      </c>
    </row>
    <row r="148">
      <c r="A148" s="5" t="inlineStr">
        <is>
          <t>351100300992693</t>
        </is>
      </c>
      <c r="B148" s="5" t="inlineStr">
        <is>
          <t>FACHALETA FLEXIBLE ROUGH GRANITE 60x120CM 0.72m2 EXTERIOR / INTERIOR</t>
        </is>
      </c>
      <c r="C148" s="5" t="inlineStr">
        <is>
          <t>FACHALETA</t>
        </is>
      </c>
      <c r="D148" s="11" t="n">
        <v>441</v>
      </c>
      <c r="E148" s="12" t="n">
        <v>1235333.37</v>
      </c>
      <c r="F148" s="12" t="n">
        <v>3475461.34</v>
      </c>
      <c r="G148" s="14">
        <f>E148/SUM(E$2:E$4165)</f>
        <v/>
      </c>
      <c r="H148" s="14">
        <f>H147+G148</f>
        <v/>
      </c>
      <c r="I148" s="5">
        <f>IF(H148&lt;=p_rot_a,"A",IF(H148&lt;=p_rot_b,"B","C"))</f>
        <v/>
      </c>
      <c r="J148" s="5" t="inlineStr">
        <is>
          <t>SI</t>
        </is>
      </c>
    </row>
    <row r="149">
      <c r="A149" s="5" t="inlineStr">
        <is>
          <t>351100300991809</t>
        </is>
      </c>
      <c r="B149" s="5" t="inlineStr">
        <is>
          <t>TRANSFORMADOR PARA LUZ LED PANEL ACANALADO CAPACIDAD 10 LUCES</t>
        </is>
      </c>
      <c r="C149" s="5" t="inlineStr">
        <is>
          <t>ACCESORIOS ELECTRICOS Y CABLES</t>
        </is>
      </c>
      <c r="D149" s="11" t="n">
        <v>470</v>
      </c>
      <c r="E149" s="12" t="n">
        <v>1232467.11</v>
      </c>
      <c r="F149" s="12" t="n">
        <v>3713033.31</v>
      </c>
      <c r="G149" s="14">
        <f>E149/SUM(E$2:E$4165)</f>
        <v/>
      </c>
      <c r="H149" s="14">
        <f>H148+G149</f>
        <v/>
      </c>
      <c r="I149" s="5">
        <f>IF(H149&lt;=p_rot_a,"A",IF(H149&lt;=p_rot_b,"B","C"))</f>
        <v/>
      </c>
      <c r="J149" s="5" t="inlineStr">
        <is>
          <t>SI</t>
        </is>
      </c>
    </row>
    <row r="150">
      <c r="A150" s="5" t="inlineStr">
        <is>
          <t>351100300992515</t>
        </is>
      </c>
      <c r="B150" s="5" t="inlineStr">
        <is>
          <t>LAMINA NUEVA TEC VETAS BEIGE 61077 1.22 X. 2.44M 5MM MATE FIBRA BAMBU CARBON PVC IMITACION PIEDRA</t>
        </is>
      </c>
      <c r="C150" s="5" t="inlineStr">
        <is>
          <t>IMPORTACION LAMINA PVC, BAMBU, ACC</t>
        </is>
      </c>
      <c r="D150" s="11" t="n">
        <v>147</v>
      </c>
      <c r="E150" s="12" t="n">
        <v>1216537.98</v>
      </c>
      <c r="F150" s="12" t="n">
        <v>2453370.1</v>
      </c>
      <c r="G150" s="14">
        <f>E150/SUM(E$2:E$4165)</f>
        <v/>
      </c>
      <c r="H150" s="14">
        <f>H149+G150</f>
        <v/>
      </c>
      <c r="I150" s="5">
        <f>IF(H150&lt;=p_rot_a,"A",IF(H150&lt;=p_rot_b,"B","C"))</f>
        <v/>
      </c>
      <c r="J150" s="5" t="inlineStr">
        <is>
          <t>SI</t>
        </is>
      </c>
    </row>
    <row r="151">
      <c r="A151" s="5" t="inlineStr">
        <is>
          <t>351100300991555</t>
        </is>
      </c>
      <c r="B151" s="5" t="inlineStr">
        <is>
          <t>DIAMOND INODORO S802-SB PIETRA NEGRO BRILLANTE SIFON OCULTO DOBLE DESCARGA</t>
        </is>
      </c>
      <c r="C151" s="5" t="inlineStr">
        <is>
          <t>IMPORTACION LOZA</t>
        </is>
      </c>
      <c r="D151" s="11" t="n">
        <v>38</v>
      </c>
      <c r="E151" s="12" t="n">
        <v>1214851.43</v>
      </c>
      <c r="F151" s="12" t="n">
        <v>3410767.63</v>
      </c>
      <c r="G151" s="14">
        <f>E151/SUM(E$2:E$4165)</f>
        <v/>
      </c>
      <c r="H151" s="14">
        <f>H150+G151</f>
        <v/>
      </c>
      <c r="I151" s="5">
        <f>IF(H151&lt;=p_rot_a,"A",IF(H151&lt;=p_rot_b,"B","C"))</f>
        <v/>
      </c>
      <c r="J151" s="5" t="inlineStr">
        <is>
          <t>SI</t>
        </is>
      </c>
    </row>
    <row r="152">
      <c r="A152" s="5" t="inlineStr">
        <is>
          <t>351100300992332</t>
        </is>
      </c>
      <c r="B152" s="5" t="inlineStr">
        <is>
          <t>SOBRE PARA LAVATORIO TIPO BOWL 1 ESPACIO  80CM X 50CM MARMOL FF-8021PIEDRA SINTERIZADA</t>
        </is>
      </c>
      <c r="C152" s="5" t="inlineStr">
        <is>
          <t>IMPORTACION GRIFERIA</t>
        </is>
      </c>
      <c r="D152" s="11" t="n">
        <v>64</v>
      </c>
      <c r="E152" s="12" t="n">
        <v>1207258.04</v>
      </c>
      <c r="F152" s="12" t="n">
        <v>2538318.58</v>
      </c>
      <c r="G152" s="14">
        <f>E152/SUM(E$2:E$4165)</f>
        <v/>
      </c>
      <c r="H152" s="14">
        <f>H151+G152</f>
        <v/>
      </c>
      <c r="I152" s="5">
        <f>IF(H152&lt;=p_rot_a,"A",IF(H152&lt;=p_rot_b,"B","C"))</f>
        <v/>
      </c>
      <c r="J152" s="5" t="inlineStr">
        <is>
          <t>SI</t>
        </is>
      </c>
    </row>
    <row r="153">
      <c r="A153" s="5" t="inlineStr">
        <is>
          <t>2144566</t>
        </is>
      </c>
      <c r="B153" s="5" t="inlineStr">
        <is>
          <t>AMERICANA PASTA GYPSUM AMERICANA CUBETA EASY FINISH</t>
        </is>
      </c>
      <c r="C153" s="5" t="inlineStr">
        <is>
          <t>LAMINAS Y PERFILERIA LIVIANA</t>
        </is>
      </c>
      <c r="D153" s="11" t="n">
        <v>319</v>
      </c>
      <c r="E153" s="12" t="n">
        <v>1207120.83</v>
      </c>
      <c r="F153" s="12" t="n">
        <v>5427986.97</v>
      </c>
      <c r="G153" s="14">
        <f>E153/SUM(E$2:E$4165)</f>
        <v/>
      </c>
      <c r="H153" s="14">
        <f>H152+G153</f>
        <v/>
      </c>
      <c r="I153" s="5">
        <f>IF(H153&lt;=p_rot_a,"A",IF(H153&lt;=p_rot_b,"B","C"))</f>
        <v/>
      </c>
      <c r="J153" s="5" t="inlineStr">
        <is>
          <t>SI</t>
        </is>
      </c>
    </row>
    <row r="154">
      <c r="A154" s="5" t="inlineStr">
        <is>
          <t>9711</t>
        </is>
      </c>
      <c r="B154" s="5" t="inlineStr">
        <is>
          <t>TORNILLO GYP 1 1/4 PF X 100</t>
        </is>
      </c>
      <c r="C154" s="5" t="inlineStr">
        <is>
          <t>TORNILLERIA</t>
        </is>
      </c>
      <c r="D154" s="11" t="n">
        <v>4250</v>
      </c>
      <c r="E154" s="12" t="n">
        <v>1198967.38</v>
      </c>
      <c r="F154" s="12" t="n">
        <v>2066543.4</v>
      </c>
      <c r="G154" s="14">
        <f>E154/SUM(E$2:E$4165)</f>
        <v/>
      </c>
      <c r="H154" s="14">
        <f>H153+G154</f>
        <v/>
      </c>
      <c r="I154" s="5">
        <f>IF(H154&lt;=p_rot_a,"A",IF(H154&lt;=p_rot_b,"B","C"))</f>
        <v/>
      </c>
      <c r="J154" s="5" t="inlineStr">
        <is>
          <t>SI</t>
        </is>
      </c>
    </row>
    <row r="155">
      <c r="A155" s="5" t="inlineStr">
        <is>
          <t>987</t>
        </is>
      </c>
      <c r="B155" s="5" t="inlineStr">
        <is>
          <t>CODO 3 X 90</t>
        </is>
      </c>
      <c r="C155" s="5" t="inlineStr">
        <is>
          <t>TUBERIA PVC, CANOAS Y ACCESORIOS</t>
        </is>
      </c>
      <c r="D155" s="11" t="n">
        <v>1230</v>
      </c>
      <c r="E155" s="12" t="n">
        <v>1197597.09</v>
      </c>
      <c r="F155" s="12" t="n">
        <v>1772269.29</v>
      </c>
      <c r="G155" s="14">
        <f>E155/SUM(E$2:E$4165)</f>
        <v/>
      </c>
      <c r="H155" s="14">
        <f>H154+G155</f>
        <v/>
      </c>
      <c r="I155" s="5">
        <f>IF(H155&lt;=p_rot_a,"A",IF(H155&lt;=p_rot_b,"B","C"))</f>
        <v/>
      </c>
      <c r="J155" s="5" t="inlineStr">
        <is>
          <t>SI</t>
        </is>
      </c>
    </row>
    <row r="156">
      <c r="A156" s="5" t="inlineStr">
        <is>
          <t>351100300992798</t>
        </is>
      </c>
      <c r="B156" s="5" t="inlineStr">
        <is>
          <t>PANEL ACANALADO NUEVA TEC CAFE FONDO NEGRO F01-A04 12CM X 2.90M PS INTERIOR</t>
        </is>
      </c>
      <c r="C156" s="5" t="inlineStr">
        <is>
          <t>IMPORTACION PANEL ACANALADO INTERIOR</t>
        </is>
      </c>
      <c r="D156" s="11" t="n">
        <v>717</v>
      </c>
      <c r="E156" s="12" t="n">
        <v>1196115.55</v>
      </c>
      <c r="F156" s="12" t="n">
        <v>2426310.79</v>
      </c>
      <c r="G156" s="14">
        <f>E156/SUM(E$2:E$4165)</f>
        <v/>
      </c>
      <c r="H156" s="14">
        <f>H155+G156</f>
        <v/>
      </c>
      <c r="I156" s="5">
        <f>IF(H156&lt;=p_rot_a,"A",IF(H156&lt;=p_rot_b,"B","C"))</f>
        <v/>
      </c>
      <c r="J156" s="5" t="inlineStr">
        <is>
          <t>SI</t>
        </is>
      </c>
    </row>
    <row r="157">
      <c r="A157" s="5" t="inlineStr">
        <is>
          <t>114</t>
        </is>
      </c>
      <c r="B157" s="5" t="inlineStr">
        <is>
          <t>PIEDRA CUARTILLA METRO</t>
        </is>
      </c>
      <c r="C157" s="5" t="inlineStr">
        <is>
          <t>AGREGADOS</t>
        </is>
      </c>
      <c r="D157" s="11" t="n">
        <v>373.5</v>
      </c>
      <c r="E157" s="12" t="n">
        <v>1193718.28</v>
      </c>
      <c r="F157" s="12" t="n">
        <v>5850410.83</v>
      </c>
      <c r="G157" s="14">
        <f>E157/SUM(E$2:E$4165)</f>
        <v/>
      </c>
      <c r="H157" s="14">
        <f>H156+G157</f>
        <v/>
      </c>
      <c r="I157" s="5">
        <f>IF(H157&lt;=p_rot_a,"A",IF(H157&lt;=p_rot_b,"B","C"))</f>
        <v/>
      </c>
      <c r="J157" s="5" t="inlineStr">
        <is>
          <t>SI</t>
        </is>
      </c>
    </row>
    <row r="158">
      <c r="A158" s="5" t="inlineStr">
        <is>
          <t>119</t>
        </is>
      </c>
      <c r="B158" s="5" t="inlineStr">
        <is>
          <t>BLOCK 12-20-40</t>
        </is>
      </c>
      <c r="C158" s="5" t="inlineStr">
        <is>
          <t>BLOQUES, VARILLAS, MALLAS</t>
        </is>
      </c>
      <c r="D158" s="11" t="n">
        <v>17120</v>
      </c>
      <c r="E158" s="12" t="n">
        <v>1193319.46</v>
      </c>
      <c r="F158" s="12" t="n">
        <v>6487836.86</v>
      </c>
      <c r="G158" s="14">
        <f>E158/SUM(E$2:E$4165)</f>
        <v/>
      </c>
      <c r="H158" s="14">
        <f>H157+G158</f>
        <v/>
      </c>
      <c r="I158" s="5">
        <f>IF(H158&lt;=p_rot_a,"A",IF(H158&lt;=p_rot_b,"B","C"))</f>
        <v/>
      </c>
      <c r="J158" s="5" t="inlineStr">
        <is>
          <t>SI</t>
        </is>
      </c>
    </row>
    <row r="159">
      <c r="A159" s="5" t="inlineStr">
        <is>
          <t>72306</t>
        </is>
      </c>
      <c r="B159" s="5" t="inlineStr">
        <is>
          <t>JORDOMEX TELA METALICA 122X3 0.45MM</t>
        </is>
      </c>
      <c r="C159" s="5" t="inlineStr">
        <is>
          <t>TUBERIA INDUSTRIAL, HIERROS PLANOS Y CORRUGADOS</t>
        </is>
      </c>
      <c r="D159" s="11" t="n">
        <v>472</v>
      </c>
      <c r="E159" s="12" t="n">
        <v>1191024.15</v>
      </c>
      <c r="F159" s="12" t="n">
        <v>3260254.86</v>
      </c>
      <c r="G159" s="14">
        <f>E159/SUM(E$2:E$4165)</f>
        <v/>
      </c>
      <c r="H159" s="14">
        <f>H158+G159</f>
        <v/>
      </c>
      <c r="I159" s="5">
        <f>IF(H159&lt;=p_rot_a,"A",IF(H159&lt;=p_rot_b,"B","C"))</f>
        <v/>
      </c>
      <c r="J159" s="5" t="inlineStr">
        <is>
          <t>SI</t>
        </is>
      </c>
    </row>
    <row r="160">
      <c r="A160" s="5" t="inlineStr">
        <is>
          <t>542910</t>
        </is>
      </c>
      <c r="B160" s="5" t="inlineStr">
        <is>
          <t>AVELLANAS PUERTA BAÑO VIDRIO EN L 100 X 100 X 190 CM 6MM MARCO CROMADO MAMPARA</t>
        </is>
      </c>
      <c r="C160" s="5" t="inlineStr">
        <is>
          <t>IMPORTACION PUERTAS DE VIDRIO</t>
        </is>
      </c>
      <c r="D160" s="11" t="n">
        <v>20</v>
      </c>
      <c r="E160" s="12" t="n">
        <v>1189698.81</v>
      </c>
      <c r="F160" s="12" t="n">
        <v>2117504.48</v>
      </c>
      <c r="G160" s="14">
        <f>E160/SUM(E$2:E$4165)</f>
        <v/>
      </c>
      <c r="H160" s="14">
        <f>H159+G160</f>
        <v/>
      </c>
      <c r="I160" s="5">
        <f>IF(H160&lt;=p_rot_a,"A",IF(H160&lt;=p_rot_b,"B","C"))</f>
        <v/>
      </c>
      <c r="J160" s="5" t="inlineStr">
        <is>
          <t>SI</t>
        </is>
      </c>
    </row>
    <row r="161">
      <c r="A161" s="5" t="inlineStr">
        <is>
          <t>351100300992310</t>
        </is>
      </c>
      <c r="B161" s="5" t="inlineStr">
        <is>
          <t>DUCHA BAÑO DORADA FF1108G EXPUESTA COLOR DORADA FANG</t>
        </is>
      </c>
      <c r="C161" s="5" t="inlineStr">
        <is>
          <t>IMPORTACION GRIFERIA</t>
        </is>
      </c>
      <c r="D161" s="11" t="n">
        <v>25</v>
      </c>
      <c r="E161" s="12" t="n">
        <v>1167740.04</v>
      </c>
      <c r="F161" s="12" t="n">
        <v>1832306.5</v>
      </c>
      <c r="G161" s="14">
        <f>E161/SUM(E$2:E$4165)</f>
        <v/>
      </c>
      <c r="H161" s="14">
        <f>H160+G161</f>
        <v/>
      </c>
      <c r="I161" s="5">
        <f>IF(H161&lt;=p_rot_a,"A",IF(H161&lt;=p_rot_b,"B","C"))</f>
        <v/>
      </c>
      <c r="J161" s="5" t="inlineStr">
        <is>
          <t>SI</t>
        </is>
      </c>
    </row>
    <row r="162">
      <c r="A162" s="5" t="inlineStr">
        <is>
          <t>351100300991499</t>
        </is>
      </c>
      <c r="B162" s="5" t="inlineStr">
        <is>
          <t>PERFIL UNION DORADA PARA LAMINA PVC 2.5M</t>
        </is>
      </c>
      <c r="C162" s="5" t="inlineStr">
        <is>
          <t>IMPORTACION LAMINA PVC, BAMBU, ACC</t>
        </is>
      </c>
      <c r="D162" s="11" t="n">
        <v>564</v>
      </c>
      <c r="E162" s="12" t="n">
        <v>1167548.82</v>
      </c>
      <c r="F162" s="12" t="n">
        <v>1635089.49</v>
      </c>
      <c r="G162" s="14">
        <f>E162/SUM(E$2:E$4165)</f>
        <v/>
      </c>
      <c r="H162" s="14">
        <f>H161+G162</f>
        <v/>
      </c>
      <c r="I162" s="5">
        <f>IF(H162&lt;=p_rot_a,"A",IF(H162&lt;=p_rot_b,"B","C"))</f>
        <v/>
      </c>
      <c r="J162" s="5" t="inlineStr">
        <is>
          <t>SI</t>
        </is>
      </c>
    </row>
    <row r="163">
      <c r="A163" s="5" t="inlineStr">
        <is>
          <t>525</t>
        </is>
      </c>
      <c r="B163" s="5" t="inlineStr">
        <is>
          <t>BOTAGUA 18  9X9</t>
        </is>
      </c>
      <c r="C163" s="5" t="inlineStr">
        <is>
          <t>BOTAGUAS, CUMBRERAS, CANOAS METALICAS</t>
        </is>
      </c>
      <c r="D163" s="11" t="n">
        <v>1481</v>
      </c>
      <c r="E163" s="12" t="n">
        <v>1164470.57</v>
      </c>
      <c r="F163" s="12" t="n">
        <v>3865434.47</v>
      </c>
      <c r="G163" s="14">
        <f>E163/SUM(E$2:E$4165)</f>
        <v/>
      </c>
      <c r="H163" s="14">
        <f>H162+G163</f>
        <v/>
      </c>
      <c r="I163" s="5">
        <f>IF(H163&lt;=p_rot_a,"A",IF(H163&lt;=p_rot_b,"B","C"))</f>
        <v/>
      </c>
      <c r="J163" s="5" t="inlineStr">
        <is>
          <t>SI</t>
        </is>
      </c>
    </row>
    <row r="164">
      <c r="A164" s="5" t="inlineStr">
        <is>
          <t>351100300992106</t>
        </is>
      </c>
      <c r="B164" s="5" t="inlineStr">
        <is>
          <t>LAMINA LINO GRIS P070 CJ8033 1.22X2.44 5MM BAMBU IMITACION LINO</t>
        </is>
      </c>
      <c r="C164" s="5" t="inlineStr">
        <is>
          <t>SIN CATEGORIA</t>
        </is>
      </c>
      <c r="D164" s="11" t="n">
        <v>140</v>
      </c>
      <c r="E164" s="12" t="n">
        <v>1164328.81</v>
      </c>
      <c r="F164" s="12" t="n">
        <v>2271415.93</v>
      </c>
      <c r="G164" s="14">
        <f>E164/SUM(E$2:E$4165)</f>
        <v/>
      </c>
      <c r="H164" s="14">
        <f>H163+G164</f>
        <v/>
      </c>
      <c r="I164" s="5">
        <f>IF(H164&lt;=p_rot_a,"A",IF(H164&lt;=p_rot_b,"B","C"))</f>
        <v/>
      </c>
      <c r="J164" s="5" t="inlineStr">
        <is>
          <t>SI</t>
        </is>
      </c>
    </row>
    <row r="165">
      <c r="A165" s="5" t="inlineStr">
        <is>
          <t>351100300992697</t>
        </is>
      </c>
      <c r="B165" s="5" t="inlineStr">
        <is>
          <t>LAGO INODORO BLANCO ULTRA LUJOSO 1 PIEZA KL-134</t>
        </is>
      </c>
      <c r="C165" s="5" t="inlineStr">
        <is>
          <t>IMPORTACION LOZA</t>
        </is>
      </c>
      <c r="D165" s="11" t="n">
        <v>31</v>
      </c>
      <c r="E165" s="12" t="n">
        <v>1153629.85</v>
      </c>
      <c r="F165" s="12" t="n">
        <v>2319374.07</v>
      </c>
      <c r="G165" s="14">
        <f>E165/SUM(E$2:E$4165)</f>
        <v/>
      </c>
      <c r="H165" s="14">
        <f>H164+G165</f>
        <v/>
      </c>
      <c r="I165" s="5">
        <f>IF(H165&lt;=p_rot_a,"A",IF(H165&lt;=p_rot_b,"B","C"))</f>
        <v/>
      </c>
      <c r="J165" s="5" t="inlineStr">
        <is>
          <t>SI</t>
        </is>
      </c>
    </row>
    <row r="166">
      <c r="A166" s="5" t="inlineStr">
        <is>
          <t>1150</t>
        </is>
      </c>
      <c r="B166" s="5" t="inlineStr">
        <is>
          <t>IMPERSA MURO SECO BLANCO  20K</t>
        </is>
      </c>
      <c r="C166" s="5" t="inlineStr">
        <is>
          <t>MORTEROS, CEMENTOS</t>
        </is>
      </c>
      <c r="D166" s="11" t="n">
        <v>1121</v>
      </c>
      <c r="E166" s="12" t="n">
        <v>1141872.14</v>
      </c>
      <c r="F166" s="12" t="n">
        <v>6160824.55</v>
      </c>
      <c r="G166" s="14">
        <f>E166/SUM(E$2:E$4165)</f>
        <v/>
      </c>
      <c r="H166" s="14">
        <f>H165+G166</f>
        <v/>
      </c>
      <c r="I166" s="5">
        <f>IF(H166&lt;=p_rot_a,"A",IF(H166&lt;=p_rot_b,"B","C"))</f>
        <v/>
      </c>
      <c r="J166" s="5" t="inlineStr">
        <is>
          <t>SI</t>
        </is>
      </c>
    </row>
    <row r="167">
      <c r="A167" s="5" t="inlineStr">
        <is>
          <t>600992872</t>
        </is>
      </c>
      <c r="B167" s="5" t="inlineStr">
        <is>
          <t>RODAPIE PS VICTORIA 10CM X 2.40M TJ05A-10-4</t>
        </is>
      </c>
      <c r="C167" s="5" t="inlineStr">
        <is>
          <t>IMPORTACION PISO SPC</t>
        </is>
      </c>
      <c r="D167" s="11" t="n">
        <v>581</v>
      </c>
      <c r="E167" s="12" t="n">
        <v>1135302.68</v>
      </c>
      <c r="F167" s="12" t="n">
        <v>1903340.71</v>
      </c>
      <c r="G167" s="14">
        <f>E167/SUM(E$2:E$4165)</f>
        <v/>
      </c>
      <c r="H167" s="14">
        <f>H166+G167</f>
        <v/>
      </c>
      <c r="I167" s="5">
        <f>IF(H167&lt;=p_rot_a,"A",IF(H167&lt;=p_rot_b,"B","C"))</f>
        <v/>
      </c>
      <c r="J167" s="5" t="inlineStr">
        <is>
          <t>SI</t>
        </is>
      </c>
    </row>
    <row r="168">
      <c r="A168" s="5" t="inlineStr">
        <is>
          <t>351100300992107</t>
        </is>
      </c>
      <c r="B168" s="5" t="inlineStr">
        <is>
          <t>LAMINA NUEVA TEC LINO BLANCO HUESO P067 CJ8030 1.22X2.44 5MM BAMBU IMITACION LINO</t>
        </is>
      </c>
      <c r="C168" s="5" t="inlineStr">
        <is>
          <t>SIN CATEGORIA</t>
        </is>
      </c>
      <c r="D168" s="11" t="n">
        <v>136</v>
      </c>
      <c r="E168" s="12" t="n">
        <v>1131734.21</v>
      </c>
      <c r="F168" s="12" t="n">
        <v>2207190.26</v>
      </c>
      <c r="G168" s="14">
        <f>E168/SUM(E$2:E$4165)</f>
        <v/>
      </c>
      <c r="H168" s="14">
        <f>H167+G168</f>
        <v/>
      </c>
      <c r="I168" s="5">
        <f>IF(H168&lt;=p_rot_a,"A",IF(H168&lt;=p_rot_b,"B","C"))</f>
        <v/>
      </c>
      <c r="J168" s="5" t="inlineStr">
        <is>
          <t>SI</t>
        </is>
      </c>
    </row>
    <row r="169">
      <c r="A169" s="5" t="inlineStr">
        <is>
          <t>70992908</t>
        </is>
      </c>
      <c r="B169" s="5" t="inlineStr">
        <is>
          <t>PANEL PVC FLAT OMEGA CIELOS Y PAREDES 30CM X 2.90M X 8MM 10 CANALES 2106</t>
        </is>
      </c>
      <c r="C169" s="5" t="inlineStr">
        <is>
          <t>PANEL ACANALADO INTERIOR</t>
        </is>
      </c>
      <c r="D169" s="11" t="n">
        <v>470</v>
      </c>
      <c r="E169" s="12" t="n">
        <v>1119900.44</v>
      </c>
      <c r="F169" s="12" t="n">
        <v>2008200.44</v>
      </c>
      <c r="G169" s="14">
        <f>E169/SUM(E$2:E$4165)</f>
        <v/>
      </c>
      <c r="H169" s="14">
        <f>H168+G169</f>
        <v/>
      </c>
      <c r="I169" s="5">
        <f>IF(H169&lt;=p_rot_a,"A",IF(H169&lt;=p_rot_b,"B","C"))</f>
        <v/>
      </c>
      <c r="J169" s="5" t="inlineStr">
        <is>
          <t>SI</t>
        </is>
      </c>
    </row>
    <row r="170">
      <c r="A170" s="5" t="inlineStr">
        <is>
          <t>10160002</t>
        </is>
      </c>
      <c r="B170" s="5" t="inlineStr">
        <is>
          <t>TUBO IND. CUADRADO 1X1 1.50MM GALVANIZADO</t>
        </is>
      </c>
      <c r="C170" s="5" t="inlineStr">
        <is>
          <t>TUBERIA INDUSTRIAL</t>
        </is>
      </c>
      <c r="D170" s="11" t="n">
        <v>1558</v>
      </c>
      <c r="E170" s="12" t="n">
        <v>1116332.25</v>
      </c>
      <c r="F170" s="12" t="n">
        <v>6490975.53</v>
      </c>
      <c r="G170" s="14">
        <f>E170/SUM(E$2:E$4165)</f>
        <v/>
      </c>
      <c r="H170" s="14">
        <f>H169+G170</f>
        <v/>
      </c>
      <c r="I170" s="5">
        <f>IF(H170&lt;=p_rot_a,"A",IF(H170&lt;=p_rot_b,"B","C"))</f>
        <v/>
      </c>
      <c r="J170" s="5" t="inlineStr">
        <is>
          <t>SI</t>
        </is>
      </c>
    </row>
    <row r="171">
      <c r="A171" s="5" t="inlineStr">
        <is>
          <t>879587</t>
        </is>
      </c>
      <c r="B171" s="5" t="inlineStr">
        <is>
          <t>2DA ZINC #28 3.66 0.35MM LEGITIMO LIQUIDACION SEGUNDA</t>
        </is>
      </c>
      <c r="C171" s="5" t="inlineStr">
        <is>
          <t>TUBERIA INDUSTRIAL, HIERROS PLANOS Y CORRUGADOS</t>
        </is>
      </c>
      <c r="D171" s="11" t="n">
        <v>1275</v>
      </c>
      <c r="E171" s="12" t="n">
        <v>1109284.95</v>
      </c>
      <c r="F171" s="12" t="n">
        <v>6323084.95</v>
      </c>
      <c r="G171" s="14">
        <f>E171/SUM(E$2:E$4165)</f>
        <v/>
      </c>
      <c r="H171" s="14">
        <f>H170+G171</f>
        <v/>
      </c>
      <c r="I171" s="5">
        <f>IF(H171&lt;=p_rot_a,"A",IF(H171&lt;=p_rot_b,"B","C"))</f>
        <v/>
      </c>
      <c r="J171" s="5" t="inlineStr">
        <is>
          <t>SI</t>
        </is>
      </c>
    </row>
    <row r="172">
      <c r="A172" s="5" t="inlineStr">
        <is>
          <t>351100300992680</t>
        </is>
      </c>
      <c r="B172" s="5" t="inlineStr">
        <is>
          <t>COMBO FREGADERO MAR-10 50CM X 40CM X 22CM GRIS PLOMO GRIS + CACHERA DIAMANTE GRIS PLOMO</t>
        </is>
      </c>
      <c r="C172" s="5" t="inlineStr">
        <is>
          <t>GRIFERIA - ACC. BAÑO Y COCINA</t>
        </is>
      </c>
      <c r="D172" s="11" t="n">
        <v>72</v>
      </c>
      <c r="E172" s="12" t="n">
        <v>1105275.14</v>
      </c>
      <c r="F172" s="12" t="n">
        <v>3182300.9</v>
      </c>
      <c r="G172" s="14">
        <f>E172/SUM(E$2:E$4165)</f>
        <v/>
      </c>
      <c r="H172" s="14">
        <f>H171+G172</f>
        <v/>
      </c>
      <c r="I172" s="5">
        <f>IF(H172&lt;=p_rot_a,"A",IF(H172&lt;=p_rot_b,"B","C"))</f>
        <v/>
      </c>
      <c r="J172" s="5" t="inlineStr">
        <is>
          <t>SI</t>
        </is>
      </c>
    </row>
    <row r="173">
      <c r="A173" s="5" t="inlineStr">
        <is>
          <t>21</t>
        </is>
      </c>
      <c r="B173" s="5" t="inlineStr">
        <is>
          <t>PINO 1X2 3.20 (19x41mm)</t>
        </is>
      </c>
      <c r="C173" s="5" t="inlineStr">
        <is>
          <t>PINO</t>
        </is>
      </c>
      <c r="D173" s="11" t="n">
        <v>3129</v>
      </c>
      <c r="E173" s="12" t="n">
        <v>1104992.45</v>
      </c>
      <c r="F173" s="12" t="n">
        <v>3561168.54</v>
      </c>
      <c r="G173" s="14">
        <f>E173/SUM(E$2:E$4165)</f>
        <v/>
      </c>
      <c r="H173" s="14">
        <f>H172+G173</f>
        <v/>
      </c>
      <c r="I173" s="5">
        <f>IF(H173&lt;=p_rot_a,"A",IF(H173&lt;=p_rot_b,"B","C"))</f>
        <v/>
      </c>
      <c r="J173" s="5" t="inlineStr">
        <is>
          <t>SI</t>
        </is>
      </c>
    </row>
    <row r="174">
      <c r="A174" s="5" t="inlineStr">
        <is>
          <t>30992908</t>
        </is>
      </c>
      <c r="B174" s="5" t="inlineStr">
        <is>
          <t>PANEL PVC FLAT DELTA CIELOS Y PAREDES 30CM X 2.90M X 8MM 10 CANALES 2112</t>
        </is>
      </c>
      <c r="C174" s="5" t="inlineStr">
        <is>
          <t>PANEL ACANALADO INTERIOR</t>
        </is>
      </c>
      <c r="D174" s="11" t="n">
        <v>464</v>
      </c>
      <c r="E174" s="12" t="n">
        <v>1103814.33</v>
      </c>
      <c r="F174" s="12" t="n">
        <v>1980774.33</v>
      </c>
      <c r="G174" s="14">
        <f>E174/SUM(E$2:E$4165)</f>
        <v/>
      </c>
      <c r="H174" s="14">
        <f>H173+G174</f>
        <v/>
      </c>
      <c r="I174" s="5">
        <f>IF(H174&lt;=p_rot_a,"A",IF(H174&lt;=p_rot_b,"B","C"))</f>
        <v/>
      </c>
      <c r="J174" s="5" t="inlineStr">
        <is>
          <t>SI</t>
        </is>
      </c>
    </row>
    <row r="175">
      <c r="A175" s="5" t="inlineStr">
        <is>
          <t>10180002</t>
        </is>
      </c>
      <c r="B175" s="5" t="inlineStr">
        <is>
          <t>PERLING TIPO C 2X3 1.20MM GALVANIZADO</t>
        </is>
      </c>
      <c r="C175" s="5" t="inlineStr">
        <is>
          <t>PERLING</t>
        </is>
      </c>
      <c r="D175" s="11" t="n">
        <v>1093</v>
      </c>
      <c r="E175" s="12" t="n">
        <v>1102164.66</v>
      </c>
      <c r="F175" s="12" t="n">
        <v>6201703.59</v>
      </c>
      <c r="G175" s="14">
        <f>E175/SUM(E$2:E$4165)</f>
        <v/>
      </c>
      <c r="H175" s="14">
        <f>H174+G175</f>
        <v/>
      </c>
      <c r="I175" s="5">
        <f>IF(H175&lt;=p_rot_a,"A",IF(H175&lt;=p_rot_b,"B","C"))</f>
        <v/>
      </c>
      <c r="J175" s="5" t="inlineStr">
        <is>
          <t>SI</t>
        </is>
      </c>
    </row>
    <row r="176">
      <c r="A176" s="5" t="inlineStr">
        <is>
          <t>50992870</t>
        </is>
      </c>
      <c r="B176" s="5" t="inlineStr">
        <is>
          <t>PANEL ACANALADO EXTERIOR VANCOUVER WPC ROSEWOOD 17,7CM X 2.90M X 13MM 8-C-RW</t>
        </is>
      </c>
      <c r="C176" s="5" t="inlineStr">
        <is>
          <t>IMPORTACION PANEL ACANALADO EXTERIOR WPC</t>
        </is>
      </c>
      <c r="D176" s="11" t="n">
        <v>227</v>
      </c>
      <c r="E176" s="12" t="n">
        <v>1100978.16</v>
      </c>
      <c r="F176" s="12" t="n">
        <v>1952094.25</v>
      </c>
      <c r="G176" s="14">
        <f>E176/SUM(E$2:E$4165)</f>
        <v/>
      </c>
      <c r="H176" s="14">
        <f>H175+G176</f>
        <v/>
      </c>
      <c r="I176" s="5">
        <f>IF(H176&lt;=p_rot_a,"A",IF(H176&lt;=p_rot_b,"B","C"))</f>
        <v/>
      </c>
      <c r="J176" s="5" t="inlineStr">
        <is>
          <t>SI</t>
        </is>
      </c>
    </row>
    <row r="177">
      <c r="A177" s="5" t="inlineStr">
        <is>
          <t>971</t>
        </is>
      </c>
      <c r="B177" s="5" t="inlineStr">
        <is>
          <t>TORNILLO GYP TORLAK FRIJ PB 1/2 X100</t>
        </is>
      </c>
      <c r="C177" s="5" t="inlineStr">
        <is>
          <t>TORNILLERIA</t>
        </is>
      </c>
      <c r="D177" s="11" t="n">
        <v>4350</v>
      </c>
      <c r="E177" s="12" t="n">
        <v>1097699.98</v>
      </c>
      <c r="F177" s="12" t="n">
        <v>1984949.27</v>
      </c>
      <c r="G177" s="14">
        <f>E177/SUM(E$2:E$4165)</f>
        <v/>
      </c>
      <c r="H177" s="14">
        <f>H176+G177</f>
        <v/>
      </c>
      <c r="I177" s="5">
        <f>IF(H177&lt;=p_rot_a,"A",IF(H177&lt;=p_rot_b,"B","C"))</f>
        <v/>
      </c>
      <c r="J177" s="5" t="inlineStr">
        <is>
          <t>SI</t>
        </is>
      </c>
    </row>
    <row r="178">
      <c r="A178" s="5" t="inlineStr">
        <is>
          <t>351100300992158</t>
        </is>
      </c>
      <c r="B178" s="5" t="inlineStr">
        <is>
          <t>ACERO INOX COCINA GAS EMPOTRABLE 4 QUEMADORES 60CM ACERO INOXIDABLE PAE-604GA 48406</t>
        </is>
      </c>
      <c r="C178" s="5" t="inlineStr">
        <is>
          <t>HERRAMIENTA ELECTRICA</t>
        </is>
      </c>
      <c r="D178" s="11" t="n">
        <v>48</v>
      </c>
      <c r="E178" s="12" t="n">
        <v>1092265.19</v>
      </c>
      <c r="F178" s="12" t="n">
        <v>2775297.44</v>
      </c>
      <c r="G178" s="14">
        <f>E178/SUM(E$2:E$4165)</f>
        <v/>
      </c>
      <c r="H178" s="14">
        <f>H177+G178</f>
        <v/>
      </c>
      <c r="I178" s="5">
        <f>IF(H178&lt;=p_rot_a,"A",IF(H178&lt;=p_rot_b,"B","C"))</f>
        <v/>
      </c>
      <c r="J178" s="5" t="inlineStr">
        <is>
          <t>SI</t>
        </is>
      </c>
    </row>
    <row r="179">
      <c r="A179" s="5" t="inlineStr">
        <is>
          <t>1189</t>
        </is>
      </c>
      <c r="B179" s="5" t="inlineStr">
        <is>
          <t>IMPERSA PEGA PORCELANATO</t>
        </is>
      </c>
      <c r="C179" s="5" t="inlineStr">
        <is>
          <t>MORTEROS, CEMENTOS</t>
        </is>
      </c>
      <c r="D179" s="11" t="n">
        <v>1276</v>
      </c>
      <c r="E179" s="12" t="n">
        <v>1091150.55</v>
      </c>
      <c r="F179" s="12" t="n">
        <v>5454458.07</v>
      </c>
      <c r="G179" s="14">
        <f>E179/SUM(E$2:E$4165)</f>
        <v/>
      </c>
      <c r="H179" s="14">
        <f>H178+G179</f>
        <v/>
      </c>
      <c r="I179" s="5">
        <f>IF(H179&lt;=p_rot_a,"A",IF(H179&lt;=p_rot_b,"B","C"))</f>
        <v/>
      </c>
      <c r="J179" s="5" t="inlineStr">
        <is>
          <t>SI</t>
        </is>
      </c>
    </row>
    <row r="180">
      <c r="A180" s="5" t="inlineStr">
        <is>
          <t>351100300991719</t>
        </is>
      </c>
      <c r="B180" s="5" t="inlineStr">
        <is>
          <t>DIAMOND ZT-2303B-60  KHAKI MUEBLE LAVATORIO 60X48X49 + ESPEJO AEREO 55X11X65 (NO INCLUYE GRIFERIA)</t>
        </is>
      </c>
      <c r="C180" s="5" t="inlineStr">
        <is>
          <t>SIN CATEGORIA</t>
        </is>
      </c>
      <c r="D180" s="11" t="n">
        <v>36</v>
      </c>
      <c r="E180" s="12" t="n">
        <v>1084272.24</v>
      </c>
      <c r="F180" s="12" t="n">
        <v>2472375.46</v>
      </c>
      <c r="G180" s="14">
        <f>E180/SUM(E$2:E$4165)</f>
        <v/>
      </c>
      <c r="H180" s="14">
        <f>H179+G180</f>
        <v/>
      </c>
      <c r="I180" s="5">
        <f>IF(H180&lt;=p_rot_a,"A",IF(H180&lt;=p_rot_b,"B","C"))</f>
        <v/>
      </c>
      <c r="J180" s="5" t="inlineStr">
        <is>
          <t>SI</t>
        </is>
      </c>
    </row>
    <row r="181">
      <c r="A181" s="5" t="inlineStr">
        <is>
          <t>351100300990641</t>
        </is>
      </c>
      <c r="B181" s="5" t="inlineStr">
        <is>
          <t>LARGA MARLON LAMINA POLICARBONATO ONDULADO 0.81 X 3.66 TRANSP AMERICANA</t>
        </is>
      </c>
      <c r="C181" s="5" t="inlineStr">
        <is>
          <t>LAMINAS Y PERFILERIA LIVIANA</t>
        </is>
      </c>
      <c r="D181" s="11" t="n">
        <v>306</v>
      </c>
      <c r="E181" s="12" t="n">
        <v>1070709.28</v>
      </c>
      <c r="F181" s="12" t="n">
        <v>4307698.58</v>
      </c>
      <c r="G181" s="14">
        <f>E181/SUM(E$2:E$4165)</f>
        <v/>
      </c>
      <c r="H181" s="14">
        <f>H180+G181</f>
        <v/>
      </c>
      <c r="I181" s="5">
        <f>IF(H181&lt;=p_rot_a,"A",IF(H181&lt;=p_rot_b,"B","C"))</f>
        <v/>
      </c>
      <c r="J181" s="5" t="inlineStr">
        <is>
          <t>SI</t>
        </is>
      </c>
    </row>
    <row r="182">
      <c r="A182" s="5" t="inlineStr">
        <is>
          <t>351100300992560</t>
        </is>
      </c>
      <c r="B182" s="5" t="inlineStr">
        <is>
          <t>COMBO FREGADERO SANTIAGO GRIS PLOMO + CACHERA DIAMANTE GRIS PLOMO 80CM X 49CM</t>
        </is>
      </c>
      <c r="C182" s="5" t="inlineStr">
        <is>
          <t>IMPORTACION FREGADEROS</t>
        </is>
      </c>
      <c r="D182" s="11" t="n">
        <v>30</v>
      </c>
      <c r="E182" s="12" t="n">
        <v>1062816.8</v>
      </c>
      <c r="F182" s="12" t="n">
        <v>2170000</v>
      </c>
      <c r="G182" s="14">
        <f>E182/SUM(E$2:E$4165)</f>
        <v/>
      </c>
      <c r="H182" s="14">
        <f>H181+G182</f>
        <v/>
      </c>
      <c r="I182" s="5">
        <f>IF(H182&lt;=p_rot_a,"A",IF(H182&lt;=p_rot_b,"B","C"))</f>
        <v/>
      </c>
      <c r="J182" s="5" t="inlineStr">
        <is>
          <t>SI</t>
        </is>
      </c>
    </row>
    <row r="183">
      <c r="A183" s="5" t="inlineStr">
        <is>
          <t>351100300991451</t>
        </is>
      </c>
      <c r="B183" s="5" t="inlineStr">
        <is>
          <t>DIAMOND MUEBLE LAVATORIO BONN GREY 2207A-40 AEREO 43CM X36CM X 45CM (NO INCLUYE GRIFERIA)</t>
        </is>
      </c>
      <c r="C183" s="5" t="inlineStr">
        <is>
          <t>SIN CATEGORIA</t>
        </is>
      </c>
      <c r="D183" s="11" t="n">
        <v>31</v>
      </c>
      <c r="E183" s="12" t="n">
        <v>1061172.3</v>
      </c>
      <c r="F183" s="12" t="n">
        <v>1870933.77</v>
      </c>
      <c r="G183" s="14">
        <f>E183/SUM(E$2:E$4165)</f>
        <v/>
      </c>
      <c r="H183" s="14">
        <f>H182+G183</f>
        <v/>
      </c>
      <c r="I183" s="5">
        <f>IF(H183&lt;=p_rot_a,"A",IF(H183&lt;=p_rot_b,"B","C"))</f>
        <v/>
      </c>
      <c r="J183" s="5" t="inlineStr">
        <is>
          <t>SI</t>
        </is>
      </c>
    </row>
    <row r="184">
      <c r="A184" s="5" t="inlineStr">
        <is>
          <t>30419</t>
        </is>
      </c>
      <c r="B184" s="5" t="inlineStr">
        <is>
          <t>CLASE A TUBO CONDUIT 1/2 TIPO A UL*</t>
        </is>
      </c>
      <c r="C184" s="5" t="inlineStr">
        <is>
          <t>ACCESORIOS ELECTRICOS Y CABLES</t>
        </is>
      </c>
      <c r="D184" s="11" t="n">
        <v>3198</v>
      </c>
      <c r="E184" s="12" t="n">
        <v>1059983.58</v>
      </c>
      <c r="F184" s="12" t="n">
        <v>2556296.63</v>
      </c>
      <c r="G184" s="14">
        <f>E184/SUM(E$2:E$4165)</f>
        <v/>
      </c>
      <c r="H184" s="14">
        <f>H183+G184</f>
        <v/>
      </c>
      <c r="I184" s="5">
        <f>IF(H184&lt;=p_rot_a,"A",IF(H184&lt;=p_rot_b,"B","C"))</f>
        <v/>
      </c>
      <c r="J184" s="5" t="inlineStr">
        <is>
          <t>SI</t>
        </is>
      </c>
    </row>
    <row r="185">
      <c r="A185" s="5" t="inlineStr">
        <is>
          <t>PINT-PA-0003</t>
        </is>
      </c>
      <c r="B185" s="5" t="inlineStr">
        <is>
          <t xml:space="preserve">CORONA DURA BLANCO OFERTA CUBETA </t>
        </is>
      </c>
      <c r="C185" s="5" t="inlineStr">
        <is>
          <t>PINTURA ACRILICA</t>
        </is>
      </c>
      <c r="D185" s="11" t="n">
        <v>162</v>
      </c>
      <c r="E185" s="12" t="n">
        <v>1055576.48</v>
      </c>
      <c r="F185" s="12" t="n">
        <v>2857871.98</v>
      </c>
      <c r="G185" s="14">
        <f>E185/SUM(E$2:E$4165)</f>
        <v/>
      </c>
      <c r="H185" s="14">
        <f>H184+G185</f>
        <v/>
      </c>
      <c r="I185" s="5">
        <f>IF(H185&lt;=p_rot_a,"A",IF(H185&lt;=p_rot_b,"B","C"))</f>
        <v/>
      </c>
      <c r="J185" s="5" t="inlineStr">
        <is>
          <t>SI</t>
        </is>
      </c>
    </row>
    <row r="186">
      <c r="A186" s="5" t="inlineStr">
        <is>
          <t>351100300991909</t>
        </is>
      </c>
      <c r="B186" s="5" t="inlineStr">
        <is>
          <t>GLADIATOR INVERSOR MIG ELECTRODO 140AMP IME 6140/120 KM 110V</t>
        </is>
      </c>
      <c r="C186" s="5" t="inlineStr">
        <is>
          <t>HERRAMIENTA ELECTRICA</t>
        </is>
      </c>
      <c r="D186" s="11" t="n">
        <v>97</v>
      </c>
      <c r="E186" s="12" t="n">
        <v>1053102.21</v>
      </c>
      <c r="F186" s="12" t="n">
        <v>4543252.21</v>
      </c>
      <c r="G186" s="14">
        <f>E186/SUM(E$2:E$4165)</f>
        <v/>
      </c>
      <c r="H186" s="14">
        <f>H185+G186</f>
        <v/>
      </c>
      <c r="I186" s="5">
        <f>IF(H186&lt;=p_rot_a,"A",IF(H186&lt;=p_rot_b,"B","C"))</f>
        <v/>
      </c>
      <c r="J186" s="5" t="inlineStr">
        <is>
          <t>SI</t>
        </is>
      </c>
    </row>
    <row r="187">
      <c r="A187" s="5" t="inlineStr">
        <is>
          <t>351100300992816</t>
        </is>
      </c>
      <c r="B187" s="5" t="inlineStr">
        <is>
          <t>PORCELANATO EXTRA GRANDE 80CM X 2.40M 15MM WHITE PEARL 1.92M2 BRILLANTE IDEAL PARA SOBRES</t>
        </is>
      </c>
      <c r="C187" s="5" t="inlineStr">
        <is>
          <t>PORCELANATO</t>
        </is>
      </c>
      <c r="D187" s="11" t="n">
        <v>46</v>
      </c>
      <c r="E187" s="12" t="n">
        <v>1052308.16</v>
      </c>
      <c r="F187" s="12" t="n">
        <v>2805535.14</v>
      </c>
      <c r="G187" s="14">
        <f>E187/SUM(E$2:E$4165)</f>
        <v/>
      </c>
      <c r="H187" s="14">
        <f>H186+G187</f>
        <v/>
      </c>
      <c r="I187" s="5">
        <f>IF(H187&lt;=p_rot_a,"A",IF(H187&lt;=p_rot_b,"B","C"))</f>
        <v/>
      </c>
      <c r="J187" s="5" t="inlineStr">
        <is>
          <t>SI</t>
        </is>
      </c>
    </row>
    <row r="188">
      <c r="A188" s="5" t="inlineStr">
        <is>
          <t>530</t>
        </is>
      </c>
      <c r="B188" s="5" t="inlineStr">
        <is>
          <t>LAMINA ZINC LISO #28   0.92X1.83</t>
        </is>
      </c>
      <c r="C188" s="5" t="inlineStr">
        <is>
          <t>TUBERIA INDUSTRIAL, HIERROS PLANOS Y CORRUGADOS</t>
        </is>
      </c>
      <c r="D188" s="11" t="n">
        <v>717</v>
      </c>
      <c r="E188" s="12" t="n">
        <v>1037582.3</v>
      </c>
      <c r="F188" s="12" t="n">
        <v>3065406.3</v>
      </c>
      <c r="G188" s="14">
        <f>E188/SUM(E$2:E$4165)</f>
        <v/>
      </c>
      <c r="H188" s="14">
        <f>H187+G188</f>
        <v/>
      </c>
      <c r="I188" s="5">
        <f>IF(H188&lt;=p_rot_a,"A",IF(H188&lt;=p_rot_b,"B","C"))</f>
        <v/>
      </c>
      <c r="J188" s="5" t="inlineStr">
        <is>
          <t>SI</t>
        </is>
      </c>
    </row>
    <row r="189">
      <c r="A189" s="5" t="inlineStr">
        <is>
          <t>351100300991557</t>
        </is>
      </c>
      <c r="B189" s="5" t="inlineStr">
        <is>
          <t>DIAMOND INODORO S200-M2 ESSENTIAL NEGRO MATE ULTRA LUJOSO</t>
        </is>
      </c>
      <c r="C189" s="5" t="inlineStr">
        <is>
          <t>IMPORTACION LOZA</t>
        </is>
      </c>
      <c r="D189" s="11" t="n">
        <v>13</v>
      </c>
      <c r="E189" s="12" t="n">
        <v>1035309.66</v>
      </c>
      <c r="F189" s="12" t="n">
        <v>2160874.53</v>
      </c>
      <c r="G189" s="14">
        <f>E189/SUM(E$2:E$4165)</f>
        <v/>
      </c>
      <c r="H189" s="14">
        <f>H188+G189</f>
        <v/>
      </c>
      <c r="I189" s="5">
        <f>IF(H189&lt;=p_rot_a,"A",IF(H189&lt;=p_rot_b,"B","C"))</f>
        <v/>
      </c>
      <c r="J189" s="5" t="inlineStr">
        <is>
          <t>SI</t>
        </is>
      </c>
    </row>
    <row r="190">
      <c r="A190" s="5" t="inlineStr">
        <is>
          <t>190</t>
        </is>
      </c>
      <c r="B190" s="5" t="inlineStr">
        <is>
          <t>PIEDRA QUINTILLA POR METRO</t>
        </is>
      </c>
      <c r="C190" s="5" t="inlineStr">
        <is>
          <t>AGREGADOS</t>
        </is>
      </c>
      <c r="D190" s="11" t="n">
        <v>323.5</v>
      </c>
      <c r="E190" s="12" t="n">
        <v>1032537.79</v>
      </c>
      <c r="F190" s="12" t="n">
        <v>5370174.2</v>
      </c>
      <c r="G190" s="14">
        <f>E190/SUM(E$2:E$4165)</f>
        <v/>
      </c>
      <c r="H190" s="14">
        <f>H189+G190</f>
        <v/>
      </c>
      <c r="I190" s="5">
        <f>IF(H190&lt;=p_rot_a,"A",IF(H190&lt;=p_rot_b,"B","C"))</f>
        <v/>
      </c>
      <c r="J190" s="5" t="inlineStr">
        <is>
          <t>SI</t>
        </is>
      </c>
    </row>
    <row r="191">
      <c r="A191" s="5" t="inlineStr">
        <is>
          <t>351100300991871</t>
        </is>
      </c>
      <c r="B191" s="5" t="inlineStr">
        <is>
          <t>GLADIATOR INVERSOR 130AMP  IE 4130 / 2 / 120</t>
        </is>
      </c>
      <c r="C191" s="5" t="inlineStr">
        <is>
          <t>HERRAMIENTA ELECTRICA</t>
        </is>
      </c>
      <c r="D191" s="11" t="n">
        <v>209</v>
      </c>
      <c r="E191" s="12" t="n">
        <v>1031474.48</v>
      </c>
      <c r="F191" s="12" t="n">
        <v>5811074.48</v>
      </c>
      <c r="G191" s="14">
        <f>E191/SUM(E$2:E$4165)</f>
        <v/>
      </c>
      <c r="H191" s="14">
        <f>H190+G191</f>
        <v/>
      </c>
      <c r="I191" s="5">
        <f>IF(H191&lt;=p_rot_a,"A",IF(H191&lt;=p_rot_b,"B","C"))</f>
        <v/>
      </c>
      <c r="J191" s="5" t="inlineStr">
        <is>
          <t>SI</t>
        </is>
      </c>
    </row>
    <row r="192">
      <c r="A192" s="5" t="inlineStr">
        <is>
          <t>30252</t>
        </is>
      </c>
      <c r="B192" s="5" t="inlineStr">
        <is>
          <t>AGUILA BLANCO TOMA CORRIENTE  DOBLE PLATA   1009AW</t>
        </is>
      </c>
      <c r="C192" s="5" t="inlineStr">
        <is>
          <t>ACCESORIOS ELECTRICOS Y CABLES</t>
        </is>
      </c>
      <c r="D192" s="11" t="n">
        <v>2042</v>
      </c>
      <c r="E192" s="12" t="n">
        <v>1031367.02</v>
      </c>
      <c r="F192" s="12" t="n">
        <v>3641759.23</v>
      </c>
      <c r="G192" s="14">
        <f>E192/SUM(E$2:E$4165)</f>
        <v/>
      </c>
      <c r="H192" s="14">
        <f>H191+G192</f>
        <v/>
      </c>
      <c r="I192" s="5">
        <f>IF(H192&lt;=p_rot_a,"A",IF(H192&lt;=p_rot_b,"B","C"))</f>
        <v/>
      </c>
      <c r="J192" s="5" t="inlineStr">
        <is>
          <t>SI</t>
        </is>
      </c>
    </row>
    <row r="193">
      <c r="A193" s="5" t="inlineStr">
        <is>
          <t>351100300990500</t>
        </is>
      </c>
      <c r="B193" s="5" t="inlineStr">
        <is>
          <t xml:space="preserve">INTACO MURO SECO BLANCO 25KG </t>
        </is>
      </c>
      <c r="C193" s="5" t="inlineStr">
        <is>
          <t>MORTEROS, CEMENTOS</t>
        </is>
      </c>
      <c r="D193" s="11" t="n">
        <v>606</v>
      </c>
      <c r="E193" s="12" t="n">
        <v>1029911.27</v>
      </c>
      <c r="F193" s="12" t="n">
        <v>4969281.86</v>
      </c>
      <c r="G193" s="14">
        <f>E193/SUM(E$2:E$4165)</f>
        <v/>
      </c>
      <c r="H193" s="14">
        <f>H192+G193</f>
        <v/>
      </c>
      <c r="I193" s="5">
        <f>IF(H193&lt;=p_rot_a,"A",IF(H193&lt;=p_rot_b,"B","C"))</f>
        <v/>
      </c>
      <c r="J193" s="5" t="inlineStr">
        <is>
          <t>SI</t>
        </is>
      </c>
    </row>
    <row r="194">
      <c r="A194" s="5" t="inlineStr">
        <is>
          <t>351100300992034</t>
        </is>
      </c>
      <c r="B194" s="5" t="inlineStr">
        <is>
          <t>LAMINA PVC PM01-M CARRARA MATE TEXTURIZADA 1.22X2.44 3MM IMITACION PIEDRA NATURAL</t>
        </is>
      </c>
      <c r="C194" s="5" t="inlineStr">
        <is>
          <t>LAMINA PVC, BAMBU, ACC</t>
        </is>
      </c>
      <c r="D194" s="11" t="n">
        <v>181</v>
      </c>
      <c r="E194" s="12" t="n">
        <v>1029166.36</v>
      </c>
      <c r="F194" s="12" t="n">
        <v>2929746.36</v>
      </c>
      <c r="G194" s="14">
        <f>E194/SUM(E$2:E$4165)</f>
        <v/>
      </c>
      <c r="H194" s="14">
        <f>H193+G194</f>
        <v/>
      </c>
      <c r="I194" s="5">
        <f>IF(H194&lt;=p_rot_a,"A",IF(H194&lt;=p_rot_b,"B","C"))</f>
        <v/>
      </c>
      <c r="J194" s="5" t="inlineStr">
        <is>
          <t>SI</t>
        </is>
      </c>
    </row>
    <row r="195">
      <c r="A195" s="5" t="inlineStr">
        <is>
          <t>351100300992058</t>
        </is>
      </c>
      <c r="B195" s="5" t="inlineStr">
        <is>
          <t>VIDRIO COCINA GAS EMPOTRABLE 2 QUEMADORES VIDRIO PAE-302GV 46249</t>
        </is>
      </c>
      <c r="C195" s="5" t="inlineStr">
        <is>
          <t>GRIFERIA - ACC. BAÑO Y COCINA</t>
        </is>
      </c>
      <c r="D195" s="11" t="n">
        <v>89</v>
      </c>
      <c r="E195" s="12" t="n">
        <v>1024962.38</v>
      </c>
      <c r="F195" s="12" t="n">
        <v>3479861.07</v>
      </c>
      <c r="G195" s="14">
        <f>E195/SUM(E$2:E$4165)</f>
        <v/>
      </c>
      <c r="H195" s="14">
        <f>H194+G195</f>
        <v/>
      </c>
      <c r="I195" s="5">
        <f>IF(H195&lt;=p_rot_a,"A",IF(H195&lt;=p_rot_b,"B","C"))</f>
        <v/>
      </c>
      <c r="J195" s="5" t="inlineStr">
        <is>
          <t>SI</t>
        </is>
      </c>
    </row>
    <row r="196">
      <c r="A196" s="5" t="inlineStr">
        <is>
          <t>351100300992434</t>
        </is>
      </c>
      <c r="B196" s="5" t="inlineStr">
        <is>
          <t>PANEL DUCHA MULTIFUNCION SATINADA CEPILLADA ACERO AQP-23442</t>
        </is>
      </c>
      <c r="C196" s="5" t="inlineStr">
        <is>
          <t>IMPORTACION GRIFERIA</t>
        </is>
      </c>
      <c r="D196" s="11" t="n">
        <v>23</v>
      </c>
      <c r="E196" s="12" t="n">
        <v>1019992.58</v>
      </c>
      <c r="F196" s="12" t="n">
        <v>1798106.19</v>
      </c>
      <c r="G196" s="14">
        <f>E196/SUM(E$2:E$4165)</f>
        <v/>
      </c>
      <c r="H196" s="14">
        <f>H195+G196</f>
        <v/>
      </c>
      <c r="I196" s="5">
        <f>IF(H196&lt;=p_rot_a,"A",IF(H196&lt;=p_rot_b,"B","C"))</f>
        <v/>
      </c>
      <c r="J196" s="5" t="inlineStr">
        <is>
          <t>SI</t>
        </is>
      </c>
    </row>
    <row r="197">
      <c r="A197" s="5" t="inlineStr">
        <is>
          <t>351100300992811</t>
        </is>
      </c>
      <c r="B197" s="5" t="inlineStr">
        <is>
          <t>PANEL DUCHA NEGRO MULTIFUNCION AQP-23444</t>
        </is>
      </c>
      <c r="C197" s="5" t="inlineStr">
        <is>
          <t>IMPORTACION GRIFERIA</t>
        </is>
      </c>
      <c r="D197" s="11" t="n">
        <v>21</v>
      </c>
      <c r="E197" s="12" t="n">
        <v>1017814.55</v>
      </c>
      <c r="F197" s="12" t="n">
        <v>1666185.84</v>
      </c>
      <c r="G197" s="14">
        <f>E197/SUM(E$2:E$4165)</f>
        <v/>
      </c>
      <c r="H197" s="14">
        <f>H196+G197</f>
        <v/>
      </c>
      <c r="I197" s="5">
        <f>IF(H197&lt;=p_rot_a,"A",IF(H197&lt;=p_rot_b,"B","C"))</f>
        <v/>
      </c>
      <c r="J197" s="5" t="inlineStr">
        <is>
          <t>SI</t>
        </is>
      </c>
    </row>
    <row r="198">
      <c r="A198" s="5" t="inlineStr">
        <is>
          <t>351100300992594</t>
        </is>
      </c>
      <c r="B198" s="5" t="inlineStr">
        <is>
          <t>VIVENTA LUX LAMPARA APLIQUE NEGRA 6 WATTS LUZ AMARILLA IP65 EXTERIOR EAS-112060B</t>
        </is>
      </c>
      <c r="C198" s="5" t="inlineStr">
        <is>
          <t>BOMBILLOS Y LAMPARAS</t>
        </is>
      </c>
      <c r="D198" s="11" t="n">
        <v>289</v>
      </c>
      <c r="E198" s="12" t="n">
        <v>1017290.52</v>
      </c>
      <c r="F198" s="12" t="n">
        <v>1645995.57</v>
      </c>
      <c r="G198" s="14">
        <f>E198/SUM(E$2:E$4165)</f>
        <v/>
      </c>
      <c r="H198" s="14">
        <f>H197+G198</f>
        <v/>
      </c>
      <c r="I198" s="5">
        <f>IF(H198&lt;=p_rot_a,"A",IF(H198&lt;=p_rot_b,"B","C"))</f>
        <v/>
      </c>
      <c r="J198" s="5" t="inlineStr">
        <is>
          <t>SI</t>
        </is>
      </c>
    </row>
    <row r="199">
      <c r="A199" s="5" t="inlineStr">
        <is>
          <t>PINT-IM-0008</t>
        </is>
      </c>
      <c r="B199" s="5" t="inlineStr">
        <is>
          <t>LANCO DRY COAT BLANCO/PASTEL MATE GALON DC480-4</t>
        </is>
      </c>
      <c r="C199" s="5" t="inlineStr">
        <is>
          <t>IMPERMEABILIZANTES</t>
        </is>
      </c>
      <c r="D199" s="11" t="n">
        <v>196</v>
      </c>
      <c r="E199" s="12" t="n">
        <v>1015003.67</v>
      </c>
      <c r="F199" s="12" t="n">
        <v>3303023.67</v>
      </c>
      <c r="G199" s="14">
        <f>E199/SUM(E$2:E$4165)</f>
        <v/>
      </c>
      <c r="H199" s="14">
        <f>H198+G199</f>
        <v/>
      </c>
      <c r="I199" s="5">
        <f>IF(H199&lt;=p_rot_a,"A",IF(H199&lt;=p_rot_b,"B","C"))</f>
        <v/>
      </c>
      <c r="J199" s="5" t="inlineStr">
        <is>
          <t>SI</t>
        </is>
      </c>
    </row>
    <row r="200">
      <c r="A200" s="5" t="inlineStr">
        <is>
          <t>351100300992869</t>
        </is>
      </c>
      <c r="B200" s="5" t="inlineStr">
        <is>
          <t>PANEL ACANALADO EXTERIOR ONTARIO WPC CARBON BLACK 17,7CM X 2.90M X 13MM 8-D-CB</t>
        </is>
      </c>
      <c r="C200" s="5" t="inlineStr">
        <is>
          <t>IMPORTACION PANEL ACANALADO EXTERIOR WPC</t>
        </is>
      </c>
      <c r="D200" s="11" t="n">
        <v>212</v>
      </c>
      <c r="E200" s="12" t="n">
        <v>1005315.81</v>
      </c>
      <c r="F200" s="12" t="n">
        <v>1858645.66</v>
      </c>
      <c r="G200" s="14">
        <f>E200/SUM(E$2:E$4165)</f>
        <v/>
      </c>
      <c r="H200" s="14">
        <f>H199+G200</f>
        <v/>
      </c>
      <c r="I200" s="5">
        <f>IF(H200&lt;=p_rot_a,"A",IF(H200&lt;=p_rot_b,"B","C"))</f>
        <v/>
      </c>
      <c r="J200" s="5" t="inlineStr">
        <is>
          <t>SI</t>
        </is>
      </c>
    </row>
    <row r="201">
      <c r="A201" s="5" t="inlineStr">
        <is>
          <t>98751</t>
        </is>
      </c>
      <c r="B201" s="5" t="inlineStr">
        <is>
          <t>FIBROLIT ULTRA 8MM ULTRA ULTRA PLYCEM</t>
        </is>
      </c>
      <c r="C201" s="5" t="inlineStr">
        <is>
          <t>LAMINAS Y PERFILERIA LIVIANA</t>
        </is>
      </c>
      <c r="D201" s="11" t="n">
        <v>798</v>
      </c>
      <c r="E201" s="12" t="n">
        <v>1002866.7</v>
      </c>
      <c r="F201" s="12" t="n">
        <v>5332978.61</v>
      </c>
      <c r="G201" s="14">
        <f>E201/SUM(E$2:E$4165)</f>
        <v/>
      </c>
      <c r="H201" s="14">
        <f>H200+G201</f>
        <v/>
      </c>
      <c r="I201" s="5">
        <f>IF(H201&lt;=p_rot_a,"A",IF(H201&lt;=p_rot_b,"B","C"))</f>
        <v/>
      </c>
      <c r="J201" s="5" t="inlineStr">
        <is>
          <t>SI</t>
        </is>
      </c>
    </row>
    <row r="202">
      <c r="A202" s="5" t="inlineStr">
        <is>
          <t>351100300991783</t>
        </is>
      </c>
      <c r="B202" s="5" t="inlineStr">
        <is>
          <t>PANEL ACANALADO LIMU GREY 16CM X 2.90M WALL PANEL</t>
        </is>
      </c>
      <c r="C202" s="5" t="inlineStr">
        <is>
          <t>IMPORTACION PANEL ACANALADO INTERIOR</t>
        </is>
      </c>
      <c r="D202" s="11" t="n">
        <v>1710</v>
      </c>
      <c r="E202" s="12" t="n">
        <v>1002092.4</v>
      </c>
      <c r="F202" s="12" t="n">
        <v>5626776.58</v>
      </c>
      <c r="G202" s="14">
        <f>E202/SUM(E$2:E$4165)</f>
        <v/>
      </c>
      <c r="H202" s="14">
        <f>H201+G202</f>
        <v/>
      </c>
      <c r="I202" s="5">
        <f>IF(H202&lt;=p_rot_a,"A",IF(H202&lt;=p_rot_b,"B","C"))</f>
        <v/>
      </c>
      <c r="J202" s="5" t="inlineStr">
        <is>
          <t>SI</t>
        </is>
      </c>
    </row>
    <row r="203">
      <c r="A203" s="5" t="inlineStr">
        <is>
          <t>351100300991214</t>
        </is>
      </c>
      <c r="B203" s="5" t="inlineStr">
        <is>
          <t>LAMINA PVC 6013 LIGHT VETAS 1.22X2.44 3MM IMITACION PIEDRA NATURAL</t>
        </is>
      </c>
      <c r="C203" s="5" t="inlineStr">
        <is>
          <t>SIN CATEGORIA</t>
        </is>
      </c>
      <c r="D203" s="11" t="n">
        <v>191</v>
      </c>
      <c r="E203" s="12" t="n">
        <v>1000327.91</v>
      </c>
      <c r="F203" s="12" t="n">
        <v>3465002.35</v>
      </c>
      <c r="G203" s="14">
        <f>E203/SUM(E$2:E$4165)</f>
        <v/>
      </c>
      <c r="H203" s="14">
        <f>H202+G203</f>
        <v/>
      </c>
      <c r="I203" s="5">
        <f>IF(H203&lt;=p_rot_a,"A",IF(H203&lt;=p_rot_b,"B","C"))</f>
        <v/>
      </c>
      <c r="J203" s="5" t="inlineStr">
        <is>
          <t>SI</t>
        </is>
      </c>
    </row>
    <row r="204">
      <c r="A204" s="5" t="inlineStr">
        <is>
          <t>351100300992116</t>
        </is>
      </c>
      <c r="B204" s="5" t="inlineStr">
        <is>
          <t>PERFIL U JOTA NEGRO 2.95M PARA LAMINA BAMBU</t>
        </is>
      </c>
      <c r="C204" s="5" t="inlineStr">
        <is>
          <t>IMPORTACION LAMINA PVC, BAMBU, ACC</t>
        </is>
      </c>
      <c r="D204" s="11" t="n">
        <v>438</v>
      </c>
      <c r="E204" s="12" t="n">
        <v>997477.78</v>
      </c>
      <c r="F204" s="12" t="n">
        <v>1347654.87</v>
      </c>
      <c r="G204" s="14">
        <f>E204/SUM(E$2:E$4165)</f>
        <v/>
      </c>
      <c r="H204" s="14">
        <f>H203+G204</f>
        <v/>
      </c>
      <c r="I204" s="5">
        <f>IF(H204&lt;=p_rot_a,"A",IF(H204&lt;=p_rot_b,"B","C"))</f>
        <v/>
      </c>
      <c r="J204" s="5" t="inlineStr">
        <is>
          <t>SI</t>
        </is>
      </c>
    </row>
    <row r="205">
      <c r="A205" s="5" t="inlineStr">
        <is>
          <t>648646</t>
        </is>
      </c>
      <c r="B205" s="5" t="inlineStr">
        <is>
          <t>LAMINA NUEVA TEC VETAS GRISES BRILLANTE KSJ 233531.22 X. 2.44M 5MM FIBRA BAMBU CARBON PVC IMITACION</t>
        </is>
      </c>
      <c r="C205" s="5" t="inlineStr">
        <is>
          <t>IMPORTACION LAMINA PVC, BAMBU, ACC</t>
        </is>
      </c>
      <c r="D205" s="11" t="n">
        <v>138</v>
      </c>
      <c r="E205" s="12" t="n">
        <v>993803.38</v>
      </c>
      <c r="F205" s="12" t="n">
        <v>2003432.92</v>
      </c>
      <c r="G205" s="14">
        <f>E205/SUM(E$2:E$4165)</f>
        <v/>
      </c>
      <c r="H205" s="14">
        <f>H204+G205</f>
        <v/>
      </c>
      <c r="I205" s="5">
        <f>IF(H205&lt;=p_rot_a,"A",IF(H205&lt;=p_rot_b,"B","C"))</f>
        <v/>
      </c>
      <c r="J205" s="5" t="inlineStr">
        <is>
          <t>SI</t>
        </is>
      </c>
    </row>
    <row r="206">
      <c r="A206" s="5" t="inlineStr">
        <is>
          <t>351100300991218</t>
        </is>
      </c>
      <c r="B206" s="5" t="inlineStr">
        <is>
          <t>DIAMOND LAVATORIO Y PEDESTAL BLANCO BRILLANTE 2005</t>
        </is>
      </c>
      <c r="C206" s="5" t="inlineStr">
        <is>
          <t>LOZA</t>
        </is>
      </c>
      <c r="D206" s="11" t="n">
        <v>114</v>
      </c>
      <c r="E206" s="12" t="n">
        <v>992145.7</v>
      </c>
      <c r="F206" s="12" t="n">
        <v>2289913.72</v>
      </c>
      <c r="G206" s="14">
        <f>E206/SUM(E$2:E$4165)</f>
        <v/>
      </c>
      <c r="H206" s="14">
        <f>H205+G206</f>
        <v/>
      </c>
      <c r="I206" s="5">
        <f>IF(H206&lt;=p_rot_a,"A",IF(H206&lt;=p_rot_b,"B","C"))</f>
        <v/>
      </c>
      <c r="J206" s="5" t="inlineStr">
        <is>
          <t>SI</t>
        </is>
      </c>
    </row>
    <row r="207">
      <c r="A207" s="5" t="inlineStr">
        <is>
          <t>351100300992589</t>
        </is>
      </c>
      <c r="B207" s="5" t="inlineStr">
        <is>
          <t>PANEL PVC FLAT MONTEVERDE CIELOS Y PAREDES 30CM X 2.90M X 8MM MELINA 5 CANALES</t>
        </is>
      </c>
      <c r="C207" s="5" t="inlineStr">
        <is>
          <t>SIN CATEGORIA</t>
        </is>
      </c>
      <c r="D207" s="11" t="n">
        <v>785</v>
      </c>
      <c r="E207" s="12" t="n">
        <v>991471.02</v>
      </c>
      <c r="F207" s="12" t="n">
        <v>3107046.02</v>
      </c>
      <c r="G207" s="14">
        <f>E207/SUM(E$2:E$4165)</f>
        <v/>
      </c>
      <c r="H207" s="14">
        <f>H206+G207</f>
        <v/>
      </c>
      <c r="I207" s="5">
        <f>IF(H207&lt;=p_rot_a,"A",IF(H207&lt;=p_rot_b,"B","C"))</f>
        <v/>
      </c>
      <c r="J207" s="5" t="inlineStr">
        <is>
          <t>SI</t>
        </is>
      </c>
    </row>
    <row r="208">
      <c r="A208" s="5" t="inlineStr">
        <is>
          <t>351100300992516</t>
        </is>
      </c>
      <c r="B208" s="5" t="inlineStr">
        <is>
          <t>LAMINA NUEVA TEC PIEDRA CAFE 96201 1.22 X. 2.44M 5MM MATE FIBRA BAMBU CARBON PVC IMITACION</t>
        </is>
      </c>
      <c r="C208" s="5" t="inlineStr">
        <is>
          <t>IMPORTACION LAMINA PVC, BAMBU, ACC</t>
        </is>
      </c>
      <c r="D208" s="11" t="n">
        <v>109</v>
      </c>
      <c r="E208" s="12" t="n">
        <v>989364.4399999999</v>
      </c>
      <c r="F208" s="12" t="n">
        <v>1855978.83</v>
      </c>
      <c r="G208" s="14">
        <f>E208/SUM(E$2:E$4165)</f>
        <v/>
      </c>
      <c r="H208" s="14">
        <f>H207+G208</f>
        <v/>
      </c>
      <c r="I208" s="5">
        <f>IF(H208&lt;=p_rot_a,"A",IF(H208&lt;=p_rot_b,"B","C"))</f>
        <v/>
      </c>
      <c r="J208" s="5" t="inlineStr">
        <is>
          <t>SI</t>
        </is>
      </c>
    </row>
    <row r="209">
      <c r="A209" s="5" t="inlineStr">
        <is>
          <t>71072</t>
        </is>
      </c>
      <c r="B209" s="5" t="inlineStr">
        <is>
          <t>SOLDADURA  LINCOLN 3/32</t>
        </is>
      </c>
      <c r="C209" s="5" t="inlineStr">
        <is>
          <t>TUBERIA INDUSTRIAL, HIERROS PLANOS Y CORRUGADOS</t>
        </is>
      </c>
      <c r="D209" s="11" t="n">
        <v>887</v>
      </c>
      <c r="E209" s="12" t="n">
        <v>984092.3199999999</v>
      </c>
      <c r="F209" s="12" t="n">
        <v>3067572.02</v>
      </c>
      <c r="G209" s="14">
        <f>E209/SUM(E$2:E$4165)</f>
        <v/>
      </c>
      <c r="H209" s="14">
        <f>H208+G209</f>
        <v/>
      </c>
      <c r="I209" s="5">
        <f>IF(H209&lt;=p_rot_a,"A",IF(H209&lt;=p_rot_b,"B","C"))</f>
        <v/>
      </c>
      <c r="J209" s="5" t="inlineStr">
        <is>
          <t>SI</t>
        </is>
      </c>
    </row>
    <row r="210">
      <c r="A210" s="5" t="inlineStr">
        <is>
          <t>351100300992865</t>
        </is>
      </c>
      <c r="B210" s="5" t="inlineStr">
        <is>
          <t>CORNISA TERMINAL PANEL FLAT ALE 5.90M M026</t>
        </is>
      </c>
      <c r="C210" s="5" t="inlineStr">
        <is>
          <t>IMPORTACION TABLILLA, CORNISAS, UNIONES</t>
        </is>
      </c>
      <c r="D210" s="11" t="n">
        <v>442</v>
      </c>
      <c r="E210" s="12" t="n">
        <v>974609.2</v>
      </c>
      <c r="F210" s="12" t="n">
        <v>1457401.99</v>
      </c>
      <c r="G210" s="14">
        <f>E210/SUM(E$2:E$4165)</f>
        <v/>
      </c>
      <c r="H210" s="14">
        <f>H209+G210</f>
        <v/>
      </c>
      <c r="I210" s="5">
        <f>IF(H210&lt;=p_rot_a,"A",IF(H210&lt;=p_rot_b,"B","C"))</f>
        <v/>
      </c>
      <c r="J210" s="5" t="inlineStr">
        <is>
          <t>SI</t>
        </is>
      </c>
    </row>
    <row r="211">
      <c r="A211" s="5" t="inlineStr">
        <is>
          <t>14100051</t>
        </is>
      </c>
      <c r="B211" s="5" t="inlineStr">
        <is>
          <t xml:space="preserve">$$ MAMPARA PUERTA DE VIDRIO  70CM X 1.80M 10MM CON ACCESORIOS DE INSTALACION </t>
        </is>
      </c>
      <c r="C211" s="5" t="inlineStr">
        <is>
          <t>PUERTAS</t>
        </is>
      </c>
      <c r="D211" s="11" t="n">
        <v>57</v>
      </c>
      <c r="E211" s="12" t="n">
        <v>968533.88</v>
      </c>
      <c r="F211" s="12" t="n">
        <v>3475986.28</v>
      </c>
      <c r="G211" s="14">
        <f>E211/SUM(E$2:E$4165)</f>
        <v/>
      </c>
      <c r="H211" s="14">
        <f>H210+G211</f>
        <v/>
      </c>
      <c r="I211" s="5">
        <f>IF(H211&lt;=p_rot_a,"A",IF(H211&lt;=p_rot_b,"B","C"))</f>
        <v/>
      </c>
      <c r="J211" s="5" t="inlineStr">
        <is>
          <t>SI</t>
        </is>
      </c>
    </row>
    <row r="212">
      <c r="A212" s="5" t="inlineStr">
        <is>
          <t>351100300992470</t>
        </is>
      </c>
      <c r="B212" s="5" t="inlineStr">
        <is>
          <t>OMAR COMBO COCINA 4 QUEMADORES VIDRIO PAE-604GV + EXTRACTOR 75CM CAME-75M</t>
        </is>
      </c>
      <c r="C212" s="5" t="inlineStr">
        <is>
          <t>GRIFERIA - ACC. BAÑO Y COCINA</t>
        </is>
      </c>
      <c r="D212" s="11" t="n">
        <v>47</v>
      </c>
      <c r="E212" s="12" t="n">
        <v>950657.83</v>
      </c>
      <c r="F212" s="12" t="n">
        <v>4159292.09</v>
      </c>
      <c r="G212" s="14">
        <f>E212/SUM(E$2:E$4165)</f>
        <v/>
      </c>
      <c r="H212" s="14">
        <f>H211+G212</f>
        <v/>
      </c>
      <c r="I212" s="5">
        <f>IF(H212&lt;=p_rot_a,"A",IF(H212&lt;=p_rot_b,"B","C"))</f>
        <v/>
      </c>
      <c r="J212" s="5" t="inlineStr">
        <is>
          <t>SI</t>
        </is>
      </c>
    </row>
    <row r="213">
      <c r="A213" s="5" t="inlineStr">
        <is>
          <t>351100300992276</t>
        </is>
      </c>
      <c r="B213" s="5" t="inlineStr">
        <is>
          <t>SIDING WPC PARA EXTERIOR 14CM X 2.90M ASH WOOD DE082</t>
        </is>
      </c>
      <c r="C213" s="5" t="inlineStr">
        <is>
          <t>SIDING EXTERIOR WPC</t>
        </is>
      </c>
      <c r="D213" s="11" t="n">
        <v>479</v>
      </c>
      <c r="E213" s="12" t="n">
        <v>943100</v>
      </c>
      <c r="F213" s="12" t="n">
        <v>3371900</v>
      </c>
      <c r="G213" s="14">
        <f>E213/SUM(E$2:E$4165)</f>
        <v/>
      </c>
      <c r="H213" s="14">
        <f>H212+G213</f>
        <v/>
      </c>
      <c r="I213" s="5">
        <f>IF(H213&lt;=p_rot_a,"A",IF(H213&lt;=p_rot_b,"B","C"))</f>
        <v/>
      </c>
      <c r="J213" s="5" t="inlineStr">
        <is>
          <t>SI</t>
        </is>
      </c>
    </row>
    <row r="214">
      <c r="A214" s="5" t="inlineStr">
        <is>
          <t>351100300991413</t>
        </is>
      </c>
      <c r="B214" s="5" t="inlineStr">
        <is>
          <t>CORNISA LAMINADA TLS-002 VENECIA 5.95M</t>
        </is>
      </c>
      <c r="C214" s="5" t="inlineStr">
        <is>
          <t>IMPORTACION TABLILLA, CORNISAS, UNIONES</t>
        </is>
      </c>
      <c r="D214" s="11" t="n">
        <v>592</v>
      </c>
      <c r="E214" s="12" t="n">
        <v>938454.62</v>
      </c>
      <c r="F214" s="12" t="n">
        <v>1644191.17</v>
      </c>
      <c r="G214" s="14">
        <f>E214/SUM(E$2:E$4165)</f>
        <v/>
      </c>
      <c r="H214" s="14">
        <f>H213+G214</f>
        <v/>
      </c>
      <c r="I214" s="5">
        <f>IF(H214&lt;=p_rot_a,"A",IF(H214&lt;=p_rot_b,"B","C"))</f>
        <v/>
      </c>
      <c r="J214" s="5" t="inlineStr">
        <is>
          <t>SI</t>
        </is>
      </c>
    </row>
    <row r="215">
      <c r="A215" s="5" t="inlineStr">
        <is>
          <t>351100300992672</t>
        </is>
      </c>
      <c r="B215" s="5" t="inlineStr">
        <is>
          <t>LAMINA NUEVA TEC XL VENECIANO BEIGE 510701-2S 1.22 X. 2.80M 5MM MATE FIBRA BAMBU CARBON PV PIEDR</t>
        </is>
      </c>
      <c r="C215" s="5" t="inlineStr">
        <is>
          <t>IMPORTACION LAMINA PVC, BAMBU, ACC</t>
        </is>
      </c>
      <c r="D215" s="11" t="n">
        <v>119</v>
      </c>
      <c r="E215" s="12" t="n">
        <v>938254.7</v>
      </c>
      <c r="F215" s="12" t="n">
        <v>1855805.31</v>
      </c>
      <c r="G215" s="14">
        <f>E215/SUM(E$2:E$4165)</f>
        <v/>
      </c>
      <c r="H215" s="14">
        <f>H214+G215</f>
        <v/>
      </c>
      <c r="I215" s="5">
        <f>IF(H215&lt;=p_rot_a,"A",IF(H215&lt;=p_rot_b,"B","C"))</f>
        <v/>
      </c>
      <c r="J215" s="5" t="inlineStr">
        <is>
          <t>SI</t>
        </is>
      </c>
    </row>
    <row r="216">
      <c r="A216" s="5" t="inlineStr">
        <is>
          <t>351100300992357</t>
        </is>
      </c>
      <c r="B216" s="5" t="inlineStr">
        <is>
          <t>DUCHA EXPUESTA CUAD. CROMADA  AJUSTABLE AQP-23151 + CALENTADOR DE AGUA 3800W DIGITAL 110V AQP-X55</t>
        </is>
      </c>
      <c r="C216" s="5" t="inlineStr">
        <is>
          <t>IMPORTACION GRIFERIA</t>
        </is>
      </c>
      <c r="D216" s="11" t="n">
        <v>30</v>
      </c>
      <c r="E216" s="12" t="n">
        <v>937732.1899999999</v>
      </c>
      <c r="F216" s="12" t="n">
        <v>1740547.57</v>
      </c>
      <c r="G216" s="14">
        <f>E216/SUM(E$2:E$4165)</f>
        <v/>
      </c>
      <c r="H216" s="14">
        <f>H215+G216</f>
        <v/>
      </c>
      <c r="I216" s="5">
        <f>IF(H216&lt;=p_rot_a,"A",IF(H216&lt;=p_rot_b,"B","C"))</f>
        <v/>
      </c>
      <c r="J216" s="5" t="inlineStr">
        <is>
          <t>SI</t>
        </is>
      </c>
    </row>
    <row r="217">
      <c r="A217" s="5" t="inlineStr">
        <is>
          <t>351100300991886</t>
        </is>
      </c>
      <c r="B217" s="5" t="inlineStr">
        <is>
          <t>CACHERA BAÑO TIPO PANEL NEGRA CON ESTANTES 150X22CM MT-5580 GCL</t>
        </is>
      </c>
      <c r="C217" s="5" t="inlineStr">
        <is>
          <t>GRIFERIA - ACC. BAÑO Y COCINA</t>
        </is>
      </c>
      <c r="D217" s="11" t="n">
        <v>48</v>
      </c>
      <c r="E217" s="12" t="n">
        <v>916855.58</v>
      </c>
      <c r="F217" s="12" t="n">
        <v>3581855.89</v>
      </c>
      <c r="G217" s="14">
        <f>E217/SUM(E$2:E$4165)</f>
        <v/>
      </c>
      <c r="H217" s="14">
        <f>H216+G217</f>
        <v/>
      </c>
      <c r="I217" s="5">
        <f>IF(H217&lt;=p_rot_a,"A",IF(H217&lt;=p_rot_b,"B","C"))</f>
        <v/>
      </c>
      <c r="J217" s="5" t="inlineStr">
        <is>
          <t>SI</t>
        </is>
      </c>
    </row>
    <row r="218">
      <c r="A218" s="5" t="inlineStr">
        <is>
          <t>351100300992484</t>
        </is>
      </c>
      <c r="B218" s="5" t="inlineStr">
        <is>
          <t>FREGADERO DUBAI GRIS PLOMO 1M X 46CM</t>
        </is>
      </c>
      <c r="C218" s="5" t="inlineStr">
        <is>
          <t>IMPORTACION FREGADEROS</t>
        </is>
      </c>
      <c r="D218" s="11" t="n">
        <v>15</v>
      </c>
      <c r="E218" s="12" t="n">
        <v>910901.61</v>
      </c>
      <c r="F218" s="12" t="n">
        <v>3051382.11</v>
      </c>
      <c r="G218" s="14">
        <f>E218/SUM(E$2:E$4165)</f>
        <v/>
      </c>
      <c r="H218" s="14">
        <f>H217+G218</f>
        <v/>
      </c>
      <c r="I218" s="5">
        <f>IF(H218&lt;=p_rot_a,"A",IF(H218&lt;=p_rot_b,"B","C"))</f>
        <v/>
      </c>
      <c r="J218" s="5" t="inlineStr">
        <is>
          <t>SI</t>
        </is>
      </c>
    </row>
    <row r="219">
      <c r="A219" s="5" t="inlineStr">
        <is>
          <t>351100300992511</t>
        </is>
      </c>
      <c r="B219" s="5" t="inlineStr">
        <is>
          <t>LAMINA NUEVA TEC ARTICO KSJ23329 1.22 X. 2.44M 5MM MATE FIBRA BAMBU CARBON PVC IMITACION PIEDRA</t>
        </is>
      </c>
      <c r="C219" s="5" t="inlineStr">
        <is>
          <t>SIN CATEGORIA</t>
        </is>
      </c>
      <c r="D219" s="11" t="n">
        <v>208</v>
      </c>
      <c r="E219" s="12" t="n">
        <v>907571.6</v>
      </c>
      <c r="F219" s="12" t="n">
        <v>3080495.57</v>
      </c>
      <c r="G219" s="14">
        <f>E219/SUM(E$2:E$4165)</f>
        <v/>
      </c>
      <c r="H219" s="14">
        <f>H218+G219</f>
        <v/>
      </c>
      <c r="I219" s="5">
        <f>IF(H219&lt;=p_rot_a,"A",IF(H219&lt;=p_rot_b,"B","C"))</f>
        <v/>
      </c>
      <c r="J219" s="5" t="inlineStr">
        <is>
          <t>SI</t>
        </is>
      </c>
    </row>
    <row r="220">
      <c r="A220" s="5" t="inlineStr">
        <is>
          <t>351100300991497</t>
        </is>
      </c>
      <c r="B220" s="5" t="inlineStr">
        <is>
          <t>PERFIL UNION NEGRA PARA LAMINA PVC 2.5M</t>
        </is>
      </c>
      <c r="C220" s="5" t="inlineStr">
        <is>
          <t>IMPORTACION LAMINA PVC, BAMBU, ACC</t>
        </is>
      </c>
      <c r="D220" s="11" t="n">
        <v>437</v>
      </c>
      <c r="E220" s="12" t="n">
        <v>899361.63</v>
      </c>
      <c r="F220" s="12" t="n">
        <v>1256158.42</v>
      </c>
      <c r="G220" s="14">
        <f>E220/SUM(E$2:E$4165)</f>
        <v/>
      </c>
      <c r="H220" s="14">
        <f>H219+G220</f>
        <v/>
      </c>
      <c r="I220" s="5">
        <f>IF(H220&lt;=p_rot_a,"A",IF(H220&lt;=p_rot_b,"B","C"))</f>
        <v/>
      </c>
      <c r="J220" s="5" t="inlineStr">
        <is>
          <t>SI</t>
        </is>
      </c>
    </row>
    <row r="221">
      <c r="A221" s="5" t="inlineStr">
        <is>
          <t>591</t>
        </is>
      </c>
      <c r="B221" s="5" t="inlineStr">
        <is>
          <t>LAMINA JORDOMEX 1/2 N16 122X244 1.5MM</t>
        </is>
      </c>
      <c r="C221" s="5" t="inlineStr">
        <is>
          <t>TUBERIA INDUSTRIAL, HIERROS PLANOS Y CORRUGADOS</t>
        </is>
      </c>
      <c r="D221" s="11" t="n">
        <v>318</v>
      </c>
      <c r="E221" s="12" t="n">
        <v>898096.77</v>
      </c>
      <c r="F221" s="12" t="n">
        <v>3108736.77</v>
      </c>
      <c r="G221" s="14">
        <f>E221/SUM(E$2:E$4165)</f>
        <v/>
      </c>
      <c r="H221" s="14">
        <f>H220+G221</f>
        <v/>
      </c>
      <c r="I221" s="5">
        <f>IF(H221&lt;=p_rot_a,"A",IF(H221&lt;=p_rot_b,"B","C"))</f>
        <v/>
      </c>
      <c r="J221" s="5" t="inlineStr">
        <is>
          <t>SI</t>
        </is>
      </c>
    </row>
    <row r="222">
      <c r="A222" s="5" t="inlineStr">
        <is>
          <t>351100300992355</t>
        </is>
      </c>
      <c r="B222" s="5" t="inlineStr">
        <is>
          <t>LLAVE LAVATORIO NEGRA MONOCOMANDO AQP-23313</t>
        </is>
      </c>
      <c r="C222" s="5" t="inlineStr">
        <is>
          <t>IMPORTACION GRIFERIA</t>
        </is>
      </c>
      <c r="D222" s="11" t="n">
        <v>103</v>
      </c>
      <c r="E222" s="12" t="n">
        <v>897235.3</v>
      </c>
      <c r="F222" s="12" t="n">
        <v>1222426.19</v>
      </c>
      <c r="G222" s="14">
        <f>E222/SUM(E$2:E$4165)</f>
        <v/>
      </c>
      <c r="H222" s="14">
        <f>H221+G222</f>
        <v/>
      </c>
      <c r="I222" s="5">
        <f>IF(H222&lt;=p_rot_a,"A",IF(H222&lt;=p_rot_b,"B","C"))</f>
        <v/>
      </c>
      <c r="J222" s="5" t="inlineStr">
        <is>
          <t>SI</t>
        </is>
      </c>
    </row>
    <row r="223">
      <c r="A223" s="5" t="inlineStr">
        <is>
          <t>10160008</t>
        </is>
      </c>
      <c r="B223" s="5" t="inlineStr">
        <is>
          <t>TUBO IND. RECTANGULAR 1X2 1.20MM GALVANIZADO</t>
        </is>
      </c>
      <c r="C223" s="5" t="inlineStr">
        <is>
          <t>TUBERIA INDUSTRIAL</t>
        </is>
      </c>
      <c r="D223" s="11" t="n">
        <v>998</v>
      </c>
      <c r="E223" s="12" t="n">
        <v>895415.46</v>
      </c>
      <c r="F223" s="12" t="n">
        <v>5035425.86</v>
      </c>
      <c r="G223" s="14">
        <f>E223/SUM(E$2:E$4165)</f>
        <v/>
      </c>
      <c r="H223" s="14">
        <f>H222+G223</f>
        <v/>
      </c>
      <c r="I223" s="5">
        <f>IF(H223&lt;=p_rot_a,"A",IF(H223&lt;=p_rot_b,"B","C"))</f>
        <v/>
      </c>
      <c r="J223" s="5" t="inlineStr">
        <is>
          <t>SI</t>
        </is>
      </c>
    </row>
    <row r="224">
      <c r="A224" s="5" t="inlineStr">
        <is>
          <t>351100300991805</t>
        </is>
      </c>
      <c r="B224" s="5" t="inlineStr">
        <is>
          <t xml:space="preserve">LUZ LED 100CM PARA PANEL ACANALADO </t>
        </is>
      </c>
      <c r="C224" s="5" t="inlineStr">
        <is>
          <t>PANEL ACANALADO INTERIOR</t>
        </is>
      </c>
      <c r="D224" s="11" t="n">
        <v>533</v>
      </c>
      <c r="E224" s="12" t="n">
        <v>894514.52</v>
      </c>
      <c r="F224" s="12" t="n">
        <v>2227074.97</v>
      </c>
      <c r="G224" s="14">
        <f>E224/SUM(E$2:E$4165)</f>
        <v/>
      </c>
      <c r="H224" s="14">
        <f>H223+G224</f>
        <v/>
      </c>
      <c r="I224" s="5">
        <f>IF(H224&lt;=p_rot_a,"A",IF(H224&lt;=p_rot_b,"B","C"))</f>
        <v/>
      </c>
      <c r="J224" s="5" t="inlineStr">
        <is>
          <t>SI</t>
        </is>
      </c>
    </row>
    <row r="225">
      <c r="A225" s="5" t="inlineStr">
        <is>
          <t>5352</t>
        </is>
      </c>
      <c r="B225" s="5" t="inlineStr">
        <is>
          <t>TRACK 3 X 3.05 CALIBRE 20</t>
        </is>
      </c>
      <c r="C225" s="5" t="inlineStr">
        <is>
          <t>LAMINAS Y PERFILERIA LIVIANA</t>
        </is>
      </c>
      <c r="D225" s="11" t="n">
        <v>2059</v>
      </c>
      <c r="E225" s="12" t="n">
        <v>891972.28</v>
      </c>
      <c r="F225" s="12" t="n">
        <v>3115282.18</v>
      </c>
      <c r="G225" s="14">
        <f>E225/SUM(E$2:E$4165)</f>
        <v/>
      </c>
      <c r="H225" s="14">
        <f>H224+G225</f>
        <v/>
      </c>
      <c r="I225" s="5">
        <f>IF(H225&lt;=p_rot_a,"A",IF(H225&lt;=p_rot_b,"B","C"))</f>
        <v/>
      </c>
      <c r="J225" s="5" t="inlineStr">
        <is>
          <t>SI</t>
        </is>
      </c>
    </row>
    <row r="226">
      <c r="A226" s="5" t="inlineStr">
        <is>
          <t>5321</t>
        </is>
      </c>
      <c r="B226" s="5" t="inlineStr">
        <is>
          <t>BOTAGUA ROJO 9x9</t>
        </is>
      </c>
      <c r="C226" s="5" t="inlineStr">
        <is>
          <t>BOTAGUAS, CUMBRERAS, CANOAS METALICAS</t>
        </is>
      </c>
      <c r="D226" s="11" t="n">
        <v>808</v>
      </c>
      <c r="E226" s="12" t="n">
        <v>884577.9300000001</v>
      </c>
      <c r="F226" s="12" t="n">
        <v>3140197.93</v>
      </c>
      <c r="G226" s="14">
        <f>E226/SUM(E$2:E$4165)</f>
        <v/>
      </c>
      <c r="H226" s="14">
        <f>H225+G226</f>
        <v/>
      </c>
      <c r="I226" s="5">
        <f>IF(H226&lt;=p_rot_a,"A",IF(H226&lt;=p_rot_b,"B","C"))</f>
        <v/>
      </c>
      <c r="J226" s="5" t="inlineStr">
        <is>
          <t>SI</t>
        </is>
      </c>
    </row>
    <row r="227">
      <c r="A227" s="5" t="inlineStr">
        <is>
          <t>351100300991718</t>
        </is>
      </c>
      <c r="B227" s="5" t="inlineStr">
        <is>
          <t>DIAMOND ZT-2403A-70 GREY MUEBLE LAVATORIO + ESPEJO LED AEREO 70X47X48 (NO INCLUYE GRIFERIA)</t>
        </is>
      </c>
      <c r="C227" s="5" t="inlineStr">
        <is>
          <t>SIN CATEGORIA</t>
        </is>
      </c>
      <c r="D227" s="11" t="n">
        <v>19</v>
      </c>
      <c r="E227" s="12" t="n">
        <v>878990.66</v>
      </c>
      <c r="F227" s="12" t="n">
        <v>1821970.95</v>
      </c>
      <c r="G227" s="14">
        <f>E227/SUM(E$2:E$4165)</f>
        <v/>
      </c>
      <c r="H227" s="14">
        <f>H226+G227</f>
        <v/>
      </c>
      <c r="I227" s="5">
        <f>IF(H227&lt;=p_rot_a,"A",IF(H227&lt;=p_rot_b,"B","C"))</f>
        <v/>
      </c>
      <c r="J227" s="5" t="inlineStr">
        <is>
          <t>SI</t>
        </is>
      </c>
    </row>
    <row r="228">
      <c r="A228" s="5" t="inlineStr">
        <is>
          <t>351100300991806</t>
        </is>
      </c>
      <c r="B228" s="5" t="inlineStr">
        <is>
          <t>LUZ LED 150CM PARA PANEL ACANALADO</t>
        </is>
      </c>
      <c r="C228" s="5" t="inlineStr">
        <is>
          <t>PANEL ACANALADO INTERIOR</t>
        </is>
      </c>
      <c r="D228" s="11" t="n">
        <v>391</v>
      </c>
      <c r="E228" s="12" t="n">
        <v>876763.8100000001</v>
      </c>
      <c r="F228" s="12" t="n">
        <v>2188997.44</v>
      </c>
      <c r="G228" s="14">
        <f>E228/SUM(E$2:E$4165)</f>
        <v/>
      </c>
      <c r="H228" s="14">
        <f>H227+G228</f>
        <v/>
      </c>
      <c r="I228" s="5">
        <f>IF(H228&lt;=p_rot_a,"A",IF(H228&lt;=p_rot_b,"B","C"))</f>
        <v/>
      </c>
      <c r="J228" s="5" t="inlineStr">
        <is>
          <t>SI</t>
        </is>
      </c>
    </row>
    <row r="229">
      <c r="A229" s="5" t="inlineStr">
        <is>
          <t>4300992920</t>
        </is>
      </c>
      <c r="B229" s="5" t="inlineStr">
        <is>
          <t>CACHERA CON CALENTADOR INCLUIDO 29CM X 22XCM BAJA BLANCA AQP-23560</t>
        </is>
      </c>
      <c r="C229" s="5" t="inlineStr">
        <is>
          <t>IMPORTACION GRIFERIA</t>
        </is>
      </c>
      <c r="D229" s="11" t="n">
        <v>50</v>
      </c>
      <c r="E229" s="12" t="n">
        <v>872958.45</v>
      </c>
      <c r="F229" s="12" t="n">
        <v>1277539.82</v>
      </c>
      <c r="G229" s="14">
        <f>E229/SUM(E$2:E$4165)</f>
        <v/>
      </c>
      <c r="H229" s="14">
        <f>H228+G229</f>
        <v/>
      </c>
      <c r="I229" s="5">
        <f>IF(H229&lt;=p_rot_a,"A",IF(H229&lt;=p_rot_b,"B","C"))</f>
        <v/>
      </c>
      <c r="J229" s="5" t="inlineStr">
        <is>
          <t>SI</t>
        </is>
      </c>
    </row>
    <row r="230">
      <c r="A230" s="5" t="inlineStr">
        <is>
          <t>351100300991707</t>
        </is>
      </c>
      <c r="B230" s="5" t="inlineStr">
        <is>
          <t>KIT HERRAJE PUERTA CORREDIZA TIPO GRANERO RIEL PUERTA 2M ANCHO MAX 200LB MAX</t>
        </is>
      </c>
      <c r="C230" s="5" t="inlineStr">
        <is>
          <t>FERRETERIA GENERAL</t>
        </is>
      </c>
      <c r="D230" s="11" t="n">
        <v>85</v>
      </c>
      <c r="E230" s="12" t="n">
        <v>865428.05</v>
      </c>
      <c r="F230" s="12" t="n">
        <v>2400584.07</v>
      </c>
      <c r="G230" s="14">
        <f>E230/SUM(E$2:E$4165)</f>
        <v/>
      </c>
      <c r="H230" s="14">
        <f>H229+G230</f>
        <v/>
      </c>
      <c r="I230" s="5">
        <f>IF(H230&lt;=p_rot_a,"A",IF(H230&lt;=p_rot_b,"B","C"))</f>
        <v/>
      </c>
      <c r="J230" s="5" t="inlineStr">
        <is>
          <t>SI</t>
        </is>
      </c>
    </row>
    <row r="231">
      <c r="A231" s="5" t="inlineStr">
        <is>
          <t>351100300992287</t>
        </is>
      </c>
      <c r="B231" s="5" t="inlineStr">
        <is>
          <t>PERFIL UNION  5MM NIQUEL LAMINA BAMBU DE128</t>
        </is>
      </c>
      <c r="C231" s="5" t="inlineStr">
        <is>
          <t>IMPORTACION LAMINA PVC, BAMBU, ACC</t>
        </is>
      </c>
      <c r="D231" s="11" t="n">
        <v>392</v>
      </c>
      <c r="E231" s="12" t="n">
        <v>861673.9</v>
      </c>
      <c r="F231" s="12" t="n">
        <v>1131674.34</v>
      </c>
      <c r="G231" s="14">
        <f>E231/SUM(E$2:E$4165)</f>
        <v/>
      </c>
      <c r="H231" s="14">
        <f>H230+G231</f>
        <v/>
      </c>
      <c r="I231" s="5">
        <f>IF(H231&lt;=p_rot_a,"A",IF(H231&lt;=p_rot_b,"B","C"))</f>
        <v/>
      </c>
      <c r="J231" s="5" t="inlineStr">
        <is>
          <t>SI</t>
        </is>
      </c>
    </row>
    <row r="232">
      <c r="A232" s="5" t="inlineStr">
        <is>
          <t>50992866</t>
        </is>
      </c>
      <c r="B232" s="5" t="inlineStr">
        <is>
          <t>CORNISA TERMINAL PANEL FLAT JASS 5.90M P31</t>
        </is>
      </c>
      <c r="C232" s="5" t="inlineStr">
        <is>
          <t>IMPORTACION TABLILLA, CORNISAS, UNIONES</t>
        </is>
      </c>
      <c r="D232" s="11" t="n">
        <v>391</v>
      </c>
      <c r="E232" s="12" t="n">
        <v>857239.29</v>
      </c>
      <c r="F232" s="12" t="n">
        <v>1284325.22</v>
      </c>
      <c r="G232" s="14">
        <f>E232/SUM(E$2:E$4165)</f>
        <v/>
      </c>
      <c r="H232" s="14">
        <f>H231+G232</f>
        <v/>
      </c>
      <c r="I232" s="5">
        <f>IF(H232&lt;=p_rot_a,"A",IF(H232&lt;=p_rot_b,"B","C"))</f>
        <v/>
      </c>
      <c r="J232" s="5" t="inlineStr">
        <is>
          <t>SI</t>
        </is>
      </c>
    </row>
    <row r="233">
      <c r="A233" s="5" t="inlineStr">
        <is>
          <t>89123O1</t>
        </is>
      </c>
      <c r="B233" s="5" t="inlineStr">
        <is>
          <t>SIDING WPC PARA EXTERIOR 14CM X 2.90M OAK WOOD DE081</t>
        </is>
      </c>
      <c r="C233" s="5" t="inlineStr">
        <is>
          <t>SIDING EXTERIOR WPC</t>
        </is>
      </c>
      <c r="D233" s="11" t="n">
        <v>477</v>
      </c>
      <c r="E233" s="12" t="n">
        <v>856631.4</v>
      </c>
      <c r="F233" s="12" t="n">
        <v>3698024.87</v>
      </c>
      <c r="G233" s="14">
        <f>E233/SUM(E$2:E$4165)</f>
        <v/>
      </c>
      <c r="H233" s="14">
        <f>H232+G233</f>
        <v/>
      </c>
      <c r="I233" s="5">
        <f>IF(H233&lt;=p_rot_a,"A",IF(H233&lt;=p_rot_b,"B","C"))</f>
        <v/>
      </c>
      <c r="J233" s="5" t="inlineStr">
        <is>
          <t>SI</t>
        </is>
      </c>
    </row>
    <row r="234">
      <c r="A234" s="5" t="inlineStr">
        <is>
          <t>351100300991973</t>
        </is>
      </c>
      <c r="B234" s="5" t="inlineStr">
        <is>
          <t>PANEL ACUSTICO 60CM X 2.90M EOLO K6350Q ABSORCION DE SONIDO Y ECO ACANALADO</t>
        </is>
      </c>
      <c r="C234" s="5" t="inlineStr">
        <is>
          <t>SIN CATEGORIA</t>
        </is>
      </c>
      <c r="D234" s="11" t="n">
        <v>120</v>
      </c>
      <c r="E234" s="12" t="n">
        <v>853842.0699999999</v>
      </c>
      <c r="F234" s="12" t="n">
        <v>3004119.03</v>
      </c>
      <c r="G234" s="14">
        <f>E234/SUM(E$2:E$4165)</f>
        <v/>
      </c>
      <c r="H234" s="14">
        <f>H233+G234</f>
        <v/>
      </c>
      <c r="I234" s="5">
        <f>IF(H234&lt;=p_rot_a,"A",IF(H234&lt;=p_rot_b,"B","C"))</f>
        <v/>
      </c>
      <c r="J234" s="5" t="inlineStr">
        <is>
          <t>SI</t>
        </is>
      </c>
    </row>
    <row r="235">
      <c r="A235" s="5" t="inlineStr">
        <is>
          <t>73332</t>
        </is>
      </c>
      <c r="B235" s="5" t="inlineStr">
        <is>
          <t>LORENZETTI DUCHA SIN MANGUERA  MAXI 7537656</t>
        </is>
      </c>
      <c r="C235" s="5" t="inlineStr">
        <is>
          <t>FERRETERIA GENERAL</t>
        </is>
      </c>
      <c r="D235" s="11" t="n">
        <v>208</v>
      </c>
      <c r="E235" s="12" t="n">
        <v>852699.58</v>
      </c>
      <c r="F235" s="12" t="n">
        <v>3136419.04</v>
      </c>
      <c r="G235" s="14">
        <f>E235/SUM(E$2:E$4165)</f>
        <v/>
      </c>
      <c r="H235" s="14">
        <f>H234+G235</f>
        <v/>
      </c>
      <c r="I235" s="5">
        <f>IF(H235&lt;=p_rot_a,"A",IF(H235&lt;=p_rot_b,"B","C"))</f>
        <v/>
      </c>
      <c r="J235" s="5" t="inlineStr">
        <is>
          <t>SI</t>
        </is>
      </c>
    </row>
    <row r="236">
      <c r="A236" s="5" t="inlineStr">
        <is>
          <t>351100300992737</t>
        </is>
      </c>
      <c r="B236" s="5" t="inlineStr">
        <is>
          <t>DECK CLIP PLASTICO CON TORNILLO PARA INSTALACION</t>
        </is>
      </c>
      <c r="C236" s="5" t="inlineStr">
        <is>
          <t>PANEL ACANALADO EXTERIOR WPC</t>
        </is>
      </c>
      <c r="D236" s="11" t="n">
        <v>10178</v>
      </c>
      <c r="E236" s="12" t="n">
        <v>849332.23</v>
      </c>
      <c r="F236" s="12" t="n">
        <v>1553728.03</v>
      </c>
      <c r="G236" s="14">
        <f>E236/SUM(E$2:E$4165)</f>
        <v/>
      </c>
      <c r="H236" s="14">
        <f>H235+G236</f>
        <v/>
      </c>
      <c r="I236" s="5">
        <f>IF(H236&lt;=p_rot_a,"A",IF(H236&lt;=p_rot_b,"B","C"))</f>
        <v/>
      </c>
      <c r="J236" s="5" t="inlineStr">
        <is>
          <t>SI</t>
        </is>
      </c>
    </row>
    <row r="237">
      <c r="A237" s="5" t="inlineStr">
        <is>
          <t>7659</t>
        </is>
      </c>
      <c r="B237" s="5" t="inlineStr">
        <is>
          <t>TORNILLO TECHO 2 PF</t>
        </is>
      </c>
      <c r="C237" s="5" t="inlineStr">
        <is>
          <t>TORNILLERIA</t>
        </is>
      </c>
      <c r="D237" s="11" t="n">
        <v>43639</v>
      </c>
      <c r="E237" s="12" t="n">
        <v>847182.51</v>
      </c>
      <c r="F237" s="12" t="n">
        <v>1535707.01</v>
      </c>
      <c r="G237" s="14">
        <f>E237/SUM(E$2:E$4165)</f>
        <v/>
      </c>
      <c r="H237" s="14">
        <f>H236+G237</f>
        <v/>
      </c>
      <c r="I237" s="5">
        <f>IF(H237&lt;=p_rot_a,"A",IF(H237&lt;=p_rot_b,"B","C"))</f>
        <v/>
      </c>
      <c r="J237" s="5" t="inlineStr">
        <is>
          <t>SI</t>
        </is>
      </c>
    </row>
    <row r="238">
      <c r="A238" s="5" t="inlineStr">
        <is>
          <t>10140001</t>
        </is>
      </c>
      <c r="B238" s="5" t="inlineStr">
        <is>
          <t>TUBO ESTRUCT. CUADRADO 2X2 1.20MM GALVANIZADO</t>
        </is>
      </c>
      <c r="C238" s="5" t="inlineStr">
        <is>
          <t>TUBERIA ESTRUCTURAL</t>
        </is>
      </c>
      <c r="D238" s="11" t="n">
        <v>716</v>
      </c>
      <c r="E238" s="12" t="n">
        <v>844413.1899999999</v>
      </c>
      <c r="F238" s="12" t="n">
        <v>4864068.65</v>
      </c>
      <c r="G238" s="14">
        <f>E238/SUM(E$2:E$4165)</f>
        <v/>
      </c>
      <c r="H238" s="14">
        <f>H237+G238</f>
        <v/>
      </c>
      <c r="I238" s="5">
        <f>IF(H238&lt;=p_rot_a,"A",IF(H238&lt;=p_rot_b,"B","C"))</f>
        <v/>
      </c>
      <c r="J238" s="5" t="inlineStr">
        <is>
          <t>SI</t>
        </is>
      </c>
    </row>
    <row r="239">
      <c r="A239" s="5" t="inlineStr">
        <is>
          <t>351100300992482</t>
        </is>
      </c>
      <c r="B239" s="5" t="inlineStr">
        <is>
          <t>FREGADERO ROMA SATIN 88CM X 45CM</t>
        </is>
      </c>
      <c r="C239" s="5" t="inlineStr">
        <is>
          <t>IMPORTACION FREGADEROS</t>
        </is>
      </c>
      <c r="D239" s="11" t="n">
        <v>19</v>
      </c>
      <c r="E239" s="12" t="n">
        <v>832994.92</v>
      </c>
      <c r="F239" s="12" t="n">
        <v>2216061.95</v>
      </c>
      <c r="G239" s="14">
        <f>E239/SUM(E$2:E$4165)</f>
        <v/>
      </c>
      <c r="H239" s="14">
        <f>H238+G239</f>
        <v/>
      </c>
      <c r="I239" s="5">
        <f>IF(H239&lt;=p_rot_a,"A",IF(H239&lt;=p_rot_b,"B","C"))</f>
        <v/>
      </c>
      <c r="J239" s="5" t="inlineStr">
        <is>
          <t>SI</t>
        </is>
      </c>
    </row>
    <row r="240">
      <c r="A240" s="5" t="inlineStr">
        <is>
          <t>10140009</t>
        </is>
      </c>
      <c r="B240" s="5" t="inlineStr">
        <is>
          <t>TUBO ESTRUCT. CUADRADO 3X3 1.20MM GALVANIZADO</t>
        </is>
      </c>
      <c r="C240" s="5" t="inlineStr">
        <is>
          <t>TUBERIA ESTRUCTURAL</t>
        </is>
      </c>
      <c r="D240" s="11" t="n">
        <v>505</v>
      </c>
      <c r="E240" s="12" t="n">
        <v>830148.4399999999</v>
      </c>
      <c r="F240" s="12" t="n">
        <v>4785043.07</v>
      </c>
      <c r="G240" s="14">
        <f>E240/SUM(E$2:E$4165)</f>
        <v/>
      </c>
      <c r="H240" s="14">
        <f>H239+G240</f>
        <v/>
      </c>
      <c r="I240" s="5">
        <f>IF(H240&lt;=p_rot_a,"A",IF(H240&lt;=p_rot_b,"B","C"))</f>
        <v/>
      </c>
      <c r="J240" s="5" t="inlineStr">
        <is>
          <t>SI</t>
        </is>
      </c>
    </row>
    <row r="241">
      <c r="A241" s="5" t="inlineStr">
        <is>
          <t>351100300992866</t>
        </is>
      </c>
      <c r="B241" s="5" t="inlineStr">
        <is>
          <t>CORNISA TERMINAL PANEL FLAT VIVI 5.90M 806002-8</t>
        </is>
      </c>
      <c r="C241" s="5" t="inlineStr">
        <is>
          <t>IMPORTACION TABLILLA, CORNISAS, UNIONES</t>
        </is>
      </c>
      <c r="D241" s="11" t="n">
        <v>376</v>
      </c>
      <c r="E241" s="12" t="n">
        <v>827993.13</v>
      </c>
      <c r="F241" s="12" t="n">
        <v>1238694.69</v>
      </c>
      <c r="G241" s="14">
        <f>E241/SUM(E$2:E$4165)</f>
        <v/>
      </c>
      <c r="H241" s="14">
        <f>H240+G241</f>
        <v/>
      </c>
      <c r="I241" s="5">
        <f>IF(H241&lt;=p_rot_a,"A",IF(H241&lt;=p_rot_b,"B","C"))</f>
        <v/>
      </c>
      <c r="J241" s="5" t="inlineStr">
        <is>
          <t>SI</t>
        </is>
      </c>
    </row>
    <row r="242">
      <c r="A242" s="5" t="inlineStr">
        <is>
          <t>351100300991971</t>
        </is>
      </c>
      <c r="B242" s="5" t="inlineStr">
        <is>
          <t>PANEL ACUSTICO 60CM X 2.90M ARGOS 1640S ABSORCION DE SONIDO Y ECO ACANALADO</t>
        </is>
      </c>
      <c r="C242" s="5" t="inlineStr">
        <is>
          <t>SIN CATEGORIA</t>
        </is>
      </c>
      <c r="D242" s="11" t="n">
        <v>112</v>
      </c>
      <c r="E242" s="12" t="n">
        <v>824758.92</v>
      </c>
      <c r="F242" s="12" t="n">
        <v>2831730.97</v>
      </c>
      <c r="G242" s="14">
        <f>E242/SUM(E$2:E$4165)</f>
        <v/>
      </c>
      <c r="H242" s="14">
        <f>H241+G242</f>
        <v/>
      </c>
      <c r="I242" s="5">
        <f>IF(H242&lt;=p_rot_a,"A",IF(H242&lt;=p_rot_b,"B","C"))</f>
        <v/>
      </c>
      <c r="J242" s="5" t="inlineStr">
        <is>
          <t>SI</t>
        </is>
      </c>
    </row>
    <row r="243">
      <c r="A243" s="5" t="inlineStr">
        <is>
          <t>351100300991782</t>
        </is>
      </c>
      <c r="B243" s="5" t="inlineStr">
        <is>
          <t>PANEL ACANALADO CRISTOBAL GOLD SILK 16CM X 2.90M WALL PANEL</t>
        </is>
      </c>
      <c r="C243" s="5" t="inlineStr">
        <is>
          <t>IMPORTACION PANEL ACANALADO INTERIOR</t>
        </is>
      </c>
      <c r="D243" s="11" t="n">
        <v>1590</v>
      </c>
      <c r="E243" s="12" t="n">
        <v>815359.78</v>
      </c>
      <c r="F243" s="12" t="n">
        <v>5115504.72</v>
      </c>
      <c r="G243" s="14">
        <f>E243/SUM(E$2:E$4165)</f>
        <v/>
      </c>
      <c r="H243" s="14">
        <f>H242+G243</f>
        <v/>
      </c>
      <c r="I243" s="5">
        <f>IF(H243&lt;=p_rot_a,"A",IF(H243&lt;=p_rot_b,"B","C"))</f>
        <v/>
      </c>
      <c r="J243" s="5" t="inlineStr">
        <is>
          <t>SI</t>
        </is>
      </c>
    </row>
    <row r="244">
      <c r="A244" s="5" t="inlineStr">
        <is>
          <t>351100300992517</t>
        </is>
      </c>
      <c r="B244" s="5" t="inlineStr">
        <is>
          <t>LAMINA NUEVA TEC PIEDRA GRIS 96202 1.22 X. 2.44M 5MM MATE FIBRA BAMBU CARBON PVC IMITACION</t>
        </is>
      </c>
      <c r="C244" s="5" t="inlineStr">
        <is>
          <t>IMPORTACION LAMINA PVC, BAMBU, ACC</t>
        </is>
      </c>
      <c r="D244" s="11" t="n">
        <v>88</v>
      </c>
      <c r="E244" s="12" t="n">
        <v>810343.1800000001</v>
      </c>
      <c r="F244" s="12" t="n">
        <v>1496973.96</v>
      </c>
      <c r="G244" s="14">
        <f>E244/SUM(E$2:E$4165)</f>
        <v/>
      </c>
      <c r="H244" s="14">
        <f>H243+G244</f>
        <v/>
      </c>
      <c r="I244" s="5">
        <f>IF(H244&lt;=p_rot_a,"A",IF(H244&lt;=p_rot_b,"B","C"))</f>
        <v/>
      </c>
      <c r="J244" s="5" t="inlineStr">
        <is>
          <t>SI</t>
        </is>
      </c>
    </row>
    <row r="245">
      <c r="A245" s="5" t="inlineStr">
        <is>
          <t>351100300991807</t>
        </is>
      </c>
      <c r="B245" s="5" t="inlineStr">
        <is>
          <t>LUZ LED 200CM PARA PANEL ACANALADO</t>
        </is>
      </c>
      <c r="C245" s="5" t="inlineStr">
        <is>
          <t>PANEL ACANALADO INTERIOR</t>
        </is>
      </c>
      <c r="D245" s="11" t="n">
        <v>315</v>
      </c>
      <c r="E245" s="12" t="n">
        <v>809646.76</v>
      </c>
      <c r="F245" s="12" t="n">
        <v>2110527.72</v>
      </c>
      <c r="G245" s="14">
        <f>E245/SUM(E$2:E$4165)</f>
        <v/>
      </c>
      <c r="H245" s="14">
        <f>H244+G245</f>
        <v/>
      </c>
      <c r="I245" s="5">
        <f>IF(H245&lt;=p_rot_a,"A",IF(H245&lt;=p_rot_b,"B","C"))</f>
        <v/>
      </c>
      <c r="J245" s="5" t="inlineStr">
        <is>
          <t>SI</t>
        </is>
      </c>
    </row>
    <row r="246">
      <c r="A246" s="5" t="inlineStr">
        <is>
          <t>101154</t>
        </is>
      </c>
      <c r="B246" s="5" t="inlineStr">
        <is>
          <t>IMPERSA REPELLO FINO BLANCO 40 KG</t>
        </is>
      </c>
      <c r="C246" s="5" t="inlineStr">
        <is>
          <t>MORTEROS, CEMENTOS</t>
        </is>
      </c>
      <c r="D246" s="11" t="n">
        <v>746</v>
      </c>
      <c r="E246" s="12" t="n">
        <v>808024.58</v>
      </c>
      <c r="F246" s="12" t="n">
        <v>4148023.24</v>
      </c>
      <c r="G246" s="14">
        <f>E246/SUM(E$2:E$4165)</f>
        <v/>
      </c>
      <c r="H246" s="14">
        <f>H245+G246</f>
        <v/>
      </c>
      <c r="I246" s="5">
        <f>IF(H246&lt;=p_rot_a,"A",IF(H246&lt;=p_rot_b,"B","C"))</f>
        <v/>
      </c>
      <c r="J246" s="5" t="inlineStr">
        <is>
          <t>SI</t>
        </is>
      </c>
    </row>
    <row r="247">
      <c r="A247" s="5" t="inlineStr">
        <is>
          <t>351100300992105</t>
        </is>
      </c>
      <c r="B247" s="5" t="inlineStr">
        <is>
          <t>LAMINA NUEVA TEC PINO P060 CJ8005 1.22X2.44 5MM IMITACION BAMBU CARBON PVC</t>
        </is>
      </c>
      <c r="C247" s="5" t="inlineStr">
        <is>
          <t>IMPORTACION LAMINA PVC, BAMBU, ACC</t>
        </is>
      </c>
      <c r="D247" s="11" t="n">
        <v>120</v>
      </c>
      <c r="E247" s="12" t="n">
        <v>807705.35</v>
      </c>
      <c r="F247" s="12" t="n">
        <v>1756637.17</v>
      </c>
      <c r="G247" s="14">
        <f>E247/SUM(E$2:E$4165)</f>
        <v/>
      </c>
      <c r="H247" s="14">
        <f>H246+G247</f>
        <v/>
      </c>
      <c r="I247" s="5">
        <f>IF(H247&lt;=p_rot_a,"A",IF(H247&lt;=p_rot_b,"B","C"))</f>
        <v/>
      </c>
      <c r="J247" s="5" t="inlineStr">
        <is>
          <t>SI</t>
        </is>
      </c>
    </row>
    <row r="248">
      <c r="A248" s="5" t="inlineStr">
        <is>
          <t>351100300992028</t>
        </is>
      </c>
      <c r="B248" s="5" t="inlineStr">
        <is>
          <t>AQUAFINA A-8045SET-EG SATIN 80X45 FREGADERO DIGITAL</t>
        </is>
      </c>
      <c r="C248" s="5" t="inlineStr">
        <is>
          <t>GRIFERIA - ACC. BAÑO Y COCINA</t>
        </is>
      </c>
      <c r="D248" s="11" t="n">
        <v>23</v>
      </c>
      <c r="E248" s="12" t="n">
        <v>802585.3199999999</v>
      </c>
      <c r="F248" s="12" t="n">
        <v>3001070.8</v>
      </c>
      <c r="G248" s="14">
        <f>E248/SUM(E$2:E$4165)</f>
        <v/>
      </c>
      <c r="H248" s="14">
        <f>H247+G248</f>
        <v/>
      </c>
      <c r="I248" s="5">
        <f>IF(H248&lt;=p_rot_a,"A",IF(H248&lt;=p_rot_b,"B","C"))</f>
        <v/>
      </c>
      <c r="J248" s="5" t="inlineStr">
        <is>
          <t>SI</t>
        </is>
      </c>
    </row>
    <row r="249">
      <c r="A249" s="5" t="inlineStr">
        <is>
          <t>351100300991970</t>
        </is>
      </c>
      <c r="B249" s="5" t="inlineStr">
        <is>
          <t>PANEL ACUSTICO 60CM X 2.90M SELENE 168S ABSORCION DE SONIDO Y ECO ACANALADO</t>
        </is>
      </c>
      <c r="C249" s="5" t="inlineStr">
        <is>
          <t>SIN CATEGORIA</t>
        </is>
      </c>
      <c r="D249" s="11" t="n">
        <v>198</v>
      </c>
      <c r="E249" s="12" t="n">
        <v>802450.1</v>
      </c>
      <c r="F249" s="12" t="n">
        <v>4350407.08</v>
      </c>
      <c r="G249" s="14">
        <f>E249/SUM(E$2:E$4165)</f>
        <v/>
      </c>
      <c r="H249" s="14">
        <f>H248+G249</f>
        <v/>
      </c>
      <c r="I249" s="5">
        <f>IF(H249&lt;=p_rot_a,"A",IF(H249&lt;=p_rot_b,"B","C"))</f>
        <v/>
      </c>
      <c r="J249" s="5" t="inlineStr">
        <is>
          <t>SI</t>
        </is>
      </c>
    </row>
    <row r="250">
      <c r="A250" s="5" t="inlineStr">
        <is>
          <t>14100005</t>
        </is>
      </c>
      <c r="B250" s="5" t="inlineStr">
        <is>
          <t>PUERTA BLANCA INTERNA 6 TABLEROS 80 X 210 CM</t>
        </is>
      </c>
      <c r="C250" s="5" t="inlineStr">
        <is>
          <t>PUERTAS</t>
        </is>
      </c>
      <c r="D250" s="11" t="n">
        <v>208</v>
      </c>
      <c r="E250" s="12" t="n">
        <v>794718.6</v>
      </c>
      <c r="F250" s="12" t="n">
        <v>3395643.63</v>
      </c>
      <c r="G250" s="14">
        <f>E250/SUM(E$2:E$4165)</f>
        <v/>
      </c>
      <c r="H250" s="14">
        <f>H249+G250</f>
        <v/>
      </c>
      <c r="I250" s="5">
        <f>IF(H250&lt;=p_rot_a,"A",IF(H250&lt;=p_rot_b,"B","C"))</f>
        <v/>
      </c>
      <c r="J250" s="5" t="inlineStr">
        <is>
          <t>SI</t>
        </is>
      </c>
    </row>
    <row r="251">
      <c r="A251" s="5" t="inlineStr">
        <is>
          <t>552</t>
        </is>
      </c>
      <c r="B251" s="5" t="inlineStr">
        <is>
          <t>TRACK 3 CANAL 3.05</t>
        </is>
      </c>
      <c r="C251" s="5" t="inlineStr">
        <is>
          <t>LAMINAS Y PERFILERIA LIVIANA</t>
        </is>
      </c>
      <c r="D251" s="11" t="n">
        <v>3576</v>
      </c>
      <c r="E251" s="12" t="n">
        <v>789361.02</v>
      </c>
      <c r="F251" s="12" t="n">
        <v>2707391.6</v>
      </c>
      <c r="G251" s="14">
        <f>E251/SUM(E$2:E$4165)</f>
        <v/>
      </c>
      <c r="H251" s="14">
        <f>H250+G251</f>
        <v/>
      </c>
      <c r="I251" s="5">
        <f>IF(H251&lt;=p_rot_a,"A",IF(H251&lt;=p_rot_b,"B","C"))</f>
        <v/>
      </c>
      <c r="J251" s="5" t="inlineStr">
        <is>
          <t>SI</t>
        </is>
      </c>
    </row>
    <row r="252">
      <c r="A252" s="5" t="inlineStr">
        <is>
          <t>977</t>
        </is>
      </c>
      <c r="B252" s="5" t="inlineStr">
        <is>
          <t>CODO 2 X 90</t>
        </is>
      </c>
      <c r="C252" s="5" t="inlineStr">
        <is>
          <t>TUBERIA PVC, CANOAS Y ACCESORIOS</t>
        </is>
      </c>
      <c r="D252" s="11" t="n">
        <v>1535</v>
      </c>
      <c r="E252" s="12" t="n">
        <v>787329.9399999999</v>
      </c>
      <c r="F252" s="12" t="n">
        <v>1123016</v>
      </c>
      <c r="G252" s="14">
        <f>E252/SUM(E$2:E$4165)</f>
        <v/>
      </c>
      <c r="H252" s="14">
        <f>H251+G252</f>
        <v/>
      </c>
      <c r="I252" s="5">
        <f>IF(H252&lt;=p_rot_a,"A",IF(H252&lt;=p_rot_b,"B","C"))</f>
        <v/>
      </c>
      <c r="J252" s="5" t="inlineStr">
        <is>
          <t>SI</t>
        </is>
      </c>
    </row>
    <row r="253">
      <c r="A253" s="5" t="inlineStr">
        <is>
          <t>351100300992272</t>
        </is>
      </c>
      <c r="B253" s="5" t="inlineStr">
        <is>
          <t>EXTRACTOR COCINA PARED 75CM NEGRO CAME-75M 45440</t>
        </is>
      </c>
      <c r="C253" s="5" t="inlineStr">
        <is>
          <t>HERRAMIENTA ELECTRICA</t>
        </is>
      </c>
      <c r="D253" s="11" t="n">
        <v>62</v>
      </c>
      <c r="E253" s="12" t="n">
        <v>787005.63</v>
      </c>
      <c r="F253" s="12" t="n">
        <v>2668461.81</v>
      </c>
      <c r="G253" s="14">
        <f>E253/SUM(E$2:E$4165)</f>
        <v/>
      </c>
      <c r="H253" s="14">
        <f>H252+G253</f>
        <v/>
      </c>
      <c r="I253" s="5">
        <f>IF(H253&lt;=p_rot_a,"A",IF(H253&lt;=p_rot_b,"B","C"))</f>
        <v/>
      </c>
      <c r="J253" s="5" t="inlineStr">
        <is>
          <t>SI</t>
        </is>
      </c>
    </row>
    <row r="254">
      <c r="A254" s="5" t="inlineStr">
        <is>
          <t>10160001</t>
        </is>
      </c>
      <c r="B254" s="5" t="inlineStr">
        <is>
          <t>TUBO IND. CUADRADO 1X1 1.20MM GALVANIZADO</t>
        </is>
      </c>
      <c r="C254" s="5" t="inlineStr">
        <is>
          <t>TUBERIA INDUSTRIAL</t>
        </is>
      </c>
      <c r="D254" s="11" t="n">
        <v>1332</v>
      </c>
      <c r="E254" s="12" t="n">
        <v>786066.48</v>
      </c>
      <c r="F254" s="12" t="n">
        <v>4457077.68</v>
      </c>
      <c r="G254" s="14">
        <f>E254/SUM(E$2:E$4165)</f>
        <v/>
      </c>
      <c r="H254" s="14">
        <f>H253+G254</f>
        <v/>
      </c>
      <c r="I254" s="5">
        <f>IF(H254&lt;=p_rot_a,"A",IF(H254&lt;=p_rot_b,"B","C"))</f>
        <v/>
      </c>
      <c r="J254" s="5" t="inlineStr">
        <is>
          <t>SI</t>
        </is>
      </c>
    </row>
    <row r="255">
      <c r="A255" s="5" t="inlineStr">
        <is>
          <t>351100300991936</t>
        </is>
      </c>
      <c r="B255" s="5" t="inlineStr">
        <is>
          <t>DIAMOND MUEBLE LAVATORIO NB138-80 AEREO 80CM X 47CM X44CM (NO INCLUYE GRIFERIA)</t>
        </is>
      </c>
      <c r="C255" s="5" t="inlineStr">
        <is>
          <t>IMPORTACION LOZA</t>
        </is>
      </c>
      <c r="D255" s="11" t="n">
        <v>22</v>
      </c>
      <c r="E255" s="12" t="n">
        <v>783326.63</v>
      </c>
      <c r="F255" s="12" t="n">
        <v>1721953.36</v>
      </c>
      <c r="G255" s="14">
        <f>E255/SUM(E$2:E$4165)</f>
        <v/>
      </c>
      <c r="H255" s="14">
        <f>H254+G255</f>
        <v/>
      </c>
      <c r="I255" s="5">
        <f>IF(H255&lt;=p_rot_a,"A",IF(H255&lt;=p_rot_b,"B","C"))</f>
        <v/>
      </c>
      <c r="J255" s="5" t="inlineStr">
        <is>
          <t>SI</t>
        </is>
      </c>
    </row>
    <row r="256">
      <c r="A256" s="5" t="inlineStr">
        <is>
          <t>PINT-IM-0009</t>
        </is>
      </c>
      <c r="B256" s="5" t="inlineStr">
        <is>
          <t>LANCO DRY COAT BLANCO/PASTEL MATE CUBETA DC480-2</t>
        </is>
      </c>
      <c r="C256" s="5" t="inlineStr">
        <is>
          <t>IMPERMEABILIZANTES</t>
        </is>
      </c>
      <c r="D256" s="11" t="n">
        <v>36</v>
      </c>
      <c r="E256" s="12" t="n">
        <v>782262.09</v>
      </c>
      <c r="F256" s="12" t="n">
        <v>2804552.09</v>
      </c>
      <c r="G256" s="14">
        <f>E256/SUM(E$2:E$4165)</f>
        <v/>
      </c>
      <c r="H256" s="14">
        <f>H255+G256</f>
        <v/>
      </c>
      <c r="I256" s="5">
        <f>IF(H256&lt;=p_rot_a,"A",IF(H256&lt;=p_rot_b,"B","C"))</f>
        <v/>
      </c>
      <c r="J256" s="5" t="inlineStr">
        <is>
          <t>SI</t>
        </is>
      </c>
    </row>
    <row r="257">
      <c r="A257" s="5" t="inlineStr">
        <is>
          <t>351100300991454</t>
        </is>
      </c>
      <c r="B257" s="5" t="inlineStr">
        <is>
          <t>KIT MUEBLE BLANCO + LAVATORIO BOWL + GRIFERIA + DESAGUE + ABASTO MAYIST 44CM X 44CM X 80CM</t>
        </is>
      </c>
      <c r="C257" s="5" t="inlineStr">
        <is>
          <t>LOZA SANITARIA</t>
        </is>
      </c>
      <c r="D257" s="11" t="n">
        <v>44</v>
      </c>
      <c r="E257" s="12" t="n">
        <v>781538.5699999999</v>
      </c>
      <c r="F257" s="12" t="n">
        <v>2946942.48</v>
      </c>
      <c r="G257" s="14">
        <f>E257/SUM(E$2:E$4165)</f>
        <v/>
      </c>
      <c r="H257" s="14">
        <f>H256+G257</f>
        <v/>
      </c>
      <c r="I257" s="5">
        <f>IF(H257&lt;=p_rot_a,"A",IF(H257&lt;=p_rot_b,"B","C"))</f>
        <v/>
      </c>
      <c r="J257" s="5" t="inlineStr">
        <is>
          <t>SI</t>
        </is>
      </c>
    </row>
    <row r="258">
      <c r="A258" s="5" t="inlineStr">
        <is>
          <t>351100300992796</t>
        </is>
      </c>
      <c r="B258" s="5" t="inlineStr">
        <is>
          <t>PANEL ACANALADO NUEVA TEC ROSA METALICO  F01-216W 12CM X 2.90M PS INTERIOR</t>
        </is>
      </c>
      <c r="C258" s="5" t="inlineStr">
        <is>
          <t>IMPORTACION PANEL ACANALADO INTERIOR</t>
        </is>
      </c>
      <c r="D258" s="11" t="n">
        <v>303</v>
      </c>
      <c r="E258" s="12" t="n">
        <v>779927.58</v>
      </c>
      <c r="F258" s="12" t="n">
        <v>1299800.88</v>
      </c>
      <c r="G258" s="14">
        <f>E258/SUM(E$2:E$4165)</f>
        <v/>
      </c>
      <c r="H258" s="14">
        <f>H257+G258</f>
        <v/>
      </c>
      <c r="I258" s="5">
        <f>IF(H258&lt;=p_rot_a,"A",IF(H258&lt;=p_rot_b,"B","C"))</f>
        <v/>
      </c>
      <c r="J258" s="5" t="inlineStr">
        <is>
          <t>SI</t>
        </is>
      </c>
    </row>
    <row r="259">
      <c r="A259" s="5" t="inlineStr">
        <is>
          <t>351100300992909</t>
        </is>
      </c>
      <c r="B259" s="5" t="inlineStr">
        <is>
          <t>MUEBLE LED MARMOL GRIS 80CM X 50CM LAVAT ESPEJO REPISA BRILLANTE AEREO LUX STONE BH0380-18 MAYIST</t>
        </is>
      </c>
      <c r="C259" s="5" t="inlineStr">
        <is>
          <t>LOZA</t>
        </is>
      </c>
      <c r="D259" s="11" t="n">
        <v>25</v>
      </c>
      <c r="E259" s="12" t="n">
        <v>775145.52</v>
      </c>
      <c r="F259" s="12" t="n">
        <v>2368895.52</v>
      </c>
      <c r="G259" s="14">
        <f>E259/SUM(E$2:E$4165)</f>
        <v/>
      </c>
      <c r="H259" s="14">
        <f>H258+G259</f>
        <v/>
      </c>
      <c r="I259" s="5">
        <f>IF(H259&lt;=p_rot_a,"A",IF(H259&lt;=p_rot_b,"B","C"))</f>
        <v/>
      </c>
      <c r="J259" s="5" t="inlineStr">
        <is>
          <t>SI</t>
        </is>
      </c>
    </row>
    <row r="260">
      <c r="A260" s="5" t="inlineStr">
        <is>
          <t>158964</t>
        </is>
      </c>
      <c r="B260" s="5" t="inlineStr">
        <is>
          <t>CALENTADOR DE PASO THERMO MAX ELECTRIXO 10KW - 8KW  240 V</t>
        </is>
      </c>
      <c r="C260" s="5" t="inlineStr">
        <is>
          <t>FERRETERIA GENERAL</t>
        </is>
      </c>
      <c r="D260" s="11" t="n">
        <v>28</v>
      </c>
      <c r="E260" s="12" t="n">
        <v>775072.77</v>
      </c>
      <c r="F260" s="12" t="n">
        <v>3023521.98</v>
      </c>
      <c r="G260" s="14">
        <f>E260/SUM(E$2:E$4165)</f>
        <v/>
      </c>
      <c r="H260" s="14">
        <f>H259+G260</f>
        <v/>
      </c>
      <c r="I260" s="5">
        <f>IF(H260&lt;=p_rot_a,"A",IF(H260&lt;=p_rot_b,"B","C"))</f>
        <v/>
      </c>
      <c r="J260" s="5" t="inlineStr">
        <is>
          <t>SI</t>
        </is>
      </c>
    </row>
    <row r="261">
      <c r="A261" s="5" t="inlineStr">
        <is>
          <t>351100300992733</t>
        </is>
      </c>
      <c r="B261" s="5" t="inlineStr">
        <is>
          <t>FACHALETA FLEXIBLE GREY NATURE 57X27CM 0.16m2 EXTERIOR / INTERIOR</t>
        </is>
      </c>
      <c r="C261" s="5" t="inlineStr">
        <is>
          <t>FACHALETA</t>
        </is>
      </c>
      <c r="D261" s="11" t="n">
        <v>911</v>
      </c>
      <c r="E261" s="12" t="n">
        <v>762583.8100000001</v>
      </c>
      <c r="F261" s="12" t="n">
        <v>2219251.24</v>
      </c>
      <c r="G261" s="14">
        <f>E261/SUM(E$2:E$4165)</f>
        <v/>
      </c>
      <c r="H261" s="14">
        <f>H260+G261</f>
        <v/>
      </c>
      <c r="I261" s="5">
        <f>IF(H261&lt;=p_rot_a,"A",IF(H261&lt;=p_rot_b,"B","C"))</f>
        <v/>
      </c>
      <c r="J261" s="5" t="inlineStr">
        <is>
          <t>SI</t>
        </is>
      </c>
    </row>
    <row r="262">
      <c r="A262" s="5" t="inlineStr">
        <is>
          <t>994</t>
        </is>
      </c>
      <c r="B262" s="5" t="inlineStr">
        <is>
          <t>CODO 4 X 90</t>
        </is>
      </c>
      <c r="C262" s="5" t="inlineStr">
        <is>
          <t>TUBERIA PVC, CANOAS Y ACCESORIOS</t>
        </is>
      </c>
      <c r="D262" s="11" t="n">
        <v>382</v>
      </c>
      <c r="E262" s="12" t="n">
        <v>756244.47</v>
      </c>
      <c r="F262" s="12" t="n">
        <v>1057849.65</v>
      </c>
      <c r="G262" s="14">
        <f>E262/SUM(E$2:E$4165)</f>
        <v/>
      </c>
      <c r="H262" s="14">
        <f>H261+G262</f>
        <v/>
      </c>
      <c r="I262" s="5">
        <f>IF(H262&lt;=p_rot_a,"A",IF(H262&lt;=p_rot_b,"B","C"))</f>
        <v/>
      </c>
      <c r="J262" s="5" t="inlineStr">
        <is>
          <t>SI</t>
        </is>
      </c>
    </row>
    <row r="263">
      <c r="A263" s="5" t="inlineStr">
        <is>
          <t>4038</t>
        </is>
      </c>
      <c r="B263" s="5" t="inlineStr">
        <is>
          <t>TOTAL DISCO METAL 9 CORTE FINO</t>
        </is>
      </c>
      <c r="C263" s="5" t="inlineStr">
        <is>
          <t>FERRETERIA GENERAL</t>
        </is>
      </c>
      <c r="D263" s="11" t="n">
        <v>643</v>
      </c>
      <c r="E263" s="12" t="n">
        <v>754298.49</v>
      </c>
      <c r="F263" s="12" t="n">
        <v>1127548.86</v>
      </c>
      <c r="G263" s="14">
        <f>E263/SUM(E$2:E$4165)</f>
        <v/>
      </c>
      <c r="H263" s="14">
        <f>H262+G263</f>
        <v/>
      </c>
      <c r="I263" s="5">
        <f>IF(H263&lt;=p_rot_a,"A",IF(H263&lt;=p_rot_b,"B","C"))</f>
        <v/>
      </c>
      <c r="J263" s="5" t="inlineStr">
        <is>
          <t>SI</t>
        </is>
      </c>
    </row>
    <row r="264">
      <c r="A264" s="5" t="inlineStr">
        <is>
          <t>351100300992512</t>
        </is>
      </c>
      <c r="B264" s="5" t="inlineStr">
        <is>
          <t>LAMINA NUEVA TEC NIEVE GRIS KSJ23338 1.22 X. 2.44M 5MM MATE FIBRA BAMBU CARBON PVC IMITACION PIEDRA</t>
        </is>
      </c>
      <c r="C264" s="5" t="inlineStr">
        <is>
          <t>IMPORTACION LAMINA PVC, BAMBU, ACC</t>
        </is>
      </c>
      <c r="D264" s="11" t="n">
        <v>281</v>
      </c>
      <c r="E264" s="12" t="n">
        <v>749707.54</v>
      </c>
      <c r="F264" s="12" t="n">
        <v>3685244.26</v>
      </c>
      <c r="G264" s="14">
        <f>E264/SUM(E$2:E$4165)</f>
        <v/>
      </c>
      <c r="H264" s="14">
        <f>H263+G264</f>
        <v/>
      </c>
      <c r="I264" s="5">
        <f>IF(H264&lt;=p_rot_a,"A",IF(H264&lt;=p_rot_b,"B","C"))</f>
        <v/>
      </c>
      <c r="J264" s="5" t="inlineStr">
        <is>
          <t>SI</t>
        </is>
      </c>
    </row>
    <row r="265">
      <c r="A265" s="5" t="inlineStr">
        <is>
          <t>3990355</t>
        </is>
      </c>
      <c r="B265" s="5" t="inlineStr">
        <is>
          <t>IMPERSA MURO SECO GRIS 20KG</t>
        </is>
      </c>
      <c r="C265" s="5" t="inlineStr">
        <is>
          <t>MORTEROS, CEMENTOS</t>
        </is>
      </c>
      <c r="D265" s="11" t="n">
        <v>854</v>
      </c>
      <c r="E265" s="12" t="n">
        <v>742590.35</v>
      </c>
      <c r="F265" s="12" t="n">
        <v>3610236.95</v>
      </c>
      <c r="G265" s="14">
        <f>E265/SUM(E$2:E$4165)</f>
        <v/>
      </c>
      <c r="H265" s="14">
        <f>H264+G265</f>
        <v/>
      </c>
      <c r="I265" s="5">
        <f>IF(H265&lt;=p_rot_a,"A",IF(H265&lt;=p_rot_b,"B","C"))</f>
        <v/>
      </c>
      <c r="J265" s="5" t="inlineStr">
        <is>
          <t>SI</t>
        </is>
      </c>
    </row>
    <row r="266">
      <c r="A266" s="5" t="inlineStr">
        <is>
          <t>526</t>
        </is>
      </c>
      <c r="B266" s="5" t="inlineStr">
        <is>
          <t>BOTAGUA 12  6X6</t>
        </is>
      </c>
      <c r="C266" s="5" t="inlineStr">
        <is>
          <t>BOTAGUAS, CUMBRERAS, CANOAS METALICAS</t>
        </is>
      </c>
      <c r="D266" s="11" t="n">
        <v>1455</v>
      </c>
      <c r="E266" s="12" t="n">
        <v>742044.21</v>
      </c>
      <c r="F266" s="12" t="n">
        <v>2520689.21</v>
      </c>
      <c r="G266" s="14">
        <f>E266/SUM(E$2:E$4165)</f>
        <v/>
      </c>
      <c r="H266" s="14">
        <f>H265+G266</f>
        <v/>
      </c>
      <c r="I266" s="5">
        <f>IF(H266&lt;=p_rot_a,"A",IF(H266&lt;=p_rot_b,"B","C"))</f>
        <v/>
      </c>
      <c r="J266" s="5" t="inlineStr">
        <is>
          <t>SI</t>
        </is>
      </c>
    </row>
    <row r="267">
      <c r="A267" s="5" t="inlineStr">
        <is>
          <t>351100300992387</t>
        </is>
      </c>
      <c r="B267" s="5" t="inlineStr">
        <is>
          <t>DIAMOND MUEBLE LAVATORIO NBU8-60 GREY AEREO 60CM X 47CM X48CM (NO INCLUYE GRIFERIA)</t>
        </is>
      </c>
      <c r="C267" s="5" t="inlineStr">
        <is>
          <t>IMPORTACION LOZA</t>
        </is>
      </c>
      <c r="D267" s="11" t="n">
        <v>17</v>
      </c>
      <c r="E267" s="12" t="n">
        <v>741261.17</v>
      </c>
      <c r="F267" s="12" t="n">
        <v>1570178.29</v>
      </c>
      <c r="G267" s="14">
        <f>E267/SUM(E$2:E$4165)</f>
        <v/>
      </c>
      <c r="H267" s="14">
        <f>H266+G267</f>
        <v/>
      </c>
      <c r="I267" s="5">
        <f>IF(H267&lt;=p_rot_a,"A",IF(H267&lt;=p_rot_b,"B","C"))</f>
        <v/>
      </c>
      <c r="J267" s="5" t="inlineStr">
        <is>
          <t>SI</t>
        </is>
      </c>
    </row>
    <row r="268">
      <c r="A268" s="5" t="inlineStr">
        <is>
          <t>10140003</t>
        </is>
      </c>
      <c r="B268" s="5" t="inlineStr">
        <is>
          <t>TUBO ESTRUCT. CUADRADO 2X2 1.80MM GALVANIZADO</t>
        </is>
      </c>
      <c r="C268" s="5" t="inlineStr">
        <is>
          <t>TUBERIA ESTRUCTURAL</t>
        </is>
      </c>
      <c r="D268" s="11" t="n">
        <v>494</v>
      </c>
      <c r="E268" s="12" t="n">
        <v>740628.26</v>
      </c>
      <c r="F268" s="12" t="n">
        <v>4714433.49</v>
      </c>
      <c r="G268" s="14">
        <f>E268/SUM(E$2:E$4165)</f>
        <v/>
      </c>
      <c r="H268" s="14">
        <f>H267+G268</f>
        <v/>
      </c>
      <c r="I268" s="5">
        <f>IF(H268&lt;=p_rot_a,"A",IF(H268&lt;=p_rot_b,"B","C"))</f>
        <v/>
      </c>
      <c r="J268" s="5" t="inlineStr">
        <is>
          <t>SI</t>
        </is>
      </c>
    </row>
    <row r="269">
      <c r="A269" s="5" t="inlineStr">
        <is>
          <t>233</t>
        </is>
      </c>
      <c r="B269" s="5" t="inlineStr">
        <is>
          <t>PINO 1X4 3.20MTS (19x90mm)</t>
        </is>
      </c>
      <c r="C269" s="5" t="inlineStr">
        <is>
          <t>PINO</t>
        </is>
      </c>
      <c r="D269" s="11" t="n">
        <v>1129</v>
      </c>
      <c r="E269" s="12" t="n">
        <v>740363.24</v>
      </c>
      <c r="F269" s="12" t="n">
        <v>2331501.7</v>
      </c>
      <c r="G269" s="14">
        <f>E269/SUM(E$2:E$4165)</f>
        <v/>
      </c>
      <c r="H269" s="14">
        <f>H268+G269</f>
        <v/>
      </c>
      <c r="I269" s="5">
        <f>IF(H269&lt;=p_rot_a,"A",IF(H269&lt;=p_rot_b,"B","C"))</f>
        <v/>
      </c>
      <c r="J269" s="5" t="inlineStr">
        <is>
          <t>SI</t>
        </is>
      </c>
    </row>
    <row r="270">
      <c r="A270" s="5" t="inlineStr">
        <is>
          <t>351100300992197</t>
        </is>
      </c>
      <c r="B270" s="5" t="inlineStr">
        <is>
          <t>VIDRIO SUPER XL COCINA 87CM X 52CM 5 QUEMADORES PAE-905GV EMPORTRABLE</t>
        </is>
      </c>
      <c r="C270" s="5" t="inlineStr">
        <is>
          <t>ACCESORIOS ELECTRICOS Y CABLES</t>
        </is>
      </c>
      <c r="D270" s="11" t="n">
        <v>32</v>
      </c>
      <c r="E270" s="12" t="n">
        <v>739660.64</v>
      </c>
      <c r="F270" s="12" t="n">
        <v>2552932.34</v>
      </c>
      <c r="G270" s="14">
        <f>E270/SUM(E$2:E$4165)</f>
        <v/>
      </c>
      <c r="H270" s="14">
        <f>H269+G270</f>
        <v/>
      </c>
      <c r="I270" s="5">
        <f>IF(H270&lt;=p_rot_a,"A",IF(H270&lt;=p_rot_b,"B","C"))</f>
        <v/>
      </c>
      <c r="J270" s="5" t="inlineStr">
        <is>
          <t>SI</t>
        </is>
      </c>
    </row>
    <row r="271">
      <c r="A271" s="5" t="inlineStr">
        <is>
          <t>7823</t>
        </is>
      </c>
      <c r="B271" s="5" t="inlineStr">
        <is>
          <t>LLAVIN PELOTA C/LLAVE 587 EB</t>
        </is>
      </c>
      <c r="C271" s="5" t="inlineStr">
        <is>
          <t>FERRETERIA GENERAL</t>
        </is>
      </c>
      <c r="D271" s="11" t="n">
        <v>471</v>
      </c>
      <c r="E271" s="12" t="n">
        <v>738767.86</v>
      </c>
      <c r="F271" s="12" t="n">
        <v>1958151.28</v>
      </c>
      <c r="G271" s="14">
        <f>E271/SUM(E$2:E$4165)</f>
        <v/>
      </c>
      <c r="H271" s="14">
        <f>H270+G271</f>
        <v/>
      </c>
      <c r="I271" s="5">
        <f>IF(H271&lt;=p_rot_a,"A",IF(H271&lt;=p_rot_b,"B","C"))</f>
        <v/>
      </c>
      <c r="J271" s="5" t="inlineStr">
        <is>
          <t>SI</t>
        </is>
      </c>
    </row>
    <row r="272">
      <c r="A272" s="5" t="inlineStr">
        <is>
          <t>351100300992205</t>
        </is>
      </c>
      <c r="B272" s="5" t="inlineStr">
        <is>
          <t>DUCHA BAÑO FF1106H EXPUESTA COLOR GRIS PLOMO FANG</t>
        </is>
      </c>
      <c r="C272" s="5" t="inlineStr">
        <is>
          <t>IMPORTACION GRIFERIA</t>
        </is>
      </c>
      <c r="D272" s="11" t="n">
        <v>18</v>
      </c>
      <c r="E272" s="12" t="n">
        <v>737413.8</v>
      </c>
      <c r="F272" s="12" t="n">
        <v>1098915.93</v>
      </c>
      <c r="G272" s="14">
        <f>E272/SUM(E$2:E$4165)</f>
        <v/>
      </c>
      <c r="H272" s="14">
        <f>H271+G272</f>
        <v/>
      </c>
      <c r="I272" s="5">
        <f>IF(H272&lt;=p_rot_a,"A",IF(H272&lt;=p_rot_b,"B","C"))</f>
        <v/>
      </c>
      <c r="J272" s="5" t="inlineStr">
        <is>
          <t>SI</t>
        </is>
      </c>
    </row>
    <row r="273">
      <c r="A273" s="5" t="inlineStr">
        <is>
          <t>351100300992472</t>
        </is>
      </c>
      <c r="B273" s="5" t="inlineStr">
        <is>
          <t>FREGADERO BARCELONA GRIS PLOMO 50CM X 40CM X 20CM NO INCLUYE GRIFERIA</t>
        </is>
      </c>
      <c r="C273" s="5" t="inlineStr">
        <is>
          <t>IMPORTACION FREGADEROS</t>
        </is>
      </c>
      <c r="D273" s="11" t="n">
        <v>34</v>
      </c>
      <c r="E273" s="12" t="n">
        <v>732936.15</v>
      </c>
      <c r="F273" s="12" t="n">
        <v>1345243.36</v>
      </c>
      <c r="G273" s="14">
        <f>E273/SUM(E$2:E$4165)</f>
        <v/>
      </c>
      <c r="H273" s="14">
        <f>H272+G273</f>
        <v/>
      </c>
      <c r="I273" s="5">
        <f>IF(H273&lt;=p_rot_a,"A",IF(H273&lt;=p_rot_b,"B","C"))</f>
        <v/>
      </c>
      <c r="J273" s="5" t="inlineStr">
        <is>
          <t>SI</t>
        </is>
      </c>
    </row>
    <row r="274">
      <c r="A274" s="5" t="inlineStr">
        <is>
          <t>10140012</t>
        </is>
      </c>
      <c r="B274" s="5" t="inlineStr">
        <is>
          <t>TUBO ESTRUCT. CUADRADO 4X4 (100X100) 1.50MM GALVANIZADO</t>
        </is>
      </c>
      <c r="C274" s="5" t="inlineStr">
        <is>
          <t>TUBERIA ESTRUCTURAL</t>
        </is>
      </c>
      <c r="D274" s="11" t="n">
        <v>266</v>
      </c>
      <c r="E274" s="12" t="n">
        <v>732496.98</v>
      </c>
      <c r="F274" s="12" t="n">
        <v>4369307.02</v>
      </c>
      <c r="G274" s="14">
        <f>E274/SUM(E$2:E$4165)</f>
        <v/>
      </c>
      <c r="H274" s="14">
        <f>H273+G274</f>
        <v/>
      </c>
      <c r="I274" s="5">
        <f>IF(H274&lt;=p_rot_a,"A",IF(H274&lt;=p_rot_b,"B","C"))</f>
        <v/>
      </c>
      <c r="J274" s="5" t="inlineStr">
        <is>
          <t>SI</t>
        </is>
      </c>
    </row>
    <row r="275">
      <c r="A275" s="5" t="inlineStr">
        <is>
          <t>351100300991868</t>
        </is>
      </c>
      <c r="B275" s="5" t="inlineStr">
        <is>
          <t>RODAPIE PVC ZP-03 MADERA GRIS 3.5 PULG X 2.40M CON CANALETA INCLUIDA</t>
        </is>
      </c>
      <c r="C275" s="5" t="inlineStr">
        <is>
          <t>RODAPIE Y ACCESORIOS</t>
        </is>
      </c>
      <c r="D275" s="11" t="n">
        <v>696</v>
      </c>
      <c r="E275" s="12" t="n">
        <v>731503.98</v>
      </c>
      <c r="F275" s="12" t="n">
        <v>1731947.36</v>
      </c>
      <c r="G275" s="14">
        <f>E275/SUM(E$2:E$4165)</f>
        <v/>
      </c>
      <c r="H275" s="14">
        <f>H274+G275</f>
        <v/>
      </c>
      <c r="I275" s="5">
        <f>IF(H275&lt;=p_rot_a,"A",IF(H275&lt;=p_rot_b,"B","C"))</f>
        <v/>
      </c>
      <c r="J275" s="5" t="inlineStr">
        <is>
          <t>SI</t>
        </is>
      </c>
    </row>
    <row r="276">
      <c r="A276" s="5" t="inlineStr">
        <is>
          <t>351100300992356</t>
        </is>
      </c>
      <c r="B276" s="5" t="inlineStr">
        <is>
          <t>DUCHA EXPUESTA REDONDO CROMADA AJUSTABLE AQP-23152 + CALENTADOR DE AGUA 3800W DIGITAL 110V  AQP-X55</t>
        </is>
      </c>
      <c r="C276" s="5" t="inlineStr">
        <is>
          <t>IMPORTACION GRIFERIA</t>
        </is>
      </c>
      <c r="D276" s="11" t="n">
        <v>20</v>
      </c>
      <c r="E276" s="12" t="n">
        <v>731045.1899999999</v>
      </c>
      <c r="F276" s="12" t="n">
        <v>1205176.99</v>
      </c>
      <c r="G276" s="14">
        <f>E276/SUM(E$2:E$4165)</f>
        <v/>
      </c>
      <c r="H276" s="14">
        <f>H275+G276</f>
        <v/>
      </c>
      <c r="I276" s="5">
        <f>IF(H276&lt;=p_rot_a,"A",IF(H276&lt;=p_rot_b,"B","C"))</f>
        <v/>
      </c>
      <c r="J276" s="5" t="inlineStr">
        <is>
          <t>SI</t>
        </is>
      </c>
    </row>
    <row r="277">
      <c r="A277" s="5" t="inlineStr">
        <is>
          <t>351100300992066</t>
        </is>
      </c>
      <c r="B277" s="5" t="inlineStr">
        <is>
          <t>$$ INODORO ECO BLANCO 4.8L 2 PIEZAS MANIJA TRBL</t>
        </is>
      </c>
      <c r="C277" s="5" t="inlineStr">
        <is>
          <t>LOZA SANITARIA</t>
        </is>
      </c>
      <c r="D277" s="11" t="n">
        <v>102</v>
      </c>
      <c r="E277" s="12" t="n">
        <v>730738.73</v>
      </c>
      <c r="F277" s="12" t="n">
        <v>3076738.73</v>
      </c>
      <c r="G277" s="14">
        <f>E277/SUM(E$2:E$4165)</f>
        <v/>
      </c>
      <c r="H277" s="14">
        <f>H276+G277</f>
        <v/>
      </c>
      <c r="I277" s="5">
        <f>IF(H277&lt;=p_rot_a,"A",IF(H277&lt;=p_rot_b,"B","C"))</f>
        <v/>
      </c>
      <c r="J277" s="5" t="inlineStr">
        <is>
          <t>SI</t>
        </is>
      </c>
    </row>
    <row r="278">
      <c r="A278" s="5" t="inlineStr">
        <is>
          <t>PINT-IM-0007</t>
        </is>
      </c>
      <c r="B278" s="5" t="inlineStr">
        <is>
          <t>LANCO DRY COAT ACCENT MATE GALON DC479-4</t>
        </is>
      </c>
      <c r="C278" s="5" t="inlineStr">
        <is>
          <t>IMPERMEABILIZANTES</t>
        </is>
      </c>
      <c r="D278" s="11" t="n">
        <v>77</v>
      </c>
      <c r="E278" s="12" t="n">
        <v>729417.0699999999</v>
      </c>
      <c r="F278" s="12" t="n">
        <v>1238472.57</v>
      </c>
      <c r="G278" s="14">
        <f>E278/SUM(E$2:E$4165)</f>
        <v/>
      </c>
      <c r="H278" s="14">
        <f>H277+G278</f>
        <v/>
      </c>
      <c r="I278" s="5">
        <f>IF(H278&lt;=p_rot_a,"A",IF(H278&lt;=p_rot_b,"B","C"))</f>
        <v/>
      </c>
      <c r="J278" s="5" t="inlineStr">
        <is>
          <t>SI</t>
        </is>
      </c>
    </row>
    <row r="279">
      <c r="A279" s="5" t="inlineStr">
        <is>
          <t>351100300991804</t>
        </is>
      </c>
      <c r="B279" s="5" t="inlineStr">
        <is>
          <t>LUZ LED 60CM PARA PANEL ACANALADO</t>
        </is>
      </c>
      <c r="C279" s="5" t="inlineStr">
        <is>
          <t>PANEL ACANALADO INTERIOR</t>
        </is>
      </c>
      <c r="D279" s="11" t="n">
        <v>563</v>
      </c>
      <c r="E279" s="12" t="n">
        <v>726450</v>
      </c>
      <c r="F279" s="12" t="n">
        <v>1744208.29</v>
      </c>
      <c r="G279" s="14">
        <f>E279/SUM(E$2:E$4165)</f>
        <v/>
      </c>
      <c r="H279" s="14">
        <f>H278+G279</f>
        <v/>
      </c>
      <c r="I279" s="5">
        <f>IF(H279&lt;=p_rot_a,"A",IF(H279&lt;=p_rot_b,"B","C"))</f>
        <v/>
      </c>
      <c r="J279" s="5" t="inlineStr">
        <is>
          <t>SI</t>
        </is>
      </c>
    </row>
    <row r="280">
      <c r="A280" s="5" t="inlineStr">
        <is>
          <t>351100300992518</t>
        </is>
      </c>
      <c r="B280" s="5" t="inlineStr">
        <is>
          <t>LAMINA NUEVA TEC IMPERIAL 80133 1.22 X. 2.44M 5MM MATE FIBRA BAMBU CARBON PVC IMITACION PIEDRA</t>
        </is>
      </c>
      <c r="C280" s="5" t="inlineStr">
        <is>
          <t>IMPORTACION LAMINA PVC, BAMBU, ACC</t>
        </is>
      </c>
      <c r="D280" s="11" t="n">
        <v>65</v>
      </c>
      <c r="E280" s="12" t="n">
        <v>720493.97</v>
      </c>
      <c r="F280" s="12" t="n">
        <v>1303371.68</v>
      </c>
      <c r="G280" s="14">
        <f>E280/SUM(E$2:E$4165)</f>
        <v/>
      </c>
      <c r="H280" s="14">
        <f>H279+G280</f>
        <v/>
      </c>
      <c r="I280" s="5">
        <f>IF(H280&lt;=p_rot_a,"A",IF(H280&lt;=p_rot_b,"B","C"))</f>
        <v/>
      </c>
      <c r="J280" s="5" t="inlineStr">
        <is>
          <t>SI</t>
        </is>
      </c>
    </row>
    <row r="281">
      <c r="A281" s="5" t="inlineStr">
        <is>
          <t>351100300992035</t>
        </is>
      </c>
      <c r="B281" s="5" t="inlineStr">
        <is>
          <t>LAMINA PVC PM16-M MARMOL AZULADO TEXTURIZADA MATE 1.22X2.44 3MM IMITACION PIEDRA NATURA</t>
        </is>
      </c>
      <c r="C281" s="5" t="inlineStr">
        <is>
          <t>SIN CATEGORIA</t>
        </is>
      </c>
      <c r="D281" s="11" t="n">
        <v>131</v>
      </c>
      <c r="E281" s="12" t="n">
        <v>718607.67</v>
      </c>
      <c r="F281" s="12" t="n">
        <v>2107207.67</v>
      </c>
      <c r="G281" s="14">
        <f>E281/SUM(E$2:E$4165)</f>
        <v/>
      </c>
      <c r="H281" s="14">
        <f>H280+G281</f>
        <v/>
      </c>
      <c r="I281" s="5">
        <f>IF(H281&lt;=p_rot_a,"A",IF(H281&lt;=p_rot_b,"B","C"))</f>
        <v/>
      </c>
      <c r="J281" s="5" t="inlineStr">
        <is>
          <t>SI</t>
        </is>
      </c>
    </row>
    <row r="282">
      <c r="A282" s="5" t="inlineStr">
        <is>
          <t>351100300992115</t>
        </is>
      </c>
      <c r="B282" s="5" t="inlineStr">
        <is>
          <t>PERFIL U JOTA DORADO 2.95M PARA LAMINA BAMBU</t>
        </is>
      </c>
      <c r="C282" s="5" t="inlineStr">
        <is>
          <t>IMPORTACION LAMINA PVC, BAMBU, ACC</t>
        </is>
      </c>
      <c r="D282" s="11" t="n">
        <v>310</v>
      </c>
      <c r="E282" s="12" t="n">
        <v>715097.66</v>
      </c>
      <c r="F282" s="12" t="n">
        <v>956522.12</v>
      </c>
      <c r="G282" s="14">
        <f>E282/SUM(E$2:E$4165)</f>
        <v/>
      </c>
      <c r="H282" s="14">
        <f>H281+G282</f>
        <v/>
      </c>
      <c r="I282" s="5">
        <f>IF(H282&lt;=p_rot_a,"A",IF(H282&lt;=p_rot_b,"B","C"))</f>
        <v/>
      </c>
      <c r="J282" s="5" t="inlineStr">
        <is>
          <t>SI</t>
        </is>
      </c>
    </row>
    <row r="283">
      <c r="A283" s="5" t="inlineStr">
        <is>
          <t>25109</t>
        </is>
      </c>
      <c r="B283" s="5" t="inlineStr">
        <is>
          <t>LAMINA ESTEREOFON 2 PULG 1.22 X 2.44</t>
        </is>
      </c>
      <c r="C283" s="5" t="inlineStr">
        <is>
          <t>LAMINAS Y PERFILERIA LIVIANA</t>
        </is>
      </c>
      <c r="D283" s="11" t="n">
        <v>307</v>
      </c>
      <c r="E283" s="12" t="n">
        <v>706260.27</v>
      </c>
      <c r="F283" s="12" t="n">
        <v>2089857.08</v>
      </c>
      <c r="G283" s="14">
        <f>E283/SUM(E$2:E$4165)</f>
        <v/>
      </c>
      <c r="H283" s="14">
        <f>H282+G283</f>
        <v/>
      </c>
      <c r="I283" s="5">
        <f>IF(H283&lt;=p_rot_a,"A",IF(H283&lt;=p_rot_b,"B","C"))</f>
        <v/>
      </c>
      <c r="J283" s="5" t="inlineStr">
        <is>
          <t>SI</t>
        </is>
      </c>
    </row>
    <row r="284">
      <c r="A284" s="5" t="inlineStr">
        <is>
          <t>351100300991866</t>
        </is>
      </c>
      <c r="B284" s="5" t="inlineStr">
        <is>
          <t>RODAPIE PVC ZP-02 MADERA INTERMEDIA 3.5 PULG X 2.40M CON CANALETA INCLUIDA</t>
        </is>
      </c>
      <c r="C284" s="5" t="inlineStr">
        <is>
          <t>RODAPIE Y ACCESORIOS</t>
        </is>
      </c>
      <c r="D284" s="11" t="n">
        <v>600</v>
      </c>
      <c r="E284" s="12" t="n">
        <v>705682.21</v>
      </c>
      <c r="F284" s="12" t="n">
        <v>1484782.21</v>
      </c>
      <c r="G284" s="14">
        <f>E284/SUM(E$2:E$4165)</f>
        <v/>
      </c>
      <c r="H284" s="14">
        <f>H283+G284</f>
        <v/>
      </c>
      <c r="I284" s="5">
        <f>IF(H284&lt;=p_rot_a,"A",IF(H284&lt;=p_rot_b,"B","C"))</f>
        <v/>
      </c>
      <c r="J284" s="5" t="inlineStr">
        <is>
          <t>SI</t>
        </is>
      </c>
    </row>
    <row r="285">
      <c r="A285" s="5" t="inlineStr">
        <is>
          <t>351100300991974</t>
        </is>
      </c>
      <c r="B285" s="5" t="inlineStr">
        <is>
          <t>KIT MUEBLE MADERA CLARO + LAVATORIO BOWL + GRIFERIA + DESAGUE + ABASTO MAYIST 44CM X 44CM X 80CM</t>
        </is>
      </c>
      <c r="C285" s="5" t="inlineStr">
        <is>
          <t>LOZA SANITARIA</t>
        </is>
      </c>
      <c r="D285" s="11" t="n">
        <v>41</v>
      </c>
      <c r="E285" s="12" t="n">
        <v>704592.51</v>
      </c>
      <c r="F285" s="12" t="n">
        <v>2905309.03</v>
      </c>
      <c r="G285" s="14">
        <f>E285/SUM(E$2:E$4165)</f>
        <v/>
      </c>
      <c r="H285" s="14">
        <f>H284+G285</f>
        <v/>
      </c>
      <c r="I285" s="5">
        <f>IF(H285&lt;=p_rot_a,"A",IF(H285&lt;=p_rot_b,"B","C"))</f>
        <v/>
      </c>
      <c r="J285" s="5" t="inlineStr">
        <is>
          <t>SI</t>
        </is>
      </c>
    </row>
    <row r="286">
      <c r="A286" s="5" t="inlineStr">
        <is>
          <t>351100300991423</t>
        </is>
      </c>
      <c r="B286" s="5" t="inlineStr">
        <is>
          <t>TORNILLO TECHO 2 PB ROJO</t>
        </is>
      </c>
      <c r="C286" s="5" t="inlineStr">
        <is>
          <t>TORNILLERIA</t>
        </is>
      </c>
      <c r="D286" s="11" t="n">
        <v>28346</v>
      </c>
      <c r="E286" s="12" t="n">
        <v>700635.3100000001</v>
      </c>
      <c r="F286" s="12" t="n">
        <v>1191761.81</v>
      </c>
      <c r="G286" s="14">
        <f>E286/SUM(E$2:E$4165)</f>
        <v/>
      </c>
      <c r="H286" s="14">
        <f>H285+G286</f>
        <v/>
      </c>
      <c r="I286" s="5">
        <f>IF(H286&lt;=p_rot_a,"A",IF(H286&lt;=p_rot_b,"B","C"))</f>
        <v/>
      </c>
      <c r="J286" s="5" t="inlineStr">
        <is>
          <t>SI</t>
        </is>
      </c>
    </row>
    <row r="287">
      <c r="A287" s="5" t="inlineStr">
        <is>
          <t>546</t>
        </is>
      </c>
      <c r="B287" s="5" t="inlineStr">
        <is>
          <t>STUD 2 1/2 x  3.05</t>
        </is>
      </c>
      <c r="C287" s="5" t="inlineStr">
        <is>
          <t>LAMINAS Y PERFILERIA LIVIANA</t>
        </is>
      </c>
      <c r="D287" s="11" t="n">
        <v>2902</v>
      </c>
      <c r="E287" s="12" t="n">
        <v>700235.26</v>
      </c>
      <c r="F287" s="12" t="n">
        <v>2392905.66</v>
      </c>
      <c r="G287" s="14">
        <f>E287/SUM(E$2:E$4165)</f>
        <v/>
      </c>
      <c r="H287" s="14">
        <f>H286+G287</f>
        <v/>
      </c>
      <c r="I287" s="5">
        <f>IF(H287&lt;=p_rot_a,"A",IF(H287&lt;=p_rot_b,"B","C"))</f>
        <v/>
      </c>
      <c r="J287" s="5" t="inlineStr">
        <is>
          <t>SI</t>
        </is>
      </c>
    </row>
    <row r="288">
      <c r="A288" s="5" t="inlineStr">
        <is>
          <t>351100300992474</t>
        </is>
      </c>
      <c r="B288" s="5" t="inlineStr">
        <is>
          <t>FREGADERO SANTIAGO SATIN 80CM X 49CM X 20CM  NO INCLUYE GRIFERIA</t>
        </is>
      </c>
      <c r="C288" s="5" t="inlineStr">
        <is>
          <t>IMPORTACION FREGADEROS</t>
        </is>
      </c>
      <c r="D288" s="11" t="n">
        <v>22</v>
      </c>
      <c r="E288" s="12" t="n">
        <v>700217.25</v>
      </c>
      <c r="F288" s="12" t="n">
        <v>1251185.84</v>
      </c>
      <c r="G288" s="14">
        <f>E288/SUM(E$2:E$4165)</f>
        <v/>
      </c>
      <c r="H288" s="14">
        <f>H287+G288</f>
        <v/>
      </c>
      <c r="I288" s="5">
        <f>IF(H288&lt;=p_rot_a,"A",IF(H288&lt;=p_rot_b,"B","C"))</f>
        <v/>
      </c>
      <c r="J288" s="5" t="inlineStr">
        <is>
          <t>SI</t>
        </is>
      </c>
    </row>
    <row r="289">
      <c r="A289" s="5" t="inlineStr">
        <is>
          <t>351100300992671</t>
        </is>
      </c>
      <c r="B289" s="5" t="inlineStr">
        <is>
          <t>LAMINA NUEVA TEC XL LINO BLANCO GRB01XD 1.22 X. 2.80M 5MM MATE FIBRA BAMBU CARBON PVC IMITACION</t>
        </is>
      </c>
      <c r="C289" s="5" t="inlineStr">
        <is>
          <t>IMPORTACION LAMINA PVC, BAMBU, ACC</t>
        </is>
      </c>
      <c r="D289" s="11" t="n">
        <v>96</v>
      </c>
      <c r="E289" s="12" t="n">
        <v>699343.1899999999</v>
      </c>
      <c r="F289" s="12" t="n">
        <v>1439552.09</v>
      </c>
      <c r="G289" s="14">
        <f>E289/SUM(E$2:E$4165)</f>
        <v/>
      </c>
      <c r="H289" s="14">
        <f>H288+G289</f>
        <v/>
      </c>
      <c r="I289" s="5">
        <f>IF(H289&lt;=p_rot_a,"A",IF(H289&lt;=p_rot_b,"B","C"))</f>
        <v/>
      </c>
      <c r="J289" s="5" t="inlineStr">
        <is>
          <t>SI</t>
        </is>
      </c>
    </row>
    <row r="290">
      <c r="A290" s="5" t="inlineStr">
        <is>
          <t>7425</t>
        </is>
      </c>
      <c r="B290" s="5" t="inlineStr">
        <is>
          <t>DURETAN BLANCO 300ML</t>
        </is>
      </c>
      <c r="C290" s="5" t="inlineStr">
        <is>
          <t>PINTURAS Y SELLADORES</t>
        </is>
      </c>
      <c r="D290" s="11" t="n">
        <v>516</v>
      </c>
      <c r="E290" s="12" t="n">
        <v>697668.4300000001</v>
      </c>
      <c r="F290" s="12" t="n">
        <v>2657605.95</v>
      </c>
      <c r="G290" s="14">
        <f>E290/SUM(E$2:E$4165)</f>
        <v/>
      </c>
      <c r="H290" s="14">
        <f>H289+G290</f>
        <v/>
      </c>
      <c r="I290" s="5">
        <f>IF(H290&lt;=p_rot_a,"A",IF(H290&lt;=p_rot_b,"B","C"))</f>
        <v/>
      </c>
      <c r="J290" s="5" t="inlineStr">
        <is>
          <t>SI</t>
        </is>
      </c>
    </row>
    <row r="291">
      <c r="A291" s="5" t="inlineStr">
        <is>
          <t>18</t>
        </is>
      </c>
      <c r="B291" s="5" t="inlineStr">
        <is>
          <t>MALLA ELECTROSOLDADA (1) MIDE 2.20X6 3.80MM</t>
        </is>
      </c>
      <c r="C291" s="5" t="inlineStr">
        <is>
          <t>TUBERIA INDUSTRIAL, HIERROS PLANOS Y CORRUGADOS</t>
        </is>
      </c>
      <c r="D291" s="11" t="n">
        <v>339</v>
      </c>
      <c r="E291" s="12" t="n">
        <v>695215.02</v>
      </c>
      <c r="F291" s="12" t="n">
        <v>3321446.43</v>
      </c>
      <c r="G291" s="14">
        <f>E291/SUM(E$2:E$4165)</f>
        <v/>
      </c>
      <c r="H291" s="14">
        <f>H290+G291</f>
        <v/>
      </c>
      <c r="I291" s="5">
        <f>IF(H291&lt;=p_rot_a,"A",IF(H291&lt;=p_rot_b,"B","C"))</f>
        <v/>
      </c>
      <c r="J291" s="5" t="inlineStr">
        <is>
          <t>SI</t>
        </is>
      </c>
    </row>
    <row r="292">
      <c r="A292" s="5" t="inlineStr">
        <is>
          <t>351100300992338</t>
        </is>
      </c>
      <c r="B292" s="5" t="inlineStr">
        <is>
          <t>ABANICO DE TECHO MULTIFUNCION PARLANTE  BLUETOOTH VT15-FLO048 48 PULG VENTILADOR</t>
        </is>
      </c>
      <c r="C292" s="5" t="inlineStr">
        <is>
          <t>IMPORTACION FERRETERIA GENERAL</t>
        </is>
      </c>
      <c r="D292" s="11" t="n">
        <v>40</v>
      </c>
      <c r="E292" s="12" t="n">
        <v>689663.15</v>
      </c>
      <c r="F292" s="12" t="n">
        <v>1849371.68</v>
      </c>
      <c r="G292" s="14">
        <f>E292/SUM(E$2:E$4165)</f>
        <v/>
      </c>
      <c r="H292" s="14">
        <f>H291+G292</f>
        <v/>
      </c>
      <c r="I292" s="5">
        <f>IF(H292&lt;=p_rot_a,"A",IF(H292&lt;=p_rot_b,"B","C"))</f>
        <v/>
      </c>
      <c r="J292" s="5" t="inlineStr">
        <is>
          <t>SI</t>
        </is>
      </c>
    </row>
    <row r="293">
      <c r="A293" s="5" t="inlineStr">
        <is>
          <t>351100300991633</t>
        </is>
      </c>
      <c r="B293" s="5" t="inlineStr">
        <is>
          <t>TABLILLA PVC TP-047 CINAMON  PAQUETE 10U 11.8M2 20cmx5.90m</t>
        </is>
      </c>
      <c r="C293" s="5" t="inlineStr">
        <is>
          <t>IMPORTACION TABLILLA, CORNISAS, UNIONES</t>
        </is>
      </c>
      <c r="D293" s="11" t="n">
        <v>138.73</v>
      </c>
      <c r="E293" s="12" t="n">
        <v>684849</v>
      </c>
      <c r="F293" s="12" t="n">
        <v>3407427.08</v>
      </c>
      <c r="G293" s="14">
        <f>E293/SUM(E$2:E$4165)</f>
        <v/>
      </c>
      <c r="H293" s="14">
        <f>H292+G293</f>
        <v/>
      </c>
      <c r="I293" s="5">
        <f>IF(H293&lt;=p_rot_a,"A",IF(H293&lt;=p_rot_b,"B","C"))</f>
        <v/>
      </c>
      <c r="J293" s="5" t="inlineStr">
        <is>
          <t>SI</t>
        </is>
      </c>
    </row>
    <row r="294">
      <c r="A294" s="5" t="inlineStr">
        <is>
          <t>6992872</t>
        </is>
      </c>
      <c r="B294" s="5" t="inlineStr">
        <is>
          <t>RODAPIE PS OTTAWA 10CM X 2.40M TJ05A-10-10</t>
        </is>
      </c>
      <c r="C294" s="5" t="inlineStr">
        <is>
          <t>IMPORTACION PISO SPC</t>
        </is>
      </c>
      <c r="D294" s="11" t="n">
        <v>345</v>
      </c>
      <c r="E294" s="12" t="n">
        <v>682310.01</v>
      </c>
      <c r="F294" s="12" t="n">
        <v>1138373.89</v>
      </c>
      <c r="G294" s="14">
        <f>E294/SUM(E$2:E$4165)</f>
        <v/>
      </c>
      <c r="H294" s="14">
        <f>H293+G294</f>
        <v/>
      </c>
      <c r="I294" s="5">
        <f>IF(H294&lt;=p_rot_a,"A",IF(H294&lt;=p_rot_b,"B","C"))</f>
        <v/>
      </c>
      <c r="J294" s="5" t="inlineStr">
        <is>
          <t>SI</t>
        </is>
      </c>
    </row>
    <row r="295">
      <c r="A295" s="5" t="inlineStr">
        <is>
          <t>821732</t>
        </is>
      </c>
      <c r="B295" s="5" t="inlineStr">
        <is>
          <t>ZINC ESTRUCTURAL #28 3.66x1.07 VERDE 0.31MM</t>
        </is>
      </c>
      <c r="C295" s="5" t="inlineStr">
        <is>
          <t>TUBERIA INDUSTRIAL, HIERROS PLANOS Y CORRUGADOS</t>
        </is>
      </c>
      <c r="D295" s="11" t="n">
        <v>398</v>
      </c>
      <c r="E295" s="12" t="n">
        <v>681246.29</v>
      </c>
      <c r="F295" s="12" t="n">
        <v>3126248.65</v>
      </c>
      <c r="G295" s="14">
        <f>E295/SUM(E$2:E$4165)</f>
        <v/>
      </c>
      <c r="H295" s="14">
        <f>H294+G295</f>
        <v/>
      </c>
      <c r="I295" s="5">
        <f>IF(H295&lt;=p_rot_a,"A",IF(H295&lt;=p_rot_b,"B","C"))</f>
        <v/>
      </c>
      <c r="J295" s="5" t="inlineStr">
        <is>
          <t>SI</t>
        </is>
      </c>
    </row>
    <row r="296">
      <c r="A296" s="5" t="inlineStr">
        <is>
          <t>351100300991935</t>
        </is>
      </c>
      <c r="B296" s="5" t="inlineStr">
        <is>
          <t>DIAMOND MUEBLE LAVATORIO NB-U83W-90 AEREO 90CM X 47CM X48CM</t>
        </is>
      </c>
      <c r="C296" s="5" t="inlineStr">
        <is>
          <t>SIN CATEGORIA</t>
        </is>
      </c>
      <c r="D296" s="11" t="n">
        <v>19</v>
      </c>
      <c r="E296" s="12" t="n">
        <v>673780.1</v>
      </c>
      <c r="F296" s="12" t="n">
        <v>2298134.88</v>
      </c>
      <c r="G296" s="14">
        <f>E296/SUM(E$2:E$4165)</f>
        <v/>
      </c>
      <c r="H296" s="14">
        <f>H295+G296</f>
        <v/>
      </c>
      <c r="I296" s="5">
        <f>IF(H296&lt;=p_rot_a,"A",IF(H296&lt;=p_rot_b,"B","C"))</f>
        <v/>
      </c>
      <c r="J296" s="5" t="inlineStr">
        <is>
          <t>SI</t>
        </is>
      </c>
    </row>
    <row r="297">
      <c r="A297" s="5" t="inlineStr">
        <is>
          <t>35110030092675</t>
        </is>
      </c>
      <c r="B297" s="5" t="inlineStr">
        <is>
          <t>LAMINA NUEVA TEC CEMENTO GRIS MEDIO 48-66 1.22 X. 2.80M 5MM MATE FIBRA BAMBU CARBON PVC IMITACIO</t>
        </is>
      </c>
      <c r="C297" s="5" t="inlineStr">
        <is>
          <t>IMPORTACION LAMINA PVC, BAMBU, ACC</t>
        </is>
      </c>
      <c r="D297" s="11" t="n">
        <v>90</v>
      </c>
      <c r="E297" s="12" t="n">
        <v>670899.29</v>
      </c>
      <c r="F297" s="12" t="n">
        <v>1364845.13</v>
      </c>
      <c r="G297" s="14">
        <f>E297/SUM(E$2:E$4165)</f>
        <v/>
      </c>
      <c r="H297" s="14">
        <f>H296+G297</f>
        <v/>
      </c>
      <c r="I297" s="5">
        <f>IF(H297&lt;=p_rot_a,"A",IF(H297&lt;=p_rot_b,"B","C"))</f>
        <v/>
      </c>
      <c r="J297" s="5" t="inlineStr">
        <is>
          <t>SI</t>
        </is>
      </c>
    </row>
    <row r="298">
      <c r="A298" s="5" t="inlineStr">
        <is>
          <t>98</t>
        </is>
      </c>
      <c r="B298" s="5" t="inlineStr">
        <is>
          <t>PEGAMENTO PVC WET DRY 1/32 4 OZ</t>
        </is>
      </c>
      <c r="C298" s="5" t="inlineStr">
        <is>
          <t>TUBERIA PVC, CANOAS Y ACCESORIOS</t>
        </is>
      </c>
      <c r="D298" s="11" t="n">
        <v>440</v>
      </c>
      <c r="E298" s="12" t="n">
        <v>668749.9300000001</v>
      </c>
      <c r="F298" s="12" t="n">
        <v>1295518.78</v>
      </c>
      <c r="G298" s="14">
        <f>E298/SUM(E$2:E$4165)</f>
        <v/>
      </c>
      <c r="H298" s="14">
        <f>H297+G298</f>
        <v/>
      </c>
      <c r="I298" s="5">
        <f>IF(H298&lt;=p_rot_a,"A",IF(H298&lt;=p_rot_b,"B","C"))</f>
        <v/>
      </c>
      <c r="J298" s="5" t="inlineStr">
        <is>
          <t>SI</t>
        </is>
      </c>
    </row>
    <row r="299">
      <c r="A299" s="5" t="inlineStr">
        <is>
          <t>351100300992493</t>
        </is>
      </c>
      <c r="B299" s="5" t="inlineStr">
        <is>
          <t>CERAMICA VALENCIA BEIGE 46x46 PRIMERA CALIDAD CAJA 2.16M2</t>
        </is>
      </c>
      <c r="C299" s="5" t="inlineStr">
        <is>
          <t>CERAMICA</t>
        </is>
      </c>
      <c r="D299" s="11" t="n">
        <v>315</v>
      </c>
      <c r="E299" s="12" t="n">
        <v>667845.4300000001</v>
      </c>
      <c r="F299" s="12" t="n">
        <v>2421188.36</v>
      </c>
      <c r="G299" s="14">
        <f>E299/SUM(E$2:E$4165)</f>
        <v/>
      </c>
      <c r="H299" s="14">
        <f>H298+G299</f>
        <v/>
      </c>
      <c r="I299" s="5">
        <f>IF(H299&lt;=p_rot_a,"A",IF(H299&lt;=p_rot_b,"B","C"))</f>
        <v/>
      </c>
      <c r="J299" s="5" t="inlineStr">
        <is>
          <t>SI</t>
        </is>
      </c>
    </row>
    <row r="300">
      <c r="A300" s="5" t="inlineStr">
        <is>
          <t>351100300991212</t>
        </is>
      </c>
      <c r="B300" s="5" t="inlineStr">
        <is>
          <t>LAMINA PVC 9012 VETAS BEIGE 1.22X2.44 3MM IMITACION PIEDRA NATURAL</t>
        </is>
      </c>
      <c r="C300" s="5" t="inlineStr">
        <is>
          <t>SIN CATEGORIA</t>
        </is>
      </c>
      <c r="D300" s="11" t="n">
        <v>141</v>
      </c>
      <c r="E300" s="12" t="n">
        <v>667792.5699999999</v>
      </c>
      <c r="F300" s="12" t="n">
        <v>2294153.12</v>
      </c>
      <c r="G300" s="14">
        <f>E300/SUM(E$2:E$4165)</f>
        <v/>
      </c>
      <c r="H300" s="14">
        <f>H299+G300</f>
        <v/>
      </c>
      <c r="I300" s="5">
        <f>IF(H300&lt;=p_rot_a,"A",IF(H300&lt;=p_rot_b,"B","C"))</f>
        <v/>
      </c>
      <c r="J300" s="5" t="inlineStr">
        <is>
          <t>SI</t>
        </is>
      </c>
    </row>
    <row r="301">
      <c r="A301" s="5" t="inlineStr">
        <is>
          <t>351100300990076</t>
        </is>
      </c>
      <c r="B301" s="5" t="inlineStr">
        <is>
          <t xml:space="preserve">TABLILLA PVC GRIS CANAL PAQUETE 10U 11.80M2 PROMO TEMPORAL </t>
        </is>
      </c>
      <c r="C301" s="5" t="inlineStr">
        <is>
          <t>TABLILLA PVC Y CORNISAS</t>
        </is>
      </c>
      <c r="D301" s="11" t="n">
        <v>105.6</v>
      </c>
      <c r="E301" s="12" t="n">
        <v>667775.59</v>
      </c>
      <c r="F301" s="12" t="n">
        <v>2549567.59</v>
      </c>
      <c r="G301" s="14">
        <f>E301/SUM(E$2:E$4165)</f>
        <v/>
      </c>
      <c r="H301" s="14">
        <f>H300+G301</f>
        <v/>
      </c>
      <c r="I301" s="5">
        <f>IF(H301&lt;=p_rot_a,"A",IF(H301&lt;=p_rot_b,"B","C"))</f>
        <v/>
      </c>
      <c r="J301" s="5" t="inlineStr">
        <is>
          <t>SI</t>
        </is>
      </c>
    </row>
    <row r="302">
      <c r="A302" s="5" t="inlineStr">
        <is>
          <t>351100300992710</t>
        </is>
      </c>
      <c r="B302" s="5" t="inlineStr">
        <is>
          <t>DJ MAREA MUEBLE 60CM X 50CM INCLUYE LAVATORIO ESPEJO REPISA MATE AEREO LUX STONE Y001-N1 60CM</t>
        </is>
      </c>
      <c r="C302" s="5" t="inlineStr">
        <is>
          <t>IMPORTACION LOZA</t>
        </is>
      </c>
      <c r="D302" s="11" t="n">
        <v>21</v>
      </c>
      <c r="E302" s="12" t="n">
        <v>662628.87</v>
      </c>
      <c r="F302" s="12" t="n">
        <v>1294387.17</v>
      </c>
      <c r="G302" s="14">
        <f>E302/SUM(E$2:E$4165)</f>
        <v/>
      </c>
      <c r="H302" s="14">
        <f>H301+G302</f>
        <v/>
      </c>
      <c r="I302" s="5">
        <f>IF(H302&lt;=p_rot_a,"A",IF(H302&lt;=p_rot_b,"B","C"))</f>
        <v/>
      </c>
      <c r="J302" s="5" t="inlineStr">
        <is>
          <t>SI</t>
        </is>
      </c>
    </row>
    <row r="303">
      <c r="A303" s="5" t="inlineStr">
        <is>
          <t>351100300991940</t>
        </is>
      </c>
      <c r="B303" s="5" t="inlineStr">
        <is>
          <t>DIAMOND MUEBLE LAVATORIO LD03-60 WHITE + GOLDEN 60CM X 47CM X 79CM (NO INCLUYE GRIFERIA)</t>
        </is>
      </c>
      <c r="C303" s="5" t="inlineStr">
        <is>
          <t>IMPORTACION LOZA</t>
        </is>
      </c>
      <c r="D303" s="11" t="n">
        <v>19</v>
      </c>
      <c r="E303" s="12" t="n">
        <v>660568.15</v>
      </c>
      <c r="F303" s="12" t="n">
        <v>1714670.8</v>
      </c>
      <c r="G303" s="14">
        <f>E303/SUM(E$2:E$4165)</f>
        <v/>
      </c>
      <c r="H303" s="14">
        <f>H302+G303</f>
        <v/>
      </c>
      <c r="I303" s="5">
        <f>IF(H303&lt;=p_rot_a,"A",IF(H303&lt;=p_rot_b,"B","C"))</f>
        <v/>
      </c>
      <c r="J303" s="5" t="inlineStr">
        <is>
          <t>SI</t>
        </is>
      </c>
    </row>
    <row r="304">
      <c r="A304" s="5" t="inlineStr">
        <is>
          <t>351100300992351</t>
        </is>
      </c>
      <c r="B304" s="5" t="inlineStr">
        <is>
          <t>KIT DE DUCHA TELEFONO PARA LLAVE CONTROL NEGRA METAL AQP154-BK BIDET</t>
        </is>
      </c>
      <c r="C304" s="5" t="inlineStr">
        <is>
          <t>IMPORTACION GRIFERIA</t>
        </is>
      </c>
      <c r="D304" s="11" t="n">
        <v>81</v>
      </c>
      <c r="E304" s="12" t="n">
        <v>658469.41</v>
      </c>
      <c r="F304" s="12" t="n">
        <v>1040451.08</v>
      </c>
      <c r="G304" s="14">
        <f>E304/SUM(E$2:E$4165)</f>
        <v/>
      </c>
      <c r="H304" s="14">
        <f>H303+G304</f>
        <v/>
      </c>
      <c r="I304" s="5">
        <f>IF(H304&lt;=p_rot_a,"A",IF(H304&lt;=p_rot_b,"B","C"))</f>
        <v/>
      </c>
      <c r="J304" s="5" t="inlineStr">
        <is>
          <t>SI</t>
        </is>
      </c>
    </row>
    <row r="305">
      <c r="A305" s="5" t="inlineStr">
        <is>
          <t>351100300990499</t>
        </is>
      </c>
      <c r="B305" s="5" t="inlineStr">
        <is>
          <t>INTACO REPELLO FINO BLANCO 40KG REPEMAX</t>
        </is>
      </c>
      <c r="C305" s="5" t="inlineStr">
        <is>
          <t>MORTEROS, CEMENTOS</t>
        </is>
      </c>
      <c r="D305" s="11" t="n">
        <v>476</v>
      </c>
      <c r="E305" s="12" t="n">
        <v>657438.95</v>
      </c>
      <c r="F305" s="12" t="n">
        <v>3181357.52</v>
      </c>
      <c r="G305" s="14">
        <f>E305/SUM(E$2:E$4165)</f>
        <v/>
      </c>
      <c r="H305" s="14">
        <f>H304+G305</f>
        <v/>
      </c>
      <c r="I305" s="5">
        <f>IF(H305&lt;=p_rot_a,"A",IF(H305&lt;=p_rot_b,"B","C"))</f>
        <v/>
      </c>
      <c r="J305" s="5" t="inlineStr">
        <is>
          <t>SI</t>
        </is>
      </c>
    </row>
    <row r="306">
      <c r="A306" s="5" t="inlineStr">
        <is>
          <t>351100300992917</t>
        </is>
      </c>
      <c r="B306" s="5" t="inlineStr">
        <is>
          <t>PANEL PVC FLAT NAMASTE CIELOS Y PAREDES 30CM X 2.90M X 8MM 10 CANALES 2121</t>
        </is>
      </c>
      <c r="C306" s="5" t="inlineStr">
        <is>
          <t>PANEL ACANALADO INTERIOR</t>
        </is>
      </c>
      <c r="D306" s="11" t="n">
        <v>273</v>
      </c>
      <c r="E306" s="12" t="n">
        <v>655755.66</v>
      </c>
      <c r="F306" s="12" t="n">
        <v>1171725.66</v>
      </c>
      <c r="G306" s="14">
        <f>E306/SUM(E$2:E$4165)</f>
        <v/>
      </c>
      <c r="H306" s="14">
        <f>H305+G306</f>
        <v/>
      </c>
      <c r="I306" s="5">
        <f>IF(H306&lt;=p_rot_a,"A",IF(H306&lt;=p_rot_b,"B","C"))</f>
        <v/>
      </c>
      <c r="J306" s="5" t="inlineStr">
        <is>
          <t>SI</t>
        </is>
      </c>
    </row>
    <row r="307">
      <c r="A307" s="5" t="inlineStr">
        <is>
          <t>20160001</t>
        </is>
      </c>
      <c r="B307" s="5" t="inlineStr">
        <is>
          <t>PORCELANATO ANTILLA SKY 60X120 CAJA 1.44M2</t>
        </is>
      </c>
      <c r="C307" s="5" t="inlineStr">
        <is>
          <t>SIN CATEGORIA</t>
        </is>
      </c>
      <c r="D307" s="11" t="n">
        <v>334</v>
      </c>
      <c r="E307" s="12" t="n">
        <v>647806.03</v>
      </c>
      <c r="F307" s="12" t="n">
        <v>3165169.91</v>
      </c>
      <c r="G307" s="14">
        <f>E307/SUM(E$2:E$4165)</f>
        <v/>
      </c>
      <c r="H307" s="14">
        <f>H306+G307</f>
        <v/>
      </c>
      <c r="I307" s="5">
        <f>IF(H307&lt;=p_rot_a,"A",IF(H307&lt;=p_rot_b,"B","C"))</f>
        <v/>
      </c>
      <c r="J307" s="5" t="inlineStr">
        <is>
          <t>SI</t>
        </is>
      </c>
    </row>
    <row r="308">
      <c r="A308" s="5" t="inlineStr">
        <is>
          <t>20160011</t>
        </is>
      </c>
      <c r="B308" s="5" t="inlineStr">
        <is>
          <t>PORCELANATO PULIDO BIANCO LONDON 60X120 CAJA 1.44M2</t>
        </is>
      </c>
      <c r="C308" s="5" t="inlineStr">
        <is>
          <t>SIN CATEGORIA</t>
        </is>
      </c>
      <c r="D308" s="11" t="n">
        <v>314</v>
      </c>
      <c r="E308" s="12" t="n">
        <v>646508.8</v>
      </c>
      <c r="F308" s="12" t="n">
        <v>3013132.33</v>
      </c>
      <c r="G308" s="14">
        <f>E308/SUM(E$2:E$4165)</f>
        <v/>
      </c>
      <c r="H308" s="14">
        <f>H307+G308</f>
        <v/>
      </c>
      <c r="I308" s="5">
        <f>IF(H308&lt;=p_rot_a,"A",IF(H308&lt;=p_rot_b,"B","C"))</f>
        <v/>
      </c>
      <c r="J308" s="5" t="inlineStr">
        <is>
          <t>SI</t>
        </is>
      </c>
    </row>
    <row r="309">
      <c r="A309" s="5" t="inlineStr">
        <is>
          <t>351100300992390</t>
        </is>
      </c>
      <c r="B309" s="5" t="inlineStr">
        <is>
          <t>DIAMOND MUEBLE LAVATORIO NB889-60 GREY  AEREO 60CM X 47CM X48CM (NO INCLUYE GRIFERIA)</t>
        </is>
      </c>
      <c r="C309" s="5" t="inlineStr">
        <is>
          <t>IMPORTACION LOZA</t>
        </is>
      </c>
      <c r="D309" s="11" t="n">
        <v>17</v>
      </c>
      <c r="E309" s="12" t="n">
        <v>642844.95</v>
      </c>
      <c r="F309" s="12" t="n">
        <v>1323741.15</v>
      </c>
      <c r="G309" s="14">
        <f>E309/SUM(E$2:E$4165)</f>
        <v/>
      </c>
      <c r="H309" s="14">
        <f>H308+G309</f>
        <v/>
      </c>
      <c r="I309" s="5">
        <f>IF(H309&lt;=p_rot_a,"A",IF(H309&lt;=p_rot_b,"B","C"))</f>
        <v/>
      </c>
      <c r="J309" s="5" t="inlineStr">
        <is>
          <t>SI</t>
        </is>
      </c>
    </row>
    <row r="310">
      <c r="A310" s="5" t="inlineStr">
        <is>
          <t>7455777</t>
        </is>
      </c>
      <c r="B310" s="5" t="inlineStr">
        <is>
          <t>LAMINA NUEVA TEC MAGNATE MATE KSJ243308 1.22 X. 2.44M 5MM FIBRA BAMBU CARBON PVC IMITACION</t>
        </is>
      </c>
      <c r="C310" s="5" t="inlineStr">
        <is>
          <t>IMPORTACION LAMINA PVC, BAMBU, ACC</t>
        </is>
      </c>
      <c r="D310" s="11" t="n">
        <v>63</v>
      </c>
      <c r="E310" s="12" t="n">
        <v>642209.73</v>
      </c>
      <c r="F310" s="12" t="n">
        <v>1103129.2</v>
      </c>
      <c r="G310" s="14">
        <f>E310/SUM(E$2:E$4165)</f>
        <v/>
      </c>
      <c r="H310" s="14">
        <f>H309+G310</f>
        <v/>
      </c>
      <c r="I310" s="5">
        <f>IF(H310&lt;=p_rot_a,"A",IF(H310&lt;=p_rot_b,"B","C"))</f>
        <v/>
      </c>
      <c r="J310" s="5" t="inlineStr">
        <is>
          <t>SI</t>
        </is>
      </c>
    </row>
    <row r="311">
      <c r="A311" s="5" t="inlineStr">
        <is>
          <t>7953</t>
        </is>
      </c>
      <c r="B311" s="5" t="inlineStr">
        <is>
          <t>TORNILLO GYP 1 1/4 PB x 100</t>
        </is>
      </c>
      <c r="C311" s="5" t="inlineStr">
        <is>
          <t>TORNILLERIA</t>
        </is>
      </c>
      <c r="D311" s="11" t="n">
        <v>2378</v>
      </c>
      <c r="E311" s="12" t="n">
        <v>638275.65</v>
      </c>
      <c r="F311" s="12" t="n">
        <v>1214471.42</v>
      </c>
      <c r="G311" s="14">
        <f>E311/SUM(E$2:E$4165)</f>
        <v/>
      </c>
      <c r="H311" s="14">
        <f>H310+G311</f>
        <v/>
      </c>
      <c r="I311" s="5">
        <f>IF(H311&lt;=p_rot_a,"A",IF(H311&lt;=p_rot_b,"B","C"))</f>
        <v/>
      </c>
      <c r="J311" s="5" t="inlineStr">
        <is>
          <t>SI</t>
        </is>
      </c>
    </row>
    <row r="312">
      <c r="A312" s="5" t="inlineStr">
        <is>
          <t>351100300992412</t>
        </is>
      </c>
      <c r="B312" s="5" t="inlineStr">
        <is>
          <t>IRIS COMBO MUEBLE MADERA OSCURO + LAVATORIO + GRIFERIA + DESAGUE 45CM X 45 CM X 78CM</t>
        </is>
      </c>
      <c r="C312" s="5" t="inlineStr">
        <is>
          <t>LOZA SANITARIA</t>
        </is>
      </c>
      <c r="D312" s="11" t="n">
        <v>43</v>
      </c>
      <c r="E312" s="12" t="n">
        <v>637855.59</v>
      </c>
      <c r="F312" s="12" t="n">
        <v>2848141.59</v>
      </c>
      <c r="G312" s="14">
        <f>E312/SUM(E$2:E$4165)</f>
        <v/>
      </c>
      <c r="H312" s="14">
        <f>H311+G312</f>
        <v/>
      </c>
      <c r="I312" s="5">
        <f>IF(H312&lt;=p_rot_a,"A",IF(H312&lt;=p_rot_b,"B","C"))</f>
        <v/>
      </c>
      <c r="J312" s="5" t="inlineStr">
        <is>
          <t>SI</t>
        </is>
      </c>
    </row>
    <row r="313">
      <c r="A313" s="5" t="inlineStr">
        <is>
          <t>351100300992716</t>
        </is>
      </c>
      <c r="B313" s="5" t="inlineStr">
        <is>
          <t>DJ ECO MUEBLE 60CM X 50CM INCLUYE LAVATORIO ESPEJO REPISA BRILLANTE AEREO LUX STONE Y005-1 60CM</t>
        </is>
      </c>
      <c r="C313" s="5" t="inlineStr">
        <is>
          <t>IMPORTACION LOZA</t>
        </is>
      </c>
      <c r="D313" s="11" t="n">
        <v>16</v>
      </c>
      <c r="E313" s="12" t="n">
        <v>634387.42</v>
      </c>
      <c r="F313" s="12" t="n">
        <v>1182579.64</v>
      </c>
      <c r="G313" s="14">
        <f>E313/SUM(E$2:E$4165)</f>
        <v/>
      </c>
      <c r="H313" s="14">
        <f>H312+G313</f>
        <v/>
      </c>
      <c r="I313" s="5">
        <f>IF(H313&lt;=p_rot_a,"A",IF(H313&lt;=p_rot_b,"B","C"))</f>
        <v/>
      </c>
      <c r="J313" s="5" t="inlineStr">
        <is>
          <t>SI</t>
        </is>
      </c>
    </row>
    <row r="314">
      <c r="A314" s="5" t="inlineStr">
        <is>
          <t>351100300992471</t>
        </is>
      </c>
      <c r="B314" s="5" t="inlineStr">
        <is>
          <t>FREGADERO BARCELONA SATIN 50CM X 40CM X 20CM NO INCLUYE GRIFERIA</t>
        </is>
      </c>
      <c r="C314" s="5" t="inlineStr">
        <is>
          <t>IMPORTACION FREGADEROS</t>
        </is>
      </c>
      <c r="D314" s="11" t="n">
        <v>31</v>
      </c>
      <c r="E314" s="12" t="n">
        <v>632210.74</v>
      </c>
      <c r="F314" s="12" t="n">
        <v>1069711.53</v>
      </c>
      <c r="G314" s="14">
        <f>E314/SUM(E$2:E$4165)</f>
        <v/>
      </c>
      <c r="H314" s="14">
        <f>H313+G314</f>
        <v/>
      </c>
      <c r="I314" s="5">
        <f>IF(H314&lt;=p_rot_a,"A",IF(H314&lt;=p_rot_b,"B","C"))</f>
        <v/>
      </c>
      <c r="J314" s="5" t="inlineStr">
        <is>
          <t>SI</t>
        </is>
      </c>
    </row>
    <row r="315">
      <c r="A315" s="5" t="inlineStr">
        <is>
          <t>351100300992080</t>
        </is>
      </c>
      <c r="B315" s="5" t="inlineStr">
        <is>
          <t>TOTAL COMBO 9 PCS TALADRO+PISTIMPACTO+SIERR CIRC+SOPLADORA+LIJADORA+ROTOMAR+ESMERILA UTCKLI20983</t>
        </is>
      </c>
      <c r="C315" s="5" t="inlineStr">
        <is>
          <t>SIN CATEGORIA</t>
        </is>
      </c>
      <c r="D315" s="11" t="n">
        <v>16</v>
      </c>
      <c r="E315" s="12" t="n">
        <v>629803.0699999999</v>
      </c>
      <c r="F315" s="12" t="n">
        <v>2928252.31</v>
      </c>
      <c r="G315" s="14">
        <f>E315/SUM(E$2:E$4165)</f>
        <v/>
      </c>
      <c r="H315" s="14">
        <f>H314+G315</f>
        <v/>
      </c>
      <c r="I315" s="5">
        <f>IF(H315&lt;=p_rot_a,"A",IF(H315&lt;=p_rot_b,"B","C"))</f>
        <v/>
      </c>
      <c r="J315" s="5" t="inlineStr">
        <is>
          <t>SI</t>
        </is>
      </c>
    </row>
    <row r="316">
      <c r="A316" s="5" t="inlineStr">
        <is>
          <t>351100300992475</t>
        </is>
      </c>
      <c r="B316" s="5" t="inlineStr">
        <is>
          <t>FREGADERO SANTIAGO GRIS PLOMO 80CM X 49CM X 20CM NO INCLUYE GRIFERIA</t>
        </is>
      </c>
      <c r="C316" s="5" t="inlineStr">
        <is>
          <t>IMPORTACION FREGADEROS</t>
        </is>
      </c>
      <c r="D316" s="11" t="n">
        <v>19</v>
      </c>
      <c r="E316" s="12" t="n">
        <v>629580.55</v>
      </c>
      <c r="F316" s="12" t="n">
        <v>1175344.03</v>
      </c>
      <c r="G316" s="14">
        <f>E316/SUM(E$2:E$4165)</f>
        <v/>
      </c>
      <c r="H316" s="14">
        <f>H315+G316</f>
        <v/>
      </c>
      <c r="I316" s="5">
        <f>IF(H316&lt;=p_rot_a,"A",IF(H316&lt;=p_rot_b,"B","C"))</f>
        <v/>
      </c>
      <c r="J316" s="5" t="inlineStr">
        <is>
          <t>SI</t>
        </is>
      </c>
    </row>
    <row r="317">
      <c r="A317" s="5" t="inlineStr">
        <is>
          <t>351100300991448</t>
        </is>
      </c>
      <c r="B317" s="5" t="inlineStr">
        <is>
          <t>DIAMOND MUEBLE LAVATORIO ARES WHITE 2201B-50 AEREO 50CM X 36CM X45CM (NO INCLUYE GRIFERIA)</t>
        </is>
      </c>
      <c r="C317" s="5" t="inlineStr">
        <is>
          <t>IMPORTACION LOZA</t>
        </is>
      </c>
      <c r="D317" s="11" t="n">
        <v>18</v>
      </c>
      <c r="E317" s="12" t="n">
        <v>627725.78</v>
      </c>
      <c r="F317" s="12" t="n">
        <v>1082237.05</v>
      </c>
      <c r="G317" s="14">
        <f>E317/SUM(E$2:E$4165)</f>
        <v/>
      </c>
      <c r="H317" s="14">
        <f>H316+G317</f>
        <v/>
      </c>
      <c r="I317" s="5">
        <f>IF(H317&lt;=p_rot_a,"A",IF(H317&lt;=p_rot_b,"B","C"))</f>
        <v/>
      </c>
      <c r="J317" s="5" t="inlineStr">
        <is>
          <t>SI</t>
        </is>
      </c>
    </row>
    <row r="318">
      <c r="A318" s="5" t="inlineStr">
        <is>
          <t>351100300991823</t>
        </is>
      </c>
      <c r="B318" s="5" t="inlineStr">
        <is>
          <t>LAMINA PVC LJ24821T1.22X2.44 3MM IMITACION PIEDRA NATURAL</t>
        </is>
      </c>
      <c r="C318" s="5" t="inlineStr">
        <is>
          <t>IMPORTACION LAMINA PVC, BAMBU, ACC</t>
        </is>
      </c>
      <c r="D318" s="11" t="n">
        <v>103</v>
      </c>
      <c r="E318" s="12" t="n">
        <v>618127.6800000001</v>
      </c>
      <c r="F318" s="12" t="n">
        <v>1806178.29</v>
      </c>
      <c r="G318" s="14">
        <f>E318/SUM(E$2:E$4165)</f>
        <v/>
      </c>
      <c r="H318" s="14">
        <f>H317+G318</f>
        <v/>
      </c>
      <c r="I318" s="5">
        <f>IF(H318&lt;=p_rot_a,"A",IF(H318&lt;=p_rot_b,"B","C"))</f>
        <v/>
      </c>
      <c r="J318" s="5" t="inlineStr">
        <is>
          <t>SI</t>
        </is>
      </c>
    </row>
    <row r="319">
      <c r="A319" s="5" t="inlineStr">
        <is>
          <t>351100300992906</t>
        </is>
      </c>
      <c r="B319" s="5" t="inlineStr">
        <is>
          <t>ZINC #26 1.07 X 3.66 ROJO #26 ONDULADO 0.40MM MCP</t>
        </is>
      </c>
      <c r="C319" s="5" t="inlineStr">
        <is>
          <t>ACEROS</t>
        </is>
      </c>
      <c r="D319" s="11" t="n">
        <v>340</v>
      </c>
      <c r="E319" s="12" t="n">
        <v>617932.36</v>
      </c>
      <c r="F319" s="12" t="n">
        <v>2996602.96</v>
      </c>
      <c r="G319" s="14">
        <f>E319/SUM(E$2:E$4165)</f>
        <v/>
      </c>
      <c r="H319" s="14">
        <f>H318+G319</f>
        <v/>
      </c>
      <c r="I319" s="5">
        <f>IF(H319&lt;=p_rot_a,"A",IF(H319&lt;=p_rot_b,"B","C"))</f>
        <v/>
      </c>
      <c r="J319" s="5" t="inlineStr">
        <is>
          <t>SI</t>
        </is>
      </c>
    </row>
    <row r="320">
      <c r="A320" s="5" t="inlineStr">
        <is>
          <t>351100300991975</t>
        </is>
      </c>
      <c r="B320" s="5" t="inlineStr">
        <is>
          <t>KIT MUEBLE MADERA OSCURO + LAVATORIO BOWL + GRIFERIA + DESAGUE + ABASTO MAYIST 44CM X 44CM X 80CM</t>
        </is>
      </c>
      <c r="C320" s="5" t="inlineStr">
        <is>
          <t>LOZA SANITARIA</t>
        </is>
      </c>
      <c r="D320" s="11" t="n">
        <v>37</v>
      </c>
      <c r="E320" s="12" t="n">
        <v>617743.09</v>
      </c>
      <c r="F320" s="12" t="n">
        <v>2605733.8</v>
      </c>
      <c r="G320" s="14">
        <f>E320/SUM(E$2:E$4165)</f>
        <v/>
      </c>
      <c r="H320" s="14">
        <f>H319+G320</f>
        <v/>
      </c>
      <c r="I320" s="5">
        <f>IF(H320&lt;=p_rot_a,"A",IF(H320&lt;=p_rot_b,"B","C"))</f>
        <v/>
      </c>
      <c r="J320" s="5" t="inlineStr">
        <is>
          <t>SI</t>
        </is>
      </c>
    </row>
    <row r="321">
      <c r="A321" s="5" t="inlineStr">
        <is>
          <t>351100300991939</t>
        </is>
      </c>
      <c r="B321" s="5" t="inlineStr">
        <is>
          <t>DIAMOND MUEBLE LAVATORIO LD02-50 CON PATAS 50CM X 36CM X79CM (NO INCLUYE GRIFERIA)</t>
        </is>
      </c>
      <c r="C321" s="5" t="inlineStr">
        <is>
          <t>SIN CATEGORIA</t>
        </is>
      </c>
      <c r="D321" s="11" t="n">
        <v>20</v>
      </c>
      <c r="E321" s="12" t="n">
        <v>611732.64</v>
      </c>
      <c r="F321" s="12" t="n">
        <v>1575795.25</v>
      </c>
      <c r="G321" s="14">
        <f>E321/SUM(E$2:E$4165)</f>
        <v/>
      </c>
      <c r="H321" s="14">
        <f>H320+G321</f>
        <v/>
      </c>
      <c r="I321" s="5">
        <f>IF(H321&lt;=p_rot_a,"A",IF(H321&lt;=p_rot_b,"B","C"))</f>
        <v/>
      </c>
      <c r="J321" s="5" t="inlineStr">
        <is>
          <t>SI</t>
        </is>
      </c>
    </row>
    <row r="322">
      <c r="A322" s="5" t="inlineStr">
        <is>
          <t>351100300990132</t>
        </is>
      </c>
      <c r="B322" s="5" t="inlineStr">
        <is>
          <t>GRIS IMPERSA REPELLO FINO GRIS 40KG</t>
        </is>
      </c>
      <c r="C322" s="5" t="inlineStr">
        <is>
          <t>MORTEROS, CEMENTOS</t>
        </is>
      </c>
      <c r="D322" s="11" t="n">
        <v>750</v>
      </c>
      <c r="E322" s="12" t="n">
        <v>610286.6899999999</v>
      </c>
      <c r="F322" s="12" t="n">
        <v>3174926.69</v>
      </c>
      <c r="G322" s="14">
        <f>E322/SUM(E$2:E$4165)</f>
        <v/>
      </c>
      <c r="H322" s="14">
        <f>H321+G322</f>
        <v/>
      </c>
      <c r="I322" s="5">
        <f>IF(H322&lt;=p_rot_a,"A",IF(H322&lt;=p_rot_b,"B","C"))</f>
        <v/>
      </c>
      <c r="J322" s="5" t="inlineStr">
        <is>
          <t>SI</t>
        </is>
      </c>
    </row>
    <row r="323">
      <c r="A323" s="5" t="inlineStr">
        <is>
          <t>567845</t>
        </is>
      </c>
      <c r="B323" s="5" t="inlineStr">
        <is>
          <t>CANOA METALICA 6M CON ACCESORIOS TIPO PP COLOR TEJA</t>
        </is>
      </c>
      <c r="C323" s="5" t="inlineStr">
        <is>
          <t>BOTAGUAS, CUMBRERAS, CANOAS METALICAS</t>
        </is>
      </c>
      <c r="D323" s="11" t="n">
        <v>75</v>
      </c>
      <c r="E323" s="12" t="n">
        <v>609238.11</v>
      </c>
      <c r="F323" s="12" t="n">
        <v>2349028.11</v>
      </c>
      <c r="G323" s="14">
        <f>E323/SUM(E$2:E$4165)</f>
        <v/>
      </c>
      <c r="H323" s="14">
        <f>H322+G323</f>
        <v/>
      </c>
      <c r="I323" s="5">
        <f>IF(H323&lt;=p_rot_a,"A",IF(H323&lt;=p_rot_b,"B","C"))</f>
        <v/>
      </c>
      <c r="J323" s="5" t="inlineStr">
        <is>
          <t>SI</t>
        </is>
      </c>
    </row>
    <row r="324">
      <c r="A324" s="5" t="inlineStr">
        <is>
          <t>351100300992669</t>
        </is>
      </c>
      <c r="B324" s="5" t="inlineStr">
        <is>
          <t xml:space="preserve">LAMINA NUEVA TEC XL BLANCO CEPILLAD MTX51-65 1.22 X. 2.80M 5MM MATE FIBRA BAMBU CARBON PVC IMITACIO </t>
        </is>
      </c>
      <c r="C324" s="5" t="inlineStr">
        <is>
          <t>IMPORTACION LAMINA PVC, BAMBU, ACC</t>
        </is>
      </c>
      <c r="D324" s="11" t="n">
        <v>124</v>
      </c>
      <c r="E324" s="12" t="n">
        <v>607153.66</v>
      </c>
      <c r="F324" s="12" t="n">
        <v>1563256.81</v>
      </c>
      <c r="G324" s="14">
        <f>E324/SUM(E$2:E$4165)</f>
        <v/>
      </c>
      <c r="H324" s="14">
        <f>H323+G324</f>
        <v/>
      </c>
      <c r="I324" s="5">
        <f>IF(H324&lt;=p_rot_a,"A",IF(H324&lt;=p_rot_b,"B","C"))</f>
        <v/>
      </c>
      <c r="J324" s="5" t="inlineStr">
        <is>
          <t>SI</t>
        </is>
      </c>
    </row>
    <row r="325">
      <c r="A325" s="5" t="inlineStr">
        <is>
          <t>351100300992262</t>
        </is>
      </c>
      <c r="B325" s="5" t="inlineStr">
        <is>
          <t>DIAMOND LAVATORIO DORADO BLANCO G3018A-GB/SW TIPO BOWL SOBREPONER 36X36CM</t>
        </is>
      </c>
      <c r="C325" s="5" t="inlineStr">
        <is>
          <t>IMPORTACION LOZA</t>
        </is>
      </c>
      <c r="D325" s="11" t="n">
        <v>28</v>
      </c>
      <c r="E325" s="12" t="n">
        <v>606786.76</v>
      </c>
      <c r="F325" s="12" t="n">
        <v>1256833.63</v>
      </c>
      <c r="G325" s="14">
        <f>E325/SUM(E$2:E$4165)</f>
        <v/>
      </c>
      <c r="H325" s="14">
        <f>H324+G325</f>
        <v/>
      </c>
      <c r="I325" s="5">
        <f>IF(H325&lt;=p_rot_a,"A",IF(H325&lt;=p_rot_b,"B","C"))</f>
        <v/>
      </c>
      <c r="J325" s="5" t="inlineStr">
        <is>
          <t>SI</t>
        </is>
      </c>
    </row>
    <row r="326">
      <c r="A326" s="5" t="inlineStr">
        <is>
          <t>351100300992677</t>
        </is>
      </c>
      <c r="B326" s="5" t="inlineStr">
        <is>
          <t>LAMINA NUEVA TEC CEMENTO GRIS CLARO 46-66 1.22 X. 2.80M 5MM MATE FIBRA BAMBU CARBON PVC IMITACIO</t>
        </is>
      </c>
      <c r="C326" s="5" t="inlineStr">
        <is>
          <t>IMPORTACION LAMINA PVC, BAMBU, ACC</t>
        </is>
      </c>
      <c r="D326" s="11" t="n">
        <v>78</v>
      </c>
      <c r="E326" s="12" t="n">
        <v>602208.59</v>
      </c>
      <c r="F326" s="12" t="n">
        <v>1203628.32</v>
      </c>
      <c r="G326" s="14">
        <f>E326/SUM(E$2:E$4165)</f>
        <v/>
      </c>
      <c r="H326" s="14">
        <f>H325+G326</f>
        <v/>
      </c>
      <c r="I326" s="5">
        <f>IF(H326&lt;=p_rot_a,"A",IF(H326&lt;=p_rot_b,"B","C"))</f>
        <v/>
      </c>
      <c r="J326" s="5" t="inlineStr">
        <is>
          <t>SI</t>
        </is>
      </c>
    </row>
    <row r="327">
      <c r="A327" s="5" t="inlineStr">
        <is>
          <t>3255566</t>
        </is>
      </c>
      <c r="B327" s="5" t="inlineStr">
        <is>
          <t>PILA PLASTICA GRANDE VERSAPLAST C/ ACCESORIOS 71 X 65 X 25 cm SIN PATAS</t>
        </is>
      </c>
      <c r="C327" s="5" t="inlineStr">
        <is>
          <t>PILAS</t>
        </is>
      </c>
      <c r="D327" s="11" t="n">
        <v>38</v>
      </c>
      <c r="E327" s="12" t="n">
        <v>600069.83</v>
      </c>
      <c r="F327" s="12" t="n">
        <v>2342756.78</v>
      </c>
      <c r="G327" s="14">
        <f>E327/SUM(E$2:E$4165)</f>
        <v/>
      </c>
      <c r="H327" s="14">
        <f>H326+G327</f>
        <v/>
      </c>
      <c r="I327" s="5">
        <f>IF(H327&lt;=p_rot_a,"A",IF(H327&lt;=p_rot_b,"B","C"))</f>
        <v/>
      </c>
      <c r="J327" s="5" t="inlineStr">
        <is>
          <t>SI</t>
        </is>
      </c>
    </row>
    <row r="328">
      <c r="A328" s="5" t="inlineStr">
        <is>
          <t>351100300992521</t>
        </is>
      </c>
      <c r="B328" s="5" t="inlineStr">
        <is>
          <t>PERFIL UNION 5MM BLANCO LAMINA BAMBU</t>
        </is>
      </c>
      <c r="C328" s="5" t="inlineStr">
        <is>
          <t>IMPORTACION LAMINA PVC, BAMBU, ACC</t>
        </is>
      </c>
      <c r="D328" s="11" t="n">
        <v>269</v>
      </c>
      <c r="E328" s="12" t="n">
        <v>600010.24</v>
      </c>
      <c r="F328" s="12" t="n">
        <v>781077.88</v>
      </c>
      <c r="G328" s="14">
        <f>E328/SUM(E$2:E$4165)</f>
        <v/>
      </c>
      <c r="H328" s="14">
        <f>H327+G328</f>
        <v/>
      </c>
      <c r="I328" s="5">
        <f>IF(H328&lt;=p_rot_a,"A",IF(H328&lt;=p_rot_b,"B","C"))</f>
        <v/>
      </c>
      <c r="J328" s="5" t="inlineStr">
        <is>
          <t>NO</t>
        </is>
      </c>
    </row>
    <row r="329">
      <c r="A329" s="5" t="inlineStr">
        <is>
          <t>14100032</t>
        </is>
      </c>
      <c r="B329" s="5" t="inlineStr">
        <is>
          <t>PUERTA PINO 90 X 210 CM</t>
        </is>
      </c>
      <c r="C329" s="5" t="inlineStr">
        <is>
          <t>PUERTAS</t>
        </is>
      </c>
      <c r="D329" s="11" t="n">
        <v>88</v>
      </c>
      <c r="E329" s="12" t="n">
        <v>598059.87</v>
      </c>
      <c r="F329" s="12" t="n">
        <v>2570525.8</v>
      </c>
      <c r="G329" s="14">
        <f>E329/SUM(E$2:E$4165)</f>
        <v/>
      </c>
      <c r="H329" s="14">
        <f>H328+G329</f>
        <v/>
      </c>
      <c r="I329" s="5">
        <f>IF(H329&lt;=p_rot_a,"A",IF(H329&lt;=p_rot_b,"B","C"))</f>
        <v/>
      </c>
      <c r="J329" s="5" t="inlineStr">
        <is>
          <t>SI</t>
        </is>
      </c>
    </row>
    <row r="330">
      <c r="A330" s="5" t="inlineStr">
        <is>
          <t>565</t>
        </is>
      </c>
      <c r="B330" s="5" t="inlineStr">
        <is>
          <t>CORTA TAIWAN LAMINA POLICARBONATO ONDULADO 0.81 X 1.83 TRANSP</t>
        </is>
      </c>
      <c r="C330" s="5" t="inlineStr">
        <is>
          <t>LAMINAS Y PERFILERIA LIVIANA</t>
        </is>
      </c>
      <c r="D330" s="11" t="n">
        <v>571</v>
      </c>
      <c r="E330" s="12" t="n">
        <v>593809.9</v>
      </c>
      <c r="F330" s="12" t="n">
        <v>1974074.21</v>
      </c>
      <c r="G330" s="14">
        <f>E330/SUM(E$2:E$4165)</f>
        <v/>
      </c>
      <c r="H330" s="14">
        <f>H329+G330</f>
        <v/>
      </c>
      <c r="I330" s="5">
        <f>IF(H330&lt;=p_rot_a,"A",IF(H330&lt;=p_rot_b,"B","C"))</f>
        <v/>
      </c>
      <c r="J330" s="5" t="inlineStr">
        <is>
          <t>SI</t>
        </is>
      </c>
    </row>
    <row r="331">
      <c r="A331" s="5" t="inlineStr">
        <is>
          <t>351100300992788</t>
        </is>
      </c>
      <c r="B331" s="5" t="inlineStr">
        <is>
          <t>PIEDRA P.U. STONE GRIS CLARO 60X120CM  USO INTERIOR EXTERIOR</t>
        </is>
      </c>
      <c r="C331" s="5" t="inlineStr">
        <is>
          <t>SIDING EXTERIOR WPC</t>
        </is>
      </c>
      <c r="D331" s="11" t="n">
        <v>179</v>
      </c>
      <c r="E331" s="12" t="n">
        <v>593231.11</v>
      </c>
      <c r="F331" s="12" t="n">
        <v>1720367.26</v>
      </c>
      <c r="G331" s="14">
        <f>E331/SUM(E$2:E$4165)</f>
        <v/>
      </c>
      <c r="H331" s="14">
        <f>H330+G331</f>
        <v/>
      </c>
      <c r="I331" s="5">
        <f>IF(H331&lt;=p_rot_a,"A",IF(H331&lt;=p_rot_b,"B","C"))</f>
        <v/>
      </c>
      <c r="J331" s="5" t="inlineStr">
        <is>
          <t>SI</t>
        </is>
      </c>
    </row>
    <row r="332">
      <c r="A332" s="5" t="inlineStr">
        <is>
          <t>351100300991816</t>
        </is>
      </c>
      <c r="B332" s="5" t="inlineStr">
        <is>
          <t>LAMINA PVC QM-9018 1.22X2.44 3MM IMITACION PIEDRA NATURAL</t>
        </is>
      </c>
      <c r="C332" s="5" t="inlineStr">
        <is>
          <t>IMPORTACION LAMINA PVC, BAMBU, ACC</t>
        </is>
      </c>
      <c r="D332" s="11" t="n">
        <v>153</v>
      </c>
      <c r="E332" s="12" t="n">
        <v>591682.91</v>
      </c>
      <c r="F332" s="12" t="n">
        <v>2356457.13</v>
      </c>
      <c r="G332" s="14">
        <f>E332/SUM(E$2:E$4165)</f>
        <v/>
      </c>
      <c r="H332" s="14">
        <f>H331+G332</f>
        <v/>
      </c>
      <c r="I332" s="5">
        <f>IF(H332&lt;=p_rot_a,"A",IF(H332&lt;=p_rot_b,"B","C"))</f>
        <v/>
      </c>
      <c r="J332" s="5" t="inlineStr">
        <is>
          <t>SI</t>
        </is>
      </c>
    </row>
    <row r="333">
      <c r="A333" s="5" t="inlineStr">
        <is>
          <t>351100300992670</t>
        </is>
      </c>
      <c r="B333" s="5" t="inlineStr">
        <is>
          <t>LAMINA NUEVA TEC XL CEMENTO BEIGE CRFM405-G01 1.22 X. 2.80M 5MM MATE FIBRA BAMBU CARBON PVC IMITACIO</t>
        </is>
      </c>
      <c r="C333" s="5" t="inlineStr">
        <is>
          <t>IMPORTACION LAMINA PVC, BAMBU, ACC</t>
        </is>
      </c>
      <c r="D333" s="11" t="n">
        <v>144</v>
      </c>
      <c r="E333" s="12" t="n">
        <v>589372.5</v>
      </c>
      <c r="F333" s="12" t="n">
        <v>1699685.84</v>
      </c>
      <c r="G333" s="14">
        <f>E333/SUM(E$2:E$4165)</f>
        <v/>
      </c>
      <c r="H333" s="14">
        <f>H332+G333</f>
        <v/>
      </c>
      <c r="I333" s="5">
        <f>IF(H333&lt;=p_rot_a,"A",IF(H333&lt;=p_rot_b,"B","C"))</f>
        <v/>
      </c>
      <c r="J333" s="5" t="inlineStr">
        <is>
          <t>SI</t>
        </is>
      </c>
    </row>
    <row r="334">
      <c r="A334" s="5" t="inlineStr">
        <is>
          <t>351100300992868</t>
        </is>
      </c>
      <c r="B334" s="5" t="inlineStr">
        <is>
          <t>LAMINA NUEVA TEC VOLCANO TEXTURIZADA HY09138222-1 1.22 X. 2.44M 5MM MATE FIBRA BAMBU CARBO IMITACION</t>
        </is>
      </c>
      <c r="C334" s="5" t="inlineStr">
        <is>
          <t>IMPORTACION LAMINA PVC, BAMBU, ACC</t>
        </is>
      </c>
      <c r="D334" s="11" t="n">
        <v>76</v>
      </c>
      <c r="E334" s="12" t="n">
        <v>587147.48</v>
      </c>
      <c r="F334" s="12" t="n">
        <v>1190993.23</v>
      </c>
      <c r="G334" s="14">
        <f>E334/SUM(E$2:E$4165)</f>
        <v/>
      </c>
      <c r="H334" s="14">
        <f>H333+G334</f>
        <v/>
      </c>
      <c r="I334" s="5">
        <f>IF(H334&lt;=p_rot_a,"A",IF(H334&lt;=p_rot_b,"B","C"))</f>
        <v/>
      </c>
      <c r="J334" s="5" t="inlineStr">
        <is>
          <t>SI</t>
        </is>
      </c>
    </row>
    <row r="335">
      <c r="A335" s="5" t="inlineStr">
        <is>
          <t>351100300991817</t>
        </is>
      </c>
      <c r="B335" s="5" t="inlineStr">
        <is>
          <t>LAMINA PVC DT-2438 1.22X2.44 3MM IMITACION PIEDRA NATURAL</t>
        </is>
      </c>
      <c r="C335" s="5" t="inlineStr">
        <is>
          <t>SIN CATEGORIA</t>
        </is>
      </c>
      <c r="D335" s="11" t="n">
        <v>109</v>
      </c>
      <c r="E335" s="12" t="n">
        <v>581169.5600000001</v>
      </c>
      <c r="F335" s="12" t="n">
        <v>1838427.01</v>
      </c>
      <c r="G335" s="14">
        <f>E335/SUM(E$2:E$4165)</f>
        <v/>
      </c>
      <c r="H335" s="14">
        <f>H334+G335</f>
        <v/>
      </c>
      <c r="I335" s="5">
        <f>IF(H335&lt;=p_rot_a,"A",IF(H335&lt;=p_rot_b,"B","C"))</f>
        <v/>
      </c>
      <c r="J335" s="5" t="inlineStr">
        <is>
          <t>SI</t>
        </is>
      </c>
    </row>
    <row r="336">
      <c r="A336" s="5" t="inlineStr">
        <is>
          <t>71851</t>
        </is>
      </c>
      <c r="B336" s="5" t="inlineStr">
        <is>
          <t>CALENTADOR DE PASO THERMO MASTER TERM 15-12 KW 240 V</t>
        </is>
      </c>
      <c r="C336" s="5" t="inlineStr">
        <is>
          <t>ACCESORIOS ELECTRICOS Y CABLES</t>
        </is>
      </c>
      <c r="D336" s="11" t="n">
        <v>16</v>
      </c>
      <c r="E336" s="12" t="n">
        <v>580890.99</v>
      </c>
      <c r="F336" s="12" t="n">
        <v>2344606.99</v>
      </c>
      <c r="G336" s="14">
        <f>E336/SUM(E$2:E$4165)</f>
        <v/>
      </c>
      <c r="H336" s="14">
        <f>H335+G336</f>
        <v/>
      </c>
      <c r="I336" s="5">
        <f>IF(H336&lt;=p_rot_a,"A",IF(H336&lt;=p_rot_b,"B","C"))</f>
        <v/>
      </c>
      <c r="J336" s="5" t="inlineStr">
        <is>
          <t>SI</t>
        </is>
      </c>
    </row>
    <row r="337">
      <c r="A337" s="5" t="inlineStr">
        <is>
          <t>351100300991739</t>
        </is>
      </c>
      <c r="B337" s="5" t="inlineStr">
        <is>
          <t>DIAMOND ESPEJO LED ZT-LED-011 60X80 CM</t>
        </is>
      </c>
      <c r="C337" s="5" t="inlineStr">
        <is>
          <t>IMPORTACION LOZA</t>
        </is>
      </c>
      <c r="D337" s="11" t="n">
        <v>40</v>
      </c>
      <c r="E337" s="12" t="n">
        <v>576277.74</v>
      </c>
      <c r="F337" s="12" t="n">
        <v>1033853.43</v>
      </c>
      <c r="G337" s="14">
        <f>E337/SUM(E$2:E$4165)</f>
        <v/>
      </c>
      <c r="H337" s="14">
        <f>H336+G337</f>
        <v/>
      </c>
      <c r="I337" s="5">
        <f>IF(H337&lt;=p_rot_a,"A",IF(H337&lt;=p_rot_b,"B","C"))</f>
        <v/>
      </c>
      <c r="J337" s="5" t="inlineStr">
        <is>
          <t>SI</t>
        </is>
      </c>
    </row>
    <row r="338">
      <c r="A338" s="5" t="inlineStr">
        <is>
          <t>71228</t>
        </is>
      </c>
      <c r="B338" s="5" t="inlineStr">
        <is>
          <t>TOTAL FELPA ANTIGOTEO 9  1/2 MICROFIBRA THT85951</t>
        </is>
      </c>
      <c r="C338" s="5" t="inlineStr">
        <is>
          <t>FERRETERIA GENERAL</t>
        </is>
      </c>
      <c r="D338" s="11" t="n">
        <v>743</v>
      </c>
      <c r="E338" s="12" t="n">
        <v>575858.14</v>
      </c>
      <c r="F338" s="12" t="n">
        <v>847536.45</v>
      </c>
      <c r="G338" s="14">
        <f>E338/SUM(E$2:E$4165)</f>
        <v/>
      </c>
      <c r="H338" s="14">
        <f>H337+G338</f>
        <v/>
      </c>
      <c r="I338" s="5">
        <f>IF(H338&lt;=p_rot_a,"A",IF(H338&lt;=p_rot_b,"B","C"))</f>
        <v/>
      </c>
      <c r="J338" s="5" t="inlineStr">
        <is>
          <t>NO</t>
        </is>
      </c>
    </row>
    <row r="339">
      <c r="A339" s="5" t="inlineStr">
        <is>
          <t>351100300992732</t>
        </is>
      </c>
      <c r="B339" s="5" t="inlineStr">
        <is>
          <t>FACHALETA FLEXIBLE DARK NATURE 57X27CM 0.16m2 EXTERIOR / INTERIOR</t>
        </is>
      </c>
      <c r="C339" s="5" t="inlineStr">
        <is>
          <t>FACHALETA</t>
        </is>
      </c>
      <c r="D339" s="11" t="n">
        <v>676</v>
      </c>
      <c r="E339" s="12" t="n">
        <v>575525.52</v>
      </c>
      <c r="F339" s="12" t="n">
        <v>1652225.42</v>
      </c>
      <c r="G339" s="14">
        <f>E339/SUM(E$2:E$4165)</f>
        <v/>
      </c>
      <c r="H339" s="14">
        <f>H338+G339</f>
        <v/>
      </c>
      <c r="I339" s="5">
        <f>IF(H339&lt;=p_rot_a,"A",IF(H339&lt;=p_rot_b,"B","C"))</f>
        <v/>
      </c>
      <c r="J339" s="5" t="inlineStr">
        <is>
          <t>SI</t>
        </is>
      </c>
    </row>
    <row r="340">
      <c r="A340" s="5" t="inlineStr">
        <is>
          <t>7424</t>
        </is>
      </c>
      <c r="B340" s="5" t="inlineStr">
        <is>
          <t>DURETAN GRIS 300 ML</t>
        </is>
      </c>
      <c r="C340" s="5" t="inlineStr">
        <is>
          <t>PINTURAS Y SELLADORES</t>
        </is>
      </c>
      <c r="D340" s="11" t="n">
        <v>426</v>
      </c>
      <c r="E340" s="12" t="n">
        <v>575145.0600000001</v>
      </c>
      <c r="F340" s="12" t="n">
        <v>2193263.51</v>
      </c>
      <c r="G340" s="14">
        <f>E340/SUM(E$2:E$4165)</f>
        <v/>
      </c>
      <c r="H340" s="14">
        <f>H339+G340</f>
        <v/>
      </c>
      <c r="I340" s="5">
        <f>IF(H340&lt;=p_rot_a,"A",IF(H340&lt;=p_rot_b,"B","C"))</f>
        <v/>
      </c>
      <c r="J340" s="5" t="inlineStr">
        <is>
          <t>SI</t>
        </is>
      </c>
    </row>
    <row r="341">
      <c r="A341" s="5" t="inlineStr">
        <is>
          <t>351100300992231</t>
        </is>
      </c>
      <c r="B341" s="5" t="inlineStr">
        <is>
          <t>CALENTADOR DE AGUA DIGITAL 7000W 220V KEWH003W</t>
        </is>
      </c>
      <c r="C341" s="5" t="inlineStr">
        <is>
          <t>HERRAMIENTA ELECTRICA</t>
        </is>
      </c>
      <c r="D341" s="11" t="n">
        <v>39</v>
      </c>
      <c r="E341" s="12" t="n">
        <v>574117.91</v>
      </c>
      <c r="F341" s="12" t="n">
        <v>2222349.11</v>
      </c>
      <c r="G341" s="14">
        <f>E341/SUM(E$2:E$4165)</f>
        <v/>
      </c>
      <c r="H341" s="14">
        <f>H340+G341</f>
        <v/>
      </c>
      <c r="I341" s="5">
        <f>IF(H341&lt;=p_rot_a,"A",IF(H341&lt;=p_rot_b,"B","C"))</f>
        <v/>
      </c>
      <c r="J341" s="5" t="inlineStr">
        <is>
          <t>SI</t>
        </is>
      </c>
    </row>
    <row r="342">
      <c r="A342" s="5" t="inlineStr">
        <is>
          <t>351100300992696</t>
        </is>
      </c>
      <c r="B342" s="5" t="inlineStr">
        <is>
          <t>IRIS INODORO NEGRO MATE SIFON OCULTO DOBLE DESCARGA M-9106 ULTRA LUJOSO</t>
        </is>
      </c>
      <c r="C342" s="5" t="inlineStr">
        <is>
          <t>IMPORTACION LOZA</t>
        </is>
      </c>
      <c r="D342" s="11" t="n">
        <v>16</v>
      </c>
      <c r="E342" s="12" t="n">
        <v>573218.72</v>
      </c>
      <c r="F342" s="12" t="n">
        <v>1375451.33</v>
      </c>
      <c r="G342" s="14">
        <f>E342/SUM(E$2:E$4165)</f>
        <v/>
      </c>
      <c r="H342" s="14">
        <f>H341+G342</f>
        <v/>
      </c>
      <c r="I342" s="5">
        <f>IF(H342&lt;=p_rot_a,"A",IF(H342&lt;=p_rot_b,"B","C"))</f>
        <v/>
      </c>
      <c r="J342" s="5" t="inlineStr">
        <is>
          <t>SI</t>
        </is>
      </c>
    </row>
    <row r="343">
      <c r="A343" s="5" t="inlineStr">
        <is>
          <t>101153</t>
        </is>
      </c>
      <c r="B343" s="5" t="inlineStr">
        <is>
          <t>IMPERSA REPELLO GRUESO 40KG</t>
        </is>
      </c>
      <c r="C343" s="5" t="inlineStr">
        <is>
          <t>MORTEROS, CEMENTOS</t>
        </is>
      </c>
      <c r="D343" s="11" t="n">
        <v>812</v>
      </c>
      <c r="E343" s="12" t="n">
        <v>573165.2</v>
      </c>
      <c r="F343" s="12" t="n">
        <v>2905618.96</v>
      </c>
      <c r="G343" s="14">
        <f>E343/SUM(E$2:E$4165)</f>
        <v/>
      </c>
      <c r="H343" s="14">
        <f>H342+G343</f>
        <v/>
      </c>
      <c r="I343" s="5">
        <f>IF(H343&lt;=p_rot_a,"A",IF(H343&lt;=p_rot_b,"B","C"))</f>
        <v/>
      </c>
      <c r="J343" s="5" t="inlineStr">
        <is>
          <t>SI</t>
        </is>
      </c>
    </row>
    <row r="344">
      <c r="A344" s="5" t="inlineStr">
        <is>
          <t>351100300992104</t>
        </is>
      </c>
      <c r="B344" s="5" t="inlineStr">
        <is>
          <t>LAMINA NUEVA TEC MADERA GRIS P062 CJ8018 1.22X2.44 5MM MATE FIBRA BAMBU CARBON PVC IMITACION MADERA</t>
        </is>
      </c>
      <c r="C344" s="5" t="inlineStr">
        <is>
          <t>SIN CATEGORIA</t>
        </is>
      </c>
      <c r="D344" s="11" t="n">
        <v>123</v>
      </c>
      <c r="E344" s="12" t="n">
        <v>571054.62</v>
      </c>
      <c r="F344" s="12" t="n">
        <v>1543709.73</v>
      </c>
      <c r="G344" s="14">
        <f>E344/SUM(E$2:E$4165)</f>
        <v/>
      </c>
      <c r="H344" s="14">
        <f>H343+G344</f>
        <v/>
      </c>
      <c r="I344" s="5">
        <f>IF(H344&lt;=p_rot_a,"A",IF(H344&lt;=p_rot_b,"B","C"))</f>
        <v/>
      </c>
      <c r="J344" s="5" t="inlineStr">
        <is>
          <t>SI</t>
        </is>
      </c>
    </row>
    <row r="345">
      <c r="A345" s="5" t="inlineStr">
        <is>
          <t>351100300992815</t>
        </is>
      </c>
      <c r="B345" s="5" t="inlineStr">
        <is>
          <t>PORCELANATO EXTRA GRANDE 80CM X 2.40M 15MM ATLANTIC WHITE 1.92M2 BRILLANTE IDEAL PARA SOBRES</t>
        </is>
      </c>
      <c r="C345" s="5" t="inlineStr">
        <is>
          <t>PORCELANATO</t>
        </is>
      </c>
      <c r="D345" s="11" t="n">
        <v>24</v>
      </c>
      <c r="E345" s="12" t="n">
        <v>570118.92</v>
      </c>
      <c r="F345" s="12" t="n">
        <v>1484846.04</v>
      </c>
      <c r="G345" s="14">
        <f>E345/SUM(E$2:E$4165)</f>
        <v/>
      </c>
      <c r="H345" s="14">
        <f>H344+G345</f>
        <v/>
      </c>
      <c r="I345" s="5">
        <f>IF(H345&lt;=p_rot_a,"A",IF(H345&lt;=p_rot_b,"B","C"))</f>
        <v/>
      </c>
      <c r="J345" s="5" t="inlineStr">
        <is>
          <t>SI</t>
        </is>
      </c>
    </row>
    <row r="346">
      <c r="A346" s="5" t="inlineStr">
        <is>
          <t>351100300992640</t>
        </is>
      </c>
      <c r="B346" s="5" t="inlineStr">
        <is>
          <t>CORNISA LAMINADA 87-22 BRASILITO 5.95M</t>
        </is>
      </c>
      <c r="C346" s="5" t="inlineStr">
        <is>
          <t>IMPORTACION TABLILLA, CORNISAS, UNIONES</t>
        </is>
      </c>
      <c r="D346" s="11" t="n">
        <v>281</v>
      </c>
      <c r="E346" s="12" t="n">
        <v>569819.09</v>
      </c>
      <c r="F346" s="12" t="n">
        <v>897386.72</v>
      </c>
      <c r="G346" s="14">
        <f>E346/SUM(E$2:E$4165)</f>
        <v/>
      </c>
      <c r="H346" s="14">
        <f>H345+G346</f>
        <v/>
      </c>
      <c r="I346" s="5">
        <f>IF(H346&lt;=p_rot_a,"A",IF(H346&lt;=p_rot_b,"B","C"))</f>
        <v/>
      </c>
      <c r="J346" s="5" t="inlineStr">
        <is>
          <t>SI</t>
        </is>
      </c>
    </row>
    <row r="347">
      <c r="A347" s="5" t="inlineStr">
        <is>
          <t>549</t>
        </is>
      </c>
      <c r="B347" s="5" t="inlineStr">
        <is>
          <t>ESQUINERO PLASTICO GYPSUM 3.05***</t>
        </is>
      </c>
      <c r="C347" s="5" t="inlineStr">
        <is>
          <t>LAMINAS Y PERFILERIA LIVIANA</t>
        </is>
      </c>
      <c r="D347" s="11" t="n">
        <v>2619</v>
      </c>
      <c r="E347" s="12" t="n">
        <v>568574.99</v>
      </c>
      <c r="F347" s="12" t="n">
        <v>2002048.19</v>
      </c>
      <c r="G347" s="14">
        <f>E347/SUM(E$2:E$4165)</f>
        <v/>
      </c>
      <c r="H347" s="14">
        <f>H346+G347</f>
        <v/>
      </c>
      <c r="I347" s="5">
        <f>IF(H347&lt;=p_rot_a,"A",IF(H347&lt;=p_rot_b,"B","C"))</f>
        <v/>
      </c>
      <c r="J347" s="5" t="inlineStr">
        <is>
          <t>SI</t>
        </is>
      </c>
    </row>
    <row r="348">
      <c r="A348" s="5" t="inlineStr">
        <is>
          <t>351100300992668</t>
        </is>
      </c>
      <c r="B348" s="5" t="inlineStr">
        <is>
          <t xml:space="preserve">LAMINA NUEVA TEC XL GRIS NEGRO CEPILLADO MTX23-65 1.22 X. 2.80M 5MM MATE FIBRA BAMBU CARBON PVC </t>
        </is>
      </c>
      <c r="C348" s="5" t="inlineStr">
        <is>
          <t>IMPORTACION LAMINA PVC, BAMBU, ACC</t>
        </is>
      </c>
      <c r="D348" s="11" t="n">
        <v>73</v>
      </c>
      <c r="E348" s="12" t="n">
        <v>565960.25</v>
      </c>
      <c r="F348" s="12" t="n">
        <v>1128827.43</v>
      </c>
      <c r="G348" s="14">
        <f>E348/SUM(E$2:E$4165)</f>
        <v/>
      </c>
      <c r="H348" s="14">
        <f>H347+G348</f>
        <v/>
      </c>
      <c r="I348" s="5">
        <f>IF(H348&lt;=p_rot_a,"A",IF(H348&lt;=p_rot_b,"B","C"))</f>
        <v/>
      </c>
      <c r="J348" s="5" t="inlineStr">
        <is>
          <t>SI</t>
        </is>
      </c>
    </row>
    <row r="349">
      <c r="A349" s="5" t="inlineStr">
        <is>
          <t>125</t>
        </is>
      </c>
      <c r="B349" s="5" t="inlineStr">
        <is>
          <t>IMPERMIX PEGA BLOQUE IMPERSA 40KG</t>
        </is>
      </c>
      <c r="C349" s="5" t="inlineStr">
        <is>
          <t>MORTEROS, CEMENTOS</t>
        </is>
      </c>
      <c r="D349" s="11" t="n">
        <v>855</v>
      </c>
      <c r="E349" s="12" t="n">
        <v>565837.1899999999</v>
      </c>
      <c r="F349" s="12" t="n">
        <v>2822532.74</v>
      </c>
      <c r="G349" s="14">
        <f>E349/SUM(E$2:E$4165)</f>
        <v/>
      </c>
      <c r="H349" s="14">
        <f>H348+G349</f>
        <v/>
      </c>
      <c r="I349" s="5">
        <f>IF(H349&lt;=p_rot_a,"A",IF(H349&lt;=p_rot_b,"B","C"))</f>
        <v/>
      </c>
      <c r="J349" s="5" t="inlineStr">
        <is>
          <t>SI</t>
        </is>
      </c>
    </row>
    <row r="350">
      <c r="A350" s="5" t="inlineStr">
        <is>
          <t>237</t>
        </is>
      </c>
      <c r="B350" s="5" t="inlineStr">
        <is>
          <t>SEMIDURO ALFAJILLA 2X3 PIEZA DE 4 VARAS</t>
        </is>
      </c>
      <c r="C350" s="5" t="inlineStr">
        <is>
          <t>SEMIDURO</t>
        </is>
      </c>
      <c r="D350" s="11" t="n">
        <v>565</v>
      </c>
      <c r="E350" s="12" t="n">
        <v>565523.17</v>
      </c>
      <c r="F350" s="12" t="n">
        <v>1853983.68</v>
      </c>
      <c r="G350" s="14">
        <f>E350/SUM(E$2:E$4165)</f>
        <v/>
      </c>
      <c r="H350" s="14">
        <f>H349+G350</f>
        <v/>
      </c>
      <c r="I350" s="5">
        <f>IF(H350&lt;=p_rot_a,"A",IF(H350&lt;=p_rot_b,"B","C"))</f>
        <v/>
      </c>
      <c r="J350" s="5" t="inlineStr">
        <is>
          <t>SI</t>
        </is>
      </c>
    </row>
    <row r="351">
      <c r="A351" s="5" t="inlineStr">
        <is>
          <t>351100300992884</t>
        </is>
      </c>
      <c r="B351" s="5" t="inlineStr">
        <is>
          <t>COMBO MUEBLE BREMEN GREY 2207A-90 + INODORO DOBLE DESCARGA  ZT-S034 TANQUE BAJO</t>
        </is>
      </c>
      <c r="C351" s="5" t="inlineStr">
        <is>
          <t>LOZA SANITARIA</t>
        </is>
      </c>
      <c r="D351" s="11" t="n">
        <v>23</v>
      </c>
      <c r="E351" s="12" t="n">
        <v>564283.74</v>
      </c>
      <c r="F351" s="12" t="n">
        <v>2177876.11</v>
      </c>
      <c r="G351" s="14">
        <f>E351/SUM(E$2:E$4165)</f>
        <v/>
      </c>
      <c r="H351" s="14">
        <f>H350+G351</f>
        <v/>
      </c>
      <c r="I351" s="5">
        <f>IF(H351&lt;=p_rot_a,"A",IF(H351&lt;=p_rot_b,"B","C"))</f>
        <v/>
      </c>
      <c r="J351" s="5" t="inlineStr">
        <is>
          <t>SI</t>
        </is>
      </c>
    </row>
    <row r="352">
      <c r="A352" s="5" t="inlineStr">
        <is>
          <t>20140013</t>
        </is>
      </c>
      <c r="B352" s="5" t="inlineStr">
        <is>
          <t>CERAMICA BALTICO GRIS 34X34 CAJA 2.15M2 PRIMERA CALIDAD</t>
        </is>
      </c>
      <c r="C352" s="5" t="inlineStr">
        <is>
          <t>CERAMICA</t>
        </is>
      </c>
      <c r="D352" s="11" t="n">
        <v>343</v>
      </c>
      <c r="E352" s="12" t="n">
        <v>562912.23</v>
      </c>
      <c r="F352" s="12" t="n">
        <v>2131373.91</v>
      </c>
      <c r="G352" s="14">
        <f>E352/SUM(E$2:E$4165)</f>
        <v/>
      </c>
      <c r="H352" s="14">
        <f>H351+G352</f>
        <v/>
      </c>
      <c r="I352" s="5">
        <f>IF(H352&lt;=p_rot_a,"A",IF(H352&lt;=p_rot_b,"B","C"))</f>
        <v/>
      </c>
      <c r="J352" s="5" t="inlineStr">
        <is>
          <t>SI</t>
        </is>
      </c>
    </row>
    <row r="353">
      <c r="A353" s="5" t="inlineStr">
        <is>
          <t>60100026</t>
        </is>
      </c>
      <c r="B353" s="5" t="inlineStr">
        <is>
          <t>LAMPARA LED REDON. EMPOT. 700LM 12W 100-240V WELLMAX 2100322</t>
        </is>
      </c>
      <c r="C353" s="5" t="inlineStr">
        <is>
          <t>BOMBILLOS Y LAMPARAS</t>
        </is>
      </c>
      <c r="D353" s="11" t="n">
        <v>362</v>
      </c>
      <c r="E353" s="12" t="n">
        <v>562675.21</v>
      </c>
      <c r="F353" s="12" t="n">
        <v>1075362.76</v>
      </c>
      <c r="G353" s="14">
        <f>E353/SUM(E$2:E$4165)</f>
        <v/>
      </c>
      <c r="H353" s="14">
        <f>H352+G353</f>
        <v/>
      </c>
      <c r="I353" s="5">
        <f>IF(H353&lt;=p_rot_a,"A",IF(H353&lt;=p_rot_b,"B","C"))</f>
        <v/>
      </c>
      <c r="J353" s="5" t="inlineStr">
        <is>
          <t>SI</t>
        </is>
      </c>
    </row>
    <row r="354">
      <c r="A354" s="5" t="inlineStr">
        <is>
          <t>351100300991556</t>
        </is>
      </c>
      <c r="B354" s="5" t="inlineStr">
        <is>
          <t>DIAMOND INODORO S802-MB PIETRA MATE NEGRO MATE SIFON OCULTO DOBLE DESCARGA</t>
        </is>
      </c>
      <c r="C354" s="5" t="inlineStr">
        <is>
          <t>IMPORTACION LOZA</t>
        </is>
      </c>
      <c r="D354" s="11" t="n">
        <v>20</v>
      </c>
      <c r="E354" s="12" t="n">
        <v>561476.5</v>
      </c>
      <c r="F354" s="12" t="n">
        <v>1753255.84</v>
      </c>
      <c r="G354" s="14">
        <f>E354/SUM(E$2:E$4165)</f>
        <v/>
      </c>
      <c r="H354" s="14">
        <f>H353+G354</f>
        <v/>
      </c>
      <c r="I354" s="5">
        <f>IF(H354&lt;=p_rot_a,"A",IF(H354&lt;=p_rot_b,"B","C"))</f>
        <v/>
      </c>
      <c r="J354" s="5" t="inlineStr">
        <is>
          <t>SI</t>
        </is>
      </c>
    </row>
    <row r="355">
      <c r="A355" s="5" t="inlineStr">
        <is>
          <t>351100300991820</t>
        </is>
      </c>
      <c r="B355" s="5" t="inlineStr">
        <is>
          <t>LAMINA PVC DY-2407 1.22X2.44 3MM IMITACION PIEDRA NATURAL</t>
        </is>
      </c>
      <c r="C355" s="5" t="inlineStr">
        <is>
          <t>IMPORTACION LAMINA PVC, BAMBU, ACC</t>
        </is>
      </c>
      <c r="D355" s="11" t="n">
        <v>107</v>
      </c>
      <c r="E355" s="12" t="n">
        <v>559794.66</v>
      </c>
      <c r="F355" s="12" t="n">
        <v>1793983.16</v>
      </c>
      <c r="G355" s="14">
        <f>E355/SUM(E$2:E$4165)</f>
        <v/>
      </c>
      <c r="H355" s="14">
        <f>H354+G355</f>
        <v/>
      </c>
      <c r="I355" s="5">
        <f>IF(H355&lt;=p_rot_a,"A",IF(H355&lt;=p_rot_b,"B","C"))</f>
        <v/>
      </c>
      <c r="J355" s="5" t="inlineStr">
        <is>
          <t>SI</t>
        </is>
      </c>
    </row>
    <row r="356">
      <c r="A356" s="5" t="inlineStr">
        <is>
          <t>PINT-IM-0024</t>
        </is>
      </c>
      <c r="B356" s="5" t="inlineStr">
        <is>
          <t>LANCO DRY COAT SATIN BLANCO/PASTEL GALON DC3040-4</t>
        </is>
      </c>
      <c r="C356" s="5" t="inlineStr">
        <is>
          <t>IMPERMEABILIZANTES</t>
        </is>
      </c>
      <c r="D356" s="11" t="n">
        <v>110</v>
      </c>
      <c r="E356" s="12" t="n">
        <v>558507.95</v>
      </c>
      <c r="F356" s="12" t="n">
        <v>1802961.95</v>
      </c>
      <c r="G356" s="14">
        <f>E356/SUM(E$2:E$4165)</f>
        <v/>
      </c>
      <c r="H356" s="14">
        <f>H355+G356</f>
        <v/>
      </c>
      <c r="I356" s="5">
        <f>IF(H356&lt;=p_rot_a,"A",IF(H356&lt;=p_rot_b,"B","C"))</f>
        <v/>
      </c>
      <c r="J356" s="5" t="inlineStr">
        <is>
          <t>SI</t>
        </is>
      </c>
    </row>
    <row r="357">
      <c r="A357" s="5" t="inlineStr">
        <is>
          <t>111292</t>
        </is>
      </c>
      <c r="B357" s="5" t="inlineStr">
        <is>
          <t xml:space="preserve">MANGUERA ABASTO 1/2X1/2 </t>
        </is>
      </c>
      <c r="C357" s="5" t="inlineStr">
        <is>
          <t>FERRETERIA GENERAL</t>
        </is>
      </c>
      <c r="D357" s="11" t="n">
        <v>705</v>
      </c>
      <c r="E357" s="12" t="n">
        <v>551483.03</v>
      </c>
      <c r="F357" s="12" t="n">
        <v>1394674.97</v>
      </c>
      <c r="G357" s="14">
        <f>E357/SUM(E$2:E$4165)</f>
        <v/>
      </c>
      <c r="H357" s="14">
        <f>H356+G357</f>
        <v/>
      </c>
      <c r="I357" s="5">
        <f>IF(H357&lt;=p_rot_a,"A",IF(H357&lt;=p_rot_b,"B","C"))</f>
        <v/>
      </c>
      <c r="J357" s="5" t="inlineStr">
        <is>
          <t>SI</t>
        </is>
      </c>
    </row>
    <row r="358">
      <c r="A358" s="5" t="inlineStr">
        <is>
          <t>351100300992641</t>
        </is>
      </c>
      <c r="B358" s="5" t="inlineStr">
        <is>
          <t>CORNISA LAMINADA 8-201 BEJUCO 5.95M</t>
        </is>
      </c>
      <c r="C358" s="5" t="inlineStr">
        <is>
          <t>IMPORTACION TABLILLA, CORNISAS, UNIONES</t>
        </is>
      </c>
      <c r="D358" s="11" t="n">
        <v>276</v>
      </c>
      <c r="E358" s="12" t="n">
        <v>550733.5699999999</v>
      </c>
      <c r="F358" s="12" t="n">
        <v>869508.45</v>
      </c>
      <c r="G358" s="14">
        <f>E358/SUM(E$2:E$4165)</f>
        <v/>
      </c>
      <c r="H358" s="14">
        <f>H357+G358</f>
        <v/>
      </c>
      <c r="I358" s="5">
        <f>IF(H358&lt;=p_rot_a,"A",IF(H358&lt;=p_rot_b,"B","C"))</f>
        <v/>
      </c>
      <c r="J358" s="5" t="inlineStr">
        <is>
          <t>NO</t>
        </is>
      </c>
    </row>
    <row r="359">
      <c r="A359" s="5" t="inlineStr">
        <is>
          <t>351100300992859</t>
        </is>
      </c>
      <c r="B359" s="5" t="inlineStr">
        <is>
          <t>DIAMOND INODORO PAME BLANCO SIFON OCULTO AHORRADOR DE AGUA S802</t>
        </is>
      </c>
      <c r="C359" s="5" t="inlineStr">
        <is>
          <t>IMPORTACION LOZA</t>
        </is>
      </c>
      <c r="D359" s="11" t="n">
        <v>15</v>
      </c>
      <c r="E359" s="12" t="n">
        <v>550121.9300000001</v>
      </c>
      <c r="F359" s="12" t="n">
        <v>1097102.42</v>
      </c>
      <c r="G359" s="14">
        <f>E359/SUM(E$2:E$4165)</f>
        <v/>
      </c>
      <c r="H359" s="14">
        <f>H358+G359</f>
        <v/>
      </c>
      <c r="I359" s="5">
        <f>IF(H359&lt;=p_rot_a,"A",IF(H359&lt;=p_rot_b,"B","C"))</f>
        <v/>
      </c>
      <c r="J359" s="5" t="inlineStr">
        <is>
          <t>SI</t>
        </is>
      </c>
    </row>
    <row r="360">
      <c r="A360" s="5" t="inlineStr">
        <is>
          <t>351100300991938</t>
        </is>
      </c>
      <c r="B360" s="5" t="inlineStr">
        <is>
          <t>DIAMOND MUEBLE LAVATORIO NB189-1-70 GOLDEN AEREO 70CM X 47CM X 49CM (NO INCLUYE GRIFERIA)</t>
        </is>
      </c>
      <c r="C360" s="5" t="inlineStr">
        <is>
          <t>IMPORTACION LOZA</t>
        </is>
      </c>
      <c r="D360" s="11" t="n">
        <v>19</v>
      </c>
      <c r="E360" s="12" t="n">
        <v>548315.38</v>
      </c>
      <c r="F360" s="12" t="n">
        <v>1550576.92</v>
      </c>
      <c r="G360" s="14">
        <f>E360/SUM(E$2:E$4165)</f>
        <v/>
      </c>
      <c r="H360" s="14">
        <f>H359+G360</f>
        <v/>
      </c>
      <c r="I360" s="5">
        <f>IF(H360&lt;=p_rot_a,"A",IF(H360&lt;=p_rot_b,"B","C"))</f>
        <v/>
      </c>
      <c r="J360" s="5" t="inlineStr">
        <is>
          <t>SI</t>
        </is>
      </c>
    </row>
    <row r="361">
      <c r="A361" s="5" t="inlineStr">
        <is>
          <t>30425</t>
        </is>
      </c>
      <c r="B361" s="5" t="inlineStr">
        <is>
          <t>CONECTOR PVC 1/2 UL CONDUIT</t>
        </is>
      </c>
      <c r="C361" s="5" t="inlineStr">
        <is>
          <t>ACCESORIOS ELECTRICOS Y CABLES</t>
        </is>
      </c>
      <c r="D361" s="11" t="n">
        <v>5632</v>
      </c>
      <c r="E361" s="12" t="n">
        <v>545377.58</v>
      </c>
      <c r="F361" s="12" t="n">
        <v>856264.1800000001</v>
      </c>
      <c r="G361" s="14">
        <f>E361/SUM(E$2:E$4165)</f>
        <v/>
      </c>
      <c r="H361" s="14">
        <f>H360+G361</f>
        <v/>
      </c>
      <c r="I361" s="5">
        <f>IF(H361&lt;=p_rot_a,"A",IF(H361&lt;=p_rot_b,"B","C"))</f>
        <v/>
      </c>
      <c r="J361" s="5" t="inlineStr">
        <is>
          <t>NO</t>
        </is>
      </c>
    </row>
    <row r="362">
      <c r="A362" s="5" t="inlineStr">
        <is>
          <t>351100300991814</t>
        </is>
      </c>
      <c r="B362" s="5" t="inlineStr">
        <is>
          <t>LAMINA PVC QM-8226-1 1.22X2.44 3MM IMITACION PIEDRA NATURAL</t>
        </is>
      </c>
      <c r="C362" s="5" t="inlineStr">
        <is>
          <t>IMPORTACION LAMINA PVC, BAMBU, ACC</t>
        </is>
      </c>
      <c r="D362" s="11" t="n">
        <v>136</v>
      </c>
      <c r="E362" s="12" t="n">
        <v>543101.52</v>
      </c>
      <c r="F362" s="12" t="n">
        <v>2111789.72</v>
      </c>
      <c r="G362" s="14">
        <f>E362/SUM(E$2:E$4165)</f>
        <v/>
      </c>
      <c r="H362" s="14">
        <f>H361+G362</f>
        <v/>
      </c>
      <c r="I362" s="5">
        <f>IF(H362&lt;=p_rot_a,"A",IF(H362&lt;=p_rot_b,"B","C"))</f>
        <v/>
      </c>
      <c r="J362" s="5" t="inlineStr">
        <is>
          <t>SI</t>
        </is>
      </c>
    </row>
    <row r="363">
      <c r="A363" s="5" t="inlineStr">
        <is>
          <t>123</t>
        </is>
      </c>
      <c r="B363" s="5" t="inlineStr">
        <is>
          <t>IMPERSA PEGA CERAMICA  REGULAR TRIPLE A 20KG</t>
        </is>
      </c>
      <c r="C363" s="5" t="inlineStr">
        <is>
          <t>CERAMICAS, AZULEJOS, PORCELANATOS</t>
        </is>
      </c>
      <c r="D363" s="11" t="n">
        <v>879</v>
      </c>
      <c r="E363" s="12" t="n">
        <v>539373.9</v>
      </c>
      <c r="F363" s="12" t="n">
        <v>1920529.02</v>
      </c>
      <c r="G363" s="14">
        <f>E363/SUM(E$2:E$4165)</f>
        <v/>
      </c>
      <c r="H363" s="14">
        <f>H362+G363</f>
        <v/>
      </c>
      <c r="I363" s="5">
        <f>IF(H363&lt;=p_rot_a,"A",IF(H363&lt;=p_rot_b,"B","C"))</f>
        <v/>
      </c>
      <c r="J363" s="5" t="inlineStr">
        <is>
          <t>SI</t>
        </is>
      </c>
    </row>
    <row r="364">
      <c r="A364" s="5" t="inlineStr">
        <is>
          <t>351100300992715</t>
        </is>
      </c>
      <c r="B364" s="5" t="inlineStr">
        <is>
          <t>DJ LOTO MUEBLE 120CM X 50CM INCLUYE LAVATORIO ESPEJO REPISA BRILLANTE AEREO LUX STONE Y002-N2 120CM</t>
        </is>
      </c>
      <c r="C364" s="5" t="inlineStr">
        <is>
          <t>IMPORTACION LOZA</t>
        </is>
      </c>
      <c r="D364" s="11" t="n">
        <v>9</v>
      </c>
      <c r="E364" s="12" t="n">
        <v>536980.26</v>
      </c>
      <c r="F364" s="12" t="n">
        <v>1025840.71</v>
      </c>
      <c r="G364" s="14">
        <f>E364/SUM(E$2:E$4165)</f>
        <v/>
      </c>
      <c r="H364" s="14">
        <f>H363+G364</f>
        <v/>
      </c>
      <c r="I364" s="5">
        <f>IF(H364&lt;=p_rot_a,"A",IF(H364&lt;=p_rot_b,"B","C"))</f>
        <v/>
      </c>
      <c r="J364" s="5" t="inlineStr">
        <is>
          <t>SI</t>
        </is>
      </c>
    </row>
    <row r="365">
      <c r="A365" s="5" t="inlineStr">
        <is>
          <t>72157</t>
        </is>
      </c>
      <c r="B365" s="5" t="inlineStr">
        <is>
          <t>BOTAGUA BLANCO 9x9</t>
        </is>
      </c>
      <c r="C365" s="5" t="inlineStr">
        <is>
          <t>BOTAGUAS, CUMBRERAS, CANOAS METALICAS</t>
        </is>
      </c>
      <c r="D365" s="11" t="n">
        <v>475</v>
      </c>
      <c r="E365" s="12" t="n">
        <v>530555.03</v>
      </c>
      <c r="F365" s="12" t="n">
        <v>1883840.03</v>
      </c>
      <c r="G365" s="14">
        <f>E365/SUM(E$2:E$4165)</f>
        <v/>
      </c>
      <c r="H365" s="14">
        <f>H364+G365</f>
        <v/>
      </c>
      <c r="I365" s="5">
        <f>IF(H365&lt;=p_rot_a,"A",IF(H365&lt;=p_rot_b,"B","C"))</f>
        <v/>
      </c>
      <c r="J365" s="5" t="inlineStr">
        <is>
          <t>SI</t>
        </is>
      </c>
    </row>
    <row r="366">
      <c r="A366" s="5" t="inlineStr">
        <is>
          <t>351100300991822</t>
        </is>
      </c>
      <c r="B366" s="5" t="inlineStr">
        <is>
          <t>LAMINA PVC LJ24805-1 1.22X2.44 3MM IMITACION PIEDRA NATURAL</t>
        </is>
      </c>
      <c r="C366" s="5" t="inlineStr">
        <is>
          <t>SIN CATEGORIA</t>
        </is>
      </c>
      <c r="D366" s="11" t="n">
        <v>93</v>
      </c>
      <c r="E366" s="12" t="n">
        <v>529727.73</v>
      </c>
      <c r="F366" s="12" t="n">
        <v>1602433.63</v>
      </c>
      <c r="G366" s="14">
        <f>E366/SUM(E$2:E$4165)</f>
        <v/>
      </c>
      <c r="H366" s="14">
        <f>H365+G366</f>
        <v/>
      </c>
      <c r="I366" s="5">
        <f>IF(H366&lt;=p_rot_a,"A",IF(H366&lt;=p_rot_b,"B","C"))</f>
        <v/>
      </c>
      <c r="J366" s="5" t="inlineStr">
        <is>
          <t>SI</t>
        </is>
      </c>
    </row>
    <row r="367">
      <c r="A367" s="5" t="inlineStr">
        <is>
          <t>5492875</t>
        </is>
      </c>
      <c r="B367" s="5" t="inlineStr">
        <is>
          <t>FREGADERO SATIN 80X49CM ACERO INOX  201 JABONERA PORTA CUCHILLOS LL-8049 + CACHERA DIAMANTE GRIS</t>
        </is>
      </c>
      <c r="C367" s="5" t="inlineStr">
        <is>
          <t>IMPORTACION FREGADEROS</t>
        </is>
      </c>
      <c r="D367" s="11" t="n">
        <v>16</v>
      </c>
      <c r="E367" s="12" t="n">
        <v>526462.4399999999</v>
      </c>
      <c r="F367" s="12" t="n">
        <v>991150.4399999999</v>
      </c>
      <c r="G367" s="14">
        <f>E367/SUM(E$2:E$4165)</f>
        <v/>
      </c>
      <c r="H367" s="14">
        <f>H366+G367</f>
        <v/>
      </c>
      <c r="I367" s="5">
        <f>IF(H367&lt;=p_rot_a,"A",IF(H367&lt;=p_rot_b,"B","C"))</f>
        <v/>
      </c>
      <c r="J367" s="5" t="inlineStr">
        <is>
          <t>SI</t>
        </is>
      </c>
    </row>
    <row r="368">
      <c r="A368" s="5" t="inlineStr">
        <is>
          <t>351100300991921</t>
        </is>
      </c>
      <c r="B368" s="5" t="inlineStr">
        <is>
          <t>PANEL EXTERIOR ACANALADO WPC WENGUE 22CM X 2.90M DE080</t>
        </is>
      </c>
      <c r="C368" s="5" t="inlineStr">
        <is>
          <t>PANEL ACANALADO EXTERIOR WPC</t>
        </is>
      </c>
      <c r="D368" s="11" t="n">
        <v>143</v>
      </c>
      <c r="E368" s="12" t="n">
        <v>525570.41</v>
      </c>
      <c r="F368" s="12" t="n">
        <v>1977094.25</v>
      </c>
      <c r="G368" s="14">
        <f>E368/SUM(E$2:E$4165)</f>
        <v/>
      </c>
      <c r="H368" s="14">
        <f>H367+G368</f>
        <v/>
      </c>
      <c r="I368" s="5">
        <f>IF(H368&lt;=p_rot_a,"A",IF(H368&lt;=p_rot_b,"B","C"))</f>
        <v/>
      </c>
      <c r="J368" s="5" t="inlineStr">
        <is>
          <t>SI</t>
        </is>
      </c>
    </row>
    <row r="369">
      <c r="A369" s="5" t="inlineStr">
        <is>
          <t>351100300992523</t>
        </is>
      </c>
      <c r="B369" s="5" t="inlineStr">
        <is>
          <t>PERFIL U JOTA NIQUEL 2.95M PARA LAMINA BAMBU</t>
        </is>
      </c>
      <c r="C369" s="5" t="inlineStr">
        <is>
          <t>IMPORTACION LAMINA PVC, BAMBU, ACC</t>
        </is>
      </c>
      <c r="D369" s="11" t="n">
        <v>227</v>
      </c>
      <c r="E369" s="12" t="n">
        <v>523935.82</v>
      </c>
      <c r="F369" s="12" t="n">
        <v>673849.5600000001</v>
      </c>
      <c r="G369" s="14">
        <f>E369/SUM(E$2:E$4165)</f>
        <v/>
      </c>
      <c r="H369" s="14">
        <f>H368+G369</f>
        <v/>
      </c>
      <c r="I369" s="5">
        <f>IF(H369&lt;=p_rot_a,"A",IF(H369&lt;=p_rot_b,"B","C"))</f>
        <v/>
      </c>
      <c r="J369" s="5" t="inlineStr">
        <is>
          <t>NO</t>
        </is>
      </c>
    </row>
    <row r="370">
      <c r="A370" s="5" t="inlineStr">
        <is>
          <t>351100300991721</t>
        </is>
      </c>
      <c r="B370" s="5" t="inlineStr">
        <is>
          <t>DIAMOND ZT-2201B-60 WHITE+GOLD MUEBLE + ESPEJO AEREO 60X47X48 ESPEJO 55X11X65</t>
        </is>
      </c>
      <c r="C370" s="5" t="inlineStr">
        <is>
          <t>SIN CATEGORIA</t>
        </is>
      </c>
      <c r="D370" s="11" t="n">
        <v>22</v>
      </c>
      <c r="E370" s="12" t="n">
        <v>523574.49</v>
      </c>
      <c r="F370" s="12" t="n">
        <v>1206340.71</v>
      </c>
      <c r="G370" s="14">
        <f>E370/SUM(E$2:E$4165)</f>
        <v/>
      </c>
      <c r="H370" s="14">
        <f>H369+G370</f>
        <v/>
      </c>
      <c r="I370" s="5">
        <f>IF(H370&lt;=p_rot_a,"A",IF(H370&lt;=p_rot_b,"B","C"))</f>
        <v/>
      </c>
      <c r="J370" s="5" t="inlineStr">
        <is>
          <t>SI</t>
        </is>
      </c>
    </row>
    <row r="371">
      <c r="A371" s="5" t="inlineStr">
        <is>
          <t>351100300991919</t>
        </is>
      </c>
      <c r="B371" s="5" t="inlineStr">
        <is>
          <t>PANEL EXTERIOR ACANALADO WPC CEDRO 22CM X 2.90M DE078</t>
        </is>
      </c>
      <c r="C371" s="5" t="inlineStr">
        <is>
          <t>PANEL ACANALADO EXTERIOR WPC</t>
        </is>
      </c>
      <c r="D371" s="11" t="n">
        <v>139</v>
      </c>
      <c r="E371" s="12" t="n">
        <v>523532.84</v>
      </c>
      <c r="F371" s="12" t="n">
        <v>1898755.75</v>
      </c>
      <c r="G371" s="14">
        <f>E371/SUM(E$2:E$4165)</f>
        <v/>
      </c>
      <c r="H371" s="14">
        <f>H370+G371</f>
        <v/>
      </c>
      <c r="I371" s="5">
        <f>IF(H371&lt;=p_rot_a,"A",IF(H371&lt;=p_rot_b,"B","C"))</f>
        <v/>
      </c>
      <c r="J371" s="5" t="inlineStr">
        <is>
          <t>SI</t>
        </is>
      </c>
    </row>
    <row r="372">
      <c r="A372" s="5" t="inlineStr">
        <is>
          <t>261</t>
        </is>
      </c>
      <c r="B372" s="5" t="inlineStr">
        <is>
          <t>PINO 1X12 3.20MTS (19x290mm)</t>
        </is>
      </c>
      <c r="C372" s="5" t="inlineStr">
        <is>
          <t>PINO</t>
        </is>
      </c>
      <c r="D372" s="11" t="n">
        <v>192</v>
      </c>
      <c r="E372" s="12" t="n">
        <v>520028.08</v>
      </c>
      <c r="F372" s="12" t="n">
        <v>1788831.58</v>
      </c>
      <c r="G372" s="14">
        <f>E372/SUM(E$2:E$4165)</f>
        <v/>
      </c>
      <c r="H372" s="14">
        <f>H371+G372</f>
        <v/>
      </c>
      <c r="I372" s="5">
        <f>IF(H372&lt;=p_rot_a,"A",IF(H372&lt;=p_rot_b,"B","C"))</f>
        <v/>
      </c>
      <c r="J372" s="5" t="inlineStr">
        <is>
          <t>SI</t>
        </is>
      </c>
    </row>
    <row r="373">
      <c r="A373" s="5" t="inlineStr">
        <is>
          <t>10140004</t>
        </is>
      </c>
      <c r="B373" s="5" t="inlineStr">
        <is>
          <t>TUBO ESTRUCT. RECTANGULAR 2X3 1.50MM GALVANIZADO</t>
        </is>
      </c>
      <c r="C373" s="5" t="inlineStr">
        <is>
          <t>TUBERIA ESTRUCTURAL</t>
        </is>
      </c>
      <c r="D373" s="11" t="n">
        <v>292</v>
      </c>
      <c r="E373" s="12" t="n">
        <v>515533.78</v>
      </c>
      <c r="F373" s="12" t="n">
        <v>2908161.26</v>
      </c>
      <c r="G373" s="14">
        <f>E373/SUM(E$2:E$4165)</f>
        <v/>
      </c>
      <c r="H373" s="14">
        <f>H372+G373</f>
        <v/>
      </c>
      <c r="I373" s="5">
        <f>IF(H373&lt;=p_rot_a,"A",IF(H373&lt;=p_rot_b,"B","C"))</f>
        <v/>
      </c>
      <c r="J373" s="5" t="inlineStr">
        <is>
          <t>SI</t>
        </is>
      </c>
    </row>
    <row r="374">
      <c r="A374" s="5" t="inlineStr">
        <is>
          <t>PINT-IM-0013</t>
        </is>
      </c>
      <c r="B374" s="5" t="inlineStr">
        <is>
          <t>LANCO SEAL COAT BLANCO MATE CUBETA SC200-2</t>
        </is>
      </c>
      <c r="C374" s="5" t="inlineStr">
        <is>
          <t>IMPERMEABILIZANTES</t>
        </is>
      </c>
      <c r="D374" s="11" t="n">
        <v>21</v>
      </c>
      <c r="E374" s="12" t="n">
        <v>514807.08</v>
      </c>
      <c r="F374" s="12" t="n">
        <v>1552199.58</v>
      </c>
      <c r="G374" s="14">
        <f>E374/SUM(E$2:E$4165)</f>
        <v/>
      </c>
      <c r="H374" s="14">
        <f>H373+G374</f>
        <v/>
      </c>
      <c r="I374" s="5">
        <f>IF(H374&lt;=p_rot_a,"A",IF(H374&lt;=p_rot_b,"B","C"))</f>
        <v/>
      </c>
      <c r="J374" s="5" t="inlineStr">
        <is>
          <t>SI</t>
        </is>
      </c>
    </row>
    <row r="375">
      <c r="A375" s="5" t="inlineStr">
        <is>
          <t>351100300992103</t>
        </is>
      </c>
      <c r="B375" s="5" t="inlineStr">
        <is>
          <t>LAMINA NUEVA TEC MADERA LATTE  P063 CJ8019 1.22X2.44 5MM MATE FIBRA BAMBU CARBON PVC IMITACION MAD</t>
        </is>
      </c>
      <c r="C375" s="5" t="inlineStr">
        <is>
          <t>SIN CATEGORIA</t>
        </is>
      </c>
      <c r="D375" s="11" t="n">
        <v>128</v>
      </c>
      <c r="E375" s="12" t="n">
        <v>514199.87</v>
      </c>
      <c r="F375" s="12" t="n">
        <v>1526393.8</v>
      </c>
      <c r="G375" s="14">
        <f>E375/SUM(E$2:E$4165)</f>
        <v/>
      </c>
      <c r="H375" s="14">
        <f>H374+G375</f>
        <v/>
      </c>
      <c r="I375" s="5">
        <f>IF(H375&lt;=p_rot_a,"A",IF(H375&lt;=p_rot_b,"B","C"))</f>
        <v/>
      </c>
      <c r="J375" s="5" t="inlineStr">
        <is>
          <t>SI</t>
        </is>
      </c>
    </row>
    <row r="376">
      <c r="A376" s="5" t="inlineStr">
        <is>
          <t>351100300992721</t>
        </is>
      </c>
      <c r="B376" s="5" t="inlineStr">
        <is>
          <t>DJ VETRA LED MUEBLE 120CM X 50CM INCLU LAVATORI ESPEJO REPISA AEREO LUX STONE Y010-N4 120CM</t>
        </is>
      </c>
      <c r="C376" s="5" t="inlineStr">
        <is>
          <t>IMPORTACION LOZA</t>
        </is>
      </c>
      <c r="D376" s="11" t="n">
        <v>8</v>
      </c>
      <c r="E376" s="12" t="n">
        <v>512445.54</v>
      </c>
      <c r="F376" s="12" t="n">
        <v>990442.48</v>
      </c>
      <c r="G376" s="14">
        <f>E376/SUM(E$2:E$4165)</f>
        <v/>
      </c>
      <c r="H376" s="14">
        <f>H375+G376</f>
        <v/>
      </c>
      <c r="I376" s="5">
        <f>IF(H376&lt;=p_rot_a,"A",IF(H376&lt;=p_rot_b,"B","C"))</f>
        <v/>
      </c>
      <c r="J376" s="5" t="inlineStr">
        <is>
          <t>SI</t>
        </is>
      </c>
    </row>
    <row r="377">
      <c r="A377" s="5" t="inlineStr">
        <is>
          <t>10140005</t>
        </is>
      </c>
      <c r="B377" s="5" t="inlineStr">
        <is>
          <t>TUBO ESTRUCT. RECTANGULAR 2X4 1.50MM GALVANIZADO</t>
        </is>
      </c>
      <c r="C377" s="5" t="inlineStr">
        <is>
          <t>TUBERIA ESTRUCTURAL</t>
        </is>
      </c>
      <c r="D377" s="11" t="n">
        <v>272</v>
      </c>
      <c r="E377" s="12" t="n">
        <v>511748.67</v>
      </c>
      <c r="F377" s="12" t="n">
        <v>3203759.29</v>
      </c>
      <c r="G377" s="14">
        <f>E377/SUM(E$2:E$4165)</f>
        <v/>
      </c>
      <c r="H377" s="14">
        <f>H376+G377</f>
        <v/>
      </c>
      <c r="I377" s="5">
        <f>IF(H377&lt;=p_rot_a,"A",IF(H377&lt;=p_rot_b,"B","C"))</f>
        <v/>
      </c>
      <c r="J377" s="5" t="inlineStr">
        <is>
          <t>SI</t>
        </is>
      </c>
    </row>
    <row r="378">
      <c r="A378" s="5" t="inlineStr">
        <is>
          <t>732868</t>
        </is>
      </c>
      <c r="B378" s="5" t="inlineStr">
        <is>
          <t>LAMINA NUEVA TEC CALIZA BEIGE TEXTURIZADA HGG0018101-3 1.22 X. 2.44M 5MM MATE FIBRA BAMBU CARBON PVC</t>
        </is>
      </c>
      <c r="C378" s="5" t="inlineStr">
        <is>
          <t>IMPORTACION LAMINA PVC, BAMBU, ACC</t>
        </is>
      </c>
      <c r="D378" s="11" t="n">
        <v>60</v>
      </c>
      <c r="E378" s="12" t="n">
        <v>510915.2</v>
      </c>
      <c r="F378" s="12" t="n">
        <v>1033919.47</v>
      </c>
      <c r="G378" s="14">
        <f>E378/SUM(E$2:E$4165)</f>
        <v/>
      </c>
      <c r="H378" s="14">
        <f>H377+G378</f>
        <v/>
      </c>
      <c r="I378" s="5">
        <f>IF(H378&lt;=p_rot_a,"A",IF(H378&lt;=p_rot_b,"B","C"))</f>
        <v/>
      </c>
      <c r="J378" s="5" t="inlineStr">
        <is>
          <t>SI</t>
        </is>
      </c>
    </row>
    <row r="379">
      <c r="A379" s="5" t="inlineStr">
        <is>
          <t>12</t>
        </is>
      </c>
      <c r="B379" s="5" t="inlineStr">
        <is>
          <t>VARILLA DEFORMADA 1/2 N4</t>
        </is>
      </c>
      <c r="C379" s="5" t="inlineStr">
        <is>
          <t>TUBERIA INDUSTRIAL, HIERROS PLANOS Y CORRUGADOS</t>
        </is>
      </c>
      <c r="D379" s="11" t="n">
        <v>1337</v>
      </c>
      <c r="E379" s="12" t="n">
        <v>508086.12</v>
      </c>
      <c r="F379" s="12" t="n">
        <v>3257810.98</v>
      </c>
      <c r="G379" s="14">
        <f>E379/SUM(E$2:E$4165)</f>
        <v/>
      </c>
      <c r="H379" s="14">
        <f>H378+G379</f>
        <v/>
      </c>
      <c r="I379" s="5">
        <f>IF(H379&lt;=p_rot_a,"A",IF(H379&lt;=p_rot_b,"B","C"))</f>
        <v/>
      </c>
      <c r="J379" s="5" t="inlineStr">
        <is>
          <t>SI</t>
        </is>
      </c>
    </row>
    <row r="380">
      <c r="A380" s="5" t="inlineStr">
        <is>
          <t>10140006</t>
        </is>
      </c>
      <c r="B380" s="5" t="inlineStr">
        <is>
          <t>TUBO ESTRUCT. RECTANGULAR 2X4 1.80MM GALVANIZADO</t>
        </is>
      </c>
      <c r="C380" s="5" t="inlineStr">
        <is>
          <t>TUBERIA ESTRUCTURAL</t>
        </is>
      </c>
      <c r="D380" s="11" t="n">
        <v>210</v>
      </c>
      <c r="E380" s="12" t="n">
        <v>507609.52</v>
      </c>
      <c r="F380" s="12" t="n">
        <v>2938434.52</v>
      </c>
      <c r="G380" s="14">
        <f>E380/SUM(E$2:E$4165)</f>
        <v/>
      </c>
      <c r="H380" s="14">
        <f>H379+G380</f>
        <v/>
      </c>
      <c r="I380" s="5">
        <f>IF(H380&lt;=p_rot_a,"A",IF(H380&lt;=p_rot_b,"B","C"))</f>
        <v/>
      </c>
      <c r="J380" s="5" t="inlineStr">
        <is>
          <t>SI</t>
        </is>
      </c>
    </row>
    <row r="381">
      <c r="A381" s="5" t="inlineStr">
        <is>
          <t>351100300990190</t>
        </is>
      </c>
      <c r="B381" s="5" t="inlineStr">
        <is>
          <t>TABLILLA PVC BLANCA LISA PROMO 18CM X 5.95 PAQUETE 10 UNIDADES 10.71M2</t>
        </is>
      </c>
      <c r="C381" s="5" t="inlineStr">
        <is>
          <t>SIN CATEGORIA</t>
        </is>
      </c>
      <c r="D381" s="11" t="n">
        <v>96</v>
      </c>
      <c r="E381" s="12" t="n">
        <v>507590.27</v>
      </c>
      <c r="F381" s="12" t="n">
        <v>2239590.27</v>
      </c>
      <c r="G381" s="14">
        <f>E381/SUM(E$2:E$4165)</f>
        <v/>
      </c>
      <c r="H381" s="14">
        <f>H380+G381</f>
        <v/>
      </c>
      <c r="I381" s="5">
        <f>IF(H381&lt;=p_rot_a,"A",IF(H381&lt;=p_rot_b,"B","C"))</f>
        <v/>
      </c>
      <c r="J381" s="5" t="inlineStr">
        <is>
          <t>SI</t>
        </is>
      </c>
    </row>
    <row r="382">
      <c r="A382" s="5" t="inlineStr">
        <is>
          <t>351100300992260</t>
        </is>
      </c>
      <c r="B382" s="5" t="inlineStr">
        <is>
          <t>DIAMOND LAVATORIO ESQUINERO IZQUIERDO ZT-8142  BLANCO COLGANTE 42 X 18CM</t>
        </is>
      </c>
      <c r="C382" s="5" t="inlineStr">
        <is>
          <t>IMPORTACION LOZA</t>
        </is>
      </c>
      <c r="D382" s="11" t="n">
        <v>63</v>
      </c>
      <c r="E382" s="12" t="n">
        <v>502988.59</v>
      </c>
      <c r="F382" s="12" t="n">
        <v>1016766.51</v>
      </c>
      <c r="G382" s="14">
        <f>E382/SUM(E$2:E$4165)</f>
        <v/>
      </c>
      <c r="H382" s="14">
        <f>H381+G382</f>
        <v/>
      </c>
      <c r="I382" s="5">
        <f>IF(H382&lt;=p_rot_a,"A",IF(H382&lt;=p_rot_b,"B","C"))</f>
        <v/>
      </c>
      <c r="J382" s="5" t="inlineStr">
        <is>
          <t>SI</t>
        </is>
      </c>
    </row>
    <row r="383">
      <c r="A383" s="5" t="inlineStr">
        <is>
          <t>74054</t>
        </is>
      </c>
      <c r="B383" s="5" t="inlineStr">
        <is>
          <t>TORNILLO TECHO 2 PB BLANCO</t>
        </is>
      </c>
      <c r="C383" s="5" t="inlineStr">
        <is>
          <t>TORNILLERIA</t>
        </is>
      </c>
      <c r="D383" s="11" t="n">
        <v>29084</v>
      </c>
      <c r="E383" s="12" t="n">
        <v>502267.7</v>
      </c>
      <c r="F383" s="12" t="n">
        <v>997209.51</v>
      </c>
      <c r="G383" s="14">
        <f>E383/SUM(E$2:E$4165)</f>
        <v/>
      </c>
      <c r="H383" s="14">
        <f>H382+G383</f>
        <v/>
      </c>
      <c r="I383" s="5">
        <f>IF(H383&lt;=p_rot_a,"A",IF(H383&lt;=p_rot_b,"B","C"))</f>
        <v/>
      </c>
      <c r="J383" s="5" t="inlineStr">
        <is>
          <t>SI</t>
        </is>
      </c>
    </row>
    <row r="384">
      <c r="A384" s="5" t="inlineStr">
        <is>
          <t>351100300992789</t>
        </is>
      </c>
      <c r="B384" s="5" t="inlineStr">
        <is>
          <t>PIEDRA P.U. GRIS LAVA OSCURO 60X120CM  USO INTERIOR EXTERIOR</t>
        </is>
      </c>
      <c r="C384" s="5" t="inlineStr">
        <is>
          <t>SIDING EXTERIOR WPC</t>
        </is>
      </c>
      <c r="D384" s="11" t="n">
        <v>150</v>
      </c>
      <c r="E384" s="12" t="n">
        <v>499481.68</v>
      </c>
      <c r="F384" s="12" t="n">
        <v>1444009.18</v>
      </c>
      <c r="G384" s="14">
        <f>E384/SUM(E$2:E$4165)</f>
        <v/>
      </c>
      <c r="H384" s="14">
        <f>H383+G384</f>
        <v/>
      </c>
      <c r="I384" s="5">
        <f>IF(H384&lt;=p_rot_a,"A",IF(H384&lt;=p_rot_b,"B","C"))</f>
        <v/>
      </c>
      <c r="J384" s="5" t="inlineStr">
        <is>
          <t>SI</t>
        </is>
      </c>
    </row>
    <row r="385">
      <c r="A385" s="5" t="inlineStr">
        <is>
          <t>PINT-PA-0033</t>
        </is>
      </c>
      <c r="B385" s="5" t="inlineStr">
        <is>
          <t>LANCO SUPER COAT BLANCO MATE CUBETA SC687-2</t>
        </is>
      </c>
      <c r="C385" s="5" t="inlineStr">
        <is>
          <t>PINTURA ACRILICA</t>
        </is>
      </c>
      <c r="D385" s="11" t="n">
        <v>28</v>
      </c>
      <c r="E385" s="12" t="n">
        <v>497921.28</v>
      </c>
      <c r="F385" s="12" t="n">
        <v>1660604.78</v>
      </c>
      <c r="G385" s="14">
        <f>E385/SUM(E$2:E$4165)</f>
        <v/>
      </c>
      <c r="H385" s="14">
        <f>H384+G385</f>
        <v/>
      </c>
      <c r="I385" s="5">
        <f>IF(H385&lt;=p_rot_a,"A",IF(H385&lt;=p_rot_b,"B","C"))</f>
        <v/>
      </c>
      <c r="J385" s="5" t="inlineStr">
        <is>
          <t>SI</t>
        </is>
      </c>
    </row>
    <row r="386">
      <c r="A386" s="5" t="inlineStr">
        <is>
          <t>4321</t>
        </is>
      </c>
      <c r="B386" s="5" t="inlineStr">
        <is>
          <t>DUCHA FAME 4 TEMPERATURAS SIN MANGUERA</t>
        </is>
      </c>
      <c r="C386" s="5" t="inlineStr">
        <is>
          <t>FERRETERIA GENERAL</t>
        </is>
      </c>
      <c r="D386" s="11" t="n">
        <v>118</v>
      </c>
      <c r="E386" s="12" t="n">
        <v>492719.26</v>
      </c>
      <c r="F386" s="12" t="n">
        <v>1483447.26</v>
      </c>
      <c r="G386" s="14">
        <f>E386/SUM(E$2:E$4165)</f>
        <v/>
      </c>
      <c r="H386" s="14">
        <f>H385+G386</f>
        <v/>
      </c>
      <c r="I386" s="5">
        <f>IF(H386&lt;=p_rot_a,"A",IF(H386&lt;=p_rot_b,"B","C"))</f>
        <v/>
      </c>
      <c r="J386" s="5" t="inlineStr">
        <is>
          <t>SI</t>
        </is>
      </c>
    </row>
    <row r="387">
      <c r="A387" s="5" t="inlineStr">
        <is>
          <t>20140015</t>
        </is>
      </c>
      <c r="B387" s="5" t="inlineStr">
        <is>
          <t>CERAMICA CASILINA 34.6X34.6 CAJA 2.15M2</t>
        </is>
      </c>
      <c r="C387" s="5" t="inlineStr">
        <is>
          <t>CERAMICA</t>
        </is>
      </c>
      <c r="D387" s="11" t="n">
        <v>395.5</v>
      </c>
      <c r="E387" s="12" t="n">
        <v>492582.65</v>
      </c>
      <c r="F387" s="12" t="n">
        <v>2196377.03</v>
      </c>
      <c r="G387" s="14">
        <f>E387/SUM(E$2:E$4165)</f>
        <v/>
      </c>
      <c r="H387" s="14">
        <f>H386+G387</f>
        <v/>
      </c>
      <c r="I387" s="5">
        <f>IF(H387&lt;=p_rot_a,"A",IF(H387&lt;=p_rot_b,"B","C"))</f>
        <v/>
      </c>
      <c r="J387" s="5" t="inlineStr">
        <is>
          <t>SI</t>
        </is>
      </c>
    </row>
    <row r="388">
      <c r="A388" s="5" t="inlineStr">
        <is>
          <t>14100030</t>
        </is>
      </c>
      <c r="B388" s="5" t="inlineStr">
        <is>
          <t>PUERTA PINO 80 X 210 CM</t>
        </is>
      </c>
      <c r="C388" s="5" t="inlineStr">
        <is>
          <t>PUERTAS</t>
        </is>
      </c>
      <c r="D388" s="11" t="n">
        <v>74</v>
      </c>
      <c r="E388" s="12" t="n">
        <v>492027.59</v>
      </c>
      <c r="F388" s="12" t="n">
        <v>2158543.45</v>
      </c>
      <c r="G388" s="14">
        <f>E388/SUM(E$2:E$4165)</f>
        <v/>
      </c>
      <c r="H388" s="14">
        <f>H387+G388</f>
        <v/>
      </c>
      <c r="I388" s="5">
        <f>IF(H388&lt;=p_rot_a,"A",IF(H388&lt;=p_rot_b,"B","C"))</f>
        <v/>
      </c>
      <c r="J388" s="5" t="inlineStr">
        <is>
          <t>SI</t>
        </is>
      </c>
    </row>
    <row r="389">
      <c r="A389" s="5" t="inlineStr">
        <is>
          <t>351100300992719</t>
        </is>
      </c>
      <c r="B389" s="5" t="inlineStr">
        <is>
          <t>DJ CIMA MUEBLE 120CM X 50CM INCLUYE LAVATORIO ESPEJO REPISA BRILLANTE AEREO LUX STONE Y006-2 120CM</t>
        </is>
      </c>
      <c r="C389" s="5" t="inlineStr">
        <is>
          <t>IMPORTACION LOZA</t>
        </is>
      </c>
      <c r="D389" s="11" t="n">
        <v>8</v>
      </c>
      <c r="E389" s="12" t="n">
        <v>491218.93</v>
      </c>
      <c r="F389" s="12" t="n">
        <v>952502.65</v>
      </c>
      <c r="G389" s="14">
        <f>E389/SUM(E$2:E$4165)</f>
        <v/>
      </c>
      <c r="H389" s="14">
        <f>H388+G389</f>
        <v/>
      </c>
      <c r="I389" s="5">
        <f>IF(H389&lt;=p_rot_a,"A",IF(H389&lt;=p_rot_b,"B","C"))</f>
        <v/>
      </c>
      <c r="J389" s="5" t="inlineStr">
        <is>
          <t>SI</t>
        </is>
      </c>
    </row>
    <row r="390">
      <c r="A390" s="5" t="inlineStr">
        <is>
          <t>351100300992239</t>
        </is>
      </c>
      <c r="B390" s="5" t="inlineStr">
        <is>
          <t>INODORO ALFA BLANCO 2 PIEZAS DESCARGA BOTÓN 6LTS CUMPLE LEY 7600 LX-2513</t>
        </is>
      </c>
      <c r="C390" s="5" t="inlineStr">
        <is>
          <t>LOZA SANITARIA</t>
        </is>
      </c>
      <c r="D390" s="11" t="n">
        <v>31</v>
      </c>
      <c r="E390" s="12" t="n">
        <v>488354.44</v>
      </c>
      <c r="F390" s="12" t="n">
        <v>1269410.18</v>
      </c>
      <c r="G390" s="14">
        <f>E390/SUM(E$2:E$4165)</f>
        <v/>
      </c>
      <c r="H390" s="14">
        <f>H389+G390</f>
        <v/>
      </c>
      <c r="I390" s="5">
        <f>IF(H390&lt;=p_rot_a,"A",IF(H390&lt;=p_rot_b,"B","C"))</f>
        <v/>
      </c>
      <c r="J390" s="5" t="inlineStr">
        <is>
          <t>SI</t>
        </is>
      </c>
    </row>
    <row r="391">
      <c r="A391" s="5" t="inlineStr">
        <is>
          <t>351100300992587</t>
        </is>
      </c>
      <c r="B391" s="5" t="inlineStr">
        <is>
          <t>PANEL PVC FLAT CONCHAL CIELOS Y PAREDES 30CM X 2.90M X 8MM ARCE 5 CANALES</t>
        </is>
      </c>
      <c r="C391" s="5" t="inlineStr">
        <is>
          <t>PANEL ACANALADO INTERIOR</t>
        </is>
      </c>
      <c r="D391" s="11" t="n">
        <v>369</v>
      </c>
      <c r="E391" s="12" t="n">
        <v>486751.37</v>
      </c>
      <c r="F391" s="12" t="n">
        <v>1481206.37</v>
      </c>
      <c r="G391" s="14">
        <f>E391/SUM(E$2:E$4165)</f>
        <v/>
      </c>
      <c r="H391" s="14">
        <f>H390+G391</f>
        <v/>
      </c>
      <c r="I391" s="5">
        <f>IF(H391&lt;=p_rot_a,"A",IF(H391&lt;=p_rot_b,"B","C"))</f>
        <v/>
      </c>
      <c r="J391" s="5" t="inlineStr">
        <is>
          <t>SI</t>
        </is>
      </c>
    </row>
    <row r="392">
      <c r="A392" s="5" t="inlineStr">
        <is>
          <t>9191</t>
        </is>
      </c>
      <c r="B392" s="5" t="inlineStr">
        <is>
          <t>CANOA PECHO PALOMA PVC 6MTS  AMANCO</t>
        </is>
      </c>
      <c r="C392" s="5" t="inlineStr">
        <is>
          <t>TUBERIA PVC, CANOAS Y ACCESORIOS</t>
        </is>
      </c>
      <c r="D392" s="11" t="n">
        <v>107</v>
      </c>
      <c r="E392" s="12" t="n">
        <v>485637.16</v>
      </c>
      <c r="F392" s="12" t="n">
        <v>2052361.71</v>
      </c>
      <c r="G392" s="14">
        <f>E392/SUM(E$2:E$4165)</f>
        <v/>
      </c>
      <c r="H392" s="14">
        <f>H391+G392</f>
        <v/>
      </c>
      <c r="I392" s="5">
        <f>IF(H392&lt;=p_rot_a,"A",IF(H392&lt;=p_rot_b,"B","C"))</f>
        <v/>
      </c>
      <c r="J392" s="5" t="inlineStr">
        <is>
          <t>SI</t>
        </is>
      </c>
    </row>
    <row r="393">
      <c r="A393" s="5" t="inlineStr">
        <is>
          <t>351100300992673</t>
        </is>
      </c>
      <c r="B393" s="5" t="inlineStr">
        <is>
          <t>LAMINA NUEVA TEC XL NIEVE BLANCA 28-90 1.22 X. 2.80M 5MM MATE FIBRA BAMBU CARBON PVC IMITACION PIEDR</t>
        </is>
      </c>
      <c r="C393" s="5" t="inlineStr">
        <is>
          <t>IMPORTACION LAMINA PVC, BAMBU, ACC</t>
        </is>
      </c>
      <c r="D393" s="11" t="n">
        <v>63</v>
      </c>
      <c r="E393" s="12" t="n">
        <v>484374.2</v>
      </c>
      <c r="F393" s="12" t="n">
        <v>970136.28</v>
      </c>
      <c r="G393" s="14">
        <f>E393/SUM(E$2:E$4165)</f>
        <v/>
      </c>
      <c r="H393" s="14">
        <f>H392+G393</f>
        <v/>
      </c>
      <c r="I393" s="5">
        <f>IF(H393&lt;=p_rot_a,"A",IF(H393&lt;=p_rot_b,"B","C"))</f>
        <v/>
      </c>
      <c r="J393" s="5" t="inlineStr">
        <is>
          <t>SI</t>
        </is>
      </c>
    </row>
    <row r="394">
      <c r="A394" s="5" t="inlineStr">
        <is>
          <t>351100300991867</t>
        </is>
      </c>
      <c r="B394" s="5" t="inlineStr">
        <is>
          <t>RODAPIE PVC ZP-01 MADERA ROJIZA 3.5 PULG X 2.40M CON CANALETA INCLUIDA</t>
        </is>
      </c>
      <c r="C394" s="5" t="inlineStr">
        <is>
          <t>RODAPIE Y ACCESORIOS</t>
        </is>
      </c>
      <c r="D394" s="11" t="n">
        <v>424</v>
      </c>
      <c r="E394" s="12" t="n">
        <v>483073.26</v>
      </c>
      <c r="F394" s="12" t="n">
        <v>1033637.26</v>
      </c>
      <c r="G394" s="14">
        <f>E394/SUM(E$2:E$4165)</f>
        <v/>
      </c>
      <c r="H394" s="14">
        <f>H393+G394</f>
        <v/>
      </c>
      <c r="I394" s="5">
        <f>IF(H394&lt;=p_rot_a,"A",IF(H394&lt;=p_rot_b,"B","C"))</f>
        <v/>
      </c>
      <c r="J394" s="5" t="inlineStr">
        <is>
          <t>SI</t>
        </is>
      </c>
    </row>
    <row r="395">
      <c r="A395" s="5" t="inlineStr">
        <is>
          <t>351100300992867</t>
        </is>
      </c>
      <c r="B395" s="5" t="inlineStr">
        <is>
          <t>LAMINA NUEVA TEC SIENNA NEGRA DE822210-28X 1.22 X. 2.44M 5MM MATE FIBRA BAMBU CARBON PVC IMITACION</t>
        </is>
      </c>
      <c r="C395" s="5" t="inlineStr">
        <is>
          <t>IMPORTACION LAMINA PVC, BAMBU, ACC</t>
        </is>
      </c>
      <c r="D395" s="11" t="n">
        <v>60</v>
      </c>
      <c r="E395" s="12" t="n">
        <v>481774.02</v>
      </c>
      <c r="F395" s="12" t="n">
        <v>923318.58</v>
      </c>
      <c r="G395" s="14">
        <f>E395/SUM(E$2:E$4165)</f>
        <v/>
      </c>
      <c r="H395" s="14">
        <f>H394+G395</f>
        <v/>
      </c>
      <c r="I395" s="5">
        <f>IF(H395&lt;=p_rot_a,"A",IF(H395&lt;=p_rot_b,"B","C"))</f>
        <v/>
      </c>
      <c r="J395" s="5" t="inlineStr">
        <is>
          <t>SI</t>
        </is>
      </c>
    </row>
    <row r="396">
      <c r="A396" s="5" t="inlineStr">
        <is>
          <t>351100300992489</t>
        </is>
      </c>
      <c r="B396" s="5" t="inlineStr">
        <is>
          <t>CACHERA FREGADERO ESMERALDA GRIS PLOMO LS-1</t>
        </is>
      </c>
      <c r="C396" s="5" t="inlineStr">
        <is>
          <t>IMPORTACION GRIFERIA</t>
        </is>
      </c>
      <c r="D396" s="11" t="n">
        <v>45</v>
      </c>
      <c r="E396" s="12" t="n">
        <v>479257.93</v>
      </c>
      <c r="F396" s="12" t="n">
        <v>783274.34</v>
      </c>
      <c r="G396" s="14">
        <f>E396/SUM(E$2:E$4165)</f>
        <v/>
      </c>
      <c r="H396" s="14">
        <f>H395+G396</f>
        <v/>
      </c>
      <c r="I396" s="5">
        <f>IF(H396&lt;=p_rot_a,"A",IF(H396&lt;=p_rot_b,"B","C"))</f>
        <v/>
      </c>
      <c r="J396" s="5" t="inlineStr">
        <is>
          <t>NO</t>
        </is>
      </c>
    </row>
    <row r="397">
      <c r="A397" s="5" t="inlineStr">
        <is>
          <t>15669</t>
        </is>
      </c>
      <c r="B397" s="5" t="inlineStr">
        <is>
          <t>INODORO BRUDER 2 PIEZAS BLANCO CUMPLE LEY 7600</t>
        </is>
      </c>
      <c r="C397" s="5" t="inlineStr">
        <is>
          <t>LOZA SANITARIA</t>
        </is>
      </c>
      <c r="D397" s="11" t="n">
        <v>37</v>
      </c>
      <c r="E397" s="12" t="n">
        <v>476047.77</v>
      </c>
      <c r="F397" s="12" t="n">
        <v>1589826.37</v>
      </c>
      <c r="G397" s="14">
        <f>E397/SUM(E$2:E$4165)</f>
        <v/>
      </c>
      <c r="H397" s="14">
        <f>H396+G397</f>
        <v/>
      </c>
      <c r="I397" s="5">
        <f>IF(H397&lt;=p_rot_a,"A",IF(H397&lt;=p_rot_b,"B","C"))</f>
        <v/>
      </c>
      <c r="J397" s="5" t="inlineStr">
        <is>
          <t>SI</t>
        </is>
      </c>
    </row>
    <row r="398">
      <c r="A398" s="5" t="inlineStr">
        <is>
          <t>351100300992718</t>
        </is>
      </c>
      <c r="B398" s="5" t="inlineStr">
        <is>
          <t>DJ NUBE MUEBLE 60CM X 50CM INCLUYE LAVATORIO ESPEJO REPISA BRILLANTE AEREO LUX STONE Y005-2 60CM</t>
        </is>
      </c>
      <c r="C398" s="5" t="inlineStr">
        <is>
          <t>IMPORTACION LOZA</t>
        </is>
      </c>
      <c r="D398" s="11" t="n">
        <v>12</v>
      </c>
      <c r="E398" s="12" t="n">
        <v>475838.13</v>
      </c>
      <c r="F398" s="12" t="n">
        <v>886982.3</v>
      </c>
      <c r="G398" s="14">
        <f>E398/SUM(E$2:E$4165)</f>
        <v/>
      </c>
      <c r="H398" s="14">
        <f>H397+G398</f>
        <v/>
      </c>
      <c r="I398" s="5">
        <f>IF(H398&lt;=p_rot_a,"A",IF(H398&lt;=p_rot_b,"B","C"))</f>
        <v/>
      </c>
      <c r="J398" s="5" t="inlineStr">
        <is>
          <t>SI</t>
        </is>
      </c>
    </row>
    <row r="399">
      <c r="A399" s="5" t="inlineStr">
        <is>
          <t>111166</t>
        </is>
      </c>
      <c r="B399" s="5" t="inlineStr">
        <is>
          <t>LLAVE CONTROL 1/2 X 1/2 RECTA GRACIELA Y ESMA 4327</t>
        </is>
      </c>
      <c r="C399" s="5" t="inlineStr">
        <is>
          <t>FERRETERIA GENERAL</t>
        </is>
      </c>
      <c r="D399" s="11" t="n">
        <v>311</v>
      </c>
      <c r="E399" s="12" t="n">
        <v>475480.34</v>
      </c>
      <c r="F399" s="12" t="n">
        <v>1081099.68</v>
      </c>
      <c r="G399" s="14">
        <f>E399/SUM(E$2:E$4165)</f>
        <v/>
      </c>
      <c r="H399" s="14">
        <f>H398+G399</f>
        <v/>
      </c>
      <c r="I399" s="5">
        <f>IF(H399&lt;=p_rot_a,"A",IF(H399&lt;=p_rot_b,"B","C"))</f>
        <v/>
      </c>
      <c r="J399" s="5" t="inlineStr">
        <is>
          <t>SI</t>
        </is>
      </c>
    </row>
    <row r="400">
      <c r="A400" s="5" t="inlineStr">
        <is>
          <t>17EDE213</t>
        </is>
      </c>
      <c r="B400" s="5" t="inlineStr">
        <is>
          <t>ZINC ESTRUCTURAL #28 3.66x1.07 ROJO 0.31MM</t>
        </is>
      </c>
      <c r="C400" s="5" t="inlineStr">
        <is>
          <t>TUBERIA INDUSTRIAL, HIERROS PLANOS Y CORRUGADOS</t>
        </is>
      </c>
      <c r="D400" s="11" t="n">
        <v>248</v>
      </c>
      <c r="E400" s="12" t="n">
        <v>473207.14</v>
      </c>
      <c r="F400" s="12" t="n">
        <v>2036302.14</v>
      </c>
      <c r="G400" s="14">
        <f>E400/SUM(E$2:E$4165)</f>
        <v/>
      </c>
      <c r="H400" s="14">
        <f>H399+G400</f>
        <v/>
      </c>
      <c r="I400" s="5">
        <f>IF(H400&lt;=p_rot_a,"A",IF(H400&lt;=p_rot_b,"B","C"))</f>
        <v/>
      </c>
      <c r="J400" s="5" t="inlineStr">
        <is>
          <t>SI</t>
        </is>
      </c>
    </row>
    <row r="401">
      <c r="A401" s="5" t="inlineStr">
        <is>
          <t>351100300992905</t>
        </is>
      </c>
      <c r="B401" s="5" t="inlineStr">
        <is>
          <t>COMBO FREGADERO DOS TANQUES SATIN 78 x 43 cm ACERO INOX JABONERA LS-7843 + CACHERA DIAMANTE GRIS</t>
        </is>
      </c>
      <c r="C401" s="5" t="inlineStr">
        <is>
          <t>IMPORTACION FREGADEROS</t>
        </is>
      </c>
      <c r="D401" s="11" t="n">
        <v>16</v>
      </c>
      <c r="E401" s="12" t="n">
        <v>471698.69</v>
      </c>
      <c r="F401" s="12" t="n">
        <v>986194.6899999999</v>
      </c>
      <c r="G401" s="14">
        <f>E401/SUM(E$2:E$4165)</f>
        <v/>
      </c>
      <c r="H401" s="14">
        <f>H400+G401</f>
        <v/>
      </c>
      <c r="I401" s="5">
        <f>IF(H401&lt;=p_rot_a,"A",IF(H401&lt;=p_rot_b,"B","C"))</f>
        <v/>
      </c>
      <c r="J401" s="5" t="inlineStr">
        <is>
          <t>SI</t>
        </is>
      </c>
    </row>
    <row r="402">
      <c r="A402" s="5" t="inlineStr">
        <is>
          <t>351100300992795</t>
        </is>
      </c>
      <c r="B402" s="5" t="inlineStr">
        <is>
          <t>PANEL ACANALADO NUEVA TEC TEKA F01-202W 12CM X 2.90M PS INTERIOR</t>
        </is>
      </c>
      <c r="C402" s="5" t="inlineStr">
        <is>
          <t>IMPORTACION PANEL ACANALADO INTERIOR</t>
        </is>
      </c>
      <c r="D402" s="11" t="n">
        <v>226</v>
      </c>
      <c r="E402" s="12" t="n">
        <v>470983.96</v>
      </c>
      <c r="F402" s="12" t="n">
        <v>858744.25</v>
      </c>
      <c r="G402" s="14">
        <f>E402/SUM(E$2:E$4165)</f>
        <v/>
      </c>
      <c r="H402" s="14">
        <f>H401+G402</f>
        <v/>
      </c>
      <c r="I402" s="5">
        <f>IF(H402&lt;=p_rot_a,"A",IF(H402&lt;=p_rot_b,"B","C"))</f>
        <v/>
      </c>
      <c r="J402" s="5" t="inlineStr">
        <is>
          <t>NO</t>
        </is>
      </c>
    </row>
    <row r="403">
      <c r="A403" s="5" t="inlineStr">
        <is>
          <t>351100300992349</t>
        </is>
      </c>
      <c r="B403" s="5" t="inlineStr">
        <is>
          <t>LLAVE TIPO BOWL NEGRA AQP-23310</t>
        </is>
      </c>
      <c r="C403" s="5" t="inlineStr">
        <is>
          <t>IMPORTACION GRIFERIA</t>
        </is>
      </c>
      <c r="D403" s="11" t="n">
        <v>52</v>
      </c>
      <c r="E403" s="12" t="n">
        <v>470575.65</v>
      </c>
      <c r="F403" s="12" t="n">
        <v>707715.9300000001</v>
      </c>
      <c r="G403" s="14">
        <f>E403/SUM(E$2:E$4165)</f>
        <v/>
      </c>
      <c r="H403" s="14">
        <f>H402+G403</f>
        <v/>
      </c>
      <c r="I403" s="5">
        <f>IF(H403&lt;=p_rot_a,"A",IF(H403&lt;=p_rot_b,"B","C"))</f>
        <v/>
      </c>
      <c r="J403" s="5" t="inlineStr">
        <is>
          <t>NO</t>
        </is>
      </c>
    </row>
    <row r="404">
      <c r="A404" s="5" t="inlineStr">
        <is>
          <t>5500070</t>
        </is>
      </c>
      <c r="B404" s="5" t="inlineStr">
        <is>
          <t>LORENZETTI DUCHA LOREN SHOWER 7510155</t>
        </is>
      </c>
      <c r="C404" s="5" t="inlineStr">
        <is>
          <t>FERRETERIA GENERAL</t>
        </is>
      </c>
      <c r="D404" s="11" t="n">
        <v>90</v>
      </c>
      <c r="E404" s="12" t="n">
        <v>469159.13</v>
      </c>
      <c r="F404" s="12" t="n">
        <v>1869352.81</v>
      </c>
      <c r="G404" s="14">
        <f>E404/SUM(E$2:E$4165)</f>
        <v/>
      </c>
      <c r="H404" s="14">
        <f>H403+G404</f>
        <v/>
      </c>
      <c r="I404" s="5">
        <f>IF(H404&lt;=p_rot_a,"A",IF(H404&lt;=p_rot_b,"B","C"))</f>
        <v/>
      </c>
      <c r="J404" s="5" t="inlineStr">
        <is>
          <t>SI</t>
        </is>
      </c>
    </row>
    <row r="405">
      <c r="A405" s="5" t="inlineStr">
        <is>
          <t>351100300992252</t>
        </is>
      </c>
      <c r="B405" s="5" t="inlineStr">
        <is>
          <t>TOTAL JUEGO HERRAMIENTAS 165 PCS C/ TALADRO 20V UTHKTHP11652</t>
        </is>
      </c>
      <c r="C405" s="5" t="inlineStr">
        <is>
          <t>SIN CATEGORIA</t>
        </is>
      </c>
      <c r="D405" s="11" t="n">
        <v>28</v>
      </c>
      <c r="E405" s="12" t="n">
        <v>469140.34</v>
      </c>
      <c r="F405" s="12" t="n">
        <v>1442827.43</v>
      </c>
      <c r="G405" s="14">
        <f>E405/SUM(E$2:E$4165)</f>
        <v/>
      </c>
      <c r="H405" s="14">
        <f>H404+G405</f>
        <v/>
      </c>
      <c r="I405" s="5">
        <f>IF(H405&lt;=p_rot_a,"A",IF(H405&lt;=p_rot_b,"B","C"))</f>
        <v/>
      </c>
      <c r="J405" s="5" t="inlineStr">
        <is>
          <t>SI</t>
        </is>
      </c>
    </row>
    <row r="406">
      <c r="A406" s="5" t="inlineStr">
        <is>
          <t>351100300991937</t>
        </is>
      </c>
      <c r="B406" s="5" t="inlineStr">
        <is>
          <t>DIAMOND MUEBLE LAVATORIO NB-8803-90 AEREO 88CM X 46CM X 50CM (NO INCLUYE GRIFERIA)</t>
        </is>
      </c>
      <c r="C406" s="5" t="inlineStr">
        <is>
          <t>IMPORTACION LOZA</t>
        </is>
      </c>
      <c r="D406" s="11" t="n">
        <v>11</v>
      </c>
      <c r="E406" s="12" t="n">
        <v>468661.69</v>
      </c>
      <c r="F406" s="12" t="n">
        <v>1229503.29</v>
      </c>
      <c r="G406" s="14">
        <f>E406/SUM(E$2:E$4165)</f>
        <v/>
      </c>
      <c r="H406" s="14">
        <f>H405+G406</f>
        <v/>
      </c>
      <c r="I406" s="5">
        <f>IF(H406&lt;=p_rot_a,"A",IF(H406&lt;=p_rot_b,"B","C"))</f>
        <v/>
      </c>
      <c r="J406" s="5" t="inlineStr">
        <is>
          <t>SI</t>
        </is>
      </c>
    </row>
    <row r="407">
      <c r="A407" s="5" t="inlineStr">
        <is>
          <t>6500992868</t>
        </is>
      </c>
      <c r="B407" s="5" t="inlineStr">
        <is>
          <t>LAMINA NUEVA TEC BURMESE TEAK TEXTURIZADA 1.22 X. 2.44M 5MM MATE FIBRA BAMBU CARBON PVC IMITACION</t>
        </is>
      </c>
      <c r="C407" s="5" t="inlineStr">
        <is>
          <t>IMPORTACION LAMINA PVC, BAMBU, ACC</t>
        </is>
      </c>
      <c r="D407" s="11" t="n">
        <v>58</v>
      </c>
      <c r="E407" s="12" t="n">
        <v>468151.46</v>
      </c>
      <c r="F407" s="12" t="n">
        <v>894977.88</v>
      </c>
      <c r="G407" s="14">
        <f>E407/SUM(E$2:E$4165)</f>
        <v/>
      </c>
      <c r="H407" s="14">
        <f>H406+G407</f>
        <v/>
      </c>
      <c r="I407" s="5">
        <f>IF(H407&lt;=p_rot_a,"A",IF(H407&lt;=p_rot_b,"B","C"))</f>
        <v/>
      </c>
      <c r="J407" s="5" t="inlineStr">
        <is>
          <t>SI</t>
        </is>
      </c>
    </row>
    <row r="408">
      <c r="A408" s="5" t="inlineStr">
        <is>
          <t>50992868</t>
        </is>
      </c>
      <c r="B408" s="5" t="inlineStr">
        <is>
          <t>LAMINA NUEVA TEC ROCA NEVADA HGG0018001-1 1.22 X. 2.44M 5MM MATE FIBRA BAMBU CARBON PVC IMITACION</t>
        </is>
      </c>
      <c r="C408" s="5" t="inlineStr">
        <is>
          <t>IMPORTACION LAMINA PVC, BAMBU, ACC</t>
        </is>
      </c>
      <c r="D408" s="11" t="n">
        <v>53</v>
      </c>
      <c r="E408" s="12" t="n">
        <v>467149.18</v>
      </c>
      <c r="F408" s="12" t="n">
        <v>929136.28</v>
      </c>
      <c r="G408" s="14">
        <f>E408/SUM(E$2:E$4165)</f>
        <v/>
      </c>
      <c r="H408" s="14">
        <f>H407+G408</f>
        <v/>
      </c>
      <c r="I408" s="5">
        <f>IF(H408&lt;=p_rot_a,"A",IF(H408&lt;=p_rot_b,"B","C"))</f>
        <v/>
      </c>
      <c r="J408" s="5" t="inlineStr">
        <is>
          <t>SI</t>
        </is>
      </c>
    </row>
    <row r="409">
      <c r="A409" s="5" t="inlineStr">
        <is>
          <t>5319</t>
        </is>
      </c>
      <c r="B409" s="5" t="inlineStr">
        <is>
          <t>BOTAGUA VERDE 9x9</t>
        </is>
      </c>
      <c r="C409" s="5" t="inlineStr">
        <is>
          <t>BOTAGUAS, CUMBRERAS, CANOAS METALICAS</t>
        </is>
      </c>
      <c r="D409" s="11" t="n">
        <v>411</v>
      </c>
      <c r="E409" s="12" t="n">
        <v>466858.85</v>
      </c>
      <c r="F409" s="12" t="n">
        <v>1618013.85</v>
      </c>
      <c r="G409" s="14">
        <f>E409/SUM(E$2:E$4165)</f>
        <v/>
      </c>
      <c r="H409" s="14">
        <f>H408+G409</f>
        <v/>
      </c>
      <c r="I409" s="5">
        <f>IF(H409&lt;=p_rot_a,"A",IF(H409&lt;=p_rot_b,"B","C"))</f>
        <v/>
      </c>
      <c r="J409" s="5" t="inlineStr">
        <is>
          <t>SI</t>
        </is>
      </c>
    </row>
    <row r="410">
      <c r="A410" s="5" t="inlineStr">
        <is>
          <t>351100300991411</t>
        </is>
      </c>
      <c r="B410" s="5" t="inlineStr">
        <is>
          <t>CORNISA LAMINADA TLS-007 ROMA 5.95M</t>
        </is>
      </c>
      <c r="C410" s="5" t="inlineStr">
        <is>
          <t>IMPORTACION TABLILLA, CORNISAS, UNIONES</t>
        </is>
      </c>
      <c r="D410" s="11" t="n">
        <v>298</v>
      </c>
      <c r="E410" s="12" t="n">
        <v>466795.74</v>
      </c>
      <c r="F410" s="12" t="n">
        <v>817314.16</v>
      </c>
      <c r="G410" s="14">
        <f>E410/SUM(E$2:E$4165)</f>
        <v/>
      </c>
      <c r="H410" s="14">
        <f>H409+G410</f>
        <v/>
      </c>
      <c r="I410" s="5">
        <f>IF(H410&lt;=p_rot_a,"A",IF(H410&lt;=p_rot_b,"B","C"))</f>
        <v/>
      </c>
      <c r="J410" s="5" t="inlineStr">
        <is>
          <t>NO</t>
        </is>
      </c>
    </row>
    <row r="411">
      <c r="A411" s="5" t="inlineStr">
        <is>
          <t>351100300992675</t>
        </is>
      </c>
      <c r="B411" s="5" t="inlineStr">
        <is>
          <t>LAMINA NUEVA TEC NIEVE HUMO 25-90 1.22 X. 2.80M 5MM MATE FIBRA BAMBU CARBON PVC IMITACION PIEDR</t>
        </is>
      </c>
      <c r="C411" s="5" t="inlineStr">
        <is>
          <t>IMPORTACION LAMINA PVC, BAMBU, ACC</t>
        </is>
      </c>
      <c r="D411" s="11" t="n">
        <v>61</v>
      </c>
      <c r="E411" s="12" t="n">
        <v>466343.87</v>
      </c>
      <c r="F411" s="12" t="n">
        <v>936684.9300000001</v>
      </c>
      <c r="G411" s="14">
        <f>E411/SUM(E$2:E$4165)</f>
        <v/>
      </c>
      <c r="H411" s="14">
        <f>H410+G411</f>
        <v/>
      </c>
      <c r="I411" s="5">
        <f>IF(H411&lt;=p_rot_a,"A",IF(H411&lt;=p_rot_b,"B","C"))</f>
        <v/>
      </c>
      <c r="J411" s="5" t="inlineStr">
        <is>
          <t>SI</t>
        </is>
      </c>
    </row>
    <row r="412">
      <c r="A412" s="5" t="inlineStr">
        <is>
          <t>351100300992799</t>
        </is>
      </c>
      <c r="B412" s="5" t="inlineStr">
        <is>
          <t>PANEL ACANALADO NUEVA TEC NEGRO MADERA SATINADO F01-C03 12CM X 2.90M PS INTERIOR</t>
        </is>
      </c>
      <c r="C412" s="5" t="inlineStr">
        <is>
          <t>IMPORTACION PANEL ACANALADO INTERIOR</t>
        </is>
      </c>
      <c r="D412" s="11" t="n">
        <v>272</v>
      </c>
      <c r="E412" s="12" t="n">
        <v>464885.85</v>
      </c>
      <c r="F412" s="12" t="n">
        <v>931570.8</v>
      </c>
      <c r="G412" s="14">
        <f>E412/SUM(E$2:E$4165)</f>
        <v/>
      </c>
      <c r="H412" s="14">
        <f>H411+G412</f>
        <v/>
      </c>
      <c r="I412" s="5">
        <f>IF(H412&lt;=p_rot_a,"A",IF(H412&lt;=p_rot_b,"B","C"))</f>
        <v/>
      </c>
      <c r="J412" s="5" t="inlineStr">
        <is>
          <t>SI</t>
        </is>
      </c>
    </row>
    <row r="413">
      <c r="A413" s="5" t="inlineStr">
        <is>
          <t>351100300992007</t>
        </is>
      </c>
      <c r="B413" s="5" t="inlineStr">
        <is>
          <t>FREGADERO MAR-10 50CM X 40CM X 22CM GRIS PLOMO  GRIS CON ACCESORIOS Y JABONERA</t>
        </is>
      </c>
      <c r="C413" s="5" t="inlineStr">
        <is>
          <t>GRIFERIA - ACC. BAÑO Y COCINA</t>
        </is>
      </c>
      <c r="D413" s="11" t="n">
        <v>29</v>
      </c>
      <c r="E413" s="12" t="n">
        <v>464004.34</v>
      </c>
      <c r="F413" s="12" t="n">
        <v>1523474.34</v>
      </c>
      <c r="G413" s="14">
        <f>E413/SUM(E$2:E$4165)</f>
        <v/>
      </c>
      <c r="H413" s="14">
        <f>H412+G413</f>
        <v/>
      </c>
      <c r="I413" s="5">
        <f>IF(H413&lt;=p_rot_a,"A",IF(H413&lt;=p_rot_b,"B","C"))</f>
        <v/>
      </c>
      <c r="J413" s="5" t="inlineStr">
        <is>
          <t>SI</t>
        </is>
      </c>
    </row>
    <row r="414">
      <c r="A414" s="5" t="inlineStr">
        <is>
          <t>351100300992038</t>
        </is>
      </c>
      <c r="B414" s="5" t="inlineStr">
        <is>
          <t>ISRAEL FREGADERO GRIS PLOMO + LLAVE NEGRA MONOCOM + JABONERA + SIFON + DESAG 60X45</t>
        </is>
      </c>
      <c r="C414" s="5" t="inlineStr">
        <is>
          <t>GRIFERIA - ACC. BAÑO Y COCINA</t>
        </is>
      </c>
      <c r="D414" s="11" t="n">
        <v>22</v>
      </c>
      <c r="E414" s="12" t="n">
        <v>462063.98</v>
      </c>
      <c r="F414" s="12" t="n">
        <v>1331943.98</v>
      </c>
      <c r="G414" s="14">
        <f>E414/SUM(E$2:E$4165)</f>
        <v/>
      </c>
      <c r="H414" s="14">
        <f>H413+G414</f>
        <v/>
      </c>
      <c r="I414" s="5">
        <f>IF(H414&lt;=p_rot_a,"A",IF(H414&lt;=p_rot_b,"B","C"))</f>
        <v/>
      </c>
      <c r="J414" s="5" t="inlineStr">
        <is>
          <t>SI</t>
        </is>
      </c>
    </row>
    <row r="415">
      <c r="A415" s="5" t="inlineStr">
        <is>
          <t>351100300992588</t>
        </is>
      </c>
      <c r="B415" s="5" t="inlineStr">
        <is>
          <t>PANEL PVC FLAT CRESTONES CIELOS Y PAREDES 30CM X 2.90M X 8MM GRIS 5 CANALES</t>
        </is>
      </c>
      <c r="C415" s="5" t="inlineStr">
        <is>
          <t>PANEL ACANALADO INTERIOR</t>
        </is>
      </c>
      <c r="D415" s="11" t="n">
        <v>350</v>
      </c>
      <c r="E415" s="12" t="n">
        <v>460364.6</v>
      </c>
      <c r="F415" s="12" t="n">
        <v>1403614.6</v>
      </c>
      <c r="G415" s="14">
        <f>E415/SUM(E$2:E$4165)</f>
        <v/>
      </c>
      <c r="H415" s="14">
        <f>H414+G415</f>
        <v/>
      </c>
      <c r="I415" s="5">
        <f>IF(H415&lt;=p_rot_a,"A",IF(H415&lt;=p_rot_b,"B","C"))</f>
        <v/>
      </c>
      <c r="J415" s="5" t="inlineStr">
        <is>
          <t>SI</t>
        </is>
      </c>
    </row>
    <row r="416">
      <c r="A416" s="5" t="inlineStr">
        <is>
          <t>351100300992282</t>
        </is>
      </c>
      <c r="B416" s="5" t="inlineStr">
        <is>
          <t xml:space="preserve">LAMINA NUEVA TEC XL MATE CALACATA BLANCO  1.22X2.80 5MM DE026 1-V MATE FIBRA BAMBU CARBON PVC IMITA </t>
        </is>
      </c>
      <c r="C416" s="5" t="inlineStr">
        <is>
          <t>LAMINA PVC, BAMBU, ACC</t>
        </is>
      </c>
      <c r="D416" s="11" t="n">
        <v>84</v>
      </c>
      <c r="E416" s="12" t="n">
        <v>459768.58</v>
      </c>
      <c r="F416" s="12" t="n">
        <v>1593768.58</v>
      </c>
      <c r="G416" s="14">
        <f>E416/SUM(E$2:E$4165)</f>
        <v/>
      </c>
      <c r="H416" s="14">
        <f>H415+G416</f>
        <v/>
      </c>
      <c r="I416" s="5">
        <f>IF(H416&lt;=p_rot_a,"A",IF(H416&lt;=p_rot_b,"B","C"))</f>
        <v/>
      </c>
      <c r="J416" s="5" t="inlineStr">
        <is>
          <t>SI</t>
        </is>
      </c>
    </row>
    <row r="417">
      <c r="A417" s="5" t="inlineStr">
        <is>
          <t>351100300990103</t>
        </is>
      </c>
      <c r="B417" s="5" t="inlineStr">
        <is>
          <t>ZINC 28 3.66 ALTH VERDE ONDULADO ALUMINIZADO PINTADO #28</t>
        </is>
      </c>
      <c r="C417" s="5" t="inlineStr">
        <is>
          <t>TUBERIA INDUSTRIAL, HIERROS PLANOS Y CORRUGADOS</t>
        </is>
      </c>
      <c r="D417" s="11" t="n">
        <v>294</v>
      </c>
      <c r="E417" s="12" t="n">
        <v>459764.06</v>
      </c>
      <c r="F417" s="12" t="n">
        <v>1623287.26</v>
      </c>
      <c r="G417" s="14">
        <f>E417/SUM(E$2:E$4165)</f>
        <v/>
      </c>
      <c r="H417" s="14">
        <f>H416+G417</f>
        <v/>
      </c>
      <c r="I417" s="5">
        <f>IF(H417&lt;=p_rot_a,"A",IF(H417&lt;=p_rot_b,"B","C"))</f>
        <v/>
      </c>
      <c r="J417" s="5" t="inlineStr">
        <is>
          <t>SI</t>
        </is>
      </c>
    </row>
    <row r="418">
      <c r="A418" s="5" t="inlineStr">
        <is>
          <t>351100300992709</t>
        </is>
      </c>
      <c r="B418" s="5" t="inlineStr">
        <is>
          <t>DJ DELTA MUEBLE 80CM X 50CM INCLUYE LAVATORIO ESPEJO REPISA BRILLANTE AEREO LUX STONE Y001-NP5 80CM</t>
        </is>
      </c>
      <c r="C418" s="5" t="inlineStr">
        <is>
          <t>IMPORTACION LOZA</t>
        </is>
      </c>
      <c r="D418" s="11" t="n">
        <v>10</v>
      </c>
      <c r="E418" s="12" t="n">
        <v>457935.78</v>
      </c>
      <c r="F418" s="12" t="n">
        <v>833982.3</v>
      </c>
      <c r="G418" s="14">
        <f>E418/SUM(E$2:E$4165)</f>
        <v/>
      </c>
      <c r="H418" s="14">
        <f>H417+G418</f>
        <v/>
      </c>
      <c r="I418" s="5">
        <f>IF(H418&lt;=p_rot_a,"A",IF(H418&lt;=p_rot_b,"B","C"))</f>
        <v/>
      </c>
      <c r="J418" s="5" t="inlineStr">
        <is>
          <t>NO</t>
        </is>
      </c>
    </row>
    <row r="419">
      <c r="A419" s="5" t="inlineStr">
        <is>
          <t>20100001</t>
        </is>
      </c>
      <c r="B419" s="5" t="inlineStr">
        <is>
          <t>AZULEJO ANDES PLUS BOVEDA 20X30 CAJA 1.50M2</t>
        </is>
      </c>
      <c r="C419" s="5" t="inlineStr">
        <is>
          <t>AZULEJOS</t>
        </is>
      </c>
      <c r="D419" s="11" t="n">
        <v>203.75</v>
      </c>
      <c r="E419" s="12" t="n">
        <v>455092.4</v>
      </c>
      <c r="F419" s="12" t="n">
        <v>1703080.97</v>
      </c>
      <c r="G419" s="14">
        <f>E419/SUM(E$2:E$4165)</f>
        <v/>
      </c>
      <c r="H419" s="14">
        <f>H418+G419</f>
        <v/>
      </c>
      <c r="I419" s="5">
        <f>IF(H419&lt;=p_rot_a,"A",IF(H419&lt;=p_rot_b,"B","C"))</f>
        <v/>
      </c>
      <c r="J419" s="5" t="inlineStr">
        <is>
          <t>SI</t>
        </is>
      </c>
    </row>
    <row r="420">
      <c r="A420" s="5" t="inlineStr">
        <is>
          <t>112</t>
        </is>
      </c>
      <c r="B420" s="5" t="inlineStr">
        <is>
          <t>ARENA REGULAR SACO (40kg aprox)</t>
        </is>
      </c>
      <c r="C420" s="5" t="inlineStr">
        <is>
          <t>AGREGADOS</t>
        </is>
      </c>
      <c r="D420" s="11" t="n">
        <v>778.0001</v>
      </c>
      <c r="E420" s="12" t="n">
        <v>453975.89</v>
      </c>
      <c r="F420" s="12" t="n">
        <v>1503500.53</v>
      </c>
      <c r="G420" s="14">
        <f>E420/SUM(E$2:E$4165)</f>
        <v/>
      </c>
      <c r="H420" s="14">
        <f>H419+G420</f>
        <v/>
      </c>
      <c r="I420" s="5">
        <f>IF(H420&lt;=p_rot_a,"A",IF(H420&lt;=p_rot_b,"B","C"))</f>
        <v/>
      </c>
      <c r="J420" s="5" t="inlineStr">
        <is>
          <t>SI</t>
        </is>
      </c>
    </row>
    <row r="421">
      <c r="A421" s="5" t="inlineStr">
        <is>
          <t>11173</t>
        </is>
      </c>
      <c r="B421" s="5" t="inlineStr">
        <is>
          <t>LLAVE CHORRO PRICE PFISTER V79110-1/2 P.P</t>
        </is>
      </c>
      <c r="C421" s="5" t="inlineStr">
        <is>
          <t>FERRETERIA GENERAL</t>
        </is>
      </c>
      <c r="D421" s="11" t="n">
        <v>366</v>
      </c>
      <c r="E421" s="12" t="n">
        <v>452348.07</v>
      </c>
      <c r="F421" s="12" t="n">
        <v>1461251.49</v>
      </c>
      <c r="G421" s="14">
        <f>E421/SUM(E$2:E$4165)</f>
        <v/>
      </c>
      <c r="H421" s="14">
        <f>H420+G421</f>
        <v/>
      </c>
      <c r="I421" s="5">
        <f>IF(H421&lt;=p_rot_a,"A",IF(H421&lt;=p_rot_b,"B","C"))</f>
        <v/>
      </c>
      <c r="J421" s="5" t="inlineStr">
        <is>
          <t>SI</t>
        </is>
      </c>
    </row>
    <row r="422">
      <c r="A422" s="5" t="inlineStr">
        <is>
          <t>2106</t>
        </is>
      </c>
      <c r="B422" s="5" t="inlineStr">
        <is>
          <t>PINO 1X20 4MTS</t>
        </is>
      </c>
      <c r="C422" s="5" t="inlineStr">
        <is>
          <t>PINO</t>
        </is>
      </c>
      <c r="D422" s="11" t="n">
        <v>58</v>
      </c>
      <c r="E422" s="12" t="n">
        <v>449606.77</v>
      </c>
      <c r="F422" s="12" t="n">
        <v>1665027.37</v>
      </c>
      <c r="G422" s="14">
        <f>E422/SUM(E$2:E$4165)</f>
        <v/>
      </c>
      <c r="H422" s="14">
        <f>H421+G422</f>
        <v/>
      </c>
      <c r="I422" s="5">
        <f>IF(H422&lt;=p_rot_a,"A",IF(H422&lt;=p_rot_b,"B","C"))</f>
        <v/>
      </c>
      <c r="J422" s="5" t="inlineStr">
        <is>
          <t>SI</t>
        </is>
      </c>
    </row>
    <row r="423">
      <c r="A423" s="5" t="inlineStr">
        <is>
          <t>10140008</t>
        </is>
      </c>
      <c r="B423" s="5" t="inlineStr">
        <is>
          <t>TUBO ESTRUCT. RECTANGULAR 2X6 1.80MM GALVANIZADO</t>
        </is>
      </c>
      <c r="C423" s="5" t="inlineStr">
        <is>
          <t>TUBERIA ESTRUCTURAL</t>
        </is>
      </c>
      <c r="D423" s="11" t="n">
        <v>119</v>
      </c>
      <c r="E423" s="12" t="n">
        <v>446799.51</v>
      </c>
      <c r="F423" s="12" t="n">
        <v>2435338.25</v>
      </c>
      <c r="G423" s="14">
        <f>E423/SUM(E$2:E$4165)</f>
        <v/>
      </c>
      <c r="H423" s="14">
        <f>H422+G423</f>
        <v/>
      </c>
      <c r="I423" s="5">
        <f>IF(H423&lt;=p_rot_a,"A",IF(H423&lt;=p_rot_b,"B","C"))</f>
        <v/>
      </c>
      <c r="J423" s="5" t="inlineStr">
        <is>
          <t>SI</t>
        </is>
      </c>
    </row>
    <row r="424">
      <c r="A424" s="5" t="inlineStr">
        <is>
          <t>351100300990574</t>
        </is>
      </c>
      <c r="B424" s="5" t="inlineStr">
        <is>
          <t>PILA PLASTICA PEQUENA VERSAPLAST CON ACCESORIOS SIN PATAS 45CM X 65CM</t>
        </is>
      </c>
      <c r="C424" s="5" t="inlineStr">
        <is>
          <t>PILAS</t>
        </is>
      </c>
      <c r="D424" s="11" t="n">
        <v>39</v>
      </c>
      <c r="E424" s="12" t="n">
        <v>446559.83</v>
      </c>
      <c r="F424" s="12" t="n">
        <v>1760090.85</v>
      </c>
      <c r="G424" s="14">
        <f>E424/SUM(E$2:E$4165)</f>
        <v/>
      </c>
      <c r="H424" s="14">
        <f>H423+G424</f>
        <v/>
      </c>
      <c r="I424" s="5">
        <f>IF(H424&lt;=p_rot_a,"A",IF(H424&lt;=p_rot_b,"B","C"))</f>
        <v/>
      </c>
      <c r="J424" s="5" t="inlineStr">
        <is>
          <t>SI</t>
        </is>
      </c>
    </row>
    <row r="425">
      <c r="A425" s="5" t="inlineStr">
        <is>
          <t>492868</t>
        </is>
      </c>
      <c r="B425" s="5" t="inlineStr">
        <is>
          <t>LAMINA NUEVA TEC EGGER OAK TEXTURIZADA 1.22 X. 2.44M 5MM MATE FIBRA BAMBU CARBON PVC IMITACION</t>
        </is>
      </c>
      <c r="C425" s="5" t="inlineStr">
        <is>
          <t>IMPORTACION LAMINA PVC, BAMBU, ACC</t>
        </is>
      </c>
      <c r="D425" s="11" t="n">
        <v>56</v>
      </c>
      <c r="E425" s="12" t="n">
        <v>444617.4</v>
      </c>
      <c r="F425" s="12" t="n">
        <v>856725.66</v>
      </c>
      <c r="G425" s="14">
        <f>E425/SUM(E$2:E$4165)</f>
        <v/>
      </c>
      <c r="H425" s="14">
        <f>H424+G425</f>
        <v/>
      </c>
      <c r="I425" s="5">
        <f>IF(H425&lt;=p_rot_a,"A",IF(H425&lt;=p_rot_b,"B","C"))</f>
        <v/>
      </c>
      <c r="J425" s="5" t="inlineStr">
        <is>
          <t>NO</t>
        </is>
      </c>
    </row>
    <row r="426">
      <c r="A426" s="5" t="inlineStr">
        <is>
          <t>5126</t>
        </is>
      </c>
      <c r="B426" s="5" t="inlineStr">
        <is>
          <t>LAMINA JORDOMEX 3/4 N16 1.22X2.44 1.5MM</t>
        </is>
      </c>
      <c r="C426" s="5" t="inlineStr">
        <is>
          <t>TUBERIA INDUSTRIAL, HIERROS PLANOS Y CORRUGADOS</t>
        </is>
      </c>
      <c r="D426" s="11" t="n">
        <v>168</v>
      </c>
      <c r="E426" s="12" t="n">
        <v>443922.57</v>
      </c>
      <c r="F426" s="12" t="n">
        <v>1560072.57</v>
      </c>
      <c r="G426" s="14">
        <f>E426/SUM(E$2:E$4165)</f>
        <v/>
      </c>
      <c r="H426" s="14">
        <f>H425+G426</f>
        <v/>
      </c>
      <c r="I426" s="5">
        <f>IF(H426&lt;=p_rot_a,"A",IF(H426&lt;=p_rot_b,"B","C"))</f>
        <v/>
      </c>
      <c r="J426" s="5" t="inlineStr">
        <is>
          <t>SI</t>
        </is>
      </c>
    </row>
    <row r="427">
      <c r="A427" s="5" t="inlineStr">
        <is>
          <t>532</t>
        </is>
      </c>
      <c r="B427" s="5" t="inlineStr">
        <is>
          <t>RECTANGULO FIBROLIT 5MM</t>
        </is>
      </c>
      <c r="C427" s="5" t="inlineStr">
        <is>
          <t>LAMINAS Y PERFILERIA LIVIANA</t>
        </is>
      </c>
      <c r="D427" s="11" t="n">
        <v>754</v>
      </c>
      <c r="E427" s="12" t="n">
        <v>443438.32</v>
      </c>
      <c r="F427" s="12" t="n">
        <v>1988382.55</v>
      </c>
      <c r="G427" s="14">
        <f>E427/SUM(E$2:E$4165)</f>
        <v/>
      </c>
      <c r="H427" s="14">
        <f>H426+G427</f>
        <v/>
      </c>
      <c r="I427" s="5">
        <f>IF(H427&lt;=p_rot_a,"A",IF(H427&lt;=p_rot_b,"B","C"))</f>
        <v/>
      </c>
      <c r="J427" s="5" t="inlineStr">
        <is>
          <t>SI</t>
        </is>
      </c>
    </row>
    <row r="428">
      <c r="A428" s="5" t="inlineStr">
        <is>
          <t>I20031</t>
        </is>
      </c>
      <c r="B428" s="5" t="inlineStr">
        <is>
          <t>TOTAL TALADRO INALAMBRICO 20V 1/2 PERCUTOR CON ESTUCHE 2 BATERIAS UTIDLI20602-20668</t>
        </is>
      </c>
      <c r="C428" s="5" t="inlineStr">
        <is>
          <t>HERRAMIENTA ELECTRICA</t>
        </is>
      </c>
      <c r="D428" s="11" t="n">
        <v>33</v>
      </c>
      <c r="E428" s="12" t="n">
        <v>443320.65</v>
      </c>
      <c r="F428" s="12" t="n">
        <v>1740286.84</v>
      </c>
      <c r="G428" s="14">
        <f>E428/SUM(E$2:E$4165)</f>
        <v/>
      </c>
      <c r="H428" s="14">
        <f>H427+G428</f>
        <v/>
      </c>
      <c r="I428" s="5">
        <f>IF(H428&lt;=p_rot_a,"A",IF(H428&lt;=p_rot_b,"B","C"))</f>
        <v/>
      </c>
      <c r="J428" s="5" t="inlineStr">
        <is>
          <t>SI</t>
        </is>
      </c>
    </row>
    <row r="429">
      <c r="A429" s="5" t="inlineStr">
        <is>
          <t>351100300991824</t>
        </is>
      </c>
      <c r="B429" s="5" t="inlineStr">
        <is>
          <t>LAMINA PVC DY-2410 1.22X2.44 3MM IMITACION PIEDRA NATURAL</t>
        </is>
      </c>
      <c r="C429" s="5" t="inlineStr">
        <is>
          <t>SIN CATEGORIA</t>
        </is>
      </c>
      <c r="D429" s="11" t="n">
        <v>88</v>
      </c>
      <c r="E429" s="12" t="n">
        <v>442462.92</v>
      </c>
      <c r="F429" s="12" t="n">
        <v>1457496.46</v>
      </c>
      <c r="G429" s="14">
        <f>E429/SUM(E$2:E$4165)</f>
        <v/>
      </c>
      <c r="H429" s="14">
        <f>H428+G429</f>
        <v/>
      </c>
      <c r="I429" s="5">
        <f>IF(H429&lt;=p_rot_a,"A",IF(H429&lt;=p_rot_b,"B","C"))</f>
        <v/>
      </c>
      <c r="J429" s="5" t="inlineStr">
        <is>
          <t>SI</t>
        </is>
      </c>
    </row>
    <row r="430">
      <c r="A430" s="5" t="inlineStr">
        <is>
          <t>351100300992770</t>
        </is>
      </c>
      <c r="B430" s="5" t="inlineStr">
        <is>
          <t>HURACAN COMBO MUEBLE MARRON + LAVATORIO + GRIFERIA + DESAGUE 45CM X 45CM X 78CM</t>
        </is>
      </c>
      <c r="C430" s="5" t="inlineStr">
        <is>
          <t>LOZA SANITARIA</t>
        </is>
      </c>
      <c r="D430" s="11" t="n">
        <v>15</v>
      </c>
      <c r="E430" s="12" t="n">
        <v>442116.49</v>
      </c>
      <c r="F430" s="12" t="n">
        <v>1110619.47</v>
      </c>
      <c r="G430" s="14">
        <f>E430/SUM(E$2:E$4165)</f>
        <v/>
      </c>
      <c r="H430" s="14">
        <f>H429+G430</f>
        <v/>
      </c>
      <c r="I430" s="5">
        <f>IF(H430&lt;=p_rot_a,"A",IF(H430&lt;=p_rot_b,"B","C"))</f>
        <v/>
      </c>
      <c r="J430" s="5" t="inlineStr">
        <is>
          <t>SI</t>
        </is>
      </c>
    </row>
    <row r="431">
      <c r="A431" s="5" t="inlineStr">
        <is>
          <t>14100007</t>
        </is>
      </c>
      <c r="B431" s="5" t="inlineStr">
        <is>
          <t>PUERTA BLANCA INTERNA 6 TABLEROS 90 X 210 CM</t>
        </is>
      </c>
      <c r="C431" s="5" t="inlineStr">
        <is>
          <t>PUERTAS</t>
        </is>
      </c>
      <c r="D431" s="11" t="n">
        <v>119</v>
      </c>
      <c r="E431" s="12" t="n">
        <v>441123.57</v>
      </c>
      <c r="F431" s="12" t="n">
        <v>1949234.87</v>
      </c>
      <c r="G431" s="14">
        <f>E431/SUM(E$2:E$4165)</f>
        <v/>
      </c>
      <c r="H431" s="14">
        <f>H430+G431</f>
        <v/>
      </c>
      <c r="I431" s="5">
        <f>IF(H431&lt;=p_rot_a,"A",IF(H431&lt;=p_rot_b,"B","C"))</f>
        <v/>
      </c>
      <c r="J431" s="5" t="inlineStr">
        <is>
          <t>SI</t>
        </is>
      </c>
    </row>
    <row r="432">
      <c r="A432" s="5" t="inlineStr">
        <is>
          <t>351100300992595</t>
        </is>
      </c>
      <c r="B432" s="5" t="inlineStr">
        <is>
          <t>LANCO MAXIMA LATEX PASTEL MATE CUBETA MA681-2</t>
        </is>
      </c>
      <c r="C432" s="5" t="inlineStr">
        <is>
          <t>PINTURA ACRILICA</t>
        </is>
      </c>
      <c r="D432" s="11" t="n">
        <v>18</v>
      </c>
      <c r="E432" s="12" t="n">
        <v>439856.76</v>
      </c>
      <c r="F432" s="12" t="n">
        <v>1309778.76</v>
      </c>
      <c r="G432" s="14">
        <f>E432/SUM(E$2:E$4165)</f>
        <v/>
      </c>
      <c r="H432" s="14">
        <f>H431+G432</f>
        <v/>
      </c>
      <c r="I432" s="5">
        <f>IF(H432&lt;=p_rot_a,"A",IF(H432&lt;=p_rot_b,"B","C"))</f>
        <v/>
      </c>
      <c r="J432" s="5" t="inlineStr">
        <is>
          <t>SI</t>
        </is>
      </c>
    </row>
    <row r="433">
      <c r="A433" s="5" t="inlineStr">
        <is>
          <t>20160014</t>
        </is>
      </c>
      <c r="B433" s="5" t="inlineStr">
        <is>
          <t>PORCELANATO VISTA ONIX ALTO BRILLO 60X60 CAJA 1.44M2</t>
        </is>
      </c>
      <c r="C433" s="5" t="inlineStr">
        <is>
          <t>PORCELANATO</t>
        </is>
      </c>
      <c r="D433" s="11" t="n">
        <v>262</v>
      </c>
      <c r="E433" s="12" t="n">
        <v>439751.5</v>
      </c>
      <c r="F433" s="12" t="n">
        <v>2068790.71</v>
      </c>
      <c r="G433" s="14">
        <f>E433/SUM(E$2:E$4165)</f>
        <v/>
      </c>
      <c r="H433" s="14">
        <f>H432+G433</f>
        <v/>
      </c>
      <c r="I433" s="5">
        <f>IF(H433&lt;=p_rot_a,"A",IF(H433&lt;=p_rot_b,"B","C"))</f>
        <v/>
      </c>
      <c r="J433" s="5" t="inlineStr">
        <is>
          <t>SI</t>
        </is>
      </c>
    </row>
    <row r="434">
      <c r="A434" s="5" t="inlineStr">
        <is>
          <t>20160013</t>
        </is>
      </c>
      <c r="B434" s="5" t="inlineStr">
        <is>
          <t>PORCELANATO VETA GRIS CPGC 50 ALTO BRILLO 60X60 CAJA 1.44M2</t>
        </is>
      </c>
      <c r="C434" s="5" t="inlineStr">
        <is>
          <t>SIN CATEGORIA</t>
        </is>
      </c>
      <c r="D434" s="11" t="n">
        <v>273</v>
      </c>
      <c r="E434" s="12" t="n">
        <v>438564.69</v>
      </c>
      <c r="F434" s="12" t="n">
        <v>2135998.67</v>
      </c>
      <c r="G434" s="14">
        <f>E434/SUM(E$2:E$4165)</f>
        <v/>
      </c>
      <c r="H434" s="14">
        <f>H433+G434</f>
        <v/>
      </c>
      <c r="I434" s="5">
        <f>IF(H434&lt;=p_rot_a,"A",IF(H434&lt;=p_rot_b,"B","C"))</f>
        <v/>
      </c>
      <c r="J434" s="5" t="inlineStr">
        <is>
          <t>SI</t>
        </is>
      </c>
    </row>
    <row r="435">
      <c r="A435" s="5" t="inlineStr">
        <is>
          <t>351100300992904</t>
        </is>
      </c>
      <c r="B435" s="5" t="inlineStr">
        <is>
          <t>PANEL ACANALADO GRIS PH024 16CM X 2.90M</t>
        </is>
      </c>
      <c r="C435" s="5" t="inlineStr">
        <is>
          <t>PANEL ACANALADO INTERIOR</t>
        </is>
      </c>
      <c r="D435" s="11" t="n">
        <v>270</v>
      </c>
      <c r="E435" s="12" t="n">
        <v>437807.89</v>
      </c>
      <c r="F435" s="12" t="n">
        <v>1073075.22</v>
      </c>
      <c r="G435" s="14">
        <f>E435/SUM(E$2:E$4165)</f>
        <v/>
      </c>
      <c r="H435" s="14">
        <f>H434+G435</f>
        <v/>
      </c>
      <c r="I435" s="5">
        <f>IF(H435&lt;=p_rot_a,"A",IF(H435&lt;=p_rot_b,"B","C"))</f>
        <v/>
      </c>
      <c r="J435" s="5" t="inlineStr">
        <is>
          <t>SI</t>
        </is>
      </c>
    </row>
    <row r="436">
      <c r="A436" s="5" t="inlineStr">
        <is>
          <t>4500992842</t>
        </is>
      </c>
      <c r="B436" s="5" t="inlineStr">
        <is>
          <t>DESAGUE PARA BAÑO LINEAL NEGRO 30CM X  8CM NT16541-30BK ACERO INOX</t>
        </is>
      </c>
      <c r="C436" s="5" t="inlineStr">
        <is>
          <t>IMPORTACION GRIFERIA</t>
        </is>
      </c>
      <c r="D436" s="11" t="n">
        <v>69</v>
      </c>
      <c r="E436" s="12" t="n">
        <v>437110.32</v>
      </c>
      <c r="F436" s="12" t="n">
        <v>839849.5600000001</v>
      </c>
      <c r="G436" s="14">
        <f>E436/SUM(E$2:E$4165)</f>
        <v/>
      </c>
      <c r="H436" s="14">
        <f>H435+G436</f>
        <v/>
      </c>
      <c r="I436" s="5">
        <f>IF(H436&lt;=p_rot_a,"A",IF(H436&lt;=p_rot_b,"B","C"))</f>
        <v/>
      </c>
      <c r="J436" s="5" t="inlineStr">
        <is>
          <t>NO</t>
        </is>
      </c>
    </row>
    <row r="437">
      <c r="A437" s="5" t="inlineStr">
        <is>
          <t>351100300991818</t>
        </is>
      </c>
      <c r="B437" s="5" t="inlineStr">
        <is>
          <t>LAMINA PVC DY-2444 1.22X2.44 3MM IMITACION PIEDRA NATURAL</t>
        </is>
      </c>
      <c r="C437" s="5" t="inlineStr">
        <is>
          <t>IMPORTACION LAMINA PVC, BAMBU, ACC</t>
        </is>
      </c>
      <c r="D437" s="11" t="n">
        <v>92</v>
      </c>
      <c r="E437" s="12" t="n">
        <v>436616.19</v>
      </c>
      <c r="F437" s="12" t="n">
        <v>1497787.61</v>
      </c>
      <c r="G437" s="14">
        <f>E437/SUM(E$2:E$4165)</f>
        <v/>
      </c>
      <c r="H437" s="14">
        <f>H436+G437</f>
        <v/>
      </c>
      <c r="I437" s="5">
        <f>IF(H437&lt;=p_rot_a,"A",IF(H437&lt;=p_rot_b,"B","C"))</f>
        <v/>
      </c>
      <c r="J437" s="5" t="inlineStr">
        <is>
          <t>SI</t>
        </is>
      </c>
    </row>
    <row r="438">
      <c r="A438" s="5" t="inlineStr">
        <is>
          <t>7840992868</t>
        </is>
      </c>
      <c r="B438" s="5" t="inlineStr">
        <is>
          <t>LAMINA NUEVA TEC PETRA GRIS TEXURIZADA HY09147204-2 1.22 X. 2.44M 5MM FIBRA BAMBU CARBON PVC</t>
        </is>
      </c>
      <c r="C438" s="5" t="inlineStr">
        <is>
          <t>IMPORTACION LAMINA PVC, BAMBU, ACC</t>
        </is>
      </c>
      <c r="D438" s="11" t="n">
        <v>46</v>
      </c>
      <c r="E438" s="12" t="n">
        <v>436502.02</v>
      </c>
      <c r="F438" s="12" t="n">
        <v>801987.61</v>
      </c>
      <c r="G438" s="14">
        <f>E438/SUM(E$2:E$4165)</f>
        <v/>
      </c>
      <c r="H438" s="14">
        <f>H437+G438</f>
        <v/>
      </c>
      <c r="I438" s="5">
        <f>IF(H438&lt;=p_rot_a,"A",IF(H438&lt;=p_rot_b,"B","C"))</f>
        <v/>
      </c>
      <c r="J438" s="5" t="inlineStr">
        <is>
          <t>NO</t>
        </is>
      </c>
    </row>
    <row r="439">
      <c r="A439" s="5" t="inlineStr">
        <is>
          <t>PINT-AN-0010</t>
        </is>
      </c>
      <c r="B439" s="5" t="inlineStr">
        <is>
          <t>LANCO ANTI. POLIURETANO ROJO CUBETA MM95-2</t>
        </is>
      </c>
      <c r="C439" s="5" t="inlineStr">
        <is>
          <t>ANTICORROSIVOS Y BASE ACEITE</t>
        </is>
      </c>
      <c r="D439" s="11" t="n">
        <v>23</v>
      </c>
      <c r="E439" s="12" t="n">
        <v>434899.28</v>
      </c>
      <c r="F439" s="12" t="n">
        <v>1636927.18</v>
      </c>
      <c r="G439" s="14">
        <f>E439/SUM(E$2:E$4165)</f>
        <v/>
      </c>
      <c r="H439" s="14">
        <f>H438+G439</f>
        <v/>
      </c>
      <c r="I439" s="5">
        <f>IF(H439&lt;=p_rot_a,"A",IF(H439&lt;=p_rot_b,"B","C"))</f>
        <v/>
      </c>
      <c r="J439" s="5" t="inlineStr">
        <is>
          <t>SI</t>
        </is>
      </c>
    </row>
    <row r="440">
      <c r="A440" s="5" t="inlineStr">
        <is>
          <t>351100300991815</t>
        </is>
      </c>
      <c r="B440" s="5" t="inlineStr">
        <is>
          <t>LAMINA PVC QM-6031 1.22X2.44 3MM IMITACION PIEDRA NATURAL</t>
        </is>
      </c>
      <c r="C440" s="5" t="inlineStr">
        <is>
          <t>SIN CATEGORIA</t>
        </is>
      </c>
      <c r="D440" s="11" t="n">
        <v>67</v>
      </c>
      <c r="E440" s="12" t="n">
        <v>433385.07</v>
      </c>
      <c r="F440" s="12" t="n">
        <v>1206194.69</v>
      </c>
      <c r="G440" s="14">
        <f>E440/SUM(E$2:E$4165)</f>
        <v/>
      </c>
      <c r="H440" s="14">
        <f>H439+G440</f>
        <v/>
      </c>
      <c r="I440" s="5">
        <f>IF(H440&lt;=p_rot_a,"A",IF(H440&lt;=p_rot_b,"B","C"))</f>
        <v/>
      </c>
      <c r="J440" s="5" t="inlineStr">
        <is>
          <t>SI</t>
        </is>
      </c>
    </row>
    <row r="441">
      <c r="A441" s="5" t="inlineStr">
        <is>
          <t>351100300992269</t>
        </is>
      </c>
      <c r="B441" s="5" t="inlineStr">
        <is>
          <t>$$ INODORO APOLO BLANCO SIFON OCULTO 3-6 LITROS</t>
        </is>
      </c>
      <c r="C441" s="5" t="inlineStr">
        <is>
          <t>SIN CATEGORIA</t>
        </is>
      </c>
      <c r="D441" s="11" t="n">
        <v>20</v>
      </c>
      <c r="E441" s="12" t="n">
        <v>432608.06</v>
      </c>
      <c r="F441" s="12" t="n">
        <v>1465213.38</v>
      </c>
      <c r="G441" s="14">
        <f>E441/SUM(E$2:E$4165)</f>
        <v/>
      </c>
      <c r="H441" s="14">
        <f>H440+G441</f>
        <v/>
      </c>
      <c r="I441" s="5">
        <f>IF(H441&lt;=p_rot_a,"A",IF(H441&lt;=p_rot_b,"B","C"))</f>
        <v/>
      </c>
      <c r="J441" s="5" t="inlineStr">
        <is>
          <t>SI</t>
        </is>
      </c>
    </row>
    <row r="442">
      <c r="A442" s="5" t="inlineStr">
        <is>
          <t>72596</t>
        </is>
      </c>
      <c r="B442" s="5" t="inlineStr">
        <is>
          <t>ESCALERA ALUMINIO MULTIUSOS 3.70MT AM0112 ANDAMIO</t>
        </is>
      </c>
      <c r="C442" s="5" t="inlineStr">
        <is>
          <t>FERRETERIA GENERAL</t>
        </is>
      </c>
      <c r="D442" s="11" t="n">
        <v>49</v>
      </c>
      <c r="E442" s="12" t="n">
        <v>432535.82</v>
      </c>
      <c r="F442" s="12" t="n">
        <v>1747657.1</v>
      </c>
      <c r="G442" s="14">
        <f>E442/SUM(E$2:E$4165)</f>
        <v/>
      </c>
      <c r="H442" s="14">
        <f>H441+G442</f>
        <v/>
      </c>
      <c r="I442" s="5">
        <f>IF(H442&lt;=p_rot_a,"A",IF(H442&lt;=p_rot_b,"B","C"))</f>
        <v/>
      </c>
      <c r="J442" s="5" t="inlineStr">
        <is>
          <t>SI</t>
        </is>
      </c>
    </row>
    <row r="443">
      <c r="A443" s="5" t="inlineStr">
        <is>
          <t>351100300991728</t>
        </is>
      </c>
      <c r="B443" s="5" t="inlineStr">
        <is>
          <t>DIAMOND ESPEJO LED ZT-HK-M-1019-68  60 X 80CM</t>
        </is>
      </c>
      <c r="C443" s="5" t="inlineStr">
        <is>
          <t>IMPORTACION LOZA</t>
        </is>
      </c>
      <c r="D443" s="11" t="n">
        <v>43</v>
      </c>
      <c r="E443" s="12" t="n">
        <v>431217.88</v>
      </c>
      <c r="F443" s="12" t="n">
        <v>1145655.98</v>
      </c>
      <c r="G443" s="14">
        <f>E443/SUM(E$2:E$4165)</f>
        <v/>
      </c>
      <c r="H443" s="14">
        <f>H442+G443</f>
        <v/>
      </c>
      <c r="I443" s="5">
        <f>IF(H443&lt;=p_rot_a,"A",IF(H443&lt;=p_rot_b,"B","C"))</f>
        <v/>
      </c>
      <c r="J443" s="5" t="inlineStr">
        <is>
          <t>SI</t>
        </is>
      </c>
    </row>
    <row r="444">
      <c r="A444" s="5" t="inlineStr">
        <is>
          <t>351100300991819</t>
        </is>
      </c>
      <c r="B444" s="5" t="inlineStr">
        <is>
          <t>LAMINA PVC DY-2445 1.22X2.44 3MM IMITACION PIEDRA NATURAL</t>
        </is>
      </c>
      <c r="C444" s="5" t="inlineStr">
        <is>
          <t>SIN CATEGORIA</t>
        </is>
      </c>
      <c r="D444" s="11" t="n">
        <v>93</v>
      </c>
      <c r="E444" s="12" t="n">
        <v>430833.93</v>
      </c>
      <c r="F444" s="12" t="n">
        <v>1503539.82</v>
      </c>
      <c r="G444" s="14">
        <f>E444/SUM(E$2:E$4165)</f>
        <v/>
      </c>
      <c r="H444" s="14">
        <f>H443+G444</f>
        <v/>
      </c>
      <c r="I444" s="5">
        <f>IF(H444&lt;=p_rot_a,"A",IF(H444&lt;=p_rot_b,"B","C"))</f>
        <v/>
      </c>
      <c r="J444" s="5" t="inlineStr">
        <is>
          <t>SI</t>
        </is>
      </c>
    </row>
    <row r="445">
      <c r="A445" s="5" t="inlineStr">
        <is>
          <t>351100300992674</t>
        </is>
      </c>
      <c r="B445" s="5" t="inlineStr">
        <is>
          <t>LAMINA NUEVA TEC XL NIEVE BEIGE 48-90 1.22 X. 2.80M 5MM MATE FIBRA BAMBU CARBON PVC IMITACION</t>
        </is>
      </c>
      <c r="C445" s="5" t="inlineStr">
        <is>
          <t>IMPORTACION LAMINA PVC, BAMBU, ACC</t>
        </is>
      </c>
      <c r="D445" s="11" t="n">
        <v>102</v>
      </c>
      <c r="E445" s="12" t="n">
        <v>429961.68</v>
      </c>
      <c r="F445" s="12" t="n">
        <v>1216433.63</v>
      </c>
      <c r="G445" s="14">
        <f>E445/SUM(E$2:E$4165)</f>
        <v/>
      </c>
      <c r="H445" s="14">
        <f>H444+G445</f>
        <v/>
      </c>
      <c r="I445" s="5">
        <f>IF(H445&lt;=p_rot_a,"A",IF(H445&lt;=p_rot_b,"B","C"))</f>
        <v/>
      </c>
      <c r="J445" s="5" t="inlineStr">
        <is>
          <t>SI</t>
        </is>
      </c>
    </row>
    <row r="446">
      <c r="A446" s="5" t="inlineStr">
        <is>
          <t>351100300992485</t>
        </is>
      </c>
      <c r="B446" s="5" t="inlineStr">
        <is>
          <t>FREGADERO DUBAI SATIN 1M X46CM</t>
        </is>
      </c>
      <c r="C446" s="5" t="inlineStr">
        <is>
          <t>IMPORTACION FREGADEROS</t>
        </is>
      </c>
      <c r="D446" s="11" t="n">
        <v>7</v>
      </c>
      <c r="E446" s="12" t="n">
        <v>428367.59</v>
      </c>
      <c r="F446" s="12" t="n">
        <v>1372668.88</v>
      </c>
      <c r="G446" s="14">
        <f>E446/SUM(E$2:E$4165)</f>
        <v/>
      </c>
      <c r="H446" s="14">
        <f>H445+G446</f>
        <v/>
      </c>
      <c r="I446" s="5">
        <f>IF(H446&lt;=p_rot_a,"A",IF(H446&lt;=p_rot_b,"B","C"))</f>
        <v/>
      </c>
      <c r="J446" s="5" t="inlineStr">
        <is>
          <t>SI</t>
        </is>
      </c>
    </row>
    <row r="447">
      <c r="A447" s="5" t="inlineStr">
        <is>
          <t>5282</t>
        </is>
      </c>
      <c r="B447" s="5" t="inlineStr">
        <is>
          <t>STUD 4 CALIBRE 20</t>
        </is>
      </c>
      <c r="C447" s="5" t="inlineStr">
        <is>
          <t>LAMINAS Y PERFILERIA LIVIANA</t>
        </is>
      </c>
      <c r="D447" s="11" t="n">
        <v>765</v>
      </c>
      <c r="E447" s="12" t="n">
        <v>427061.25</v>
      </c>
      <c r="F447" s="12" t="n">
        <v>1584813.45</v>
      </c>
      <c r="G447" s="14">
        <f>E447/SUM(E$2:E$4165)</f>
        <v/>
      </c>
      <c r="H447" s="14">
        <f>H446+G447</f>
        <v/>
      </c>
      <c r="I447" s="5">
        <f>IF(H447&lt;=p_rot_a,"A",IF(H447&lt;=p_rot_b,"B","C"))</f>
        <v/>
      </c>
      <c r="J447" s="5" t="inlineStr">
        <is>
          <t>SI</t>
        </is>
      </c>
    </row>
    <row r="448">
      <c r="A448" s="5" t="inlineStr">
        <is>
          <t>20160004</t>
        </is>
      </c>
      <c r="B448" s="5" t="inlineStr">
        <is>
          <t>PORCELANATO CPGC 26 VETA BEIGE ALTO BRILLO 60X60 CAJA 1.44M2</t>
        </is>
      </c>
      <c r="C448" s="5" t="inlineStr">
        <is>
          <t>SIN CATEGORIA</t>
        </is>
      </c>
      <c r="D448" s="11" t="n">
        <v>247</v>
      </c>
      <c r="E448" s="12" t="n">
        <v>426941.89</v>
      </c>
      <c r="F448" s="12" t="n">
        <v>1962715.49</v>
      </c>
      <c r="G448" s="14">
        <f>E448/SUM(E$2:E$4165)</f>
        <v/>
      </c>
      <c r="H448" s="14">
        <f>H447+G448</f>
        <v/>
      </c>
      <c r="I448" s="5">
        <f>IF(H448&lt;=p_rot_a,"A",IF(H448&lt;=p_rot_b,"B","C"))</f>
        <v/>
      </c>
      <c r="J448" s="5" t="inlineStr">
        <is>
          <t>SI</t>
        </is>
      </c>
    </row>
    <row r="449">
      <c r="A449" s="5" t="inlineStr">
        <is>
          <t>351100300992478</t>
        </is>
      </c>
      <c r="B449" s="5" t="inlineStr">
        <is>
          <t>FREGADERO PARIS DOBLE BATEA GRIS PLOMO 82CM X 45CM X20CM NO INCLUYE GRIFERIA</t>
        </is>
      </c>
      <c r="C449" s="5" t="inlineStr">
        <is>
          <t>IMPORTACION FREGADEROS</t>
        </is>
      </c>
      <c r="D449" s="11" t="n">
        <v>9</v>
      </c>
      <c r="E449" s="12" t="n">
        <v>426472.38</v>
      </c>
      <c r="F449" s="12" t="n">
        <v>735540</v>
      </c>
      <c r="G449" s="14">
        <f>E449/SUM(E$2:E$4165)</f>
        <v/>
      </c>
      <c r="H449" s="14">
        <f>H448+G449</f>
        <v/>
      </c>
      <c r="I449" s="5">
        <f>IF(H449&lt;=p_rot_a,"A",IF(H449&lt;=p_rot_b,"B","C"))</f>
        <v/>
      </c>
      <c r="J449" s="5" t="inlineStr">
        <is>
          <t>NO</t>
        </is>
      </c>
    </row>
    <row r="450">
      <c r="A450" s="5" t="inlineStr">
        <is>
          <t>72009</t>
        </is>
      </c>
      <c r="B450" s="5" t="inlineStr">
        <is>
          <t>CANALETA 1/2 X 1 C/ADHESIVO 10X20</t>
        </is>
      </c>
      <c r="C450" s="5" t="inlineStr">
        <is>
          <t>IMPORTACION FERRETERIA GENERAL</t>
        </is>
      </c>
      <c r="D450" s="11" t="n">
        <v>663</v>
      </c>
      <c r="E450" s="12" t="n">
        <v>425652.08</v>
      </c>
      <c r="F450" s="12" t="n">
        <v>729468.73</v>
      </c>
      <c r="G450" s="14">
        <f>E450/SUM(E$2:E$4165)</f>
        <v/>
      </c>
      <c r="H450" s="14">
        <f>H449+G450</f>
        <v/>
      </c>
      <c r="I450" s="5">
        <f>IF(H450&lt;=p_rot_a,"A",IF(H450&lt;=p_rot_b,"B","C"))</f>
        <v/>
      </c>
      <c r="J450" s="5" t="inlineStr">
        <is>
          <t>NO</t>
        </is>
      </c>
    </row>
    <row r="451">
      <c r="A451" s="5" t="inlineStr">
        <is>
          <t>351100300992708</t>
        </is>
      </c>
      <c r="B451" s="5" t="inlineStr">
        <is>
          <t>DJ DELTA MUEBLE 60CM X 50CM INCLUYE LAVATORIO ESPEJO REPISA BRILLANTE AEREO LUX STONE Y001-NP5 60CM</t>
        </is>
      </c>
      <c r="C451" s="5" t="inlineStr">
        <is>
          <t>IMPORTACION LOZA</t>
        </is>
      </c>
      <c r="D451" s="11" t="n">
        <v>11</v>
      </c>
      <c r="E451" s="12" t="n">
        <v>425457.76</v>
      </c>
      <c r="F451" s="12" t="n">
        <v>820724.52</v>
      </c>
      <c r="G451" s="14">
        <f>E451/SUM(E$2:E$4165)</f>
        <v/>
      </c>
      <c r="H451" s="14">
        <f>H450+G451</f>
        <v/>
      </c>
      <c r="I451" s="5">
        <f>IF(H451&lt;=p_rot_a,"A",IF(H451&lt;=p_rot_b,"B","C"))</f>
        <v/>
      </c>
      <c r="J451" s="5" t="inlineStr">
        <is>
          <t>NO</t>
        </is>
      </c>
    </row>
    <row r="452">
      <c r="A452" s="5" t="inlineStr">
        <is>
          <t>351100300992706</t>
        </is>
      </c>
      <c r="B452" s="5" t="inlineStr">
        <is>
          <t>DJ BAHIA MUEBLE 60CM X 50CM INCLUYE LAVATORIO ESPEJO REPISA BRILLANTE AEREO LUX STONE Y001-NP3 60CM</t>
        </is>
      </c>
      <c r="C452" s="5" t="inlineStr">
        <is>
          <t>IMPORTACION LOZA</t>
        </is>
      </c>
      <c r="D452" s="11" t="n">
        <v>11</v>
      </c>
      <c r="E452" s="12" t="n">
        <v>424644.47</v>
      </c>
      <c r="F452" s="12" t="n">
        <v>792334.5</v>
      </c>
      <c r="G452" s="14">
        <f>E452/SUM(E$2:E$4165)</f>
        <v/>
      </c>
      <c r="H452" s="14">
        <f>H451+G452</f>
        <v/>
      </c>
      <c r="I452" s="5">
        <f>IF(H452&lt;=p_rot_a,"A",IF(H452&lt;=p_rot_b,"B","C"))</f>
        <v/>
      </c>
      <c r="J452" s="5" t="inlineStr">
        <is>
          <t>NO</t>
        </is>
      </c>
    </row>
    <row r="453">
      <c r="A453" s="5" t="inlineStr">
        <is>
          <t>351100300990101</t>
        </is>
      </c>
      <c r="B453" s="5" t="inlineStr">
        <is>
          <t>SUR REVESTIMIENTO INTERIOR 15KG</t>
        </is>
      </c>
      <c r="C453" s="5" t="inlineStr">
        <is>
          <t>PINTURAS Y SELLADORES</t>
        </is>
      </c>
      <c r="D453" s="11" t="n">
        <v>229</v>
      </c>
      <c r="E453" s="12" t="n">
        <v>424024.8</v>
      </c>
      <c r="F453" s="12" t="n">
        <v>1123969.47</v>
      </c>
      <c r="G453" s="14">
        <f>E453/SUM(E$2:E$4165)</f>
        <v/>
      </c>
      <c r="H453" s="14">
        <f>H452+G453</f>
        <v/>
      </c>
      <c r="I453" s="5">
        <f>IF(H453&lt;=p_rot_a,"A",IF(H453&lt;=p_rot_b,"B","C"))</f>
        <v/>
      </c>
      <c r="J453" s="5" t="inlineStr">
        <is>
          <t>SI</t>
        </is>
      </c>
    </row>
    <row r="454">
      <c r="A454" s="5" t="inlineStr">
        <is>
          <t>351100300992649</t>
        </is>
      </c>
      <c r="B454" s="5" t="inlineStr">
        <is>
          <t xml:space="preserve">CLIP PARA PANEL WPC EXTERIOR ROBUSTO </t>
        </is>
      </c>
      <c r="C454" s="5" t="inlineStr">
        <is>
          <t>ACABADOS PVC Y WPC</t>
        </is>
      </c>
      <c r="D454" s="11" t="n">
        <v>2399</v>
      </c>
      <c r="E454" s="12" t="n">
        <v>422865.84</v>
      </c>
      <c r="F454" s="12" t="n">
        <v>571196.4399999999</v>
      </c>
      <c r="G454" s="14">
        <f>E454/SUM(E$2:E$4165)</f>
        <v/>
      </c>
      <c r="H454" s="14">
        <f>H453+G454</f>
        <v/>
      </c>
      <c r="I454" s="5">
        <f>IF(H454&lt;=p_rot_a,"A",IF(H454&lt;=p_rot_b,"B","C"))</f>
        <v/>
      </c>
      <c r="J454" s="5" t="inlineStr">
        <is>
          <t>NO</t>
        </is>
      </c>
    </row>
    <row r="455">
      <c r="A455" s="5" t="inlineStr">
        <is>
          <t>20140025</t>
        </is>
      </c>
      <c r="B455" s="5" t="inlineStr">
        <is>
          <t>CERAMICA PIEDRA PACUARE ANTIDESLIZANTE 34X34 CAJA 2.15M2 PRIMERA CALIDAD</t>
        </is>
      </c>
      <c r="C455" s="5" t="inlineStr">
        <is>
          <t>CERAMICA</t>
        </is>
      </c>
      <c r="D455" s="11" t="n">
        <v>236</v>
      </c>
      <c r="E455" s="12" t="n">
        <v>422636.85</v>
      </c>
      <c r="F455" s="12" t="n">
        <v>1607372.74</v>
      </c>
      <c r="G455" s="14">
        <f>E455/SUM(E$2:E$4165)</f>
        <v/>
      </c>
      <c r="H455" s="14">
        <f>H454+G455</f>
        <v/>
      </c>
      <c r="I455" s="5">
        <f>IF(H455&lt;=p_rot_a,"A",IF(H455&lt;=p_rot_b,"B","C"))</f>
        <v/>
      </c>
      <c r="J455" s="5" t="inlineStr">
        <is>
          <t>SI</t>
        </is>
      </c>
    </row>
    <row r="456">
      <c r="A456" s="5" t="inlineStr">
        <is>
          <t>222</t>
        </is>
      </c>
      <c r="B456" s="5" t="inlineStr">
        <is>
          <t>LAUREL 1X4 EN VARAS</t>
        </is>
      </c>
      <c r="C456" s="5" t="inlineStr">
        <is>
          <t>LAUREL</t>
        </is>
      </c>
      <c r="D456" s="11" t="n">
        <v>1323</v>
      </c>
      <c r="E456" s="12" t="n">
        <v>422478.82</v>
      </c>
      <c r="F456" s="12" t="n">
        <v>1386353.82</v>
      </c>
      <c r="G456" s="14">
        <f>E456/SUM(E$2:E$4165)</f>
        <v/>
      </c>
      <c r="H456" s="14">
        <f>H455+G456</f>
        <v/>
      </c>
      <c r="I456" s="5">
        <f>IF(H456&lt;=p_rot_a,"A",IF(H456&lt;=p_rot_b,"B","C"))</f>
        <v/>
      </c>
      <c r="J456" s="5" t="inlineStr">
        <is>
          <t>SI</t>
        </is>
      </c>
    </row>
    <row r="457">
      <c r="A457" s="5" t="inlineStr">
        <is>
          <t>14100031</t>
        </is>
      </c>
      <c r="B457" s="5" t="inlineStr">
        <is>
          <t>PUERTA PINO 85 X 210 CM</t>
        </is>
      </c>
      <c r="C457" s="5" t="inlineStr">
        <is>
          <t>PUERTAS</t>
        </is>
      </c>
      <c r="D457" s="11" t="n">
        <v>61</v>
      </c>
      <c r="E457" s="12" t="n">
        <v>422370.13</v>
      </c>
      <c r="F457" s="12" t="n">
        <v>1790667.4</v>
      </c>
      <c r="G457" s="14">
        <f>E457/SUM(E$2:E$4165)</f>
        <v/>
      </c>
      <c r="H457" s="14">
        <f>H456+G457</f>
        <v/>
      </c>
      <c r="I457" s="5">
        <f>IF(H457&lt;=p_rot_a,"A",IF(H457&lt;=p_rot_b,"B","C"))</f>
        <v/>
      </c>
      <c r="J457" s="5" t="inlineStr">
        <is>
          <t>SI</t>
        </is>
      </c>
    </row>
    <row r="458">
      <c r="A458" s="5" t="inlineStr">
        <is>
          <t>351100300991887</t>
        </is>
      </c>
      <c r="B458" s="5" t="inlineStr">
        <is>
          <t>CACHERA BAÑO TIPO PANEL DORADA CON ESTANTES 150X22CM MT-5580 DORADA GCL</t>
        </is>
      </c>
      <c r="C458" s="5" t="inlineStr">
        <is>
          <t>GRIFERIA - ACC. BAÑO Y COCINA</t>
        </is>
      </c>
      <c r="D458" s="11" t="n">
        <v>19</v>
      </c>
      <c r="E458" s="12" t="n">
        <v>422205.1</v>
      </c>
      <c r="F458" s="12" t="n">
        <v>1438371.68</v>
      </c>
      <c r="G458" s="14">
        <f>E458/SUM(E$2:E$4165)</f>
        <v/>
      </c>
      <c r="H458" s="14">
        <f>H457+G458</f>
        <v/>
      </c>
      <c r="I458" s="5">
        <f>IF(H458&lt;=p_rot_a,"A",IF(H458&lt;=p_rot_b,"B","C"))</f>
        <v/>
      </c>
      <c r="J458" s="5" t="inlineStr">
        <is>
          <t>SI</t>
        </is>
      </c>
    </row>
    <row r="459">
      <c r="A459" s="5" t="inlineStr">
        <is>
          <t>351100300992311</t>
        </is>
      </c>
      <c r="B459" s="5" t="inlineStr">
        <is>
          <t>DUCHA BAÑO GRIS FF1105H EXPUESTA COLOR GRIS PLOMO FANG</t>
        </is>
      </c>
      <c r="C459" s="5" t="inlineStr">
        <is>
          <t>IMPORTACION GRIFERIA</t>
        </is>
      </c>
      <c r="D459" s="11" t="n">
        <v>8</v>
      </c>
      <c r="E459" s="12" t="n">
        <v>421930.29</v>
      </c>
      <c r="F459" s="12" t="n">
        <v>620743.36</v>
      </c>
      <c r="G459" s="14">
        <f>E459/SUM(E$2:E$4165)</f>
        <v/>
      </c>
      <c r="H459" s="14">
        <f>H458+G459</f>
        <v/>
      </c>
      <c r="I459" s="5">
        <f>IF(H459&lt;=p_rot_a,"A",IF(H459&lt;=p_rot_b,"B","C"))</f>
        <v/>
      </c>
      <c r="J459" s="5" t="inlineStr">
        <is>
          <t>NO</t>
        </is>
      </c>
    </row>
    <row r="460">
      <c r="A460" s="5" t="inlineStr">
        <is>
          <t>351100300992206</t>
        </is>
      </c>
      <c r="B460" s="5" t="inlineStr">
        <is>
          <t>DUCHA BAÑO FF1120B EXPUESTA COLOR NEGRO Y DORADO FANG</t>
        </is>
      </c>
      <c r="C460" s="5" t="inlineStr">
        <is>
          <t>IMPORTACION GRIFERIA</t>
        </is>
      </c>
      <c r="D460" s="11" t="n">
        <v>11</v>
      </c>
      <c r="E460" s="12" t="n">
        <v>421067.18</v>
      </c>
      <c r="F460" s="12" t="n">
        <v>706194.6899999999</v>
      </c>
      <c r="G460" s="14">
        <f>E460/SUM(E$2:E$4165)</f>
        <v/>
      </c>
      <c r="H460" s="14">
        <f>H459+G460</f>
        <v/>
      </c>
      <c r="I460" s="5">
        <f>IF(H460&lt;=p_rot_a,"A",IF(H460&lt;=p_rot_b,"B","C"))</f>
        <v/>
      </c>
      <c r="J460" s="5" t="inlineStr">
        <is>
          <t>NO</t>
        </is>
      </c>
    </row>
    <row r="461">
      <c r="A461" s="5" t="inlineStr">
        <is>
          <t>5148</t>
        </is>
      </c>
      <c r="B461" s="5" t="inlineStr">
        <is>
          <t>LAMINA ZINC LISO #26 0.92x1.83 cm</t>
        </is>
      </c>
      <c r="C461" s="5" t="inlineStr">
        <is>
          <t>TUBERIA INDUSTRIAL, HIERROS PLANOS Y CORRUGADOS</t>
        </is>
      </c>
      <c r="D461" s="11" t="n">
        <v>256</v>
      </c>
      <c r="E461" s="12" t="n">
        <v>419864.06</v>
      </c>
      <c r="F461" s="12" t="n">
        <v>1669335.71</v>
      </c>
      <c r="G461" s="14">
        <f>E461/SUM(E$2:E$4165)</f>
        <v/>
      </c>
      <c r="H461" s="14">
        <f>H460+G461</f>
        <v/>
      </c>
      <c r="I461" s="5">
        <f>IF(H461&lt;=p_rot_a,"A",IF(H461&lt;=p_rot_b,"B","C"))</f>
        <v/>
      </c>
      <c r="J461" s="5" t="inlineStr">
        <is>
          <t>SI</t>
        </is>
      </c>
    </row>
    <row r="462">
      <c r="A462" s="5" t="inlineStr">
        <is>
          <t>861</t>
        </is>
      </c>
      <c r="B462" s="5" t="inlineStr">
        <is>
          <t>DIAMOND MUEBLE LAVATORIO GREY NB8803-90 AEREO 90CM X 48CM X 49CM (NO INCLUYE GRIFERIA)</t>
        </is>
      </c>
      <c r="C462" s="5" t="inlineStr">
        <is>
          <t>IMPORTACION LOZA</t>
        </is>
      </c>
      <c r="D462" s="11" t="n">
        <v>7</v>
      </c>
      <c r="E462" s="12" t="n">
        <v>418115.13</v>
      </c>
      <c r="F462" s="12" t="n">
        <v>839845.09</v>
      </c>
      <c r="G462" s="14">
        <f>E462/SUM(E$2:E$4165)</f>
        <v/>
      </c>
      <c r="H462" s="14">
        <f>H461+G462</f>
        <v/>
      </c>
      <c r="I462" s="5">
        <f>IF(H462&lt;=p_rot_a,"A",IF(H462&lt;=p_rot_b,"B","C"))</f>
        <v/>
      </c>
      <c r="J462" s="5" t="inlineStr">
        <is>
          <t>NO</t>
        </is>
      </c>
    </row>
    <row r="463">
      <c r="A463" s="5" t="inlineStr">
        <is>
          <t>351100300991636</t>
        </is>
      </c>
      <c r="B463" s="5" t="inlineStr">
        <is>
          <t>CORNISA PVC TP-047 CINAMON 5.95M</t>
        </is>
      </c>
      <c r="C463" s="5" t="inlineStr">
        <is>
          <t>IMPORTACION TABLILLA, CORNISAS, UNIONES</t>
        </is>
      </c>
      <c r="D463" s="11" t="n">
        <v>314</v>
      </c>
      <c r="E463" s="12" t="n">
        <v>417802.08</v>
      </c>
      <c r="F463" s="12" t="n">
        <v>875000</v>
      </c>
      <c r="G463" s="14">
        <f>E463/SUM(E$2:E$4165)</f>
        <v/>
      </c>
      <c r="H463" s="14">
        <f>H462+G463</f>
        <v/>
      </c>
      <c r="I463" s="5">
        <f>IF(H463&lt;=p_rot_a,"A",IF(H463&lt;=p_rot_b,"B","C"))</f>
        <v/>
      </c>
      <c r="J463" s="5" t="inlineStr">
        <is>
          <t>NO</t>
        </is>
      </c>
    </row>
    <row r="464">
      <c r="A464" s="5" t="inlineStr">
        <is>
          <t>579</t>
        </is>
      </c>
      <c r="B464" s="5" t="inlineStr">
        <is>
          <t>LAMINA PLYWOOD 3.6MM</t>
        </is>
      </c>
      <c r="C464" s="5" t="inlineStr">
        <is>
          <t>LAMINAS Y PERFILERIA LIVIANA</t>
        </is>
      </c>
      <c r="D464" s="11" t="n">
        <v>260</v>
      </c>
      <c r="E464" s="12" t="n">
        <v>416080.17</v>
      </c>
      <c r="F464" s="12" t="n">
        <v>1477221.08</v>
      </c>
      <c r="G464" s="14">
        <f>E464/SUM(E$2:E$4165)</f>
        <v/>
      </c>
      <c r="H464" s="14">
        <f>H463+G464</f>
        <v/>
      </c>
      <c r="I464" s="5">
        <f>IF(H464&lt;=p_rot_a,"A",IF(H464&lt;=p_rot_b,"B","C"))</f>
        <v/>
      </c>
      <c r="J464" s="5" t="inlineStr">
        <is>
          <t>SI</t>
        </is>
      </c>
    </row>
    <row r="465">
      <c r="A465" s="5" t="inlineStr">
        <is>
          <t>351100300992773</t>
        </is>
      </c>
      <c r="B465" s="5" t="inlineStr">
        <is>
          <t>AMANECER COMBO MUEBLE BLANCO + LAVATORIO + GRIFERIA + DESAGUE 45CM X 45 CM X 78CM</t>
        </is>
      </c>
      <c r="C465" s="5" t="inlineStr">
        <is>
          <t>LOZA SANITARIA</t>
        </is>
      </c>
      <c r="D465" s="11" t="n">
        <v>12</v>
      </c>
      <c r="E465" s="12" t="n">
        <v>415711.12</v>
      </c>
      <c r="F465" s="12" t="n">
        <v>895486.72</v>
      </c>
      <c r="G465" s="14">
        <f>E465/SUM(E$2:E$4165)</f>
        <v/>
      </c>
      <c r="H465" s="14">
        <f>H464+G465</f>
        <v/>
      </c>
      <c r="I465" s="5">
        <f>IF(H465&lt;=p_rot_a,"A",IF(H465&lt;=p_rot_b,"B","C"))</f>
        <v/>
      </c>
      <c r="J465" s="5" t="inlineStr">
        <is>
          <t>SI</t>
        </is>
      </c>
    </row>
    <row r="466">
      <c r="A466" s="5" t="inlineStr">
        <is>
          <t>351100300992887</t>
        </is>
      </c>
      <c r="B466" s="5" t="inlineStr">
        <is>
          <t>ALTIVA TOMA DOBLE BLANCO 9009-W EAGLE</t>
        </is>
      </c>
      <c r="C466" s="5" t="inlineStr">
        <is>
          <t>ACCESORIOS ELECTRICOS Y CABLES</t>
        </is>
      </c>
      <c r="D466" s="11" t="n">
        <v>344</v>
      </c>
      <c r="E466" s="12" t="n">
        <v>414640.65</v>
      </c>
      <c r="F466" s="12" t="n">
        <v>921679.89</v>
      </c>
      <c r="G466" s="14">
        <f>E466/SUM(E$2:E$4165)</f>
        <v/>
      </c>
      <c r="H466" s="14">
        <f>H465+G466</f>
        <v/>
      </c>
      <c r="I466" s="5">
        <f>IF(H466&lt;=p_rot_a,"A",IF(H466&lt;=p_rot_b,"B","C"))</f>
        <v/>
      </c>
      <c r="J466" s="5" t="inlineStr">
        <is>
          <t>SI</t>
        </is>
      </c>
    </row>
    <row r="467">
      <c r="A467" s="5" t="inlineStr">
        <is>
          <t>351100300991838</t>
        </is>
      </c>
      <c r="B467" s="5" t="inlineStr">
        <is>
          <t>PERFIL ESQUINERO INTERNO NIQUEL  PARA LAMINA PVC 2.5M 3695099990000</t>
        </is>
      </c>
      <c r="C467" s="5" t="inlineStr">
        <is>
          <t>IMPORTACION LAMINA PVC, BAMBU, ACC</t>
        </is>
      </c>
      <c r="D467" s="11" t="n">
        <v>218</v>
      </c>
      <c r="E467" s="12" t="n">
        <v>412504.14</v>
      </c>
      <c r="F467" s="12" t="n">
        <v>607641.62</v>
      </c>
      <c r="G467" s="14">
        <f>E467/SUM(E$2:E$4165)</f>
        <v/>
      </c>
      <c r="H467" s="14">
        <f>H466+G467</f>
        <v/>
      </c>
      <c r="I467" s="5">
        <f>IF(H467&lt;=p_rot_a,"A",IF(H467&lt;=p_rot_b,"B","C"))</f>
        <v/>
      </c>
      <c r="J467" s="5" t="inlineStr">
        <is>
          <t>NO</t>
        </is>
      </c>
    </row>
    <row r="468">
      <c r="A468" s="5" t="inlineStr">
        <is>
          <t>PINT-IM-0010</t>
        </is>
      </c>
      <c r="B468" s="5" t="inlineStr">
        <is>
          <t>LANCO DRY COAT DEEP MATE GALON DC478-4</t>
        </is>
      </c>
      <c r="C468" s="5" t="inlineStr">
        <is>
          <t>IMPERMEABILIZANTES</t>
        </is>
      </c>
      <c r="D468" s="11" t="n">
        <v>50</v>
      </c>
      <c r="E468" s="12" t="n">
        <v>410860.52</v>
      </c>
      <c r="F468" s="12" t="n">
        <v>829801.77</v>
      </c>
      <c r="G468" s="14">
        <f>E468/SUM(E$2:E$4165)</f>
        <v/>
      </c>
      <c r="H468" s="14">
        <f>H467+G468</f>
        <v/>
      </c>
      <c r="I468" s="5">
        <f>IF(H468&lt;=p_rot_a,"A",IF(H468&lt;=p_rot_b,"B","C"))</f>
        <v/>
      </c>
      <c r="J468" s="5" t="inlineStr">
        <is>
          <t>NO</t>
        </is>
      </c>
    </row>
    <row r="469">
      <c r="A469" s="5" t="inlineStr">
        <is>
          <t>351456</t>
        </is>
      </c>
      <c r="B469" s="5" t="inlineStr">
        <is>
          <t>ANCLA NIVELADOR 1mm DE ESPESOR PAQUETE 100 UN PORCELANATO</t>
        </is>
      </c>
      <c r="C469" s="5" t="inlineStr">
        <is>
          <t>FERRETERIA GENERAL</t>
        </is>
      </c>
      <c r="D469" s="11" t="n">
        <v>614</v>
      </c>
      <c r="E469" s="12" t="n">
        <v>410234.02</v>
      </c>
      <c r="F469" s="12" t="n">
        <v>988399.3100000001</v>
      </c>
      <c r="G469" s="14">
        <f>E469/SUM(E$2:E$4165)</f>
        <v/>
      </c>
      <c r="H469" s="14">
        <f>H468+G469</f>
        <v/>
      </c>
      <c r="I469" s="5">
        <f>IF(H469&lt;=p_rot_a,"A",IF(H469&lt;=p_rot_b,"B","C"))</f>
        <v/>
      </c>
      <c r="J469" s="5" t="inlineStr">
        <is>
          <t>SI</t>
        </is>
      </c>
    </row>
    <row r="470">
      <c r="A470" s="5" t="inlineStr">
        <is>
          <t>351100300992907</t>
        </is>
      </c>
      <c r="B470" s="5" t="inlineStr">
        <is>
          <t>MUEBLE BAÑO PG0064 CON ESPEJO LED  AQUABELLA 47CM LARGO  X 60CM ANCHO NO INCLUYE GRIFERIA</t>
        </is>
      </c>
      <c r="C470" s="5" t="inlineStr">
        <is>
          <t>LOZA SANITARIA</t>
        </is>
      </c>
      <c r="D470" s="11" t="n">
        <v>13</v>
      </c>
      <c r="E470" s="12" t="n">
        <v>408967.45</v>
      </c>
      <c r="F470" s="12" t="n">
        <v>1020643.45</v>
      </c>
      <c r="G470" s="14">
        <f>E470/SUM(E$2:E$4165)</f>
        <v/>
      </c>
      <c r="H470" s="14">
        <f>H469+G470</f>
        <v/>
      </c>
      <c r="I470" s="5">
        <f>IF(H470&lt;=p_rot_a,"A",IF(H470&lt;=p_rot_b,"B","C"))</f>
        <v/>
      </c>
      <c r="J470" s="5" t="inlineStr">
        <is>
          <t>SI</t>
        </is>
      </c>
    </row>
    <row r="471">
      <c r="A471" s="5" t="inlineStr">
        <is>
          <t>542</t>
        </is>
      </c>
      <c r="B471" s="5" t="inlineStr">
        <is>
          <t>ZINC #26 LEGITIMO 1.83 0.45MM TERNIUM</t>
        </is>
      </c>
      <c r="C471" s="5" t="inlineStr">
        <is>
          <t>TUBERIA INDUSTRIAL, HIERROS PLANOS Y CORRUGADOS</t>
        </is>
      </c>
      <c r="D471" s="11" t="n">
        <v>476</v>
      </c>
      <c r="E471" s="12" t="n">
        <v>407363.63</v>
      </c>
      <c r="F471" s="12" t="n">
        <v>2063687.92</v>
      </c>
      <c r="G471" s="14">
        <f>E471/SUM(E$2:E$4165)</f>
        <v/>
      </c>
      <c r="H471" s="14">
        <f>H470+G471</f>
        <v/>
      </c>
      <c r="I471" s="5">
        <f>IF(H471&lt;=p_rot_a,"A",IF(H471&lt;=p_rot_b,"B","C"))</f>
        <v/>
      </c>
      <c r="J471" s="5" t="inlineStr">
        <is>
          <t>SI</t>
        </is>
      </c>
    </row>
    <row r="472">
      <c r="A472" s="5" t="inlineStr">
        <is>
          <t>80992871</t>
        </is>
      </c>
      <c r="B472" s="5" t="inlineStr">
        <is>
          <t>PANEL ACANALADO NUEVA TEC QUEBEC MADERA INTERM  FONDO NEGRO F01-A02 12CM X 2.90M PS INTERIOR</t>
        </is>
      </c>
      <c r="C472" s="5" t="inlineStr">
        <is>
          <t>IMPORTACION PANEL ACANALADO INTERIOR</t>
        </is>
      </c>
      <c r="D472" s="11" t="n">
        <v>209</v>
      </c>
      <c r="E472" s="12" t="n">
        <v>406699.53</v>
      </c>
      <c r="F472" s="12" t="n">
        <v>776454.42</v>
      </c>
      <c r="G472" s="14">
        <f>E472/SUM(E$2:E$4165)</f>
        <v/>
      </c>
      <c r="H472" s="14">
        <f>H471+G472</f>
        <v/>
      </c>
      <c r="I472" s="5">
        <f>IF(H472&lt;=p_rot_a,"A",IF(H472&lt;=p_rot_b,"B","C"))</f>
        <v/>
      </c>
      <c r="J472" s="5" t="inlineStr">
        <is>
          <t>NO</t>
        </is>
      </c>
    </row>
    <row r="473">
      <c r="A473" s="5" t="inlineStr">
        <is>
          <t>351100300991849</t>
        </is>
      </c>
      <c r="B473" s="5" t="inlineStr">
        <is>
          <t>TOTAL COMBO TALADRO + ESMERILADORA INALAMBRICA 41/2 20V UTCKLI20273</t>
        </is>
      </c>
      <c r="C473" s="5" t="inlineStr">
        <is>
          <t>SIN CATEGORIA</t>
        </is>
      </c>
      <c r="D473" s="11" t="n">
        <v>25</v>
      </c>
      <c r="E473" s="12" t="n">
        <v>405476.07</v>
      </c>
      <c r="F473" s="12" t="n">
        <v>1876071.24</v>
      </c>
      <c r="G473" s="14">
        <f>E473/SUM(E$2:E$4165)</f>
        <v/>
      </c>
      <c r="H473" s="14">
        <f>H472+G473</f>
        <v/>
      </c>
      <c r="I473" s="5">
        <f>IF(H473&lt;=p_rot_a,"A",IF(H473&lt;=p_rot_b,"B","C"))</f>
        <v/>
      </c>
      <c r="J473" s="5" t="inlineStr">
        <is>
          <t>SI</t>
        </is>
      </c>
    </row>
    <row r="474">
      <c r="A474" s="5" t="inlineStr">
        <is>
          <t>18921</t>
        </is>
      </c>
      <c r="B474" s="5" t="inlineStr">
        <is>
          <t>IMPERSHIELD IMPERSA GRIS 20KG REPELLO IMPERMEABILIZANTE</t>
        </is>
      </c>
      <c r="C474" s="5" t="inlineStr">
        <is>
          <t>MORTEROS, CEMENTOS</t>
        </is>
      </c>
      <c r="D474" s="11" t="n">
        <v>123</v>
      </c>
      <c r="E474" s="12" t="n">
        <v>404460.77</v>
      </c>
      <c r="F474" s="12" t="n">
        <v>2188306.4</v>
      </c>
      <c r="G474" s="14">
        <f>E474/SUM(E$2:E$4165)</f>
        <v/>
      </c>
      <c r="H474" s="14">
        <f>H473+G474</f>
        <v/>
      </c>
      <c r="I474" s="5">
        <f>IF(H474&lt;=p_rot_a,"A",IF(H474&lt;=p_rot_b,"B","C"))</f>
        <v/>
      </c>
      <c r="J474" s="5" t="inlineStr">
        <is>
          <t>SI</t>
        </is>
      </c>
    </row>
    <row r="475">
      <c r="A475" s="5" t="inlineStr">
        <is>
          <t>351100300992573</t>
        </is>
      </c>
      <c r="B475" s="5" t="inlineStr">
        <is>
          <t xml:space="preserve">PANEL PVC FLAT ARENAL CIELOS Y PAREDES 30CM X 2.90M X 8MM LAUREL 5 CANALES </t>
        </is>
      </c>
      <c r="C475" s="5" t="inlineStr">
        <is>
          <t>PANEL ACANALADO INTERIOR</t>
        </is>
      </c>
      <c r="D475" s="11" t="n">
        <v>317</v>
      </c>
      <c r="E475" s="12" t="n">
        <v>404303.58</v>
      </c>
      <c r="F475" s="12" t="n">
        <v>1258618.58</v>
      </c>
      <c r="G475" s="14">
        <f>E475/SUM(E$2:E$4165)</f>
        <v/>
      </c>
      <c r="H475" s="14">
        <f>H474+G475</f>
        <v/>
      </c>
      <c r="I475" s="5">
        <f>IF(H475&lt;=p_rot_a,"A",IF(H475&lt;=p_rot_b,"B","C"))</f>
        <v/>
      </c>
      <c r="J475" s="5" t="inlineStr">
        <is>
          <t>SI</t>
        </is>
      </c>
    </row>
    <row r="476">
      <c r="A476" s="5" t="inlineStr">
        <is>
          <t>6300992872</t>
        </is>
      </c>
      <c r="B476" s="5" t="inlineStr">
        <is>
          <t>RODAPIE PS KINGSTON 10CM X 2.40M TJ05A-10-3</t>
        </is>
      </c>
      <c r="C476" s="5" t="inlineStr">
        <is>
          <t>IMPORTACION PISO SPC</t>
        </is>
      </c>
      <c r="D476" s="11" t="n">
        <v>205</v>
      </c>
      <c r="E476" s="12" t="n">
        <v>403972.33</v>
      </c>
      <c r="F476" s="12" t="n">
        <v>674966.8100000001</v>
      </c>
      <c r="G476" s="14">
        <f>E476/SUM(E$2:E$4165)</f>
        <v/>
      </c>
      <c r="H476" s="14">
        <f>H475+G476</f>
        <v/>
      </c>
      <c r="I476" s="5">
        <f>IF(H476&lt;=p_rot_a,"A",IF(H476&lt;=p_rot_b,"B","C"))</f>
        <v/>
      </c>
      <c r="J476" s="5" t="inlineStr">
        <is>
          <t>NO</t>
        </is>
      </c>
    </row>
    <row r="477">
      <c r="A477" s="5" t="inlineStr">
        <is>
          <t>351100300992207</t>
        </is>
      </c>
      <c r="B477" s="5" t="inlineStr">
        <is>
          <t>DUCHA BAÑO FF1102 EXPUESTA COLOR CROMADA FANG</t>
        </is>
      </c>
      <c r="C477" s="5" t="inlineStr">
        <is>
          <t>IMPORTACION GRIFERIA</t>
        </is>
      </c>
      <c r="D477" s="11" t="n">
        <v>9</v>
      </c>
      <c r="E477" s="12" t="n">
        <v>403224.94</v>
      </c>
      <c r="F477" s="12" t="n">
        <v>592699.12</v>
      </c>
      <c r="G477" s="14">
        <f>E477/SUM(E$2:E$4165)</f>
        <v/>
      </c>
      <c r="H477" s="14">
        <f>H476+G477</f>
        <v/>
      </c>
      <c r="I477" s="5">
        <f>IF(H477&lt;=p_rot_a,"A",IF(H477&lt;=p_rot_b,"B","C"))</f>
        <v/>
      </c>
      <c r="J477" s="5" t="inlineStr">
        <is>
          <t>NO</t>
        </is>
      </c>
    </row>
    <row r="478">
      <c r="A478" s="5" t="inlineStr">
        <is>
          <t>351100300991676</t>
        </is>
      </c>
      <c r="B478" s="5" t="inlineStr">
        <is>
          <t>$$ LAMINA PVC MIAMI BLUE 1.22X2.44 3MM IMITACION PIEDRA NATURAL PM08</t>
        </is>
      </c>
      <c r="C478" s="5" t="inlineStr">
        <is>
          <t>LAMINA PVC, BAMBU, ACC</t>
        </is>
      </c>
      <c r="D478" s="11" t="n">
        <v>135</v>
      </c>
      <c r="E478" s="12" t="n">
        <v>401547.52</v>
      </c>
      <c r="F478" s="12" t="n">
        <v>1712175.17</v>
      </c>
      <c r="G478" s="14">
        <f>E478/SUM(E$2:E$4165)</f>
        <v/>
      </c>
      <c r="H478" s="14">
        <f>H477+G478</f>
        <v/>
      </c>
      <c r="I478" s="5">
        <f>IF(H478&lt;=p_rot_a,"A",IF(H478&lt;=p_rot_b,"B","C"))</f>
        <v/>
      </c>
      <c r="J478" s="5" t="inlineStr">
        <is>
          <t>SI</t>
        </is>
      </c>
    </row>
    <row r="479">
      <c r="A479" s="5" t="inlineStr">
        <is>
          <t>4392802</t>
        </is>
      </c>
      <c r="B479" s="5" t="inlineStr">
        <is>
          <t>LAMINA NUEVA TEC NEGRA MATE VETA BLANCA 1.22 X. 2.44M 5MM FIBRA BAMBU CARBON PVC IMITACION</t>
        </is>
      </c>
      <c r="C479" s="5" t="inlineStr">
        <is>
          <t>IMPORTACION LAMINA PVC, BAMBU, ACC</t>
        </is>
      </c>
      <c r="D479" s="11" t="n">
        <v>39</v>
      </c>
      <c r="E479" s="12" t="n">
        <v>399952.45</v>
      </c>
      <c r="F479" s="12" t="n">
        <v>685282.04</v>
      </c>
      <c r="G479" s="14">
        <f>E479/SUM(E$2:E$4165)</f>
        <v/>
      </c>
      <c r="H479" s="14">
        <f>H478+G479</f>
        <v/>
      </c>
      <c r="I479" s="5">
        <f>IF(H479&lt;=p_rot_a,"A",IF(H479&lt;=p_rot_b,"B","C"))</f>
        <v/>
      </c>
      <c r="J479" s="5" t="inlineStr">
        <is>
          <t>NO</t>
        </is>
      </c>
    </row>
    <row r="480">
      <c r="A480" s="5" t="inlineStr">
        <is>
          <t>351100300992244</t>
        </is>
      </c>
      <c r="B480" s="5" t="inlineStr">
        <is>
          <t>CORNISA LAMINADA TLS-060 LINO BEIGE 5.95M</t>
        </is>
      </c>
      <c r="C480" s="5" t="inlineStr">
        <is>
          <t>SIN CATEGORIA</t>
        </is>
      </c>
      <c r="D480" s="11" t="n">
        <v>260</v>
      </c>
      <c r="E480" s="12" t="n">
        <v>398788.3</v>
      </c>
      <c r="F480" s="12" t="n">
        <v>704353.98</v>
      </c>
      <c r="G480" s="14">
        <f>E480/SUM(E$2:E$4165)</f>
        <v/>
      </c>
      <c r="H480" s="14">
        <f>H479+G480</f>
        <v/>
      </c>
      <c r="I480" s="5">
        <f>IF(H480&lt;=p_rot_a,"A",IF(H480&lt;=p_rot_b,"B","C"))</f>
        <v/>
      </c>
      <c r="J480" s="5" t="inlineStr">
        <is>
          <t>NO</t>
        </is>
      </c>
    </row>
    <row r="481">
      <c r="A481" s="5" t="inlineStr">
        <is>
          <t>351100300991788</t>
        </is>
      </c>
      <c r="B481" s="5" t="inlineStr">
        <is>
          <t>AQUAFINA FREGADERO SATIN TODO EN UNO CON TABLA 80CM X 45CM A-8045SET-F + CACHERA DIAMANTE GRIS</t>
        </is>
      </c>
      <c r="C481" s="5" t="inlineStr">
        <is>
          <t>GRIFERIA - ACC. BAÑO Y COCINA</t>
        </is>
      </c>
      <c r="D481" s="11" t="n">
        <v>19</v>
      </c>
      <c r="E481" s="12" t="n">
        <v>396844.7</v>
      </c>
      <c r="F481" s="12" t="n">
        <v>1401116.71</v>
      </c>
      <c r="G481" s="14">
        <f>E481/SUM(E$2:E$4165)</f>
        <v/>
      </c>
      <c r="H481" s="14">
        <f>H480+G481</f>
        <v/>
      </c>
      <c r="I481" s="5">
        <f>IF(H481&lt;=p_rot_a,"A",IF(H481&lt;=p_rot_b,"B","C"))</f>
        <v/>
      </c>
      <c r="J481" s="5" t="inlineStr">
        <is>
          <t>SI</t>
        </is>
      </c>
    </row>
    <row r="482">
      <c r="A482" s="5" t="inlineStr">
        <is>
          <t>110</t>
        </is>
      </c>
      <c r="B482" s="5" t="inlineStr">
        <is>
          <t>PLASTICO NEGRO METRO</t>
        </is>
      </c>
      <c r="C482" s="5" t="inlineStr">
        <is>
          <t>FERRETERIA GENERAL</t>
        </is>
      </c>
      <c r="D482" s="11" t="n">
        <v>1447</v>
      </c>
      <c r="E482" s="12" t="n">
        <v>395377.29</v>
      </c>
      <c r="F482" s="12" t="n">
        <v>1008783.19</v>
      </c>
      <c r="G482" s="14">
        <f>E482/SUM(E$2:E$4165)</f>
        <v/>
      </c>
      <c r="H482" s="14">
        <f>H481+G482</f>
        <v/>
      </c>
      <c r="I482" s="5">
        <f>IF(H482&lt;=p_rot_a,"A",IF(H482&lt;=p_rot_b,"B","C"))</f>
        <v/>
      </c>
      <c r="J482" s="5" t="inlineStr">
        <is>
          <t>SI</t>
        </is>
      </c>
    </row>
    <row r="483">
      <c r="A483" s="5" t="inlineStr">
        <is>
          <t>351100300992563</t>
        </is>
      </c>
      <c r="B483" s="5" t="inlineStr">
        <is>
          <t>COMBO FREGADERO PARIS SATIN + CACHERA ESMERALDA SATIN 82CM X 45CM DOBLE BATEA</t>
        </is>
      </c>
      <c r="C483" s="5" t="inlineStr">
        <is>
          <t>IMPORTACION FREGADEROS</t>
        </is>
      </c>
      <c r="D483" s="11" t="n">
        <v>9</v>
      </c>
      <c r="E483" s="12" t="n">
        <v>393336.16</v>
      </c>
      <c r="F483" s="12" t="n">
        <v>716814.16</v>
      </c>
      <c r="G483" s="14">
        <f>E483/SUM(E$2:E$4165)</f>
        <v/>
      </c>
      <c r="H483" s="14">
        <f>H482+G483</f>
        <v/>
      </c>
      <c r="I483" s="5">
        <f>IF(H483&lt;=p_rot_a,"A",IF(H483&lt;=p_rot_b,"B","C"))</f>
        <v/>
      </c>
      <c r="J483" s="5" t="inlineStr">
        <is>
          <t>NO</t>
        </is>
      </c>
    </row>
    <row r="484">
      <c r="A484" s="5" t="inlineStr">
        <is>
          <t>14100006</t>
        </is>
      </c>
      <c r="B484" s="5" t="inlineStr">
        <is>
          <t>PUERTA BLANCA INTERNA 6 TABLEROS 85 X 210 CM</t>
        </is>
      </c>
      <c r="C484" s="5" t="inlineStr">
        <is>
          <t>PUERTAS</t>
        </is>
      </c>
      <c r="D484" s="11" t="n">
        <v>142</v>
      </c>
      <c r="E484" s="12" t="n">
        <v>392565.59</v>
      </c>
      <c r="F484" s="12" t="n">
        <v>2165855.29</v>
      </c>
      <c r="G484" s="14">
        <f>E484/SUM(E$2:E$4165)</f>
        <v/>
      </c>
      <c r="H484" s="14">
        <f>H483+G484</f>
        <v/>
      </c>
      <c r="I484" s="5">
        <f>IF(H484&lt;=p_rot_a,"A",IF(H484&lt;=p_rot_b,"B","C"))</f>
        <v/>
      </c>
      <c r="J484" s="5" t="inlineStr">
        <is>
          <t>SI</t>
        </is>
      </c>
    </row>
    <row r="485">
      <c r="A485" s="5" t="inlineStr">
        <is>
          <t>9125</t>
        </is>
      </c>
      <c r="B485" s="5" t="inlineStr">
        <is>
          <t>TUBO CPVC 1/2 AGUA CALIENTE</t>
        </is>
      </c>
      <c r="C485" s="5" t="inlineStr">
        <is>
          <t>TUBERIA PVC, CANOAS Y ACCESORIOS</t>
        </is>
      </c>
      <c r="D485" s="11" t="n">
        <v>98</v>
      </c>
      <c r="E485" s="12" t="n">
        <v>392397.04</v>
      </c>
      <c r="F485" s="12" t="n">
        <v>811457.47</v>
      </c>
      <c r="G485" s="14">
        <f>E485/SUM(E$2:E$4165)</f>
        <v/>
      </c>
      <c r="H485" s="14">
        <f>H484+G485</f>
        <v/>
      </c>
      <c r="I485" s="5">
        <f>IF(H485&lt;=p_rot_a,"A",IF(H485&lt;=p_rot_b,"B","C"))</f>
        <v/>
      </c>
      <c r="J485" s="5" t="inlineStr">
        <is>
          <t>NO</t>
        </is>
      </c>
    </row>
    <row r="486">
      <c r="A486" s="5" t="inlineStr">
        <is>
          <t>6351</t>
        </is>
      </c>
      <c r="B486" s="5" t="inlineStr">
        <is>
          <t>VARSOL AGUARRAS GALON</t>
        </is>
      </c>
      <c r="C486" s="5" t="inlineStr">
        <is>
          <t>PINTURAS Y SELLADORES</t>
        </is>
      </c>
      <c r="D486" s="11" t="n">
        <v>246</v>
      </c>
      <c r="E486" s="12" t="n">
        <v>388785.18</v>
      </c>
      <c r="F486" s="12" t="n">
        <v>1260912.18</v>
      </c>
      <c r="G486" s="14">
        <f>E486/SUM(E$2:E$4165)</f>
        <v/>
      </c>
      <c r="H486" s="14">
        <f>H485+G486</f>
        <v/>
      </c>
      <c r="I486" s="5">
        <f>IF(H486&lt;=p_rot_a,"A",IF(H486&lt;=p_rot_b,"B","C"))</f>
        <v/>
      </c>
      <c r="J486" s="5" t="inlineStr">
        <is>
          <t>SI</t>
        </is>
      </c>
    </row>
    <row r="487">
      <c r="A487" s="5" t="inlineStr">
        <is>
          <t>7733</t>
        </is>
      </c>
      <c r="B487" s="5" t="inlineStr">
        <is>
          <t>TAPE SUPER 33+ 3M EN CAJA GDE</t>
        </is>
      </c>
      <c r="C487" s="5" t="inlineStr">
        <is>
          <t>ACCESORIOS ELECTRICOS Y CABLES</t>
        </is>
      </c>
      <c r="D487" s="11" t="n">
        <v>429</v>
      </c>
      <c r="E487" s="12" t="n">
        <v>388198.08</v>
      </c>
      <c r="F487" s="12" t="n">
        <v>1239740.62</v>
      </c>
      <c r="G487" s="14">
        <f>E487/SUM(E$2:E$4165)</f>
        <v/>
      </c>
      <c r="H487" s="14">
        <f>H486+G487</f>
        <v/>
      </c>
      <c r="I487" s="5">
        <f>IF(H487&lt;=p_rot_a,"A",IF(H487&lt;=p_rot_b,"B","C"))</f>
        <v/>
      </c>
      <c r="J487" s="5" t="inlineStr">
        <is>
          <t>SI</t>
        </is>
      </c>
    </row>
    <row r="488">
      <c r="A488" s="5" t="inlineStr">
        <is>
          <t>351100300992280</t>
        </is>
      </c>
      <c r="B488" s="5" t="inlineStr">
        <is>
          <t>LAMINA NUEVA TEC XL PIEDRA OSCURA 1.22X2.80 5MM DE019-1V MATE FIBRA BAMBU CARBON PVC IMITACION PIEDR</t>
        </is>
      </c>
      <c r="C488" s="5" t="inlineStr">
        <is>
          <t>SIN CATEGORIA</t>
        </is>
      </c>
      <c r="D488" s="11" t="n">
        <v>72</v>
      </c>
      <c r="E488" s="12" t="n">
        <v>385962.83</v>
      </c>
      <c r="F488" s="12" t="n">
        <v>1357962.83</v>
      </c>
      <c r="G488" s="14">
        <f>E488/SUM(E$2:E$4165)</f>
        <v/>
      </c>
      <c r="H488" s="14">
        <f>H487+G488</f>
        <v/>
      </c>
      <c r="I488" s="5">
        <f>IF(H488&lt;=p_rot_a,"A",IF(H488&lt;=p_rot_b,"B","C"))</f>
        <v/>
      </c>
      <c r="J488" s="5" t="inlineStr">
        <is>
          <t>SI</t>
        </is>
      </c>
    </row>
    <row r="489">
      <c r="A489" s="5" t="inlineStr">
        <is>
          <t>351100300991948</t>
        </is>
      </c>
      <c r="B489" s="5" t="inlineStr">
        <is>
          <t>$$ REMOVEDOR E INHIBIDOR DE HONGOS TRANSPARENTE MATE SHERWIN</t>
        </is>
      </c>
      <c r="C489" s="5" t="inlineStr">
        <is>
          <t>PINTURAS Y SELLADORES</t>
        </is>
      </c>
      <c r="D489" s="11" t="n">
        <v>147</v>
      </c>
      <c r="E489" s="12" t="n">
        <v>385166.97</v>
      </c>
      <c r="F489" s="12" t="n">
        <v>1165210.71</v>
      </c>
      <c r="G489" s="14">
        <f>E489/SUM(E$2:E$4165)</f>
        <v/>
      </c>
      <c r="H489" s="14">
        <f>H488+G489</f>
        <v/>
      </c>
      <c r="I489" s="5">
        <f>IF(H489&lt;=p_rot_a,"A",IF(H489&lt;=p_rot_b,"B","C"))</f>
        <v/>
      </c>
      <c r="J489" s="5" t="inlineStr">
        <is>
          <t>SI</t>
        </is>
      </c>
    </row>
    <row r="490">
      <c r="A490" s="5" t="inlineStr">
        <is>
          <t>569</t>
        </is>
      </c>
      <c r="B490" s="5" t="inlineStr">
        <is>
          <t>LAMINA DIFUSORA SENCILLA PUNTA DIAMANTE</t>
        </is>
      </c>
      <c r="C490" s="5" t="inlineStr">
        <is>
          <t>LAMINAS Y PERFILERIA LIVIANA</t>
        </is>
      </c>
      <c r="D490" s="11" t="n">
        <v>292</v>
      </c>
      <c r="E490" s="12" t="n">
        <v>384548.22</v>
      </c>
      <c r="F490" s="12" t="n">
        <v>1234823.22</v>
      </c>
      <c r="G490" s="14">
        <f>E490/SUM(E$2:E$4165)</f>
        <v/>
      </c>
      <c r="H490" s="14">
        <f>H489+G490</f>
        <v/>
      </c>
      <c r="I490" s="5">
        <f>IF(H490&lt;=p_rot_a,"A",IF(H490&lt;=p_rot_b,"B","C"))</f>
        <v/>
      </c>
      <c r="J490" s="5" t="inlineStr">
        <is>
          <t>SI</t>
        </is>
      </c>
    </row>
    <row r="491">
      <c r="A491" s="5" t="inlineStr">
        <is>
          <t>10180001</t>
        </is>
      </c>
      <c r="B491" s="5" t="inlineStr">
        <is>
          <t>PERLING TIPO C 2X3 0.95MM GALVANIZADO</t>
        </is>
      </c>
      <c r="C491" s="5" t="inlineStr">
        <is>
          <t>PERLING</t>
        </is>
      </c>
      <c r="D491" s="11" t="n">
        <v>691</v>
      </c>
      <c r="E491" s="12" t="n">
        <v>381318.65</v>
      </c>
      <c r="F491" s="12" t="n">
        <v>2799825.56</v>
      </c>
      <c r="G491" s="14">
        <f>E491/SUM(E$2:E$4165)</f>
        <v/>
      </c>
      <c r="H491" s="14">
        <f>H490+G491</f>
        <v/>
      </c>
      <c r="I491" s="5">
        <f>IF(H491&lt;=p_rot_a,"A",IF(H491&lt;=p_rot_b,"B","C"))</f>
        <v/>
      </c>
      <c r="J491" s="5" t="inlineStr">
        <is>
          <t>SI</t>
        </is>
      </c>
    </row>
    <row r="492">
      <c r="A492" s="5" t="inlineStr">
        <is>
          <t>351100300992122</t>
        </is>
      </c>
      <c r="B492" s="5" t="inlineStr">
        <is>
          <t>MEMBRANA ASFALTICA REFLECTIVA IMPERMEABILIZANTE 50CM  DE ANCHO X METRO</t>
        </is>
      </c>
      <c r="C492" s="5" t="inlineStr">
        <is>
          <t>LAMINAS DE ZINC Y ACCESORIOS</t>
        </is>
      </c>
      <c r="D492" s="11" t="n">
        <v>380.5</v>
      </c>
      <c r="E492" s="12" t="n">
        <v>381291.97</v>
      </c>
      <c r="F492" s="12" t="n">
        <v>1272042.47</v>
      </c>
      <c r="G492" s="14">
        <f>E492/SUM(E$2:E$4165)</f>
        <v/>
      </c>
      <c r="H492" s="14">
        <f>H491+G492</f>
        <v/>
      </c>
      <c r="I492" s="5">
        <f>IF(H492&lt;=p_rot_a,"A",IF(H492&lt;=p_rot_b,"B","C"))</f>
        <v/>
      </c>
      <c r="J492" s="5" t="inlineStr">
        <is>
          <t>SI</t>
        </is>
      </c>
    </row>
    <row r="493">
      <c r="A493" s="5" t="inlineStr">
        <is>
          <t>684</t>
        </is>
      </c>
      <c r="B493" s="5" t="inlineStr">
        <is>
          <t>BROCHA 3 MASTER / BASIC</t>
        </is>
      </c>
      <c r="C493" s="5" t="inlineStr">
        <is>
          <t>FERRETERIA GENERAL</t>
        </is>
      </c>
      <c r="D493" s="11" t="n">
        <v>579</v>
      </c>
      <c r="E493" s="12" t="n">
        <v>381100.44</v>
      </c>
      <c r="F493" s="12" t="n">
        <v>1089661.41</v>
      </c>
      <c r="G493" s="14">
        <f>E493/SUM(E$2:E$4165)</f>
        <v/>
      </c>
      <c r="H493" s="14">
        <f>H492+G493</f>
        <v/>
      </c>
      <c r="I493" s="5">
        <f>IF(H493&lt;=p_rot_a,"A",IF(H493&lt;=p_rot_b,"B","C"))</f>
        <v/>
      </c>
      <c r="J493" s="5" t="inlineStr">
        <is>
          <t>SI</t>
        </is>
      </c>
    </row>
    <row r="494">
      <c r="A494" s="5" t="inlineStr">
        <is>
          <t>351100300992651</t>
        </is>
      </c>
      <c r="B494" s="5" t="inlineStr">
        <is>
          <t>NOVA DUCHA ELECTRICA 110V DE-101A CON MANGUERA</t>
        </is>
      </c>
      <c r="C494" s="5" t="inlineStr">
        <is>
          <t>IMPORTACION GRIFERIA</t>
        </is>
      </c>
      <c r="D494" s="11" t="n">
        <v>101</v>
      </c>
      <c r="E494" s="12" t="n">
        <v>379796.92</v>
      </c>
      <c r="F494" s="12" t="n">
        <v>759646.9</v>
      </c>
      <c r="G494" s="14">
        <f>E494/SUM(E$2:E$4165)</f>
        <v/>
      </c>
      <c r="H494" s="14">
        <f>H493+G494</f>
        <v/>
      </c>
      <c r="I494" s="5">
        <f>IF(H494&lt;=p_rot_a,"A",IF(H494&lt;=p_rot_b,"B","C"))</f>
        <v/>
      </c>
      <c r="J494" s="5" t="inlineStr">
        <is>
          <t>NO</t>
        </is>
      </c>
    </row>
    <row r="495">
      <c r="A495" s="5" t="inlineStr">
        <is>
          <t>351100300992914</t>
        </is>
      </c>
      <c r="B495" s="5" t="inlineStr">
        <is>
          <t>CORNISA PVC FLAT DELTA CIELOS Y PAREDES  2.90M 2112</t>
        </is>
      </c>
      <c r="C495" s="5" t="inlineStr">
        <is>
          <t>PANEL ACANALADO INTERIOR</t>
        </is>
      </c>
      <c r="D495" s="11" t="n">
        <v>153</v>
      </c>
      <c r="E495" s="12" t="n">
        <v>379011.46</v>
      </c>
      <c r="F495" s="12" t="n">
        <v>447861.46</v>
      </c>
      <c r="G495" s="14">
        <f>E495/SUM(E$2:E$4165)</f>
        <v/>
      </c>
      <c r="H495" s="14">
        <f>H494+G495</f>
        <v/>
      </c>
      <c r="I495" s="5">
        <f>IF(H495&lt;=p_rot_a,"A",IF(H495&lt;=p_rot_b,"B","C"))</f>
        <v/>
      </c>
      <c r="J495" s="5" t="inlineStr">
        <is>
          <t>NO</t>
        </is>
      </c>
    </row>
    <row r="496">
      <c r="A496" s="5" t="inlineStr">
        <is>
          <t>995</t>
        </is>
      </c>
      <c r="B496" s="5" t="inlineStr">
        <is>
          <t>CODO 1/2 X 90</t>
        </is>
      </c>
      <c r="C496" s="5" t="inlineStr">
        <is>
          <t>TUBERIA PVC, CANOAS Y ACCESORIOS</t>
        </is>
      </c>
      <c r="D496" s="11" t="n">
        <v>4275</v>
      </c>
      <c r="E496" s="12" t="n">
        <v>378453.82</v>
      </c>
      <c r="F496" s="12" t="n">
        <v>671113.9399999999</v>
      </c>
      <c r="G496" s="14">
        <f>E496/SUM(E$2:E$4165)</f>
        <v/>
      </c>
      <c r="H496" s="14">
        <f>H495+G496</f>
        <v/>
      </c>
      <c r="I496" s="5">
        <f>IF(H496&lt;=p_rot_a,"A",IF(H496&lt;=p_rot_b,"B","C"))</f>
        <v/>
      </c>
      <c r="J496" s="5" t="inlineStr">
        <is>
          <t>NO</t>
        </is>
      </c>
    </row>
    <row r="497">
      <c r="A497" s="5" t="inlineStr">
        <is>
          <t>351100300991821</t>
        </is>
      </c>
      <c r="B497" s="5" t="inlineStr">
        <is>
          <t>LAMINA PVC DY-2432 1.22X2.44 3MM IMITACION PIEDRA NATURAL</t>
        </is>
      </c>
      <c r="C497" s="5" t="inlineStr">
        <is>
          <t>IMPORTACION LAMINA PVC, BAMBU, ACC</t>
        </is>
      </c>
      <c r="D497" s="11" t="n">
        <v>119</v>
      </c>
      <c r="E497" s="12" t="n">
        <v>378449.66</v>
      </c>
      <c r="F497" s="12" t="n">
        <v>1751051.83</v>
      </c>
      <c r="G497" s="14">
        <f>E497/SUM(E$2:E$4165)</f>
        <v/>
      </c>
      <c r="H497" s="14">
        <f>H496+G497</f>
        <v/>
      </c>
      <c r="I497" s="5">
        <f>IF(H497&lt;=p_rot_a,"A",IF(H497&lt;=p_rot_b,"B","C"))</f>
        <v/>
      </c>
      <c r="J497" s="5" t="inlineStr">
        <is>
          <t>SI</t>
        </is>
      </c>
    </row>
    <row r="498">
      <c r="A498" s="5" t="inlineStr">
        <is>
          <t>351100300992413</t>
        </is>
      </c>
      <c r="B498" s="5" t="inlineStr">
        <is>
          <t xml:space="preserve">IRIS COMBO MUEBLE BLANCO + LAVATORIO + GRIFERIA + DESAGUE 45CM X 45 CM X 78CM </t>
        </is>
      </c>
      <c r="C498" s="5" t="inlineStr">
        <is>
          <t>LOZA SANITARIA</t>
        </is>
      </c>
      <c r="D498" s="11" t="n">
        <v>26</v>
      </c>
      <c r="E498" s="12" t="n">
        <v>377530.3</v>
      </c>
      <c r="F498" s="12" t="n">
        <v>1713982.3</v>
      </c>
      <c r="G498" s="14">
        <f>E498/SUM(E$2:E$4165)</f>
        <v/>
      </c>
      <c r="H498" s="14">
        <f>H497+G498</f>
        <v/>
      </c>
      <c r="I498" s="5">
        <f>IF(H498&lt;=p_rot_a,"A",IF(H498&lt;=p_rot_b,"B","C"))</f>
        <v/>
      </c>
      <c r="J498" s="5" t="inlineStr">
        <is>
          <t>SI</t>
        </is>
      </c>
    </row>
    <row r="499">
      <c r="A499" s="5" t="inlineStr">
        <is>
          <t>5269</t>
        </is>
      </c>
      <c r="B499" s="5" t="inlineStr">
        <is>
          <t>POLICELULAR CRISTAL 1.22 X 2.44</t>
        </is>
      </c>
      <c r="C499" s="5" t="inlineStr">
        <is>
          <t>LAMINAS Y PERFILERIA LIVIANA</t>
        </is>
      </c>
      <c r="D499" s="11" t="n">
        <v>60</v>
      </c>
      <c r="E499" s="12" t="n">
        <v>377518.77</v>
      </c>
      <c r="F499" s="12" t="n">
        <v>1158057.26</v>
      </c>
      <c r="G499" s="14">
        <f>E499/SUM(E$2:E$4165)</f>
        <v/>
      </c>
      <c r="H499" s="14">
        <f>H498+G499</f>
        <v/>
      </c>
      <c r="I499" s="5">
        <f>IF(H499&lt;=p_rot_a,"A",IF(H499&lt;=p_rot_b,"B","C"))</f>
        <v/>
      </c>
      <c r="J499" s="5" t="inlineStr">
        <is>
          <t>SI</t>
        </is>
      </c>
    </row>
    <row r="500">
      <c r="A500" s="5" t="inlineStr">
        <is>
          <t>7900</t>
        </is>
      </c>
      <c r="B500" s="5" t="inlineStr">
        <is>
          <t>IMPERSA ACRIL GALON DR</t>
        </is>
      </c>
      <c r="C500" s="5" t="inlineStr">
        <is>
          <t>FERRETERIA GENERAL</t>
        </is>
      </c>
      <c r="D500" s="11" t="n">
        <v>174</v>
      </c>
      <c r="E500" s="12" t="n">
        <v>376768.56</v>
      </c>
      <c r="F500" s="12" t="n">
        <v>1240389.27</v>
      </c>
      <c r="G500" s="14">
        <f>E500/SUM(E$2:E$4165)</f>
        <v/>
      </c>
      <c r="H500" s="14">
        <f>H499+G500</f>
        <v/>
      </c>
      <c r="I500" s="5">
        <f>IF(H500&lt;=p_rot_a,"A",IF(H500&lt;=p_rot_b,"B","C"))</f>
        <v/>
      </c>
      <c r="J500" s="5" t="inlineStr">
        <is>
          <t>SI</t>
        </is>
      </c>
    </row>
    <row r="501">
      <c r="A501" s="5" t="inlineStr">
        <is>
          <t>108</t>
        </is>
      </c>
      <c r="B501" s="5" t="inlineStr">
        <is>
          <t>CABLE 12 BLANCO POR METRO</t>
        </is>
      </c>
      <c r="C501" s="5" t="inlineStr">
        <is>
          <t>ACCESORIOS ELECTRICOS Y CABLES</t>
        </is>
      </c>
      <c r="D501" s="11" t="n">
        <v>4663</v>
      </c>
      <c r="E501" s="12" t="n">
        <v>375224.63</v>
      </c>
      <c r="F501" s="12" t="n">
        <v>1470820.51</v>
      </c>
      <c r="G501" s="14">
        <f>E501/SUM(E$2:E$4165)</f>
        <v/>
      </c>
      <c r="H501" s="14">
        <f>H500+G501</f>
        <v/>
      </c>
      <c r="I501" s="5">
        <f>IF(H501&lt;=p_rot_a,"A",IF(H501&lt;=p_rot_b,"B","C"))</f>
        <v/>
      </c>
      <c r="J501" s="5" t="inlineStr">
        <is>
          <t>SI</t>
        </is>
      </c>
    </row>
    <row r="502">
      <c r="A502" s="5" t="inlineStr">
        <is>
          <t>351100300991494</t>
        </is>
      </c>
      <c r="B502" s="5" t="inlineStr">
        <is>
          <t>PERFIL ESQUINERO EXTERNO NIQUEL PARA LAMINA PVC 2.5m</t>
        </is>
      </c>
      <c r="C502" s="5" t="inlineStr">
        <is>
          <t>IMPORTACION LAMINA PVC, BAMBU, ACC</t>
        </is>
      </c>
      <c r="D502" s="11" t="n">
        <v>194</v>
      </c>
      <c r="E502" s="12" t="n">
        <v>374491.53</v>
      </c>
      <c r="F502" s="12" t="n">
        <v>572150.52</v>
      </c>
      <c r="G502" s="14">
        <f>E502/SUM(E$2:E$4165)</f>
        <v/>
      </c>
      <c r="H502" s="14">
        <f>H501+G502</f>
        <v/>
      </c>
      <c r="I502" s="5">
        <f>IF(H502&lt;=p_rot_a,"A",IF(H502&lt;=p_rot_b,"B","C"))</f>
        <v/>
      </c>
      <c r="J502" s="5" t="inlineStr">
        <is>
          <t>NO</t>
        </is>
      </c>
    </row>
    <row r="503">
      <c r="A503" s="5" t="inlineStr">
        <is>
          <t>PINT-AN-0012</t>
        </is>
      </c>
      <c r="B503" s="5" t="inlineStr">
        <is>
          <t>LANCO ANTI. POLIURETANO VERDE CUBETA MM96-2</t>
        </is>
      </c>
      <c r="C503" s="5" t="inlineStr">
        <is>
          <t>ANTICORROSIVOS Y BASE ACEITE</t>
        </is>
      </c>
      <c r="D503" s="11" t="n">
        <v>14</v>
      </c>
      <c r="E503" s="12" t="n">
        <v>373054.54</v>
      </c>
      <c r="F503" s="12" t="n">
        <v>1101238.94</v>
      </c>
      <c r="G503" s="14">
        <f>E503/SUM(E$2:E$4165)</f>
        <v/>
      </c>
      <c r="H503" s="14">
        <f>H502+G503</f>
        <v/>
      </c>
      <c r="I503" s="5">
        <f>IF(H503&lt;=p_rot_a,"A",IF(H503&lt;=p_rot_b,"B","C"))</f>
        <v/>
      </c>
      <c r="J503" s="5" t="inlineStr">
        <is>
          <t>SI</t>
        </is>
      </c>
    </row>
    <row r="504">
      <c r="A504" s="5" t="inlineStr">
        <is>
          <t>351100300991740</t>
        </is>
      </c>
      <c r="B504" s="5" t="inlineStr">
        <is>
          <t>DIAMOND ESPEJO LED ZT-LED-181 60X80CM</t>
        </is>
      </c>
      <c r="C504" s="5" t="inlineStr">
        <is>
          <t>SIN CATEGORIA</t>
        </is>
      </c>
      <c r="D504" s="11" t="n">
        <v>26</v>
      </c>
      <c r="E504" s="12" t="n">
        <v>371902.31</v>
      </c>
      <c r="F504" s="12" t="n">
        <v>750502.95</v>
      </c>
      <c r="G504" s="14">
        <f>E504/SUM(E$2:E$4165)</f>
        <v/>
      </c>
      <c r="H504" s="14">
        <f>H503+G504</f>
        <v/>
      </c>
      <c r="I504" s="5">
        <f>IF(H504&lt;=p_rot_a,"A",IF(H504&lt;=p_rot_b,"B","C"))</f>
        <v/>
      </c>
      <c r="J504" s="5" t="inlineStr">
        <is>
          <t>NO</t>
        </is>
      </c>
    </row>
    <row r="505">
      <c r="A505" s="5" t="inlineStr">
        <is>
          <t>351100300991808</t>
        </is>
      </c>
      <c r="B505" s="5" t="inlineStr">
        <is>
          <t>LUZ LED 250CM PARA PANEL ACANALADO</t>
        </is>
      </c>
      <c r="C505" s="5" t="inlineStr">
        <is>
          <t>PANEL ACANALADO INTERIOR</t>
        </is>
      </c>
      <c r="D505" s="11" t="n">
        <v>140</v>
      </c>
      <c r="E505" s="12" t="n">
        <v>370577.34</v>
      </c>
      <c r="F505" s="12" t="n">
        <v>1086283.94</v>
      </c>
      <c r="G505" s="14">
        <f>E505/SUM(E$2:E$4165)</f>
        <v/>
      </c>
      <c r="H505" s="14">
        <f>H504+G505</f>
        <v/>
      </c>
      <c r="I505" s="5">
        <f>IF(H505&lt;=p_rot_a,"A",IF(H505&lt;=p_rot_b,"B","C"))</f>
        <v/>
      </c>
      <c r="J505" s="5" t="inlineStr">
        <is>
          <t>SI</t>
        </is>
      </c>
    </row>
    <row r="506">
      <c r="A506" s="5" t="inlineStr">
        <is>
          <t>351100300991766</t>
        </is>
      </c>
      <c r="B506" s="5" t="inlineStr">
        <is>
          <t>GRACIELA FREGADERO DORADO SUBMONTAR 1 TANQUE 75X45X23 FRE-600G</t>
        </is>
      </c>
      <c r="C506" s="5" t="inlineStr">
        <is>
          <t>GRIFERIA - ACC. BAÑO Y COCINA</t>
        </is>
      </c>
      <c r="D506" s="11" t="n">
        <v>15</v>
      </c>
      <c r="E506" s="12" t="n">
        <v>370089.55</v>
      </c>
      <c r="F506" s="12" t="n">
        <v>1230318.58</v>
      </c>
      <c r="G506" s="14">
        <f>E506/SUM(E$2:E$4165)</f>
        <v/>
      </c>
      <c r="H506" s="14">
        <f>H505+G506</f>
        <v/>
      </c>
      <c r="I506" s="5">
        <f>IF(H506&lt;=p_rot_a,"A",IF(H506&lt;=p_rot_b,"B","C"))</f>
        <v/>
      </c>
      <c r="J506" s="5" t="inlineStr">
        <is>
          <t>SI</t>
        </is>
      </c>
    </row>
    <row r="507">
      <c r="A507" s="5" t="inlineStr">
        <is>
          <t>351100300992237</t>
        </is>
      </c>
      <c r="B507" s="5" t="inlineStr">
        <is>
          <t>ACERO INOX COCINA GAS XL 5 QUEMADORES 75CM ACERO INOXIDABLE PAE-755GA 48316</t>
        </is>
      </c>
      <c r="C507" s="5" t="inlineStr">
        <is>
          <t>HERRAMIENTA ELECTRICA</t>
        </is>
      </c>
      <c r="D507" s="11" t="n">
        <v>16</v>
      </c>
      <c r="E507" s="12" t="n">
        <v>370027.26</v>
      </c>
      <c r="F507" s="12" t="n">
        <v>1172153.1</v>
      </c>
      <c r="G507" s="14">
        <f>E507/SUM(E$2:E$4165)</f>
        <v/>
      </c>
      <c r="H507" s="14">
        <f>H506+G507</f>
        <v/>
      </c>
      <c r="I507" s="5">
        <f>IF(H507&lt;=p_rot_a,"A",IF(H507&lt;=p_rot_b,"B","C"))</f>
        <v/>
      </c>
      <c r="J507" s="5" t="inlineStr">
        <is>
          <t>SI</t>
        </is>
      </c>
    </row>
    <row r="508">
      <c r="A508" s="5" t="inlineStr">
        <is>
          <t>351100300990700</t>
        </is>
      </c>
      <c r="B508" s="5" t="inlineStr">
        <is>
          <t>AGUILA PLATA NEGRO TOMA DOBLE 1009ABK</t>
        </is>
      </c>
      <c r="C508" s="5" t="inlineStr">
        <is>
          <t>ACCESORIOS ELECTRICOS Y CABLES</t>
        </is>
      </c>
      <c r="D508" s="11" t="n">
        <v>424</v>
      </c>
      <c r="E508" s="12" t="n">
        <v>369981.5</v>
      </c>
      <c r="F508" s="12" t="n">
        <v>1065520.4</v>
      </c>
      <c r="G508" s="14">
        <f>E508/SUM(E$2:E$4165)</f>
        <v/>
      </c>
      <c r="H508" s="14">
        <f>H507+G508</f>
        <v/>
      </c>
      <c r="I508" s="5">
        <f>IF(H508&lt;=p_rot_a,"A",IF(H508&lt;=p_rot_b,"B","C"))</f>
        <v/>
      </c>
      <c r="J508" s="5" t="inlineStr">
        <is>
          <t>SI</t>
        </is>
      </c>
    </row>
    <row r="509">
      <c r="A509" s="5" t="inlineStr">
        <is>
          <t>351100300992238</t>
        </is>
      </c>
      <c r="B509" s="5" t="inlineStr">
        <is>
          <t>ACERO INOX COCINA GAS TOP  6 QUEMADORES 90CM ACERO INOXIDABLE PAE-906GA</t>
        </is>
      </c>
      <c r="C509" s="5" t="inlineStr">
        <is>
          <t>HERRAMIENTA ELECTRICA</t>
        </is>
      </c>
      <c r="D509" s="11" t="n">
        <v>13</v>
      </c>
      <c r="E509" s="12" t="n">
        <v>369853.39</v>
      </c>
      <c r="F509" s="12" t="n">
        <v>1109151.35</v>
      </c>
      <c r="G509" s="14">
        <f>E509/SUM(E$2:E$4165)</f>
        <v/>
      </c>
      <c r="H509" s="14">
        <f>H508+G509</f>
        <v/>
      </c>
      <c r="I509" s="5">
        <f>IF(H509&lt;=p_rot_a,"A",IF(H509&lt;=p_rot_b,"B","C"))</f>
        <v/>
      </c>
      <c r="J509" s="5" t="inlineStr">
        <is>
          <t>SI</t>
        </is>
      </c>
    </row>
    <row r="510">
      <c r="A510" s="5" t="inlineStr">
        <is>
          <t>559</t>
        </is>
      </c>
      <c r="B510" s="5" t="inlineStr">
        <is>
          <t>PASTA GYPSUM GALON</t>
        </is>
      </c>
      <c r="C510" s="5" t="inlineStr">
        <is>
          <t>LAMINAS Y PERFILERIA LIVIANA</t>
        </is>
      </c>
      <c r="D510" s="11" t="n">
        <v>337</v>
      </c>
      <c r="E510" s="12" t="n">
        <v>369768.84</v>
      </c>
      <c r="F510" s="12" t="n">
        <v>1323084.42</v>
      </c>
      <c r="G510" s="14">
        <f>E510/SUM(E$2:E$4165)</f>
        <v/>
      </c>
      <c r="H510" s="14">
        <f>H509+G510</f>
        <v/>
      </c>
      <c r="I510" s="5">
        <f>IF(H510&lt;=p_rot_a,"A",IF(H510&lt;=p_rot_b,"B","C"))</f>
        <v/>
      </c>
      <c r="J510" s="5" t="inlineStr">
        <is>
          <t>SI</t>
        </is>
      </c>
    </row>
    <row r="511">
      <c r="A511" s="5" t="inlineStr">
        <is>
          <t>351100300992771</t>
        </is>
      </c>
      <c r="B511" s="5" t="inlineStr">
        <is>
          <t>ATARDECER COMBO MUEBLE CAFE OSCURO + LAVATORIO + GRIFERIA + DESAGUE 45CM X 45 CM X 78CM</t>
        </is>
      </c>
      <c r="C511" s="5" t="inlineStr">
        <is>
          <t>LOZA SANITARIA</t>
        </is>
      </c>
      <c r="D511" s="11" t="n">
        <v>16</v>
      </c>
      <c r="E511" s="12" t="n">
        <v>368727.97</v>
      </c>
      <c r="F511" s="12" t="n">
        <v>1203539.82</v>
      </c>
      <c r="G511" s="14">
        <f>E511/SUM(E$2:E$4165)</f>
        <v/>
      </c>
      <c r="H511" s="14">
        <f>H510+G511</f>
        <v/>
      </c>
      <c r="I511" s="5">
        <f>IF(H511&lt;=p_rot_a,"A",IF(H511&lt;=p_rot_b,"B","C"))</f>
        <v/>
      </c>
      <c r="J511" s="5" t="inlineStr">
        <is>
          <t>SI</t>
        </is>
      </c>
    </row>
    <row r="512">
      <c r="A512" s="5" t="inlineStr">
        <is>
          <t>351100300992024</t>
        </is>
      </c>
      <c r="B512" s="5" t="inlineStr">
        <is>
          <t>LAVATORIO CON PEDESTAL ESQUINERO BLANCO 45cm x 45cm CORNIA LZ-0025</t>
        </is>
      </c>
      <c r="C512" s="5" t="inlineStr">
        <is>
          <t>LOZA SANITARIA</t>
        </is>
      </c>
      <c r="D512" s="11" t="n">
        <v>47</v>
      </c>
      <c r="E512" s="12" t="n">
        <v>366787.72</v>
      </c>
      <c r="F512" s="12" t="n">
        <v>1069101.77</v>
      </c>
      <c r="G512" s="14">
        <f>E512/SUM(E$2:E$4165)</f>
        <v/>
      </c>
      <c r="H512" s="14">
        <f>H511+G512</f>
        <v/>
      </c>
      <c r="I512" s="5">
        <f>IF(H512&lt;=p_rot_a,"A",IF(H512&lt;=p_rot_b,"B","C"))</f>
        <v/>
      </c>
      <c r="J512" s="5" t="inlineStr">
        <is>
          <t>SI</t>
        </is>
      </c>
    </row>
    <row r="513">
      <c r="A513" s="5" t="inlineStr">
        <is>
          <t>582</t>
        </is>
      </c>
      <c r="B513" s="5" t="inlineStr">
        <is>
          <t>LAMINA PLYWOOD 12MM</t>
        </is>
      </c>
      <c r="C513" s="5" t="inlineStr">
        <is>
          <t>LAMINAS Y PERFILERIA LIVIANA</t>
        </is>
      </c>
      <c r="D513" s="11" t="n">
        <v>122</v>
      </c>
      <c r="E513" s="12" t="n">
        <v>366187.23</v>
      </c>
      <c r="F513" s="12" t="n">
        <v>1494076.53</v>
      </c>
      <c r="G513" s="14">
        <f>E513/SUM(E$2:E$4165)</f>
        <v/>
      </c>
      <c r="H513" s="14">
        <f>H512+G513</f>
        <v/>
      </c>
      <c r="I513" s="5">
        <f>IF(H513&lt;=p_rot_a,"A",IF(H513&lt;=p_rot_b,"B","C"))</f>
        <v/>
      </c>
      <c r="J513" s="5" t="inlineStr">
        <is>
          <t>SI</t>
        </is>
      </c>
    </row>
    <row r="514">
      <c r="A514" s="5" t="inlineStr">
        <is>
          <t>351100300992726</t>
        </is>
      </c>
      <c r="B514" s="5" t="inlineStr">
        <is>
          <t>DJ BALI LAVATORIO ESQUINERO CON SOPORTE TIPO PAÑERA J09 30CM X 30CM (NO INCLUY ESPEJO NI GRIFERIA)</t>
        </is>
      </c>
      <c r="C514" s="5" t="inlineStr">
        <is>
          <t>IMPORTACION LOZA</t>
        </is>
      </c>
      <c r="D514" s="11" t="n">
        <v>30</v>
      </c>
      <c r="E514" s="12" t="n">
        <v>366155.2</v>
      </c>
      <c r="F514" s="12" t="n">
        <v>556964.6</v>
      </c>
      <c r="G514" s="14">
        <f>E514/SUM(E$2:E$4165)</f>
        <v/>
      </c>
      <c r="H514" s="14">
        <f>H513+G514</f>
        <v/>
      </c>
      <c r="I514" s="5">
        <f>IF(H514&lt;=p_rot_a,"A",IF(H514&lt;=p_rot_b,"B","C"))</f>
        <v/>
      </c>
      <c r="J514" s="5" t="inlineStr">
        <is>
          <t>NO</t>
        </is>
      </c>
    </row>
    <row r="515">
      <c r="A515" s="5" t="inlineStr">
        <is>
          <t>351100300992664</t>
        </is>
      </c>
      <c r="B515" s="5" t="inlineStr">
        <is>
          <t>PERFIL ANGULAR ESQUINERO NEGRO PARA PANEL PVC 2.45M 3695099990000</t>
        </is>
      </c>
      <c r="C515" s="5" t="inlineStr">
        <is>
          <t>LAMINA PVC, BAMBU, ACC</t>
        </is>
      </c>
      <c r="D515" s="11" t="n">
        <v>175</v>
      </c>
      <c r="E515" s="12" t="n">
        <v>366127.32</v>
      </c>
      <c r="F515" s="12" t="n">
        <v>537946.9</v>
      </c>
      <c r="G515" s="14">
        <f>E515/SUM(E$2:E$4165)</f>
        <v/>
      </c>
      <c r="H515" s="14">
        <f>H514+G515</f>
        <v/>
      </c>
      <c r="I515" s="5">
        <f>IF(H515&lt;=p_rot_a,"A",IF(H515&lt;=p_rot_b,"B","C"))</f>
        <v/>
      </c>
      <c r="J515" s="5" t="inlineStr">
        <is>
          <t>NO</t>
        </is>
      </c>
    </row>
    <row r="516">
      <c r="A516" s="5" t="inlineStr">
        <is>
          <t>351100300992787</t>
        </is>
      </c>
      <c r="B516" s="5" t="inlineStr">
        <is>
          <t>PIEDRA P.U. LAJA BEIGE 60X120CM  USO INTERIOR EXTERIOR</t>
        </is>
      </c>
      <c r="C516" s="5" t="inlineStr">
        <is>
          <t>SIDING EXTERIOR WPC</t>
        </is>
      </c>
      <c r="D516" s="11" t="n">
        <v>109</v>
      </c>
      <c r="E516" s="12" t="n">
        <v>363612.38</v>
      </c>
      <c r="F516" s="12" t="n">
        <v>1049969.03</v>
      </c>
      <c r="G516" s="14">
        <f>E516/SUM(E$2:E$4165)</f>
        <v/>
      </c>
      <c r="H516" s="14">
        <f>H515+G516</f>
        <v/>
      </c>
      <c r="I516" s="5">
        <f>IF(H516&lt;=p_rot_a,"A",IF(H516&lt;=p_rot_b,"B","C"))</f>
        <v/>
      </c>
      <c r="J516" s="5" t="inlineStr">
        <is>
          <t>SI</t>
        </is>
      </c>
    </row>
    <row r="517">
      <c r="A517" s="5" t="inlineStr">
        <is>
          <t>351100300992703</t>
        </is>
      </c>
      <c r="B517" s="5" t="inlineStr">
        <is>
          <t>DJ AQUA MUEBLE 80CM X 50CM INCLUYE LAVATORIO ESPEJO REPISA BRILLANTE AEREO LUX STONE Y001-NP1 80CM</t>
        </is>
      </c>
      <c r="C517" s="5" t="inlineStr">
        <is>
          <t>IMPORTACION LOZA</t>
        </is>
      </c>
      <c r="D517" s="11" t="n">
        <v>9</v>
      </c>
      <c r="E517" s="12" t="n">
        <v>363324.44</v>
      </c>
      <c r="F517" s="12" t="n">
        <v>679203.54</v>
      </c>
      <c r="G517" s="14">
        <f>E517/SUM(E$2:E$4165)</f>
        <v/>
      </c>
      <c r="H517" s="14">
        <f>H516+G517</f>
        <v/>
      </c>
      <c r="I517" s="5">
        <f>IF(H517&lt;=p_rot_a,"A",IF(H517&lt;=p_rot_b,"B","C"))</f>
        <v/>
      </c>
      <c r="J517" s="5" t="inlineStr">
        <is>
          <t>NO</t>
        </is>
      </c>
    </row>
    <row r="518">
      <c r="A518" s="5" t="inlineStr">
        <is>
          <t>351100300992409</t>
        </is>
      </c>
      <c r="B518" s="5" t="inlineStr">
        <is>
          <t>MUEBLE LAVATORIO CAFE OSCURO MELAMINA 45X45CM NO INCLUYE LOZA</t>
        </is>
      </c>
      <c r="C518" s="5" t="inlineStr">
        <is>
          <t>LOZA SANITARIA</t>
        </is>
      </c>
      <c r="D518" s="11" t="n">
        <v>23</v>
      </c>
      <c r="E518" s="12" t="n">
        <v>362890.57</v>
      </c>
      <c r="F518" s="12" t="n">
        <v>898448.33</v>
      </c>
      <c r="G518" s="14">
        <f>E518/SUM(E$2:E$4165)</f>
        <v/>
      </c>
      <c r="H518" s="14">
        <f>H517+G518</f>
        <v/>
      </c>
      <c r="I518" s="5">
        <f>IF(H518&lt;=p_rot_a,"A",IF(H518&lt;=p_rot_b,"B","C"))</f>
        <v/>
      </c>
      <c r="J518" s="5" t="inlineStr">
        <is>
          <t>SI</t>
        </is>
      </c>
    </row>
    <row r="519">
      <c r="A519" s="5" t="inlineStr">
        <is>
          <t>351100300992439</t>
        </is>
      </c>
      <c r="B519" s="5" t="inlineStr">
        <is>
          <t>DESAGUE ROBUSTO LAVATORIO FLEXIBLE CROMADO AQP-22909</t>
        </is>
      </c>
      <c r="C519" s="5" t="inlineStr">
        <is>
          <t>IMPORTACION GRIFERIA</t>
        </is>
      </c>
      <c r="D519" s="11" t="n">
        <v>181</v>
      </c>
      <c r="E519" s="12" t="n">
        <v>362160.11</v>
      </c>
      <c r="F519" s="12" t="n">
        <v>621392.61</v>
      </c>
      <c r="G519" s="14">
        <f>E519/SUM(E$2:E$4165)</f>
        <v/>
      </c>
      <c r="H519" s="14">
        <f>H518+G519</f>
        <v/>
      </c>
      <c r="I519" s="5">
        <f>IF(H519&lt;=p_rot_a,"A",IF(H519&lt;=p_rot_b,"B","C"))</f>
        <v/>
      </c>
      <c r="J519" s="5" t="inlineStr">
        <is>
          <t>NO</t>
        </is>
      </c>
    </row>
    <row r="520">
      <c r="A520" s="5" t="inlineStr">
        <is>
          <t>5310</t>
        </is>
      </c>
      <c r="B520" s="5" t="inlineStr">
        <is>
          <t>LAMINA JORDOMEX N7 122X244 1.5MM</t>
        </is>
      </c>
      <c r="C520" s="5" t="inlineStr">
        <is>
          <t>TUBERIA INDUSTRIAL, HIERROS PLANOS Y CORRUGADOS</t>
        </is>
      </c>
      <c r="D520" s="11" t="n">
        <v>92</v>
      </c>
      <c r="E520" s="12" t="n">
        <v>361477.78</v>
      </c>
      <c r="F520" s="12" t="n">
        <v>1287177.78</v>
      </c>
      <c r="G520" s="14">
        <f>E520/SUM(E$2:E$4165)</f>
        <v/>
      </c>
      <c r="H520" s="14">
        <f>H519+G520</f>
        <v/>
      </c>
      <c r="I520" s="5">
        <f>IF(H520&lt;=p_rot_a,"A",IF(H520&lt;=p_rot_b,"B","C"))</f>
        <v/>
      </c>
      <c r="J520" s="5" t="inlineStr">
        <is>
          <t>SI</t>
        </is>
      </c>
    </row>
    <row r="521">
      <c r="A521" s="5" t="inlineStr">
        <is>
          <t>351100300992705</t>
        </is>
      </c>
      <c r="B521" s="5" t="inlineStr">
        <is>
          <t>DJ BRISA MUEBLE 80CM X 50CM INCLUYE LAVATORIO ESPEJO REPISA BRILLANTE AEREO LUX STONE Y001-NP2 80CM</t>
        </is>
      </c>
      <c r="C521" s="5" t="inlineStr">
        <is>
          <t>IMPORTACION LOZA</t>
        </is>
      </c>
      <c r="D521" s="11" t="n">
        <v>9</v>
      </c>
      <c r="E521" s="12" t="n">
        <v>361112.05</v>
      </c>
      <c r="F521" s="12" t="n">
        <v>676991.15</v>
      </c>
      <c r="G521" s="14">
        <f>E521/SUM(E$2:E$4165)</f>
        <v/>
      </c>
      <c r="H521" s="14">
        <f>H520+G521</f>
        <v/>
      </c>
      <c r="I521" s="5">
        <f>IF(H521&lt;=p_rot_a,"A",IF(H521&lt;=p_rot_b,"B","C"))</f>
        <v/>
      </c>
      <c r="J521" s="5" t="inlineStr">
        <is>
          <t>NO</t>
        </is>
      </c>
    </row>
    <row r="522">
      <c r="A522" s="5" t="inlineStr">
        <is>
          <t>351100300992652</t>
        </is>
      </c>
      <c r="B522" s="5" t="inlineStr">
        <is>
          <t>CALENTADOR DE AGUA ELECTRICO DIGITAL 220V 7200W HTK-EHH-11 HIDROTEK</t>
        </is>
      </c>
      <c r="C522" s="5" t="inlineStr">
        <is>
          <t>IMPORTACION GRIFERIA</t>
        </is>
      </c>
      <c r="D522" s="11" t="n">
        <v>10</v>
      </c>
      <c r="E522" s="12" t="n">
        <v>360905.5</v>
      </c>
      <c r="F522" s="12" t="n">
        <v>634535.4</v>
      </c>
      <c r="G522" s="14">
        <f>E522/SUM(E$2:E$4165)</f>
        <v/>
      </c>
      <c r="H522" s="14">
        <f>H521+G522</f>
        <v/>
      </c>
      <c r="I522" s="5">
        <f>IF(H522&lt;=p_rot_a,"A",IF(H522&lt;=p_rot_b,"B","C"))</f>
        <v/>
      </c>
      <c r="J522" s="5" t="inlineStr">
        <is>
          <t>NO</t>
        </is>
      </c>
    </row>
    <row r="523">
      <c r="A523" s="5" t="inlineStr">
        <is>
          <t>351100300992762</t>
        </is>
      </c>
      <c r="B523" s="5" t="inlineStr">
        <is>
          <t>RODAPIE PS NEGRO B1-12A-BLACK 12CM X 2.40M</t>
        </is>
      </c>
      <c r="C523" s="5" t="inlineStr">
        <is>
          <t>IMPORTACION PISO SPC</t>
        </is>
      </c>
      <c r="D523" s="11" t="n">
        <v>234</v>
      </c>
      <c r="E523" s="12" t="n">
        <v>359009.65</v>
      </c>
      <c r="F523" s="12" t="n">
        <v>693181.42</v>
      </c>
      <c r="G523" s="14">
        <f>E523/SUM(E$2:E$4165)</f>
        <v/>
      </c>
      <c r="H523" s="14">
        <f>H522+G523</f>
        <v/>
      </c>
      <c r="I523" s="5">
        <f>IF(H523&lt;=p_rot_a,"A",IF(H523&lt;=p_rot_b,"B","C"))</f>
        <v/>
      </c>
      <c r="J523" s="5" t="inlineStr">
        <is>
          <t>NO</t>
        </is>
      </c>
    </row>
    <row r="524">
      <c r="A524" s="5" t="inlineStr">
        <is>
          <t>351100300992212</t>
        </is>
      </c>
      <c r="B524" s="5" t="inlineStr">
        <is>
          <t>LLAVE LAVATORIO MONOCOMANDO DORADA AQP-23305</t>
        </is>
      </c>
      <c r="C524" s="5" t="inlineStr">
        <is>
          <t>IMPORTACION GRIFERIA</t>
        </is>
      </c>
      <c r="D524" s="11" t="n">
        <v>57</v>
      </c>
      <c r="E524" s="12" t="n">
        <v>356935.47</v>
      </c>
      <c r="F524" s="12" t="n">
        <v>655522.12</v>
      </c>
      <c r="G524" s="14">
        <f>E524/SUM(E$2:E$4165)</f>
        <v/>
      </c>
      <c r="H524" s="14">
        <f>H523+G524</f>
        <v/>
      </c>
      <c r="I524" s="5">
        <f>IF(H524&lt;=p_rot_a,"A",IF(H524&lt;=p_rot_b,"B","C"))</f>
        <v/>
      </c>
      <c r="J524" s="5" t="inlineStr">
        <is>
          <t>NO</t>
        </is>
      </c>
    </row>
    <row r="525">
      <c r="A525" s="5" t="inlineStr">
        <is>
          <t>5329</t>
        </is>
      </c>
      <c r="B525" s="5" t="inlineStr">
        <is>
          <t>POLICELULAR BRONCE 122 X 244</t>
        </is>
      </c>
      <c r="C525" s="5" t="inlineStr">
        <is>
          <t>LAMINAS Y PERFILERIA LIVIANA</t>
        </is>
      </c>
      <c r="D525" s="11" t="n">
        <v>60</v>
      </c>
      <c r="E525" s="12" t="n">
        <v>356489.41</v>
      </c>
      <c r="F525" s="12" t="n">
        <v>1133861.44</v>
      </c>
      <c r="G525" s="14">
        <f>E525/SUM(E$2:E$4165)</f>
        <v/>
      </c>
      <c r="H525" s="14">
        <f>H524+G525</f>
        <v/>
      </c>
      <c r="I525" s="5">
        <f>IF(H525&lt;=p_rot_a,"A",IF(H525&lt;=p_rot_b,"B","C"))</f>
        <v/>
      </c>
      <c r="J525" s="5" t="inlineStr">
        <is>
          <t>SI</t>
        </is>
      </c>
    </row>
    <row r="526">
      <c r="A526" s="5" t="inlineStr">
        <is>
          <t>351100300991732</t>
        </is>
      </c>
      <c r="B526" s="5" t="inlineStr">
        <is>
          <t>DIAMOND ESPEJO LED ZT-HK-M-1013-810 80X100CM</t>
        </is>
      </c>
      <c r="C526" s="5" t="inlineStr">
        <is>
          <t>IMPORTACION LOZA</t>
        </is>
      </c>
      <c r="D526" s="11" t="n">
        <v>21</v>
      </c>
      <c r="E526" s="12" t="n">
        <v>355783.57</v>
      </c>
      <c r="F526" s="12" t="n">
        <v>840518.63</v>
      </c>
      <c r="G526" s="14">
        <f>E526/SUM(E$2:E$4165)</f>
        <v/>
      </c>
      <c r="H526" s="14">
        <f>H525+G526</f>
        <v/>
      </c>
      <c r="I526" s="5">
        <f>IF(H526&lt;=p_rot_a,"A",IF(H526&lt;=p_rot_b,"B","C"))</f>
        <v/>
      </c>
      <c r="J526" s="5" t="inlineStr">
        <is>
          <t>NO</t>
        </is>
      </c>
    </row>
    <row r="527">
      <c r="A527" s="5" t="inlineStr">
        <is>
          <t>351100300992466</t>
        </is>
      </c>
      <c r="B527" s="5" t="inlineStr">
        <is>
          <t>NOAH COMBO MUEBLE MADERA OSCURO XL + LAVATORIO + GRIFERIA + DESAGUE 55CM X 55 CM X 78CM</t>
        </is>
      </c>
      <c r="C527" s="5" t="inlineStr">
        <is>
          <t>LOZA SANITARIA</t>
        </is>
      </c>
      <c r="D527" s="11" t="n">
        <v>11</v>
      </c>
      <c r="E527" s="12" t="n">
        <v>355015.63</v>
      </c>
      <c r="F527" s="12" t="n">
        <v>1063008.85</v>
      </c>
      <c r="G527" s="14">
        <f>E527/SUM(E$2:E$4165)</f>
        <v/>
      </c>
      <c r="H527" s="14">
        <f>H526+G527</f>
        <v/>
      </c>
      <c r="I527" s="5">
        <f>IF(H527&lt;=p_rot_a,"A",IF(H527&lt;=p_rot_b,"B","C"))</f>
        <v/>
      </c>
      <c r="J527" s="5" t="inlineStr">
        <is>
          <t>SI</t>
        </is>
      </c>
    </row>
    <row r="528">
      <c r="A528" s="5" t="inlineStr">
        <is>
          <t>351100300992571</t>
        </is>
      </c>
      <c r="B528" s="5" t="inlineStr">
        <is>
          <t>LANCO MAXIMA LATEX SATIN PASTEL CUBETA MA761-2</t>
        </is>
      </c>
      <c r="C528" s="5" t="inlineStr">
        <is>
          <t>PINTURA ACRILICA</t>
        </is>
      </c>
      <c r="D528" s="11" t="n">
        <v>14</v>
      </c>
      <c r="E528" s="12" t="n">
        <v>353471.58</v>
      </c>
      <c r="F528" s="12" t="n">
        <v>1058407.08</v>
      </c>
      <c r="G528" s="14">
        <f>E528/SUM(E$2:E$4165)</f>
        <v/>
      </c>
      <c r="H528" s="14">
        <f>H527+G528</f>
        <v/>
      </c>
      <c r="I528" s="5">
        <f>IF(H528&lt;=p_rot_a,"A",IF(H528&lt;=p_rot_b,"B","C"))</f>
        <v/>
      </c>
      <c r="J528" s="5" t="inlineStr">
        <is>
          <t>SI</t>
        </is>
      </c>
    </row>
    <row r="529">
      <c r="A529" s="5" t="inlineStr">
        <is>
          <t>1019</t>
        </is>
      </c>
      <c r="B529" s="5" t="inlineStr">
        <is>
          <t>CABLE 8 ROJO</t>
        </is>
      </c>
      <c r="C529" s="5" t="inlineStr">
        <is>
          <t>ACCESORIOS ELECTRICOS Y CABLES</t>
        </is>
      </c>
      <c r="D529" s="11" t="n">
        <v>1524</v>
      </c>
      <c r="E529" s="12" t="n">
        <v>353138.8</v>
      </c>
      <c r="F529" s="12" t="n">
        <v>1374697.64</v>
      </c>
      <c r="G529" s="14">
        <f>E529/SUM(E$2:E$4165)</f>
        <v/>
      </c>
      <c r="H529" s="14">
        <f>H528+G529</f>
        <v/>
      </c>
      <c r="I529" s="5">
        <f>IF(H529&lt;=p_rot_a,"A",IF(H529&lt;=p_rot_b,"B","C"))</f>
        <v/>
      </c>
      <c r="J529" s="5" t="inlineStr">
        <is>
          <t>SI</t>
        </is>
      </c>
    </row>
    <row r="530">
      <c r="A530" s="5" t="inlineStr">
        <is>
          <t>351100300992257</t>
        </is>
      </c>
      <c r="B530" s="5" t="inlineStr">
        <is>
          <t>DIAMOND LAVATORIO MARMOL BLANCO RECTANGULAR 2008-R23 TIPO BOWL SOBREPONER 39X39CM</t>
        </is>
      </c>
      <c r="C530" s="5" t="inlineStr">
        <is>
          <t>IMPORTACION LOZA</t>
        </is>
      </c>
      <c r="D530" s="11" t="n">
        <v>20</v>
      </c>
      <c r="E530" s="12" t="n">
        <v>353070.05</v>
      </c>
      <c r="F530" s="12" t="n">
        <v>705678.8</v>
      </c>
      <c r="G530" s="14">
        <f>E530/SUM(E$2:E$4165)</f>
        <v/>
      </c>
      <c r="H530" s="14">
        <f>H529+G530</f>
        <v/>
      </c>
      <c r="I530" s="5">
        <f>IF(H530&lt;=p_rot_a,"A",IF(H530&lt;=p_rot_b,"B","C"))</f>
        <v/>
      </c>
      <c r="J530" s="5" t="inlineStr">
        <is>
          <t>NO</t>
        </is>
      </c>
    </row>
    <row r="531">
      <c r="A531" s="5" t="inlineStr">
        <is>
          <t>109</t>
        </is>
      </c>
      <c r="B531" s="5" t="inlineStr">
        <is>
          <t>CABLE 12 ROJO POR METRO</t>
        </is>
      </c>
      <c r="C531" s="5" t="inlineStr">
        <is>
          <t>ACCESORIOS ELECTRICOS Y CABLES</t>
        </is>
      </c>
      <c r="D531" s="11" t="n">
        <v>3676</v>
      </c>
      <c r="E531" s="12" t="n">
        <v>352359.61</v>
      </c>
      <c r="F531" s="12" t="n">
        <v>1248396.71</v>
      </c>
      <c r="G531" s="14">
        <f>E531/SUM(E$2:E$4165)</f>
        <v/>
      </c>
      <c r="H531" s="14">
        <f>H530+G531</f>
        <v/>
      </c>
      <c r="I531" s="5">
        <f>IF(H531&lt;=p_rot_a,"A",IF(H531&lt;=p_rot_b,"B","C"))</f>
        <v/>
      </c>
      <c r="J531" s="5" t="inlineStr">
        <is>
          <t>SI</t>
        </is>
      </c>
    </row>
    <row r="532">
      <c r="A532" s="5" t="inlineStr">
        <is>
          <t>351100300990339</t>
        </is>
      </c>
      <c r="B532" s="5" t="inlineStr">
        <is>
          <t>CUÑA NIVELADOR PORCELANATOS PAQUETE 100U</t>
        </is>
      </c>
      <c r="C532" s="5" t="inlineStr">
        <is>
          <t>CERAMICAS, AZULEJOS, PORCELANATOS</t>
        </is>
      </c>
      <c r="D532" s="11" t="n">
        <v>260</v>
      </c>
      <c r="E532" s="12" t="n">
        <v>349906.24</v>
      </c>
      <c r="F532" s="12" t="n">
        <v>757733.2</v>
      </c>
      <c r="G532" s="14">
        <f>E532/SUM(E$2:E$4165)</f>
        <v/>
      </c>
      <c r="H532" s="14">
        <f>H531+G532</f>
        <v/>
      </c>
      <c r="I532" s="5">
        <f>IF(H532&lt;=p_rot_a,"A",IF(H532&lt;=p_rot_b,"B","C"))</f>
        <v/>
      </c>
      <c r="J532" s="5" t="inlineStr">
        <is>
          <t>NO</t>
        </is>
      </c>
    </row>
    <row r="533">
      <c r="A533" s="5" t="inlineStr">
        <is>
          <t>351100300992558</t>
        </is>
      </c>
      <c r="B533" s="5" t="inlineStr">
        <is>
          <t>COMBO FREGADERO BARCELONA GRIS PLOMO + CACHERA ESMERALDA GRIS GLOMO 50CM X 40CM</t>
        </is>
      </c>
      <c r="C533" s="5" t="inlineStr">
        <is>
          <t>IMPORTACION FREGADEROS</t>
        </is>
      </c>
      <c r="D533" s="11" t="n">
        <v>18</v>
      </c>
      <c r="E533" s="12" t="n">
        <v>348582.83</v>
      </c>
      <c r="F533" s="12" t="n">
        <v>793362.83</v>
      </c>
      <c r="G533" s="14">
        <f>E533/SUM(E$2:E$4165)</f>
        <v/>
      </c>
      <c r="H533" s="14">
        <f>H532+G533</f>
        <v/>
      </c>
      <c r="I533" s="5">
        <f>IF(H533&lt;=p_rot_a,"A",IF(H533&lt;=p_rot_b,"B","C"))</f>
        <v/>
      </c>
      <c r="J533" s="5" t="inlineStr">
        <is>
          <t>NO</t>
        </is>
      </c>
    </row>
    <row r="534">
      <c r="A534" s="5" t="inlineStr">
        <is>
          <t>14100034</t>
        </is>
      </c>
      <c r="B534" s="5" t="inlineStr">
        <is>
          <t>PUERTA PINO 100 X 210 CM</t>
        </is>
      </c>
      <c r="C534" s="5" t="inlineStr">
        <is>
          <t>PUERTAS</t>
        </is>
      </c>
      <c r="D534" s="11" t="n">
        <v>49</v>
      </c>
      <c r="E534" s="12" t="n">
        <v>348309.72</v>
      </c>
      <c r="F534" s="12" t="n">
        <v>1479773.59</v>
      </c>
      <c r="G534" s="14">
        <f>E534/SUM(E$2:E$4165)</f>
        <v/>
      </c>
      <c r="H534" s="14">
        <f>H533+G534</f>
        <v/>
      </c>
      <c r="I534" s="5">
        <f>IF(H534&lt;=p_rot_a,"A",IF(H534&lt;=p_rot_b,"B","C"))</f>
        <v/>
      </c>
      <c r="J534" s="5" t="inlineStr">
        <is>
          <t>SI</t>
        </is>
      </c>
    </row>
    <row r="535">
      <c r="A535" s="5" t="inlineStr">
        <is>
          <t>351100300992562</t>
        </is>
      </c>
      <c r="B535" s="5" t="inlineStr">
        <is>
          <t>COMBO FREGADERO PARIS GRIS PLOMO + CACHERA ESMERALDA GRIS PLOMO 82CM X 45CM DOBLE BATEA</t>
        </is>
      </c>
      <c r="C535" s="5" t="inlineStr">
        <is>
          <t>IMPORTACION FREGADEROS</t>
        </is>
      </c>
      <c r="D535" s="11" t="n">
        <v>9</v>
      </c>
      <c r="E535" s="12" t="n">
        <v>347346.16</v>
      </c>
      <c r="F535" s="12" t="n">
        <v>716814.16</v>
      </c>
      <c r="G535" s="14">
        <f>E535/SUM(E$2:E$4165)</f>
        <v/>
      </c>
      <c r="H535" s="14">
        <f>H534+G535</f>
        <v/>
      </c>
      <c r="I535" s="5">
        <f>IF(H535&lt;=p_rot_a,"A",IF(H535&lt;=p_rot_b,"B","C"))</f>
        <v/>
      </c>
      <c r="J535" s="5" t="inlineStr">
        <is>
          <t>NO</t>
        </is>
      </c>
    </row>
    <row r="536">
      <c r="A536" s="5" t="inlineStr">
        <is>
          <t>351100300992702</t>
        </is>
      </c>
      <c r="B536" s="5" t="inlineStr">
        <is>
          <t>DJ AQUA MUEBLE 60CM X 50CM INCLUYE LAVATORIO ESPEJO REPISA BRILLANTE AEREO LUX STONE Y001-NP1 60CM</t>
        </is>
      </c>
      <c r="C536" s="5" t="inlineStr">
        <is>
          <t>IMPORTACION LOZA</t>
        </is>
      </c>
      <c r="D536" s="11" t="n">
        <v>9</v>
      </c>
      <c r="E536" s="12" t="n">
        <v>347239.69</v>
      </c>
      <c r="F536" s="12" t="n">
        <v>648076.99</v>
      </c>
      <c r="G536" s="14">
        <f>E536/SUM(E$2:E$4165)</f>
        <v/>
      </c>
      <c r="H536" s="14">
        <f>H535+G536</f>
        <v/>
      </c>
      <c r="I536" s="5">
        <f>IF(H536&lt;=p_rot_a,"A",IF(H536&lt;=p_rot_b,"B","C"))</f>
        <v/>
      </c>
      <c r="J536" s="5" t="inlineStr">
        <is>
          <t>NO</t>
        </is>
      </c>
    </row>
    <row r="537">
      <c r="A537" s="5" t="inlineStr">
        <is>
          <t>580</t>
        </is>
      </c>
      <c r="B537" s="5" t="inlineStr">
        <is>
          <t>LAMINA PLYWOOD 6MM</t>
        </is>
      </c>
      <c r="C537" s="5" t="inlineStr">
        <is>
          <t>LAMINAS Y PERFILERIA LIVIANA</t>
        </is>
      </c>
      <c r="D537" s="11" t="n">
        <v>170</v>
      </c>
      <c r="E537" s="12" t="n">
        <v>346093.98</v>
      </c>
      <c r="F537" s="12" t="n">
        <v>1208594.01</v>
      </c>
      <c r="G537" s="14">
        <f>E537/SUM(E$2:E$4165)</f>
        <v/>
      </c>
      <c r="H537" s="14">
        <f>H536+G537</f>
        <v/>
      </c>
      <c r="I537" s="5">
        <f>IF(H537&lt;=p_rot_a,"A",IF(H537&lt;=p_rot_b,"B","C"))</f>
        <v/>
      </c>
      <c r="J537" s="5" t="inlineStr">
        <is>
          <t>SI</t>
        </is>
      </c>
    </row>
    <row r="538">
      <c r="A538" s="5" t="inlineStr">
        <is>
          <t>9162</t>
        </is>
      </c>
      <c r="B538" s="5" t="inlineStr">
        <is>
          <t>SOPORTE CANOA PECHO PALOMA AMANCO UNIDAD</t>
        </is>
      </c>
      <c r="C538" s="5" t="inlineStr">
        <is>
          <t>TUBERIA PVC, CANOAS Y ACCESORIOS</t>
        </is>
      </c>
      <c r="D538" s="11" t="n">
        <v>1461</v>
      </c>
      <c r="E538" s="12" t="n">
        <v>343298.43</v>
      </c>
      <c r="F538" s="12" t="n">
        <v>1020066.84</v>
      </c>
      <c r="G538" s="14">
        <f>E538/SUM(E$2:E$4165)</f>
        <v/>
      </c>
      <c r="H538" s="14">
        <f>H537+G538</f>
        <v/>
      </c>
      <c r="I538" s="5">
        <f>IF(H538&lt;=p_rot_a,"A",IF(H538&lt;=p_rot_b,"B","C"))</f>
        <v/>
      </c>
      <c r="J538" s="5" t="inlineStr">
        <is>
          <t>SI</t>
        </is>
      </c>
    </row>
    <row r="539">
      <c r="A539" s="5" t="inlineStr">
        <is>
          <t>4353777</t>
        </is>
      </c>
      <c r="B539" s="5" t="inlineStr">
        <is>
          <t>LAMINA NUEVA TEC ORION TEXTURIZADA HC8865-1 1.22 X. 2.44M 5MM MATE FIBRA BAMBU CARBON PVC</t>
        </is>
      </c>
      <c r="C539" s="5" t="inlineStr">
        <is>
          <t>IMPORTACION LAMINA PVC, BAMBU, ACC</t>
        </is>
      </c>
      <c r="D539" s="11" t="n">
        <v>42</v>
      </c>
      <c r="E539" s="12" t="n">
        <v>342981.19</v>
      </c>
      <c r="F539" s="12" t="n">
        <v>645331.86</v>
      </c>
      <c r="G539" s="14">
        <f>E539/SUM(E$2:E$4165)</f>
        <v/>
      </c>
      <c r="H539" s="14">
        <f>H538+G539</f>
        <v/>
      </c>
      <c r="I539" s="5">
        <f>IF(H539&lt;=p_rot_a,"A",IF(H539&lt;=p_rot_b,"B","C"))</f>
        <v/>
      </c>
      <c r="J539" s="5" t="inlineStr">
        <is>
          <t>NO</t>
        </is>
      </c>
    </row>
    <row r="540">
      <c r="A540" s="5" t="inlineStr">
        <is>
          <t>60100027</t>
        </is>
      </c>
      <c r="B540" s="5" t="inlineStr">
        <is>
          <t>LAMPARA LED REDON. EMPOT. 1440LM 18W 100-240V 6500k WELLMAX</t>
        </is>
      </c>
      <c r="C540" s="5" t="inlineStr">
        <is>
          <t>BOMBILLOS Y LAMPARAS</t>
        </is>
      </c>
      <c r="D540" s="11" t="n">
        <v>249</v>
      </c>
      <c r="E540" s="12" t="n">
        <v>342573.21</v>
      </c>
      <c r="F540" s="12" t="n">
        <v>880384.0600000001</v>
      </c>
      <c r="G540" s="14">
        <f>E540/SUM(E$2:E$4165)</f>
        <v/>
      </c>
      <c r="H540" s="14">
        <f>H539+G540</f>
        <v/>
      </c>
      <c r="I540" s="5">
        <f>IF(H540&lt;=p_rot_a,"A",IF(H540&lt;=p_rot_b,"B","C"))</f>
        <v/>
      </c>
      <c r="J540" s="5" t="inlineStr">
        <is>
          <t>SI</t>
        </is>
      </c>
    </row>
    <row r="541">
      <c r="A541" s="5" t="inlineStr">
        <is>
          <t>9109</t>
        </is>
      </c>
      <c r="B541" s="5" t="inlineStr">
        <is>
          <t>TEE 3 PVC</t>
        </is>
      </c>
      <c r="C541" s="5" t="inlineStr">
        <is>
          <t>TUBERIA PVC, CANOAS Y ACCESORIOS</t>
        </is>
      </c>
      <c r="D541" s="11" t="n">
        <v>210</v>
      </c>
      <c r="E541" s="12" t="n">
        <v>341740.15</v>
      </c>
      <c r="F541" s="12" t="n">
        <v>496790.35</v>
      </c>
      <c r="G541" s="14">
        <f>E541/SUM(E$2:E$4165)</f>
        <v/>
      </c>
      <c r="H541" s="14">
        <f>H540+G541</f>
        <v/>
      </c>
      <c r="I541" s="5">
        <f>IF(H541&lt;=p_rot_a,"A",IF(H541&lt;=p_rot_b,"B","C"))</f>
        <v/>
      </c>
      <c r="J541" s="5" t="inlineStr">
        <is>
          <t>NO</t>
        </is>
      </c>
    </row>
    <row r="542">
      <c r="A542" s="5" t="inlineStr">
        <is>
          <t>351100300992845</t>
        </is>
      </c>
      <c r="B542" s="5" t="inlineStr">
        <is>
          <t>DUCHA EXPUESTA ACERO INOXIDABLE NEGRA NT16975-BK</t>
        </is>
      </c>
      <c r="C542" s="5" t="inlineStr">
        <is>
          <t>IMPORTACION GRIFERIA</t>
        </is>
      </c>
      <c r="D542" s="11" t="n">
        <v>8</v>
      </c>
      <c r="E542" s="12" t="n">
        <v>341377.52</v>
      </c>
      <c r="F542" s="12" t="n">
        <v>635389.38</v>
      </c>
      <c r="G542" s="14">
        <f>E542/SUM(E$2:E$4165)</f>
        <v/>
      </c>
      <c r="H542" s="14">
        <f>H541+G542</f>
        <v/>
      </c>
      <c r="I542" s="5">
        <f>IF(H542&lt;=p_rot_a,"A",IF(H542&lt;=p_rot_b,"B","C"))</f>
        <v/>
      </c>
      <c r="J542" s="5" t="inlineStr">
        <is>
          <t>NO</t>
        </is>
      </c>
    </row>
    <row r="543">
      <c r="A543" s="5" t="inlineStr">
        <is>
          <t>351100300992423</t>
        </is>
      </c>
      <c r="B543" s="5" t="inlineStr">
        <is>
          <t>AQUA BLUE LLAVE FREGADERO CUELLO FLEXIBLE P-11551</t>
        </is>
      </c>
      <c r="C543" s="5" t="inlineStr">
        <is>
          <t>IMPORTACION GRIFERIA</t>
        </is>
      </c>
      <c r="D543" s="11" t="n">
        <v>67</v>
      </c>
      <c r="E543" s="12" t="n">
        <v>339120.58</v>
      </c>
      <c r="F543" s="12" t="n">
        <v>580176.99</v>
      </c>
      <c r="G543" s="14">
        <f>E543/SUM(E$2:E$4165)</f>
        <v/>
      </c>
      <c r="H543" s="14">
        <f>H542+G543</f>
        <v/>
      </c>
      <c r="I543" s="5">
        <f>IF(H543&lt;=p_rot_a,"A",IF(H543&lt;=p_rot_b,"B","C"))</f>
        <v/>
      </c>
      <c r="J543" s="5" t="inlineStr">
        <is>
          <t>NO</t>
        </is>
      </c>
    </row>
    <row r="544">
      <c r="A544" s="5" t="inlineStr">
        <is>
          <t>351100300992445</t>
        </is>
      </c>
      <c r="B544" s="5" t="inlineStr">
        <is>
          <t>LLAVE LAVATORIO ALTA CROMO TIPO BOWL AQP-23264</t>
        </is>
      </c>
      <c r="C544" s="5" t="inlineStr">
        <is>
          <t>IMPORTACION GRIFERIA</t>
        </is>
      </c>
      <c r="D544" s="11" t="n">
        <v>35</v>
      </c>
      <c r="E544" s="12" t="n">
        <v>337271.61</v>
      </c>
      <c r="F544" s="12" t="n">
        <v>614258.41</v>
      </c>
      <c r="G544" s="14">
        <f>E544/SUM(E$2:E$4165)</f>
        <v/>
      </c>
      <c r="H544" s="14">
        <f>H543+G544</f>
        <v/>
      </c>
      <c r="I544" s="5">
        <f>IF(H544&lt;=p_rot_a,"A",IF(H544&lt;=p_rot_b,"B","C"))</f>
        <v/>
      </c>
      <c r="J544" s="5" t="inlineStr">
        <is>
          <t>NO</t>
        </is>
      </c>
    </row>
    <row r="545">
      <c r="A545" s="5" t="inlineStr">
        <is>
          <t>7344</t>
        </is>
      </c>
      <c r="B545" s="5" t="inlineStr">
        <is>
          <t>DURETAN ROJO OXIDO 300 ML</t>
        </is>
      </c>
      <c r="C545" s="5" t="inlineStr">
        <is>
          <t>PINTURAS Y SELLADORES</t>
        </is>
      </c>
      <c r="D545" s="11" t="n">
        <v>257</v>
      </c>
      <c r="E545" s="12" t="n">
        <v>335752.71</v>
      </c>
      <c r="F545" s="12" t="n">
        <v>1337004.32</v>
      </c>
      <c r="G545" s="14">
        <f>E545/SUM(E$2:E$4165)</f>
        <v/>
      </c>
      <c r="H545" s="14">
        <f>H544+G545</f>
        <v/>
      </c>
      <c r="I545" s="5">
        <f>IF(H545&lt;=p_rot_a,"A",IF(H545&lt;=p_rot_b,"B","C"))</f>
        <v/>
      </c>
      <c r="J545" s="5" t="inlineStr">
        <is>
          <t>SI</t>
        </is>
      </c>
    </row>
    <row r="546">
      <c r="A546" s="5" t="inlineStr">
        <is>
          <t>351100300992264</t>
        </is>
      </c>
      <c r="B546" s="5" t="inlineStr">
        <is>
          <t>DIAMOND LAVATORIO GRIS + NEGRO  8010A-H19/SG TIPO BOWL SOBREPONER 39 X 39CM</t>
        </is>
      </c>
      <c r="C546" s="5" t="inlineStr">
        <is>
          <t>SIN CATEGORIA</t>
        </is>
      </c>
      <c r="D546" s="11" t="n">
        <v>18</v>
      </c>
      <c r="E546" s="12" t="n">
        <v>335004.18</v>
      </c>
      <c r="F546" s="12" t="n">
        <v>688881.84</v>
      </c>
      <c r="G546" s="14">
        <f>E546/SUM(E$2:E$4165)</f>
        <v/>
      </c>
      <c r="H546" s="14">
        <f>H545+G546</f>
        <v/>
      </c>
      <c r="I546" s="5">
        <f>IF(H546&lt;=p_rot_a,"A",IF(H546&lt;=p_rot_b,"B","C"))</f>
        <v/>
      </c>
      <c r="J546" s="5" t="inlineStr">
        <is>
          <t>NO</t>
        </is>
      </c>
    </row>
    <row r="547">
      <c r="A547" s="5" t="inlineStr">
        <is>
          <t>556</t>
        </is>
      </c>
      <c r="B547" s="5" t="inlineStr">
        <is>
          <t>LAMINA GYPSUM VERDE/CAFE</t>
        </is>
      </c>
      <c r="C547" s="5" t="inlineStr">
        <is>
          <t>LAMINAS Y PERFILERIA LIVIANA</t>
        </is>
      </c>
      <c r="D547" s="11" t="n">
        <v>236</v>
      </c>
      <c r="E547" s="12" t="n">
        <v>334947.97</v>
      </c>
      <c r="F547" s="12" t="n">
        <v>1851633.97</v>
      </c>
      <c r="G547" s="14">
        <f>E547/SUM(E$2:E$4165)</f>
        <v/>
      </c>
      <c r="H547" s="14">
        <f>H546+G547</f>
        <v/>
      </c>
      <c r="I547" s="5">
        <f>IF(H547&lt;=p_rot_a,"A",IF(H547&lt;=p_rot_b,"B","C"))</f>
        <v/>
      </c>
      <c r="J547" s="5" t="inlineStr">
        <is>
          <t>SI</t>
        </is>
      </c>
    </row>
    <row r="548">
      <c r="A548" s="5" t="inlineStr">
        <is>
          <t>5384</t>
        </is>
      </c>
      <c r="B548" s="5" t="inlineStr">
        <is>
          <t>ZINC #28 1.83 LEGITIMO 0.35MM TERNIUM</t>
        </is>
      </c>
      <c r="C548" s="5" t="inlineStr">
        <is>
          <t>TUBERIA INDUSTRIAL, HIERROS PLANOS Y CORRUGADOS</t>
        </is>
      </c>
      <c r="D548" s="11" t="n">
        <v>482</v>
      </c>
      <c r="E548" s="12" t="n">
        <v>333580.59</v>
      </c>
      <c r="F548" s="12" t="n">
        <v>1608847.29</v>
      </c>
      <c r="G548" s="14">
        <f>E548/SUM(E$2:E$4165)</f>
        <v/>
      </c>
      <c r="H548" s="14">
        <f>H547+G548</f>
        <v/>
      </c>
      <c r="I548" s="5">
        <f>IF(H548&lt;=p_rot_a,"A",IF(H548&lt;=p_rot_b,"B","C"))</f>
        <v/>
      </c>
      <c r="J548" s="5" t="inlineStr">
        <is>
          <t>SI</t>
        </is>
      </c>
    </row>
    <row r="549">
      <c r="A549" s="5" t="inlineStr">
        <is>
          <t>351100300992730</t>
        </is>
      </c>
      <c r="B549" s="5" t="inlineStr">
        <is>
          <t>FACHALETA FLEXIBLE CALACATTA  57X27CM 0.16m2 EXTERIOR / INTERIOR</t>
        </is>
      </c>
      <c r="C549" s="5" t="inlineStr">
        <is>
          <t>FACHALETA</t>
        </is>
      </c>
      <c r="D549" s="11" t="n">
        <v>324</v>
      </c>
      <c r="E549" s="12" t="n">
        <v>333520.37</v>
      </c>
      <c r="F549" s="12" t="n">
        <v>1034920.75</v>
      </c>
      <c r="G549" s="14">
        <f>E549/SUM(E$2:E$4165)</f>
        <v/>
      </c>
      <c r="H549" s="14">
        <f>H548+G549</f>
        <v/>
      </c>
      <c r="I549" s="5">
        <f>IF(H549&lt;=p_rot_a,"A",IF(H549&lt;=p_rot_b,"B","C"))</f>
        <v/>
      </c>
      <c r="J549" s="5" t="inlineStr">
        <is>
          <t>SI</t>
        </is>
      </c>
    </row>
    <row r="550">
      <c r="A550" s="5" t="inlineStr">
        <is>
          <t>221</t>
        </is>
      </c>
      <c r="B550" s="5" t="inlineStr">
        <is>
          <t>LAUREL 1X3 EN VARAS</t>
        </is>
      </c>
      <c r="C550" s="5" t="inlineStr">
        <is>
          <t>LAUREL</t>
        </is>
      </c>
      <c r="D550" s="11" t="n">
        <v>1519</v>
      </c>
      <c r="E550" s="12" t="n">
        <v>333094.02</v>
      </c>
      <c r="F550" s="12" t="n">
        <v>1169344.02</v>
      </c>
      <c r="G550" s="14">
        <f>E550/SUM(E$2:E$4165)</f>
        <v/>
      </c>
      <c r="H550" s="14">
        <f>H549+G550</f>
        <v/>
      </c>
      <c r="I550" s="5">
        <f>IF(H550&lt;=p_rot_a,"A",IF(H550&lt;=p_rot_b,"B","C"))</f>
        <v/>
      </c>
      <c r="J550" s="5" t="inlineStr">
        <is>
          <t>SI</t>
        </is>
      </c>
    </row>
    <row r="551">
      <c r="A551" s="5" t="inlineStr">
        <is>
          <t>101018</t>
        </is>
      </c>
      <c r="B551" s="5" t="inlineStr">
        <is>
          <t>CORNISA SAPELE 5.90MTS</t>
        </is>
      </c>
      <c r="C551" s="5" t="inlineStr">
        <is>
          <t>SIN CATEGORIA</t>
        </is>
      </c>
      <c r="D551" s="11" t="n">
        <v>481</v>
      </c>
      <c r="E551" s="12" t="n">
        <v>332887.02</v>
      </c>
      <c r="F551" s="12" t="n">
        <v>1487342.35</v>
      </c>
      <c r="G551" s="14">
        <f>E551/SUM(E$2:E$4165)</f>
        <v/>
      </c>
      <c r="H551" s="14">
        <f>H550+G551</f>
        <v/>
      </c>
      <c r="I551" s="5">
        <f>IF(H551&lt;=p_rot_a,"A",IF(H551&lt;=p_rot_b,"B","C"))</f>
        <v/>
      </c>
      <c r="J551" s="5" t="inlineStr">
        <is>
          <t>SI</t>
        </is>
      </c>
    </row>
    <row r="552">
      <c r="A552" s="5" t="inlineStr">
        <is>
          <t>20140017</t>
        </is>
      </c>
      <c r="B552" s="5" t="inlineStr">
        <is>
          <t>CERAMICA HAYA PARQUET 34X34 CAJA 2.15M2 PRIMERA CALIDAD</t>
        </is>
      </c>
      <c r="C552" s="5" t="inlineStr">
        <is>
          <t>SIN CATEGORIA</t>
        </is>
      </c>
      <c r="D552" s="11" t="n">
        <v>249</v>
      </c>
      <c r="E552" s="12" t="n">
        <v>332819.55</v>
      </c>
      <c r="F552" s="12" t="n">
        <v>1446083.26</v>
      </c>
      <c r="G552" s="14">
        <f>E552/SUM(E$2:E$4165)</f>
        <v/>
      </c>
      <c r="H552" s="14">
        <f>H551+G552</f>
        <v/>
      </c>
      <c r="I552" s="5">
        <f>IF(H552&lt;=p_rot_a,"A",IF(H552&lt;=p_rot_b,"B","C"))</f>
        <v/>
      </c>
      <c r="J552" s="5" t="inlineStr">
        <is>
          <t>SI</t>
        </is>
      </c>
    </row>
    <row r="553">
      <c r="A553" s="5" t="inlineStr">
        <is>
          <t>7747</t>
        </is>
      </c>
      <c r="B553" s="5" t="inlineStr">
        <is>
          <t>CAJA CLAVO IMPACTO 1</t>
        </is>
      </c>
      <c r="C553" s="5" t="inlineStr">
        <is>
          <t>FERRETERIA GENERAL</t>
        </is>
      </c>
      <c r="D553" s="11" t="n">
        <v>259</v>
      </c>
      <c r="E553" s="12" t="n">
        <v>332685.55</v>
      </c>
      <c r="F553" s="12" t="n">
        <v>589095.55</v>
      </c>
      <c r="G553" s="14">
        <f>E553/SUM(E$2:E$4165)</f>
        <v/>
      </c>
      <c r="H553" s="14">
        <f>H552+G553</f>
        <v/>
      </c>
      <c r="I553" s="5">
        <f>IF(H553&lt;=p_rot_a,"A",IF(H553&lt;=p_rot_b,"B","C"))</f>
        <v/>
      </c>
      <c r="J553" s="5" t="inlineStr">
        <is>
          <t>NO</t>
        </is>
      </c>
    </row>
    <row r="554">
      <c r="A554" s="5" t="inlineStr">
        <is>
          <t>7800</t>
        </is>
      </c>
      <c r="B554" s="5" t="inlineStr">
        <is>
          <t>LLAVIN YALE IZQUIERDO DOBLE PASO</t>
        </is>
      </c>
      <c r="C554" s="5" t="inlineStr">
        <is>
          <t>FERRETERIA GENERAL</t>
        </is>
      </c>
      <c r="D554" s="11" t="n">
        <v>81</v>
      </c>
      <c r="E554" s="12" t="n">
        <v>332475.7</v>
      </c>
      <c r="F554" s="12" t="n">
        <v>1488202.7</v>
      </c>
      <c r="G554" s="14">
        <f>E554/SUM(E$2:E$4165)</f>
        <v/>
      </c>
      <c r="H554" s="14">
        <f>H553+G554</f>
        <v/>
      </c>
      <c r="I554" s="5">
        <f>IF(H554&lt;=p_rot_a,"A",IF(H554&lt;=p_rot_b,"B","C"))</f>
        <v/>
      </c>
      <c r="J554" s="5" t="inlineStr">
        <is>
          <t>SI</t>
        </is>
      </c>
    </row>
    <row r="555">
      <c r="A555" s="5" t="inlineStr">
        <is>
          <t>PINT-AN-0014</t>
        </is>
      </c>
      <c r="B555" s="5" t="inlineStr">
        <is>
          <t>LANCO ANTI.POLIURETANO NEGRO GALON MM92-4</t>
        </is>
      </c>
      <c r="C555" s="5" t="inlineStr">
        <is>
          <t>ANTICORROSIVOS Y BASE ACEITE</t>
        </is>
      </c>
      <c r="D555" s="11" t="n">
        <v>63</v>
      </c>
      <c r="E555" s="12" t="n">
        <v>332376.31</v>
      </c>
      <c r="F555" s="12" t="n">
        <v>1047936.36</v>
      </c>
      <c r="G555" s="14">
        <f>E555/SUM(E$2:E$4165)</f>
        <v/>
      </c>
      <c r="H555" s="14">
        <f>H554+G555</f>
        <v/>
      </c>
      <c r="I555" s="5">
        <f>IF(H555&lt;=p_rot_a,"A",IF(H555&lt;=p_rot_b,"B","C"))</f>
        <v/>
      </c>
      <c r="J555" s="5" t="inlineStr">
        <is>
          <t>SI</t>
        </is>
      </c>
    </row>
    <row r="556">
      <c r="A556" s="5" t="inlineStr">
        <is>
          <t>160</t>
        </is>
      </c>
      <c r="B556" s="5" t="inlineStr">
        <is>
          <t>PIEDRA BRUTA METRO</t>
        </is>
      </c>
      <c r="C556" s="5" t="inlineStr">
        <is>
          <t>AGREGADOS</t>
        </is>
      </c>
      <c r="D556" s="11" t="n">
        <v>80</v>
      </c>
      <c r="E556" s="12" t="n">
        <v>330824.23</v>
      </c>
      <c r="F556" s="12" t="n">
        <v>1746753.03</v>
      </c>
      <c r="G556" s="14">
        <f>E556/SUM(E$2:E$4165)</f>
        <v/>
      </c>
      <c r="H556" s="14">
        <f>H555+G556</f>
        <v/>
      </c>
      <c r="I556" s="5">
        <f>IF(H556&lt;=p_rot_a,"A",IF(H556&lt;=p_rot_b,"B","C"))</f>
        <v/>
      </c>
      <c r="J556" s="5" t="inlineStr">
        <is>
          <t>SI</t>
        </is>
      </c>
    </row>
    <row r="557">
      <c r="A557" s="5" t="inlineStr">
        <is>
          <t>351100300990640</t>
        </is>
      </c>
      <c r="B557" s="5" t="inlineStr">
        <is>
          <t>CORTA MARLON LAMINA POLICARBONATO ONDULADO 0.81 X 1.83 TRANSP AMERICANA</t>
        </is>
      </c>
      <c r="C557" s="5" t="inlineStr">
        <is>
          <t>LAMINAS DE ZINC Y ACCESORIOS</t>
        </is>
      </c>
      <c r="D557" s="11" t="n">
        <v>189</v>
      </c>
      <c r="E557" s="12" t="n">
        <v>330788.44</v>
      </c>
      <c r="F557" s="12" t="n">
        <v>1313344.66</v>
      </c>
      <c r="G557" s="14">
        <f>E557/SUM(E$2:E$4165)</f>
        <v/>
      </c>
      <c r="H557" s="14">
        <f>H556+G557</f>
        <v/>
      </c>
      <c r="I557" s="5">
        <f>IF(H557&lt;=p_rot_a,"A",IF(H557&lt;=p_rot_b,"B","C"))</f>
        <v/>
      </c>
      <c r="J557" s="5" t="inlineStr">
        <is>
          <t>SI</t>
        </is>
      </c>
    </row>
    <row r="558">
      <c r="A558" s="5" t="inlineStr">
        <is>
          <t>351100300992476</t>
        </is>
      </c>
      <c r="B558" s="5" t="inlineStr">
        <is>
          <t>FREGADERO SANTIAGO DORADO 80CM X 49CM X 20CM NO INCLUYE GRIFERIA</t>
        </is>
      </c>
      <c r="C558" s="5" t="inlineStr">
        <is>
          <t>IMPORTACION FREGADEROS</t>
        </is>
      </c>
      <c r="D558" s="11" t="n">
        <v>8</v>
      </c>
      <c r="E558" s="12" t="n">
        <v>330543.83</v>
      </c>
      <c r="F558" s="12" t="n">
        <v>566371.6800000001</v>
      </c>
      <c r="G558" s="14">
        <f>E558/SUM(E$2:E$4165)</f>
        <v/>
      </c>
      <c r="H558" s="14">
        <f>H557+G558</f>
        <v/>
      </c>
      <c r="I558" s="5">
        <f>IF(H558&lt;=p_rot_a,"A",IF(H558&lt;=p_rot_b,"B","C"))</f>
        <v/>
      </c>
      <c r="J558" s="5" t="inlineStr">
        <is>
          <t>NO</t>
        </is>
      </c>
    </row>
    <row r="559">
      <c r="A559" s="5" t="inlineStr">
        <is>
          <t>351100300992320</t>
        </is>
      </c>
      <c r="B559" s="5" t="inlineStr">
        <is>
          <t xml:space="preserve">LAVATORIO TIPO BOWL NEGRO BLANCO RECTANGULAR  FF-9045AB </t>
        </is>
      </c>
      <c r="C559" s="5" t="inlineStr">
        <is>
          <t>IMPORTACION LOZA</t>
        </is>
      </c>
      <c r="D559" s="11" t="n">
        <v>15</v>
      </c>
      <c r="E559" s="12" t="n">
        <v>330445.41</v>
      </c>
      <c r="F559" s="12" t="n">
        <v>541948.67</v>
      </c>
      <c r="G559" s="14">
        <f>E559/SUM(E$2:E$4165)</f>
        <v/>
      </c>
      <c r="H559" s="14">
        <f>H558+G559</f>
        <v/>
      </c>
      <c r="I559" s="5">
        <f>IF(H559&lt;=p_rot_a,"A",IF(H559&lt;=p_rot_b,"B","C"))</f>
        <v/>
      </c>
      <c r="J559" s="5" t="inlineStr">
        <is>
          <t>NO</t>
        </is>
      </c>
    </row>
    <row r="560">
      <c r="A560" s="5" t="inlineStr">
        <is>
          <t>351100300992754</t>
        </is>
      </c>
      <c r="B560" s="5" t="inlineStr">
        <is>
          <t>FACHALETA FLEXIBLE BOHEMIA BLANCO 57X27CM 0.16m2 EXTERIOR / INTERIOR DE059</t>
        </is>
      </c>
      <c r="C560" s="5" t="inlineStr">
        <is>
          <t>FACHALETA</t>
        </is>
      </c>
      <c r="D560" s="11" t="n">
        <v>383</v>
      </c>
      <c r="E560" s="12" t="n">
        <v>329787.55</v>
      </c>
      <c r="F560" s="12" t="n">
        <v>980841.59</v>
      </c>
      <c r="G560" s="14">
        <f>E560/SUM(E$2:E$4165)</f>
        <v/>
      </c>
      <c r="H560" s="14">
        <f>H559+G560</f>
        <v/>
      </c>
      <c r="I560" s="5">
        <f>IF(H560&lt;=p_rot_a,"A",IF(H560&lt;=p_rot_b,"B","C"))</f>
        <v/>
      </c>
      <c r="J560" s="5" t="inlineStr">
        <is>
          <t>SI</t>
        </is>
      </c>
    </row>
    <row r="561">
      <c r="A561" s="5" t="inlineStr">
        <is>
          <t>351100300992467</t>
        </is>
      </c>
      <c r="B561" s="5" t="inlineStr">
        <is>
          <t>SEBAS COMBO MUEBLE MADERA OSCURO XL + LAVATORIO + GRIFERIA + DESAGUE 55CM X 55 CM X 78CM</t>
        </is>
      </c>
      <c r="C561" s="5" t="inlineStr">
        <is>
          <t>LOZA SANITARIA</t>
        </is>
      </c>
      <c r="D561" s="11" t="n">
        <v>9</v>
      </c>
      <c r="E561" s="12" t="n">
        <v>329377.45</v>
      </c>
      <c r="F561" s="12" t="n">
        <v>982059.25</v>
      </c>
      <c r="G561" s="14">
        <f>E561/SUM(E$2:E$4165)</f>
        <v/>
      </c>
      <c r="H561" s="14">
        <f>H560+G561</f>
        <v/>
      </c>
      <c r="I561" s="5">
        <f>IF(H561&lt;=p_rot_a,"A",IF(H561&lt;=p_rot_b,"B","C"))</f>
        <v/>
      </c>
      <c r="J561" s="5" t="inlineStr">
        <is>
          <t>SI</t>
        </is>
      </c>
    </row>
    <row r="562">
      <c r="A562" s="5" t="inlineStr">
        <is>
          <t>6200</t>
        </is>
      </c>
      <c r="B562" s="5" t="inlineStr">
        <is>
          <t>THINNER CORRIENTE GALON</t>
        </is>
      </c>
      <c r="C562" s="5" t="inlineStr">
        <is>
          <t>PINTURAS Y SELLADORES</t>
        </is>
      </c>
      <c r="D562" s="11" t="n">
        <v>201</v>
      </c>
      <c r="E562" s="12" t="n">
        <v>329218.2</v>
      </c>
      <c r="F562" s="12" t="n">
        <v>1058949.2</v>
      </c>
      <c r="G562" s="14">
        <f>E562/SUM(E$2:E$4165)</f>
        <v/>
      </c>
      <c r="H562" s="14">
        <f>H561+G562</f>
        <v/>
      </c>
      <c r="I562" s="5">
        <f>IF(H562&lt;=p_rot_a,"A",IF(H562&lt;=p_rot_b,"B","C"))</f>
        <v/>
      </c>
      <c r="J562" s="5" t="inlineStr">
        <is>
          <t>SI</t>
        </is>
      </c>
    </row>
    <row r="563">
      <c r="A563" s="5" t="inlineStr">
        <is>
          <t>351100300992522</t>
        </is>
      </c>
      <c r="B563" s="5" t="inlineStr">
        <is>
          <t>PERFIL U JOTA BLANCO 2.95M PARA LAMINA BAMBU</t>
        </is>
      </c>
      <c r="C563" s="5" t="inlineStr">
        <is>
          <t>IMPORTACION LAMINA PVC, BAMBU, ACC</t>
        </is>
      </c>
      <c r="D563" s="11" t="n">
        <v>147</v>
      </c>
      <c r="E563" s="12" t="n">
        <v>328734.72</v>
      </c>
      <c r="F563" s="12" t="n">
        <v>426313.27</v>
      </c>
      <c r="G563" s="14">
        <f>E563/SUM(E$2:E$4165)</f>
        <v/>
      </c>
      <c r="H563" s="14">
        <f>H562+G563</f>
        <v/>
      </c>
      <c r="I563" s="5">
        <f>IF(H563&lt;=p_rot_a,"A",IF(H563&lt;=p_rot_b,"B","C"))</f>
        <v/>
      </c>
      <c r="J563" s="5" t="inlineStr">
        <is>
          <t>NO</t>
        </is>
      </c>
    </row>
    <row r="564">
      <c r="A564" s="5" t="inlineStr">
        <is>
          <t>7799</t>
        </is>
      </c>
      <c r="B564" s="5" t="inlineStr">
        <is>
          <t>LLAVIN YALE DERECHO DOBLE PASO</t>
        </is>
      </c>
      <c r="C564" s="5" t="inlineStr">
        <is>
          <t>FERRETERIA GENERAL</t>
        </is>
      </c>
      <c r="D564" s="11" t="n">
        <v>81</v>
      </c>
      <c r="E564" s="12" t="n">
        <v>328453.73</v>
      </c>
      <c r="F564" s="12" t="n">
        <v>1477302.73</v>
      </c>
      <c r="G564" s="14">
        <f>E564/SUM(E$2:E$4165)</f>
        <v/>
      </c>
      <c r="H564" s="14">
        <f>H563+G564</f>
        <v/>
      </c>
      <c r="I564" s="5">
        <f>IF(H564&lt;=p_rot_a,"A",IF(H564&lt;=p_rot_b,"B","C"))</f>
        <v/>
      </c>
      <c r="J564" s="5" t="inlineStr">
        <is>
          <t>SI</t>
        </is>
      </c>
    </row>
    <row r="565">
      <c r="A565" s="5" t="inlineStr">
        <is>
          <t>PINT-PA-0044</t>
        </is>
      </c>
      <c r="B565" s="5" t="inlineStr">
        <is>
          <t>LANCO SUPER COAT SATIN BLANCO CUBETA SC3730-2</t>
        </is>
      </c>
      <c r="C565" s="5" t="inlineStr">
        <is>
          <t>PINTURA ACRILICA</t>
        </is>
      </c>
      <c r="D565" s="11" t="n">
        <v>17</v>
      </c>
      <c r="E565" s="12" t="n">
        <v>328238.44</v>
      </c>
      <c r="F565" s="12" t="n">
        <v>1082467.19</v>
      </c>
      <c r="G565" s="14">
        <f>E565/SUM(E$2:E$4165)</f>
        <v/>
      </c>
      <c r="H565" s="14">
        <f>H564+G565</f>
        <v/>
      </c>
      <c r="I565" s="5">
        <f>IF(H565&lt;=p_rot_a,"A",IF(H565&lt;=p_rot_b,"B","C"))</f>
        <v/>
      </c>
      <c r="J565" s="5" t="inlineStr">
        <is>
          <t>SI</t>
        </is>
      </c>
    </row>
    <row r="566">
      <c r="A566" s="5" t="inlineStr">
        <is>
          <t>351100300992410</t>
        </is>
      </c>
      <c r="B566" s="5" t="inlineStr">
        <is>
          <t>MUEBLE LAVATORIO BLANCO MELAMINA 45X45CM NO INCLUYE LOZA</t>
        </is>
      </c>
      <c r="C566" s="5" t="inlineStr">
        <is>
          <t>LOZA SANITARIA</t>
        </is>
      </c>
      <c r="D566" s="11" t="n">
        <v>20</v>
      </c>
      <c r="E566" s="12" t="n">
        <v>327946.71</v>
      </c>
      <c r="F566" s="12" t="n">
        <v>763274.35</v>
      </c>
      <c r="G566" s="14">
        <f>E566/SUM(E$2:E$4165)</f>
        <v/>
      </c>
      <c r="H566" s="14">
        <f>H565+G566</f>
        <v/>
      </c>
      <c r="I566" s="5">
        <f>IF(H566&lt;=p_rot_a,"A",IF(H566&lt;=p_rot_b,"B","C"))</f>
        <v/>
      </c>
      <c r="J566" s="5" t="inlineStr">
        <is>
          <t>NO</t>
        </is>
      </c>
    </row>
    <row r="567">
      <c r="A567" s="5" t="inlineStr">
        <is>
          <t>20160017</t>
        </is>
      </c>
      <c r="B567" s="5" t="inlineStr">
        <is>
          <t>PORCELANATO NANO MARFIL 60X60 CAJA 1.44M2</t>
        </is>
      </c>
      <c r="C567" s="5" t="inlineStr">
        <is>
          <t>SIN CATEGORIA</t>
        </is>
      </c>
      <c r="D567" s="11" t="n">
        <v>260</v>
      </c>
      <c r="E567" s="12" t="n">
        <v>327901.86</v>
      </c>
      <c r="F567" s="12" t="n">
        <v>1619581.86</v>
      </c>
      <c r="G567" s="14">
        <f>E567/SUM(E$2:E$4165)</f>
        <v/>
      </c>
      <c r="H567" s="14">
        <f>H566+G567</f>
        <v/>
      </c>
      <c r="I567" s="5">
        <f>IF(H567&lt;=p_rot_a,"A",IF(H567&lt;=p_rot_b,"B","C"))</f>
        <v/>
      </c>
      <c r="J567" s="5" t="inlineStr">
        <is>
          <t>SI</t>
        </is>
      </c>
    </row>
    <row r="568">
      <c r="A568" s="5" t="inlineStr">
        <is>
          <t>351100300992281</t>
        </is>
      </c>
      <c r="B568" s="5" t="inlineStr">
        <is>
          <t>LAMINA NUEVA TEC XL PIEDRA CLARA 1.22X2.80 5MM DE023 1-V MATE FIBRA BAMBU CARBON PVC IMITACION PIEDR</t>
        </is>
      </c>
      <c r="C568" s="5" t="inlineStr">
        <is>
          <t>LAMINA PVC, BAMBU, ACC</t>
        </is>
      </c>
      <c r="D568" s="11" t="n">
        <v>67</v>
      </c>
      <c r="E568" s="12" t="n">
        <v>327697.34</v>
      </c>
      <c r="F568" s="12" t="n">
        <v>1232197.34</v>
      </c>
      <c r="G568" s="14">
        <f>E568/SUM(E$2:E$4165)</f>
        <v/>
      </c>
      <c r="H568" s="14">
        <f>H567+G568</f>
        <v/>
      </c>
      <c r="I568" s="5">
        <f>IF(H568&lt;=p_rot_a,"A",IF(H568&lt;=p_rot_b,"B","C"))</f>
        <v/>
      </c>
      <c r="J568" s="5" t="inlineStr">
        <is>
          <t>SI</t>
        </is>
      </c>
    </row>
    <row r="569">
      <c r="A569" s="5" t="inlineStr">
        <is>
          <t>351100300992418</t>
        </is>
      </c>
      <c r="B569" s="5" t="inlineStr">
        <is>
          <t>FANG LLAVE ALTA LAVATORIO DORADA BRILLANTE FF-61113G</t>
        </is>
      </c>
      <c r="C569" s="5" t="inlineStr">
        <is>
          <t>IMPORTACION GRIFERIA</t>
        </is>
      </c>
      <c r="D569" s="11" t="n">
        <v>17</v>
      </c>
      <c r="E569" s="12" t="n">
        <v>327114.38</v>
      </c>
      <c r="F569" s="12" t="n">
        <v>539057.8199999999</v>
      </c>
      <c r="G569" s="14">
        <f>E569/SUM(E$2:E$4165)</f>
        <v/>
      </c>
      <c r="H569" s="14">
        <f>H568+G569</f>
        <v/>
      </c>
      <c r="I569" s="5">
        <f>IF(H569&lt;=p_rot_a,"A",IF(H569&lt;=p_rot_b,"B","C"))</f>
        <v/>
      </c>
      <c r="J569" s="5" t="inlineStr">
        <is>
          <t>NO</t>
        </is>
      </c>
    </row>
    <row r="570">
      <c r="A570" s="5" t="inlineStr">
        <is>
          <t>9139</t>
        </is>
      </c>
      <c r="B570" s="5" t="inlineStr">
        <is>
          <t>$$ VIEJO TUBO CONDUIT 1/2 LIVIANO</t>
        </is>
      </c>
      <c r="C570" s="5" t="inlineStr">
        <is>
          <t>ACCESORIOS ELECTRICOS Y CABLES</t>
        </is>
      </c>
      <c r="D570" s="11" t="n">
        <v>1469</v>
      </c>
      <c r="E570" s="12" t="n">
        <v>326281.07</v>
      </c>
      <c r="F570" s="12" t="n">
        <v>725686.22</v>
      </c>
      <c r="G570" s="14">
        <f>E570/SUM(E$2:E$4165)</f>
        <v/>
      </c>
      <c r="H570" s="14">
        <f>H569+G570</f>
        <v/>
      </c>
      <c r="I570" s="5">
        <f>IF(H570&lt;=p_rot_a,"A",IF(H570&lt;=p_rot_b,"B","C"))</f>
        <v/>
      </c>
      <c r="J570" s="5" t="inlineStr">
        <is>
          <t>NO</t>
        </is>
      </c>
    </row>
    <row r="571">
      <c r="A571" s="5" t="inlineStr">
        <is>
          <t>351100300992813</t>
        </is>
      </c>
      <c r="B571" s="5" t="inlineStr">
        <is>
          <t xml:space="preserve">PORCELANATO EXTRA GRANDE 80CM X 2.40M 15MM NERO MARQUINA 1.92M2 BRILLANTE IDEAL PARA SOBRES </t>
        </is>
      </c>
      <c r="C571" s="5" t="inlineStr">
        <is>
          <t>PORCELANATO</t>
        </is>
      </c>
      <c r="D571" s="11" t="n">
        <v>14</v>
      </c>
      <c r="E571" s="12" t="n">
        <v>326219.88</v>
      </c>
      <c r="F571" s="12" t="n">
        <v>859810.73</v>
      </c>
      <c r="G571" s="14">
        <f>E571/SUM(E$2:E$4165)</f>
        <v/>
      </c>
      <c r="H571" s="14">
        <f>H570+G571</f>
        <v/>
      </c>
      <c r="I571" s="5">
        <f>IF(H571&lt;=p_rot_a,"A",IF(H571&lt;=p_rot_b,"B","C"))</f>
        <v/>
      </c>
      <c r="J571" s="5" t="inlineStr">
        <is>
          <t>NO</t>
        </is>
      </c>
    </row>
    <row r="572">
      <c r="A572" s="5" t="inlineStr">
        <is>
          <t>PINT-SE-0002</t>
        </is>
      </c>
      <c r="B572" s="5" t="inlineStr">
        <is>
          <t>LANCO SELLADOR CONCRETO CUBETA PRE SEAL PS183-2</t>
        </is>
      </c>
      <c r="C572" s="5" t="inlineStr">
        <is>
          <t>SELLADORES</t>
        </is>
      </c>
      <c r="D572" s="11" t="n">
        <v>25</v>
      </c>
      <c r="E572" s="12" t="n">
        <v>326060.93</v>
      </c>
      <c r="F572" s="12" t="n">
        <v>1047746.93</v>
      </c>
      <c r="G572" s="14">
        <f>E572/SUM(E$2:E$4165)</f>
        <v/>
      </c>
      <c r="H572" s="14">
        <f>H571+G572</f>
        <v/>
      </c>
      <c r="I572" s="5">
        <f>IF(H572&lt;=p_rot_a,"A",IF(H572&lt;=p_rot_b,"B","C"))</f>
        <v/>
      </c>
      <c r="J572" s="5" t="inlineStr">
        <is>
          <t>SI</t>
        </is>
      </c>
    </row>
    <row r="573">
      <c r="A573" s="5" t="inlineStr">
        <is>
          <t>PINT-AN-0004</t>
        </is>
      </c>
      <c r="B573" s="5" t="inlineStr">
        <is>
          <t>DUREX BASE AGUA NEGRO ANTICORROSIVO GALON DE737-4</t>
        </is>
      </c>
      <c r="C573" s="5" t="inlineStr">
        <is>
          <t>ANTICORROSIVOS Y BASE ACEITE</t>
        </is>
      </c>
      <c r="D573" s="11" t="n">
        <v>64</v>
      </c>
      <c r="E573" s="12" t="n">
        <v>325795.44</v>
      </c>
      <c r="F573" s="12" t="n">
        <v>1068746.69</v>
      </c>
      <c r="G573" s="14">
        <f>E573/SUM(E$2:E$4165)</f>
        <v/>
      </c>
      <c r="H573" s="14">
        <f>H572+G573</f>
        <v/>
      </c>
      <c r="I573" s="5">
        <f>IF(H573&lt;=p_rot_a,"A",IF(H573&lt;=p_rot_b,"B","C"))</f>
        <v/>
      </c>
      <c r="J573" s="5" t="inlineStr">
        <is>
          <t>SI</t>
        </is>
      </c>
    </row>
    <row r="574">
      <c r="A574" s="5" t="inlineStr">
        <is>
          <t>351100300992885</t>
        </is>
      </c>
      <c r="B574" s="5" t="inlineStr">
        <is>
          <t xml:space="preserve">COMBO MUEBLE LAVATORIO NB339-60 WHITE AEREO + INODORO DOBLE DESCARGA  ZT-S034 BLANCO TANQUE BAJO </t>
        </is>
      </c>
      <c r="C574" s="5" t="inlineStr">
        <is>
          <t>LOZA SANITARIA</t>
        </is>
      </c>
      <c r="D574" s="11" t="n">
        <v>15</v>
      </c>
      <c r="E574" s="12" t="n">
        <v>325643.46</v>
      </c>
      <c r="F574" s="12" t="n">
        <v>1324778.76</v>
      </c>
      <c r="G574" s="14">
        <f>E574/SUM(E$2:E$4165)</f>
        <v/>
      </c>
      <c r="H574" s="14">
        <f>H573+G574</f>
        <v/>
      </c>
      <c r="I574" s="5">
        <f>IF(H574&lt;=p_rot_a,"A",IF(H574&lt;=p_rot_b,"B","C"))</f>
        <v/>
      </c>
      <c r="J574" s="5" t="inlineStr">
        <is>
          <t>SI</t>
        </is>
      </c>
    </row>
    <row r="575">
      <c r="A575" s="5" t="inlineStr">
        <is>
          <t>111291</t>
        </is>
      </c>
      <c r="B575" s="5" t="inlineStr">
        <is>
          <t>LLAVE CONTROL 1/2 X 1/2 ESCUADRA E</t>
        </is>
      </c>
      <c r="C575" s="5" t="inlineStr">
        <is>
          <t>FERRETERIA GENERAL</t>
        </is>
      </c>
      <c r="D575" s="11" t="n">
        <v>409</v>
      </c>
      <c r="E575" s="12" t="n">
        <v>325580.66</v>
      </c>
      <c r="F575" s="12" t="n">
        <v>1114145.44</v>
      </c>
      <c r="G575" s="14">
        <f>E575/SUM(E$2:E$4165)</f>
        <v/>
      </c>
      <c r="H575" s="14">
        <f>H574+G575</f>
        <v/>
      </c>
      <c r="I575" s="5">
        <f>IF(H575&lt;=p_rot_a,"A",IF(H575&lt;=p_rot_b,"B","C"))</f>
        <v/>
      </c>
      <c r="J575" s="5" t="inlineStr">
        <is>
          <t>SI</t>
        </is>
      </c>
    </row>
    <row r="576">
      <c r="A576" s="5" t="inlineStr">
        <is>
          <t>351100300992814</t>
        </is>
      </c>
      <c r="B576" s="5" t="inlineStr">
        <is>
          <t>PORCELANATO EXTRA GRANDE 80CM X 2.40M 15MM BRECCIA MAX 1.92M2 BRILLANTE IDEAL PARA SOBRES</t>
        </is>
      </c>
      <c r="C576" s="5" t="inlineStr">
        <is>
          <t>PORCELANATO</t>
        </is>
      </c>
      <c r="D576" s="11" t="n">
        <v>14</v>
      </c>
      <c r="E576" s="12" t="n">
        <v>324804.76</v>
      </c>
      <c r="F576" s="12" t="n">
        <v>858395.58</v>
      </c>
      <c r="G576" s="14">
        <f>E576/SUM(E$2:E$4165)</f>
        <v/>
      </c>
      <c r="H576" s="14">
        <f>H575+G576</f>
        <v/>
      </c>
      <c r="I576" s="5">
        <f>IF(H576&lt;=p_rot_a,"A",IF(H576&lt;=p_rot_b,"B","C"))</f>
        <v/>
      </c>
      <c r="J576" s="5" t="inlineStr">
        <is>
          <t>NO</t>
        </is>
      </c>
    </row>
    <row r="577">
      <c r="A577" s="5" t="inlineStr">
        <is>
          <t>23</t>
        </is>
      </c>
      <c r="B577" s="5" t="inlineStr">
        <is>
          <t>PINO 1x6 3.20MTS (19x138mm)</t>
        </is>
      </c>
      <c r="C577" s="5" t="inlineStr">
        <is>
          <t>PINO</t>
        </is>
      </c>
      <c r="D577" s="11" t="n">
        <v>324</v>
      </c>
      <c r="E577" s="12" t="n">
        <v>323934.86</v>
      </c>
      <c r="F577" s="12" t="n">
        <v>1109399.2</v>
      </c>
      <c r="G577" s="14">
        <f>E577/SUM(E$2:E$4165)</f>
        <v/>
      </c>
      <c r="H577" s="14">
        <f>H576+G577</f>
        <v/>
      </c>
      <c r="I577" s="5">
        <f>IF(H577&lt;=p_rot_a,"A",IF(H577&lt;=p_rot_b,"B","C"))</f>
        <v/>
      </c>
      <c r="J577" s="5" t="inlineStr">
        <is>
          <t>SI</t>
        </is>
      </c>
    </row>
    <row r="578">
      <c r="A578" s="5" t="inlineStr">
        <is>
          <t>252</t>
        </is>
      </c>
      <c r="B578" s="5" t="inlineStr">
        <is>
          <t>PINO BATIENTE 1/2X1</t>
        </is>
      </c>
      <c r="C578" s="5" t="inlineStr">
        <is>
          <t>PINO</t>
        </is>
      </c>
      <c r="D578" s="11" t="n">
        <v>1047</v>
      </c>
      <c r="E578" s="12" t="n">
        <v>322753</v>
      </c>
      <c r="F578" s="12" t="n">
        <v>877576.7</v>
      </c>
      <c r="G578" s="14">
        <f>E578/SUM(E$2:E$4165)</f>
        <v/>
      </c>
      <c r="H578" s="14">
        <f>H577+G578</f>
        <v/>
      </c>
      <c r="I578" s="5">
        <f>IF(H578&lt;=p_rot_a,"A",IF(H578&lt;=p_rot_b,"B","C"))</f>
        <v/>
      </c>
      <c r="J578" s="5" t="inlineStr">
        <is>
          <t>NO</t>
        </is>
      </c>
    </row>
    <row r="579">
      <c r="A579" s="5" t="inlineStr">
        <is>
          <t>6199</t>
        </is>
      </c>
      <c r="B579" s="5" t="inlineStr">
        <is>
          <t>VARSOL AGUARRAS LITRO</t>
        </is>
      </c>
      <c r="C579" s="5" t="inlineStr">
        <is>
          <t>PINTURAS Y SELLADORES</t>
        </is>
      </c>
      <c r="D579" s="11" t="n">
        <v>545</v>
      </c>
      <c r="E579" s="12" t="n">
        <v>321058.63</v>
      </c>
      <c r="F579" s="12" t="n">
        <v>985678.38</v>
      </c>
      <c r="G579" s="14">
        <f>E579/SUM(E$2:E$4165)</f>
        <v/>
      </c>
      <c r="H579" s="14">
        <f>H578+G579</f>
        <v/>
      </c>
      <c r="I579" s="5">
        <f>IF(H579&lt;=p_rot_a,"A",IF(H579&lt;=p_rot_b,"B","C"))</f>
        <v/>
      </c>
      <c r="J579" s="5" t="inlineStr">
        <is>
          <t>SI</t>
        </is>
      </c>
    </row>
    <row r="580">
      <c r="A580" s="5" t="inlineStr">
        <is>
          <t>683</t>
        </is>
      </c>
      <c r="B580" s="5" t="inlineStr">
        <is>
          <t>BROCHA 2 MASTER / BASIC</t>
        </is>
      </c>
      <c r="C580" s="5" t="inlineStr">
        <is>
          <t>FERRETERIA GENERAL</t>
        </is>
      </c>
      <c r="D580" s="11" t="n">
        <v>693</v>
      </c>
      <c r="E580" s="12" t="n">
        <v>320005</v>
      </c>
      <c r="F580" s="12" t="n">
        <v>907944.3</v>
      </c>
      <c r="G580" s="14">
        <f>E580/SUM(E$2:E$4165)</f>
        <v/>
      </c>
      <c r="H580" s="14">
        <f>H579+G580</f>
        <v/>
      </c>
      <c r="I580" s="5">
        <f>IF(H580&lt;=p_rot_a,"A",IF(H580&lt;=p_rot_b,"B","C"))</f>
        <v/>
      </c>
      <c r="J580" s="5" t="inlineStr">
        <is>
          <t>SI</t>
        </is>
      </c>
    </row>
    <row r="581">
      <c r="A581" s="5" t="inlineStr">
        <is>
          <t>71558</t>
        </is>
      </c>
      <c r="B581" s="5" t="inlineStr">
        <is>
          <t>MARCO DIFUSORA 61X122</t>
        </is>
      </c>
      <c r="C581" s="5" t="inlineStr">
        <is>
          <t>FERRETERIA GENERAL</t>
        </is>
      </c>
      <c r="D581" s="11" t="n">
        <v>74</v>
      </c>
      <c r="E581" s="12" t="n">
        <v>319388.72</v>
      </c>
      <c r="F581" s="12" t="n">
        <v>1280193.72</v>
      </c>
      <c r="G581" s="14">
        <f>E581/SUM(E$2:E$4165)</f>
        <v/>
      </c>
      <c r="H581" s="14">
        <f>H580+G581</f>
        <v/>
      </c>
      <c r="I581" s="5">
        <f>IF(H581&lt;=p_rot_a,"A",IF(H581&lt;=p_rot_b,"B","C"))</f>
        <v/>
      </c>
      <c r="J581" s="5" t="inlineStr">
        <is>
          <t>SI</t>
        </is>
      </c>
    </row>
    <row r="582">
      <c r="A582" s="5" t="inlineStr">
        <is>
          <t>PINT-PA-0010</t>
        </is>
      </c>
      <c r="B582" s="5" t="inlineStr">
        <is>
          <t>LANCO MAXIMA LATEX BLANCO MATE GALON MA680-4</t>
        </is>
      </c>
      <c r="C582" s="5" t="inlineStr">
        <is>
          <t>PINTURA ACRILICA</t>
        </is>
      </c>
      <c r="D582" s="11" t="n">
        <v>60</v>
      </c>
      <c r="E582" s="12" t="n">
        <v>318428.33</v>
      </c>
      <c r="F582" s="12" t="n">
        <v>1015332.83</v>
      </c>
      <c r="G582" s="14">
        <f>E582/SUM(E$2:E$4165)</f>
        <v/>
      </c>
      <c r="H582" s="14">
        <f>H581+G582</f>
        <v/>
      </c>
      <c r="I582" s="5">
        <f>IF(H582&lt;=p_rot_a,"A",IF(H582&lt;=p_rot_b,"B","C"))</f>
        <v/>
      </c>
      <c r="J582" s="5" t="inlineStr">
        <is>
          <t>SI</t>
        </is>
      </c>
    </row>
    <row r="583">
      <c r="A583" s="5" t="inlineStr">
        <is>
          <t>PINT-IM-0011</t>
        </is>
      </c>
      <c r="B583" s="5" t="inlineStr">
        <is>
          <t>LANCO DRY COAT TINT MATE GALON DC477-4</t>
        </is>
      </c>
      <c r="C583" s="5" t="inlineStr">
        <is>
          <t>IMPERMEABILIZANTES</t>
        </is>
      </c>
      <c r="D583" s="11" t="n">
        <v>47</v>
      </c>
      <c r="E583" s="12" t="n">
        <v>315484.22</v>
      </c>
      <c r="F583" s="12" t="n">
        <v>759413.72</v>
      </c>
      <c r="G583" s="14">
        <f>E583/SUM(E$2:E$4165)</f>
        <v/>
      </c>
      <c r="H583" s="14">
        <f>H582+G583</f>
        <v/>
      </c>
      <c r="I583" s="5">
        <f>IF(H583&lt;=p_rot_a,"A",IF(H583&lt;=p_rot_b,"B","C"))</f>
        <v/>
      </c>
      <c r="J583" s="5" t="inlineStr">
        <is>
          <t>NO</t>
        </is>
      </c>
    </row>
    <row r="584">
      <c r="A584" s="5" t="inlineStr">
        <is>
          <t>351100300990524</t>
        </is>
      </c>
      <c r="B584" s="5" t="inlineStr">
        <is>
          <t>ENERWIRE CABLE 12 BLANCO POR CAJA PROMO 4634001020100</t>
        </is>
      </c>
      <c r="C584" s="5" t="inlineStr">
        <is>
          <t>ACCESORIOS ELECTRICOS Y CABLES</t>
        </is>
      </c>
      <c r="D584" s="11" t="n">
        <v>58</v>
      </c>
      <c r="E584" s="12" t="n">
        <v>315315.22</v>
      </c>
      <c r="F584" s="12" t="n">
        <v>1072796.02</v>
      </c>
      <c r="G584" s="14">
        <f>E584/SUM(E$2:E$4165)</f>
        <v/>
      </c>
      <c r="H584" s="14">
        <f>H583+G584</f>
        <v/>
      </c>
      <c r="I584" s="5">
        <f>IF(H584&lt;=p_rot_a,"A",IF(H584&lt;=p_rot_b,"B","C"))</f>
        <v/>
      </c>
      <c r="J584" s="5" t="inlineStr">
        <is>
          <t>SI</t>
        </is>
      </c>
    </row>
    <row r="585">
      <c r="A585" s="5" t="inlineStr">
        <is>
          <t>351100300992450</t>
        </is>
      </c>
      <c r="B585" s="5" t="inlineStr">
        <is>
          <t>PANEL DUCHA MULTIFUNCION ACERO AQP-23438 LARGA</t>
        </is>
      </c>
      <c r="C585" s="5" t="inlineStr">
        <is>
          <t>IMPORTACION GRIFERIA</t>
        </is>
      </c>
      <c r="D585" s="11" t="n">
        <v>7</v>
      </c>
      <c r="E585" s="12" t="n">
        <v>315311.94</v>
      </c>
      <c r="F585" s="12" t="n">
        <v>552203.54</v>
      </c>
      <c r="G585" s="14">
        <f>E585/SUM(E$2:E$4165)</f>
        <v/>
      </c>
      <c r="H585" s="14">
        <f>H584+G585</f>
        <v/>
      </c>
      <c r="I585" s="5">
        <f>IF(H585&lt;=p_rot_a,"A",IF(H585&lt;=p_rot_b,"B","C"))</f>
        <v/>
      </c>
      <c r="J585" s="5" t="inlineStr">
        <is>
          <t>NO</t>
        </is>
      </c>
    </row>
    <row r="586">
      <c r="A586" s="5" t="inlineStr">
        <is>
          <t>351100300991738</t>
        </is>
      </c>
      <c r="B586" s="5" t="inlineStr">
        <is>
          <t>DIAMOND ESPEJO LED ZT-LED-60 60C80CM</t>
        </is>
      </c>
      <c r="C586" s="5" t="inlineStr">
        <is>
          <t>SIN CATEGORIA</t>
        </is>
      </c>
      <c r="D586" s="11" t="n">
        <v>24</v>
      </c>
      <c r="E586" s="12" t="n">
        <v>315178.69</v>
      </c>
      <c r="F586" s="12" t="n">
        <v>674435.14</v>
      </c>
      <c r="G586" s="14">
        <f>E586/SUM(E$2:E$4165)</f>
        <v/>
      </c>
      <c r="H586" s="14">
        <f>H585+G586</f>
        <v/>
      </c>
      <c r="I586" s="5">
        <f>IF(H586&lt;=p_rot_a,"A",IF(H586&lt;=p_rot_b,"B","C"))</f>
        <v/>
      </c>
      <c r="J586" s="5" t="inlineStr">
        <is>
          <t>NO</t>
        </is>
      </c>
    </row>
    <row r="587">
      <c r="A587" s="5" t="inlineStr">
        <is>
          <t>249</t>
        </is>
      </c>
      <c r="B587" s="5" t="inlineStr">
        <is>
          <t>MARCO SEGURIDAD PINO 11/2X4</t>
        </is>
      </c>
      <c r="C587" s="5" t="inlineStr">
        <is>
          <t>PINO</t>
        </is>
      </c>
      <c r="D587" s="11" t="n">
        <v>104</v>
      </c>
      <c r="E587" s="12" t="n">
        <v>314495.14</v>
      </c>
      <c r="F587" s="12" t="n">
        <v>1012650.99</v>
      </c>
      <c r="G587" s="14">
        <f>E587/SUM(E$2:E$4165)</f>
        <v/>
      </c>
      <c r="H587" s="14">
        <f>H586+G587</f>
        <v/>
      </c>
      <c r="I587" s="5">
        <f>IF(H587&lt;=p_rot_a,"A",IF(H587&lt;=p_rot_b,"B","C"))</f>
        <v/>
      </c>
      <c r="J587" s="5" t="inlineStr">
        <is>
          <t>SI</t>
        </is>
      </c>
    </row>
    <row r="588">
      <c r="A588" s="5" t="inlineStr">
        <is>
          <t>351100300992011</t>
        </is>
      </c>
      <c r="B588" s="5" t="inlineStr">
        <is>
          <t>TRAMPA PARA MOSCA DESECHABLE SOLO APLICAR AGUA</t>
        </is>
      </c>
      <c r="C588" s="5" t="inlineStr">
        <is>
          <t>FERRETERIA GENERAL</t>
        </is>
      </c>
      <c r="D588" s="11" t="n">
        <v>354</v>
      </c>
      <c r="E588" s="12" t="n">
        <v>314207.41</v>
      </c>
      <c r="F588" s="12" t="n">
        <v>626109.73</v>
      </c>
      <c r="G588" s="14">
        <f>E588/SUM(E$2:E$4165)</f>
        <v/>
      </c>
      <c r="H588" s="14">
        <f>H587+G588</f>
        <v/>
      </c>
      <c r="I588" s="5">
        <f>IF(H588&lt;=p_rot_a,"A",IF(H588&lt;=p_rot_b,"B","C"))</f>
        <v/>
      </c>
      <c r="J588" s="5" t="inlineStr">
        <is>
          <t>NO</t>
        </is>
      </c>
    </row>
    <row r="589">
      <c r="A589" s="5" t="inlineStr">
        <is>
          <t>351100300991729</t>
        </is>
      </c>
      <c r="B589" s="5" t="inlineStr">
        <is>
          <t>DIAMOND ESPEJO LED ZT-HK-M1019-810 80X100CM</t>
        </is>
      </c>
      <c r="C589" s="5" t="inlineStr">
        <is>
          <t>IMPORTACION LOZA</t>
        </is>
      </c>
      <c r="D589" s="11" t="n">
        <v>17</v>
      </c>
      <c r="E589" s="12" t="n">
        <v>314181.58</v>
      </c>
      <c r="F589" s="12" t="n">
        <v>711465.63</v>
      </c>
      <c r="G589" s="14">
        <f>E589/SUM(E$2:E$4165)</f>
        <v/>
      </c>
      <c r="H589" s="14">
        <f>H588+G589</f>
        <v/>
      </c>
      <c r="I589" s="5">
        <f>IF(H589&lt;=p_rot_a,"A",IF(H589&lt;=p_rot_b,"B","C"))</f>
        <v/>
      </c>
      <c r="J589" s="5" t="inlineStr">
        <is>
          <t>NO</t>
        </is>
      </c>
    </row>
    <row r="590">
      <c r="A590" s="5" t="inlineStr">
        <is>
          <t>250</t>
        </is>
      </c>
      <c r="B590" s="5" t="inlineStr">
        <is>
          <t>PINO 1X8 3.20MTS (19x185mm)</t>
        </is>
      </c>
      <c r="C590" s="5" t="inlineStr">
        <is>
          <t>PINO</t>
        </is>
      </c>
      <c r="D590" s="11" t="n">
        <v>211</v>
      </c>
      <c r="E590" s="12" t="n">
        <v>313521.94</v>
      </c>
      <c r="F590" s="12" t="n">
        <v>1053559.73</v>
      </c>
      <c r="G590" s="14">
        <f>E590/SUM(E$2:E$4165)</f>
        <v/>
      </c>
      <c r="H590" s="14">
        <f>H589+G590</f>
        <v/>
      </c>
      <c r="I590" s="5">
        <f>IF(H590&lt;=p_rot_a,"A",IF(H590&lt;=p_rot_b,"B","C"))</f>
        <v/>
      </c>
      <c r="J590" s="5" t="inlineStr">
        <is>
          <t>SI</t>
        </is>
      </c>
    </row>
    <row r="591">
      <c r="A591" s="5" t="inlineStr">
        <is>
          <t>351100300990762</t>
        </is>
      </c>
      <c r="B591" s="5" t="inlineStr">
        <is>
          <t>CINTA MALLA GRANDE 50MM X 75M</t>
        </is>
      </c>
      <c r="C591" s="5" t="inlineStr">
        <is>
          <t>LAMINAS Y PERFILERIA LIVIANA</t>
        </is>
      </c>
      <c r="D591" s="11" t="n">
        <v>421</v>
      </c>
      <c r="E591" s="12" t="n">
        <v>312827.61</v>
      </c>
      <c r="F591" s="12" t="n">
        <v>680666.23</v>
      </c>
      <c r="G591" s="14">
        <f>E591/SUM(E$2:E$4165)</f>
        <v/>
      </c>
      <c r="H591" s="14">
        <f>H590+G591</f>
        <v/>
      </c>
      <c r="I591" s="5">
        <f>IF(H591&lt;=p_rot_a,"A",IF(H591&lt;=p_rot_b,"B","C"))</f>
        <v/>
      </c>
      <c r="J591" s="5" t="inlineStr">
        <is>
          <t>NO</t>
        </is>
      </c>
    </row>
    <row r="592">
      <c r="A592" s="5" t="inlineStr">
        <is>
          <t>420420949</t>
        </is>
      </c>
      <c r="B592" s="5" t="inlineStr">
        <is>
          <t>PROTECTO PROTECHOS VERDE 629 CUBETA 5 GL (18.925L)</t>
        </is>
      </c>
      <c r="C592" s="5" t="inlineStr">
        <is>
          <t>SIN CATEGORIA</t>
        </is>
      </c>
      <c r="D592" s="11" t="n">
        <v>30</v>
      </c>
      <c r="E592" s="12" t="n">
        <v>312477.51</v>
      </c>
      <c r="F592" s="12" t="n">
        <v>1237301.37</v>
      </c>
      <c r="G592" s="14">
        <f>E592/SUM(E$2:E$4165)</f>
        <v/>
      </c>
      <c r="H592" s="14">
        <f>H591+G592</f>
        <v/>
      </c>
      <c r="I592" s="5">
        <f>IF(H592&lt;=p_rot_a,"A",IF(H592&lt;=p_rot_b,"B","C"))</f>
        <v/>
      </c>
      <c r="J592" s="5" t="inlineStr">
        <is>
          <t>SI</t>
        </is>
      </c>
    </row>
    <row r="593">
      <c r="A593" s="5" t="inlineStr">
        <is>
          <t>28349752</t>
        </is>
      </c>
      <c r="B593" s="5" t="inlineStr">
        <is>
          <t>PORCELANATO TUNICIA GREEN 0.60X1.20 CAJA 1.44M2 2 PIEZAS POR CAJA</t>
        </is>
      </c>
      <c r="C593" s="5" t="inlineStr">
        <is>
          <t>PORCELANATO</t>
        </is>
      </c>
      <c r="D593" s="11" t="n">
        <v>160</v>
      </c>
      <c r="E593" s="12" t="n">
        <v>310770.73</v>
      </c>
      <c r="F593" s="12" t="n">
        <v>1360857.95</v>
      </c>
      <c r="G593" s="14">
        <f>E593/SUM(E$2:E$4165)</f>
        <v/>
      </c>
      <c r="H593" s="14">
        <f>H592+G593</f>
        <v/>
      </c>
      <c r="I593" s="5">
        <f>IF(H593&lt;=p_rot_a,"A",IF(H593&lt;=p_rot_b,"B","C"))</f>
        <v/>
      </c>
      <c r="J593" s="5" t="inlineStr">
        <is>
          <t>SI</t>
        </is>
      </c>
    </row>
    <row r="594">
      <c r="A594" s="5" t="inlineStr">
        <is>
          <t>351100300991737</t>
        </is>
      </c>
      <c r="B594" s="5" t="inlineStr">
        <is>
          <t>DIAMOND ESPEJO LED ZT-L-1013 60X80CM</t>
        </is>
      </c>
      <c r="C594" s="5" t="inlineStr">
        <is>
          <t>IMPORTACION LOZA</t>
        </is>
      </c>
      <c r="D594" s="11" t="n">
        <v>22</v>
      </c>
      <c r="E594" s="12" t="n">
        <v>310663.74</v>
      </c>
      <c r="F594" s="12" t="n">
        <v>755335.23</v>
      </c>
      <c r="G594" s="14">
        <f>E594/SUM(E$2:E$4165)</f>
        <v/>
      </c>
      <c r="H594" s="14">
        <f>H593+G594</f>
        <v/>
      </c>
      <c r="I594" s="5">
        <f>IF(H594&lt;=p_rot_a,"A",IF(H594&lt;=p_rot_b,"B","C"))</f>
        <v/>
      </c>
      <c r="J594" s="5" t="inlineStr">
        <is>
          <t>NO</t>
        </is>
      </c>
    </row>
    <row r="595">
      <c r="A595" s="5" t="inlineStr">
        <is>
          <t>10160007</t>
        </is>
      </c>
      <c r="B595" s="5" t="inlineStr">
        <is>
          <t>TUBO IND. RECTANGULAR 1X11/2 1.50MM GALVANIZADO</t>
        </is>
      </c>
      <c r="C595" s="5" t="inlineStr">
        <is>
          <t>TUBERIA INDUSTRIAL</t>
        </is>
      </c>
      <c r="D595" s="11" t="n">
        <v>311</v>
      </c>
      <c r="E595" s="12" t="n">
        <v>309114.23</v>
      </c>
      <c r="F595" s="12" t="n">
        <v>1675565.91</v>
      </c>
      <c r="G595" s="14">
        <f>E595/SUM(E$2:E$4165)</f>
        <v/>
      </c>
      <c r="H595" s="14">
        <f>H594+G595</f>
        <v/>
      </c>
      <c r="I595" s="5">
        <f>IF(H595&lt;=p_rot_a,"A",IF(H595&lt;=p_rot_b,"B","C"))</f>
        <v/>
      </c>
      <c r="J595" s="5" t="inlineStr">
        <is>
          <t>SI</t>
        </is>
      </c>
    </row>
    <row r="596">
      <c r="A596" s="5" t="inlineStr">
        <is>
          <t>121</t>
        </is>
      </c>
      <c r="B596" s="5" t="inlineStr">
        <is>
          <t>BLOCK 20-20-40</t>
        </is>
      </c>
      <c r="C596" s="5" t="inlineStr">
        <is>
          <t>BLOQUES, VARILLAS, MALLAS</t>
        </is>
      </c>
      <c r="D596" s="11" t="n">
        <v>2730</v>
      </c>
      <c r="E596" s="12" t="n">
        <v>308730.06</v>
      </c>
      <c r="F596" s="12" t="n">
        <v>1850342.56</v>
      </c>
      <c r="G596" s="14">
        <f>E596/SUM(E$2:E$4165)</f>
        <v/>
      </c>
      <c r="H596" s="14">
        <f>H595+G596</f>
        <v/>
      </c>
      <c r="I596" s="5">
        <f>IF(H596&lt;=p_rot_a,"A",IF(H596&lt;=p_rot_b,"B","C"))</f>
        <v/>
      </c>
      <c r="J596" s="5" t="inlineStr">
        <is>
          <t>SI</t>
        </is>
      </c>
    </row>
    <row r="597">
      <c r="A597" s="5" t="inlineStr">
        <is>
          <t>351100300991495</t>
        </is>
      </c>
      <c r="B597" s="5" t="inlineStr">
        <is>
          <t>PERFIL ESQUINERO EXTERNO NEGRO PARA LAMINA PVC 2.5M</t>
        </is>
      </c>
      <c r="C597" s="5" t="inlineStr">
        <is>
          <t>IMPORTACION LAMINA PVC, BAMBU, ACC</t>
        </is>
      </c>
      <c r="D597" s="11" t="n">
        <v>170</v>
      </c>
      <c r="E597" s="12" t="n">
        <v>308254.84</v>
      </c>
      <c r="F597" s="12" t="n">
        <v>481934.82</v>
      </c>
      <c r="G597" s="14">
        <f>E597/SUM(E$2:E$4165)</f>
        <v/>
      </c>
      <c r="H597" s="14">
        <f>H596+G597</f>
        <v/>
      </c>
      <c r="I597" s="5">
        <f>IF(H597&lt;=p_rot_a,"A",IF(H597&lt;=p_rot_b,"B","C"))</f>
        <v/>
      </c>
      <c r="J597" s="5" t="inlineStr">
        <is>
          <t>NO</t>
        </is>
      </c>
    </row>
    <row r="598">
      <c r="A598" s="5" t="inlineStr">
        <is>
          <t>3511001734</t>
        </is>
      </c>
      <c r="B598" s="5" t="inlineStr">
        <is>
          <t>DIAMOND ESPEJO LED ZT-HK-M2010 60CM</t>
        </is>
      </c>
      <c r="C598" s="5" t="inlineStr">
        <is>
          <t>IMPORTACION LOZA</t>
        </is>
      </c>
      <c r="D598" s="11" t="n">
        <v>25</v>
      </c>
      <c r="E598" s="12" t="n">
        <v>306640.89</v>
      </c>
      <c r="F598" s="12" t="n">
        <v>722368.8199999999</v>
      </c>
      <c r="G598" s="14">
        <f>E598/SUM(E$2:E$4165)</f>
        <v/>
      </c>
      <c r="H598" s="14">
        <f>H597+G598</f>
        <v/>
      </c>
      <c r="I598" s="5">
        <f>IF(H598&lt;=p_rot_a,"A",IF(H598&lt;=p_rot_b,"B","C"))</f>
        <v/>
      </c>
      <c r="J598" s="5" t="inlineStr">
        <is>
          <t>NO</t>
        </is>
      </c>
    </row>
    <row r="599">
      <c r="A599" s="5" t="inlineStr">
        <is>
          <t>351100300991734</t>
        </is>
      </c>
      <c r="B599" s="5" t="inlineStr">
        <is>
          <t>DIAMOND ESPEJO LED ZT-HK-1009-6120 60X120CM</t>
        </is>
      </c>
      <c r="C599" s="5" t="inlineStr">
        <is>
          <t>SIN CATEGORIA</t>
        </is>
      </c>
      <c r="D599" s="11" t="n">
        <v>14</v>
      </c>
      <c r="E599" s="12" t="n">
        <v>306639.82</v>
      </c>
      <c r="F599" s="12" t="n">
        <v>694090.85</v>
      </c>
      <c r="G599" s="14">
        <f>E599/SUM(E$2:E$4165)</f>
        <v/>
      </c>
      <c r="H599" s="14">
        <f>H598+G599</f>
        <v/>
      </c>
      <c r="I599" s="5">
        <f>IF(H599&lt;=p_rot_a,"A",IF(H599&lt;=p_rot_b,"B","C"))</f>
        <v/>
      </c>
      <c r="J599" s="5" t="inlineStr">
        <is>
          <t>NO</t>
        </is>
      </c>
    </row>
    <row r="600">
      <c r="A600" s="5" t="inlineStr">
        <is>
          <t>351100300992828</t>
        </is>
      </c>
      <c r="B600" s="5" t="inlineStr">
        <is>
          <t>CACHERA DE FREGADERO CON CALENTADOR INCLUIDO SATINADO AQP-23562</t>
        </is>
      </c>
      <c r="C600" s="5" t="inlineStr">
        <is>
          <t>IMPORTACION GRIFERIA</t>
        </is>
      </c>
      <c r="D600" s="11" t="n">
        <v>20</v>
      </c>
      <c r="E600" s="12" t="n">
        <v>306384.51</v>
      </c>
      <c r="F600" s="12" t="n">
        <v>615132.74</v>
      </c>
      <c r="G600" s="14">
        <f>E600/SUM(E$2:E$4165)</f>
        <v/>
      </c>
      <c r="H600" s="14">
        <f>H599+G600</f>
        <v/>
      </c>
      <c r="I600" s="5">
        <f>IF(H600&lt;=p_rot_a,"A",IF(H600&lt;=p_rot_b,"B","C"))</f>
        <v/>
      </c>
      <c r="J600" s="5" t="inlineStr">
        <is>
          <t>NO</t>
        </is>
      </c>
    </row>
    <row r="601">
      <c r="A601" s="5" t="inlineStr">
        <is>
          <t>351100300992561</t>
        </is>
      </c>
      <c r="B601" s="5" t="inlineStr">
        <is>
          <t>COMBO FREGADERO SANTIAGO SATIN + CACHERA ESMERALDA SATIN 80CM X 49CM</t>
        </is>
      </c>
      <c r="C601" s="5" t="inlineStr">
        <is>
          <t>IMPORTACION FREGADEROS</t>
        </is>
      </c>
      <c r="D601" s="11" t="n">
        <v>8</v>
      </c>
      <c r="E601" s="12" t="n">
        <v>306236.39</v>
      </c>
      <c r="F601" s="12" t="n">
        <v>552212.39</v>
      </c>
      <c r="G601" s="14">
        <f>E601/SUM(E$2:E$4165)</f>
        <v/>
      </c>
      <c r="H601" s="14">
        <f>H600+G601</f>
        <v/>
      </c>
      <c r="I601" s="5">
        <f>IF(H601&lt;=p_rot_a,"A",IF(H601&lt;=p_rot_b,"B","C"))</f>
        <v/>
      </c>
      <c r="J601" s="5" t="inlineStr">
        <is>
          <t>NO</t>
        </is>
      </c>
    </row>
    <row r="602">
      <c r="A602" s="5" t="inlineStr">
        <is>
          <t>351100300991900</t>
        </is>
      </c>
      <c r="B602" s="5" t="inlineStr">
        <is>
          <t>LAMINA PVC PM03 CALIZA GRIS 1.22X2.44 3MM IMITACION PIEDRA NATURAL</t>
        </is>
      </c>
      <c r="C602" s="5" t="inlineStr">
        <is>
          <t>SIN CATEGORIA</t>
        </is>
      </c>
      <c r="D602" s="11" t="n">
        <v>69</v>
      </c>
      <c r="E602" s="12" t="n">
        <v>305910.03</v>
      </c>
      <c r="F602" s="12" t="n">
        <v>964170.03</v>
      </c>
      <c r="G602" s="14">
        <f>E602/SUM(E$2:E$4165)</f>
        <v/>
      </c>
      <c r="H602" s="14">
        <f>H601+G602</f>
        <v/>
      </c>
      <c r="I602" s="5">
        <f>IF(H602&lt;=p_rot_a,"A",IF(H602&lt;=p_rot_b,"B","C"))</f>
        <v/>
      </c>
      <c r="J602" s="5" t="inlineStr">
        <is>
          <t>SI</t>
        </is>
      </c>
    </row>
    <row r="603">
      <c r="A603" s="5" t="inlineStr">
        <is>
          <t>20160008</t>
        </is>
      </c>
      <c r="B603" s="5" t="inlineStr">
        <is>
          <t>PORCELANATO LONDON BIANCO 60X60 BRILLANTE CAJA 1.44M2</t>
        </is>
      </c>
      <c r="C603" s="5" t="inlineStr">
        <is>
          <t>SIN CATEGORIA</t>
        </is>
      </c>
      <c r="D603" s="11" t="n">
        <v>181</v>
      </c>
      <c r="E603" s="12" t="n">
        <v>305210.61</v>
      </c>
      <c r="F603" s="12" t="n">
        <v>1597612.3</v>
      </c>
      <c r="G603" s="14">
        <f>E603/SUM(E$2:E$4165)</f>
        <v/>
      </c>
      <c r="H603" s="14">
        <f>H602+G603</f>
        <v/>
      </c>
      <c r="I603" s="5">
        <f>IF(H603&lt;=p_rot_a,"A",IF(H603&lt;=p_rot_b,"B","C"))</f>
        <v/>
      </c>
      <c r="J603" s="5" t="inlineStr">
        <is>
          <t>SI</t>
        </is>
      </c>
    </row>
    <row r="604">
      <c r="A604" s="5" t="inlineStr">
        <is>
          <t>351100300992623</t>
        </is>
      </c>
      <c r="B604" s="5" t="inlineStr">
        <is>
          <t>MUEBLE PIEDRA SINT NEGRO CON ESPEJO LED SUSPEDINDO 80CM X 50CM ZT-0380-M5 LUX STONE</t>
        </is>
      </c>
      <c r="C604" s="5" t="inlineStr">
        <is>
          <t>LOZA SANITARIA</t>
        </is>
      </c>
      <c r="D604" s="11" t="n">
        <v>12</v>
      </c>
      <c r="E604" s="12" t="n">
        <v>304912.41</v>
      </c>
      <c r="F604" s="12" t="n">
        <v>1017512.41</v>
      </c>
      <c r="G604" s="14">
        <f>E604/SUM(E$2:E$4165)</f>
        <v/>
      </c>
      <c r="H604" s="14">
        <f>H603+G604</f>
        <v/>
      </c>
      <c r="I604" s="5">
        <f>IF(H604&lt;=p_rot_a,"A",IF(H604&lt;=p_rot_b,"B","C"))</f>
        <v/>
      </c>
      <c r="J604" s="5" t="inlineStr">
        <is>
          <t>SI</t>
        </is>
      </c>
    </row>
    <row r="605">
      <c r="A605" s="5" t="inlineStr">
        <is>
          <t>8182</t>
        </is>
      </c>
      <c r="B605" s="5" t="inlineStr">
        <is>
          <t>ASIENTO INOD REDONDO BLANCO ECONO</t>
        </is>
      </c>
      <c r="C605" s="5" t="inlineStr">
        <is>
          <t>LOZA SANITARIA</t>
        </is>
      </c>
      <c r="D605" s="11" t="n">
        <v>114</v>
      </c>
      <c r="E605" s="12" t="n">
        <v>304372.32</v>
      </c>
      <c r="F605" s="12" t="n">
        <v>664837.3100000001</v>
      </c>
      <c r="G605" s="14">
        <f>E605/SUM(E$2:E$4165)</f>
        <v/>
      </c>
      <c r="H605" s="14">
        <f>H604+G605</f>
        <v/>
      </c>
      <c r="I605" s="5">
        <f>IF(H605&lt;=p_rot_a,"A",IF(H605&lt;=p_rot_b,"B","C"))</f>
        <v/>
      </c>
      <c r="J605" s="5" t="inlineStr">
        <is>
          <t>NO</t>
        </is>
      </c>
    </row>
    <row r="606">
      <c r="A606" s="5" t="inlineStr">
        <is>
          <t>60100019</t>
        </is>
      </c>
      <c r="B606" s="5" t="inlineStr">
        <is>
          <t>LAMPARA LED CUAD. EMPOT. 720LM 12W 100-240V WELLMAX 2100316</t>
        </is>
      </c>
      <c r="C606" s="5" t="inlineStr">
        <is>
          <t>BOMBILLOS Y LAMPARAS</t>
        </is>
      </c>
      <c r="D606" s="11" t="n">
        <v>152</v>
      </c>
      <c r="E606" s="12" t="n">
        <v>304345.16</v>
      </c>
      <c r="F606" s="12" t="n">
        <v>528588.3100000001</v>
      </c>
      <c r="G606" s="14">
        <f>E606/SUM(E$2:E$4165)</f>
        <v/>
      </c>
      <c r="H606" s="14">
        <f>H605+G606</f>
        <v/>
      </c>
      <c r="I606" s="5">
        <f>IF(H606&lt;=p_rot_a,"A",IF(H606&lt;=p_rot_b,"B","C"))</f>
        <v/>
      </c>
      <c r="J606" s="5" t="inlineStr">
        <is>
          <t>NO</t>
        </is>
      </c>
    </row>
    <row r="607">
      <c r="A607" s="5" t="inlineStr">
        <is>
          <t>351100300992488</t>
        </is>
      </c>
      <c r="B607" s="5" t="inlineStr">
        <is>
          <t>CACHERA FREGADERO ESMERALDA SATINADA LS-1</t>
        </is>
      </c>
      <c r="C607" s="5" t="inlineStr">
        <is>
          <t>IMPORTACION GRIFERIA</t>
        </is>
      </c>
      <c r="D607" s="11" t="n">
        <v>24</v>
      </c>
      <c r="E607" s="12" t="n">
        <v>304261.68</v>
      </c>
      <c r="F607" s="12" t="n">
        <v>453530</v>
      </c>
      <c r="G607" s="14">
        <f>E607/SUM(E$2:E$4165)</f>
        <v/>
      </c>
      <c r="H607" s="14">
        <f>H606+G607</f>
        <v/>
      </c>
      <c r="I607" s="5">
        <f>IF(H607&lt;=p_rot_a,"A",IF(H607&lt;=p_rot_b,"B","C"))</f>
        <v/>
      </c>
      <c r="J607" s="5" t="inlineStr">
        <is>
          <t>NO</t>
        </is>
      </c>
    </row>
    <row r="608">
      <c r="A608" s="5" t="inlineStr">
        <is>
          <t>PINT-PA-0034</t>
        </is>
      </c>
      <c r="B608" s="5" t="inlineStr">
        <is>
          <t>LANCO SUPER COAT BLANCO MATE GALON SC687-4</t>
        </is>
      </c>
      <c r="C608" s="5" t="inlineStr">
        <is>
          <t>PINTURA ACRILICA</t>
        </is>
      </c>
      <c r="D608" s="11" t="n">
        <v>71</v>
      </c>
      <c r="E608" s="12" t="n">
        <v>304211.55</v>
      </c>
      <c r="F608" s="12" t="n">
        <v>941296.55</v>
      </c>
      <c r="G608" s="14">
        <f>E608/SUM(E$2:E$4165)</f>
        <v/>
      </c>
      <c r="H608" s="14">
        <f>H607+G608</f>
        <v/>
      </c>
      <c r="I608" s="5">
        <f>IF(H608&lt;=p_rot_a,"A",IF(H608&lt;=p_rot_b,"B","C"))</f>
        <v/>
      </c>
      <c r="J608" s="5" t="inlineStr">
        <is>
          <t>SI</t>
        </is>
      </c>
    </row>
    <row r="609">
      <c r="A609" s="5" t="inlineStr">
        <is>
          <t>351100300992676</t>
        </is>
      </c>
      <c r="B609" s="5" t="inlineStr">
        <is>
          <t>LAMINA NUEVA TEC REPELLO  25-66 1.22 X. 2.80M 5MM MATE FIBRA BAMBU CARBON PVC IMITACION PIEDR</t>
        </is>
      </c>
      <c r="C609" s="5" t="inlineStr">
        <is>
          <t>IMPORTACION LAMINA PVC, BAMBU, ACC</t>
        </is>
      </c>
      <c r="D609" s="11" t="n">
        <v>77</v>
      </c>
      <c r="E609" s="12" t="n">
        <v>304143.96</v>
      </c>
      <c r="F609" s="12" t="n">
        <v>897853.1800000001</v>
      </c>
      <c r="G609" s="14">
        <f>E609/SUM(E$2:E$4165)</f>
        <v/>
      </c>
      <c r="H609" s="14">
        <f>H608+G609</f>
        <v/>
      </c>
      <c r="I609" s="5">
        <f>IF(H609&lt;=p_rot_a,"A",IF(H609&lt;=p_rot_b,"B","C"))</f>
        <v/>
      </c>
      <c r="J609" s="5" t="inlineStr">
        <is>
          <t>SI</t>
        </is>
      </c>
    </row>
    <row r="610">
      <c r="A610" s="5" t="inlineStr">
        <is>
          <t>351100300991715</t>
        </is>
      </c>
      <c r="B610" s="5" t="inlineStr">
        <is>
          <t>DIAMOND ZT-2210B-60 KHAKI MUEBLE LAVATORIO + ESPEJO AEREO 600X47X48CM ESPEJO 55X11X65CM</t>
        </is>
      </c>
      <c r="C610" s="5" t="inlineStr">
        <is>
          <t>SIN CATEGORIA</t>
        </is>
      </c>
      <c r="D610" s="11" t="n">
        <v>16</v>
      </c>
      <c r="E610" s="12" t="n">
        <v>301386.2</v>
      </c>
      <c r="F610" s="12" t="n">
        <v>948415.34</v>
      </c>
      <c r="G610" s="14">
        <f>E610/SUM(E$2:E$4165)</f>
        <v/>
      </c>
      <c r="H610" s="14">
        <f>H609+G610</f>
        <v/>
      </c>
      <c r="I610" s="5">
        <f>IF(H610&lt;=p_rot_a,"A",IF(H610&lt;=p_rot_b,"B","C"))</f>
        <v/>
      </c>
      <c r="J610" s="5" t="inlineStr">
        <is>
          <t>SI</t>
        </is>
      </c>
    </row>
    <row r="611">
      <c r="A611" s="5" t="inlineStr">
        <is>
          <t>PINT-PA-0042</t>
        </is>
      </c>
      <c r="B611" s="5" t="inlineStr">
        <is>
          <t>LANCO SUPER COAT SATIN ACCENT GALON SC3734-4</t>
        </is>
      </c>
      <c r="C611" s="5" t="inlineStr">
        <is>
          <t>PINTURA ACRILICA</t>
        </is>
      </c>
      <c r="D611" s="11" t="n">
        <v>40</v>
      </c>
      <c r="E611" s="12" t="n">
        <v>301372.79</v>
      </c>
      <c r="F611" s="12" t="n">
        <v>504115.04</v>
      </c>
      <c r="G611" s="14">
        <f>E611/SUM(E$2:E$4165)</f>
        <v/>
      </c>
      <c r="H611" s="14">
        <f>H610+G611</f>
        <v/>
      </c>
      <c r="I611" s="5">
        <f>IF(H611&lt;=p_rot_a,"A",IF(H611&lt;=p_rot_b,"B","C"))</f>
        <v/>
      </c>
      <c r="J611" s="5" t="inlineStr">
        <is>
          <t>NO</t>
        </is>
      </c>
    </row>
    <row r="612">
      <c r="A612" s="5" t="inlineStr">
        <is>
          <t>14100004</t>
        </is>
      </c>
      <c r="B612" s="5" t="inlineStr">
        <is>
          <t>PUERTA BLANCA INTERNA 6 TABLEROS 75 X 210 CM</t>
        </is>
      </c>
      <c r="C612" s="5" t="inlineStr">
        <is>
          <t>PUERTAS</t>
        </is>
      </c>
      <c r="D612" s="11" t="n">
        <v>80</v>
      </c>
      <c r="E612" s="12" t="n">
        <v>300182.48</v>
      </c>
      <c r="F612" s="12" t="n">
        <v>1296373.45</v>
      </c>
      <c r="G612" s="14">
        <f>E612/SUM(E$2:E$4165)</f>
        <v/>
      </c>
      <c r="H612" s="14">
        <f>H611+G612</f>
        <v/>
      </c>
      <c r="I612" s="5">
        <f>IF(H612&lt;=p_rot_a,"A",IF(H612&lt;=p_rot_b,"B","C"))</f>
        <v/>
      </c>
      <c r="J612" s="5" t="inlineStr">
        <is>
          <t>SI</t>
        </is>
      </c>
    </row>
    <row r="613">
      <c r="A613" s="5" t="inlineStr">
        <is>
          <t>9736</t>
        </is>
      </c>
      <c r="B613" s="5" t="inlineStr">
        <is>
          <t>TORNILLO AVELLANADO ALAS ESTRIAS 2 PB</t>
        </is>
      </c>
      <c r="C613" s="5" t="inlineStr">
        <is>
          <t>TORNILLERIA</t>
        </is>
      </c>
      <c r="D613" s="11" t="n">
        <v>214</v>
      </c>
      <c r="E613" s="12" t="n">
        <v>299455.78</v>
      </c>
      <c r="F613" s="12" t="n">
        <v>529269.05</v>
      </c>
      <c r="G613" s="14">
        <f>E613/SUM(E$2:E$4165)</f>
        <v/>
      </c>
      <c r="H613" s="14">
        <f>H612+G613</f>
        <v/>
      </c>
      <c r="I613" s="5">
        <f>IF(H613&lt;=p_rot_a,"A",IF(H613&lt;=p_rot_b,"B","C"))</f>
        <v/>
      </c>
      <c r="J613" s="5" t="inlineStr">
        <is>
          <t>NO</t>
        </is>
      </c>
    </row>
    <row r="614">
      <c r="A614" s="5" t="inlineStr">
        <is>
          <t>351100300992215</t>
        </is>
      </c>
      <c r="B614" s="5" t="inlineStr">
        <is>
          <t>LLAVE LAVATORIO SENCILLA AQP-644</t>
        </is>
      </c>
      <c r="C614" s="5" t="inlineStr">
        <is>
          <t>IMPORTACION GRIFERIA</t>
        </is>
      </c>
      <c r="D614" s="11" t="n">
        <v>105</v>
      </c>
      <c r="E614" s="12" t="n">
        <v>298569.68</v>
      </c>
      <c r="F614" s="12" t="n">
        <v>526046.46</v>
      </c>
      <c r="G614" s="14">
        <f>E614/SUM(E$2:E$4165)</f>
        <v/>
      </c>
      <c r="H614" s="14">
        <f>H613+G614</f>
        <v/>
      </c>
      <c r="I614" s="5">
        <f>IF(H614&lt;=p_rot_a,"A",IF(H614&lt;=p_rot_b,"B","C"))</f>
        <v/>
      </c>
      <c r="J614" s="5" t="inlineStr">
        <is>
          <t>NO</t>
        </is>
      </c>
    </row>
    <row r="615">
      <c r="A615" s="5" t="inlineStr">
        <is>
          <t>3051</t>
        </is>
      </c>
      <c r="B615" s="5" t="inlineStr">
        <is>
          <t>CH BREAKER 1X20</t>
        </is>
      </c>
      <c r="C615" s="5" t="inlineStr">
        <is>
          <t>ACCESORIOS ELECTRICOS Y CABLES</t>
        </is>
      </c>
      <c r="D615" s="11" t="n">
        <v>260</v>
      </c>
      <c r="E615" s="12" t="n">
        <v>298163.73</v>
      </c>
      <c r="F615" s="12" t="n">
        <v>1244529.52</v>
      </c>
      <c r="G615" s="14">
        <f>E615/SUM(E$2:E$4165)</f>
        <v/>
      </c>
      <c r="H615" s="14">
        <f>H614+G615</f>
        <v/>
      </c>
      <c r="I615" s="5">
        <f>IF(H615&lt;=p_rot_a,"A",IF(H615&lt;=p_rot_b,"B","C"))</f>
        <v/>
      </c>
      <c r="J615" s="5" t="inlineStr">
        <is>
          <t>SI</t>
        </is>
      </c>
    </row>
    <row r="616">
      <c r="A616" s="5" t="inlineStr">
        <is>
          <t>351100300992155</t>
        </is>
      </c>
      <c r="B616" s="5" t="inlineStr">
        <is>
          <t>$$ ABANICO BLANCO DE TECHO PARA SOCKET E27 CON LUZ LED 20 PULG VENTILADOR</t>
        </is>
      </c>
      <c r="C616" s="5" t="inlineStr">
        <is>
          <t>ACCESORIOS ELECTRICOS Y CABLES</t>
        </is>
      </c>
      <c r="D616" s="11" t="n">
        <v>56</v>
      </c>
      <c r="E616" s="12" t="n">
        <v>297870</v>
      </c>
      <c r="F616" s="12" t="n">
        <v>834870</v>
      </c>
      <c r="G616" s="14">
        <f>E616/SUM(E$2:E$4165)</f>
        <v/>
      </c>
      <c r="H616" s="14">
        <f>H615+G616</f>
        <v/>
      </c>
      <c r="I616" s="5">
        <f>IF(H616&lt;=p_rot_a,"A",IF(H616&lt;=p_rot_b,"B","C"))</f>
        <v/>
      </c>
      <c r="J616" s="5" t="inlineStr">
        <is>
          <t>NO</t>
        </is>
      </c>
    </row>
    <row r="617">
      <c r="A617" s="5" t="inlineStr">
        <is>
          <t>9110</t>
        </is>
      </c>
      <c r="B617" s="5" t="inlineStr">
        <is>
          <t>TEE 4 PVC</t>
        </is>
      </c>
      <c r="C617" s="5" t="inlineStr">
        <is>
          <t>TUBERIA PVC, CANOAS Y ACCESORIOS</t>
        </is>
      </c>
      <c r="D617" s="11" t="n">
        <v>129</v>
      </c>
      <c r="E617" s="12" t="n">
        <v>296937.35</v>
      </c>
      <c r="F617" s="12" t="n">
        <v>480390.49</v>
      </c>
      <c r="G617" s="14">
        <f>E617/SUM(E$2:E$4165)</f>
        <v/>
      </c>
      <c r="H617" s="14">
        <f>H616+G617</f>
        <v/>
      </c>
      <c r="I617" s="5">
        <f>IF(H617&lt;=p_rot_a,"A",IF(H617&lt;=p_rot_b,"B","C"))</f>
        <v/>
      </c>
      <c r="J617" s="5" t="inlineStr">
        <is>
          <t>NO</t>
        </is>
      </c>
    </row>
    <row r="618">
      <c r="A618" s="5" t="inlineStr">
        <is>
          <t>5230</t>
        </is>
      </c>
      <c r="B618" s="5" t="inlineStr">
        <is>
          <t>LAMINA HIERRO NEGRO #16 1.22 X 2.44</t>
        </is>
      </c>
      <c r="C618" s="5" t="inlineStr">
        <is>
          <t>TUBERIA INDUSTRIAL, HIERROS PLANOS Y CORRUGADOS</t>
        </is>
      </c>
      <c r="D618" s="11" t="n">
        <v>58</v>
      </c>
      <c r="E618" s="12" t="n">
        <v>296421.64</v>
      </c>
      <c r="F618" s="12" t="n">
        <v>1291501.9</v>
      </c>
      <c r="G618" s="14">
        <f>E618/SUM(E$2:E$4165)</f>
        <v/>
      </c>
      <c r="H618" s="14">
        <f>H617+G618</f>
        <v/>
      </c>
      <c r="I618" s="5">
        <f>IF(H618&lt;=p_rot_a,"A",IF(H618&lt;=p_rot_b,"B","C"))</f>
        <v/>
      </c>
      <c r="J618" s="5" t="inlineStr">
        <is>
          <t>SI</t>
        </is>
      </c>
    </row>
    <row r="619">
      <c r="A619" s="5" t="inlineStr">
        <is>
          <t>7231</t>
        </is>
      </c>
      <c r="B619" s="5" t="inlineStr">
        <is>
          <t>IRWIN PUNTA PHILLIPS PH2 X2 NORMAL</t>
        </is>
      </c>
      <c r="C619" s="5" t="inlineStr">
        <is>
          <t>FERRETERIA GENERAL</t>
        </is>
      </c>
      <c r="D619" s="11" t="n">
        <v>811</v>
      </c>
      <c r="E619" s="12" t="n">
        <v>296088.45</v>
      </c>
      <c r="F619" s="12" t="n">
        <v>548465.7</v>
      </c>
      <c r="G619" s="14">
        <f>E619/SUM(E$2:E$4165)</f>
        <v/>
      </c>
      <c r="H619" s="14">
        <f>H618+G619</f>
        <v/>
      </c>
      <c r="I619" s="5">
        <f>IF(H619&lt;=p_rot_a,"A",IF(H619&lt;=p_rot_b,"B","C"))</f>
        <v/>
      </c>
      <c r="J619" s="5" t="inlineStr">
        <is>
          <t>NO</t>
        </is>
      </c>
    </row>
    <row r="620">
      <c r="A620" s="5" t="inlineStr">
        <is>
          <t>PINT-PA-0038</t>
        </is>
      </c>
      <c r="B620" s="5" t="inlineStr">
        <is>
          <t>LANCO SUPER COAT PASTEL MATE CUBETA SC688-2</t>
        </is>
      </c>
      <c r="C620" s="5" t="inlineStr">
        <is>
          <t>PINTURA ACRILICA</t>
        </is>
      </c>
      <c r="D620" s="11" t="n">
        <v>16</v>
      </c>
      <c r="E620" s="12" t="n">
        <v>295314.06</v>
      </c>
      <c r="F620" s="12" t="n">
        <v>904761.0600000001</v>
      </c>
      <c r="G620" s="14">
        <f>E620/SUM(E$2:E$4165)</f>
        <v/>
      </c>
      <c r="H620" s="14">
        <f>H619+G620</f>
        <v/>
      </c>
      <c r="I620" s="5">
        <f>IF(H620&lt;=p_rot_a,"A",IF(H620&lt;=p_rot_b,"B","C"))</f>
        <v/>
      </c>
      <c r="J620" s="5" t="inlineStr">
        <is>
          <t>SI</t>
        </is>
      </c>
    </row>
    <row r="621">
      <c r="A621" s="5" t="inlineStr">
        <is>
          <t>351100300991727</t>
        </is>
      </c>
      <c r="B621" s="5" t="inlineStr">
        <is>
          <t xml:space="preserve">DIAMOND ZT-HK-M5006 ESPEJO LED DE PIE 50X150CM </t>
        </is>
      </c>
      <c r="C621" s="5" t="inlineStr">
        <is>
          <t>IMPORTACION LOZA</t>
        </is>
      </c>
      <c r="D621" s="11" t="n">
        <v>9</v>
      </c>
      <c r="E621" s="12" t="n">
        <v>295067.74</v>
      </c>
      <c r="F621" s="12" t="n">
        <v>596841.5699999999</v>
      </c>
      <c r="G621" s="14">
        <f>E621/SUM(E$2:E$4165)</f>
        <v/>
      </c>
      <c r="H621" s="14">
        <f>H620+G621</f>
        <v/>
      </c>
      <c r="I621" s="5">
        <f>IF(H621&lt;=p_rot_a,"A",IF(H621&lt;=p_rot_b,"B","C"))</f>
        <v/>
      </c>
      <c r="J621" s="5" t="inlineStr">
        <is>
          <t>NO</t>
        </is>
      </c>
    </row>
    <row r="622">
      <c r="A622" s="5" t="inlineStr">
        <is>
          <t>351100300991570</t>
        </is>
      </c>
      <c r="B622" s="5" t="inlineStr">
        <is>
          <t>LAMINA PVC 067 MATE MONTEVERDE STONE 1.22X2.44 3MM IMITACION PIEDRA NATURAL</t>
        </is>
      </c>
      <c r="C622" s="5" t="inlineStr">
        <is>
          <t>SIN CATEGORIA</t>
        </is>
      </c>
      <c r="D622" s="11" t="n">
        <v>123</v>
      </c>
      <c r="E622" s="12" t="n">
        <v>294683.15</v>
      </c>
      <c r="F622" s="12" t="n">
        <v>1713423.21</v>
      </c>
      <c r="G622" s="14">
        <f>E622/SUM(E$2:E$4165)</f>
        <v/>
      </c>
      <c r="H622" s="14">
        <f>H621+G622</f>
        <v/>
      </c>
      <c r="I622" s="5">
        <f>IF(H622&lt;=p_rot_a,"A",IF(H622&lt;=p_rot_b,"B","C"))</f>
        <v/>
      </c>
      <c r="J622" s="5" t="inlineStr">
        <is>
          <t>SI</t>
        </is>
      </c>
    </row>
    <row r="623">
      <c r="A623" s="5" t="inlineStr">
        <is>
          <t>43992910</t>
        </is>
      </c>
      <c r="B623" s="5" t="inlineStr">
        <is>
          <t>UVITA PUERTA BAÑO VIDRIO EN L 80 X 100 X 190 CM  6MM MARCO ACERO INOX NEGRO MAMPARA</t>
        </is>
      </c>
      <c r="C623" s="5" t="inlineStr">
        <is>
          <t>IMPORTACION PUERTAS DE VIDRIO</t>
        </is>
      </c>
      <c r="D623" s="11" t="n">
        <v>5</v>
      </c>
      <c r="E623" s="12" t="n">
        <v>294520.82</v>
      </c>
      <c r="F623" s="12" t="n">
        <v>527783.21</v>
      </c>
      <c r="G623" s="14">
        <f>E623/SUM(E$2:E$4165)</f>
        <v/>
      </c>
      <c r="H623" s="14">
        <f>H622+G623</f>
        <v/>
      </c>
      <c r="I623" s="5">
        <f>IF(H623&lt;=p_rot_a,"A",IF(H623&lt;=p_rot_b,"B","C"))</f>
        <v/>
      </c>
      <c r="J623" s="5" t="inlineStr">
        <is>
          <t>NO</t>
        </is>
      </c>
    </row>
    <row r="624">
      <c r="A624" s="5" t="inlineStr">
        <is>
          <t>351100300991598</t>
        </is>
      </c>
      <c r="B624" s="5" t="inlineStr">
        <is>
          <t>ANCLA NIVELADOR 1.5MM DE ESPESOR PAQ 100</t>
        </is>
      </c>
      <c r="C624" s="5" t="inlineStr">
        <is>
          <t>CERAMICAS, AZULEJOS, PORCELANATOS</t>
        </is>
      </c>
      <c r="D624" s="11" t="n">
        <v>327</v>
      </c>
      <c r="E624" s="12" t="n">
        <v>294149.24</v>
      </c>
      <c r="F624" s="12" t="n">
        <v>557437.83</v>
      </c>
      <c r="G624" s="14">
        <f>E624/SUM(E$2:E$4165)</f>
        <v/>
      </c>
      <c r="H624" s="14">
        <f>H623+G624</f>
        <v/>
      </c>
      <c r="I624" s="5">
        <f>IF(H624&lt;=p_rot_a,"A",IF(H624&lt;=p_rot_b,"B","C"))</f>
        <v/>
      </c>
      <c r="J624" s="5" t="inlineStr">
        <is>
          <t>NO</t>
        </is>
      </c>
    </row>
    <row r="625">
      <c r="A625" s="5" t="inlineStr">
        <is>
          <t>351100300992473</t>
        </is>
      </c>
      <c r="B625" s="5" t="inlineStr">
        <is>
          <t>FREGADERO BARCELONA DORADO 50CM X 40CM X 20CM NO INCLUYE GRIFERIA</t>
        </is>
      </c>
      <c r="C625" s="5" t="inlineStr">
        <is>
          <t>IMPORTACION FREGADEROS</t>
        </is>
      </c>
      <c r="D625" s="11" t="n">
        <v>12</v>
      </c>
      <c r="E625" s="12" t="n">
        <v>293485.55</v>
      </c>
      <c r="F625" s="12" t="n">
        <v>528145.13</v>
      </c>
      <c r="G625" s="14">
        <f>E625/SUM(E$2:E$4165)</f>
        <v/>
      </c>
      <c r="H625" s="14">
        <f>H624+G625</f>
        <v/>
      </c>
      <c r="I625" s="5">
        <f>IF(H625&lt;=p_rot_a,"A",IF(H625&lt;=p_rot_b,"B","C"))</f>
        <v/>
      </c>
      <c r="J625" s="5" t="inlineStr">
        <is>
          <t>NO</t>
        </is>
      </c>
    </row>
    <row r="626">
      <c r="A626" s="5" t="inlineStr">
        <is>
          <t>5225</t>
        </is>
      </c>
      <c r="B626" s="5" t="inlineStr">
        <is>
          <t>CORTA POLICARBONATO RECTANG 1.07 X 1.83 TRANSPARENTE</t>
        </is>
      </c>
      <c r="C626" s="5" t="inlineStr">
        <is>
          <t>LAMINAS Y PERFILERIA LIVIANA</t>
        </is>
      </c>
      <c r="D626" s="11" t="n">
        <v>62</v>
      </c>
      <c r="E626" s="12" t="n">
        <v>293396.75</v>
      </c>
      <c r="F626" s="12" t="n">
        <v>607860.11</v>
      </c>
      <c r="G626" s="14">
        <f>E626/SUM(E$2:E$4165)</f>
        <v/>
      </c>
      <c r="H626" s="14">
        <f>H625+G626</f>
        <v/>
      </c>
      <c r="I626" s="5">
        <f>IF(H626&lt;=p_rot_a,"A",IF(H626&lt;=p_rot_b,"B","C"))</f>
        <v/>
      </c>
      <c r="J626" s="5" t="inlineStr">
        <is>
          <t>NO</t>
        </is>
      </c>
    </row>
    <row r="627">
      <c r="A627" s="5" t="inlineStr">
        <is>
          <t>351100300991920</t>
        </is>
      </c>
      <c r="B627" s="5" t="inlineStr">
        <is>
          <t>PANEL EXTERIOR ACANALADO WPC ABEDUL 22CM X 2.90M DE079</t>
        </is>
      </c>
      <c r="C627" s="5" t="inlineStr">
        <is>
          <t>SIN CATEGORIA</t>
        </is>
      </c>
      <c r="D627" s="11" t="n">
        <v>85</v>
      </c>
      <c r="E627" s="12" t="n">
        <v>293256.08</v>
      </c>
      <c r="F627" s="12" t="n">
        <v>1140495.57</v>
      </c>
      <c r="G627" s="14">
        <f>E627/SUM(E$2:E$4165)</f>
        <v/>
      </c>
      <c r="H627" s="14">
        <f>H626+G627</f>
        <v/>
      </c>
      <c r="I627" s="5">
        <f>IF(H627&lt;=p_rot_a,"A",IF(H627&lt;=p_rot_b,"B","C"))</f>
        <v/>
      </c>
      <c r="J627" s="5" t="inlineStr">
        <is>
          <t>SI</t>
        </is>
      </c>
    </row>
    <row r="628">
      <c r="A628" s="5" t="inlineStr">
        <is>
          <t>10140007</t>
        </is>
      </c>
      <c r="B628" s="5" t="inlineStr">
        <is>
          <t>TUBO ESTRUCT. RECTANGULAR 2x6 1.50MM GALVANIZADO</t>
        </is>
      </c>
      <c r="C628" s="5" t="inlineStr">
        <is>
          <t>TUBERIA ESTRUCTURAL</t>
        </is>
      </c>
      <c r="D628" s="11" t="n">
        <v>99</v>
      </c>
      <c r="E628" s="12" t="n">
        <v>293088.56</v>
      </c>
      <c r="F628" s="12" t="n">
        <v>1668544.76</v>
      </c>
      <c r="G628" s="14">
        <f>E628/SUM(E$2:E$4165)</f>
        <v/>
      </c>
      <c r="H628" s="14">
        <f>H627+G628</f>
        <v/>
      </c>
      <c r="I628" s="5">
        <f>IF(H628&lt;=p_rot_a,"A",IF(H628&lt;=p_rot_b,"B","C"))</f>
        <v/>
      </c>
      <c r="J628" s="5" t="inlineStr">
        <is>
          <t>SI</t>
        </is>
      </c>
    </row>
    <row r="629">
      <c r="A629" s="5" t="inlineStr">
        <is>
          <t>351100300992912</t>
        </is>
      </c>
      <c r="B629" s="5" t="inlineStr">
        <is>
          <t>CORNISA PVC FLAT OMEGA CIELOS Y PAREDES  2.90M 2106</t>
        </is>
      </c>
      <c r="C629" s="5" t="inlineStr">
        <is>
          <t>PANEL ACANALADO INTERIOR</t>
        </is>
      </c>
      <c r="D629" s="11" t="n">
        <v>118</v>
      </c>
      <c r="E629" s="12" t="n">
        <v>292737.15</v>
      </c>
      <c r="F629" s="12" t="n">
        <v>345837.15</v>
      </c>
      <c r="G629" s="14">
        <f>E629/SUM(E$2:E$4165)</f>
        <v/>
      </c>
      <c r="H629" s="14">
        <f>H628+G629</f>
        <v/>
      </c>
      <c r="I629" s="5">
        <f>IF(H629&lt;=p_rot_a,"A",IF(H629&lt;=p_rot_b,"B","C"))</f>
        <v/>
      </c>
      <c r="J629" s="5" t="inlineStr">
        <is>
          <t>NO</t>
        </is>
      </c>
    </row>
    <row r="630">
      <c r="A630" s="5" t="inlineStr">
        <is>
          <t>351100300992724</t>
        </is>
      </c>
      <c r="B630" s="5" t="inlineStr">
        <is>
          <t>DJ VESTA MUEBLE 80CM X 50CM INCLUYE LAVATORIO ESPEJO REPISA AEREO LUX STONE Y011-X1 80CM</t>
        </is>
      </c>
      <c r="C630" s="5" t="inlineStr">
        <is>
          <t>IMPORTACION LOZA</t>
        </is>
      </c>
      <c r="D630" s="11" t="n">
        <v>7</v>
      </c>
      <c r="E630" s="12" t="n">
        <v>292660.46</v>
      </c>
      <c r="F630" s="12" t="n">
        <v>637787.61</v>
      </c>
      <c r="G630" s="14">
        <f>E630/SUM(E$2:E$4165)</f>
        <v/>
      </c>
      <c r="H630" s="14">
        <f>H629+G630</f>
        <v/>
      </c>
      <c r="I630" s="5">
        <f>IF(H630&lt;=p_rot_a,"A",IF(H630&lt;=p_rot_b,"B","C"))</f>
        <v/>
      </c>
      <c r="J630" s="5" t="inlineStr">
        <is>
          <t>NO</t>
        </is>
      </c>
    </row>
    <row r="631">
      <c r="A631" s="5" t="inlineStr">
        <is>
          <t>30423</t>
        </is>
      </c>
      <c r="B631" s="5" t="inlineStr">
        <is>
          <t>CURVA CONDUIT 1/2 TIPO A UL*</t>
        </is>
      </c>
      <c r="C631" s="5" t="inlineStr">
        <is>
          <t>ACCESORIOS ELECTRICOS Y CABLES</t>
        </is>
      </c>
      <c r="D631" s="11" t="n">
        <v>2199</v>
      </c>
      <c r="E631" s="12" t="n">
        <v>292643.9</v>
      </c>
      <c r="F631" s="12" t="n">
        <v>622493.9</v>
      </c>
      <c r="G631" s="14">
        <f>E631/SUM(E$2:E$4165)</f>
        <v/>
      </c>
      <c r="H631" s="14">
        <f>H630+G631</f>
        <v/>
      </c>
      <c r="I631" s="5">
        <f>IF(H631&lt;=p_rot_a,"A",IF(H631&lt;=p_rot_b,"B","C"))</f>
        <v/>
      </c>
      <c r="J631" s="5" t="inlineStr">
        <is>
          <t>NO</t>
        </is>
      </c>
    </row>
    <row r="632">
      <c r="A632" s="5" t="inlineStr">
        <is>
          <t>159</t>
        </is>
      </c>
      <c r="B632" s="5" t="inlineStr">
        <is>
          <t>LASTRE METRO</t>
        </is>
      </c>
      <c r="C632" s="5" t="inlineStr">
        <is>
          <t>AGREGADOS</t>
        </is>
      </c>
      <c r="D632" s="11" t="n">
        <v>91</v>
      </c>
      <c r="E632" s="12" t="n">
        <v>292250.32</v>
      </c>
      <c r="F632" s="12" t="n">
        <v>1428843.74</v>
      </c>
      <c r="G632" s="14">
        <f>E632/SUM(E$2:E$4165)</f>
        <v/>
      </c>
      <c r="H632" s="14">
        <f>H631+G632</f>
        <v/>
      </c>
      <c r="I632" s="5">
        <f>IF(H632&lt;=p_rot_a,"A",IF(H632&lt;=p_rot_b,"B","C"))</f>
        <v/>
      </c>
      <c r="J632" s="5" t="inlineStr">
        <is>
          <t>SI</t>
        </is>
      </c>
    </row>
    <row r="633">
      <c r="A633" s="5" t="inlineStr">
        <is>
          <t>30686</t>
        </is>
      </c>
      <c r="B633" s="5" t="inlineStr">
        <is>
          <t>CABLE ARMADO  3x12THHN</t>
        </is>
      </c>
      <c r="C633" s="5" t="inlineStr">
        <is>
          <t>ACCESORIOS ELECTRICOS Y CABLES</t>
        </is>
      </c>
      <c r="D633" s="11" t="n">
        <v>856</v>
      </c>
      <c r="E633" s="12" t="n">
        <v>292117.32</v>
      </c>
      <c r="F633" s="12" t="n">
        <v>1429576.48</v>
      </c>
      <c r="G633" s="14">
        <f>E633/SUM(E$2:E$4165)</f>
        <v/>
      </c>
      <c r="H633" s="14">
        <f>H632+G633</f>
        <v/>
      </c>
      <c r="I633" s="5">
        <f>IF(H633&lt;=p_rot_a,"A",IF(H633&lt;=p_rot_b,"B","C"))</f>
        <v/>
      </c>
      <c r="J633" s="5" t="inlineStr">
        <is>
          <t>SI</t>
        </is>
      </c>
    </row>
    <row r="634">
      <c r="A634" s="5" t="inlineStr">
        <is>
          <t>351100300992717</t>
        </is>
      </c>
      <c r="B634" s="5" t="inlineStr">
        <is>
          <t>DJ ESTELA MUEBLE 120CM X 50CM INCLUYE LAVATORIO ESPEJO REPISA BRILLANTE AEREO LUX STONE Y006-1 120CM</t>
        </is>
      </c>
      <c r="C634" s="5" t="inlineStr">
        <is>
          <t>IMPORTACION LOZA</t>
        </is>
      </c>
      <c r="D634" s="11" t="n">
        <v>6</v>
      </c>
      <c r="E634" s="12" t="n">
        <v>292046.05</v>
      </c>
      <c r="F634" s="12" t="n">
        <v>638008.85</v>
      </c>
      <c r="G634" s="14">
        <f>E634/SUM(E$2:E$4165)</f>
        <v/>
      </c>
      <c r="H634" s="14">
        <f>H633+G634</f>
        <v/>
      </c>
      <c r="I634" s="5">
        <f>IF(H634&lt;=p_rot_a,"A",IF(H634&lt;=p_rot_b,"B","C"))</f>
        <v/>
      </c>
      <c r="J634" s="5" t="inlineStr">
        <is>
          <t>NO</t>
        </is>
      </c>
    </row>
    <row r="635">
      <c r="A635" s="5" t="inlineStr">
        <is>
          <t>60100025</t>
        </is>
      </c>
      <c r="B635" s="5" t="inlineStr">
        <is>
          <t>LAMPARA LED REDON. EMPOT. 450LM 9W 100-240V WELLMAX 2100321</t>
        </is>
      </c>
      <c r="C635" s="5" t="inlineStr">
        <is>
          <t>BOMBILLOS Y LAMPARAS</t>
        </is>
      </c>
      <c r="D635" s="11" t="n">
        <v>162</v>
      </c>
      <c r="E635" s="12" t="n">
        <v>291644.72</v>
      </c>
      <c r="F635" s="12" t="n">
        <v>473522.12</v>
      </c>
      <c r="G635" s="14">
        <f>E635/SUM(E$2:E$4165)</f>
        <v/>
      </c>
      <c r="H635" s="14">
        <f>H634+G635</f>
        <v/>
      </c>
      <c r="I635" s="5">
        <f>IF(H635&lt;=p_rot_a,"A",IF(H635&lt;=p_rot_b,"B","C"))</f>
        <v/>
      </c>
      <c r="J635" s="5" t="inlineStr">
        <is>
          <t>NO</t>
        </is>
      </c>
    </row>
    <row r="636">
      <c r="A636" s="5" t="inlineStr">
        <is>
          <t>PINT-PA-0031</t>
        </is>
      </c>
      <c r="B636" s="5" t="inlineStr">
        <is>
          <t>LANCO SUPER COAT ACCENT MATE GALON SC691-4</t>
        </is>
      </c>
      <c r="C636" s="5" t="inlineStr">
        <is>
          <t>PINTURA ACRILICA</t>
        </is>
      </c>
      <c r="D636" s="11" t="n">
        <v>37</v>
      </c>
      <c r="E636" s="12" t="n">
        <v>291298.26</v>
      </c>
      <c r="F636" s="12" t="n">
        <v>472567.26</v>
      </c>
      <c r="G636" s="14">
        <f>E636/SUM(E$2:E$4165)</f>
        <v/>
      </c>
      <c r="H636" s="14">
        <f>H635+G636</f>
        <v/>
      </c>
      <c r="I636" s="5">
        <f>IF(H636&lt;=p_rot_a,"A",IF(H636&lt;=p_rot_b,"B","C"))</f>
        <v/>
      </c>
      <c r="J636" s="5" t="inlineStr">
        <is>
          <t>NO</t>
        </is>
      </c>
    </row>
    <row r="637">
      <c r="A637" s="5" t="inlineStr">
        <is>
          <t>30182</t>
        </is>
      </c>
      <c r="B637" s="5" t="inlineStr">
        <is>
          <t>CH BREAKER 2X100</t>
        </is>
      </c>
      <c r="C637" s="5" t="inlineStr">
        <is>
          <t>ACCESORIOS ELECTRICOS Y CABLES</t>
        </is>
      </c>
      <c r="D637" s="11" t="n">
        <v>29</v>
      </c>
      <c r="E637" s="12" t="n">
        <v>290132.46</v>
      </c>
      <c r="F637" s="12" t="n">
        <v>1298781.66</v>
      </c>
      <c r="G637" s="14">
        <f>E637/SUM(E$2:E$4165)</f>
        <v/>
      </c>
      <c r="H637" s="14">
        <f>H636+G637</f>
        <v/>
      </c>
      <c r="I637" s="5">
        <f>IF(H637&lt;=p_rot_a,"A",IF(H637&lt;=p_rot_b,"B","C"))</f>
        <v/>
      </c>
      <c r="J637" s="5" t="inlineStr">
        <is>
          <t>SI</t>
        </is>
      </c>
    </row>
    <row r="638">
      <c r="A638" s="5" t="inlineStr">
        <is>
          <t>420420947</t>
        </is>
      </c>
      <c r="B638" s="5" t="inlineStr">
        <is>
          <t>PROTECTO PROTECHOS ROJO 618 CUBETA 5 GL (18.925L)</t>
        </is>
      </c>
      <c r="C638" s="5" t="inlineStr">
        <is>
          <t>SIN CATEGORIA</t>
        </is>
      </c>
      <c r="D638" s="11" t="n">
        <v>32</v>
      </c>
      <c r="E638" s="12" t="n">
        <v>289530.21</v>
      </c>
      <c r="F638" s="12" t="n">
        <v>1273336.68</v>
      </c>
      <c r="G638" s="14">
        <f>E638/SUM(E$2:E$4165)</f>
        <v/>
      </c>
      <c r="H638" s="14">
        <f>H637+G638</f>
        <v/>
      </c>
      <c r="I638" s="5">
        <f>IF(H638&lt;=p_rot_a,"A",IF(H638&lt;=p_rot_b,"B","C"))</f>
        <v/>
      </c>
      <c r="J638" s="5" t="inlineStr">
        <is>
          <t>SI</t>
        </is>
      </c>
    </row>
    <row r="639">
      <c r="A639" s="5" t="inlineStr">
        <is>
          <t>351100300992433</t>
        </is>
      </c>
      <c r="B639" s="5" t="inlineStr">
        <is>
          <t>PANEL DUCHA DORADA MULTIFUNCION AQP-23441</t>
        </is>
      </c>
      <c r="C639" s="5" t="inlineStr">
        <is>
          <t>IMPORTACION GRIFERIA</t>
        </is>
      </c>
      <c r="D639" s="11" t="n">
        <v>7</v>
      </c>
      <c r="E639" s="12" t="n">
        <v>289400.8</v>
      </c>
      <c r="F639" s="12" t="n">
        <v>526283.1899999999</v>
      </c>
      <c r="G639" s="14">
        <f>E639/SUM(E$2:E$4165)</f>
        <v/>
      </c>
      <c r="H639" s="14">
        <f>H638+G639</f>
        <v/>
      </c>
      <c r="I639" s="5">
        <f>IF(H639&lt;=p_rot_a,"A",IF(H639&lt;=p_rot_b,"B","C"))</f>
        <v/>
      </c>
      <c r="J639" s="5" t="inlineStr">
        <is>
          <t>NO</t>
        </is>
      </c>
    </row>
    <row r="640">
      <c r="A640" s="5" t="inlineStr">
        <is>
          <t>351100300992772</t>
        </is>
      </c>
      <c r="B640" s="5" t="inlineStr">
        <is>
          <t>CELAJE COMBO MUEBLE CAFE CLARO + LAVATORIO + GRIFERIA  + DESAGUE 45CM X 45 CM X 78CM</t>
        </is>
      </c>
      <c r="C640" s="5" t="inlineStr">
        <is>
          <t>LOZA SANITARIA</t>
        </is>
      </c>
      <c r="D640" s="11" t="n">
        <v>11</v>
      </c>
      <c r="E640" s="12" t="n">
        <v>289018.13</v>
      </c>
      <c r="F640" s="12" t="n">
        <v>787610.62</v>
      </c>
      <c r="G640" s="14">
        <f>E640/SUM(E$2:E$4165)</f>
        <v/>
      </c>
      <c r="H640" s="14">
        <f>H639+G640</f>
        <v/>
      </c>
      <c r="I640" s="5">
        <f>IF(H640&lt;=p_rot_a,"A",IF(H640&lt;=p_rot_b,"B","C"))</f>
        <v/>
      </c>
      <c r="J640" s="5" t="inlineStr">
        <is>
          <t>NO</t>
        </is>
      </c>
    </row>
    <row r="641">
      <c r="A641" s="5" t="inlineStr">
        <is>
          <t>PINT-AN-0025</t>
        </is>
      </c>
      <c r="B641" s="5" t="inlineStr">
        <is>
          <t>LANCO ANTICORROSIVO IND NEGRO GALON AC3435-4</t>
        </is>
      </c>
      <c r="C641" s="5" t="inlineStr">
        <is>
          <t>ANTICORROSIVOS Y BASE ACEITE</t>
        </is>
      </c>
      <c r="D641" s="11" t="n">
        <v>70</v>
      </c>
      <c r="E641" s="12" t="n">
        <v>288348.53</v>
      </c>
      <c r="F641" s="12" t="n">
        <v>927504.23</v>
      </c>
      <c r="G641" s="14">
        <f>E641/SUM(E$2:E$4165)</f>
        <v/>
      </c>
      <c r="H641" s="14">
        <f>H640+G641</f>
        <v/>
      </c>
      <c r="I641" s="5">
        <f>IF(H641&lt;=p_rot_a,"A",IF(H641&lt;=p_rot_b,"B","C"))</f>
        <v/>
      </c>
      <c r="J641" s="5" t="inlineStr">
        <is>
          <t>SI</t>
        </is>
      </c>
    </row>
    <row r="642">
      <c r="A642" s="5" t="inlineStr">
        <is>
          <t>351100300992388</t>
        </is>
      </c>
      <c r="B642" s="5" t="inlineStr">
        <is>
          <t>DIAMOND MUEBLE LAVATORIO NB-U818-60 WHITE AEREO 60CM X 47CM X48CM ESPEJO LED (NO INCLUYE GRIFERIA)</t>
        </is>
      </c>
      <c r="C642" s="5" t="inlineStr">
        <is>
          <t>IMPORTACION LOZA</t>
        </is>
      </c>
      <c r="D642" s="11" t="n">
        <v>13</v>
      </c>
      <c r="E642" s="12" t="n">
        <v>288204.33</v>
      </c>
      <c r="F642" s="12" t="n">
        <v>967359.11</v>
      </c>
      <c r="G642" s="14">
        <f>E642/SUM(E$2:E$4165)</f>
        <v/>
      </c>
      <c r="H642" s="14">
        <f>H641+G642</f>
        <v/>
      </c>
      <c r="I642" s="5">
        <f>IF(H642&lt;=p_rot_a,"A",IF(H642&lt;=p_rot_b,"B","C"))</f>
        <v/>
      </c>
      <c r="J642" s="5" t="inlineStr">
        <is>
          <t>SI</t>
        </is>
      </c>
    </row>
    <row r="643">
      <c r="A643" s="5" t="inlineStr">
        <is>
          <t>11136</t>
        </is>
      </c>
      <c r="B643" s="5" t="inlineStr">
        <is>
          <t>LLAVE CONTROL DOBLE 1/2X1/2X1/2 EASTMAN MIBER</t>
        </is>
      </c>
      <c r="C643" s="5" t="inlineStr">
        <is>
          <t>FERRETERIA GENERAL</t>
        </is>
      </c>
      <c r="D643" s="11" t="n">
        <v>199</v>
      </c>
      <c r="E643" s="12" t="n">
        <v>288024.27</v>
      </c>
      <c r="F643" s="12" t="n">
        <v>778691.22</v>
      </c>
      <c r="G643" s="14">
        <f>E643/SUM(E$2:E$4165)</f>
        <v/>
      </c>
      <c r="H643" s="14">
        <f>H642+G643</f>
        <v/>
      </c>
      <c r="I643" s="5">
        <f>IF(H643&lt;=p_rot_a,"A",IF(H643&lt;=p_rot_b,"B","C"))</f>
        <v/>
      </c>
      <c r="J643" s="5" t="inlineStr">
        <is>
          <t>NO</t>
        </is>
      </c>
    </row>
    <row r="644">
      <c r="A644" s="5" t="inlineStr">
        <is>
          <t>PINT-PA-0017</t>
        </is>
      </c>
      <c r="B644" s="5" t="inlineStr">
        <is>
          <t>LANCO MAXIMA SATIN PASTEL GALON MA761-4</t>
        </is>
      </c>
      <c r="C644" s="5" t="inlineStr">
        <is>
          <t>PINTURA ACRILICA</t>
        </is>
      </c>
      <c r="D644" s="11" t="n">
        <v>60</v>
      </c>
      <c r="E644" s="12" t="n">
        <v>288022.55</v>
      </c>
      <c r="F644" s="12" t="n">
        <v>936386.8</v>
      </c>
      <c r="G644" s="14">
        <f>E644/SUM(E$2:E$4165)</f>
        <v/>
      </c>
      <c r="H644" s="14">
        <f>H643+G644</f>
        <v/>
      </c>
      <c r="I644" s="5">
        <f>IF(H644&lt;=p_rot_a,"A",IF(H644&lt;=p_rot_b,"B","C"))</f>
        <v/>
      </c>
      <c r="J644" s="5" t="inlineStr">
        <is>
          <t>SI</t>
        </is>
      </c>
    </row>
    <row r="645">
      <c r="A645" s="5" t="inlineStr">
        <is>
          <t>351100300992707</t>
        </is>
      </c>
      <c r="B645" s="5" t="inlineStr">
        <is>
          <t>DJ BAHIA MUEBLE 80CM X 50CM INCLUYE LAVATORIO ESPEJO REPISA BRILLANTE AEREO LUX STONE Y001-NP3 80CM</t>
        </is>
      </c>
      <c r="C645" s="5" t="inlineStr">
        <is>
          <t>IMPORTACION LOZA</t>
        </is>
      </c>
      <c r="D645" s="11" t="n">
        <v>7</v>
      </c>
      <c r="E645" s="12" t="n">
        <v>287635.51</v>
      </c>
      <c r="F645" s="12" t="n">
        <v>533319.25</v>
      </c>
      <c r="G645" s="14">
        <f>E645/SUM(E$2:E$4165)</f>
        <v/>
      </c>
      <c r="H645" s="14">
        <f>H644+G645</f>
        <v/>
      </c>
      <c r="I645" s="5">
        <f>IF(H645&lt;=p_rot_a,"A",IF(H645&lt;=p_rot_b,"B","C"))</f>
        <v/>
      </c>
      <c r="J645" s="5" t="inlineStr">
        <is>
          <t>NO</t>
        </is>
      </c>
    </row>
    <row r="646">
      <c r="A646" s="5" t="inlineStr">
        <is>
          <t>351100300991841</t>
        </is>
      </c>
      <c r="B646" s="5" t="inlineStr">
        <is>
          <t>PERFIL ESQUINERO INTERNO DORADO PARA LAMINA PVC 2.5M</t>
        </is>
      </c>
      <c r="C646" s="5" t="inlineStr">
        <is>
          <t>IMPORTACION LAMINA PVC, BAMBU, ACC</t>
        </is>
      </c>
      <c r="D646" s="11" t="n">
        <v>154</v>
      </c>
      <c r="E646" s="12" t="n">
        <v>285564.54</v>
      </c>
      <c r="F646" s="12" t="n">
        <v>438420.78</v>
      </c>
      <c r="G646" s="14">
        <f>E646/SUM(E$2:E$4165)</f>
        <v/>
      </c>
      <c r="H646" s="14">
        <f>H645+G646</f>
        <v/>
      </c>
      <c r="I646" s="5">
        <f>IF(H646&lt;=p_rot_a,"A",IF(H646&lt;=p_rot_b,"B","C"))</f>
        <v/>
      </c>
      <c r="J646" s="5" t="inlineStr">
        <is>
          <t>NO</t>
        </is>
      </c>
    </row>
    <row r="647">
      <c r="A647" s="5" t="inlineStr">
        <is>
          <t>1047</t>
        </is>
      </c>
      <c r="B647" s="5" t="inlineStr">
        <is>
          <t>CABLE 12 BLANCO POR CAJA</t>
        </is>
      </c>
      <c r="C647" s="5" t="inlineStr">
        <is>
          <t>ACCESORIOS ELECTRICOS Y CABLES</t>
        </is>
      </c>
      <c r="D647" s="11" t="n">
        <v>38</v>
      </c>
      <c r="E647" s="12" t="n">
        <v>285483.57</v>
      </c>
      <c r="F647" s="12" t="n">
        <v>1161996.97</v>
      </c>
      <c r="G647" s="14">
        <f>E647/SUM(E$2:E$4165)</f>
        <v/>
      </c>
      <c r="H647" s="14">
        <f>H646+G647</f>
        <v/>
      </c>
      <c r="I647" s="5">
        <f>IF(H647&lt;=p_rot_a,"A",IF(H647&lt;=p_rot_b,"B","C"))</f>
        <v/>
      </c>
      <c r="J647" s="5" t="inlineStr">
        <is>
          <t>SI</t>
        </is>
      </c>
    </row>
    <row r="648">
      <c r="A648" s="5" t="inlineStr">
        <is>
          <t>351100300992250</t>
        </is>
      </c>
      <c r="B648" s="5" t="inlineStr">
        <is>
          <t>LIQUIDACION FREGADERO DERECHO PARCHE 50CM X 100CM + CACHERA CROMADA LORIENT P-11632 + DESAGUE</t>
        </is>
      </c>
      <c r="C648" s="5" t="inlineStr">
        <is>
          <t>GRIFERIA - ACC. BAÑO Y COCINA</t>
        </is>
      </c>
      <c r="D648" s="11" t="n">
        <v>43</v>
      </c>
      <c r="E648" s="12" t="n">
        <v>285057.32</v>
      </c>
      <c r="F648" s="12" t="n">
        <v>753628.3199999999</v>
      </c>
      <c r="G648" s="14">
        <f>E648/SUM(E$2:E$4165)</f>
        <v/>
      </c>
      <c r="H648" s="14">
        <f>H647+G648</f>
        <v/>
      </c>
      <c r="I648" s="5">
        <f>IF(H648&lt;=p_rot_a,"A",IF(H648&lt;=p_rot_b,"B","C"))</f>
        <v/>
      </c>
      <c r="J648" s="5" t="inlineStr">
        <is>
          <t>NO</t>
        </is>
      </c>
    </row>
    <row r="649">
      <c r="A649" s="5" t="inlineStr">
        <is>
          <t>351100300992333</t>
        </is>
      </c>
      <c r="B649" s="5" t="inlineStr">
        <is>
          <t>PANEL DUCHA MULTIFUNCION PLATA FF-1812</t>
        </is>
      </c>
      <c r="C649" s="5" t="inlineStr">
        <is>
          <t>IMPORTACION GRIFERIA</t>
        </is>
      </c>
      <c r="D649" s="11" t="n">
        <v>9</v>
      </c>
      <c r="E649" s="12" t="n">
        <v>284408.82</v>
      </c>
      <c r="F649" s="12" t="n">
        <v>601663.72</v>
      </c>
      <c r="G649" s="14">
        <f>E649/SUM(E$2:E$4165)</f>
        <v/>
      </c>
      <c r="H649" s="14">
        <f>H648+G649</f>
        <v/>
      </c>
      <c r="I649" s="5">
        <f>IF(H649&lt;=p_rot_a,"A",IF(H649&lt;=p_rot_b,"B","C"))</f>
        <v/>
      </c>
      <c r="J649" s="5" t="inlineStr">
        <is>
          <t>NO</t>
        </is>
      </c>
    </row>
    <row r="650">
      <c r="A650" s="5" t="inlineStr">
        <is>
          <t>351100300992629</t>
        </is>
      </c>
      <c r="B650" s="5" t="inlineStr">
        <is>
          <t>LAMINA NUEVA TEC XL LINO BEIGE 1.22X2.80 5MM DE012 1-V MATE FIBRA BAMBU CARBON PVC IMITACION TELA</t>
        </is>
      </c>
      <c r="C650" s="5" t="inlineStr">
        <is>
          <t>LAMINA PVC, BAMBU, ACC</t>
        </is>
      </c>
      <c r="D650" s="11" t="n">
        <v>46</v>
      </c>
      <c r="E650" s="12" t="n">
        <v>284060.19</v>
      </c>
      <c r="F650" s="12" t="n">
        <v>1017077.52</v>
      </c>
      <c r="G650" s="14">
        <f>E650/SUM(E$2:E$4165)</f>
        <v/>
      </c>
      <c r="H650" s="14">
        <f>H649+G650</f>
        <v/>
      </c>
      <c r="I650" s="5">
        <f>IF(H650&lt;=p_rot_a,"A",IF(H650&lt;=p_rot_b,"B","C"))</f>
        <v/>
      </c>
      <c r="J650" s="5" t="inlineStr">
        <is>
          <t>SI</t>
        </is>
      </c>
    </row>
    <row r="651">
      <c r="A651" s="5" t="inlineStr">
        <is>
          <t>351100300991560</t>
        </is>
      </c>
      <c r="B651" s="5" t="inlineStr">
        <is>
          <t>DIAMOND LAVATORIO NEGRO MATE 8010D-M2 TIPO BOWL SOBREPONER 34CM X 34CM</t>
        </is>
      </c>
      <c r="C651" s="5" t="inlineStr">
        <is>
          <t>IMPORTACION LOZA</t>
        </is>
      </c>
      <c r="D651" s="11" t="n">
        <v>17</v>
      </c>
      <c r="E651" s="12" t="n">
        <v>283843.24</v>
      </c>
      <c r="F651" s="12" t="n">
        <v>562358.0699999999</v>
      </c>
      <c r="G651" s="14">
        <f>E651/SUM(E$2:E$4165)</f>
        <v/>
      </c>
      <c r="H651" s="14">
        <f>H650+G651</f>
        <v/>
      </c>
      <c r="I651" s="5">
        <f>IF(H651&lt;=p_rot_a,"A",IF(H651&lt;=p_rot_b,"B","C"))</f>
        <v/>
      </c>
      <c r="J651" s="5" t="inlineStr">
        <is>
          <t>NO</t>
        </is>
      </c>
    </row>
    <row r="652">
      <c r="A652" s="5" t="inlineStr">
        <is>
          <t>351100300992016</t>
        </is>
      </c>
      <c r="B652" s="5" t="inlineStr">
        <is>
          <t xml:space="preserve">TBM-47M FOSET CACHERA TIPO BOWL MONOCOMANDO ALTA NEGRA </t>
        </is>
      </c>
      <c r="C652" s="5" t="inlineStr">
        <is>
          <t>GRIFERIA - ACC. BAÑO Y COCINA</t>
        </is>
      </c>
      <c r="D652" s="11" t="n">
        <v>58</v>
      </c>
      <c r="E652" s="12" t="n">
        <v>283717.36</v>
      </c>
      <c r="F652" s="12" t="n">
        <v>749526.48</v>
      </c>
      <c r="G652" s="14">
        <f>E652/SUM(E$2:E$4165)</f>
        <v/>
      </c>
      <c r="H652" s="14">
        <f>H651+G652</f>
        <v/>
      </c>
      <c r="I652" s="5">
        <f>IF(H652&lt;=p_rot_a,"A",IF(H652&lt;=p_rot_b,"B","C"))</f>
        <v/>
      </c>
      <c r="J652" s="5" t="inlineStr">
        <is>
          <t>NO</t>
        </is>
      </c>
    </row>
    <row r="653">
      <c r="A653" s="5" t="inlineStr">
        <is>
          <t>533</t>
        </is>
      </c>
      <c r="B653" s="5" t="inlineStr">
        <is>
          <t>FIBROLIT 6MM PLYROCK</t>
        </is>
      </c>
      <c r="C653" s="5" t="inlineStr">
        <is>
          <t>LAMINAS Y PERFILERIA LIVIANA</t>
        </is>
      </c>
      <c r="D653" s="11" t="n">
        <v>145</v>
      </c>
      <c r="E653" s="12" t="n">
        <v>282904.49</v>
      </c>
      <c r="F653" s="12" t="n">
        <v>1640612.64</v>
      </c>
      <c r="G653" s="14">
        <f>E653/SUM(E$2:E$4165)</f>
        <v/>
      </c>
      <c r="H653" s="14">
        <f>H652+G653</f>
        <v/>
      </c>
      <c r="I653" s="5">
        <f>IF(H653&lt;=p_rot_a,"A",IF(H653&lt;=p_rot_b,"B","C"))</f>
        <v/>
      </c>
      <c r="J653" s="5" t="inlineStr">
        <is>
          <t>SI</t>
        </is>
      </c>
    </row>
    <row r="654">
      <c r="A654" s="5" t="inlineStr">
        <is>
          <t>4166</t>
        </is>
      </c>
      <c r="B654" s="5" t="inlineStr">
        <is>
          <t>TOTAL DISCO TRONZADORA 14   TAC2213551</t>
        </is>
      </c>
      <c r="C654" s="5" t="inlineStr">
        <is>
          <t>FERRETERIA GENERAL</t>
        </is>
      </c>
      <c r="D654" s="11" t="n">
        <v>164</v>
      </c>
      <c r="E654" s="12" t="n">
        <v>282547.46</v>
      </c>
      <c r="F654" s="12" t="n">
        <v>487349.38</v>
      </c>
      <c r="G654" s="14">
        <f>E654/SUM(E$2:E$4165)</f>
        <v/>
      </c>
      <c r="H654" s="14">
        <f>H653+G654</f>
        <v/>
      </c>
      <c r="I654" s="5">
        <f>IF(H654&lt;=p_rot_a,"A",IF(H654&lt;=p_rot_b,"B","C"))</f>
        <v/>
      </c>
      <c r="J654" s="5" t="inlineStr">
        <is>
          <t>NO</t>
        </is>
      </c>
    </row>
    <row r="655">
      <c r="A655" s="5" t="inlineStr">
        <is>
          <t>351100300992277</t>
        </is>
      </c>
      <c r="B655" s="5" t="inlineStr">
        <is>
          <t>SIDING WPC PARA EXTERIOR 14CM X 2.90M WALNUT DE083.</t>
        </is>
      </c>
      <c r="C655" s="5" t="inlineStr">
        <is>
          <t>SIDING EXTERIOR WPC</t>
        </is>
      </c>
      <c r="D655" s="11" t="n">
        <v>146</v>
      </c>
      <c r="E655" s="12" t="n">
        <v>281916</v>
      </c>
      <c r="F655" s="12" t="n">
        <v>1068748</v>
      </c>
      <c r="G655" s="14">
        <f>E655/SUM(E$2:E$4165)</f>
        <v/>
      </c>
      <c r="H655" s="14">
        <f>H654+G655</f>
        <v/>
      </c>
      <c r="I655" s="5">
        <f>IF(H655&lt;=p_rot_a,"A",IF(H655&lt;=p_rot_b,"B","C"))</f>
        <v/>
      </c>
      <c r="J655" s="5" t="inlineStr">
        <is>
          <t>SI</t>
        </is>
      </c>
    </row>
    <row r="656">
      <c r="A656" s="5" t="inlineStr">
        <is>
          <t>351100300992827</t>
        </is>
      </c>
      <c r="B656" s="5" t="inlineStr">
        <is>
          <t>CALENTADOR DE PASO 220V 7200W AQPX-7200 39CM X 39CM TEMPERATURA 30-55°C</t>
        </is>
      </c>
      <c r="C656" s="5" t="inlineStr">
        <is>
          <t>IMPORTACION GRIFERIA</t>
        </is>
      </c>
      <c r="D656" s="11" t="n">
        <v>7</v>
      </c>
      <c r="E656" s="12" t="n">
        <v>281418.73</v>
      </c>
      <c r="F656" s="12" t="n">
        <v>459955.75</v>
      </c>
      <c r="G656" s="14">
        <f>E656/SUM(E$2:E$4165)</f>
        <v/>
      </c>
      <c r="H656" s="14">
        <f>H655+G656</f>
        <v/>
      </c>
      <c r="I656" s="5">
        <f>IF(H656&lt;=p_rot_a,"A",IF(H656&lt;=p_rot_b,"B","C"))</f>
        <v/>
      </c>
      <c r="J656" s="5" t="inlineStr">
        <is>
          <t>NO</t>
        </is>
      </c>
    </row>
    <row r="657">
      <c r="A657" s="5" t="inlineStr">
        <is>
          <t>351100300992084</t>
        </is>
      </c>
      <c r="B657" s="5" t="inlineStr">
        <is>
          <t>TOTAL COMBO 4PCS SIERRA + TALADRO + MULTIFUNCIONAL + PIST IMPACTO + BATERIAS + ACCES UTOSLI241169</t>
        </is>
      </c>
      <c r="C657" s="5" t="inlineStr">
        <is>
          <t>SIN CATEGORIA</t>
        </is>
      </c>
      <c r="D657" s="11" t="n">
        <v>17</v>
      </c>
      <c r="E657" s="12" t="n">
        <v>281245.67</v>
      </c>
      <c r="F657" s="12" t="n">
        <v>1405884.96</v>
      </c>
      <c r="G657" s="14">
        <f>E657/SUM(E$2:E$4165)</f>
        <v/>
      </c>
      <c r="H657" s="14">
        <f>H656+G657</f>
        <v/>
      </c>
      <c r="I657" s="5">
        <f>IF(H657&lt;=p_rot_a,"A",IF(H657&lt;=p_rot_b,"B","C"))</f>
        <v/>
      </c>
      <c r="J657" s="5" t="inlineStr">
        <is>
          <t>SI</t>
        </is>
      </c>
    </row>
    <row r="658">
      <c r="A658" s="5" t="inlineStr">
        <is>
          <t>54492829</t>
        </is>
      </c>
      <c r="B658" s="5" t="inlineStr">
        <is>
          <t>CACHERA DE FREGADERO CON CALENTADOR INCLUIDO PLASTICO / SATINADO AQP-23561</t>
        </is>
      </c>
      <c r="C658" s="5" t="inlineStr">
        <is>
          <t>IMPORTACION GRIFERIA</t>
        </is>
      </c>
      <c r="D658" s="11" t="n">
        <v>20</v>
      </c>
      <c r="E658" s="12" t="n">
        <v>280793.84</v>
      </c>
      <c r="F658" s="12" t="n">
        <v>495575.22</v>
      </c>
      <c r="G658" s="14">
        <f>E658/SUM(E$2:E$4165)</f>
        <v/>
      </c>
      <c r="H658" s="14">
        <f>H657+G658</f>
        <v/>
      </c>
      <c r="I658" s="5">
        <f>IF(H658&lt;=p_rot_a,"A",IF(H658&lt;=p_rot_b,"B","C"))</f>
        <v/>
      </c>
      <c r="J658" s="5" t="inlineStr">
        <is>
          <t>NO</t>
        </is>
      </c>
    </row>
    <row r="659">
      <c r="A659" s="5" t="inlineStr">
        <is>
          <t>14100041</t>
        </is>
      </c>
      <c r="B659" s="5" t="inlineStr">
        <is>
          <t>PUERTA PLEGABLE BROWN TIVOLI 91 X 210 CM</t>
        </is>
      </c>
      <c r="C659" s="5" t="inlineStr">
        <is>
          <t>PUERTAS</t>
        </is>
      </c>
      <c r="D659" s="11" t="n">
        <v>69</v>
      </c>
      <c r="E659" s="12" t="n">
        <v>280341.96</v>
      </c>
      <c r="F659" s="12" t="n">
        <v>990834.96</v>
      </c>
      <c r="G659" s="14">
        <f>E659/SUM(E$2:E$4165)</f>
        <v/>
      </c>
      <c r="H659" s="14">
        <f>H658+G659</f>
        <v/>
      </c>
      <c r="I659" s="5">
        <f>IF(H659&lt;=p_rot_a,"A",IF(H659&lt;=p_rot_b,"B","C"))</f>
        <v/>
      </c>
      <c r="J659" s="5" t="inlineStr">
        <is>
          <t>SI</t>
        </is>
      </c>
    </row>
    <row r="660">
      <c r="A660" s="5" t="inlineStr">
        <is>
          <t>351100300992806</t>
        </is>
      </c>
      <c r="B660" s="5" t="inlineStr">
        <is>
          <t>MUEBLE DE LAVATORIO AEREO COMPACTO NEGRO 10811-NEGRO CON ESPEJO 40X50X15CM</t>
        </is>
      </c>
      <c r="C660" s="5" t="inlineStr">
        <is>
          <t>IMPORTACION LOZA</t>
        </is>
      </c>
      <c r="D660" s="11" t="n">
        <v>14</v>
      </c>
      <c r="E660" s="12" t="n">
        <v>280313.63</v>
      </c>
      <c r="F660" s="12" t="n">
        <v>557522.12</v>
      </c>
      <c r="G660" s="14">
        <f>E660/SUM(E$2:E$4165)</f>
        <v/>
      </c>
      <c r="H660" s="14">
        <f>H659+G660</f>
        <v/>
      </c>
      <c r="I660" s="5">
        <f>IF(H660&lt;=p_rot_a,"A",IF(H660&lt;=p_rot_b,"B","C"))</f>
        <v/>
      </c>
      <c r="J660" s="5" t="inlineStr">
        <is>
          <t>NO</t>
        </is>
      </c>
    </row>
    <row r="661">
      <c r="A661" s="5" t="inlineStr">
        <is>
          <t>351100300991941</t>
        </is>
      </c>
      <c r="B661" s="5" t="inlineStr">
        <is>
          <t>DIAMOND MUEBLE LAVATORIO 2104A-60 CON PATAS 60CM X 47CM X 82CM</t>
        </is>
      </c>
      <c r="C661" s="5" t="inlineStr">
        <is>
          <t>SIN CATEGORIA</t>
        </is>
      </c>
      <c r="D661" s="11" t="n">
        <v>10</v>
      </c>
      <c r="E661" s="12" t="n">
        <v>278775.92</v>
      </c>
      <c r="F661" s="12" t="n">
        <v>680458.54</v>
      </c>
      <c r="G661" s="14">
        <f>E661/SUM(E$2:E$4165)</f>
        <v/>
      </c>
      <c r="H661" s="14">
        <f>H660+G661</f>
        <v/>
      </c>
      <c r="I661" s="5">
        <f>IF(H661&lt;=p_rot_a,"A",IF(H661&lt;=p_rot_b,"B","C"))</f>
        <v/>
      </c>
      <c r="J661" s="5" t="inlineStr">
        <is>
          <t>NO</t>
        </is>
      </c>
    </row>
    <row r="662">
      <c r="A662" s="5" t="inlineStr">
        <is>
          <t>7663</t>
        </is>
      </c>
      <c r="B662" s="5" t="inlineStr">
        <is>
          <t>TORNILLO GYP 2 PF x 100</t>
        </is>
      </c>
      <c r="C662" s="5" t="inlineStr">
        <is>
          <t>TORNILLERIA</t>
        </is>
      </c>
      <c r="D662" s="11" t="n">
        <v>528</v>
      </c>
      <c r="E662" s="12" t="n">
        <v>278194.79</v>
      </c>
      <c r="F662" s="12" t="n">
        <v>432534.99</v>
      </c>
      <c r="G662" s="14">
        <f>E662/SUM(E$2:E$4165)</f>
        <v/>
      </c>
      <c r="H662" s="14">
        <f>H661+G662</f>
        <v/>
      </c>
      <c r="I662" s="5">
        <f>IF(H662&lt;=p_rot_a,"A",IF(H662&lt;=p_rot_b,"B","C"))</f>
        <v/>
      </c>
      <c r="J662" s="5" t="inlineStr">
        <is>
          <t>NO</t>
        </is>
      </c>
    </row>
    <row r="663">
      <c r="A663" s="5" t="inlineStr">
        <is>
          <t>351100300992263</t>
        </is>
      </c>
      <c r="B663" s="5" t="inlineStr">
        <is>
          <t>DIAMOND LAVATORIO MARMOL CARAMEL 3018A-R31 TIPO BOWL SOBREPONER 36X36CM</t>
        </is>
      </c>
      <c r="C663" s="5" t="inlineStr">
        <is>
          <t>IMPORTACION LOZA</t>
        </is>
      </c>
      <c r="D663" s="11" t="n">
        <v>18</v>
      </c>
      <c r="E663" s="12" t="n">
        <v>276885.43</v>
      </c>
      <c r="F663" s="12" t="n">
        <v>552123.61</v>
      </c>
      <c r="G663" s="14">
        <f>E663/SUM(E$2:E$4165)</f>
        <v/>
      </c>
      <c r="H663" s="14">
        <f>H662+G663</f>
        <v/>
      </c>
      <c r="I663" s="5">
        <f>IF(H663&lt;=p_rot_a,"A",IF(H663&lt;=p_rot_b,"B","C"))</f>
        <v/>
      </c>
      <c r="J663" s="5" t="inlineStr">
        <is>
          <t>NO</t>
        </is>
      </c>
    </row>
    <row r="664">
      <c r="A664" s="5" t="inlineStr">
        <is>
          <t>351100300991211</t>
        </is>
      </c>
      <c r="B664" s="5" t="inlineStr">
        <is>
          <t>LAMINA PVC 9032 DIAMOND BLACK 1.22X2.44 3MM IMITACION PIEDRA NATURAL</t>
        </is>
      </c>
      <c r="C664" s="5" t="inlineStr">
        <is>
          <t>IMPORTACION LAMINA PVC, BAMBU, ACC</t>
        </is>
      </c>
      <c r="D664" s="11" t="n">
        <v>61</v>
      </c>
      <c r="E664" s="12" t="n">
        <v>276598.28</v>
      </c>
      <c r="F664" s="12" t="n">
        <v>1063745.61</v>
      </c>
      <c r="G664" s="14">
        <f>E664/SUM(E$2:E$4165)</f>
        <v/>
      </c>
      <c r="H664" s="14">
        <f>H663+G664</f>
        <v/>
      </c>
      <c r="I664" s="5">
        <f>IF(H664&lt;=p_rot_a,"A",IF(H664&lt;=p_rot_b,"B","C"))</f>
        <v/>
      </c>
      <c r="J664" s="5" t="inlineStr">
        <is>
          <t>SI</t>
        </is>
      </c>
    </row>
    <row r="665">
      <c r="A665" s="5" t="inlineStr">
        <is>
          <t>351100300992714</t>
        </is>
      </c>
      <c r="B665" s="5" t="inlineStr">
        <is>
          <t>DJ AURA MUEBLE 120CM X 50CM INCLUYE LAVATORIO ESPEJO REPISA BRILLANTE AEREO LUX STONE Y002-N1 120CM</t>
        </is>
      </c>
      <c r="C665" s="5" t="inlineStr">
        <is>
          <t>IMPORTACION LOZA</t>
        </is>
      </c>
      <c r="D665" s="11" t="n">
        <v>5</v>
      </c>
      <c r="E665" s="12" t="n">
        <v>275463.07</v>
      </c>
      <c r="F665" s="12" t="n">
        <v>547052.21</v>
      </c>
      <c r="G665" s="14">
        <f>E665/SUM(E$2:E$4165)</f>
        <v/>
      </c>
      <c r="H665" s="14">
        <f>H664+G665</f>
        <v/>
      </c>
      <c r="I665" s="5">
        <f>IF(H665&lt;=p_rot_a,"A",IF(H665&lt;=p_rot_b,"B","C"))</f>
        <v/>
      </c>
      <c r="J665" s="5" t="inlineStr">
        <is>
          <t>NO</t>
        </is>
      </c>
    </row>
    <row r="666">
      <c r="A666" s="5" t="inlineStr">
        <is>
          <t>351100300992722</t>
        </is>
      </c>
      <c r="B666" s="5" t="inlineStr">
        <is>
          <t>DJ NOVAE LED MUEBLE 80CM X 50CM INCLU LAVATORI ESPEJO REPISA AERE LUX STONE Y009-N1 80CM</t>
        </is>
      </c>
      <c r="C666" s="5" t="inlineStr">
        <is>
          <t>IMPORTACION LOZA</t>
        </is>
      </c>
      <c r="D666" s="11" t="n">
        <v>6</v>
      </c>
      <c r="E666" s="12" t="n">
        <v>275293.73</v>
      </c>
      <c r="F666" s="12" t="n">
        <v>515963.5</v>
      </c>
      <c r="G666" s="14">
        <f>E666/SUM(E$2:E$4165)</f>
        <v/>
      </c>
      <c r="H666" s="14">
        <f>H665+G666</f>
        <v/>
      </c>
      <c r="I666" s="5">
        <f>IF(H666&lt;=p_rot_a,"A",IF(H666&lt;=p_rot_b,"B","C"))</f>
        <v/>
      </c>
      <c r="J666" s="5" t="inlineStr">
        <is>
          <t>NO</t>
        </is>
      </c>
    </row>
    <row r="667">
      <c r="A667" s="5" t="inlineStr">
        <is>
          <t>7255</t>
        </is>
      </c>
      <c r="B667" s="5" t="inlineStr">
        <is>
          <t>STANLEY BISAGRA 3X3 S081-100</t>
        </is>
      </c>
      <c r="C667" s="5" t="inlineStr">
        <is>
          <t>FERRETERIA GENERAL</t>
        </is>
      </c>
      <c r="D667" s="11" t="n">
        <v>844</v>
      </c>
      <c r="E667" s="12" t="n">
        <v>275011.13</v>
      </c>
      <c r="F667" s="12" t="n">
        <v>968276.78</v>
      </c>
      <c r="G667" s="14">
        <f>E667/SUM(E$2:E$4165)</f>
        <v/>
      </c>
      <c r="H667" s="14">
        <f>H666+G667</f>
        <v/>
      </c>
      <c r="I667" s="5">
        <f>IF(H667&lt;=p_rot_a,"A",IF(H667&lt;=p_rot_b,"B","C"))</f>
        <v/>
      </c>
      <c r="J667" s="5" t="inlineStr">
        <is>
          <t>SI</t>
        </is>
      </c>
    </row>
    <row r="668">
      <c r="A668" s="5" t="inlineStr">
        <is>
          <t>20160015</t>
        </is>
      </c>
      <c r="B668" s="5" t="inlineStr">
        <is>
          <t>PORCELANATO BRILLANTE PUKY GRIS 60X60 CAJA 1.44M2 PY003</t>
        </is>
      </c>
      <c r="C668" s="5" t="inlineStr">
        <is>
          <t>PORCELANATO</t>
        </is>
      </c>
      <c r="D668" s="11" t="n">
        <v>132</v>
      </c>
      <c r="E668" s="12" t="n">
        <v>274998.49</v>
      </c>
      <c r="F668" s="12" t="n">
        <v>1099969.6</v>
      </c>
      <c r="G668" s="14">
        <f>E668/SUM(E$2:E$4165)</f>
        <v/>
      </c>
      <c r="H668" s="14">
        <f>H667+G668</f>
        <v/>
      </c>
      <c r="I668" s="5">
        <f>IF(H668&lt;=p_rot_a,"A",IF(H668&lt;=p_rot_b,"B","C"))</f>
        <v/>
      </c>
      <c r="J668" s="5" t="inlineStr">
        <is>
          <t>SI</t>
        </is>
      </c>
    </row>
    <row r="669">
      <c r="A669" s="5" t="inlineStr">
        <is>
          <t>351100300992854</t>
        </is>
      </c>
      <c r="B669" s="5" t="inlineStr">
        <is>
          <t>LLAVE LAVATORIO PERCIVAL NEGRA NT16302-7BK</t>
        </is>
      </c>
      <c r="C669" s="5" t="inlineStr">
        <is>
          <t>IMPORTACION GRIFERIA</t>
        </is>
      </c>
      <c r="D669" s="11" t="n">
        <v>26</v>
      </c>
      <c r="E669" s="12" t="n">
        <v>274760.05</v>
      </c>
      <c r="F669" s="12" t="n">
        <v>545628.3199999999</v>
      </c>
      <c r="G669" s="14">
        <f>E669/SUM(E$2:E$4165)</f>
        <v/>
      </c>
      <c r="H669" s="14">
        <f>H668+G669</f>
        <v/>
      </c>
      <c r="I669" s="5">
        <f>IF(H669&lt;=p_rot_a,"A",IF(H669&lt;=p_rot_b,"B","C"))</f>
        <v/>
      </c>
      <c r="J669" s="5" t="inlineStr">
        <is>
          <t>NO</t>
        </is>
      </c>
    </row>
    <row r="670">
      <c r="A670" s="5" t="inlineStr">
        <is>
          <t>547</t>
        </is>
      </c>
      <c r="B670" s="5" t="inlineStr">
        <is>
          <t>TRACK 2 1/2 CANAL 3.05</t>
        </is>
      </c>
      <c r="C670" s="5" t="inlineStr">
        <is>
          <t>LAMINAS Y PERFILERIA LIVIANA</t>
        </is>
      </c>
      <c r="D670" s="11" t="n">
        <v>1302</v>
      </c>
      <c r="E670" s="12" t="n">
        <v>274701.71</v>
      </c>
      <c r="F670" s="12" t="n">
        <v>953374.21</v>
      </c>
      <c r="G670" s="14">
        <f>E670/SUM(E$2:E$4165)</f>
        <v/>
      </c>
      <c r="H670" s="14">
        <f>H669+G670</f>
        <v/>
      </c>
      <c r="I670" s="5">
        <f>IF(H670&lt;=p_rot_a,"A",IF(H670&lt;=p_rot_b,"B","C"))</f>
        <v/>
      </c>
      <c r="J670" s="5" t="inlineStr">
        <is>
          <t>SI</t>
        </is>
      </c>
    </row>
    <row r="671">
      <c r="A671" s="5" t="inlineStr">
        <is>
          <t>229</t>
        </is>
      </c>
      <c r="B671" s="5" t="inlineStr">
        <is>
          <t>LAUREL BATIENTE 1/2X1 EN VARAS</t>
        </is>
      </c>
      <c r="C671" s="5" t="inlineStr">
        <is>
          <t>LAUREL</t>
        </is>
      </c>
      <c r="D671" s="11" t="n">
        <v>3226</v>
      </c>
      <c r="E671" s="12" t="n">
        <v>274404.07</v>
      </c>
      <c r="F671" s="12" t="n">
        <v>798539.0699999999</v>
      </c>
      <c r="G671" s="14">
        <f>E671/SUM(E$2:E$4165)</f>
        <v/>
      </c>
      <c r="H671" s="14">
        <f>H670+G671</f>
        <v/>
      </c>
      <c r="I671" s="5">
        <f>IF(H671&lt;=p_rot_a,"A",IF(H671&lt;=p_rot_b,"B","C"))</f>
        <v/>
      </c>
      <c r="J671" s="5" t="inlineStr">
        <is>
          <t>NO</t>
        </is>
      </c>
    </row>
    <row r="672">
      <c r="A672" s="5" t="inlineStr">
        <is>
          <t>324</t>
        </is>
      </c>
      <c r="B672" s="5" t="inlineStr">
        <is>
          <t>FRAGUA AAA GRIS OSCURO</t>
        </is>
      </c>
      <c r="C672" s="5" t="inlineStr">
        <is>
          <t>CERAMICAS, AZULEJOS, PORCELANATOS</t>
        </is>
      </c>
      <c r="D672" s="11" t="n">
        <v>720</v>
      </c>
      <c r="E672" s="12" t="n">
        <v>274082.82</v>
      </c>
      <c r="F672" s="12" t="n">
        <v>852516.03</v>
      </c>
      <c r="G672" s="14">
        <f>E672/SUM(E$2:E$4165)</f>
        <v/>
      </c>
      <c r="H672" s="14">
        <f>H671+G672</f>
        <v/>
      </c>
      <c r="I672" s="5">
        <f>IF(H672&lt;=p_rot_a,"A",IF(H672&lt;=p_rot_b,"B","C"))</f>
        <v/>
      </c>
      <c r="J672" s="5" t="inlineStr">
        <is>
          <t>NO</t>
        </is>
      </c>
    </row>
    <row r="673">
      <c r="A673" s="5" t="inlineStr">
        <is>
          <t>78392869</t>
        </is>
      </c>
      <c r="B673" s="5" t="inlineStr">
        <is>
          <t>LAMINA NUEVA TEC BALSATO TEXTURIZAD HY09138223-1 1.22 X. 2.44M 5MM MATE FIBRA BAMBU CARBON IMITACION</t>
        </is>
      </c>
      <c r="C673" s="5" t="inlineStr">
        <is>
          <t>IMPORTACION LAMINA PVC, BAMBU, ACC</t>
        </is>
      </c>
      <c r="D673" s="11" t="n">
        <v>35</v>
      </c>
      <c r="E673" s="12" t="n">
        <v>274074.2</v>
      </c>
      <c r="F673" s="12" t="n">
        <v>552161.0600000001</v>
      </c>
      <c r="G673" s="14">
        <f>E673/SUM(E$2:E$4165)</f>
        <v/>
      </c>
      <c r="H673" s="14">
        <f>H672+G673</f>
        <v/>
      </c>
      <c r="I673" s="5">
        <f>IF(H673&lt;=p_rot_a,"A",IF(H673&lt;=p_rot_b,"B","C"))</f>
        <v/>
      </c>
      <c r="J673" s="5" t="inlineStr">
        <is>
          <t>NO</t>
        </is>
      </c>
    </row>
    <row r="674">
      <c r="A674" s="5" t="inlineStr">
        <is>
          <t>28</t>
        </is>
      </c>
      <c r="B674" s="5" t="inlineStr">
        <is>
          <t>PINO RODAPIE MEDITERRANEO 3M</t>
        </is>
      </c>
      <c r="C674" s="5" t="inlineStr">
        <is>
          <t>PINO</t>
        </is>
      </c>
      <c r="D674" s="11" t="n">
        <v>344</v>
      </c>
      <c r="E674" s="12" t="n">
        <v>273999.62</v>
      </c>
      <c r="F674" s="12" t="n">
        <v>869493.8199999999</v>
      </c>
      <c r="G674" s="14">
        <f>E674/SUM(E$2:E$4165)</f>
        <v/>
      </c>
      <c r="H674" s="14">
        <f>H673+G674</f>
        <v/>
      </c>
      <c r="I674" s="5">
        <f>IF(H674&lt;=p_rot_a,"A",IF(H674&lt;=p_rot_b,"B","C"))</f>
        <v/>
      </c>
      <c r="J674" s="5" t="inlineStr">
        <is>
          <t>NO</t>
        </is>
      </c>
    </row>
    <row r="675">
      <c r="A675" s="5" t="inlineStr">
        <is>
          <t>351100300992344</t>
        </is>
      </c>
      <c r="B675" s="5" t="inlineStr">
        <is>
          <t>SET ACCESORIOS PARA BAÑO CON ESPEJO 5 PIEZAS AQP-23197</t>
        </is>
      </c>
      <c r="C675" s="5" t="inlineStr">
        <is>
          <t>IMPORTACION GRIFERIA</t>
        </is>
      </c>
      <c r="D675" s="11" t="n">
        <v>23</v>
      </c>
      <c r="E675" s="12" t="n">
        <v>273377.4</v>
      </c>
      <c r="F675" s="12" t="n">
        <v>554706.55</v>
      </c>
      <c r="G675" s="14">
        <f>E675/SUM(E$2:E$4165)</f>
        <v/>
      </c>
      <c r="H675" s="14">
        <f>H674+G675</f>
        <v/>
      </c>
      <c r="I675" s="5">
        <f>IF(H675&lt;=p_rot_a,"A",IF(H675&lt;=p_rot_b,"B","C"))</f>
        <v/>
      </c>
      <c r="J675" s="5" t="inlineStr">
        <is>
          <t>NO</t>
        </is>
      </c>
    </row>
    <row r="676">
      <c r="A676" s="5" t="inlineStr">
        <is>
          <t>9183</t>
        </is>
      </c>
      <c r="B676" s="5" t="inlineStr">
        <is>
          <t>CAJA RECTANGULAR EMT LIVIANA 0.7</t>
        </is>
      </c>
      <c r="C676" s="5" t="inlineStr">
        <is>
          <t>ACCESORIOS ELECTRICOS Y CABLES</t>
        </is>
      </c>
      <c r="D676" s="11" t="n">
        <v>1645</v>
      </c>
      <c r="E676" s="12" t="n">
        <v>272279.01</v>
      </c>
      <c r="F676" s="12" t="n">
        <v>535934.3100000001</v>
      </c>
      <c r="G676" s="14">
        <f>E676/SUM(E$2:E$4165)</f>
        <v/>
      </c>
      <c r="H676" s="14">
        <f>H675+G676</f>
        <v/>
      </c>
      <c r="I676" s="5">
        <f>IF(H676&lt;=p_rot_a,"A",IF(H676&lt;=p_rot_b,"B","C"))</f>
        <v/>
      </c>
      <c r="J676" s="5" t="inlineStr">
        <is>
          <t>NO</t>
        </is>
      </c>
    </row>
    <row r="677">
      <c r="A677" s="5" t="inlineStr">
        <is>
          <t>82347535</t>
        </is>
      </c>
      <c r="B677" s="5" t="inlineStr">
        <is>
          <t>PERFIL ANGULAR ESQUINERO NIQUEL PARA PANEL PVC 2.45M</t>
        </is>
      </c>
      <c r="C677" s="5" t="inlineStr">
        <is>
          <t>LAMINA PVC, BAMBU, ACC</t>
        </is>
      </c>
      <c r="D677" s="11" t="n">
        <v>129</v>
      </c>
      <c r="E677" s="12" t="n">
        <v>271433.48</v>
      </c>
      <c r="F677" s="12" t="n">
        <v>398163.72</v>
      </c>
      <c r="G677" s="14">
        <f>E677/SUM(E$2:E$4165)</f>
        <v/>
      </c>
      <c r="H677" s="14">
        <f>H676+G677</f>
        <v/>
      </c>
      <c r="I677" s="5">
        <f>IF(H677&lt;=p_rot_a,"A",IF(H677&lt;=p_rot_b,"B","C"))</f>
        <v/>
      </c>
      <c r="J677" s="5" t="inlineStr">
        <is>
          <t>NO</t>
        </is>
      </c>
    </row>
    <row r="678">
      <c r="A678" s="5" t="inlineStr">
        <is>
          <t>351100300992490</t>
        </is>
      </c>
      <c r="B678" s="5" t="inlineStr">
        <is>
          <t>CACHERA FREGADERO RUBI GRIS PLOMO LS-2</t>
        </is>
      </c>
      <c r="C678" s="5" t="inlineStr">
        <is>
          <t>IMPORTACION GRIFERIA</t>
        </is>
      </c>
      <c r="D678" s="11" t="n">
        <v>24</v>
      </c>
      <c r="E678" s="12" t="n">
        <v>271262.13</v>
      </c>
      <c r="F678" s="12" t="n">
        <v>546230.09</v>
      </c>
      <c r="G678" s="14">
        <f>E678/SUM(E$2:E$4165)</f>
        <v/>
      </c>
      <c r="H678" s="14">
        <f>H677+G678</f>
        <v/>
      </c>
      <c r="I678" s="5">
        <f>IF(H678&lt;=p_rot_a,"A",IF(H678&lt;=p_rot_b,"B","C"))</f>
        <v/>
      </c>
      <c r="J678" s="5" t="inlineStr">
        <is>
          <t>NO</t>
        </is>
      </c>
    </row>
    <row r="679">
      <c r="A679" s="5" t="inlineStr">
        <is>
          <t>351100300992679</t>
        </is>
      </c>
      <c r="B679" s="5" t="inlineStr">
        <is>
          <t>LAMINA NUEVA TEC MADERA OSCURA CRRM084-J01 1.22 X. 2.80M 5MM MATE FIBRA BAMBU CARBON PVC IMITACION</t>
        </is>
      </c>
      <c r="C679" s="5" t="inlineStr">
        <is>
          <t>SIN CATEGORIA</t>
        </is>
      </c>
      <c r="D679" s="11" t="n">
        <v>64</v>
      </c>
      <c r="E679" s="12" t="n">
        <v>271129.17</v>
      </c>
      <c r="F679" s="12" t="n">
        <v>764601.77</v>
      </c>
      <c r="G679" s="14">
        <f>E679/SUM(E$2:E$4165)</f>
        <v/>
      </c>
      <c r="H679" s="14">
        <f>H678+G679</f>
        <v/>
      </c>
      <c r="I679" s="5">
        <f>IF(H679&lt;=p_rot_a,"A",IF(H679&lt;=p_rot_b,"B","C"))</f>
        <v/>
      </c>
      <c r="J679" s="5" t="inlineStr">
        <is>
          <t>NO</t>
        </is>
      </c>
    </row>
    <row r="680">
      <c r="A680" s="5" t="inlineStr">
        <is>
          <t>7865786</t>
        </is>
      </c>
      <c r="B680" s="5" t="inlineStr">
        <is>
          <t>FACHALETA FLEXIBLE ART STONE WHITE  57X27CM 0.16m2 EXTERIOR / INTERIOR DE061</t>
        </is>
      </c>
      <c r="C680" s="5" t="inlineStr">
        <is>
          <t>FACHALETA</t>
        </is>
      </c>
      <c r="D680" s="11" t="n">
        <v>243</v>
      </c>
      <c r="E680" s="12" t="n">
        <v>271096.43</v>
      </c>
      <c r="F680" s="12" t="n">
        <v>896237.17</v>
      </c>
      <c r="G680" s="14">
        <f>E680/SUM(E$2:E$4165)</f>
        <v/>
      </c>
      <c r="H680" s="14">
        <f>H679+G680</f>
        <v/>
      </c>
      <c r="I680" s="5">
        <f>IF(H680&lt;=p_rot_a,"A",IF(H680&lt;=p_rot_b,"B","C"))</f>
        <v/>
      </c>
      <c r="J680" s="5" t="inlineStr">
        <is>
          <t>SI</t>
        </is>
      </c>
    </row>
    <row r="681">
      <c r="A681" s="5" t="inlineStr">
        <is>
          <t>351100300992725</t>
        </is>
      </c>
      <c r="B681" s="5" t="inlineStr">
        <is>
          <t>DJ VESTA MUEBLE 60CM X 50CM INCLUYE LAVATORIO ESPEJO REPISA AEREO LUX STONE Y011-X1 60CM</t>
        </is>
      </c>
      <c r="C681" s="5" t="inlineStr">
        <is>
          <t>IMPORTACION LOZA</t>
        </is>
      </c>
      <c r="D681" s="11" t="n">
        <v>7</v>
      </c>
      <c r="E681" s="12" t="n">
        <v>270795.9</v>
      </c>
      <c r="F681" s="12" t="n">
        <v>615923.04</v>
      </c>
      <c r="G681" s="14">
        <f>E681/SUM(E$2:E$4165)</f>
        <v/>
      </c>
      <c r="H681" s="14">
        <f>H680+G681</f>
        <v/>
      </c>
      <c r="I681" s="5">
        <f>IF(H681&lt;=p_rot_a,"A",IF(H681&lt;=p_rot_b,"B","C"))</f>
        <v/>
      </c>
      <c r="J681" s="5" t="inlineStr">
        <is>
          <t>NO</t>
        </is>
      </c>
    </row>
    <row r="682">
      <c r="A682" s="5" t="inlineStr">
        <is>
          <t>351100300992273</t>
        </is>
      </c>
      <c r="B682" s="5" t="inlineStr">
        <is>
          <t xml:space="preserve">LAMINA NUEVA TEC  XL MADERA NOGAL  1.22X2.80 5MM DE016 1-V BAMBU </t>
        </is>
      </c>
      <c r="C682" s="5" t="inlineStr">
        <is>
          <t>LAMINA PVC, BAMBU, ACC</t>
        </is>
      </c>
      <c r="D682" s="11" t="n">
        <v>40</v>
      </c>
      <c r="E682" s="12" t="n">
        <v>270195.23</v>
      </c>
      <c r="F682" s="12" t="n">
        <v>919818.58</v>
      </c>
      <c r="G682" s="14">
        <f>E682/SUM(E$2:E$4165)</f>
        <v/>
      </c>
      <c r="H682" s="14">
        <f>H681+G682</f>
        <v/>
      </c>
      <c r="I682" s="5">
        <f>IF(H682&lt;=p_rot_a,"A",IF(H682&lt;=p_rot_b,"B","C"))</f>
        <v/>
      </c>
      <c r="J682" s="5" t="inlineStr">
        <is>
          <t>SI</t>
        </is>
      </c>
    </row>
    <row r="683">
      <c r="A683" s="5" t="inlineStr">
        <is>
          <t>7233</t>
        </is>
      </c>
      <c r="B683" s="5" t="inlineStr">
        <is>
          <t>STANLEY  JUEGO CARRITOS PORTON 450 LB   112185</t>
        </is>
      </c>
      <c r="C683" s="5" t="inlineStr">
        <is>
          <t>FERRETERIA GENERAL</t>
        </is>
      </c>
      <c r="D683" s="11" t="n">
        <v>89</v>
      </c>
      <c r="E683" s="12" t="n">
        <v>269778.79</v>
      </c>
      <c r="F683" s="12" t="n">
        <v>1088376.74</v>
      </c>
      <c r="G683" s="14">
        <f>E683/SUM(E$2:E$4165)</f>
        <v/>
      </c>
      <c r="H683" s="14">
        <f>H682+G683</f>
        <v/>
      </c>
      <c r="I683" s="5">
        <f>IF(H683&lt;=p_rot_a,"A",IF(H683&lt;=p_rot_b,"B","C"))</f>
        <v/>
      </c>
      <c r="J683" s="5" t="inlineStr">
        <is>
          <t>SI</t>
        </is>
      </c>
    </row>
    <row r="684">
      <c r="A684" s="5" t="inlineStr">
        <is>
          <t>73139</t>
        </is>
      </c>
      <c r="B684" s="5" t="inlineStr">
        <is>
          <t>GRACIELA SIFON FLEXIBLE 11/2 X 11/4 UNIVERSAL</t>
        </is>
      </c>
      <c r="C684" s="5" t="inlineStr">
        <is>
          <t>FERRETERIA GENERAL</t>
        </is>
      </c>
      <c r="D684" s="11" t="n">
        <v>359</v>
      </c>
      <c r="E684" s="12" t="n">
        <v>269505.5</v>
      </c>
      <c r="F684" s="12" t="n">
        <v>661819.8199999999</v>
      </c>
      <c r="G684" s="14">
        <f>E684/SUM(E$2:E$4165)</f>
        <v/>
      </c>
      <c r="H684" s="14">
        <f>H683+G684</f>
        <v/>
      </c>
      <c r="I684" s="5">
        <f>IF(H684&lt;=p_rot_a,"A",IF(H684&lt;=p_rot_b,"B","C"))</f>
        <v/>
      </c>
      <c r="J684" s="5" t="inlineStr">
        <is>
          <t>NO</t>
        </is>
      </c>
    </row>
    <row r="685">
      <c r="A685" s="5" t="inlineStr">
        <is>
          <t>351100300991136</t>
        </is>
      </c>
      <c r="B685" s="5" t="inlineStr">
        <is>
          <t>CABLE TSJ 2X12</t>
        </is>
      </c>
      <c r="C685" s="5" t="inlineStr">
        <is>
          <t>ACCESORIOS ELECTRICOS Y CABLES</t>
        </is>
      </c>
      <c r="D685" s="11" t="n">
        <v>1089</v>
      </c>
      <c r="E685" s="12" t="n">
        <v>268440.15</v>
      </c>
      <c r="F685" s="12" t="n">
        <v>1113805.67</v>
      </c>
      <c r="G685" s="14">
        <f>E685/SUM(E$2:E$4165)</f>
        <v/>
      </c>
      <c r="H685" s="14">
        <f>H684+G685</f>
        <v/>
      </c>
      <c r="I685" s="5">
        <f>IF(H685&lt;=p_rot_a,"A",IF(H685&lt;=p_rot_b,"B","C"))</f>
        <v/>
      </c>
      <c r="J685" s="5" t="inlineStr">
        <is>
          <t>SI</t>
        </is>
      </c>
    </row>
    <row r="686">
      <c r="A686" s="5" t="inlineStr">
        <is>
          <t>351100300992426</t>
        </is>
      </c>
      <c r="B686" s="5" t="inlineStr">
        <is>
          <t>LLAVE LAVATORIO SATINADA P-11716 DAMASHKE</t>
        </is>
      </c>
      <c r="C686" s="5" t="inlineStr">
        <is>
          <t>IMPORTACION GRIFERIA</t>
        </is>
      </c>
      <c r="D686" s="11" t="n">
        <v>31</v>
      </c>
      <c r="E686" s="12" t="n">
        <v>268286.2</v>
      </c>
      <c r="F686" s="12" t="n">
        <v>541867.52</v>
      </c>
      <c r="G686" s="14">
        <f>E686/SUM(E$2:E$4165)</f>
        <v/>
      </c>
      <c r="H686" s="14">
        <f>H685+G686</f>
        <v/>
      </c>
      <c r="I686" s="5">
        <f>IF(H686&lt;=p_rot_a,"A",IF(H686&lt;=p_rot_b,"B","C"))</f>
        <v/>
      </c>
      <c r="J686" s="5" t="inlineStr">
        <is>
          <t>NO</t>
        </is>
      </c>
    </row>
    <row r="687">
      <c r="A687" s="5" t="inlineStr">
        <is>
          <t>351100300992337</t>
        </is>
      </c>
      <c r="B687" s="5" t="inlineStr">
        <is>
          <t>LAMPARA APLIQUE CARCASA NEGRA 4 WATTS LUZ AMARILLA VT-222090Y</t>
        </is>
      </c>
      <c r="C687" s="5" t="inlineStr">
        <is>
          <t>IMPORTACION FERRETERIA GENERAL</t>
        </is>
      </c>
      <c r="D687" s="11" t="n">
        <v>116</v>
      </c>
      <c r="E687" s="12" t="n">
        <v>268259.03</v>
      </c>
      <c r="F687" s="12" t="n">
        <v>524157.5</v>
      </c>
      <c r="G687" s="14">
        <f>E687/SUM(E$2:E$4165)</f>
        <v/>
      </c>
      <c r="H687" s="14">
        <f>H686+G687</f>
        <v/>
      </c>
      <c r="I687" s="5">
        <f>IF(H687&lt;=p_rot_a,"A",IF(H687&lt;=p_rot_b,"B","C"))</f>
        <v/>
      </c>
      <c r="J687" s="5" t="inlineStr">
        <is>
          <t>NO</t>
        </is>
      </c>
    </row>
    <row r="688">
      <c r="A688" s="5" t="inlineStr">
        <is>
          <t>5327</t>
        </is>
      </c>
      <c r="B688" s="5" t="inlineStr">
        <is>
          <t>LAMINA JORDOMEX N6 122X244 1.5MM DECORADA</t>
        </is>
      </c>
      <c r="C688" s="5" t="inlineStr">
        <is>
          <t>TUBERIA INDUSTRIAL, HIERROS PLANOS Y CORRUGADOS</t>
        </is>
      </c>
      <c r="D688" s="11" t="n">
        <v>61</v>
      </c>
      <c r="E688" s="12" t="n">
        <v>267541.4</v>
      </c>
      <c r="F688" s="12" t="n">
        <v>935341.4</v>
      </c>
      <c r="G688" s="14">
        <f>E688/SUM(E$2:E$4165)</f>
        <v/>
      </c>
      <c r="H688" s="14">
        <f>H687+G688</f>
        <v/>
      </c>
      <c r="I688" s="5">
        <f>IF(H688&lt;=p_rot_a,"A",IF(H688&lt;=p_rot_b,"B","C"))</f>
        <v/>
      </c>
      <c r="J688" s="5" t="inlineStr">
        <is>
          <t>SI</t>
        </is>
      </c>
    </row>
    <row r="689">
      <c r="A689" s="5" t="inlineStr">
        <is>
          <t>351100300992723</t>
        </is>
      </c>
      <c r="B689" s="5" t="inlineStr">
        <is>
          <t>DJ ELARA LED MUEBLE 120CM X 50CM INCLU LAVATORI ESPEJO REPISA AERE LUX STONE Y009-N2 120CM</t>
        </is>
      </c>
      <c r="C689" s="5" t="inlineStr">
        <is>
          <t>IMPORTACION LOZA</t>
        </is>
      </c>
      <c r="D689" s="11" t="n">
        <v>5</v>
      </c>
      <c r="E689" s="12" t="n">
        <v>266653.42</v>
      </c>
      <c r="F689" s="12" t="n">
        <v>554955.75</v>
      </c>
      <c r="G689" s="14">
        <f>E689/SUM(E$2:E$4165)</f>
        <v/>
      </c>
      <c r="H689" s="14">
        <f>H688+G689</f>
        <v/>
      </c>
      <c r="I689" s="5">
        <f>IF(H689&lt;=p_rot_a,"A",IF(H689&lt;=p_rot_b,"B","C"))</f>
        <v/>
      </c>
      <c r="J689" s="5" t="inlineStr">
        <is>
          <t>NO</t>
        </is>
      </c>
    </row>
    <row r="690">
      <c r="A690" s="5" t="inlineStr">
        <is>
          <t>7664</t>
        </is>
      </c>
      <c r="B690" s="5" t="inlineStr">
        <is>
          <t>TORNILLO GYP 2 PB x 100</t>
        </is>
      </c>
      <c r="C690" s="5" t="inlineStr">
        <is>
          <t>TORNILLERIA</t>
        </is>
      </c>
      <c r="D690" s="11" t="n">
        <v>344</v>
      </c>
      <c r="E690" s="12" t="n">
        <v>266316.2</v>
      </c>
      <c r="F690" s="12" t="n">
        <v>396576.2</v>
      </c>
      <c r="G690" s="14">
        <f>E690/SUM(E$2:E$4165)</f>
        <v/>
      </c>
      <c r="H690" s="14">
        <f>H689+G690</f>
        <v/>
      </c>
      <c r="I690" s="5">
        <f>IF(H690&lt;=p_rot_a,"A",IF(H690&lt;=p_rot_b,"B","C"))</f>
        <v/>
      </c>
      <c r="J690" s="5" t="inlineStr">
        <is>
          <t>NO</t>
        </is>
      </c>
    </row>
    <row r="691">
      <c r="A691" s="5" t="inlineStr">
        <is>
          <t>PINT-PA-0093</t>
        </is>
      </c>
      <c r="B691" s="5" t="inlineStr">
        <is>
          <t>SUPRA SATIN BLANCO CUBETA VA3680-2</t>
        </is>
      </c>
      <c r="C691" s="5" t="inlineStr">
        <is>
          <t>PINTURA ACRILICA</t>
        </is>
      </c>
      <c r="D691" s="11" t="n">
        <v>14</v>
      </c>
      <c r="E691" s="12" t="n">
        <v>266030.42</v>
      </c>
      <c r="F691" s="12" t="n">
        <v>786168.22</v>
      </c>
      <c r="G691" s="14">
        <f>E691/SUM(E$2:E$4165)</f>
        <v/>
      </c>
      <c r="H691" s="14">
        <f>H690+G691</f>
        <v/>
      </c>
      <c r="I691" s="5">
        <f>IF(H691&lt;=p_rot_a,"A",IF(H691&lt;=p_rot_b,"B","C"))</f>
        <v/>
      </c>
      <c r="J691" s="5" t="inlineStr">
        <is>
          <t>NO</t>
        </is>
      </c>
    </row>
    <row r="692">
      <c r="A692" s="5" t="inlineStr">
        <is>
          <t>9169</t>
        </is>
      </c>
      <c r="B692" s="5" t="inlineStr">
        <is>
          <t>CANOA LISA PVC 6 MTS AMANCO***</t>
        </is>
      </c>
      <c r="C692" s="5" t="inlineStr">
        <is>
          <t>TUBERIA PVC, CANOAS Y ACCESORIOS</t>
        </is>
      </c>
      <c r="D692" s="11" t="n">
        <v>53</v>
      </c>
      <c r="E692" s="12" t="n">
        <v>265721.55</v>
      </c>
      <c r="F692" s="12" t="n">
        <v>1243379.77</v>
      </c>
      <c r="G692" s="14">
        <f>E692/SUM(E$2:E$4165)</f>
        <v/>
      </c>
      <c r="H692" s="14">
        <f>H691+G692</f>
        <v/>
      </c>
      <c r="I692" s="5">
        <f>IF(H692&lt;=p_rot_a,"A",IF(H692&lt;=p_rot_b,"B","C"))</f>
        <v/>
      </c>
      <c r="J692" s="5" t="inlineStr">
        <is>
          <t>SI</t>
        </is>
      </c>
    </row>
    <row r="693">
      <c r="A693" s="5" t="inlineStr">
        <is>
          <t>351100300992249</t>
        </is>
      </c>
      <c r="B693" s="5" t="inlineStr">
        <is>
          <t>LIQUIDACION FREGADERO DERECHO EMPOTRAR 50CM X 100CM + CACHERA CROMADA LORIENT P-11632 + DESAGUE</t>
        </is>
      </c>
      <c r="C693" s="5" t="inlineStr">
        <is>
          <t>GRIFERIA - ACC. BAÑO Y COCINA</t>
        </is>
      </c>
      <c r="D693" s="11" t="n">
        <v>39</v>
      </c>
      <c r="E693" s="12" t="n">
        <v>265282.49</v>
      </c>
      <c r="F693" s="12" t="n">
        <v>690265.49</v>
      </c>
      <c r="G693" s="14">
        <f>E693/SUM(E$2:E$4165)</f>
        <v/>
      </c>
      <c r="H693" s="14">
        <f>H692+G693</f>
        <v/>
      </c>
      <c r="I693" s="5">
        <f>IF(H693&lt;=p_rot_a,"A",IF(H693&lt;=p_rot_b,"B","C"))</f>
        <v/>
      </c>
      <c r="J693" s="5" t="inlineStr">
        <is>
          <t>NO</t>
        </is>
      </c>
    </row>
    <row r="694">
      <c r="A694" s="5" t="inlineStr">
        <is>
          <t>351100300992271</t>
        </is>
      </c>
      <c r="B694" s="5" t="inlineStr">
        <is>
          <t>EXTRACTOR COCINA PARED 60CM NEGRO CAME-60M 49488</t>
        </is>
      </c>
      <c r="C694" s="5" t="inlineStr">
        <is>
          <t>HERRAMIENTA ELECTRICA</t>
        </is>
      </c>
      <c r="D694" s="11" t="n">
        <v>24</v>
      </c>
      <c r="E694" s="12" t="n">
        <v>265105.23</v>
      </c>
      <c r="F694" s="12" t="n">
        <v>882386.73</v>
      </c>
      <c r="G694" s="14">
        <f>E694/SUM(E$2:E$4165)</f>
        <v/>
      </c>
      <c r="H694" s="14">
        <f>H693+G694</f>
        <v/>
      </c>
      <c r="I694" s="5">
        <f>IF(H694&lt;=p_rot_a,"A",IF(H694&lt;=p_rot_b,"B","C"))</f>
        <v/>
      </c>
      <c r="J694" s="5" t="inlineStr">
        <is>
          <t>SI</t>
        </is>
      </c>
    </row>
    <row r="695">
      <c r="A695" s="5" t="inlineStr">
        <is>
          <t>351100300992479</t>
        </is>
      </c>
      <c r="B695" s="5" t="inlineStr">
        <is>
          <t>FREGADERO PARIS DOBLE BATEA DORADO 82CM X 45CM X20CM NO INCLUYE GRIFERIA</t>
        </is>
      </c>
      <c r="C695" s="5" t="inlineStr">
        <is>
          <t>IMPORTACION FREGADEROS</t>
        </is>
      </c>
      <c r="D695" s="11" t="n">
        <v>6</v>
      </c>
      <c r="E695" s="12" t="n">
        <v>264819.21</v>
      </c>
      <c r="F695" s="12" t="n">
        <v>480769.91</v>
      </c>
      <c r="G695" s="14">
        <f>E695/SUM(E$2:E$4165)</f>
        <v/>
      </c>
      <c r="H695" s="14">
        <f>H694+G695</f>
        <v/>
      </c>
      <c r="I695" s="5">
        <f>IF(H695&lt;=p_rot_a,"A",IF(H695&lt;=p_rot_b,"B","C"))</f>
        <v/>
      </c>
      <c r="J695" s="5" t="inlineStr">
        <is>
          <t>NO</t>
        </is>
      </c>
    </row>
    <row r="696">
      <c r="A696" s="5" t="inlineStr">
        <is>
          <t>PINT-PA-0079</t>
        </is>
      </c>
      <c r="B696" s="5" t="inlineStr">
        <is>
          <t>SUPRA LATEX BLANCO MATE GALON VA950-4</t>
        </is>
      </c>
      <c r="C696" s="5" t="inlineStr">
        <is>
          <t>PINTURA ACRILICA</t>
        </is>
      </c>
      <c r="D696" s="11" t="n">
        <v>68</v>
      </c>
      <c r="E696" s="12" t="n">
        <v>262628.34</v>
      </c>
      <c r="F696" s="12" t="n">
        <v>815397.34</v>
      </c>
      <c r="G696" s="14">
        <f>E696/SUM(E$2:E$4165)</f>
        <v/>
      </c>
      <c r="H696" s="14">
        <f>H695+G696</f>
        <v/>
      </c>
      <c r="I696" s="5">
        <f>IF(H696&lt;=p_rot_a,"A",IF(H696&lt;=p_rot_b,"B","C"))</f>
        <v/>
      </c>
      <c r="J696" s="5" t="inlineStr">
        <is>
          <t>NO</t>
        </is>
      </c>
    </row>
    <row r="697">
      <c r="A697" s="5" t="inlineStr">
        <is>
          <t>351100300992599</t>
        </is>
      </c>
      <c r="B697" s="5" t="inlineStr">
        <is>
          <t>LANCO MAXIMA LATEX SATIN BLANCO CUBETA MA760-2</t>
        </is>
      </c>
      <c r="C697" s="5" t="inlineStr">
        <is>
          <t>PINTURA ACRILICA</t>
        </is>
      </c>
      <c r="D697" s="11" t="n">
        <v>11</v>
      </c>
      <c r="E697" s="12" t="n">
        <v>262416.97</v>
      </c>
      <c r="F697" s="12" t="n">
        <v>836919.47</v>
      </c>
      <c r="G697" s="14">
        <f>E697/SUM(E$2:E$4165)</f>
        <v/>
      </c>
      <c r="H697" s="14">
        <f>H696+G697</f>
        <v/>
      </c>
      <c r="I697" s="5">
        <f>IF(H697&lt;=p_rot_a,"A",IF(H697&lt;=p_rot_b,"B","C"))</f>
        <v/>
      </c>
      <c r="J697" s="5" t="inlineStr">
        <is>
          <t>NO</t>
        </is>
      </c>
    </row>
    <row r="698">
      <c r="A698" s="5" t="inlineStr">
        <is>
          <t>495</t>
        </is>
      </c>
      <c r="B698" s="5" t="inlineStr">
        <is>
          <t>SOLDADURA LINCOLN 1/8</t>
        </is>
      </c>
      <c r="C698" s="5" t="inlineStr">
        <is>
          <t>TUBERIA INDUSTRIAL, HIERROS PLANOS Y CORRUGADOS</t>
        </is>
      </c>
      <c r="D698" s="11" t="n">
        <v>202.5</v>
      </c>
      <c r="E698" s="12" t="n">
        <v>262291</v>
      </c>
      <c r="F698" s="12" t="n">
        <v>616921.38</v>
      </c>
      <c r="G698" s="14">
        <f>E698/SUM(E$2:E$4165)</f>
        <v/>
      </c>
      <c r="H698" s="14">
        <f>H697+G698</f>
        <v/>
      </c>
      <c r="I698" s="5">
        <f>IF(H698&lt;=p_rot_a,"A",IF(H698&lt;=p_rot_b,"B","C"))</f>
        <v/>
      </c>
      <c r="J698" s="5" t="inlineStr">
        <is>
          <t>NO</t>
        </is>
      </c>
    </row>
    <row r="699">
      <c r="A699" s="5" t="inlineStr">
        <is>
          <t>351100300992740</t>
        </is>
      </c>
      <c r="B699" s="5" t="inlineStr">
        <is>
          <t>CERAMICA BRILLANTE ONUBA 46X46 CAJA 1.90m2</t>
        </is>
      </c>
      <c r="C699" s="5" t="inlineStr">
        <is>
          <t>CERAMICA</t>
        </is>
      </c>
      <c r="D699" s="11" t="n">
        <v>137</v>
      </c>
      <c r="E699" s="12" t="n">
        <v>261859.99</v>
      </c>
      <c r="F699" s="12" t="n">
        <v>1042759.99</v>
      </c>
      <c r="G699" s="14">
        <f>E699/SUM(E$2:E$4165)</f>
        <v/>
      </c>
      <c r="H699" s="14">
        <f>H698+G699</f>
        <v/>
      </c>
      <c r="I699" s="5">
        <f>IF(H699&lt;=p_rot_a,"A",IF(H699&lt;=p_rot_b,"B","C"))</f>
        <v/>
      </c>
      <c r="J699" s="5" t="inlineStr">
        <is>
          <t>SI</t>
        </is>
      </c>
    </row>
    <row r="700">
      <c r="A700" s="5" t="inlineStr">
        <is>
          <t>351100300991735</t>
        </is>
      </c>
      <c r="B700" s="5" t="inlineStr">
        <is>
          <t>DIAMOND ESPEJO LED ZT-HK-M4005 50X100CM</t>
        </is>
      </c>
      <c r="C700" s="5" t="inlineStr">
        <is>
          <t>SIN CATEGORIA</t>
        </is>
      </c>
      <c r="D700" s="11" t="n">
        <v>15</v>
      </c>
      <c r="E700" s="12" t="n">
        <v>261754.16</v>
      </c>
      <c r="F700" s="12" t="n">
        <v>543412.14</v>
      </c>
      <c r="G700" s="14">
        <f>E700/SUM(E$2:E$4165)</f>
        <v/>
      </c>
      <c r="H700" s="14">
        <f>H699+G700</f>
        <v/>
      </c>
      <c r="I700" s="5">
        <f>IF(H700&lt;=p_rot_a,"A",IF(H700&lt;=p_rot_b,"B","C"))</f>
        <v/>
      </c>
      <c r="J700" s="5" t="inlineStr">
        <is>
          <t>NO</t>
        </is>
      </c>
    </row>
    <row r="701">
      <c r="A701" s="5" t="inlineStr">
        <is>
          <t>351100300990527</t>
        </is>
      </c>
      <c r="B701" s="5" t="inlineStr">
        <is>
          <t>ENERWIRE CABLE 12 ROJO POR CAJA PROMO</t>
        </is>
      </c>
      <c r="C701" s="5" t="inlineStr">
        <is>
          <t>ACCESORIOS ELECTRICOS Y CABLES</t>
        </is>
      </c>
      <c r="D701" s="11" t="n">
        <v>46</v>
      </c>
      <c r="E701" s="12" t="n">
        <v>261233.95</v>
      </c>
      <c r="F701" s="12" t="n">
        <v>861914.75</v>
      </c>
      <c r="G701" s="14">
        <f>E701/SUM(E$2:E$4165)</f>
        <v/>
      </c>
      <c r="H701" s="14">
        <f>H700+G701</f>
        <v/>
      </c>
      <c r="I701" s="5">
        <f>IF(H701&lt;=p_rot_a,"A",IF(H701&lt;=p_rot_b,"B","C"))</f>
        <v/>
      </c>
      <c r="J701" s="5" t="inlineStr">
        <is>
          <t>NO</t>
        </is>
      </c>
    </row>
    <row r="702">
      <c r="A702" s="5" t="inlineStr">
        <is>
          <t>351100300992448</t>
        </is>
      </c>
      <c r="B702" s="5" t="inlineStr">
        <is>
          <t>CACHERA FREGADERO FLEXIBLE MANIJA PALITO AQP-23006</t>
        </is>
      </c>
      <c r="C702" s="5" t="inlineStr">
        <is>
          <t>IMPORTACION GRIFERIA</t>
        </is>
      </c>
      <c r="D702" s="11" t="n">
        <v>28</v>
      </c>
      <c r="E702" s="12" t="n">
        <v>260686.86</v>
      </c>
      <c r="F702" s="12" t="n">
        <v>371150.44</v>
      </c>
      <c r="G702" s="14">
        <f>E702/SUM(E$2:E$4165)</f>
        <v/>
      </c>
      <c r="H702" s="14">
        <f>H701+G702</f>
        <v/>
      </c>
      <c r="I702" s="5">
        <f>IF(H702&lt;=p_rot_a,"A",IF(H702&lt;=p_rot_b,"B","C"))</f>
        <v/>
      </c>
      <c r="J702" s="5" t="inlineStr">
        <is>
          <t>NO</t>
        </is>
      </c>
    </row>
    <row r="703">
      <c r="A703" s="5" t="inlineStr">
        <is>
          <t>351100300992350</t>
        </is>
      </c>
      <c r="B703" s="5" t="inlineStr">
        <is>
          <t>LLAVE TIPO BOWL SATINADA ALTA AQP-23311</t>
        </is>
      </c>
      <c r="C703" s="5" t="inlineStr">
        <is>
          <t>IMPORTACION GRIFERIA</t>
        </is>
      </c>
      <c r="D703" s="11" t="n">
        <v>29</v>
      </c>
      <c r="E703" s="12" t="n">
        <v>260118.16</v>
      </c>
      <c r="F703" s="12" t="n">
        <v>392369.47</v>
      </c>
      <c r="G703" s="14">
        <f>E703/SUM(E$2:E$4165)</f>
        <v/>
      </c>
      <c r="H703" s="14">
        <f>H702+G703</f>
        <v/>
      </c>
      <c r="I703" s="5">
        <f>IF(H703&lt;=p_rot_a,"A",IF(H703&lt;=p_rot_b,"B","C"))</f>
        <v/>
      </c>
      <c r="J703" s="5" t="inlineStr">
        <is>
          <t>NO</t>
        </is>
      </c>
    </row>
    <row r="704">
      <c r="A704" s="5" t="inlineStr">
        <is>
          <t>351100300992216</t>
        </is>
      </c>
      <c r="B704" s="5" t="inlineStr">
        <is>
          <t>LLAVE LAVATORIO MANIJA PALETA AQP-629</t>
        </is>
      </c>
      <c r="C704" s="5" t="inlineStr">
        <is>
          <t>IMPORTACION GRIFERIA</t>
        </is>
      </c>
      <c r="D704" s="11" t="n">
        <v>100</v>
      </c>
      <c r="E704" s="12" t="n">
        <v>259202.68</v>
      </c>
      <c r="F704" s="12" t="n">
        <v>475991.15</v>
      </c>
      <c r="G704" s="14">
        <f>E704/SUM(E$2:E$4165)</f>
        <v/>
      </c>
      <c r="H704" s="14">
        <f>H703+G704</f>
        <v/>
      </c>
      <c r="I704" s="5">
        <f>IF(H704&lt;=p_rot_a,"A",IF(H704&lt;=p_rot_b,"B","C"))</f>
        <v/>
      </c>
      <c r="J704" s="5" t="inlineStr">
        <is>
          <t>NO</t>
        </is>
      </c>
    </row>
    <row r="705">
      <c r="A705" s="5" t="inlineStr">
        <is>
          <t>PINT-IM-0017</t>
        </is>
      </c>
      <c r="B705" s="5" t="inlineStr">
        <is>
          <t>LANCO SEAL COAT ACCENT SATIN GALON SC3497-4</t>
        </is>
      </c>
      <c r="C705" s="5" t="inlineStr">
        <is>
          <t>IMPERMEABILIZANTES</t>
        </is>
      </c>
      <c r="D705" s="11" t="n">
        <v>26</v>
      </c>
      <c r="E705" s="12" t="n">
        <v>258772.49</v>
      </c>
      <c r="F705" s="12" t="n">
        <v>410265.49</v>
      </c>
      <c r="G705" s="14">
        <f>E705/SUM(E$2:E$4165)</f>
        <v/>
      </c>
      <c r="H705" s="14">
        <f>H704+G705</f>
        <v/>
      </c>
      <c r="I705" s="5">
        <f>IF(H705&lt;=p_rot_a,"A",IF(H705&lt;=p_rot_b,"B","C"))</f>
        <v/>
      </c>
      <c r="J705" s="5" t="inlineStr">
        <is>
          <t>NO</t>
        </is>
      </c>
    </row>
    <row r="706">
      <c r="A706" s="5" t="inlineStr">
        <is>
          <t>351100300992323</t>
        </is>
      </c>
      <c r="B706" s="5" t="inlineStr">
        <is>
          <t>LAVATORIO TIPO BOWL OVALADO BLANCO FF-9050</t>
        </is>
      </c>
      <c r="C706" s="5" t="inlineStr">
        <is>
          <t>IMPORTACION LOZA</t>
        </is>
      </c>
      <c r="D706" s="11" t="n">
        <v>12</v>
      </c>
      <c r="E706" s="12" t="n">
        <v>258743.45</v>
      </c>
      <c r="F706" s="12" t="n">
        <v>423716.81</v>
      </c>
      <c r="G706" s="14">
        <f>E706/SUM(E$2:E$4165)</f>
        <v/>
      </c>
      <c r="H706" s="14">
        <f>H705+G706</f>
        <v/>
      </c>
      <c r="I706" s="5">
        <f>IF(H706&lt;=p_rot_a,"A",IF(H706&lt;=p_rot_b,"B","C"))</f>
        <v/>
      </c>
      <c r="J706" s="5" t="inlineStr">
        <is>
          <t>NO</t>
        </is>
      </c>
    </row>
    <row r="707">
      <c r="A707" s="5" t="inlineStr">
        <is>
          <t>30255</t>
        </is>
      </c>
      <c r="B707" s="5" t="inlineStr">
        <is>
          <t>CABLE 8 BLANCO</t>
        </is>
      </c>
      <c r="C707" s="5" t="inlineStr">
        <is>
          <t>ACCESORIOS ELECTRICOS Y CABLES</t>
        </is>
      </c>
      <c r="D707" s="11" t="n">
        <v>1209</v>
      </c>
      <c r="E707" s="12" t="n">
        <v>258690.32</v>
      </c>
      <c r="F707" s="12" t="n">
        <v>1070042.72</v>
      </c>
      <c r="G707" s="14">
        <f>E707/SUM(E$2:E$4165)</f>
        <v/>
      </c>
      <c r="H707" s="14">
        <f>H706+G707</f>
        <v/>
      </c>
      <c r="I707" s="5">
        <f>IF(H707&lt;=p_rot_a,"A",IF(H707&lt;=p_rot_b,"B","C"))</f>
        <v/>
      </c>
      <c r="J707" s="5" t="inlineStr">
        <is>
          <t>SI</t>
        </is>
      </c>
    </row>
    <row r="708">
      <c r="A708" s="5" t="inlineStr">
        <is>
          <t>72587</t>
        </is>
      </c>
      <c r="B708" s="5" t="inlineStr">
        <is>
          <t>GRACIELA /. BRASS PLUMBER LLAVE EMPOTRAR LARGA 441H</t>
        </is>
      </c>
      <c r="C708" s="5" t="inlineStr">
        <is>
          <t>GRIFERIA - ACC. BAÑO Y COCINA</t>
        </is>
      </c>
      <c r="D708" s="11" t="n">
        <v>64</v>
      </c>
      <c r="E708" s="12" t="n">
        <v>258364.07</v>
      </c>
      <c r="F708" s="12" t="n">
        <v>596369.87</v>
      </c>
      <c r="G708" s="14">
        <f>E708/SUM(E$2:E$4165)</f>
        <v/>
      </c>
      <c r="H708" s="14">
        <f>H707+G708</f>
        <v/>
      </c>
      <c r="I708" s="5">
        <f>IF(H708&lt;=p_rot_a,"A",IF(H708&lt;=p_rot_b,"B","C"))</f>
        <v/>
      </c>
      <c r="J708" s="5" t="inlineStr">
        <is>
          <t>NO</t>
        </is>
      </c>
    </row>
    <row r="709">
      <c r="A709" s="5" t="inlineStr">
        <is>
          <t>351100300992823</t>
        </is>
      </c>
      <c r="B709" s="5" t="inlineStr">
        <is>
          <t>LLAVE LAVATORIO SENCILLA CROMADA AQP-23229</t>
        </is>
      </c>
      <c r="C709" s="5" t="inlineStr">
        <is>
          <t>IMPORTACION GRIFERIA</t>
        </is>
      </c>
      <c r="D709" s="11" t="n">
        <v>74</v>
      </c>
      <c r="E709" s="12" t="n">
        <v>258139.24</v>
      </c>
      <c r="F709" s="12" t="n">
        <v>387276.55</v>
      </c>
      <c r="G709" s="14">
        <f>E709/SUM(E$2:E$4165)</f>
        <v/>
      </c>
      <c r="H709" s="14">
        <f>H708+G709</f>
        <v/>
      </c>
      <c r="I709" s="5">
        <f>IF(H709&lt;=p_rot_a,"A",IF(H709&lt;=p_rot_b,"B","C"))</f>
        <v/>
      </c>
      <c r="J709" s="5" t="inlineStr">
        <is>
          <t>NO</t>
        </is>
      </c>
    </row>
    <row r="710">
      <c r="A710" s="5" t="inlineStr">
        <is>
          <t>351100300992822</t>
        </is>
      </c>
      <c r="B710" s="5" t="inlineStr">
        <is>
          <t>LLAVE LAVATORIO MONOCOMANDO CROMADA  AQP-22839</t>
        </is>
      </c>
      <c r="C710" s="5" t="inlineStr">
        <is>
          <t>IMPORTACION GRIFERIA</t>
        </is>
      </c>
      <c r="D710" s="11" t="n">
        <v>38</v>
      </c>
      <c r="E710" s="12" t="n">
        <v>257776.06</v>
      </c>
      <c r="F710" s="12" t="n">
        <v>468194.69</v>
      </c>
      <c r="G710" s="14">
        <f>E710/SUM(E$2:E$4165)</f>
        <v/>
      </c>
      <c r="H710" s="14">
        <f>H709+G710</f>
        <v/>
      </c>
      <c r="I710" s="5">
        <f>IF(H710&lt;=p_rot_a,"A",IF(H710&lt;=p_rot_b,"B","C"))</f>
        <v/>
      </c>
      <c r="J710" s="5" t="inlineStr">
        <is>
          <t>NO</t>
        </is>
      </c>
    </row>
    <row r="711">
      <c r="A711" s="5" t="inlineStr">
        <is>
          <t>351100300992797</t>
        </is>
      </c>
      <c r="B711" s="5" t="inlineStr">
        <is>
          <t>PANEL ACANALADO NUEVA TEC NEGRO SATINADO LISO  F01-632 12CM X 2.90M PS INTERIOR</t>
        </is>
      </c>
      <c r="C711" s="5" t="inlineStr">
        <is>
          <t>IMPORTACION PANEL ACANALADO INTERIOR</t>
        </is>
      </c>
      <c r="D711" s="11" t="n">
        <v>146</v>
      </c>
      <c r="E711" s="12" t="n">
        <v>257127.43</v>
      </c>
      <c r="F711" s="12" t="n">
        <v>507627.43</v>
      </c>
      <c r="G711" s="14">
        <f>E711/SUM(E$2:E$4165)</f>
        <v/>
      </c>
      <c r="H711" s="14">
        <f>H710+G711</f>
        <v/>
      </c>
      <c r="I711" s="5">
        <f>IF(H711&lt;=p_rot_a,"A",IF(H711&lt;=p_rot_b,"B","C"))</f>
        <v/>
      </c>
      <c r="J711" s="5" t="inlineStr">
        <is>
          <t>NO</t>
        </is>
      </c>
    </row>
    <row r="712">
      <c r="A712" s="5" t="inlineStr">
        <is>
          <t>351100300992030</t>
        </is>
      </c>
      <c r="B712" s="5" t="inlineStr">
        <is>
          <t>FORTLEV PROMO TANQUE AGUA 1000L CON ACCESORIOS APILABLE 97CM ALTO 1.52M ANCHO</t>
        </is>
      </c>
      <c r="C712" s="5" t="inlineStr">
        <is>
          <t>SIN CATEGORIA</t>
        </is>
      </c>
      <c r="D712" s="11" t="n">
        <v>16</v>
      </c>
      <c r="E712" s="12" t="n">
        <v>256948.32</v>
      </c>
      <c r="F712" s="12" t="n">
        <v>918628.3199999999</v>
      </c>
      <c r="G712" s="14">
        <f>E712/SUM(E$2:E$4165)</f>
        <v/>
      </c>
      <c r="H712" s="14">
        <f>H711+G712</f>
        <v/>
      </c>
      <c r="I712" s="5">
        <f>IF(H712&lt;=p_rot_a,"A",IF(H712&lt;=p_rot_b,"B","C"))</f>
        <v/>
      </c>
      <c r="J712" s="5" t="inlineStr">
        <is>
          <t>SI</t>
        </is>
      </c>
    </row>
    <row r="713">
      <c r="A713" s="5" t="inlineStr">
        <is>
          <t>14100029</t>
        </is>
      </c>
      <c r="B713" s="5" t="inlineStr">
        <is>
          <t>PUERTA PINO 75 X 210 CM</t>
        </is>
      </c>
      <c r="C713" s="5" t="inlineStr">
        <is>
          <t>PUERTAS</t>
        </is>
      </c>
      <c r="D713" s="11" t="n">
        <v>38</v>
      </c>
      <c r="E713" s="12" t="n">
        <v>256878.12</v>
      </c>
      <c r="F713" s="12" t="n">
        <v>1110808.83</v>
      </c>
      <c r="G713" s="14">
        <f>E713/SUM(E$2:E$4165)</f>
        <v/>
      </c>
      <c r="H713" s="14">
        <f>H712+G713</f>
        <v/>
      </c>
      <c r="I713" s="5">
        <f>IF(H713&lt;=p_rot_a,"A",IF(H713&lt;=p_rot_b,"B","C"))</f>
        <v/>
      </c>
      <c r="J713" s="5" t="inlineStr">
        <is>
          <t>SI</t>
        </is>
      </c>
    </row>
    <row r="714">
      <c r="A714" s="5" t="inlineStr">
        <is>
          <t>46871</t>
        </is>
      </c>
      <c r="B714" s="5" t="inlineStr">
        <is>
          <t>BOTAGUA VERDE 6X6</t>
        </is>
      </c>
      <c r="C714" s="5" t="inlineStr">
        <is>
          <t>BOTAGUAS, CUMBRERAS, CANOAS METALICAS</t>
        </is>
      </c>
      <c r="D714" s="11" t="n">
        <v>297</v>
      </c>
      <c r="E714" s="12" t="n">
        <v>256827.93</v>
      </c>
      <c r="F714" s="12" t="n">
        <v>776297.9300000001</v>
      </c>
      <c r="G714" s="14">
        <f>E714/SUM(E$2:E$4165)</f>
        <v/>
      </c>
      <c r="H714" s="14">
        <f>H713+G714</f>
        <v/>
      </c>
      <c r="I714" s="5">
        <f>IF(H714&lt;=p_rot_a,"A",IF(H714&lt;=p_rot_b,"B","C"))</f>
        <v/>
      </c>
      <c r="J714" s="5" t="inlineStr">
        <is>
          <t>NO</t>
        </is>
      </c>
    </row>
    <row r="715">
      <c r="A715" s="5" t="inlineStr">
        <is>
          <t>PINT-PA-0002</t>
        </is>
      </c>
      <c r="B715" s="5" t="inlineStr">
        <is>
          <t>CORONA DURA BLANCO HUESO OFERTA CUBETA</t>
        </is>
      </c>
      <c r="C715" s="5" t="inlineStr">
        <is>
          <t>PINTURA ACRILICA</t>
        </is>
      </c>
      <c r="D715" s="11" t="n">
        <v>39</v>
      </c>
      <c r="E715" s="12" t="n">
        <v>256570.99</v>
      </c>
      <c r="F715" s="12" t="n">
        <v>690265.49</v>
      </c>
      <c r="G715" s="14">
        <f>E715/SUM(E$2:E$4165)</f>
        <v/>
      </c>
      <c r="H715" s="14">
        <f>H714+G715</f>
        <v/>
      </c>
      <c r="I715" s="5">
        <f>IF(H715&lt;=p_rot_a,"A",IF(H715&lt;=p_rot_b,"B","C"))</f>
        <v/>
      </c>
      <c r="J715" s="5" t="inlineStr">
        <is>
          <t>NO</t>
        </is>
      </c>
    </row>
    <row r="716">
      <c r="A716" s="5" t="inlineStr">
        <is>
          <t>20160007</t>
        </is>
      </c>
      <c r="B716" s="5" t="inlineStr">
        <is>
          <t>PORCELANATO IVORY 60X60 1.44M2</t>
        </is>
      </c>
      <c r="C716" s="5" t="inlineStr">
        <is>
          <t>PORCELANATO</t>
        </is>
      </c>
      <c r="D716" s="11" t="n">
        <v>144</v>
      </c>
      <c r="E716" s="12" t="n">
        <v>255860.77</v>
      </c>
      <c r="F716" s="12" t="n">
        <v>1024259.17</v>
      </c>
      <c r="G716" s="14">
        <f>E716/SUM(E$2:E$4165)</f>
        <v/>
      </c>
      <c r="H716" s="14">
        <f>H715+G716</f>
        <v/>
      </c>
      <c r="I716" s="5">
        <f>IF(H716&lt;=p_rot_a,"A",IF(H716&lt;=p_rot_b,"B","C"))</f>
        <v/>
      </c>
      <c r="J716" s="5" t="inlineStr">
        <is>
          <t>SI</t>
        </is>
      </c>
    </row>
    <row r="717">
      <c r="A717" s="5" t="inlineStr">
        <is>
          <t>245</t>
        </is>
      </c>
      <c r="B717" s="5" t="inlineStr">
        <is>
          <t>PINO 2X2 3.20MTS (41x41mm)</t>
        </is>
      </c>
      <c r="C717" s="5" t="inlineStr">
        <is>
          <t>PINO</t>
        </is>
      </c>
      <c r="D717" s="11" t="n">
        <v>370</v>
      </c>
      <c r="E717" s="12" t="n">
        <v>254849.68</v>
      </c>
      <c r="F717" s="12" t="n">
        <v>833417.36</v>
      </c>
      <c r="G717" s="14">
        <f>E717/SUM(E$2:E$4165)</f>
        <v/>
      </c>
      <c r="H717" s="14">
        <f>H716+G717</f>
        <v/>
      </c>
      <c r="I717" s="5">
        <f>IF(H717&lt;=p_rot_a,"A",IF(H717&lt;=p_rot_b,"B","C"))</f>
        <v/>
      </c>
      <c r="J717" s="5" t="inlineStr">
        <is>
          <t>NO</t>
        </is>
      </c>
    </row>
    <row r="718">
      <c r="A718" s="5" t="inlineStr">
        <is>
          <t>PINT-PA-0009</t>
        </is>
      </c>
      <c r="B718" s="5" t="inlineStr">
        <is>
          <t>LANCO MAXIMA LATEX BLANCO MATE CUBETA MA680-2</t>
        </is>
      </c>
      <c r="C718" s="5" t="inlineStr">
        <is>
          <t>PINTURA ACRILICA</t>
        </is>
      </c>
      <c r="D718" s="11" t="n">
        <v>11</v>
      </c>
      <c r="E718" s="12" t="n">
        <v>254719.54</v>
      </c>
      <c r="F718" s="12" t="n">
        <v>849615.04</v>
      </c>
      <c r="G718" s="14">
        <f>E718/SUM(E$2:E$4165)</f>
        <v/>
      </c>
      <c r="H718" s="14">
        <f>H717+G718</f>
        <v/>
      </c>
      <c r="I718" s="5">
        <f>IF(H718&lt;=p_rot_a,"A",IF(H718&lt;=p_rot_b,"B","C"))</f>
        <v/>
      </c>
      <c r="J718" s="5" t="inlineStr">
        <is>
          <t>NO</t>
        </is>
      </c>
    </row>
    <row r="719">
      <c r="A719" s="5" t="inlineStr">
        <is>
          <t>351100300992556</t>
        </is>
      </c>
      <c r="B719" s="5" t="inlineStr">
        <is>
          <t>PORCELANATO STORK GOLD HIGH GLOSSY  0.60X1.20 CAJA 1.44M2 2 PIEZAS POR CAJA</t>
        </is>
      </c>
      <c r="C719" s="5" t="inlineStr">
        <is>
          <t>PORCELANATO</t>
        </is>
      </c>
      <c r="D719" s="11" t="n">
        <v>99</v>
      </c>
      <c r="E719" s="12" t="n">
        <v>254388.06</v>
      </c>
      <c r="F719" s="12" t="n">
        <v>1078649.71</v>
      </c>
      <c r="G719" s="14">
        <f>E719/SUM(E$2:E$4165)</f>
        <v/>
      </c>
      <c r="H719" s="14">
        <f>H718+G719</f>
        <v/>
      </c>
      <c r="I719" s="5">
        <f>IF(H719&lt;=p_rot_a,"A",IF(H719&lt;=p_rot_b,"B","C"))</f>
        <v/>
      </c>
      <c r="J719" s="5" t="inlineStr">
        <is>
          <t>SI</t>
        </is>
      </c>
    </row>
    <row r="720">
      <c r="A720" s="5" t="inlineStr">
        <is>
          <t>351100300992720</t>
        </is>
      </c>
      <c r="B720" s="5" t="inlineStr">
        <is>
          <t>DJ OMARA LED MUEBLE 60CM X 50CM INCLU LAVATORIO ESPEJO REPISA MATE AEREO LUX STONE Y009-N4 60CM</t>
        </is>
      </c>
      <c r="C720" s="5" t="inlineStr">
        <is>
          <t>IMPORTACION LOZA</t>
        </is>
      </c>
      <c r="D720" s="11" t="n">
        <v>6</v>
      </c>
      <c r="E720" s="12" t="n">
        <v>253985.99</v>
      </c>
      <c r="F720" s="12" t="n">
        <v>494655.75</v>
      </c>
      <c r="G720" s="14">
        <f>E720/SUM(E$2:E$4165)</f>
        <v/>
      </c>
      <c r="H720" s="14">
        <f>H719+G720</f>
        <v/>
      </c>
      <c r="I720" s="5">
        <f>IF(H720&lt;=p_rot_a,"A",IF(H720&lt;=p_rot_b,"B","C"))</f>
        <v/>
      </c>
      <c r="J720" s="5" t="inlineStr">
        <is>
          <t>NO</t>
        </is>
      </c>
    </row>
    <row r="721">
      <c r="A721" s="5" t="inlineStr">
        <is>
          <t>351100300991944</t>
        </is>
      </c>
      <c r="B721" s="5" t="inlineStr">
        <is>
          <t>DIAMOND MUEBLE LAVATORIO 2308B-70 AEREO 70CM X 47CM X 48CM</t>
        </is>
      </c>
      <c r="C721" s="5" t="inlineStr">
        <is>
          <t>SIN CATEGORIA</t>
        </is>
      </c>
      <c r="D721" s="11" t="n">
        <v>10</v>
      </c>
      <c r="E721" s="12" t="n">
        <v>253611.31</v>
      </c>
      <c r="F721" s="12" t="n">
        <v>735642.61</v>
      </c>
      <c r="G721" s="14">
        <f>E721/SUM(E$2:E$4165)</f>
        <v/>
      </c>
      <c r="H721" s="14">
        <f>H720+G721</f>
        <v/>
      </c>
      <c r="I721" s="5">
        <f>IF(H721&lt;=p_rot_a,"A",IF(H721&lt;=p_rot_b,"B","C"))</f>
        <v/>
      </c>
      <c r="J721" s="5" t="inlineStr">
        <is>
          <t>NO</t>
        </is>
      </c>
    </row>
    <row r="722">
      <c r="A722" s="5" t="inlineStr">
        <is>
          <t>351100300991839</t>
        </is>
      </c>
      <c r="B722" s="5" t="inlineStr">
        <is>
          <t>PERFIL ESQUINERO INTERNO NEGRA PARA LAMINA PVC 2.5M 3695099990000</t>
        </is>
      </c>
      <c r="C722" s="5" t="inlineStr">
        <is>
          <t>IMPORTACION LAMINA PVC, BAMBU, ACC</t>
        </is>
      </c>
      <c r="D722" s="11" t="n">
        <v>140</v>
      </c>
      <c r="E722" s="12" t="n">
        <v>253488.26</v>
      </c>
      <c r="F722" s="12" t="n">
        <v>397556.82</v>
      </c>
      <c r="G722" s="14">
        <f>E722/SUM(E$2:E$4165)</f>
        <v/>
      </c>
      <c r="H722" s="14">
        <f>H721+G722</f>
        <v/>
      </c>
      <c r="I722" s="5">
        <f>IF(H722&lt;=p_rot_a,"A",IF(H722&lt;=p_rot_b,"B","C"))</f>
        <v/>
      </c>
      <c r="J722" s="5" t="inlineStr">
        <is>
          <t>NO</t>
        </is>
      </c>
    </row>
    <row r="723">
      <c r="A723" s="5" t="inlineStr">
        <is>
          <t>351100300991716</t>
        </is>
      </c>
      <c r="B723" s="5" t="inlineStr">
        <is>
          <t>DIAMOND ZT-2210B-90 KHAKI MUEBLE LAVATORIO + ESPEJO AEREO 90X47X49CM ESPEJO 85X11X65</t>
        </is>
      </c>
      <c r="C723" s="5" t="inlineStr">
        <is>
          <t>SIN CATEGORIA</t>
        </is>
      </c>
      <c r="D723" s="11" t="n">
        <v>14</v>
      </c>
      <c r="E723" s="12" t="n">
        <v>253056.1</v>
      </c>
      <c r="F723" s="12" t="n">
        <v>1069366.13</v>
      </c>
      <c r="G723" s="14">
        <f>E723/SUM(E$2:E$4165)</f>
        <v/>
      </c>
      <c r="H723" s="14">
        <f>H722+G723</f>
        <v/>
      </c>
      <c r="I723" s="5">
        <f>IF(H723&lt;=p_rot_a,"A",IF(H723&lt;=p_rot_b,"B","C"))</f>
        <v/>
      </c>
      <c r="J723" s="5" t="inlineStr">
        <is>
          <t>SI</t>
        </is>
      </c>
    </row>
    <row r="724">
      <c r="A724" s="5" t="inlineStr">
        <is>
          <t>72767</t>
        </is>
      </c>
      <c r="B724" s="5" t="inlineStr">
        <is>
          <t xml:space="preserve"> metro TUBO ALUMINIO CORTINA  2 -3 Y 6 METROS </t>
        </is>
      </c>
      <c r="C724" s="5" t="inlineStr">
        <is>
          <t>TUBERIA PVC, CANOAS Y ACCESORIOS</t>
        </is>
      </c>
      <c r="D724" s="11" t="n">
        <v>545</v>
      </c>
      <c r="E724" s="12" t="n">
        <v>252997.54</v>
      </c>
      <c r="F724" s="12" t="n">
        <v>454733.43</v>
      </c>
      <c r="G724" s="14">
        <f>E724/SUM(E$2:E$4165)</f>
        <v/>
      </c>
      <c r="H724" s="14">
        <f>H723+G724</f>
        <v/>
      </c>
      <c r="I724" s="5">
        <f>IF(H724&lt;=p_rot_a,"A",IF(H724&lt;=p_rot_b,"B","C"))</f>
        <v/>
      </c>
      <c r="J724" s="5" t="inlineStr">
        <is>
          <t>NO</t>
        </is>
      </c>
    </row>
    <row r="725">
      <c r="A725" s="5" t="inlineStr">
        <is>
          <t>923922</t>
        </is>
      </c>
      <c r="B725" s="5" t="inlineStr">
        <is>
          <t>CUMBRERA ROJO 9x9</t>
        </is>
      </c>
      <c r="C725" s="5" t="inlineStr">
        <is>
          <t>LAMINAS DE ZINC Y ACCESORIOS</t>
        </is>
      </c>
      <c r="D725" s="11" t="n">
        <v>231</v>
      </c>
      <c r="E725" s="12" t="n">
        <v>252715.51</v>
      </c>
      <c r="F725" s="12" t="n">
        <v>898545.51</v>
      </c>
      <c r="G725" s="14">
        <f>E725/SUM(E$2:E$4165)</f>
        <v/>
      </c>
      <c r="H725" s="14">
        <f>H724+G725</f>
        <v/>
      </c>
      <c r="I725" s="5">
        <f>IF(H725&lt;=p_rot_a,"A",IF(H725&lt;=p_rot_b,"B","C"))</f>
        <v/>
      </c>
      <c r="J725" s="5" t="inlineStr">
        <is>
          <t>SI</t>
        </is>
      </c>
    </row>
    <row r="726">
      <c r="A726" s="5" t="inlineStr">
        <is>
          <t>351100300992283</t>
        </is>
      </c>
      <c r="B726" s="5" t="inlineStr">
        <is>
          <t xml:space="preserve">XL LAMINA NUEVA TEC XL BRILLANTE CALACATA BLANCO DE027 1-V 1.22X2.80 5M MATE FIBRA BAMBU CARBON PVC </t>
        </is>
      </c>
      <c r="C726" s="5" t="inlineStr">
        <is>
          <t>LAMINA PVC, BAMBU, ACC</t>
        </is>
      </c>
      <c r="D726" s="11" t="n">
        <v>56</v>
      </c>
      <c r="E726" s="12" t="n">
        <v>252546.02</v>
      </c>
      <c r="F726" s="12" t="n">
        <v>1008546.02</v>
      </c>
      <c r="G726" s="14">
        <f>E726/SUM(E$2:E$4165)</f>
        <v/>
      </c>
      <c r="H726" s="14">
        <f>H725+G726</f>
        <v/>
      </c>
      <c r="I726" s="5">
        <f>IF(H726&lt;=p_rot_a,"A",IF(H726&lt;=p_rot_b,"B","C"))</f>
        <v/>
      </c>
      <c r="J726" s="5" t="inlineStr">
        <is>
          <t>SI</t>
        </is>
      </c>
    </row>
    <row r="727">
      <c r="A727" s="5" t="inlineStr">
        <is>
          <t>20140029</t>
        </is>
      </c>
      <c r="B727" s="5" t="inlineStr">
        <is>
          <t>CERAMICA TRAVERTINO MARFIL 34X34 2.15M2 PRIMERA CALIDAD.</t>
        </is>
      </c>
      <c r="C727" s="5" t="inlineStr">
        <is>
          <t>CERAMICA</t>
        </is>
      </c>
      <c r="D727" s="11" t="n">
        <v>241.8</v>
      </c>
      <c r="E727" s="12" t="n">
        <v>252064.03</v>
      </c>
      <c r="F727" s="12" t="n">
        <v>1308996.01</v>
      </c>
      <c r="G727" s="14">
        <f>E727/SUM(E$2:E$4165)</f>
        <v/>
      </c>
      <c r="H727" s="14">
        <f>H726+G727</f>
        <v/>
      </c>
      <c r="I727" s="5">
        <f>IF(H727&lt;=p_rot_a,"A",IF(H727&lt;=p_rot_b,"B","C"))</f>
        <v/>
      </c>
      <c r="J727" s="5" t="inlineStr">
        <is>
          <t>SI</t>
        </is>
      </c>
    </row>
    <row r="728">
      <c r="A728" s="5" t="inlineStr">
        <is>
          <t>97016</t>
        </is>
      </c>
      <c r="B728" s="5" t="inlineStr">
        <is>
          <t>TORNILLO TECHO 2 PB VERDE</t>
        </is>
      </c>
      <c r="C728" s="5" t="inlineStr">
        <is>
          <t>TORNILLERIA</t>
        </is>
      </c>
      <c r="D728" s="11" t="n">
        <v>14382</v>
      </c>
      <c r="E728" s="12" t="n">
        <v>251786.72</v>
      </c>
      <c r="F728" s="12" t="n">
        <v>494193.02</v>
      </c>
      <c r="G728" s="14">
        <f>E728/SUM(E$2:E$4165)</f>
        <v/>
      </c>
      <c r="H728" s="14">
        <f>H727+G728</f>
        <v/>
      </c>
      <c r="I728" s="5">
        <f>IF(H728&lt;=p_rot_a,"A",IF(H728&lt;=p_rot_b,"B","C"))</f>
        <v/>
      </c>
      <c r="J728" s="5" t="inlineStr">
        <is>
          <t>NO</t>
        </is>
      </c>
    </row>
    <row r="729">
      <c r="A729" s="5" t="inlineStr">
        <is>
          <t>73311</t>
        </is>
      </c>
      <c r="B729" s="5" t="inlineStr">
        <is>
          <t>SILICON TRANSPARENTE BAÑO/COCINA F101 HENKEL CARTUCHO  1770913</t>
        </is>
      </c>
      <c r="C729" s="5" t="inlineStr">
        <is>
          <t>FERRETERIA GENERAL</t>
        </is>
      </c>
      <c r="D729" s="11" t="n">
        <v>148</v>
      </c>
      <c r="E729" s="12" t="n">
        <v>251541.9</v>
      </c>
      <c r="F729" s="12" t="n">
        <v>794227.38</v>
      </c>
      <c r="G729" s="14">
        <f>E729/SUM(E$2:E$4165)</f>
        <v/>
      </c>
      <c r="H729" s="14">
        <f>H728+G729</f>
        <v/>
      </c>
      <c r="I729" s="5">
        <f>IF(H729&lt;=p_rot_a,"A",IF(H729&lt;=p_rot_b,"B","C"))</f>
        <v/>
      </c>
      <c r="J729" s="5" t="inlineStr">
        <is>
          <t>NO</t>
        </is>
      </c>
    </row>
    <row r="730">
      <c r="A730" s="5" t="inlineStr">
        <is>
          <t>351100300992449</t>
        </is>
      </c>
      <c r="B730" s="5" t="inlineStr">
        <is>
          <t>CACHERA FREGADERO NEGRA FLEXIBLE MANIJA CRUZ AQP-23256</t>
        </is>
      </c>
      <c r="C730" s="5" t="inlineStr">
        <is>
          <t>IMPORTACION GRIFERIA</t>
        </is>
      </c>
      <c r="D730" s="11" t="n">
        <v>28</v>
      </c>
      <c r="E730" s="12" t="n">
        <v>251085.92</v>
      </c>
      <c r="F730" s="12" t="n">
        <v>386654.87</v>
      </c>
      <c r="G730" s="14">
        <f>E730/SUM(E$2:E$4165)</f>
        <v/>
      </c>
      <c r="H730" s="14">
        <f>H729+G730</f>
        <v/>
      </c>
      <c r="I730" s="5">
        <f>IF(H730&lt;=p_rot_a,"A",IF(H730&lt;=p_rot_b,"B","C"))</f>
        <v/>
      </c>
      <c r="J730" s="5" t="inlineStr">
        <is>
          <t>NO</t>
        </is>
      </c>
    </row>
    <row r="731">
      <c r="A731" s="5" t="inlineStr">
        <is>
          <t>1252306</t>
        </is>
      </c>
      <c r="B731" s="5" t="inlineStr">
        <is>
          <t>TOTAL ESMERILADORA 9  2200W UTG12223026</t>
        </is>
      </c>
      <c r="C731" s="5" t="inlineStr">
        <is>
          <t>HERRAMIENTA ELECTRICA</t>
        </is>
      </c>
      <c r="D731" s="11" t="n">
        <v>22</v>
      </c>
      <c r="E731" s="12" t="n">
        <v>251068.82</v>
      </c>
      <c r="F731" s="12" t="n">
        <v>1056316.46</v>
      </c>
      <c r="G731" s="14">
        <f>E731/SUM(E$2:E$4165)</f>
        <v/>
      </c>
      <c r="H731" s="14">
        <f>H730+G731</f>
        <v/>
      </c>
      <c r="I731" s="5">
        <f>IF(H731&lt;=p_rot_a,"A",IF(H731&lt;=p_rot_b,"B","C"))</f>
        <v/>
      </c>
      <c r="J731" s="5" t="inlineStr">
        <is>
          <t>SI</t>
        </is>
      </c>
    </row>
    <row r="732">
      <c r="A732" s="5" t="inlineStr">
        <is>
          <t>351100300992232</t>
        </is>
      </c>
      <c r="B732" s="5" t="inlineStr">
        <is>
          <t>FREGADERO A-6045B 60CM X 45CM GRIS PLOMO + JABONERA + DESAGUE + SIFON</t>
        </is>
      </c>
      <c r="C732" s="5" t="inlineStr">
        <is>
          <t>GRIFERIA - ACC. BAÑO Y COCINA</t>
        </is>
      </c>
      <c r="D732" s="11" t="n">
        <v>16</v>
      </c>
      <c r="E732" s="12" t="n">
        <v>250647.68</v>
      </c>
      <c r="F732" s="12" t="n">
        <v>719670.53</v>
      </c>
      <c r="G732" s="14">
        <f>E732/SUM(E$2:E$4165)</f>
        <v/>
      </c>
      <c r="H732" s="14">
        <f>H731+G732</f>
        <v/>
      </c>
      <c r="I732" s="5">
        <f>IF(H732&lt;=p_rot_a,"A",IF(H732&lt;=p_rot_b,"B","C"))</f>
        <v/>
      </c>
      <c r="J732" s="5" t="inlineStr">
        <is>
          <t>NO</t>
        </is>
      </c>
    </row>
    <row r="733">
      <c r="A733" s="5" t="inlineStr">
        <is>
          <t>351100300992590</t>
        </is>
      </c>
      <c r="B733" s="5" t="inlineStr">
        <is>
          <t>LLAVE EMPOTRAR NEGRA MATE TBM-71M TUBIG</t>
        </is>
      </c>
      <c r="C733" s="5" t="inlineStr">
        <is>
          <t>GRIFERIA - ACC. BAÑO Y COCINA</t>
        </is>
      </c>
      <c r="D733" s="11" t="n">
        <v>33</v>
      </c>
      <c r="E733" s="12" t="n">
        <v>250530.81</v>
      </c>
      <c r="F733" s="12" t="n">
        <v>520391.15</v>
      </c>
      <c r="G733" s="14">
        <f>E733/SUM(E$2:E$4165)</f>
        <v/>
      </c>
      <c r="H733" s="14">
        <f>H732+G733</f>
        <v/>
      </c>
      <c r="I733" s="5">
        <f>IF(H733&lt;=p_rot_a,"A",IF(H733&lt;=p_rot_b,"B","C"))</f>
        <v/>
      </c>
      <c r="J733" s="5" t="inlineStr">
        <is>
          <t>NO</t>
        </is>
      </c>
    </row>
    <row r="734">
      <c r="A734" s="5" t="inlineStr">
        <is>
          <t>351100300992331</t>
        </is>
      </c>
      <c r="B734" s="5" t="inlineStr">
        <is>
          <t>SOBRE PARA LAVATORIO TIPO BOWL 2 ESPACIOS MARMOL 120CM X 50CM FF-8022 PIEDRA SINTERIZADA</t>
        </is>
      </c>
      <c r="C734" s="5" t="inlineStr">
        <is>
          <t>IMPORTACION GRIFERIA</t>
        </is>
      </c>
      <c r="D734" s="11" t="n">
        <v>9</v>
      </c>
      <c r="E734" s="12" t="n">
        <v>249926.19</v>
      </c>
      <c r="F734" s="12" t="n">
        <v>506902.65</v>
      </c>
      <c r="G734" s="14">
        <f>E734/SUM(E$2:E$4165)</f>
        <v/>
      </c>
      <c r="H734" s="14">
        <f>H733+G734</f>
        <v/>
      </c>
      <c r="I734" s="5">
        <f>IF(H734&lt;=p_rot_a,"A",IF(H734&lt;=p_rot_b,"B","C"))</f>
        <v/>
      </c>
      <c r="J734" s="5" t="inlineStr">
        <is>
          <t>NO</t>
        </is>
      </c>
    </row>
    <row r="735">
      <c r="A735" s="5" t="inlineStr">
        <is>
          <t>351100300991725</t>
        </is>
      </c>
      <c r="B735" s="5" t="inlineStr">
        <is>
          <t>DIAMOND ZT-2101A-80 GREY MUEBLE LAVATORIO + ESPEJO 800X47X82CM ESPEJO 70X11X65</t>
        </is>
      </c>
      <c r="C735" s="5" t="inlineStr">
        <is>
          <t>IMPORTACION LOZA</t>
        </is>
      </c>
      <c r="D735" s="11" t="n">
        <v>13</v>
      </c>
      <c r="E735" s="12" t="n">
        <v>249866.69</v>
      </c>
      <c r="F735" s="12" t="n">
        <v>897836.28</v>
      </c>
      <c r="G735" s="14">
        <f>E735/SUM(E$2:E$4165)</f>
        <v/>
      </c>
      <c r="H735" s="14">
        <f>H734+G735</f>
        <v/>
      </c>
      <c r="I735" s="5">
        <f>IF(H735&lt;=p_rot_a,"A",IF(H735&lt;=p_rot_b,"B","C"))</f>
        <v/>
      </c>
      <c r="J735" s="5" t="inlineStr">
        <is>
          <t>SI</t>
        </is>
      </c>
    </row>
    <row r="736">
      <c r="A736" s="5" t="inlineStr">
        <is>
          <t>PINT-IM-0016</t>
        </is>
      </c>
      <c r="B736" s="5" t="inlineStr">
        <is>
          <t>LANCO SEAL COAT PASTEL MATE GALON SC445-4</t>
        </is>
      </c>
      <c r="C736" s="5" t="inlineStr">
        <is>
          <t>IMPERMEABILIZANTES</t>
        </is>
      </c>
      <c r="D736" s="11" t="n">
        <v>51</v>
      </c>
      <c r="E736" s="12" t="n">
        <v>249128.61</v>
      </c>
      <c r="F736" s="12" t="n">
        <v>743237.61</v>
      </c>
      <c r="G736" s="14">
        <f>E736/SUM(E$2:E$4165)</f>
        <v/>
      </c>
      <c r="H736" s="14">
        <f>H735+G736</f>
        <v/>
      </c>
      <c r="I736" s="5">
        <f>IF(H736&lt;=p_rot_a,"A",IF(H736&lt;=p_rot_b,"B","C"))</f>
        <v/>
      </c>
      <c r="J736" s="5" t="inlineStr">
        <is>
          <t>NO</t>
        </is>
      </c>
    </row>
    <row r="737">
      <c r="A737" s="5" t="inlineStr">
        <is>
          <t>742590570</t>
        </is>
      </c>
      <c r="B737" s="5" t="inlineStr">
        <is>
          <t>LORENZETTI DUCHA ACQUA DUO NEGRO CROMO CROMO 5500W</t>
        </is>
      </c>
      <c r="C737" s="5" t="inlineStr">
        <is>
          <t>ACCESORIOS ELECTRICOS Y CABLES</t>
        </is>
      </c>
      <c r="D737" s="11" t="n">
        <v>11</v>
      </c>
      <c r="E737" s="12" t="n">
        <v>247894.44</v>
      </c>
      <c r="F737" s="12" t="n">
        <v>1159673.64</v>
      </c>
      <c r="G737" s="14">
        <f>E737/SUM(E$2:E$4165)</f>
        <v/>
      </c>
      <c r="H737" s="14">
        <f>H736+G737</f>
        <v/>
      </c>
      <c r="I737" s="5">
        <f>IF(H737&lt;=p_rot_a,"A",IF(H737&lt;=p_rot_b,"B","C"))</f>
        <v/>
      </c>
      <c r="J737" s="5" t="inlineStr">
        <is>
          <t>SI</t>
        </is>
      </c>
    </row>
    <row r="738">
      <c r="A738" s="5" t="inlineStr">
        <is>
          <t>PINT-PA-0052</t>
        </is>
      </c>
      <c r="B738" s="5" t="inlineStr">
        <is>
          <t>LANCO SUPER COAT SATIN TINT GALON SC3732-4</t>
        </is>
      </c>
      <c r="C738" s="5" t="inlineStr">
        <is>
          <t>PINTURA ACRILICA</t>
        </is>
      </c>
      <c r="D738" s="11" t="n">
        <v>43</v>
      </c>
      <c r="E738" s="12" t="n">
        <v>247325.44</v>
      </c>
      <c r="F738" s="12" t="n">
        <v>541150.4399999999</v>
      </c>
      <c r="G738" s="14">
        <f>E738/SUM(E$2:E$4165)</f>
        <v/>
      </c>
      <c r="H738" s="14">
        <f>H737+G738</f>
        <v/>
      </c>
      <c r="I738" s="5">
        <f>IF(H738&lt;=p_rot_a,"A",IF(H738&lt;=p_rot_b,"B","C"))</f>
        <v/>
      </c>
      <c r="J738" s="5" t="inlineStr">
        <is>
          <t>NO</t>
        </is>
      </c>
    </row>
    <row r="739">
      <c r="A739" s="5" t="inlineStr">
        <is>
          <t>10140015</t>
        </is>
      </c>
      <c r="B739" s="5" t="inlineStr">
        <is>
          <t>TUBO ESTRUCT. RECTANGULAR 1X3 1.50MM NEGRO</t>
        </is>
      </c>
      <c r="C739" s="5" t="inlineStr">
        <is>
          <t>TUBERIA ESTRUCTURAL</t>
        </is>
      </c>
      <c r="D739" s="11" t="n">
        <v>143</v>
      </c>
      <c r="E739" s="12" t="n">
        <v>247133.44</v>
      </c>
      <c r="F739" s="12" t="n">
        <v>1197769.73</v>
      </c>
      <c r="G739" s="14">
        <f>E739/SUM(E$2:E$4165)</f>
        <v/>
      </c>
      <c r="H739" s="14">
        <f>H738+G739</f>
        <v/>
      </c>
      <c r="I739" s="5">
        <f>IF(H739&lt;=p_rot_a,"A",IF(H739&lt;=p_rot_b,"B","C"))</f>
        <v/>
      </c>
      <c r="J739" s="5" t="inlineStr">
        <is>
          <t>SI</t>
        </is>
      </c>
    </row>
    <row r="740">
      <c r="A740" s="5" t="inlineStr">
        <is>
          <t>351100300992848</t>
        </is>
      </c>
      <c r="B740" s="5" t="inlineStr">
        <is>
          <t>DUCHA EXPUESTA CUADRADA SATINADA ACERO INOXIDABLE NT16976-SS</t>
        </is>
      </c>
      <c r="C740" s="5" t="inlineStr">
        <is>
          <t>IMPORTACION GRIFERIA</t>
        </is>
      </c>
      <c r="D740" s="11" t="n">
        <v>6</v>
      </c>
      <c r="E740" s="12" t="n">
        <v>246999.03</v>
      </c>
      <c r="F740" s="12" t="n">
        <v>483185.84</v>
      </c>
      <c r="G740" s="14">
        <f>E740/SUM(E$2:E$4165)</f>
        <v/>
      </c>
      <c r="H740" s="14">
        <f>H739+G740</f>
        <v/>
      </c>
      <c r="I740" s="5">
        <f>IF(H740&lt;=p_rot_a,"A",IF(H740&lt;=p_rot_b,"B","C"))</f>
        <v/>
      </c>
      <c r="J740" s="5" t="inlineStr">
        <is>
          <t>NO</t>
        </is>
      </c>
    </row>
    <row r="741">
      <c r="A741" s="5" t="inlineStr">
        <is>
          <t>1091156</t>
        </is>
      </c>
      <c r="B741" s="5" t="inlineStr">
        <is>
          <t>TOTAL ESMERILADORA 41/2 900W VELOCIDAD VARIABLE UTG1091155653</t>
        </is>
      </c>
      <c r="C741" s="5" t="inlineStr">
        <is>
          <t>HERRAMIENTA ELECTRICA</t>
        </is>
      </c>
      <c r="D741" s="11" t="n">
        <v>34</v>
      </c>
      <c r="E741" s="12" t="n">
        <v>246854.79</v>
      </c>
      <c r="F741" s="12" t="n">
        <v>829177.83</v>
      </c>
      <c r="G741" s="14">
        <f>E741/SUM(E$2:E$4165)</f>
        <v/>
      </c>
      <c r="H741" s="14">
        <f>H740+G741</f>
        <v/>
      </c>
      <c r="I741" s="5">
        <f>IF(H741&lt;=p_rot_a,"A",IF(H741&lt;=p_rot_b,"B","C"))</f>
        <v/>
      </c>
      <c r="J741" s="5" t="inlineStr">
        <is>
          <t>NO</t>
        </is>
      </c>
    </row>
    <row r="742">
      <c r="A742" s="5" t="inlineStr">
        <is>
          <t>14100003</t>
        </is>
      </c>
      <c r="B742" s="5" t="inlineStr">
        <is>
          <t>PUERTA BLANCA INTERNA 6 TABLEROS 70 X 210 CM</t>
        </is>
      </c>
      <c r="C742" s="5" t="inlineStr">
        <is>
          <t>PUERTAS</t>
        </is>
      </c>
      <c r="D742" s="11" t="n">
        <v>68</v>
      </c>
      <c r="E742" s="12" t="n">
        <v>246843.59</v>
      </c>
      <c r="F742" s="12" t="n">
        <v>1105907.6</v>
      </c>
      <c r="G742" s="14">
        <f>E742/SUM(E$2:E$4165)</f>
        <v/>
      </c>
      <c r="H742" s="14">
        <f>H741+G742</f>
        <v/>
      </c>
      <c r="I742" s="5">
        <f>IF(H742&lt;=p_rot_a,"A",IF(H742&lt;=p_rot_b,"B","C"))</f>
        <v/>
      </c>
      <c r="J742" s="5" t="inlineStr">
        <is>
          <t>SI</t>
        </is>
      </c>
    </row>
    <row r="743">
      <c r="A743" s="5" t="inlineStr">
        <is>
          <t>9710</t>
        </is>
      </c>
      <c r="B743" s="5" t="inlineStr">
        <is>
          <t>TORNILLO GYP 1 1/2 PF X 100</t>
        </is>
      </c>
      <c r="C743" s="5" t="inlineStr">
        <is>
          <t>TORNILLERIA</t>
        </is>
      </c>
      <c r="D743" s="11" t="n">
        <v>763</v>
      </c>
      <c r="E743" s="12" t="n">
        <v>246151.93</v>
      </c>
      <c r="F743" s="12" t="n">
        <v>427621.93</v>
      </c>
      <c r="G743" s="14">
        <f>E743/SUM(E$2:E$4165)</f>
        <v/>
      </c>
      <c r="H743" s="14">
        <f>H742+G743</f>
        <v/>
      </c>
      <c r="I743" s="5">
        <f>IF(H743&lt;=p_rot_a,"A",IF(H743&lt;=p_rot_b,"B","C"))</f>
        <v/>
      </c>
      <c r="J743" s="5" t="inlineStr">
        <is>
          <t>NO</t>
        </is>
      </c>
    </row>
    <row r="744">
      <c r="A744" s="5" t="inlineStr">
        <is>
          <t>5393</t>
        </is>
      </c>
      <c r="B744" s="5" t="inlineStr">
        <is>
          <t>ZINC #26 LEGITIMO 2.44 0.45MM</t>
        </is>
      </c>
      <c r="C744" s="5" t="inlineStr">
        <is>
          <t>TUBERIA INDUSTRIAL, HIERROS PLANOS Y CORRUGADOS</t>
        </is>
      </c>
      <c r="D744" s="11" t="n">
        <v>195</v>
      </c>
      <c r="E744" s="12" t="n">
        <v>246105.45</v>
      </c>
      <c r="F744" s="12" t="n">
        <v>1152625.45</v>
      </c>
      <c r="G744" s="14">
        <f>E744/SUM(E$2:E$4165)</f>
        <v/>
      </c>
      <c r="H744" s="14">
        <f>H743+G744</f>
        <v/>
      </c>
      <c r="I744" s="5">
        <f>IF(H744&lt;=p_rot_a,"A",IF(H744&lt;=p_rot_b,"B","C"))</f>
        <v/>
      </c>
      <c r="J744" s="5" t="inlineStr">
        <is>
          <t>SI</t>
        </is>
      </c>
    </row>
    <row r="745">
      <c r="A745" s="5" t="inlineStr">
        <is>
          <t>544</t>
        </is>
      </c>
      <c r="B745" s="5" t="inlineStr">
        <is>
          <t xml:space="preserve">ESQUINERO METAL GYPSUM </t>
        </is>
      </c>
      <c r="C745" s="5" t="inlineStr">
        <is>
          <t>LAMINAS Y PERFILERIA LIVIANA</t>
        </is>
      </c>
      <c r="D745" s="11" t="n">
        <v>1797</v>
      </c>
      <c r="E745" s="12" t="n">
        <v>245253.75</v>
      </c>
      <c r="F745" s="12" t="n">
        <v>777933.25</v>
      </c>
      <c r="G745" s="14">
        <f>E745/SUM(E$2:E$4165)</f>
        <v/>
      </c>
      <c r="H745" s="14">
        <f>H744+G745</f>
        <v/>
      </c>
      <c r="I745" s="5">
        <f>IF(H745&lt;=p_rot_a,"A",IF(H745&lt;=p_rot_b,"B","C"))</f>
        <v/>
      </c>
      <c r="J745" s="5" t="inlineStr">
        <is>
          <t>NO</t>
        </is>
      </c>
    </row>
    <row r="746">
      <c r="A746" s="5" t="inlineStr">
        <is>
          <t>351100300991736</t>
        </is>
      </c>
      <c r="B746" s="5" t="inlineStr">
        <is>
          <t>DIAMOND ESPEJO LED ZT-L-1007 60X80CM</t>
        </is>
      </c>
      <c r="C746" s="5" t="inlineStr">
        <is>
          <t>SIN CATEGORIA</t>
        </is>
      </c>
      <c r="D746" s="11" t="n">
        <v>29</v>
      </c>
      <c r="E746" s="12" t="n">
        <v>245215.76</v>
      </c>
      <c r="F746" s="12" t="n">
        <v>947907.0699999999</v>
      </c>
      <c r="G746" s="14">
        <f>E746/SUM(E$2:E$4165)</f>
        <v/>
      </c>
      <c r="H746" s="14">
        <f>H745+G746</f>
        <v/>
      </c>
      <c r="I746" s="5">
        <f>IF(H746&lt;=p_rot_a,"A",IF(H746&lt;=p_rot_b,"B","C"))</f>
        <v/>
      </c>
      <c r="J746" s="5" t="inlineStr">
        <is>
          <t>SI</t>
        </is>
      </c>
    </row>
    <row r="747">
      <c r="A747" s="5" t="inlineStr">
        <is>
          <t>351100300992678</t>
        </is>
      </c>
      <c r="B747" s="5" t="inlineStr">
        <is>
          <t>LAMINA NUEVA TEC BEIGE CEPILLADO 53-304 1.22 X. 2.80M 5MM MATE FIBRA BAMBU CARBON PVC IMITACION</t>
        </is>
      </c>
      <c r="C747" s="5" t="inlineStr">
        <is>
          <t>SIN CATEGORIA</t>
        </is>
      </c>
      <c r="D747" s="11" t="n">
        <v>58</v>
      </c>
      <c r="E747" s="12" t="n">
        <v>244635.57</v>
      </c>
      <c r="F747" s="12" t="n">
        <v>691845.11</v>
      </c>
      <c r="G747" s="14">
        <f>E747/SUM(E$2:E$4165)</f>
        <v/>
      </c>
      <c r="H747" s="14">
        <f>H746+G747</f>
        <v/>
      </c>
      <c r="I747" s="5">
        <f>IF(H747&lt;=p_rot_a,"A",IF(H747&lt;=p_rot_b,"B","C"))</f>
        <v/>
      </c>
      <c r="J747" s="5" t="inlineStr">
        <is>
          <t>NO</t>
        </is>
      </c>
    </row>
    <row r="748">
      <c r="A748" s="5" t="inlineStr">
        <is>
          <t>351100300992875</t>
        </is>
      </c>
      <c r="B748" s="5" t="inlineStr">
        <is>
          <t>FREGADERO CON CANASTA SATIN 785 X 48 CM ACERO INOX LS-7548-SATIN + CACHERA DIAMANTE GRIS</t>
        </is>
      </c>
      <c r="C748" s="5" t="inlineStr">
        <is>
          <t>IMPORTACION GRIFERIA</t>
        </is>
      </c>
      <c r="D748" s="11" t="n">
        <v>7</v>
      </c>
      <c r="E748" s="12" t="n">
        <v>243834.22</v>
      </c>
      <c r="F748" s="12" t="n">
        <v>495575.22</v>
      </c>
      <c r="G748" s="14">
        <f>E748/SUM(E$2:E$4165)</f>
        <v/>
      </c>
      <c r="H748" s="14">
        <f>H747+G748</f>
        <v/>
      </c>
      <c r="I748" s="5">
        <f>IF(H748&lt;=p_rot_a,"A",IF(H748&lt;=p_rot_b,"B","C"))</f>
        <v/>
      </c>
      <c r="J748" s="5" t="inlineStr">
        <is>
          <t>NO</t>
        </is>
      </c>
    </row>
    <row r="749">
      <c r="A749" s="5" t="inlineStr">
        <is>
          <t>351100300991770</t>
        </is>
      </c>
      <c r="B749" s="5" t="inlineStr">
        <is>
          <t>CACHERA LAVATORIO MONOCOMANDO ALTA DORADA GRACIELA 4172460</t>
        </is>
      </c>
      <c r="C749" s="5" t="inlineStr">
        <is>
          <t>GRIFERIA - ACC. BAÑO Y COCINA</t>
        </is>
      </c>
      <c r="D749" s="11" t="n">
        <v>23</v>
      </c>
      <c r="E749" s="12" t="n">
        <v>243351.9</v>
      </c>
      <c r="F749" s="12" t="n">
        <v>876818.91</v>
      </c>
      <c r="G749" s="14">
        <f>E749/SUM(E$2:E$4165)</f>
        <v/>
      </c>
      <c r="H749" s="14">
        <f>H748+G749</f>
        <v/>
      </c>
      <c r="I749" s="5">
        <f>IF(H749&lt;=p_rot_a,"A",IF(H749&lt;=p_rot_b,"B","C"))</f>
        <v/>
      </c>
      <c r="J749" s="5" t="inlineStr">
        <is>
          <t>NO</t>
        </is>
      </c>
    </row>
    <row r="750">
      <c r="A750" s="5" t="inlineStr">
        <is>
          <t>215</t>
        </is>
      </c>
      <c r="B750" s="5" t="inlineStr">
        <is>
          <t>LAUREL RODAPIE 1/2X3 MOLDURADO EN VARAS</t>
        </is>
      </c>
      <c r="C750" s="5" t="inlineStr">
        <is>
          <t>LAUREL</t>
        </is>
      </c>
      <c r="D750" s="11" t="n">
        <v>1531</v>
      </c>
      <c r="E750" s="12" t="n">
        <v>242692</v>
      </c>
      <c r="F750" s="12" t="n">
        <v>855092</v>
      </c>
      <c r="G750" s="14">
        <f>E750/SUM(E$2:E$4165)</f>
        <v/>
      </c>
      <c r="H750" s="14">
        <f>H749+G750</f>
        <v/>
      </c>
      <c r="I750" s="5">
        <f>IF(H750&lt;=p_rot_a,"A",IF(H750&lt;=p_rot_b,"B","C"))</f>
        <v/>
      </c>
      <c r="J750" s="5" t="inlineStr">
        <is>
          <t>NO</t>
        </is>
      </c>
    </row>
    <row r="751">
      <c r="A751" s="5" t="inlineStr">
        <is>
          <t>12599</t>
        </is>
      </c>
      <c r="B751" s="5" t="inlineStr">
        <is>
          <t>SACO VACIO</t>
        </is>
      </c>
      <c r="C751" s="5" t="inlineStr">
        <is>
          <t>FERRETERIA GENERAL</t>
        </is>
      </c>
      <c r="D751" s="11" t="n">
        <v>1294</v>
      </c>
      <c r="E751" s="12" t="n">
        <v>241351.96</v>
      </c>
      <c r="F751" s="12" t="n">
        <v>471327.79</v>
      </c>
      <c r="G751" s="14">
        <f>E751/SUM(E$2:E$4165)</f>
        <v/>
      </c>
      <c r="H751" s="14">
        <f>H750+G751</f>
        <v/>
      </c>
      <c r="I751" s="5">
        <f>IF(H751&lt;=p_rot_a,"A",IF(H751&lt;=p_rot_b,"B","C"))</f>
        <v/>
      </c>
      <c r="J751" s="5" t="inlineStr">
        <is>
          <t>NO</t>
        </is>
      </c>
    </row>
    <row r="752">
      <c r="A752" s="5" t="inlineStr">
        <is>
          <t>4790356</t>
        </is>
      </c>
      <c r="B752" s="5" t="inlineStr">
        <is>
          <t>TOTAL ROUTER PALMA 600W 1/4 UTLT6001</t>
        </is>
      </c>
      <c r="C752" s="5" t="inlineStr">
        <is>
          <t>HERRAMIENTA ELECTRICA</t>
        </is>
      </c>
      <c r="D752" s="11" t="n">
        <v>31</v>
      </c>
      <c r="E752" s="12" t="n">
        <v>241192.49</v>
      </c>
      <c r="F752" s="12" t="n">
        <v>954979.25</v>
      </c>
      <c r="G752" s="14">
        <f>E752/SUM(E$2:E$4165)</f>
        <v/>
      </c>
      <c r="H752" s="14">
        <f>H751+G752</f>
        <v/>
      </c>
      <c r="I752" s="5">
        <f>IF(H752&lt;=p_rot_a,"A",IF(H752&lt;=p_rot_b,"B","C"))</f>
        <v/>
      </c>
      <c r="J752" s="5" t="inlineStr">
        <is>
          <t>SI</t>
        </is>
      </c>
    </row>
    <row r="753">
      <c r="A753" s="5" t="inlineStr">
        <is>
          <t>351100300992112</t>
        </is>
      </c>
      <c r="B753" s="5" t="inlineStr">
        <is>
          <t>FAME DUCHA INTENSE NEGRA - CROMO 127V 5400W ELECTRONICA</t>
        </is>
      </c>
      <c r="C753" s="5" t="inlineStr">
        <is>
          <t>GRIFERIA - ACC. BAÑO Y COCINA</t>
        </is>
      </c>
      <c r="D753" s="11" t="n">
        <v>19</v>
      </c>
      <c r="E753" s="12" t="n">
        <v>240941.67</v>
      </c>
      <c r="F753" s="12" t="n">
        <v>1044283.63</v>
      </c>
      <c r="G753" s="14">
        <f>E753/SUM(E$2:E$4165)</f>
        <v/>
      </c>
      <c r="H753" s="14">
        <f>H752+G753</f>
        <v/>
      </c>
      <c r="I753" s="5">
        <f>IF(H753&lt;=p_rot_a,"A",IF(H753&lt;=p_rot_b,"B","C"))</f>
        <v/>
      </c>
      <c r="J753" s="5" t="inlineStr">
        <is>
          <t>SI</t>
        </is>
      </c>
    </row>
    <row r="754">
      <c r="A754" s="5" t="inlineStr">
        <is>
          <t>351100300991559</t>
        </is>
      </c>
      <c r="B754" s="5" t="inlineStr">
        <is>
          <t>DIAMOND LAVATORIO NEGRO MATE 3018A-M2 TIPO BOWL SOBREPONER 36CM X 36CM</t>
        </is>
      </c>
      <c r="C754" s="5" t="inlineStr">
        <is>
          <t>IMPORTACION LOZA</t>
        </is>
      </c>
      <c r="D754" s="11" t="n">
        <v>14</v>
      </c>
      <c r="E754" s="12" t="n">
        <v>240070.22</v>
      </c>
      <c r="F754" s="12" t="n">
        <v>474532.37</v>
      </c>
      <c r="G754" s="14">
        <f>E754/SUM(E$2:E$4165)</f>
        <v/>
      </c>
      <c r="H754" s="14">
        <f>H753+G754</f>
        <v/>
      </c>
      <c r="I754" s="5">
        <f>IF(H754&lt;=p_rot_a,"A",IF(H754&lt;=p_rot_b,"B","C"))</f>
        <v/>
      </c>
      <c r="J754" s="5" t="inlineStr">
        <is>
          <t>NO</t>
        </is>
      </c>
    </row>
    <row r="755">
      <c r="A755" s="5" t="inlineStr">
        <is>
          <t>991003</t>
        </is>
      </c>
      <c r="B755" s="5" t="inlineStr">
        <is>
          <t>LORENZETTI ACQUA DUO NEGRO MATE 5500W 750144</t>
        </is>
      </c>
      <c r="C755" s="5" t="inlineStr">
        <is>
          <t>FERRETERIA GENERAL</t>
        </is>
      </c>
      <c r="D755" s="11" t="n">
        <v>10</v>
      </c>
      <c r="E755" s="12" t="n">
        <v>238891.96</v>
      </c>
      <c r="F755" s="12" t="n">
        <v>1075104.76</v>
      </c>
      <c r="G755" s="14">
        <f>E755/SUM(E$2:E$4165)</f>
        <v/>
      </c>
      <c r="H755" s="14">
        <f>H754+G755</f>
        <v/>
      </c>
      <c r="I755" s="5">
        <f>IF(H755&lt;=p_rot_a,"A",IF(H755&lt;=p_rot_b,"B","C"))</f>
        <v/>
      </c>
      <c r="J755" s="5" t="inlineStr">
        <is>
          <t>SI</t>
        </is>
      </c>
    </row>
    <row r="756">
      <c r="A756" s="5" t="inlineStr">
        <is>
          <t>351100300991731</t>
        </is>
      </c>
      <c r="B756" s="5" t="inlineStr">
        <is>
          <t>DIAMOND ESPEJO LED ZT-HK-M1013-68 60X80</t>
        </is>
      </c>
      <c r="C756" s="5" t="inlineStr">
        <is>
          <t>IMPORTACION LOZA</t>
        </is>
      </c>
      <c r="D756" s="11" t="n">
        <v>17</v>
      </c>
      <c r="E756" s="12" t="n">
        <v>238338.31</v>
      </c>
      <c r="F756" s="12" t="n">
        <v>552671.21</v>
      </c>
      <c r="G756" s="14">
        <f>E756/SUM(E$2:E$4165)</f>
        <v/>
      </c>
      <c r="H756" s="14">
        <f>H755+G756</f>
        <v/>
      </c>
      <c r="I756" s="5">
        <f>IF(H756&lt;=p_rot_a,"A",IF(H756&lt;=p_rot_b,"B","C"))</f>
        <v/>
      </c>
      <c r="J756" s="5" t="inlineStr">
        <is>
          <t>NO</t>
        </is>
      </c>
    </row>
    <row r="757">
      <c r="A757" s="5" t="inlineStr">
        <is>
          <t>351100300992477</t>
        </is>
      </c>
      <c r="B757" s="5" t="inlineStr">
        <is>
          <t>FREGADERO PARIS DOBLE BATEA SATIN 82CM X 45CM X20CM NO INCLUYE GRIFERIA</t>
        </is>
      </c>
      <c r="C757" s="5" t="inlineStr">
        <is>
          <t>IMPORTACION FREGADEROS</t>
        </is>
      </c>
      <c r="D757" s="11" t="n">
        <v>6</v>
      </c>
      <c r="E757" s="12" t="n">
        <v>238305.45</v>
      </c>
      <c r="F757" s="12" t="n">
        <v>419823.01</v>
      </c>
      <c r="G757" s="14">
        <f>E757/SUM(E$2:E$4165)</f>
        <v/>
      </c>
      <c r="H757" s="14">
        <f>H756+G757</f>
        <v/>
      </c>
      <c r="I757" s="5">
        <f>IF(H757&lt;=p_rot_a,"A",IF(H757&lt;=p_rot_b,"B","C"))</f>
        <v/>
      </c>
      <c r="J757" s="5" t="inlineStr">
        <is>
          <t>NO</t>
        </is>
      </c>
    </row>
    <row r="758">
      <c r="A758" s="5" t="inlineStr">
        <is>
          <t>351100300992577</t>
        </is>
      </c>
      <c r="B758" s="5" t="inlineStr">
        <is>
          <t>LAVATORIO TIPO BOWL DIAMANTE BLANCO FF-9037 40CM X 40CM X 16CM</t>
        </is>
      </c>
      <c r="C758" s="5" t="inlineStr">
        <is>
          <t>IMPORTACION LOZA</t>
        </is>
      </c>
      <c r="D758" s="11" t="n">
        <v>18</v>
      </c>
      <c r="E758" s="12" t="n">
        <v>238225.96</v>
      </c>
      <c r="F758" s="12" t="n">
        <v>482283.19</v>
      </c>
      <c r="G758" s="14">
        <f>E758/SUM(E$2:E$4165)</f>
        <v/>
      </c>
      <c r="H758" s="14">
        <f>H757+G758</f>
        <v/>
      </c>
      <c r="I758" s="5">
        <f>IF(H758&lt;=p_rot_a,"A",IF(H758&lt;=p_rot_b,"B","C"))</f>
        <v/>
      </c>
      <c r="J758" s="5" t="inlineStr">
        <is>
          <t>NO</t>
        </is>
      </c>
    </row>
    <row r="759">
      <c r="A759" s="5" t="inlineStr">
        <is>
          <t>539</t>
        </is>
      </c>
      <c r="B759" s="5" t="inlineStr">
        <is>
          <t>PRECINTA FIBROLIT 30CM</t>
        </is>
      </c>
      <c r="C759" s="5" t="inlineStr">
        <is>
          <t>LAMINAS Y PERFILERIA LIVIANA</t>
        </is>
      </c>
      <c r="D759" s="11" t="n">
        <v>256</v>
      </c>
      <c r="E759" s="12" t="n">
        <v>238032.71</v>
      </c>
      <c r="F759" s="12" t="n">
        <v>1112211.46</v>
      </c>
      <c r="G759" s="14">
        <f>E759/SUM(E$2:E$4165)</f>
        <v/>
      </c>
      <c r="H759" s="14">
        <f>H758+G759</f>
        <v/>
      </c>
      <c r="I759" s="5">
        <f>IF(H759&lt;=p_rot_a,"A",IF(H759&lt;=p_rot_b,"B","C"))</f>
        <v/>
      </c>
      <c r="J759" s="5" t="inlineStr">
        <is>
          <t>SI</t>
        </is>
      </c>
    </row>
    <row r="760">
      <c r="A760" s="5" t="inlineStr">
        <is>
          <t>351100300991840</t>
        </is>
      </c>
      <c r="B760" s="5" t="inlineStr">
        <is>
          <t>PERFIL ESQUINERO EXTERNO DORADO PARA LAMINA PVC 2.5M 3695099990000</t>
        </is>
      </c>
      <c r="C760" s="5" t="inlineStr">
        <is>
          <t>IMPORTACION LAMINA PVC, BAMBU, ACC</t>
        </is>
      </c>
      <c r="D760" s="11" t="n">
        <v>129</v>
      </c>
      <c r="E760" s="12" t="n">
        <v>238027.37</v>
      </c>
      <c r="F760" s="12" t="n">
        <v>366732.98</v>
      </c>
      <c r="G760" s="14">
        <f>E760/SUM(E$2:E$4165)</f>
        <v/>
      </c>
      <c r="H760" s="14">
        <f>H759+G760</f>
        <v/>
      </c>
      <c r="I760" s="5">
        <f>IF(H760&lt;=p_rot_a,"A",IF(H760&lt;=p_rot_b,"B","C"))</f>
        <v/>
      </c>
      <c r="J760" s="5" t="inlineStr">
        <is>
          <t>NO</t>
        </is>
      </c>
    </row>
    <row r="761">
      <c r="A761" s="5" t="inlineStr">
        <is>
          <t>351100300992284</t>
        </is>
      </c>
      <c r="B761" s="5" t="inlineStr">
        <is>
          <t>LAMINA NUEVA TEC XL TEJIDO PERLA 1.22X2.80 5MM DE032 1-V MATE FIBRA BAMBU CARBON PVC IMITACION PIEDR</t>
        </is>
      </c>
      <c r="C761" s="5" t="inlineStr">
        <is>
          <t>SIN CATEGORIA</t>
        </is>
      </c>
      <c r="D761" s="11" t="n">
        <v>44</v>
      </c>
      <c r="E761" s="12" t="n">
        <v>237650.44</v>
      </c>
      <c r="F761" s="12" t="n">
        <v>831650.4399999999</v>
      </c>
      <c r="G761" s="14">
        <f>E761/SUM(E$2:E$4165)</f>
        <v/>
      </c>
      <c r="H761" s="14">
        <f>H760+G761</f>
        <v/>
      </c>
      <c r="I761" s="5">
        <f>IF(H761&lt;=p_rot_a,"A",IF(H761&lt;=p_rot_b,"B","C"))</f>
        <v/>
      </c>
      <c r="J761" s="5" t="inlineStr">
        <is>
          <t>NO</t>
        </is>
      </c>
    </row>
    <row r="762">
      <c r="A762" s="5" t="inlineStr">
        <is>
          <t>29042</t>
        </is>
      </c>
      <c r="B762" s="5" t="inlineStr">
        <is>
          <t>BOTAGUA BLANCO 6X6</t>
        </is>
      </c>
      <c r="C762" s="5" t="inlineStr">
        <is>
          <t>BOTAGUAS, CUMBRERAS, CANOAS METALICAS</t>
        </is>
      </c>
      <c r="D762" s="11" t="n">
        <v>293</v>
      </c>
      <c r="E762" s="12" t="n">
        <v>237545.09</v>
      </c>
      <c r="F762" s="12" t="n">
        <v>794075.09</v>
      </c>
      <c r="G762" s="14">
        <f>E762/SUM(E$2:E$4165)</f>
        <v/>
      </c>
      <c r="H762" s="14">
        <f>H761+G762</f>
        <v/>
      </c>
      <c r="I762" s="5">
        <f>IF(H762&lt;=p_rot_a,"A",IF(H762&lt;=p_rot_b,"B","C"))</f>
        <v/>
      </c>
      <c r="J762" s="5" t="inlineStr">
        <is>
          <t>NO</t>
        </is>
      </c>
    </row>
    <row r="763">
      <c r="A763" s="5" t="inlineStr">
        <is>
          <t>20160005</t>
        </is>
      </c>
      <c r="B763" s="5" t="inlineStr">
        <is>
          <t>PORCELANATO FLORIDA RED ALTO BRILLO 60X120 CAJA 1.44M2 BRILLANTE</t>
        </is>
      </c>
      <c r="C763" s="5" t="inlineStr">
        <is>
          <t>SIN CATEGORIA</t>
        </is>
      </c>
      <c r="D763" s="11" t="n">
        <v>88</v>
      </c>
      <c r="E763" s="12" t="n">
        <v>237462.61</v>
      </c>
      <c r="F763" s="12" t="n">
        <v>854208.85</v>
      </c>
      <c r="G763" s="14">
        <f>E763/SUM(E$2:E$4165)</f>
        <v/>
      </c>
      <c r="H763" s="14">
        <f>H762+G763</f>
        <v/>
      </c>
      <c r="I763" s="5">
        <f>IF(H763&lt;=p_rot_a,"A",IF(H763&lt;=p_rot_b,"B","C"))</f>
        <v/>
      </c>
      <c r="J763" s="5" t="inlineStr">
        <is>
          <t>NO</t>
        </is>
      </c>
    </row>
    <row r="764">
      <c r="A764" s="5" t="inlineStr">
        <is>
          <t>30476</t>
        </is>
      </c>
      <c r="B764" s="5" t="inlineStr">
        <is>
          <t>CAJA RECTANGULAR EMT PESADA****</t>
        </is>
      </c>
      <c r="C764" s="5" t="inlineStr">
        <is>
          <t>ACCESORIOS ELECTRICOS Y CABLES</t>
        </is>
      </c>
      <c r="D764" s="11" t="n">
        <v>728</v>
      </c>
      <c r="E764" s="12" t="n">
        <v>237319.95</v>
      </c>
      <c r="F764" s="12" t="n">
        <v>495695.59</v>
      </c>
      <c r="G764" s="14">
        <f>E764/SUM(E$2:E$4165)</f>
        <v/>
      </c>
      <c r="H764" s="14">
        <f>H763+G764</f>
        <v/>
      </c>
      <c r="I764" s="5">
        <f>IF(H764&lt;=p_rot_a,"A",IF(H764&lt;=p_rot_b,"B","C"))</f>
        <v/>
      </c>
      <c r="J764" s="5" t="inlineStr">
        <is>
          <t>NO</t>
        </is>
      </c>
    </row>
    <row r="765">
      <c r="A765" s="5" t="inlineStr">
        <is>
          <t>PINT-PA-0076</t>
        </is>
      </c>
      <c r="B765" s="5" t="inlineStr">
        <is>
          <t>SUPRA LATEX ACCENT MATE GALON VA966-4</t>
        </is>
      </c>
      <c r="C765" s="5" t="inlineStr">
        <is>
          <t>PINTURA ACRILICA</t>
        </is>
      </c>
      <c r="D765" s="11" t="n">
        <v>33</v>
      </c>
      <c r="E765" s="12" t="n">
        <v>237264.22</v>
      </c>
      <c r="F765" s="12" t="n">
        <v>390242.92</v>
      </c>
      <c r="G765" s="14">
        <f>E765/SUM(E$2:E$4165)</f>
        <v/>
      </c>
      <c r="H765" s="14">
        <f>H764+G765</f>
        <v/>
      </c>
      <c r="I765" s="5">
        <f>IF(H765&lt;=p_rot_a,"A",IF(H765&lt;=p_rot_b,"B","C"))</f>
        <v/>
      </c>
      <c r="J765" s="5" t="inlineStr">
        <is>
          <t>NO</t>
        </is>
      </c>
    </row>
    <row r="766">
      <c r="A766" s="5" t="inlineStr">
        <is>
          <t>351100300992246</t>
        </is>
      </c>
      <c r="B766" s="5" t="inlineStr">
        <is>
          <t>ESQUINERO VARNISH WOOD DE002 PANEL ACANALADO 1X1 2.90M WALL PANEL</t>
        </is>
      </c>
      <c r="C766" s="5" t="inlineStr">
        <is>
          <t>PANEL ACANALADO INTERIOR</t>
        </is>
      </c>
      <c r="D766" s="11" t="n">
        <v>69</v>
      </c>
      <c r="E766" s="12" t="n">
        <v>237244.25</v>
      </c>
      <c r="F766" s="12" t="n">
        <v>237244.25</v>
      </c>
      <c r="G766" s="14">
        <f>E766/SUM(E$2:E$4165)</f>
        <v/>
      </c>
      <c r="H766" s="14">
        <f>H765+G766</f>
        <v/>
      </c>
      <c r="I766" s="5">
        <f>IF(H766&lt;=p_rot_a,"A",IF(H766&lt;=p_rot_b,"B","C"))</f>
        <v/>
      </c>
      <c r="J766" s="5" t="inlineStr">
        <is>
          <t>NO</t>
        </is>
      </c>
    </row>
    <row r="767">
      <c r="A767" s="5" t="inlineStr">
        <is>
          <t>PINT-PA-0078</t>
        </is>
      </c>
      <c r="B767" s="5" t="inlineStr">
        <is>
          <t>SUPRA LATEX BLANCO MATE  CUBETA VA950-2</t>
        </is>
      </c>
      <c r="C767" s="5" t="inlineStr">
        <is>
          <t>PINTURA ACRILICA</t>
        </is>
      </c>
      <c r="D767" s="11" t="n">
        <v>13</v>
      </c>
      <c r="E767" s="12" t="n">
        <v>237147.96</v>
      </c>
      <c r="F767" s="12" t="n">
        <v>717511.0600000001</v>
      </c>
      <c r="G767" s="14">
        <f>E767/SUM(E$2:E$4165)</f>
        <v/>
      </c>
      <c r="H767" s="14">
        <f>H766+G767</f>
        <v/>
      </c>
      <c r="I767" s="5">
        <f>IF(H767&lt;=p_rot_a,"A",IF(H767&lt;=p_rot_b,"B","C"))</f>
        <v/>
      </c>
      <c r="J767" s="5" t="inlineStr">
        <is>
          <t>NO</t>
        </is>
      </c>
    </row>
    <row r="768">
      <c r="A768" s="5" t="inlineStr">
        <is>
          <t>9113</t>
        </is>
      </c>
      <c r="B768" s="5" t="inlineStr">
        <is>
          <t>TUBO PVC 11/2  6MTS</t>
        </is>
      </c>
      <c r="C768" s="5" t="inlineStr">
        <is>
          <t>TUBERIA PVC, CANOAS Y ACCESORIOS</t>
        </is>
      </c>
      <c r="D768" s="11" t="n">
        <v>85</v>
      </c>
      <c r="E768" s="12" t="n">
        <v>236653.47</v>
      </c>
      <c r="F768" s="12" t="n">
        <v>385630.89</v>
      </c>
      <c r="G768" s="14">
        <f>E768/SUM(E$2:E$4165)</f>
        <v/>
      </c>
      <c r="H768" s="14">
        <f>H767+G768</f>
        <v/>
      </c>
      <c r="I768" s="5">
        <f>IF(H768&lt;=p_rot_a,"A",IF(H768&lt;=p_rot_b,"B","C"))</f>
        <v/>
      </c>
      <c r="J768" s="5" t="inlineStr">
        <is>
          <t>NO</t>
        </is>
      </c>
    </row>
    <row r="769">
      <c r="A769" s="5" t="inlineStr">
        <is>
          <t>PINT-PA-0050</t>
        </is>
      </c>
      <c r="B769" s="5" t="inlineStr">
        <is>
          <t>LANCO SUPER COAT SATIN PASTEL GALON SC3731-4</t>
        </is>
      </c>
      <c r="C769" s="5" t="inlineStr">
        <is>
          <t>PINTURA ACRILICA</t>
        </is>
      </c>
      <c r="D769" s="11" t="n">
        <v>50</v>
      </c>
      <c r="E769" s="12" t="n">
        <v>236334.53</v>
      </c>
      <c r="F769" s="12" t="n">
        <v>640380.53</v>
      </c>
      <c r="G769" s="14">
        <f>E769/SUM(E$2:E$4165)</f>
        <v/>
      </c>
      <c r="H769" s="14">
        <f>H768+G769</f>
        <v/>
      </c>
      <c r="I769" s="5">
        <f>IF(H769&lt;=p_rot_a,"A",IF(H769&lt;=p_rot_b,"B","C"))</f>
        <v/>
      </c>
      <c r="J769" s="5" t="inlineStr">
        <is>
          <t>NO</t>
        </is>
      </c>
    </row>
    <row r="770">
      <c r="A770" s="5" t="inlineStr">
        <is>
          <t>930</t>
        </is>
      </c>
      <c r="B770" s="5" t="inlineStr">
        <is>
          <t>METRO TUBO PVC 3</t>
        </is>
      </c>
      <c r="C770" s="5" t="inlineStr">
        <is>
          <t>TUBERIA PVC, CANOAS Y ACCESORIOS</t>
        </is>
      </c>
      <c r="D770" s="11" t="n">
        <v>300</v>
      </c>
      <c r="E770" s="12" t="n">
        <v>235848.41</v>
      </c>
      <c r="F770" s="12" t="n">
        <v>620611.5</v>
      </c>
      <c r="G770" s="14">
        <f>E770/SUM(E$2:E$4165)</f>
        <v/>
      </c>
      <c r="H770" s="14">
        <f>H769+G770</f>
        <v/>
      </c>
      <c r="I770" s="5">
        <f>IF(H770&lt;=p_rot_a,"A",IF(H770&lt;=p_rot_b,"B","C"))</f>
        <v/>
      </c>
      <c r="J770" s="5" t="inlineStr">
        <is>
          <t>NO</t>
        </is>
      </c>
    </row>
    <row r="771">
      <c r="A771" s="5" t="inlineStr">
        <is>
          <t>10200</t>
        </is>
      </c>
      <c r="B771" s="5" t="inlineStr">
        <is>
          <t>RODAPIE CANET NEGRO 2.40 MTS 6.5cm</t>
        </is>
      </c>
      <c r="C771" s="5" t="inlineStr">
        <is>
          <t>FERRETERIA GENERAL</t>
        </is>
      </c>
      <c r="D771" s="11" t="n">
        <v>210</v>
      </c>
      <c r="E771" s="12" t="n">
        <v>235475.36</v>
      </c>
      <c r="F771" s="12" t="n">
        <v>869267.33</v>
      </c>
      <c r="G771" s="14">
        <f>E771/SUM(E$2:E$4165)</f>
        <v/>
      </c>
      <c r="H771" s="14">
        <f>H770+G771</f>
        <v/>
      </c>
      <c r="I771" s="5">
        <f>IF(H771&lt;=p_rot_a,"A",IF(H771&lt;=p_rot_b,"B","C"))</f>
        <v/>
      </c>
      <c r="J771" s="5" t="inlineStr">
        <is>
          <t>NO</t>
        </is>
      </c>
    </row>
    <row r="772">
      <c r="A772" s="5" t="inlineStr">
        <is>
          <t>551</t>
        </is>
      </c>
      <c r="B772" s="5" t="inlineStr">
        <is>
          <t>STUD 4 3.05</t>
        </is>
      </c>
      <c r="C772" s="5" t="inlineStr">
        <is>
          <t>LAMINAS Y PERFILERIA LIVIANA</t>
        </is>
      </c>
      <c r="D772" s="11" t="n">
        <v>803</v>
      </c>
      <c r="E772" s="12" t="n">
        <v>235312.43</v>
      </c>
      <c r="F772" s="12" t="n">
        <v>864200.63</v>
      </c>
      <c r="G772" s="14">
        <f>E772/SUM(E$2:E$4165)</f>
        <v/>
      </c>
      <c r="H772" s="14">
        <f>H771+G772</f>
        <v/>
      </c>
      <c r="I772" s="5">
        <f>IF(H772&lt;=p_rot_a,"A",IF(H772&lt;=p_rot_b,"B","C"))</f>
        <v/>
      </c>
      <c r="J772" s="5" t="inlineStr">
        <is>
          <t>NO</t>
        </is>
      </c>
    </row>
    <row r="773">
      <c r="A773" s="5" t="inlineStr">
        <is>
          <t>351100300992660</t>
        </is>
      </c>
      <c r="B773" s="5" t="inlineStr">
        <is>
          <t>LAVATORIO BLANCO GRIS  TIPO BOWL FF-9023SH 41CM X 38CM X 15CM</t>
        </is>
      </c>
      <c r="C773" s="5" t="inlineStr">
        <is>
          <t>IMPORTACION LOZA</t>
        </is>
      </c>
      <c r="D773" s="11" t="n">
        <v>13</v>
      </c>
      <c r="E773" s="12" t="n">
        <v>234999.59</v>
      </c>
      <c r="F773" s="12" t="n">
        <v>478217.7</v>
      </c>
      <c r="G773" s="14">
        <f>E773/SUM(E$2:E$4165)</f>
        <v/>
      </c>
      <c r="H773" s="14">
        <f>H772+G773</f>
        <v/>
      </c>
      <c r="I773" s="5">
        <f>IF(H773&lt;=p_rot_a,"A",IF(H773&lt;=p_rot_b,"B","C"))</f>
        <v/>
      </c>
      <c r="J773" s="5" t="inlineStr">
        <is>
          <t>NO</t>
        </is>
      </c>
    </row>
    <row r="774">
      <c r="A774" s="5" t="inlineStr">
        <is>
          <t>10180006</t>
        </is>
      </c>
      <c r="B774" s="5" t="inlineStr">
        <is>
          <t>PERLING TIPO C 2X8 1.50MM GALVANIZADO</t>
        </is>
      </c>
      <c r="C774" s="5" t="inlineStr">
        <is>
          <t>PERLING</t>
        </is>
      </c>
      <c r="D774" s="11" t="n">
        <v>98</v>
      </c>
      <c r="E774" s="12" t="n">
        <v>234779.22</v>
      </c>
      <c r="F774" s="12" t="n">
        <v>1371397.3</v>
      </c>
      <c r="G774" s="14">
        <f>E774/SUM(E$2:E$4165)</f>
        <v/>
      </c>
      <c r="H774" s="14">
        <f>H773+G774</f>
        <v/>
      </c>
      <c r="I774" s="5">
        <f>IF(H774&lt;=p_rot_a,"A",IF(H774&lt;=p_rot_b,"B","C"))</f>
        <v/>
      </c>
      <c r="J774" s="5" t="inlineStr">
        <is>
          <t>SI</t>
        </is>
      </c>
    </row>
    <row r="775">
      <c r="A775" s="5" t="inlineStr">
        <is>
          <t>351100300992184</t>
        </is>
      </c>
      <c r="B775" s="5" t="inlineStr">
        <is>
          <t>TBM-46 CACHERA TIPO BOWL CROMADA MONOCOMANDO BAJA TUBIG 47790</t>
        </is>
      </c>
      <c r="C775" s="5" t="inlineStr">
        <is>
          <t>GRIFERIA - ACC. BAÑO Y COCINA</t>
        </is>
      </c>
      <c r="D775" s="11" t="n">
        <v>56</v>
      </c>
      <c r="E775" s="12" t="n">
        <v>234665.85</v>
      </c>
      <c r="F775" s="12" t="n">
        <v>614230.35</v>
      </c>
      <c r="G775" s="14">
        <f>E775/SUM(E$2:E$4165)</f>
        <v/>
      </c>
      <c r="H775" s="14">
        <f>H774+G775</f>
        <v/>
      </c>
      <c r="I775" s="5">
        <f>IF(H775&lt;=p_rot_a,"A",IF(H775&lt;=p_rot_b,"B","C"))</f>
        <v/>
      </c>
      <c r="J775" s="5" t="inlineStr">
        <is>
          <t>NO</t>
        </is>
      </c>
    </row>
    <row r="776">
      <c r="A776" s="5" t="inlineStr">
        <is>
          <t>20160006</t>
        </is>
      </c>
      <c r="B776" s="5" t="inlineStr">
        <is>
          <t>PORCELANATO GRIS MARMOL ALTO RBILLO  LPY66015 60X60 CAJA 1.44M2</t>
        </is>
      </c>
      <c r="C776" s="5" t="inlineStr">
        <is>
          <t>PORCELANATO</t>
        </is>
      </c>
      <c r="D776" s="11" t="n">
        <v>139.5</v>
      </c>
      <c r="E776" s="12" t="n">
        <v>234592.35</v>
      </c>
      <c r="F776" s="12" t="n">
        <v>1123486.35</v>
      </c>
      <c r="G776" s="14">
        <f>E776/SUM(E$2:E$4165)</f>
        <v/>
      </c>
      <c r="H776" s="14">
        <f>H775+G776</f>
        <v/>
      </c>
      <c r="I776" s="5">
        <f>IF(H776&lt;=p_rot_a,"A",IF(H776&lt;=p_rot_b,"B","C"))</f>
        <v/>
      </c>
      <c r="J776" s="5" t="inlineStr">
        <is>
          <t>SI</t>
        </is>
      </c>
    </row>
    <row r="777">
      <c r="A777" s="5" t="inlineStr">
        <is>
          <t>351100300992015</t>
        </is>
      </c>
      <c r="B777" s="5" t="inlineStr">
        <is>
          <t xml:space="preserve">TBM-46M CACHERA TIPO BOWL MONOCOMANDO BAJA NEGRA TUBIG 47792 </t>
        </is>
      </c>
      <c r="C777" s="5" t="inlineStr">
        <is>
          <t>GRIFERIA - ACC. BAÑO Y COCINA</t>
        </is>
      </c>
      <c r="D777" s="11" t="n">
        <v>59</v>
      </c>
      <c r="E777" s="12" t="n">
        <v>234513.32</v>
      </c>
      <c r="F777" s="12" t="n">
        <v>646425.87</v>
      </c>
      <c r="G777" s="14">
        <f>E777/SUM(E$2:E$4165)</f>
        <v/>
      </c>
      <c r="H777" s="14">
        <f>H776+G777</f>
        <v/>
      </c>
      <c r="I777" s="5">
        <f>IF(H777&lt;=p_rot_a,"A",IF(H777&lt;=p_rot_b,"B","C"))</f>
        <v/>
      </c>
      <c r="J777" s="5" t="inlineStr">
        <is>
          <t>NO</t>
        </is>
      </c>
    </row>
    <row r="778">
      <c r="A778" s="5" t="inlineStr">
        <is>
          <t>10155</t>
        </is>
      </c>
      <c r="B778" s="5" t="inlineStr">
        <is>
          <t>LLAVE EMPOTRAR COPA CLASSIC 013CSVC PRICE PFISTER</t>
        </is>
      </c>
      <c r="C778" s="5" t="inlineStr">
        <is>
          <t>GRIFERIA - ACC. BAÑO Y COCINA</t>
        </is>
      </c>
      <c r="D778" s="11" t="n">
        <v>75</v>
      </c>
      <c r="E778" s="12" t="n">
        <v>234142.17</v>
      </c>
      <c r="F778" s="12" t="n">
        <v>905429.67</v>
      </c>
      <c r="G778" s="14">
        <f>E778/SUM(E$2:E$4165)</f>
        <v/>
      </c>
      <c r="H778" s="14">
        <f>H777+G778</f>
        <v/>
      </c>
      <c r="I778" s="5">
        <f>IF(H778&lt;=p_rot_a,"A",IF(H778&lt;=p_rot_b,"B","C"))</f>
        <v/>
      </c>
      <c r="J778" s="5" t="inlineStr">
        <is>
          <t>SI</t>
        </is>
      </c>
    </row>
    <row r="779">
      <c r="A779" s="5" t="inlineStr">
        <is>
          <t>351100300992359</t>
        </is>
      </c>
      <c r="B779" s="5" t="inlineStr">
        <is>
          <t>EXTRACTOR DE BAÑO CON LUZ LED 25CM VT-2187</t>
        </is>
      </c>
      <c r="C779" s="5" t="inlineStr">
        <is>
          <t>IMPORTACION GRIFERIA</t>
        </is>
      </c>
      <c r="D779" s="11" t="n">
        <v>23</v>
      </c>
      <c r="E779" s="12" t="n">
        <v>232558.84</v>
      </c>
      <c r="F779" s="12" t="n">
        <v>466541.93</v>
      </c>
      <c r="G779" s="14">
        <f>E779/SUM(E$2:E$4165)</f>
        <v/>
      </c>
      <c r="H779" s="14">
        <f>H778+G779</f>
        <v/>
      </c>
      <c r="I779" s="5">
        <f>IF(H779&lt;=p_rot_a,"A",IF(H779&lt;=p_rot_b,"B","C"))</f>
        <v/>
      </c>
      <c r="J779" s="5" t="inlineStr">
        <is>
          <t>NO</t>
        </is>
      </c>
    </row>
    <row r="780">
      <c r="A780" s="5" t="inlineStr">
        <is>
          <t>71215</t>
        </is>
      </c>
      <c r="B780" s="5" t="inlineStr">
        <is>
          <t>LAMINA DIFUSORA DECORADA 61X122</t>
        </is>
      </c>
      <c r="C780" s="5" t="inlineStr">
        <is>
          <t>LAMINAS Y PERFILERIA LIVIANA</t>
        </is>
      </c>
      <c r="D780" s="11" t="n">
        <v>77</v>
      </c>
      <c r="E780" s="12" t="n">
        <v>232518.41</v>
      </c>
      <c r="F780" s="12" t="n">
        <v>866458.41</v>
      </c>
      <c r="G780" s="14">
        <f>E780/SUM(E$2:E$4165)</f>
        <v/>
      </c>
      <c r="H780" s="14">
        <f>H779+G780</f>
        <v/>
      </c>
      <c r="I780" s="5">
        <f>IF(H780&lt;=p_rot_a,"A",IF(H780&lt;=p_rot_b,"B","C"))</f>
        <v/>
      </c>
      <c r="J780" s="5" t="inlineStr">
        <is>
          <t>NO</t>
        </is>
      </c>
    </row>
    <row r="781">
      <c r="A781" s="5" t="inlineStr">
        <is>
          <t>351100300992441</t>
        </is>
      </c>
      <c r="B781" s="5" t="inlineStr">
        <is>
          <t>LLAVE LAVATORIO ALTA TIPO BOWL NEGRA AQP-23308</t>
        </is>
      </c>
      <c r="C781" s="5" t="inlineStr">
        <is>
          <t>IMPORTACION GRIFERIA</t>
        </is>
      </c>
      <c r="D781" s="11" t="n">
        <v>23</v>
      </c>
      <c r="E781" s="12" t="n">
        <v>231611.05</v>
      </c>
      <c r="F781" s="12" t="n">
        <v>330000</v>
      </c>
      <c r="G781" s="14">
        <f>E781/SUM(E$2:E$4165)</f>
        <v/>
      </c>
      <c r="H781" s="14">
        <f>H780+G781</f>
        <v/>
      </c>
      <c r="I781" s="5">
        <f>IF(H781&lt;=p_rot_a,"A",IF(H781&lt;=p_rot_b,"B","C"))</f>
        <v/>
      </c>
      <c r="J781" s="5" t="inlineStr">
        <is>
          <t>NO</t>
        </is>
      </c>
    </row>
    <row r="782">
      <c r="A782" s="5" t="inlineStr">
        <is>
          <t>PINT-PA-0039</t>
        </is>
      </c>
      <c r="B782" s="5" t="inlineStr">
        <is>
          <t>LANCO SUPER COAT PASTEL MATE GALON SC688-4</t>
        </is>
      </c>
      <c r="C782" s="5" t="inlineStr">
        <is>
          <t>PINTURA ACRILICA</t>
        </is>
      </c>
      <c r="D782" s="11" t="n">
        <v>60</v>
      </c>
      <c r="E782" s="12" t="n">
        <v>230784.27</v>
      </c>
      <c r="F782" s="12" t="n">
        <v>746046.02</v>
      </c>
      <c r="G782" s="14">
        <f>E782/SUM(E$2:E$4165)</f>
        <v/>
      </c>
      <c r="H782" s="14">
        <f>H781+G782</f>
        <v/>
      </c>
      <c r="I782" s="5">
        <f>IF(H782&lt;=p_rot_a,"A",IF(H782&lt;=p_rot_b,"B","C"))</f>
        <v/>
      </c>
      <c r="J782" s="5" t="inlineStr">
        <is>
          <t>NO</t>
        </is>
      </c>
    </row>
    <row r="783">
      <c r="A783" s="5" t="inlineStr">
        <is>
          <t>351100300992713</t>
        </is>
      </c>
      <c r="B783" s="5" t="inlineStr">
        <is>
          <t>DJ LUMIA MUEBLE 80CM X 50CM INCLUYE LAVATORIO ESPEJO REPISA BRILLANTE AEREO LUX STONE Y001-N2 80CM</t>
        </is>
      </c>
      <c r="C783" s="5" t="inlineStr">
        <is>
          <t>IMPORTACION LOZA</t>
        </is>
      </c>
      <c r="D783" s="11" t="n">
        <v>7</v>
      </c>
      <c r="E783" s="12" t="n">
        <v>229414.71</v>
      </c>
      <c r="F783" s="12" t="n">
        <v>448775.22</v>
      </c>
      <c r="G783" s="14">
        <f>E783/SUM(E$2:E$4165)</f>
        <v/>
      </c>
      <c r="H783" s="14">
        <f>H782+G783</f>
        <v/>
      </c>
      <c r="I783" s="5">
        <f>IF(H783&lt;=p_rot_a,"A",IF(H783&lt;=p_rot_b,"B","C"))</f>
        <v/>
      </c>
      <c r="J783" s="5" t="inlineStr">
        <is>
          <t>NO</t>
        </is>
      </c>
    </row>
    <row r="784">
      <c r="A784" s="5" t="inlineStr">
        <is>
          <t>351100300991720</t>
        </is>
      </c>
      <c r="B784" s="5" t="inlineStr">
        <is>
          <t>DIAMOND ZT-2304B-60 WHITE + GREY MUEBLE LAVATORIO + ESPEJO 60X47X48CM ESPEJO 55X11X65CM</t>
        </is>
      </c>
      <c r="C784" s="5" t="inlineStr">
        <is>
          <t>SIN CATEGORIA</t>
        </is>
      </c>
      <c r="D784" s="11" t="n">
        <v>21</v>
      </c>
      <c r="E784" s="12" t="n">
        <v>228994.88</v>
      </c>
      <c r="F784" s="12" t="n">
        <v>979473.45</v>
      </c>
      <c r="G784" s="14">
        <f>E784/SUM(E$2:E$4165)</f>
        <v/>
      </c>
      <c r="H784" s="14">
        <f>H783+G784</f>
        <v/>
      </c>
      <c r="I784" s="5">
        <f>IF(H784&lt;=p_rot_a,"A",IF(H784&lt;=p_rot_b,"B","C"))</f>
        <v/>
      </c>
      <c r="J784" s="5" t="inlineStr">
        <is>
          <t>SI</t>
        </is>
      </c>
    </row>
    <row r="785">
      <c r="A785" s="5" t="inlineStr">
        <is>
          <t>351100300992734</t>
        </is>
      </c>
      <c r="B785" s="5" t="inlineStr">
        <is>
          <t xml:space="preserve"> CORNISA LAMINADA FRESNO GRIS 5.95M.</t>
        </is>
      </c>
      <c r="C785" s="5" t="inlineStr">
        <is>
          <t>TABLILLA PVC Y CORNISAS</t>
        </is>
      </c>
      <c r="D785" s="11" t="n">
        <v>568</v>
      </c>
      <c r="E785" s="12" t="n">
        <v>228970.83</v>
      </c>
      <c r="F785" s="12" t="n">
        <v>1807581.99</v>
      </c>
      <c r="G785" s="14">
        <f>E785/SUM(E$2:E$4165)</f>
        <v/>
      </c>
      <c r="H785" s="14">
        <f>H784+G785</f>
        <v/>
      </c>
      <c r="I785" s="5">
        <f>IF(H785&lt;=p_rot_a,"A",IF(H785&lt;=p_rot_b,"B","C"))</f>
        <v/>
      </c>
      <c r="J785" s="5" t="inlineStr">
        <is>
          <t>SI</t>
        </is>
      </c>
    </row>
    <row r="786">
      <c r="A786" s="5" t="inlineStr">
        <is>
          <t>20140026</t>
        </is>
      </c>
      <c r="B786" s="5" t="inlineStr">
        <is>
          <t>CERAMICA PIZARRA OXIDO 48X48 CAJA 2.34M2 SEMI ANTIDESLIZANTE PRIMERA CALIDAD</t>
        </is>
      </c>
      <c r="C786" s="5" t="inlineStr">
        <is>
          <t>CERAMICA</t>
        </is>
      </c>
      <c r="D786" s="11" t="n">
        <v>116</v>
      </c>
      <c r="E786" s="12" t="n">
        <v>228858.43</v>
      </c>
      <c r="F786" s="12" t="n">
        <v>825768.5600000001</v>
      </c>
      <c r="G786" s="14">
        <f>E786/SUM(E$2:E$4165)</f>
        <v/>
      </c>
      <c r="H786" s="14">
        <f>H785+G786</f>
        <v/>
      </c>
      <c r="I786" s="5">
        <f>IF(H786&lt;=p_rot_a,"A",IF(H786&lt;=p_rot_b,"B","C"))</f>
        <v/>
      </c>
      <c r="J786" s="5" t="inlineStr">
        <is>
          <t>NO</t>
        </is>
      </c>
    </row>
    <row r="787">
      <c r="A787" s="5" t="inlineStr">
        <is>
          <t>PINT-PA-0085</t>
        </is>
      </c>
      <c r="B787" s="5" t="inlineStr">
        <is>
          <t>SUPRA LATEX PASTEL MATE GALON VA958-4</t>
        </is>
      </c>
      <c r="C787" s="5" t="inlineStr">
        <is>
          <t>PINTURA ACRILICA</t>
        </is>
      </c>
      <c r="D787" s="11" t="n">
        <v>52</v>
      </c>
      <c r="E787" s="12" t="n">
        <v>228254.35</v>
      </c>
      <c r="F787" s="12" t="n">
        <v>631502.65</v>
      </c>
      <c r="G787" s="14">
        <f>E787/SUM(E$2:E$4165)</f>
        <v/>
      </c>
      <c r="H787" s="14">
        <f>H786+G787</f>
        <v/>
      </c>
      <c r="I787" s="5">
        <f>IF(H787&lt;=p_rot_a,"A",IF(H787&lt;=p_rot_b,"B","C"))</f>
        <v/>
      </c>
      <c r="J787" s="5" t="inlineStr">
        <is>
          <t>NO</t>
        </is>
      </c>
    </row>
    <row r="788">
      <c r="A788" s="5" t="inlineStr">
        <is>
          <t>2340424</t>
        </is>
      </c>
      <c r="B788" s="5" t="inlineStr">
        <is>
          <t>TOTAL CAJA HERRAMIENTAS 147PCS TIPO MALETIN THKTHP21476</t>
        </is>
      </c>
      <c r="C788" s="5" t="inlineStr">
        <is>
          <t>SIN CATEGORIA</t>
        </is>
      </c>
      <c r="D788" s="11" t="n">
        <v>8</v>
      </c>
      <c r="E788" s="12" t="n">
        <v>227814.21</v>
      </c>
      <c r="F788" s="12" t="n">
        <v>890551.67</v>
      </c>
      <c r="G788" s="14">
        <f>E788/SUM(E$2:E$4165)</f>
        <v/>
      </c>
      <c r="H788" s="14">
        <f>H787+G788</f>
        <v/>
      </c>
      <c r="I788" s="5">
        <f>IF(H788&lt;=p_rot_a,"A",IF(H788&lt;=p_rot_b,"B","C"))</f>
        <v/>
      </c>
      <c r="J788" s="5" t="inlineStr">
        <is>
          <t>SI</t>
        </is>
      </c>
    </row>
    <row r="789">
      <c r="A789" s="5" t="inlineStr">
        <is>
          <t>351100300992345</t>
        </is>
      </c>
      <c r="B789" s="5" t="inlineStr">
        <is>
          <t>DESAGUE LAVATORIO PUSH METALICO CON SIFON FLEXIBLE 70CM AQP-23368</t>
        </is>
      </c>
      <c r="C789" s="5" t="inlineStr">
        <is>
          <t>IMPORTACION GRIFERIA</t>
        </is>
      </c>
      <c r="D789" s="11" t="n">
        <v>88</v>
      </c>
      <c r="E789" s="12" t="n">
        <v>227611.15</v>
      </c>
      <c r="F789" s="12" t="n">
        <v>351092.48</v>
      </c>
      <c r="G789" s="14">
        <f>E789/SUM(E$2:E$4165)</f>
        <v/>
      </c>
      <c r="H789" s="14">
        <f>H788+G789</f>
        <v/>
      </c>
      <c r="I789" s="5">
        <f>IF(H789&lt;=p_rot_a,"A",IF(H789&lt;=p_rot_b,"B","C"))</f>
        <v/>
      </c>
      <c r="J789" s="5" t="inlineStr">
        <is>
          <t>NO</t>
        </is>
      </c>
    </row>
    <row r="790">
      <c r="A790" s="5" t="inlineStr">
        <is>
          <t>351100300991208</t>
        </is>
      </c>
      <c r="B790" s="5" t="inlineStr">
        <is>
          <t>LAMINA PVC 6033 MIAMI GREEN 1.22X2.44 3MM IMITACION PIEDRA NATURAL</t>
        </is>
      </c>
      <c r="C790" s="5" t="inlineStr">
        <is>
          <t>IMPORTACION LAMINA PVC, BAMBU, ACC</t>
        </is>
      </c>
      <c r="D790" s="11" t="n">
        <v>409</v>
      </c>
      <c r="E790" s="12" t="n">
        <v>227314.44</v>
      </c>
      <c r="F790" s="12" t="n">
        <v>5505072.8</v>
      </c>
      <c r="G790" s="14">
        <f>E790/SUM(E$2:E$4165)</f>
        <v/>
      </c>
      <c r="H790" s="14">
        <f>H789+G790</f>
        <v/>
      </c>
      <c r="I790" s="5">
        <f>IF(H790&lt;=p_rot_a,"A",IF(H790&lt;=p_rot_b,"B","C"))</f>
        <v/>
      </c>
      <c r="J790" s="5" t="inlineStr">
        <is>
          <t>SI</t>
        </is>
      </c>
    </row>
    <row r="791">
      <c r="A791" s="5" t="inlineStr">
        <is>
          <t>9298</t>
        </is>
      </c>
      <c r="B791" s="5" t="inlineStr">
        <is>
          <t>CLASE A TUBO CONDUIT 3/4 TIPO A UL*</t>
        </is>
      </c>
      <c r="C791" s="5" t="inlineStr">
        <is>
          <t>ACCESORIOS ELECTRICOS Y CABLES</t>
        </is>
      </c>
      <c r="D791" s="11" t="n">
        <v>412</v>
      </c>
      <c r="E791" s="12" t="n">
        <v>226733.43</v>
      </c>
      <c r="F791" s="12" t="n">
        <v>500666.53</v>
      </c>
      <c r="G791" s="14">
        <f>E791/SUM(E$2:E$4165)</f>
        <v/>
      </c>
      <c r="H791" s="14">
        <f>H790+G791</f>
        <v/>
      </c>
      <c r="I791" s="5">
        <f>IF(H791&lt;=p_rot_a,"A",IF(H791&lt;=p_rot_b,"B","C"))</f>
        <v/>
      </c>
      <c r="J791" s="5" t="inlineStr">
        <is>
          <t>NO</t>
        </is>
      </c>
    </row>
    <row r="792">
      <c r="A792" s="5" t="inlineStr">
        <is>
          <t>351100300992411</t>
        </is>
      </c>
      <c r="B792" s="5" t="inlineStr">
        <is>
          <t>MUEBLE LAVATORIO CAFE CLARO MELAMINA 45X45CM NO INCLUYE LOZA</t>
        </is>
      </c>
      <c r="C792" s="5" t="inlineStr">
        <is>
          <t>LOZA SANITARIA</t>
        </is>
      </c>
      <c r="D792" s="11" t="n">
        <v>16</v>
      </c>
      <c r="E792" s="12" t="n">
        <v>226424.72</v>
      </c>
      <c r="F792" s="12" t="n">
        <v>626814.16</v>
      </c>
      <c r="G792" s="14">
        <f>E792/SUM(E$2:E$4165)</f>
        <v/>
      </c>
      <c r="H792" s="14">
        <f>H791+G792</f>
        <v/>
      </c>
      <c r="I792" s="5">
        <f>IF(H792&lt;=p_rot_a,"A",IF(H792&lt;=p_rot_b,"B","C"))</f>
        <v/>
      </c>
      <c r="J792" s="5" t="inlineStr">
        <is>
          <t>NO</t>
        </is>
      </c>
    </row>
    <row r="793">
      <c r="A793" s="5" t="inlineStr">
        <is>
          <t>20140012</t>
        </is>
      </c>
      <c r="B793" s="5" t="inlineStr">
        <is>
          <t>CERAMICA ARIZONA CAFE 34X34 CAJA 2.15M2</t>
        </is>
      </c>
      <c r="C793" s="5" t="inlineStr">
        <is>
          <t>CERAMICA</t>
        </is>
      </c>
      <c r="D793" s="11" t="n">
        <v>204</v>
      </c>
      <c r="E793" s="12" t="n">
        <v>226189.59</v>
      </c>
      <c r="F793" s="12" t="n">
        <v>1117894.09</v>
      </c>
      <c r="G793" s="14">
        <f>E793/SUM(E$2:E$4165)</f>
        <v/>
      </c>
      <c r="H793" s="14">
        <f>H792+G793</f>
        <v/>
      </c>
      <c r="I793" s="5">
        <f>IF(H793&lt;=p_rot_a,"A",IF(H793&lt;=p_rot_b,"B","C"))</f>
        <v/>
      </c>
      <c r="J793" s="5" t="inlineStr">
        <is>
          <t>SI</t>
        </is>
      </c>
    </row>
    <row r="794">
      <c r="A794" s="5" t="inlineStr">
        <is>
          <t>351100300992447</t>
        </is>
      </c>
      <c r="B794" s="5" t="inlineStr">
        <is>
          <t>CACHERA FREGADERO FLEXIBLE MANIJA COPA AQP-576-M</t>
        </is>
      </c>
      <c r="C794" s="5" t="inlineStr">
        <is>
          <t>IMPORTACION GRIFERIA</t>
        </is>
      </c>
      <c r="D794" s="11" t="n">
        <v>24</v>
      </c>
      <c r="E794" s="12" t="n">
        <v>225800.94</v>
      </c>
      <c r="F794" s="12" t="n">
        <v>337699.12</v>
      </c>
      <c r="G794" s="14">
        <f>E794/SUM(E$2:E$4165)</f>
        <v/>
      </c>
      <c r="H794" s="14">
        <f>H793+G794</f>
        <v/>
      </c>
      <c r="I794" s="5">
        <f>IF(H794&lt;=p_rot_a,"A",IF(H794&lt;=p_rot_b,"B","C"))</f>
        <v/>
      </c>
      <c r="J794" s="5" t="inlineStr">
        <is>
          <t>NO</t>
        </is>
      </c>
    </row>
    <row r="795">
      <c r="A795" s="5" t="inlineStr">
        <is>
          <t>351100300991624</t>
        </is>
      </c>
      <c r="B795" s="5" t="inlineStr">
        <is>
          <t xml:space="preserve">LLAVIN MANIJA NEGRO MATE CON LLAVE EISEN </t>
        </is>
      </c>
      <c r="C795" s="5" t="inlineStr">
        <is>
          <t>FERRETERIA GENERAL</t>
        </is>
      </c>
      <c r="D795" s="11" t="n">
        <v>133</v>
      </c>
      <c r="E795" s="12" t="n">
        <v>224998.85</v>
      </c>
      <c r="F795" s="12" t="n">
        <v>607883.89</v>
      </c>
      <c r="G795" s="14">
        <f>E795/SUM(E$2:E$4165)</f>
        <v/>
      </c>
      <c r="H795" s="14">
        <f>H794+G795</f>
        <v/>
      </c>
      <c r="I795" s="5">
        <f>IF(H795&lt;=p_rot_a,"A",IF(H795&lt;=p_rot_b,"B","C"))</f>
        <v/>
      </c>
      <c r="J795" s="5" t="inlineStr">
        <is>
          <t>NO</t>
        </is>
      </c>
    </row>
    <row r="796">
      <c r="A796" s="5" t="inlineStr">
        <is>
          <t>1041</t>
        </is>
      </c>
      <c r="B796" s="5" t="inlineStr">
        <is>
          <t>CABLE 4 ROJO</t>
        </is>
      </c>
      <c r="C796" s="5" t="inlineStr">
        <is>
          <t>ACCESORIOS ELECTRICOS Y CABLES</t>
        </is>
      </c>
      <c r="D796" s="11" t="n">
        <v>395</v>
      </c>
      <c r="E796" s="12" t="n">
        <v>224575.62</v>
      </c>
      <c r="F796" s="12" t="n">
        <v>916948.42</v>
      </c>
      <c r="G796" s="14">
        <f>E796/SUM(E$2:E$4165)</f>
        <v/>
      </c>
      <c r="H796" s="14">
        <f>H795+G796</f>
        <v/>
      </c>
      <c r="I796" s="5">
        <f>IF(H796&lt;=p_rot_a,"A",IF(H796&lt;=p_rot_b,"B","C"))</f>
        <v/>
      </c>
      <c r="J796" s="5" t="inlineStr">
        <is>
          <t>SI</t>
        </is>
      </c>
    </row>
    <row r="797">
      <c r="A797" s="5" t="inlineStr">
        <is>
          <t>30418</t>
        </is>
      </c>
      <c r="B797" s="5" t="inlineStr">
        <is>
          <t>CLASE A TUBO CONDUIT 1 1/4 TIPO A UL*</t>
        </is>
      </c>
      <c r="C797" s="5" t="inlineStr">
        <is>
          <t>ACCESORIOS ELECTRICOS Y CABLES</t>
        </is>
      </c>
      <c r="D797" s="11" t="n">
        <v>156</v>
      </c>
      <c r="E797" s="12" t="n">
        <v>223372.51</v>
      </c>
      <c r="F797" s="12" t="n">
        <v>459275.06</v>
      </c>
      <c r="G797" s="14">
        <f>E797/SUM(E$2:E$4165)</f>
        <v/>
      </c>
      <c r="H797" s="14">
        <f>H796+G797</f>
        <v/>
      </c>
      <c r="I797" s="5">
        <f>IF(H797&lt;=p_rot_a,"A",IF(H797&lt;=p_rot_b,"B","C"))</f>
        <v/>
      </c>
      <c r="J797" s="5" t="inlineStr">
        <is>
          <t>NO</t>
        </is>
      </c>
    </row>
    <row r="798">
      <c r="A798" s="5" t="inlineStr">
        <is>
          <t>14100033</t>
        </is>
      </c>
      <c r="B798" s="5" t="inlineStr">
        <is>
          <t>PUERTA PINO 95 X 210 CM</t>
        </is>
      </c>
      <c r="C798" s="5" t="inlineStr">
        <is>
          <t>PUERTAS</t>
        </is>
      </c>
      <c r="D798" s="11" t="n">
        <v>39</v>
      </c>
      <c r="E798" s="12" t="n">
        <v>223041.11</v>
      </c>
      <c r="F798" s="12" t="n">
        <v>1129496.33</v>
      </c>
      <c r="G798" s="14">
        <f>E798/SUM(E$2:E$4165)</f>
        <v/>
      </c>
      <c r="H798" s="14">
        <f>H797+G798</f>
        <v/>
      </c>
      <c r="I798" s="5">
        <f>IF(H798&lt;=p_rot_a,"A",IF(H798&lt;=p_rot_b,"B","C"))</f>
        <v/>
      </c>
      <c r="J798" s="5" t="inlineStr">
        <is>
          <t>SI</t>
        </is>
      </c>
    </row>
    <row r="799">
      <c r="A799" s="5" t="inlineStr">
        <is>
          <t>20160019</t>
        </is>
      </c>
      <c r="B799" s="5" t="inlineStr">
        <is>
          <t>PORCELANATO MARQUINA NERO 60X60 CAJA 1.44M2 ULTRA BRILLANTE</t>
        </is>
      </c>
      <c r="C799" s="5" t="inlineStr">
        <is>
          <t>SIN CATEGORIA</t>
        </is>
      </c>
      <c r="D799" s="11" t="n">
        <v>128</v>
      </c>
      <c r="E799" s="12" t="n">
        <v>222925.24</v>
      </c>
      <c r="F799" s="12" t="n">
        <v>1001932.16</v>
      </c>
      <c r="G799" s="14">
        <f>E799/SUM(E$2:E$4165)</f>
        <v/>
      </c>
      <c r="H799" s="14">
        <f>H798+G799</f>
        <v/>
      </c>
      <c r="I799" s="5">
        <f>IF(H799&lt;=p_rot_a,"A",IF(H799&lt;=p_rot_b,"B","C"))</f>
        <v/>
      </c>
      <c r="J799" s="5" t="inlineStr">
        <is>
          <t>SI</t>
        </is>
      </c>
    </row>
    <row r="800">
      <c r="A800" s="5" t="inlineStr">
        <is>
          <t>5128</t>
        </is>
      </c>
      <c r="B800" s="5" t="inlineStr">
        <is>
          <t>CARTON CAFE 2.5MM 1.22 X 2.44</t>
        </is>
      </c>
      <c r="C800" s="5" t="inlineStr">
        <is>
          <t>LAMINAS Y PERFILERIA LIVIANA</t>
        </is>
      </c>
      <c r="D800" s="11" t="n">
        <v>187</v>
      </c>
      <c r="E800" s="12" t="n">
        <v>222607.36</v>
      </c>
      <c r="F800" s="12" t="n">
        <v>882864.86</v>
      </c>
      <c r="G800" s="14">
        <f>E800/SUM(E$2:E$4165)</f>
        <v/>
      </c>
      <c r="H800" s="14">
        <f>H799+G800</f>
        <v/>
      </c>
      <c r="I800" s="5">
        <f>IF(H800&lt;=p_rot_a,"A",IF(H800&lt;=p_rot_b,"B","C"))</f>
        <v/>
      </c>
      <c r="J800" s="5" t="inlineStr">
        <is>
          <t>SI</t>
        </is>
      </c>
    </row>
    <row r="801">
      <c r="A801" s="5" t="inlineStr">
        <is>
          <t>1054</t>
        </is>
      </c>
      <c r="B801" s="5" t="inlineStr">
        <is>
          <t>CABLE TSJ 3X12</t>
        </is>
      </c>
      <c r="C801" s="5" t="inlineStr">
        <is>
          <t>ACCESORIOS ELECTRICOS Y CABLES</t>
        </is>
      </c>
      <c r="D801" s="11" t="n">
        <v>580</v>
      </c>
      <c r="E801" s="12" t="n">
        <v>222508.33</v>
      </c>
      <c r="F801" s="12" t="n">
        <v>833961.6</v>
      </c>
      <c r="G801" s="14">
        <f>E801/SUM(E$2:E$4165)</f>
        <v/>
      </c>
      <c r="H801" s="14">
        <f>H800+G801</f>
        <v/>
      </c>
      <c r="I801" s="5">
        <f>IF(H801&lt;=p_rot_a,"A",IF(H801&lt;=p_rot_b,"B","C"))</f>
        <v/>
      </c>
      <c r="J801" s="5" t="inlineStr">
        <is>
          <t>NO</t>
        </is>
      </c>
    </row>
    <row r="802">
      <c r="A802" s="5" t="inlineStr">
        <is>
          <t>351100300992330</t>
        </is>
      </c>
      <c r="B802" s="5" t="inlineStr">
        <is>
          <t xml:space="preserve">MUEBLE DE LAVATORIO CON ESPEJO FF-60543 </t>
        </is>
      </c>
      <c r="C802" s="5" t="inlineStr">
        <is>
          <t>IMPORTACION LOZA</t>
        </is>
      </c>
      <c r="D802" s="11" t="n">
        <v>8</v>
      </c>
      <c r="E802" s="12" t="n">
        <v>222431.07</v>
      </c>
      <c r="F802" s="12" t="n">
        <v>487515.16</v>
      </c>
      <c r="G802" s="14">
        <f>E802/SUM(E$2:E$4165)</f>
        <v/>
      </c>
      <c r="H802" s="14">
        <f>H801+G802</f>
        <v/>
      </c>
      <c r="I802" s="5">
        <f>IF(H802&lt;=p_rot_a,"A",IF(H802&lt;=p_rot_b,"B","C"))</f>
        <v/>
      </c>
      <c r="J802" s="5" t="inlineStr">
        <is>
          <t>NO</t>
        </is>
      </c>
    </row>
    <row r="803">
      <c r="A803" s="5" t="inlineStr">
        <is>
          <t>581</t>
        </is>
      </c>
      <c r="B803" s="5" t="inlineStr">
        <is>
          <t>LAMINA PLYWOOD 9MM</t>
        </is>
      </c>
      <c r="C803" s="5" t="inlineStr">
        <is>
          <t>LAMINAS Y PERFILERIA LIVIANA</t>
        </is>
      </c>
      <c r="D803" s="11" t="n">
        <v>86</v>
      </c>
      <c r="E803" s="12" t="n">
        <v>222355.16</v>
      </c>
      <c r="F803" s="12" t="n">
        <v>854644.79</v>
      </c>
      <c r="G803" s="14">
        <f>E803/SUM(E$2:E$4165)</f>
        <v/>
      </c>
      <c r="H803" s="14">
        <f>H802+G803</f>
        <v/>
      </c>
      <c r="I803" s="5">
        <f>IF(H803&lt;=p_rot_a,"A",IF(H803&lt;=p_rot_b,"B","C"))</f>
        <v/>
      </c>
      <c r="J803" s="5" t="inlineStr">
        <is>
          <t>NO</t>
        </is>
      </c>
    </row>
    <row r="804">
      <c r="A804" s="5" t="inlineStr">
        <is>
          <t>351100300991836</t>
        </is>
      </c>
      <c r="B804" s="5" t="inlineStr">
        <is>
          <t>PANEL ACANALADO PASTEL BLANCO 16CM X 2.90M WALL PANEL DE124</t>
        </is>
      </c>
      <c r="C804" s="5" t="inlineStr">
        <is>
          <t>PANEL ACANALADO INTERIOR</t>
        </is>
      </c>
      <c r="D804" s="11" t="n">
        <v>150</v>
      </c>
      <c r="E804" s="12" t="n">
        <v>222251.99</v>
      </c>
      <c r="F804" s="12" t="n">
        <v>729871.6800000001</v>
      </c>
      <c r="G804" s="14">
        <f>E804/SUM(E$2:E$4165)</f>
        <v/>
      </c>
      <c r="H804" s="14">
        <f>H803+G804</f>
        <v/>
      </c>
      <c r="I804" s="5">
        <f>IF(H804&lt;=p_rot_a,"A",IF(H804&lt;=p_rot_b,"B","C"))</f>
        <v/>
      </c>
      <c r="J804" s="5" t="inlineStr">
        <is>
          <t>NO</t>
        </is>
      </c>
    </row>
    <row r="805">
      <c r="A805" s="5" t="inlineStr">
        <is>
          <t>PINT-IM-0003</t>
        </is>
      </c>
      <c r="B805" s="5" t="inlineStr">
        <is>
          <t>LANCO SILICONIZER GALON BLANCO RC200-4</t>
        </is>
      </c>
      <c r="C805" s="5" t="inlineStr">
        <is>
          <t>IMPERMEABILIZANTES</t>
        </is>
      </c>
      <c r="D805" s="11" t="n">
        <v>39</v>
      </c>
      <c r="E805" s="12" t="n">
        <v>221729.13</v>
      </c>
      <c r="F805" s="12" t="n">
        <v>671988.88</v>
      </c>
      <c r="G805" s="14">
        <f>E805/SUM(E$2:E$4165)</f>
        <v/>
      </c>
      <c r="H805" s="14">
        <f>H804+G805</f>
        <v/>
      </c>
      <c r="I805" s="5">
        <f>IF(H805&lt;=p_rot_a,"A",IF(H805&lt;=p_rot_b,"B","C"))</f>
        <v/>
      </c>
      <c r="J805" s="5" t="inlineStr">
        <is>
          <t>NO</t>
        </is>
      </c>
    </row>
    <row r="806">
      <c r="A806" s="5" t="inlineStr">
        <is>
          <t>PINT-IM-0015</t>
        </is>
      </c>
      <c r="B806" s="5" t="inlineStr">
        <is>
          <t>LANCO SEAL COAT ACCENT MATE GALON SC448-4</t>
        </is>
      </c>
      <c r="C806" s="5" t="inlineStr">
        <is>
          <t>IMPERMEABILIZANTES</t>
        </is>
      </c>
      <c r="D806" s="11" t="n">
        <v>24</v>
      </c>
      <c r="E806" s="12" t="n">
        <v>221350.43</v>
      </c>
      <c r="F806" s="12" t="n">
        <v>359825.43</v>
      </c>
      <c r="G806" s="14">
        <f>E806/SUM(E$2:E$4165)</f>
        <v/>
      </c>
      <c r="H806" s="14">
        <f>H805+G806</f>
        <v/>
      </c>
      <c r="I806" s="5">
        <f>IF(H806&lt;=p_rot_a,"A",IF(H806&lt;=p_rot_b,"B","C"))</f>
        <v/>
      </c>
      <c r="J806" s="5" t="inlineStr">
        <is>
          <t>NO</t>
        </is>
      </c>
    </row>
    <row r="807">
      <c r="A807" s="5" t="inlineStr">
        <is>
          <t>351100300992842</t>
        </is>
      </c>
      <c r="B807" s="5" t="inlineStr">
        <is>
          <t>DESAGUE PARA BAÑO LINEAL SATINADO 30CM X 8CM NT16541-30SS ACERO INOX</t>
        </is>
      </c>
      <c r="C807" s="5" t="inlineStr">
        <is>
          <t>IMPORTACION GRIFERIA</t>
        </is>
      </c>
      <c r="D807" s="11" t="n">
        <v>33</v>
      </c>
      <c r="E807" s="12" t="n">
        <v>221204.83</v>
      </c>
      <c r="F807" s="12" t="n">
        <v>401500.88</v>
      </c>
      <c r="G807" s="14">
        <f>E807/SUM(E$2:E$4165)</f>
        <v/>
      </c>
      <c r="H807" s="14">
        <f>H806+G807</f>
        <v/>
      </c>
      <c r="I807" s="5">
        <f>IF(H807&lt;=p_rot_a,"A",IF(H807&lt;=p_rot_b,"B","C"))</f>
        <v/>
      </c>
      <c r="J807" s="5" t="inlineStr">
        <is>
          <t>NO</t>
        </is>
      </c>
    </row>
    <row r="808">
      <c r="A808" s="5" t="inlineStr">
        <is>
          <t>351100300991733</t>
        </is>
      </c>
      <c r="B808" s="5" t="inlineStr">
        <is>
          <t>DIAMOND ESPEJO LED ZT-HK-1009-68 60X80CM</t>
        </is>
      </c>
      <c r="C808" s="5" t="inlineStr">
        <is>
          <t>SIN CATEGORIA</t>
        </is>
      </c>
      <c r="D808" s="11" t="n">
        <v>29</v>
      </c>
      <c r="E808" s="12" t="n">
        <v>221077.77</v>
      </c>
      <c r="F808" s="12" t="n">
        <v>898797.62</v>
      </c>
      <c r="G808" s="14">
        <f>E808/SUM(E$2:E$4165)</f>
        <v/>
      </c>
      <c r="H808" s="14">
        <f>H807+G808</f>
        <v/>
      </c>
      <c r="I808" s="5">
        <f>IF(H808&lt;=p_rot_a,"A",IF(H808&lt;=p_rot_b,"B","C"))</f>
        <v/>
      </c>
      <c r="J808" s="5" t="inlineStr">
        <is>
          <t>SI</t>
        </is>
      </c>
    </row>
    <row r="809">
      <c r="A809" s="5" t="inlineStr">
        <is>
          <t>351100300992881</t>
        </is>
      </c>
      <c r="B809" s="5" t="inlineStr">
        <is>
          <t>DRY COAT SATIN ACCENT GALON DC3043-4</t>
        </is>
      </c>
      <c r="C809" s="5" t="inlineStr">
        <is>
          <t>IMPERMEABILIZANTES</t>
        </is>
      </c>
      <c r="D809" s="11" t="n">
        <v>24</v>
      </c>
      <c r="E809" s="12" t="n">
        <v>220864</v>
      </c>
      <c r="F809" s="12" t="n">
        <v>370000</v>
      </c>
      <c r="G809" s="14">
        <f>E809/SUM(E$2:E$4165)</f>
        <v/>
      </c>
      <c r="H809" s="14">
        <f>H808+G809</f>
        <v/>
      </c>
      <c r="I809" s="5">
        <f>IF(H809&lt;=p_rot_a,"A",IF(H809&lt;=p_rot_b,"B","C"))</f>
        <v/>
      </c>
      <c r="J809" s="5" t="inlineStr">
        <is>
          <t>NO</t>
        </is>
      </c>
    </row>
    <row r="810">
      <c r="A810" s="5" t="inlineStr">
        <is>
          <t>56</t>
        </is>
      </c>
      <c r="B810" s="5" t="inlineStr">
        <is>
          <t>ZINC TEJA 1.10 X 0.60</t>
        </is>
      </c>
      <c r="C810" s="5" t="inlineStr">
        <is>
          <t>TUBERIA INDUSTRIAL, HIERROS PLANOS Y CORRUGADOS</t>
        </is>
      </c>
      <c r="D810" s="11" t="n">
        <v>252</v>
      </c>
      <c r="E810" s="12" t="n">
        <v>220810.86</v>
      </c>
      <c r="F810" s="12" t="n">
        <v>1042157.96</v>
      </c>
      <c r="G810" s="14">
        <f>E810/SUM(E$2:E$4165)</f>
        <v/>
      </c>
      <c r="H810" s="14">
        <f>H809+G810</f>
        <v/>
      </c>
      <c r="I810" s="5">
        <f>IF(H810&lt;=p_rot_a,"A",IF(H810&lt;=p_rot_b,"B","C"))</f>
        <v/>
      </c>
      <c r="J810" s="5" t="inlineStr">
        <is>
          <t>SI</t>
        </is>
      </c>
    </row>
    <row r="811">
      <c r="A811" s="5" t="inlineStr">
        <is>
          <t>4621300009900</t>
        </is>
      </c>
      <c r="B811" s="5" t="inlineStr">
        <is>
          <t>BASE MEDIDOR RILEZ ECONO CON BREAK 2X100 SIEMMENS</t>
        </is>
      </c>
      <c r="C811" s="5" t="inlineStr">
        <is>
          <t>ACCESORIOS ELECTRICOS Y CABLES</t>
        </is>
      </c>
      <c r="D811" s="11" t="n">
        <v>19</v>
      </c>
      <c r="E811" s="12" t="n">
        <v>220359.34</v>
      </c>
      <c r="F811" s="12" t="n">
        <v>963732.5</v>
      </c>
      <c r="G811" s="14">
        <f>E811/SUM(E$2:E$4165)</f>
        <v/>
      </c>
      <c r="H811" s="14">
        <f>H810+G811</f>
        <v/>
      </c>
      <c r="I811" s="5">
        <f>IF(H811&lt;=p_rot_a,"A",IF(H811&lt;=p_rot_b,"B","C"))</f>
        <v/>
      </c>
      <c r="J811" s="5" t="inlineStr">
        <is>
          <t>SI</t>
        </is>
      </c>
    </row>
    <row r="812">
      <c r="A812" s="5" t="inlineStr">
        <is>
          <t>216</t>
        </is>
      </c>
      <c r="B812" s="5" t="inlineStr">
        <is>
          <t>LAUREL RODAPIE 1/2X4 MOLDURADO EN VARAS</t>
        </is>
      </c>
      <c r="C812" s="5" t="inlineStr">
        <is>
          <t>LAUREL</t>
        </is>
      </c>
      <c r="D812" s="11" t="n">
        <v>877</v>
      </c>
      <c r="E812" s="12" t="n">
        <v>220190.6</v>
      </c>
      <c r="F812" s="12" t="n">
        <v>643200.6</v>
      </c>
      <c r="G812" s="14">
        <f>E812/SUM(E$2:E$4165)</f>
        <v/>
      </c>
      <c r="H812" s="14">
        <f>H811+G812</f>
        <v/>
      </c>
      <c r="I812" s="5">
        <f>IF(H812&lt;=p_rot_a,"A",IF(H812&lt;=p_rot_b,"B","C"))</f>
        <v/>
      </c>
      <c r="J812" s="5" t="inlineStr">
        <is>
          <t>NO</t>
        </is>
      </c>
    </row>
    <row r="813">
      <c r="A813" s="5" t="inlineStr">
        <is>
          <t>473</t>
        </is>
      </c>
      <c r="B813" s="5" t="inlineStr">
        <is>
          <t>STANLEY RIEL 3.05 PORTON 10               #ST105213/1414580</t>
        </is>
      </c>
      <c r="C813" s="5" t="inlineStr">
        <is>
          <t>FERRETERIA GENERAL</t>
        </is>
      </c>
      <c r="D813" s="11" t="n">
        <v>56</v>
      </c>
      <c r="E813" s="12" t="n">
        <v>219857.13</v>
      </c>
      <c r="F813" s="12" t="n">
        <v>925459.73</v>
      </c>
      <c r="G813" s="14">
        <f>E813/SUM(E$2:E$4165)</f>
        <v/>
      </c>
      <c r="H813" s="14">
        <f>H812+G813</f>
        <v/>
      </c>
      <c r="I813" s="5">
        <f>IF(H813&lt;=p_rot_a,"A",IF(H813&lt;=p_rot_b,"B","C"))</f>
        <v/>
      </c>
      <c r="J813" s="5" t="inlineStr">
        <is>
          <t>SI</t>
        </is>
      </c>
    </row>
    <row r="814">
      <c r="A814" s="5" t="inlineStr">
        <is>
          <t>1057</t>
        </is>
      </c>
      <c r="B814" s="5" t="inlineStr">
        <is>
          <t>CABLE TSJ 3X8</t>
        </is>
      </c>
      <c r="C814" s="5" t="inlineStr">
        <is>
          <t>ACCESORIOS ELECTRICOS Y CABLES</t>
        </is>
      </c>
      <c r="D814" s="11" t="n">
        <v>219</v>
      </c>
      <c r="E814" s="12" t="n">
        <v>219656.14</v>
      </c>
      <c r="F814" s="12" t="n">
        <v>894037.36</v>
      </c>
      <c r="G814" s="14">
        <f>E814/SUM(E$2:E$4165)</f>
        <v/>
      </c>
      <c r="H814" s="14">
        <f>H813+G814</f>
        <v/>
      </c>
      <c r="I814" s="5">
        <f>IF(H814&lt;=p_rot_a,"A",IF(H814&lt;=p_rot_b,"B","C"))</f>
        <v/>
      </c>
      <c r="J814" s="5" t="inlineStr">
        <is>
          <t>SI</t>
        </is>
      </c>
    </row>
    <row r="815">
      <c r="A815" s="5" t="inlineStr">
        <is>
          <t>351100300991926</t>
        </is>
      </c>
      <c r="B815" s="5" t="inlineStr">
        <is>
          <t>$$ TALISHTE PILA PLASTICA LAVADERO 28CM X 89CM X 58CM</t>
        </is>
      </c>
      <c r="C815" s="5" t="inlineStr">
        <is>
          <t>SIN CATEGORIA</t>
        </is>
      </c>
      <c r="D815" s="11" t="n">
        <v>15</v>
      </c>
      <c r="E815" s="12" t="n">
        <v>219258.17</v>
      </c>
      <c r="F815" s="12" t="n">
        <v>859362.77</v>
      </c>
      <c r="G815" s="14">
        <f>E815/SUM(E$2:E$4165)</f>
        <v/>
      </c>
      <c r="H815" s="14">
        <f>H814+G815</f>
        <v/>
      </c>
      <c r="I815" s="5">
        <f>IF(H815&lt;=p_rot_a,"A",IF(H815&lt;=p_rot_b,"B","C"))</f>
        <v/>
      </c>
      <c r="J815" s="5" t="inlineStr">
        <is>
          <t>NO</t>
        </is>
      </c>
    </row>
    <row r="816">
      <c r="A816" s="5" t="inlineStr">
        <is>
          <t>351100300992564</t>
        </is>
      </c>
      <c r="B816" s="5" t="inlineStr">
        <is>
          <t>COMBO FREGADERO PARIS DORADO + CACHERA DORADA 8022G 82CM X 45CM DOBLE BATEA</t>
        </is>
      </c>
      <c r="C816" s="5" t="inlineStr">
        <is>
          <t>IMPORTACION FREGADEROS</t>
        </is>
      </c>
      <c r="D816" s="11" t="n">
        <v>6</v>
      </c>
      <c r="E816" s="12" t="n">
        <v>218626.25</v>
      </c>
      <c r="F816" s="12" t="n">
        <v>515044.25</v>
      </c>
      <c r="G816" s="14">
        <f>E816/SUM(E$2:E$4165)</f>
        <v/>
      </c>
      <c r="H816" s="14">
        <f>H815+G816</f>
        <v/>
      </c>
      <c r="I816" s="5">
        <f>IF(H816&lt;=p_rot_a,"A",IF(H816&lt;=p_rot_b,"B","C"))</f>
        <v/>
      </c>
      <c r="J816" s="5" t="inlineStr">
        <is>
          <t>NO</t>
        </is>
      </c>
    </row>
    <row r="817">
      <c r="A817" s="5" t="inlineStr">
        <is>
          <t>351100300992377</t>
        </is>
      </c>
      <c r="B817" s="5" t="inlineStr">
        <is>
          <t>DESAGUE PUSH NEGRO LAVATORIO SIN SIN SIN REBOSADERO CE-226SM 75700 FOSET</t>
        </is>
      </c>
      <c r="C817" s="5" t="inlineStr">
        <is>
          <t>GRIFERIA - ACC. BAÑO Y COCINA</t>
        </is>
      </c>
      <c r="D817" s="11" t="n">
        <v>93</v>
      </c>
      <c r="E817" s="12" t="n">
        <v>218601.78</v>
      </c>
      <c r="F817" s="12" t="n">
        <v>633962.83</v>
      </c>
      <c r="G817" s="14">
        <f>E817/SUM(E$2:E$4165)</f>
        <v/>
      </c>
      <c r="H817" s="14">
        <f>H816+G817</f>
        <v/>
      </c>
      <c r="I817" s="5">
        <f>IF(H817&lt;=p_rot_a,"A",IF(H817&lt;=p_rot_b,"B","C"))</f>
        <v/>
      </c>
      <c r="J817" s="5" t="inlineStr">
        <is>
          <t>NO</t>
        </is>
      </c>
    </row>
    <row r="818">
      <c r="A818" s="5" t="inlineStr">
        <is>
          <t>73799</t>
        </is>
      </c>
      <c r="B818" s="5" t="inlineStr">
        <is>
          <t>AQUAFINA FREGADERO GRIS PLOMO TODO EN UNO CON TABLA 80CM X 45CM A-8045SET-G</t>
        </is>
      </c>
      <c r="C818" s="5" t="inlineStr">
        <is>
          <t>GRIFERIA - ACC. BAÑO Y COCINA</t>
        </is>
      </c>
      <c r="D818" s="11" t="n">
        <v>10</v>
      </c>
      <c r="E818" s="12" t="n">
        <v>218052</v>
      </c>
      <c r="F818" s="12" t="n">
        <v>771936.24</v>
      </c>
      <c r="G818" s="14">
        <f>E818/SUM(E$2:E$4165)</f>
        <v/>
      </c>
      <c r="H818" s="14">
        <f>H817+G818</f>
        <v/>
      </c>
      <c r="I818" s="5">
        <f>IF(H818&lt;=p_rot_a,"A",IF(H818&lt;=p_rot_b,"B","C"))</f>
        <v/>
      </c>
      <c r="J818" s="5" t="inlineStr">
        <is>
          <t>NO</t>
        </is>
      </c>
    </row>
    <row r="819">
      <c r="A819" s="5" t="inlineStr">
        <is>
          <t>351100300992097</t>
        </is>
      </c>
      <c r="B819" s="5" t="inlineStr">
        <is>
          <t xml:space="preserve">TOTAL MEZCLADORA DE MORTEROS 1400W 110V UTD614006 </t>
        </is>
      </c>
      <c r="C819" s="5" t="inlineStr">
        <is>
          <t>HERRAMIENTAS ELECTRICAS</t>
        </is>
      </c>
      <c r="D819" s="11" t="n">
        <v>17</v>
      </c>
      <c r="E819" s="12" t="n">
        <v>217891.33</v>
      </c>
      <c r="F819" s="12" t="n">
        <v>882782.21</v>
      </c>
      <c r="G819" s="14">
        <f>E819/SUM(E$2:E$4165)</f>
        <v/>
      </c>
      <c r="H819" s="14">
        <f>H818+G819</f>
        <v/>
      </c>
      <c r="I819" s="5">
        <f>IF(H819&lt;=p_rot_a,"A",IF(H819&lt;=p_rot_b,"B","C"))</f>
        <v/>
      </c>
      <c r="J819" s="5" t="inlineStr">
        <is>
          <t>SI</t>
        </is>
      </c>
    </row>
    <row r="820">
      <c r="A820" s="5" t="inlineStr">
        <is>
          <t>351100300992265</t>
        </is>
      </c>
      <c r="B820" s="5" t="inlineStr">
        <is>
          <t>DIAMOND LAVATORIO GRIS OVALADO 8040-H61  TIPO BOWL SOBREPONER 47 X 32CM</t>
        </is>
      </c>
      <c r="C820" s="5" t="inlineStr">
        <is>
          <t>SIN CATEGORIA</t>
        </is>
      </c>
      <c r="D820" s="11" t="n">
        <v>14</v>
      </c>
      <c r="E820" s="12" t="n">
        <v>217719.77</v>
      </c>
      <c r="F820" s="12" t="n">
        <v>452181.92</v>
      </c>
      <c r="G820" s="14">
        <f>E820/SUM(E$2:E$4165)</f>
        <v/>
      </c>
      <c r="H820" s="14">
        <f>H819+G820</f>
        <v/>
      </c>
      <c r="I820" s="5">
        <f>IF(H820&lt;=p_rot_a,"A",IF(H820&lt;=p_rot_b,"B","C"))</f>
        <v/>
      </c>
      <c r="J820" s="5" t="inlineStr">
        <is>
          <t>NO</t>
        </is>
      </c>
    </row>
    <row r="821">
      <c r="A821" s="5" t="inlineStr">
        <is>
          <t>120</t>
        </is>
      </c>
      <c r="B821" s="5" t="inlineStr">
        <is>
          <t>BLOCK 15-20-40</t>
        </is>
      </c>
      <c r="C821" s="5" t="inlineStr">
        <is>
          <t>BLOQUES, VARILLAS, MALLAS</t>
        </is>
      </c>
      <c r="D821" s="11" t="n">
        <v>3810</v>
      </c>
      <c r="E821" s="12" t="n">
        <v>217068.92</v>
      </c>
      <c r="F821" s="12" t="n">
        <v>1948112.42</v>
      </c>
      <c r="G821" s="14">
        <f>E821/SUM(E$2:E$4165)</f>
        <v/>
      </c>
      <c r="H821" s="14">
        <f>H820+G821</f>
        <v/>
      </c>
      <c r="I821" s="5">
        <f>IF(H821&lt;=p_rot_a,"A",IF(H821&lt;=p_rot_b,"B","C"))</f>
        <v/>
      </c>
      <c r="J821" s="5" t="inlineStr">
        <is>
          <t>SI</t>
        </is>
      </c>
    </row>
    <row r="822">
      <c r="A822" s="5" t="inlineStr">
        <is>
          <t>351100300992886</t>
        </is>
      </c>
      <c r="B822" s="5" t="inlineStr">
        <is>
          <t>ALTIVA TOMA DOBLE 9009-BK NEGRO EAGLE</t>
        </is>
      </c>
      <c r="C822" s="5" t="inlineStr">
        <is>
          <t>ACCESORIOS ELECTRICOS Y CABLES</t>
        </is>
      </c>
      <c r="D822" s="11" t="n">
        <v>218</v>
      </c>
      <c r="E822" s="12" t="n">
        <v>216997.22</v>
      </c>
      <c r="F822" s="12" t="n">
        <v>576212.39</v>
      </c>
      <c r="G822" s="14">
        <f>E822/SUM(E$2:E$4165)</f>
        <v/>
      </c>
      <c r="H822" s="14">
        <f>H821+G822</f>
        <v/>
      </c>
      <c r="I822" s="5">
        <f>IF(H822&lt;=p_rot_a,"A",IF(H822&lt;=p_rot_b,"B","C"))</f>
        <v/>
      </c>
      <c r="J822" s="5" t="inlineStr">
        <is>
          <t>NO</t>
        </is>
      </c>
    </row>
    <row r="823">
      <c r="A823" s="5" t="inlineStr">
        <is>
          <t>1046</t>
        </is>
      </c>
      <c r="B823" s="5" t="inlineStr">
        <is>
          <t>CABLE 12 ROJO POR CAJA</t>
        </is>
      </c>
      <c r="C823" s="5" t="inlineStr">
        <is>
          <t>ACCESORIOS ELECTRICOS Y CABLES</t>
        </is>
      </c>
      <c r="D823" s="11" t="n">
        <v>29</v>
      </c>
      <c r="E823" s="12" t="n">
        <v>216849.64</v>
      </c>
      <c r="F823" s="12" t="n">
        <v>884259.64</v>
      </c>
      <c r="G823" s="14">
        <f>E823/SUM(E$2:E$4165)</f>
        <v/>
      </c>
      <c r="H823" s="14">
        <f>H822+G823</f>
        <v/>
      </c>
      <c r="I823" s="5">
        <f>IF(H823&lt;=p_rot_a,"A",IF(H823&lt;=p_rot_b,"B","C"))</f>
        <v/>
      </c>
      <c r="J823" s="5" t="inlineStr">
        <is>
          <t>SI</t>
        </is>
      </c>
    </row>
    <row r="824">
      <c r="A824" s="5" t="inlineStr">
        <is>
          <t>351100300992451</t>
        </is>
      </c>
      <c r="B824" s="5" t="inlineStr">
        <is>
          <t>PANEL DUCHA MULTIFUNCION ACERO INOX BRILLANTE LARGA AQP-23439</t>
        </is>
      </c>
      <c r="C824" s="5" t="inlineStr">
        <is>
          <t>IMPORTACION GRIFERIA</t>
        </is>
      </c>
      <c r="D824" s="11" t="n">
        <v>5</v>
      </c>
      <c r="E824" s="12" t="n">
        <v>216515.85</v>
      </c>
      <c r="F824" s="12" t="n">
        <v>390176.99</v>
      </c>
      <c r="G824" s="14">
        <f>E824/SUM(E$2:E$4165)</f>
        <v/>
      </c>
      <c r="H824" s="14">
        <f>H823+G824</f>
        <v/>
      </c>
      <c r="I824" s="5">
        <f>IF(H824&lt;=p_rot_a,"A",IF(H824&lt;=p_rot_b,"B","C"))</f>
        <v/>
      </c>
      <c r="J824" s="5" t="inlineStr">
        <is>
          <t>NO</t>
        </is>
      </c>
    </row>
    <row r="825">
      <c r="A825" s="5" t="inlineStr">
        <is>
          <t>351100300992690</t>
        </is>
      </c>
      <c r="B825" s="5" t="inlineStr">
        <is>
          <t>PORCELANATO GLUM BLACK  0.60X1.20 CAJA 1.44M2 2 PIEZAS POR CAJA</t>
        </is>
      </c>
      <c r="C825" s="5" t="inlineStr">
        <is>
          <t>PORCELANATO</t>
        </is>
      </c>
      <c r="D825" s="11" t="n">
        <v>80</v>
      </c>
      <c r="E825" s="12" t="n">
        <v>216324.17</v>
      </c>
      <c r="F825" s="12" t="n">
        <v>901092.03</v>
      </c>
      <c r="G825" s="14">
        <f>E825/SUM(E$2:E$4165)</f>
        <v/>
      </c>
      <c r="H825" s="14">
        <f>H824+G825</f>
        <v/>
      </c>
      <c r="I825" s="5">
        <f>IF(H825&lt;=p_rot_a,"A",IF(H825&lt;=p_rot_b,"B","C"))</f>
        <v/>
      </c>
      <c r="J825" s="5" t="inlineStr">
        <is>
          <t>SI</t>
        </is>
      </c>
    </row>
    <row r="826">
      <c r="A826" s="5" t="inlineStr">
        <is>
          <t>6158</t>
        </is>
      </c>
      <c r="B826" s="5" t="inlineStr">
        <is>
          <t>MARCO RODILLO P/ PINTAR 5 ALAMBRES WADFOW WCB7309</t>
        </is>
      </c>
      <c r="C826" s="5" t="inlineStr">
        <is>
          <t>PINTURAS Y SELLADORES</t>
        </is>
      </c>
      <c r="D826" s="11" t="n">
        <v>191</v>
      </c>
      <c r="E826" s="12" t="n">
        <v>216300.18</v>
      </c>
      <c r="F826" s="12" t="n">
        <v>295935.63</v>
      </c>
      <c r="G826" s="14">
        <f>E826/SUM(E$2:E$4165)</f>
        <v/>
      </c>
      <c r="H826" s="14">
        <f>H825+G826</f>
        <v/>
      </c>
      <c r="I826" s="5">
        <f>IF(H826&lt;=p_rot_a,"A",IF(H826&lt;=p_rot_b,"B","C"))</f>
        <v/>
      </c>
      <c r="J826" s="5" t="inlineStr">
        <is>
          <t>NO</t>
        </is>
      </c>
    </row>
    <row r="827">
      <c r="A827" s="5" t="inlineStr">
        <is>
          <t>351100300991746</t>
        </is>
      </c>
      <c r="B827" s="5" t="inlineStr">
        <is>
          <t>PISO LAMINADO SPC PF03 MADERA CLARA CAJA 2.19M2  122X18 10 PIEZAS X CAJA</t>
        </is>
      </c>
      <c r="C827" s="5" t="inlineStr">
        <is>
          <t>SIN CATEGORIA</t>
        </is>
      </c>
      <c r="D827" s="11" t="n">
        <v>65</v>
      </c>
      <c r="E827" s="12" t="n">
        <v>215551.89</v>
      </c>
      <c r="F827" s="12" t="n">
        <v>1190662.39</v>
      </c>
      <c r="G827" s="14">
        <f>E827/SUM(E$2:E$4165)</f>
        <v/>
      </c>
      <c r="H827" s="14">
        <f>H826+G827</f>
        <v/>
      </c>
      <c r="I827" s="5">
        <f>IF(H827&lt;=p_rot_a,"A",IF(H827&lt;=p_rot_b,"B","C"))</f>
        <v/>
      </c>
      <c r="J827" s="5" t="inlineStr">
        <is>
          <t>SI</t>
        </is>
      </c>
    </row>
    <row r="828">
      <c r="A828" s="5" t="inlineStr">
        <is>
          <t>15469994</t>
        </is>
      </c>
      <c r="B828" s="5" t="inlineStr">
        <is>
          <t>CORNISA CAOBA / SAPELE 5.90MTS</t>
        </is>
      </c>
      <c r="C828" s="5" t="inlineStr">
        <is>
          <t>TABLILLA PVC Y CORNISAS</t>
        </is>
      </c>
      <c r="D828" s="11" t="n">
        <v>230</v>
      </c>
      <c r="E828" s="12" t="n">
        <v>215363.9</v>
      </c>
      <c r="F828" s="12" t="n">
        <v>698566.3</v>
      </c>
      <c r="G828" s="14">
        <f>E828/SUM(E$2:E$4165)</f>
        <v/>
      </c>
      <c r="H828" s="14">
        <f>H827+G828</f>
        <v/>
      </c>
      <c r="I828" s="5">
        <f>IF(H828&lt;=p_rot_a,"A",IF(H828&lt;=p_rot_b,"B","C"))</f>
        <v/>
      </c>
      <c r="J828" s="5" t="inlineStr">
        <is>
          <t>NO</t>
        </is>
      </c>
    </row>
    <row r="829">
      <c r="A829" s="5" t="inlineStr">
        <is>
          <t>PINT-IM-0020</t>
        </is>
      </c>
      <c r="B829" s="5" t="inlineStr">
        <is>
          <t>LANCO SEAL COAT PASTEL SATIN GALON SC3494-4</t>
        </is>
      </c>
      <c r="C829" s="5" t="inlineStr">
        <is>
          <t>IMPERMEABILIZANTES</t>
        </is>
      </c>
      <c r="D829" s="11" t="n">
        <v>42</v>
      </c>
      <c r="E829" s="12" t="n">
        <v>215219.65</v>
      </c>
      <c r="F829" s="12" t="n">
        <v>621902.65</v>
      </c>
      <c r="G829" s="14">
        <f>E829/SUM(E$2:E$4165)</f>
        <v/>
      </c>
      <c r="H829" s="14">
        <f>H828+G829</f>
        <v/>
      </c>
      <c r="I829" s="5">
        <f>IF(H829&lt;=p_rot_a,"A",IF(H829&lt;=p_rot_b,"B","C"))</f>
        <v/>
      </c>
      <c r="J829" s="5" t="inlineStr">
        <is>
          <t>NO</t>
        </is>
      </c>
    </row>
    <row r="830">
      <c r="A830" s="5" t="inlineStr">
        <is>
          <t>351100300992111</t>
        </is>
      </c>
      <c r="B830" s="5" t="inlineStr">
        <is>
          <t>FAME DUCHA INTENSE BLANCO - CROMO 127V 5400W ELECTRONICA</t>
        </is>
      </c>
      <c r="C830" s="5" t="inlineStr">
        <is>
          <t>GRIFERIA - ACC. BAÑO Y COCINA</t>
        </is>
      </c>
      <c r="D830" s="11" t="n">
        <v>17</v>
      </c>
      <c r="E830" s="12" t="n">
        <v>214028.87</v>
      </c>
      <c r="F830" s="12" t="n">
        <v>922081.87</v>
      </c>
      <c r="G830" s="14">
        <f>E830/SUM(E$2:E$4165)</f>
        <v/>
      </c>
      <c r="H830" s="14">
        <f>H829+G830</f>
        <v/>
      </c>
      <c r="I830" s="5">
        <f>IF(H830&lt;=p_rot_a,"A",IF(H830&lt;=p_rot_b,"B","C"))</f>
        <v/>
      </c>
      <c r="J830" s="5" t="inlineStr">
        <is>
          <t>SI</t>
        </is>
      </c>
    </row>
    <row r="831">
      <c r="A831" s="5" t="inlineStr">
        <is>
          <t>7516</t>
        </is>
      </c>
      <c r="B831" s="5" t="inlineStr">
        <is>
          <t>LORENZETTI DUCHA  ADVANCED 5500W 7517057</t>
        </is>
      </c>
      <c r="C831" s="5" t="inlineStr">
        <is>
          <t>FERRETERIA GENERAL</t>
        </is>
      </c>
      <c r="D831" s="11" t="n">
        <v>28</v>
      </c>
      <c r="E831" s="12" t="n">
        <v>213976.95</v>
      </c>
      <c r="F831" s="12" t="n">
        <v>943077.75</v>
      </c>
      <c r="G831" s="14">
        <f>E831/SUM(E$2:E$4165)</f>
        <v/>
      </c>
      <c r="H831" s="14">
        <f>H830+G831</f>
        <v/>
      </c>
      <c r="I831" s="5">
        <f>IF(H831&lt;=p_rot_a,"A",IF(H831&lt;=p_rot_b,"B","C"))</f>
        <v/>
      </c>
      <c r="J831" s="5" t="inlineStr">
        <is>
          <t>SI</t>
        </is>
      </c>
    </row>
    <row r="832">
      <c r="A832" s="5" t="inlineStr">
        <is>
          <t>440</t>
        </is>
      </c>
      <c r="B832" s="5" t="inlineStr">
        <is>
          <t>SOLDADURA HILCO #6013  1/8</t>
        </is>
      </c>
      <c r="C832" s="5" t="inlineStr">
        <is>
          <t>TUBERIA INDUSTRIAL, HIERROS PLANOS Y CORRUGADOS</t>
        </is>
      </c>
      <c r="D832" s="11" t="n">
        <v>213.5</v>
      </c>
      <c r="E832" s="12" t="n">
        <v>213752.81</v>
      </c>
      <c r="F832" s="12" t="n">
        <v>964494.1</v>
      </c>
      <c r="G832" s="14">
        <f>E832/SUM(E$2:E$4165)</f>
        <v/>
      </c>
      <c r="H832" s="14">
        <f>H831+G832</f>
        <v/>
      </c>
      <c r="I832" s="5">
        <f>IF(H832&lt;=p_rot_a,"A",IF(H832&lt;=p_rot_b,"B","C"))</f>
        <v/>
      </c>
      <c r="J832" s="5" t="inlineStr">
        <is>
          <t>SI</t>
        </is>
      </c>
    </row>
    <row r="833">
      <c r="A833" s="5" t="inlineStr">
        <is>
          <t>71403</t>
        </is>
      </c>
      <c r="B833" s="5" t="inlineStr">
        <is>
          <t xml:space="preserve">FAMA SET ACCESORIOS TANQUE INODORO FAMA 2208 </t>
        </is>
      </c>
      <c r="C833" s="5" t="inlineStr">
        <is>
          <t>FERRETERIA GENERAL</t>
        </is>
      </c>
      <c r="D833" s="11" t="n">
        <v>106</v>
      </c>
      <c r="E833" s="12" t="n">
        <v>213443.42</v>
      </c>
      <c r="F833" s="12" t="n">
        <v>487758.74</v>
      </c>
      <c r="G833" s="14">
        <f>E833/SUM(E$2:E$4165)</f>
        <v/>
      </c>
      <c r="H833" s="14">
        <f>H832+G833</f>
        <v/>
      </c>
      <c r="I833" s="5">
        <f>IF(H833&lt;=p_rot_a,"A",IF(H833&lt;=p_rot_b,"B","C"))</f>
        <v/>
      </c>
      <c r="J833" s="5" t="inlineStr">
        <is>
          <t>NO</t>
        </is>
      </c>
    </row>
    <row r="834">
      <c r="A834" s="5" t="inlineStr">
        <is>
          <t>7508</t>
        </is>
      </c>
      <c r="B834" s="5" t="inlineStr">
        <is>
          <t>IMPERSA ACRIL 1/4</t>
        </is>
      </c>
      <c r="C834" s="5" t="inlineStr">
        <is>
          <t>FERRETERIA GENERAL</t>
        </is>
      </c>
      <c r="D834" s="11" t="n">
        <v>181</v>
      </c>
      <c r="E834" s="12" t="n">
        <v>212864.1</v>
      </c>
      <c r="F834" s="12" t="n">
        <v>493437.94</v>
      </c>
      <c r="G834" s="14">
        <f>E834/SUM(E$2:E$4165)</f>
        <v/>
      </c>
      <c r="H834" s="14">
        <f>H833+G834</f>
        <v/>
      </c>
      <c r="I834" s="5">
        <f>IF(H834&lt;=p_rot_a,"A",IF(H834&lt;=p_rot_b,"B","C"))</f>
        <v/>
      </c>
      <c r="J834" s="5" t="inlineStr">
        <is>
          <t>NO</t>
        </is>
      </c>
    </row>
    <row r="835">
      <c r="A835" s="5" t="inlineStr">
        <is>
          <t>351100300991561</t>
        </is>
      </c>
      <c r="B835" s="5" t="inlineStr">
        <is>
          <t>DIAMOND LAVATORIO Y PEDESTAL NEGRO BRILLANTE 196-SB</t>
        </is>
      </c>
      <c r="C835" s="5" t="inlineStr">
        <is>
          <t>IMPORTACION LOZA</t>
        </is>
      </c>
      <c r="D835" s="11" t="n">
        <v>18</v>
      </c>
      <c r="E835" s="12" t="n">
        <v>212505.37</v>
      </c>
      <c r="F835" s="12" t="n">
        <v>606403.36</v>
      </c>
      <c r="G835" s="14">
        <f>E835/SUM(E$2:E$4165)</f>
        <v/>
      </c>
      <c r="H835" s="14">
        <f>H834+G835</f>
        <v/>
      </c>
      <c r="I835" s="5">
        <f>IF(H835&lt;=p_rot_a,"A",IF(H835&lt;=p_rot_b,"B","C"))</f>
        <v/>
      </c>
      <c r="J835" s="5" t="inlineStr">
        <is>
          <t>NO</t>
        </is>
      </c>
    </row>
    <row r="836">
      <c r="A836" s="5" t="inlineStr">
        <is>
          <t>351100300992520</t>
        </is>
      </c>
      <c r="B836" s="5" t="inlineStr">
        <is>
          <t>PERFIL ESQUINERO EXTERNO BLANCO PARA LAMINA PVC 2.5M 3695099990000</t>
        </is>
      </c>
      <c r="C836" s="5" t="inlineStr">
        <is>
          <t>IMPORTACION LAMINA PVC, BAMBU, ACC</t>
        </is>
      </c>
      <c r="D836" s="11" t="n">
        <v>107</v>
      </c>
      <c r="E836" s="12" t="n">
        <v>212094.51</v>
      </c>
      <c r="F836" s="12" t="n">
        <v>311397.34</v>
      </c>
      <c r="G836" s="14">
        <f>E836/SUM(E$2:E$4165)</f>
        <v/>
      </c>
      <c r="H836" s="14">
        <f>H835+G836</f>
        <v/>
      </c>
      <c r="I836" s="5">
        <f>IF(H836&lt;=p_rot_a,"A",IF(H836&lt;=p_rot_b,"B","C"))</f>
        <v/>
      </c>
      <c r="J836" s="5" t="inlineStr">
        <is>
          <t>NO</t>
        </is>
      </c>
    </row>
    <row r="837">
      <c r="A837" s="5" t="inlineStr">
        <is>
          <t>10140033</t>
        </is>
      </c>
      <c r="B837" s="5" t="inlineStr">
        <is>
          <t>TUBO ESTRUCT. CUADRADO 3X3 1.50MM NEGRO</t>
        </is>
      </c>
      <c r="C837" s="5" t="inlineStr">
        <is>
          <t>TUBERIA ESTRUCTURAL</t>
        </is>
      </c>
      <c r="D837" s="11" t="n">
        <v>100</v>
      </c>
      <c r="E837" s="12" t="n">
        <v>212067.97</v>
      </c>
      <c r="F837" s="12" t="n">
        <v>1174192.12</v>
      </c>
      <c r="G837" s="14">
        <f>E837/SUM(E$2:E$4165)</f>
        <v/>
      </c>
      <c r="H837" s="14">
        <f>H836+G837</f>
        <v/>
      </c>
      <c r="I837" s="5">
        <f>IF(H837&lt;=p_rot_a,"A",IF(H837&lt;=p_rot_b,"B","C"))</f>
        <v/>
      </c>
      <c r="J837" s="5" t="inlineStr">
        <is>
          <t>SI</t>
        </is>
      </c>
    </row>
    <row r="838">
      <c r="A838" s="5" t="inlineStr">
        <is>
          <t>10160005</t>
        </is>
      </c>
      <c r="B838" s="5" t="inlineStr">
        <is>
          <t>TUBO IND. CUADRADO 11/2X11/2 1.50MM GALVANIZADO</t>
        </is>
      </c>
      <c r="C838" s="5" t="inlineStr">
        <is>
          <t>TUBERIA INDUSTRIAL</t>
        </is>
      </c>
      <c r="D838" s="11" t="n">
        <v>175</v>
      </c>
      <c r="E838" s="12" t="n">
        <v>211565.65</v>
      </c>
      <c r="F838" s="12" t="n">
        <v>1099796</v>
      </c>
      <c r="G838" s="14">
        <f>E838/SUM(E$2:E$4165)</f>
        <v/>
      </c>
      <c r="H838" s="14">
        <f>H837+G838</f>
        <v/>
      </c>
      <c r="I838" s="5">
        <f>IF(H838&lt;=p_rot_a,"A",IF(H838&lt;=p_rot_b,"B","C"))</f>
        <v/>
      </c>
      <c r="J838" s="5" t="inlineStr">
        <is>
          <t>SI</t>
        </is>
      </c>
    </row>
    <row r="839">
      <c r="A839" s="5" t="inlineStr">
        <is>
          <t>5992908</t>
        </is>
      </c>
      <c r="B839" s="5" t="inlineStr">
        <is>
          <t>PANEL PVC FLAT ALFA CIELOS Y PAREDES 30CM X 2.90M X 8MM 10 CANALES 2104</t>
        </is>
      </c>
      <c r="C839" s="5" t="inlineStr">
        <is>
          <t>PANEL ACANALADO INTERIOR</t>
        </is>
      </c>
      <c r="D839" s="11" t="n">
        <v>88</v>
      </c>
      <c r="E839" s="12" t="n">
        <v>211379.11</v>
      </c>
      <c r="F839" s="12" t="n">
        <v>377699.11</v>
      </c>
      <c r="G839" s="14">
        <f>E839/SUM(E$2:E$4165)</f>
        <v/>
      </c>
      <c r="H839" s="14">
        <f>H838+G839</f>
        <v/>
      </c>
      <c r="I839" s="5">
        <f>IF(H839&lt;=p_rot_a,"A",IF(H839&lt;=p_rot_b,"B","C"))</f>
        <v/>
      </c>
      <c r="J839" s="5" t="inlineStr">
        <is>
          <t>NO</t>
        </is>
      </c>
    </row>
    <row r="840">
      <c r="A840" s="5" t="inlineStr">
        <is>
          <t>PINT-PA-0005</t>
        </is>
      </c>
      <c r="B840" s="5" t="inlineStr">
        <is>
          <t xml:space="preserve">CORONA DURA GRIS ARTICO OFERTA CUBETA </t>
        </is>
      </c>
      <c r="C840" s="5" t="inlineStr">
        <is>
          <t>PINTURA ACRILICA</t>
        </is>
      </c>
      <c r="D840" s="11" t="n">
        <v>33</v>
      </c>
      <c r="E840" s="12" t="n">
        <v>211271.57</v>
      </c>
      <c r="F840" s="12" t="n">
        <v>584015.5699999999</v>
      </c>
      <c r="G840" s="14">
        <f>E840/SUM(E$2:E$4165)</f>
        <v/>
      </c>
      <c r="H840" s="14">
        <f>H839+G840</f>
        <v/>
      </c>
      <c r="I840" s="5">
        <f>IF(H840&lt;=p_rot_a,"A",IF(H840&lt;=p_rot_b,"B","C"))</f>
        <v/>
      </c>
      <c r="J840" s="5" t="inlineStr">
        <is>
          <t>NO</t>
        </is>
      </c>
    </row>
    <row r="841">
      <c r="A841" s="5" t="inlineStr">
        <is>
          <t>351100300992417</t>
        </is>
      </c>
      <c r="B841" s="5" t="inlineStr">
        <is>
          <t>FANG CACHERA LAVATORIO NEGRA DORADO FF-6104BG</t>
        </is>
      </c>
      <c r="C841" s="5" t="inlineStr">
        <is>
          <t>IMPORTACION GRIFERIA</t>
        </is>
      </c>
      <c r="D841" s="11" t="n">
        <v>18</v>
      </c>
      <c r="E841" s="12" t="n">
        <v>210462.24</v>
      </c>
      <c r="F841" s="12" t="n">
        <v>417543.35</v>
      </c>
      <c r="G841" s="14">
        <f>E841/SUM(E$2:E$4165)</f>
        <v/>
      </c>
      <c r="H841" s="14">
        <f>H840+G841</f>
        <v/>
      </c>
      <c r="I841" s="5">
        <f>IF(H841&lt;=p_rot_a,"A",IF(H841&lt;=p_rot_b,"B","C"))</f>
        <v/>
      </c>
      <c r="J841" s="5" t="inlineStr">
        <is>
          <t>NO</t>
        </is>
      </c>
    </row>
    <row r="842">
      <c r="A842" s="5" t="inlineStr">
        <is>
          <t>6592868</t>
        </is>
      </c>
      <c r="B842" s="5" t="inlineStr">
        <is>
          <t>LAMINA NUEVA TEC LUNAR GREY HGG0018001-21 1.22 X. 2.44M 5MM MATE FIBRA BAMBU CARBON PVC IMITACION</t>
        </is>
      </c>
      <c r="C842" s="5" t="inlineStr">
        <is>
          <t>IMPORTACION LAMINA PVC, BAMBU, ACC</t>
        </is>
      </c>
      <c r="D842" s="11" t="n">
        <v>23</v>
      </c>
      <c r="E842" s="12" t="n">
        <v>210044.4</v>
      </c>
      <c r="F842" s="12" t="n">
        <v>410529.37</v>
      </c>
      <c r="G842" s="14">
        <f>E842/SUM(E$2:E$4165)</f>
        <v/>
      </c>
      <c r="H842" s="14">
        <f>H841+G842</f>
        <v/>
      </c>
      <c r="I842" s="5">
        <f>IF(H842&lt;=p_rot_a,"A",IF(H842&lt;=p_rot_b,"B","C"))</f>
        <v/>
      </c>
      <c r="J842" s="5" t="inlineStr">
        <is>
          <t>NO</t>
        </is>
      </c>
    </row>
    <row r="843">
      <c r="A843" s="5" t="inlineStr">
        <is>
          <t>20140021</t>
        </is>
      </c>
      <c r="B843" s="5" t="inlineStr">
        <is>
          <t>CERAMICA MADERA VINTAGE 2.34M2 48X48</t>
        </is>
      </c>
      <c r="C843" s="5" t="inlineStr">
        <is>
          <t>SIN CATEGORIA</t>
        </is>
      </c>
      <c r="D843" s="11" t="n">
        <v>103</v>
      </c>
      <c r="E843" s="12" t="n">
        <v>208980.3</v>
      </c>
      <c r="F843" s="12" t="n">
        <v>738995.33</v>
      </c>
      <c r="G843" s="14">
        <f>E843/SUM(E$2:E$4165)</f>
        <v/>
      </c>
      <c r="H843" s="14">
        <f>H842+G843</f>
        <v/>
      </c>
      <c r="I843" s="5">
        <f>IF(H843&lt;=p_rot_a,"A",IF(H843&lt;=p_rot_b,"B","C"))</f>
        <v/>
      </c>
      <c r="J843" s="5" t="inlineStr">
        <is>
          <t>NO</t>
        </is>
      </c>
    </row>
    <row r="844">
      <c r="A844" s="5" t="inlineStr">
        <is>
          <t>351100300992491</t>
        </is>
      </c>
      <c r="B844" s="5" t="inlineStr">
        <is>
          <t>CACHERA FREGADERO DIAMANTE SATINADA LS-3</t>
        </is>
      </c>
      <c r="C844" s="5" t="inlineStr">
        <is>
          <t>IMPORTACION GRIFERIA</t>
        </is>
      </c>
      <c r="D844" s="11" t="n">
        <v>22</v>
      </c>
      <c r="E844" s="12" t="n">
        <v>208665.7</v>
      </c>
      <c r="F844" s="12" t="n">
        <v>439115.04</v>
      </c>
      <c r="G844" s="14">
        <f>E844/SUM(E$2:E$4165)</f>
        <v/>
      </c>
      <c r="H844" s="14">
        <f>H843+G844</f>
        <v/>
      </c>
      <c r="I844" s="5">
        <f>IF(H844&lt;=p_rot_a,"A",IF(H844&lt;=p_rot_b,"B","C"))</f>
        <v/>
      </c>
      <c r="J844" s="5" t="inlineStr">
        <is>
          <t>NO</t>
        </is>
      </c>
    </row>
    <row r="845">
      <c r="A845" s="5" t="inlineStr">
        <is>
          <t>PINT-PA-0045</t>
        </is>
      </c>
      <c r="B845" s="5" t="inlineStr">
        <is>
          <t>LANCO SUPER COAT SATIN BLANCO GALON SC3730-4</t>
        </is>
      </c>
      <c r="C845" s="5" t="inlineStr">
        <is>
          <t>PINTURA ACRILICA</t>
        </is>
      </c>
      <c r="D845" s="11" t="n">
        <v>48</v>
      </c>
      <c r="E845" s="12" t="n">
        <v>208288.36</v>
      </c>
      <c r="F845" s="12" t="n">
        <v>617743.36</v>
      </c>
      <c r="G845" s="14">
        <f>E845/SUM(E$2:E$4165)</f>
        <v/>
      </c>
      <c r="H845" s="14">
        <f>H844+G845</f>
        <v/>
      </c>
      <c r="I845" s="5">
        <f>IF(H845&lt;=p_rot_a,"A",IF(H845&lt;=p_rot_b,"B","C"))</f>
        <v/>
      </c>
      <c r="J845" s="5" t="inlineStr">
        <is>
          <t>NO</t>
        </is>
      </c>
    </row>
    <row r="846">
      <c r="A846" s="5" t="inlineStr">
        <is>
          <t>351100300992352</t>
        </is>
      </c>
      <c r="B846" s="5" t="inlineStr">
        <is>
          <t>LLAVE LAVATORIO MONOCOMANDO ALTA AQP-22834</t>
        </is>
      </c>
      <c r="C846" s="5" t="inlineStr">
        <is>
          <t>IMPORTACION GRIFERIA</t>
        </is>
      </c>
      <c r="D846" s="11" t="n">
        <v>45</v>
      </c>
      <c r="E846" s="12" t="n">
        <v>208267.53</v>
      </c>
      <c r="F846" s="12" t="n">
        <v>397699.11</v>
      </c>
      <c r="G846" s="14">
        <f>E846/SUM(E$2:E$4165)</f>
        <v/>
      </c>
      <c r="H846" s="14">
        <f>H845+G846</f>
        <v/>
      </c>
      <c r="I846" s="5">
        <f>IF(H846&lt;=p_rot_a,"A",IF(H846&lt;=p_rot_b,"B","C"))</f>
        <v/>
      </c>
      <c r="J846" s="5" t="inlineStr">
        <is>
          <t>NO</t>
        </is>
      </c>
    </row>
    <row r="847">
      <c r="A847" s="5" t="inlineStr">
        <is>
          <t>7853</t>
        </is>
      </c>
      <c r="B847" s="5" t="inlineStr">
        <is>
          <t>CONECTOR EMT 1/2 UL     88036</t>
        </is>
      </c>
      <c r="C847" s="5" t="inlineStr">
        <is>
          <t>ACCESORIOS ELECTRICOS Y CABLES</t>
        </is>
      </c>
      <c r="D847" s="11" t="n">
        <v>2069</v>
      </c>
      <c r="E847" s="12" t="n">
        <v>207694.4</v>
      </c>
      <c r="F847" s="12" t="n">
        <v>419919.9</v>
      </c>
      <c r="G847" s="14">
        <f>E847/SUM(E$2:E$4165)</f>
        <v/>
      </c>
      <c r="H847" s="14">
        <f>H846+G847</f>
        <v/>
      </c>
      <c r="I847" s="5">
        <f>IF(H847&lt;=p_rot_a,"A",IF(H847&lt;=p_rot_b,"B","C"))</f>
        <v/>
      </c>
      <c r="J847" s="5" t="inlineStr">
        <is>
          <t>NO</t>
        </is>
      </c>
    </row>
    <row r="848">
      <c r="A848" s="5" t="inlineStr">
        <is>
          <t>351100300992446</t>
        </is>
      </c>
      <c r="B848" s="5" t="inlineStr">
        <is>
          <t>LLAVE LAVATORIO ALTA TIPO BOWL CROMADA AQP-23267</t>
        </is>
      </c>
      <c r="C848" s="5" t="inlineStr">
        <is>
          <t>IMPORTACION GRIFERIA</t>
        </is>
      </c>
      <c r="D848" s="11" t="n">
        <v>24</v>
      </c>
      <c r="E848" s="12" t="n">
        <v>207545.48</v>
      </c>
      <c r="F848" s="12" t="n">
        <v>421859.71</v>
      </c>
      <c r="G848" s="14">
        <f>E848/SUM(E$2:E$4165)</f>
        <v/>
      </c>
      <c r="H848" s="14">
        <f>H847+G848</f>
        <v/>
      </c>
      <c r="I848" s="5">
        <f>IF(H848&lt;=p_rot_a,"A",IF(H848&lt;=p_rot_b,"B","C"))</f>
        <v/>
      </c>
      <c r="J848" s="5" t="inlineStr">
        <is>
          <t>NO</t>
        </is>
      </c>
    </row>
    <row r="849">
      <c r="A849" s="5" t="inlineStr">
        <is>
          <t>351100300992749</t>
        </is>
      </c>
      <c r="B849" s="5" t="inlineStr">
        <is>
          <t>CAPIBARA COMBO COCINA 4 QUEMADORES VIDRIO + EXTRACTOR 50CM 604-GV CAME-50M</t>
        </is>
      </c>
      <c r="C849" s="5" t="inlineStr">
        <is>
          <t>COMBOS</t>
        </is>
      </c>
      <c r="D849" s="11" t="n">
        <v>8</v>
      </c>
      <c r="E849" s="12" t="n">
        <v>207406</v>
      </c>
      <c r="F849" s="12" t="n">
        <v>679646</v>
      </c>
      <c r="G849" s="14">
        <f>E849/SUM(E$2:E$4165)</f>
        <v/>
      </c>
      <c r="H849" s="14">
        <f>H848+G849</f>
        <v/>
      </c>
      <c r="I849" s="5">
        <f>IF(H849&lt;=p_rot_a,"A",IF(H849&lt;=p_rot_b,"B","C"))</f>
        <v/>
      </c>
      <c r="J849" s="5" t="inlineStr">
        <is>
          <t>NO</t>
        </is>
      </c>
    </row>
    <row r="850">
      <c r="A850" s="5" t="inlineStr">
        <is>
          <t>60100020</t>
        </is>
      </c>
      <c r="B850" s="5" t="inlineStr">
        <is>
          <t>LAMPARA LED CUAD. EMPOT. 18W WELLMAX</t>
        </is>
      </c>
      <c r="C850" s="5" t="inlineStr">
        <is>
          <t>BOMBILLOS Y LAMPARAS</t>
        </is>
      </c>
      <c r="D850" s="11" t="n">
        <v>119</v>
      </c>
      <c r="E850" s="12" t="n">
        <v>207356.15</v>
      </c>
      <c r="F850" s="12" t="n">
        <v>508722.05</v>
      </c>
      <c r="G850" s="14">
        <f>E850/SUM(E$2:E$4165)</f>
        <v/>
      </c>
      <c r="H850" s="14">
        <f>H849+G850</f>
        <v/>
      </c>
      <c r="I850" s="5">
        <f>IF(H850&lt;=p_rot_a,"A",IF(H850&lt;=p_rot_b,"B","C"))</f>
        <v/>
      </c>
      <c r="J850" s="5" t="inlineStr">
        <is>
          <t>NO</t>
        </is>
      </c>
    </row>
    <row r="851">
      <c r="A851" s="5" t="inlineStr">
        <is>
          <t>7217</t>
        </is>
      </c>
      <c r="B851" s="5" t="inlineStr">
        <is>
          <t>PEGAMENTO PVC WET DRY 1/16 8 OZ</t>
        </is>
      </c>
      <c r="C851" s="5" t="inlineStr">
        <is>
          <t>TUBERIA PVC, CANOAS Y ACCESORIOS</t>
        </is>
      </c>
      <c r="D851" s="11" t="n">
        <v>106</v>
      </c>
      <c r="E851" s="12" t="n">
        <v>207241.35</v>
      </c>
      <c r="F851" s="12" t="n">
        <v>411418.49</v>
      </c>
      <c r="G851" s="14">
        <f>E851/SUM(E$2:E$4165)</f>
        <v/>
      </c>
      <c r="H851" s="14">
        <f>H850+G851</f>
        <v/>
      </c>
      <c r="I851" s="5">
        <f>IF(H851&lt;=p_rot_a,"A",IF(H851&lt;=p_rot_b,"B","C"))</f>
        <v/>
      </c>
      <c r="J851" s="5" t="inlineStr">
        <is>
          <t>NO</t>
        </is>
      </c>
    </row>
    <row r="852">
      <c r="A852" s="5" t="inlineStr">
        <is>
          <t>351100300992180</t>
        </is>
      </c>
      <c r="B852" s="5" t="inlineStr">
        <is>
          <t>$$ ABANICO NEGRO DE TECHO PARA SOCKET E27 CON LUZ LED 20 PULG VENTILADOR</t>
        </is>
      </c>
      <c r="C852" s="5" t="inlineStr">
        <is>
          <t>ACCESORIOS ELECTRICOS Y CABLES</t>
        </is>
      </c>
      <c r="D852" s="11" t="n">
        <v>40</v>
      </c>
      <c r="E852" s="12" t="n">
        <v>207100</v>
      </c>
      <c r="F852" s="12" t="n">
        <v>587100</v>
      </c>
      <c r="G852" s="14">
        <f>E852/SUM(E$2:E$4165)</f>
        <v/>
      </c>
      <c r="H852" s="14">
        <f>H851+G852</f>
        <v/>
      </c>
      <c r="I852" s="5">
        <f>IF(H852&lt;=p_rot_a,"A",IF(H852&lt;=p_rot_b,"B","C"))</f>
        <v/>
      </c>
      <c r="J852" s="5" t="inlineStr">
        <is>
          <t>NO</t>
        </is>
      </c>
    </row>
    <row r="853">
      <c r="A853" s="5" t="inlineStr">
        <is>
          <t>351100300992329</t>
        </is>
      </c>
      <c r="B853" s="5" t="inlineStr">
        <is>
          <t>MUEBLE BAÑO FF-ZKQ601 CON LAVATORIO</t>
        </is>
      </c>
      <c r="C853" s="5" t="inlineStr">
        <is>
          <t>IMPORTACION LOZA</t>
        </is>
      </c>
      <c r="D853" s="11" t="n">
        <v>8</v>
      </c>
      <c r="E853" s="12" t="n">
        <v>206942.11</v>
      </c>
      <c r="F853" s="12" t="n">
        <v>417035.63</v>
      </c>
      <c r="G853" s="14">
        <f>E853/SUM(E$2:E$4165)</f>
        <v/>
      </c>
      <c r="H853" s="14">
        <f>H852+G853</f>
        <v/>
      </c>
      <c r="I853" s="5">
        <f>IF(H853&lt;=p_rot_a,"A",IF(H853&lt;=p_rot_b,"B","C"))</f>
        <v/>
      </c>
      <c r="J853" s="5" t="inlineStr">
        <is>
          <t>NO</t>
        </is>
      </c>
    </row>
    <row r="854">
      <c r="A854" s="5" t="inlineStr">
        <is>
          <t>PINT-IM-0023</t>
        </is>
      </c>
      <c r="B854" s="5" t="inlineStr">
        <is>
          <t>LANCO SEAL COAT BLANCO SATIN CUBETA SC3493-2</t>
        </is>
      </c>
      <c r="C854" s="5" t="inlineStr">
        <is>
          <t>IMPERMEABILIZANTES</t>
        </is>
      </c>
      <c r="D854" s="11" t="n">
        <v>9</v>
      </c>
      <c r="E854" s="12" t="n">
        <v>206073.46</v>
      </c>
      <c r="F854" s="12" t="n">
        <v>659867.26</v>
      </c>
      <c r="G854" s="14">
        <f>E854/SUM(E$2:E$4165)</f>
        <v/>
      </c>
      <c r="H854" s="14">
        <f>H853+G854</f>
        <v/>
      </c>
      <c r="I854" s="5">
        <f>IF(H854&lt;=p_rot_a,"A",IF(H854&lt;=p_rot_b,"B","C"))</f>
        <v/>
      </c>
      <c r="J854" s="5" t="inlineStr">
        <is>
          <t>NO</t>
        </is>
      </c>
    </row>
    <row r="855">
      <c r="A855" s="5" t="inlineStr">
        <is>
          <t>351100300990038</t>
        </is>
      </c>
      <c r="B855" s="5" t="inlineStr">
        <is>
          <t xml:space="preserve">STUD 1-5/8 </t>
        </is>
      </c>
      <c r="C855" s="5" t="inlineStr">
        <is>
          <t>LAMINAS Y PERFILERIA LIVIANA</t>
        </is>
      </c>
      <c r="D855" s="11" t="n">
        <v>861</v>
      </c>
      <c r="E855" s="12" t="n">
        <v>206064.37</v>
      </c>
      <c r="F855" s="12" t="n">
        <v>652001.77</v>
      </c>
      <c r="G855" s="14">
        <f>E855/SUM(E$2:E$4165)</f>
        <v/>
      </c>
      <c r="H855" s="14">
        <f>H854+G855</f>
        <v/>
      </c>
      <c r="I855" s="5">
        <f>IF(H855&lt;=p_rot_a,"A",IF(H855&lt;=p_rot_b,"B","C"))</f>
        <v/>
      </c>
      <c r="J855" s="5" t="inlineStr">
        <is>
          <t>NO</t>
        </is>
      </c>
    </row>
    <row r="856">
      <c r="A856" s="5" t="inlineStr">
        <is>
          <t>20140027</t>
        </is>
      </c>
      <c r="B856" s="5" t="inlineStr">
        <is>
          <t>CERAMICA SEMI-ANTI CEMENTO GRIS 34X34 2.15M2</t>
        </is>
      </c>
      <c r="C856" s="5" t="inlineStr">
        <is>
          <t>CERAMICA</t>
        </is>
      </c>
      <c r="D856" s="11" t="n">
        <v>135.5</v>
      </c>
      <c r="E856" s="12" t="n">
        <v>206052.16</v>
      </c>
      <c r="F856" s="12" t="n">
        <v>780676.14</v>
      </c>
      <c r="G856" s="14">
        <f>E856/SUM(E$2:E$4165)</f>
        <v/>
      </c>
      <c r="H856" s="14">
        <f>H855+G856</f>
        <v/>
      </c>
      <c r="I856" s="5">
        <f>IF(H856&lt;=p_rot_a,"A",IF(H856&lt;=p_rot_b,"B","C"))</f>
        <v/>
      </c>
      <c r="J856" s="5" t="inlineStr">
        <is>
          <t>NO</t>
        </is>
      </c>
    </row>
    <row r="857">
      <c r="A857" s="5" t="inlineStr">
        <is>
          <t>351100300992431</t>
        </is>
      </c>
      <c r="B857" s="5" t="inlineStr">
        <is>
          <t>FILTRO PURIFICADOR DE AGUA 10 PULG X 1/2 CON BASE AQUA BLUE P-11557</t>
        </is>
      </c>
      <c r="C857" s="5" t="inlineStr">
        <is>
          <t>IMPORTACION GRIFERIA</t>
        </is>
      </c>
      <c r="D857" s="11" t="n">
        <v>24</v>
      </c>
      <c r="E857" s="12" t="n">
        <v>206029.16</v>
      </c>
      <c r="F857" s="12" t="n">
        <v>315405.31</v>
      </c>
      <c r="G857" s="14">
        <f>E857/SUM(E$2:E$4165)</f>
        <v/>
      </c>
      <c r="H857" s="14">
        <f>H856+G857</f>
        <v/>
      </c>
      <c r="I857" s="5">
        <f>IF(H857&lt;=p_rot_a,"A",IF(H857&lt;=p_rot_b,"B","C"))</f>
        <v/>
      </c>
      <c r="J857" s="5" t="inlineStr">
        <is>
          <t>NO</t>
        </is>
      </c>
    </row>
    <row r="858">
      <c r="A858" s="5" t="inlineStr">
        <is>
          <t>PINT-AN-0033</t>
        </is>
      </c>
      <c r="B858" s="5" t="inlineStr">
        <is>
          <t>LANCO ANTICORROSIVO MINIO ROJO GALON VA971-4</t>
        </is>
      </c>
      <c r="C858" s="5" t="inlineStr">
        <is>
          <t>ANTICORROSIVOS Y BASE ACEITE</t>
        </is>
      </c>
      <c r="D858" s="11" t="n">
        <v>56</v>
      </c>
      <c r="E858" s="12" t="n">
        <v>206009.8</v>
      </c>
      <c r="F858" s="12" t="n">
        <v>656970.8</v>
      </c>
      <c r="G858" s="14">
        <f>E858/SUM(E$2:E$4165)</f>
        <v/>
      </c>
      <c r="H858" s="14">
        <f>H857+G858</f>
        <v/>
      </c>
      <c r="I858" s="5">
        <f>IF(H858&lt;=p_rot_a,"A",IF(H858&lt;=p_rot_b,"B","C"))</f>
        <v/>
      </c>
      <c r="J858" s="5" t="inlineStr">
        <is>
          <t>NO</t>
        </is>
      </c>
    </row>
    <row r="859">
      <c r="A859" s="5" t="inlineStr">
        <is>
          <t>20160003</t>
        </is>
      </c>
      <c r="B859" s="5" t="inlineStr">
        <is>
          <t>PORCELANATO ASTERIX 60X120 CAJA 1.44M2 ALTO BRILLO</t>
        </is>
      </c>
      <c r="C859" s="5" t="inlineStr">
        <is>
          <t>SIN CATEGORIA</t>
        </is>
      </c>
      <c r="D859" s="11" t="n">
        <v>90.5</v>
      </c>
      <c r="E859" s="12" t="n">
        <v>205889.02</v>
      </c>
      <c r="F859" s="12" t="n">
        <v>981293.02</v>
      </c>
      <c r="G859" s="14">
        <f>E859/SUM(E$2:E$4165)</f>
        <v/>
      </c>
      <c r="H859" s="14">
        <f>H858+G859</f>
        <v/>
      </c>
      <c r="I859" s="5">
        <f>IF(H859&lt;=p_rot_a,"A",IF(H859&lt;=p_rot_b,"B","C"))</f>
        <v/>
      </c>
      <c r="J859" s="5" t="inlineStr">
        <is>
          <t>SI</t>
        </is>
      </c>
    </row>
    <row r="860">
      <c r="A860" s="5" t="inlineStr">
        <is>
          <t>351100300992790</t>
        </is>
      </c>
      <c r="B860" s="5" t="inlineStr">
        <is>
          <t>PIEDRA P.U. ARCILLA 60X120CM  USO INTERIOR EXTERIOR</t>
        </is>
      </c>
      <c r="C860" s="5" t="inlineStr">
        <is>
          <t>SIDING EXTERIOR WPC</t>
        </is>
      </c>
      <c r="D860" s="11" t="n">
        <v>62</v>
      </c>
      <c r="E860" s="12" t="n">
        <v>204947.51</v>
      </c>
      <c r="F860" s="12" t="n">
        <v>595352.21</v>
      </c>
      <c r="G860" s="14">
        <f>E860/SUM(E$2:E$4165)</f>
        <v/>
      </c>
      <c r="H860" s="14">
        <f>H859+G860</f>
        <v/>
      </c>
      <c r="I860" s="5">
        <f>IF(H860&lt;=p_rot_a,"A",IF(H860&lt;=p_rot_b,"B","C"))</f>
        <v/>
      </c>
      <c r="J860" s="5" t="inlineStr">
        <is>
          <t>NO</t>
        </is>
      </c>
    </row>
    <row r="861">
      <c r="A861" s="5" t="inlineStr">
        <is>
          <t>7821</t>
        </is>
      </c>
      <c r="B861" s="5" t="inlineStr">
        <is>
          <t>LLAVIN PELOTA S/LLAVE 587 AB</t>
        </is>
      </c>
      <c r="C861" s="5" t="inlineStr">
        <is>
          <t>FERRETERIA GENERAL</t>
        </is>
      </c>
      <c r="D861" s="11" t="n">
        <v>127</v>
      </c>
      <c r="E861" s="12" t="n">
        <v>204285.92</v>
      </c>
      <c r="F861" s="12" t="n">
        <v>490079.74</v>
      </c>
      <c r="G861" s="14">
        <f>E861/SUM(E$2:E$4165)</f>
        <v/>
      </c>
      <c r="H861" s="14">
        <f>H860+G861</f>
        <v/>
      </c>
      <c r="I861" s="5">
        <f>IF(H861&lt;=p_rot_a,"A",IF(H861&lt;=p_rot_b,"B","C"))</f>
        <v/>
      </c>
      <c r="J861" s="5" t="inlineStr">
        <is>
          <t>NO</t>
        </is>
      </c>
    </row>
    <row r="862">
      <c r="A862" s="5" t="inlineStr">
        <is>
          <t>351100300991865</t>
        </is>
      </c>
      <c r="B862" s="5" t="inlineStr">
        <is>
          <t>PISO LAMINADO SPC PF01 MADERA ROJIZA CAJA 2.19M2  122X18 10 PIEZAS X CAJA</t>
        </is>
      </c>
      <c r="C862" s="5" t="inlineStr">
        <is>
          <t>SIN CATEGORIA</t>
        </is>
      </c>
      <c r="D862" s="11" t="n">
        <v>62</v>
      </c>
      <c r="E862" s="12" t="n">
        <v>204257.43</v>
      </c>
      <c r="F862" s="12" t="n">
        <v>1134362.83</v>
      </c>
      <c r="G862" s="14">
        <f>E862/SUM(E$2:E$4165)</f>
        <v/>
      </c>
      <c r="H862" s="14">
        <f>H861+G862</f>
        <v/>
      </c>
      <c r="I862" s="5">
        <f>IF(H862&lt;=p_rot_a,"A",IF(H862&lt;=p_rot_b,"B","C"))</f>
        <v/>
      </c>
      <c r="J862" s="5" t="inlineStr">
        <is>
          <t>SI</t>
        </is>
      </c>
    </row>
    <row r="863">
      <c r="A863" s="5" t="inlineStr">
        <is>
          <t>73190</t>
        </is>
      </c>
      <c r="B863" s="5" t="inlineStr">
        <is>
          <t>CLAVO ACERO 2 BOLSA 10U</t>
        </is>
      </c>
      <c r="C863" s="5" t="inlineStr">
        <is>
          <t>FERRETERIA GENERAL</t>
        </is>
      </c>
      <c r="D863" s="11" t="n">
        <v>1139</v>
      </c>
      <c r="E863" s="12" t="n">
        <v>203758.58</v>
      </c>
      <c r="F863" s="12" t="n">
        <v>400776.17</v>
      </c>
      <c r="G863" s="14">
        <f>E863/SUM(E$2:E$4165)</f>
        <v/>
      </c>
      <c r="H863" s="14">
        <f>H862+G863</f>
        <v/>
      </c>
      <c r="I863" s="5">
        <f>IF(H863&lt;=p_rot_a,"A",IF(H863&lt;=p_rot_b,"B","C"))</f>
        <v/>
      </c>
      <c r="J863" s="5" t="inlineStr">
        <is>
          <t>NO</t>
        </is>
      </c>
    </row>
    <row r="864">
      <c r="A864" s="5" t="inlineStr">
        <is>
          <t>351100300992655</t>
        </is>
      </c>
      <c r="B864" s="5" t="inlineStr">
        <is>
          <t>SEGUNDA CACHERA FANG ALTA LAVATORIO DORADO FF-6104G</t>
        </is>
      </c>
      <c r="C864" s="5" t="inlineStr">
        <is>
          <t>IMPORTACION GRIFERIA</t>
        </is>
      </c>
      <c r="D864" s="11" t="n">
        <v>29</v>
      </c>
      <c r="E864" s="12" t="n">
        <v>203329.56</v>
      </c>
      <c r="F864" s="12" t="n">
        <v>588544.78</v>
      </c>
      <c r="G864" s="14">
        <f>E864/SUM(E$2:E$4165)</f>
        <v/>
      </c>
      <c r="H864" s="14">
        <f>H863+G864</f>
        <v/>
      </c>
      <c r="I864" s="5">
        <f>IF(H864&lt;=p_rot_a,"A",IF(H864&lt;=p_rot_b,"B","C"))</f>
        <v/>
      </c>
      <c r="J864" s="5" t="inlineStr">
        <is>
          <t>NO</t>
        </is>
      </c>
    </row>
    <row r="865">
      <c r="A865" s="5" t="inlineStr">
        <is>
          <t>3056</t>
        </is>
      </c>
      <c r="B865" s="5" t="inlineStr">
        <is>
          <t>CH BREAKER 2X40</t>
        </is>
      </c>
      <c r="C865" s="5" t="inlineStr">
        <is>
          <t>ACCESORIOS ELECTRICOS Y CABLES</t>
        </is>
      </c>
      <c r="D865" s="11" t="n">
        <v>55</v>
      </c>
      <c r="E865" s="12" t="n">
        <v>203116.82</v>
      </c>
      <c r="F865" s="12" t="n">
        <v>847625.33</v>
      </c>
      <c r="G865" s="14">
        <f>E865/SUM(E$2:E$4165)</f>
        <v/>
      </c>
      <c r="H865" s="14">
        <f>H864+G865</f>
        <v/>
      </c>
      <c r="I865" s="5">
        <f>IF(H865&lt;=p_rot_a,"A",IF(H865&lt;=p_rot_b,"B","C"))</f>
        <v/>
      </c>
      <c r="J865" s="5" t="inlineStr">
        <is>
          <t>NO</t>
        </is>
      </c>
    </row>
    <row r="866">
      <c r="A866" s="5" t="inlineStr">
        <is>
          <t>351100300992582</t>
        </is>
      </c>
      <c r="B866" s="5" t="inlineStr">
        <is>
          <t>SET ACCESORIOS BAÑO Y ESPEJO NEGRO 4 PIEZAS AQP-23196</t>
        </is>
      </c>
      <c r="C866" s="5" t="inlineStr">
        <is>
          <t>IMPORTACION GRIFERIA</t>
        </is>
      </c>
      <c r="D866" s="11" t="n">
        <v>22</v>
      </c>
      <c r="E866" s="12" t="n">
        <v>202493.04</v>
      </c>
      <c r="F866" s="12" t="n">
        <v>395581.42</v>
      </c>
      <c r="G866" s="14">
        <f>E866/SUM(E$2:E$4165)</f>
        <v/>
      </c>
      <c r="H866" s="14">
        <f>H865+G866</f>
        <v/>
      </c>
      <c r="I866" s="5">
        <f>IF(H866&lt;=p_rot_a,"A",IF(H866&lt;=p_rot_b,"B","C"))</f>
        <v/>
      </c>
      <c r="J866" s="5" t="inlineStr">
        <is>
          <t>NO</t>
        </is>
      </c>
    </row>
    <row r="867">
      <c r="A867" s="5" t="inlineStr">
        <is>
          <t>PINT-IM-0012</t>
        </is>
      </c>
      <c r="B867" s="5" t="inlineStr">
        <is>
          <t>LANCO SEAL COAT BLANCO MATE GALON SC200-4</t>
        </is>
      </c>
      <c r="C867" s="5" t="inlineStr">
        <is>
          <t>IMPERMEABILIZANTES</t>
        </is>
      </c>
      <c r="D867" s="11" t="n">
        <v>36</v>
      </c>
      <c r="E867" s="12" t="n">
        <v>202103.32</v>
      </c>
      <c r="F867" s="12" t="n">
        <v>565533.3199999999</v>
      </c>
      <c r="G867" s="14">
        <f>E867/SUM(E$2:E$4165)</f>
        <v/>
      </c>
      <c r="H867" s="14">
        <f>H866+G867</f>
        <v/>
      </c>
      <c r="I867" s="5">
        <f>IF(H867&lt;=p_rot_a,"A",IF(H867&lt;=p_rot_b,"B","C"))</f>
        <v/>
      </c>
      <c r="J867" s="5" t="inlineStr">
        <is>
          <t>NO</t>
        </is>
      </c>
    </row>
    <row r="868">
      <c r="A868" s="5" t="inlineStr">
        <is>
          <t>351100300992420</t>
        </is>
      </c>
      <c r="B868" s="5" t="inlineStr">
        <is>
          <t>LAVATORIO TIPO BOWL MARMOL CAFE FF-9047SG</t>
        </is>
      </c>
      <c r="C868" s="5" t="inlineStr">
        <is>
          <t>IMPORTACION LOZA</t>
        </is>
      </c>
      <c r="D868" s="11" t="n">
        <v>14</v>
      </c>
      <c r="E868" s="12" t="n">
        <v>202011.28</v>
      </c>
      <c r="F868" s="12" t="n">
        <v>405637.17</v>
      </c>
      <c r="G868" s="14">
        <f>E868/SUM(E$2:E$4165)</f>
        <v/>
      </c>
      <c r="H868" s="14">
        <f>H867+G868</f>
        <v/>
      </c>
      <c r="I868" s="5">
        <f>IF(H868&lt;=p_rot_a,"A",IF(H868&lt;=p_rot_b,"B","C"))</f>
        <v/>
      </c>
      <c r="J868" s="5" t="inlineStr">
        <is>
          <t>NO</t>
        </is>
      </c>
    </row>
    <row r="869">
      <c r="A869" s="5" t="inlineStr">
        <is>
          <t>351100300992234</t>
        </is>
      </c>
      <c r="B869" s="5" t="inlineStr">
        <is>
          <t>GIOVA COMBO FREGADERO +GRIFERIA AQF+ JABONERA +SIFON 60X45CM GRIS PLOMO</t>
        </is>
      </c>
      <c r="C869" s="5" t="inlineStr">
        <is>
          <t>GRIFERIA - ACC. BAÑO Y COCINA</t>
        </is>
      </c>
      <c r="D869" s="11" t="n">
        <v>19</v>
      </c>
      <c r="E869" s="12" t="n">
        <v>201961.05</v>
      </c>
      <c r="F869" s="12" t="n">
        <v>925972.39</v>
      </c>
      <c r="G869" s="14">
        <f>E869/SUM(E$2:E$4165)</f>
        <v/>
      </c>
      <c r="H869" s="14">
        <f>H868+G869</f>
        <v/>
      </c>
      <c r="I869" s="5">
        <f>IF(H869&lt;=p_rot_a,"A",IF(H869&lt;=p_rot_b,"B","C"))</f>
        <v/>
      </c>
      <c r="J869" s="5" t="inlineStr">
        <is>
          <t>SI</t>
        </is>
      </c>
    </row>
    <row r="870">
      <c r="A870" s="5" t="inlineStr">
        <is>
          <t>351100300991601</t>
        </is>
      </c>
      <c r="B870" s="5" t="inlineStr">
        <is>
          <t>PANEL ACANALADO DE006 MATT BLACK SUPER ANCHO 19.5CM X 2.90M WALL PANEL</t>
        </is>
      </c>
      <c r="C870" s="5" t="inlineStr">
        <is>
          <t>PANEL ACANALADO INTERIOR</t>
        </is>
      </c>
      <c r="D870" s="11" t="n">
        <v>128</v>
      </c>
      <c r="E870" s="12" t="n">
        <v>201800.38</v>
      </c>
      <c r="F870" s="12" t="n">
        <v>833958.63</v>
      </c>
      <c r="G870" s="14">
        <f>E870/SUM(E$2:E$4165)</f>
        <v/>
      </c>
      <c r="H870" s="14">
        <f>H869+G870</f>
        <v/>
      </c>
      <c r="I870" s="5">
        <f>IF(H870&lt;=p_rot_a,"A",IF(H870&lt;=p_rot_b,"B","C"))</f>
        <v/>
      </c>
      <c r="J870" s="5" t="inlineStr">
        <is>
          <t>NO</t>
        </is>
      </c>
    </row>
    <row r="871">
      <c r="A871" s="5" t="inlineStr">
        <is>
          <t>351100300992399</t>
        </is>
      </c>
      <c r="B871" s="5" t="inlineStr">
        <is>
          <t>TOTAL COMBO 4 PIEZAS ORILLADORA CORTA CETOS SOPLADORA MOTOGUADANA INALAMB UTOSLI250496</t>
        </is>
      </c>
      <c r="C871" s="5" t="inlineStr">
        <is>
          <t>HERRAMIENTAS ELECTRICAS</t>
        </is>
      </c>
      <c r="D871" s="11" t="n">
        <v>6</v>
      </c>
      <c r="E871" s="12" t="n">
        <v>201760.19</v>
      </c>
      <c r="F871" s="12" t="n">
        <v>754211.08</v>
      </c>
      <c r="G871" s="14">
        <f>E871/SUM(E$2:E$4165)</f>
        <v/>
      </c>
      <c r="H871" s="14">
        <f>H870+G871</f>
        <v/>
      </c>
      <c r="I871" s="5">
        <f>IF(H871&lt;=p_rot_a,"A",IF(H871&lt;=p_rot_b,"B","C"))</f>
        <v/>
      </c>
      <c r="J871" s="5" t="inlineStr">
        <is>
          <t>NO</t>
        </is>
      </c>
    </row>
    <row r="872">
      <c r="A872" s="5" t="inlineStr">
        <is>
          <t>PINT-AN-0011</t>
        </is>
      </c>
      <c r="B872" s="5" t="inlineStr">
        <is>
          <t>LANCO ANTI. POLIURETANO ROJO GALON MM95-4</t>
        </is>
      </c>
      <c r="C872" s="5" t="inlineStr">
        <is>
          <t>ANTICORROSIVOS Y BASE ACEITE</t>
        </is>
      </c>
      <c r="D872" s="11" t="n">
        <v>38</v>
      </c>
      <c r="E872" s="12" t="n">
        <v>201694.62</v>
      </c>
      <c r="F872" s="12" t="n">
        <v>603986.8199999999</v>
      </c>
      <c r="G872" s="14">
        <f>E872/SUM(E$2:E$4165)</f>
        <v/>
      </c>
      <c r="H872" s="14">
        <f>H871+G872</f>
        <v/>
      </c>
      <c r="I872" s="5">
        <f>IF(H872&lt;=p_rot_a,"A",IF(H872&lt;=p_rot_b,"B","C"))</f>
        <v/>
      </c>
      <c r="J872" s="5" t="inlineStr">
        <is>
          <t>NO</t>
        </is>
      </c>
    </row>
    <row r="873">
      <c r="A873" s="5" t="inlineStr">
        <is>
          <t>1045</t>
        </is>
      </c>
      <c r="B873" s="5" t="inlineStr">
        <is>
          <t>CABLE 12 VERDE POR CAJA</t>
        </is>
      </c>
      <c r="C873" s="5" t="inlineStr">
        <is>
          <t>ACCESORIOS ELECTRICOS Y CABLES</t>
        </is>
      </c>
      <c r="D873" s="11" t="n">
        <v>27</v>
      </c>
      <c r="E873" s="12" t="n">
        <v>201200.76</v>
      </c>
      <c r="F873" s="12" t="n">
        <v>816870.76</v>
      </c>
      <c r="G873" s="14">
        <f>E873/SUM(E$2:E$4165)</f>
        <v/>
      </c>
      <c r="H873" s="14">
        <f>H872+G873</f>
        <v/>
      </c>
      <c r="I873" s="5">
        <f>IF(H873&lt;=p_rot_a,"A",IF(H873&lt;=p_rot_b,"B","C"))</f>
        <v/>
      </c>
      <c r="J873" s="5" t="inlineStr">
        <is>
          <t>NO</t>
        </is>
      </c>
    </row>
    <row r="874">
      <c r="A874" s="5" t="inlineStr">
        <is>
          <t>1109</t>
        </is>
      </c>
      <c r="B874" s="5" t="inlineStr">
        <is>
          <t>PILA ENCHAPADA MEDIANA 75X50 IZQUIERDA #09</t>
        </is>
      </c>
      <c r="C874" s="5" t="inlineStr">
        <is>
          <t>PILAS</t>
        </is>
      </c>
      <c r="D874" s="11" t="n">
        <v>21</v>
      </c>
      <c r="E874" s="12" t="n">
        <v>201078.42</v>
      </c>
      <c r="F874" s="12" t="n">
        <v>736578.42</v>
      </c>
      <c r="G874" s="14">
        <f>E874/SUM(E$2:E$4165)</f>
        <v/>
      </c>
      <c r="H874" s="14">
        <f>H873+G874</f>
        <v/>
      </c>
      <c r="I874" s="5">
        <f>IF(H874&lt;=p_rot_a,"A",IF(H874&lt;=p_rot_b,"B","C"))</f>
        <v/>
      </c>
      <c r="J874" s="5" t="inlineStr">
        <is>
          <t>NO</t>
        </is>
      </c>
    </row>
    <row r="875">
      <c r="A875" s="5" t="inlineStr">
        <is>
          <t>351100300991942</t>
        </is>
      </c>
      <c r="B875" s="5" t="inlineStr">
        <is>
          <t>DIAMOND MUEBLE LAVATORIO 2104B-60 CON PATAS 60CM X 47CM X 82CM</t>
        </is>
      </c>
      <c r="C875" s="5" t="inlineStr">
        <is>
          <t>SIN CATEGORIA</t>
        </is>
      </c>
      <c r="D875" s="11" t="n">
        <v>8</v>
      </c>
      <c r="E875" s="12" t="n">
        <v>200814.71</v>
      </c>
      <c r="F875" s="12" t="n">
        <v>535508.14</v>
      </c>
      <c r="G875" s="14">
        <f>E875/SUM(E$2:E$4165)</f>
        <v/>
      </c>
      <c r="H875" s="14">
        <f>H874+G875</f>
        <v/>
      </c>
      <c r="I875" s="5">
        <f>IF(H875&lt;=p_rot_a,"A",IF(H875&lt;=p_rot_b,"B","C"))</f>
        <v/>
      </c>
      <c r="J875" s="5" t="inlineStr">
        <is>
          <t>NO</t>
        </is>
      </c>
    </row>
    <row r="876">
      <c r="A876" s="5" t="inlineStr">
        <is>
          <t>50300992876</t>
        </is>
      </c>
      <c r="B876" s="5" t="inlineStr">
        <is>
          <t>FREGADERO CON CANASTA SATIN 80 X 48 CM ACERO INOX LS-8048-SATIN + CACHERA DIAMANTE GRIS</t>
        </is>
      </c>
      <c r="C876" s="5" t="inlineStr">
        <is>
          <t>IMPORTACION GRIFERIA</t>
        </is>
      </c>
      <c r="D876" s="11" t="n">
        <v>6</v>
      </c>
      <c r="E876" s="12" t="n">
        <v>200702.76</v>
      </c>
      <c r="F876" s="12" t="n">
        <v>424778.76</v>
      </c>
      <c r="G876" s="14">
        <f>E876/SUM(E$2:E$4165)</f>
        <v/>
      </c>
      <c r="H876" s="14">
        <f>H875+G876</f>
        <v/>
      </c>
      <c r="I876" s="5">
        <f>IF(H876&lt;=p_rot_a,"A",IF(H876&lt;=p_rot_b,"B","C"))</f>
        <v/>
      </c>
      <c r="J876" s="5" t="inlineStr">
        <is>
          <t>NO</t>
        </is>
      </c>
    </row>
    <row r="877">
      <c r="A877" s="5" t="inlineStr">
        <is>
          <t>2390429342</t>
        </is>
      </c>
      <c r="B877" s="5" t="inlineStr">
        <is>
          <t>BOTAGUA ROJO 6X6</t>
        </is>
      </c>
      <c r="C877" s="5" t="inlineStr">
        <is>
          <t>BOTAGUAS, CUMBRERAS, CANOAS METALICAS</t>
        </is>
      </c>
      <c r="D877" s="11" t="n">
        <v>268</v>
      </c>
      <c r="E877" s="12" t="n">
        <v>199933.58</v>
      </c>
      <c r="F877" s="12" t="n">
        <v>705081.08</v>
      </c>
      <c r="G877" s="14">
        <f>E877/SUM(E$2:E$4165)</f>
        <v/>
      </c>
      <c r="H877" s="14">
        <f>H876+G877</f>
        <v/>
      </c>
      <c r="I877" s="5">
        <f>IF(H877&lt;=p_rot_a,"A",IF(H877&lt;=p_rot_b,"B","C"))</f>
        <v/>
      </c>
      <c r="J877" s="5" t="inlineStr">
        <is>
          <t>NO</t>
        </is>
      </c>
    </row>
    <row r="878">
      <c r="A878" s="5" t="inlineStr">
        <is>
          <t>351100300992803</t>
        </is>
      </c>
      <c r="B878" s="5" t="inlineStr">
        <is>
          <t>$$ LAMINA PVC MARMOL BLANCO PM01 BRILLANTE 1.22X2.44 3MM IMITACION PIEDRA NATURAL</t>
        </is>
      </c>
      <c r="C878" s="5" t="inlineStr">
        <is>
          <t>LAMINA PVC, BAMBU, ACC</t>
        </is>
      </c>
      <c r="D878" s="11" t="n">
        <v>50</v>
      </c>
      <c r="E878" s="12" t="n">
        <v>199657.1</v>
      </c>
      <c r="F878" s="12" t="n">
        <v>663407.1</v>
      </c>
      <c r="G878" s="14">
        <f>E878/SUM(E$2:E$4165)</f>
        <v/>
      </c>
      <c r="H878" s="14">
        <f>H877+G878</f>
        <v/>
      </c>
      <c r="I878" s="5">
        <f>IF(H878&lt;=p_rot_a,"A",IF(H878&lt;=p_rot_b,"B","C"))</f>
        <v/>
      </c>
      <c r="J878" s="5" t="inlineStr">
        <is>
          <t>NO</t>
        </is>
      </c>
    </row>
    <row r="879">
      <c r="A879" s="5" t="inlineStr">
        <is>
          <t>1010</t>
        </is>
      </c>
      <c r="B879" s="5" t="inlineStr">
        <is>
          <t>CABLE 12 VERDE POR METRO</t>
        </is>
      </c>
      <c r="C879" s="5" t="inlineStr">
        <is>
          <t>ACCESORIOS ELECTRICOS Y CABLES</t>
        </is>
      </c>
      <c r="D879" s="11" t="n">
        <v>2284</v>
      </c>
      <c r="E879" s="12" t="n">
        <v>199233.73</v>
      </c>
      <c r="F879" s="12" t="n">
        <v>727998.63</v>
      </c>
      <c r="G879" s="14">
        <f>E879/SUM(E$2:E$4165)</f>
        <v/>
      </c>
      <c r="H879" s="14">
        <f>H878+G879</f>
        <v/>
      </c>
      <c r="I879" s="5">
        <f>IF(H879&lt;=p_rot_a,"A",IF(H879&lt;=p_rot_b,"B","C"))</f>
        <v/>
      </c>
      <c r="J879" s="5" t="inlineStr">
        <is>
          <t>NO</t>
        </is>
      </c>
    </row>
    <row r="880">
      <c r="A880" s="5" t="inlineStr">
        <is>
          <t>20140019</t>
        </is>
      </c>
      <c r="B880" s="5" t="inlineStr">
        <is>
          <t>CERAMICA LIMESTONE MARFIL 34x34 CAJA 2.15 M2</t>
        </is>
      </c>
      <c r="C880" s="5" t="inlineStr">
        <is>
          <t>CERAMICA</t>
        </is>
      </c>
      <c r="D880" s="11" t="n">
        <v>157</v>
      </c>
      <c r="E880" s="12" t="n">
        <v>198655.93</v>
      </c>
      <c r="F880" s="12" t="n">
        <v>864456.42</v>
      </c>
      <c r="G880" s="14">
        <f>E880/SUM(E$2:E$4165)</f>
        <v/>
      </c>
      <c r="H880" s="14">
        <f>H879+G880</f>
        <v/>
      </c>
      <c r="I880" s="5">
        <f>IF(H880&lt;=p_rot_a,"A",IF(H880&lt;=p_rot_b,"B","C"))</f>
        <v/>
      </c>
      <c r="J880" s="5" t="inlineStr">
        <is>
          <t>NO</t>
        </is>
      </c>
    </row>
    <row r="881">
      <c r="A881" s="5" t="inlineStr">
        <is>
          <t>33</t>
        </is>
      </c>
      <c r="B881" s="5" t="inlineStr">
        <is>
          <t>FRAGUA AAA CAFE OSCURO</t>
        </is>
      </c>
      <c r="C881" s="5" t="inlineStr">
        <is>
          <t>CERAMICAS, AZULEJOS, PORCELANATOS</t>
        </is>
      </c>
      <c r="D881" s="11" t="n">
        <v>504</v>
      </c>
      <c r="E881" s="12" t="n">
        <v>198435.93</v>
      </c>
      <c r="F881" s="12" t="n">
        <v>599619.9300000001</v>
      </c>
      <c r="G881" s="14">
        <f>E881/SUM(E$2:E$4165)</f>
        <v/>
      </c>
      <c r="H881" s="14">
        <f>H880+G881</f>
        <v/>
      </c>
      <c r="I881" s="5">
        <f>IF(H881&lt;=p_rot_a,"A",IF(H881&lt;=p_rot_b,"B","C"))</f>
        <v/>
      </c>
      <c r="J881" s="5" t="inlineStr">
        <is>
          <t>NO</t>
        </is>
      </c>
    </row>
    <row r="882">
      <c r="A882" s="5" t="inlineStr">
        <is>
          <t>PINT-AN-0006</t>
        </is>
      </c>
      <c r="B882" s="5" t="inlineStr">
        <is>
          <t>DUREX BASE AGUA ROJO ANTICORROSIVO GALON DE738-4</t>
        </is>
      </c>
      <c r="C882" s="5" t="inlineStr">
        <is>
          <t>ANTICORROSIVOS Y BASE ACEITE</t>
        </is>
      </c>
      <c r="D882" s="11" t="n">
        <v>41</v>
      </c>
      <c r="E882" s="12" t="n">
        <v>198272.91</v>
      </c>
      <c r="F882" s="12" t="n">
        <v>667494.91</v>
      </c>
      <c r="G882" s="14">
        <f>E882/SUM(E$2:E$4165)</f>
        <v/>
      </c>
      <c r="H882" s="14">
        <f>H881+G882</f>
        <v/>
      </c>
      <c r="I882" s="5">
        <f>IF(H882&lt;=p_rot_a,"A",IF(H882&lt;=p_rot_b,"B","C"))</f>
        <v/>
      </c>
      <c r="J882" s="5" t="inlineStr">
        <is>
          <t>NO</t>
        </is>
      </c>
    </row>
    <row r="883">
      <c r="A883" s="5" t="inlineStr">
        <is>
          <t>351100300992425</t>
        </is>
      </c>
      <c r="B883" s="5" t="inlineStr">
        <is>
          <t>LLAVE LAVATORIO NEGRA MATE P-11643 DAMASHKE</t>
        </is>
      </c>
      <c r="C883" s="5" t="inlineStr">
        <is>
          <t>IMPORTACION GRIFERIA</t>
        </is>
      </c>
      <c r="D883" s="11" t="n">
        <v>23</v>
      </c>
      <c r="E883" s="12" t="n">
        <v>198128.58</v>
      </c>
      <c r="F883" s="12" t="n">
        <v>400113.27</v>
      </c>
      <c r="G883" s="14">
        <f>E883/SUM(E$2:E$4165)</f>
        <v/>
      </c>
      <c r="H883" s="14">
        <f>H882+G883</f>
        <v/>
      </c>
      <c r="I883" s="5">
        <f>IF(H883&lt;=p_rot_a,"A",IF(H883&lt;=p_rot_b,"B","C"))</f>
        <v/>
      </c>
      <c r="J883" s="5" t="inlineStr">
        <is>
          <t>NO</t>
        </is>
      </c>
    </row>
    <row r="884">
      <c r="A884" s="5" t="inlineStr">
        <is>
          <t>351100300992364</t>
        </is>
      </c>
      <c r="B884" s="5" t="inlineStr">
        <is>
          <t>COLGADOR DE ROPA 100CM X 50 CM AM-3320 TENDEDERO PLEGABLE AEREO BLANCO</t>
        </is>
      </c>
      <c r="C884" s="5" t="inlineStr">
        <is>
          <t>IMPORTACION FERRETERIA GENERAL</t>
        </is>
      </c>
      <c r="D884" s="11" t="n">
        <v>26</v>
      </c>
      <c r="E884" s="12" t="n">
        <v>197008.85</v>
      </c>
      <c r="F884" s="12" t="n">
        <v>394017.7</v>
      </c>
      <c r="G884" s="14">
        <f>E884/SUM(E$2:E$4165)</f>
        <v/>
      </c>
      <c r="H884" s="14">
        <f>H883+G884</f>
        <v/>
      </c>
      <c r="I884" s="5">
        <f>IF(H884&lt;=p_rot_a,"A",IF(H884&lt;=p_rot_b,"B","C"))</f>
        <v/>
      </c>
      <c r="J884" s="5" t="inlineStr">
        <is>
          <t>NO</t>
        </is>
      </c>
    </row>
    <row r="885">
      <c r="A885" s="5" t="inlineStr">
        <is>
          <t>21010</t>
        </is>
      </c>
      <c r="B885" s="5" t="inlineStr">
        <is>
          <t>TRUPER DISCO DIAMANTado 4-1/2 CORTE DID 545 ESPECIAL PARA CERAMICA</t>
        </is>
      </c>
      <c r="C885" s="5" t="inlineStr">
        <is>
          <t>HERRAMIENTA ELECTRICA</t>
        </is>
      </c>
      <c r="D885" s="11" t="n">
        <v>87</v>
      </c>
      <c r="E885" s="12" t="n">
        <v>196323.82</v>
      </c>
      <c r="F885" s="12" t="n">
        <v>526420.9300000001</v>
      </c>
      <c r="G885" s="14">
        <f>E885/SUM(E$2:E$4165)</f>
        <v/>
      </c>
      <c r="H885" s="14">
        <f>H884+G885</f>
        <v/>
      </c>
      <c r="I885" s="5">
        <f>IF(H885&lt;=p_rot_a,"A",IF(H885&lt;=p_rot_b,"B","C"))</f>
        <v/>
      </c>
      <c r="J885" s="5" t="inlineStr">
        <is>
          <t>NO</t>
        </is>
      </c>
    </row>
    <row r="886">
      <c r="A886" s="5" t="inlineStr">
        <is>
          <t>351100300992371</t>
        </is>
      </c>
      <c r="B886" s="5" t="inlineStr">
        <is>
          <t>TOTAL KIT ENCHAPADOR VIBRADOR + BATERIA 20V + RODILLERAS + ESPATULA + CAJA + SEPARADORES UTTVLI20015</t>
        </is>
      </c>
      <c r="C886" s="5" t="inlineStr">
        <is>
          <t>HERRAMIENTAS ELECTRICAS</t>
        </is>
      </c>
      <c r="D886" s="11" t="n">
        <v>18</v>
      </c>
      <c r="E886" s="12" t="n">
        <v>196315.45</v>
      </c>
      <c r="F886" s="12" t="n">
        <v>680008.85</v>
      </c>
      <c r="G886" s="14">
        <f>E886/SUM(E$2:E$4165)</f>
        <v/>
      </c>
      <c r="H886" s="14">
        <f>H885+G886</f>
        <v/>
      </c>
      <c r="I886" s="5">
        <f>IF(H886&lt;=p_rot_a,"A",IF(H886&lt;=p_rot_b,"B","C"))</f>
        <v/>
      </c>
      <c r="J886" s="5" t="inlineStr">
        <is>
          <t>NO</t>
        </is>
      </c>
    </row>
    <row r="887">
      <c r="A887" s="5" t="inlineStr">
        <is>
          <t>845858</t>
        </is>
      </c>
      <c r="B887" s="5" t="inlineStr">
        <is>
          <t xml:space="preserve">PAME COMBO COCINA 4 QUEMADORES ACERO INOX PAE-604GA + EXTRACTOR  ACERO INOX 75CM ACERO INOX CAME-75 </t>
        </is>
      </c>
      <c r="C887" s="5" t="inlineStr">
        <is>
          <t>COMBOS</t>
        </is>
      </c>
      <c r="D887" s="11" t="n">
        <v>8</v>
      </c>
      <c r="E887" s="12" t="n">
        <v>195672.58</v>
      </c>
      <c r="F887" s="12" t="n">
        <v>707072.58</v>
      </c>
      <c r="G887" s="14">
        <f>E887/SUM(E$2:E$4165)</f>
        <v/>
      </c>
      <c r="H887" s="14">
        <f>H886+G887</f>
        <v/>
      </c>
      <c r="I887" s="5">
        <f>IF(H887&lt;=p_rot_a,"A",IF(H887&lt;=p_rot_b,"B","C"))</f>
        <v/>
      </c>
      <c r="J887" s="5" t="inlineStr">
        <is>
          <t>NO</t>
        </is>
      </c>
    </row>
    <row r="888">
      <c r="A888" s="5" t="inlineStr">
        <is>
          <t>1532001000100</t>
        </is>
      </c>
      <c r="B888" s="5" t="inlineStr">
        <is>
          <t>PIEDRA QUINTILLA SACO (40k aprox)</t>
        </is>
      </c>
      <c r="C888" s="5" t="inlineStr">
        <is>
          <t>AGREGADOS</t>
        </is>
      </c>
      <c r="D888" s="11" t="n">
        <v>269</v>
      </c>
      <c r="E888" s="12" t="n">
        <v>195071.41</v>
      </c>
      <c r="F888" s="12" t="n">
        <v>528459.48</v>
      </c>
      <c r="G888" s="14">
        <f>E888/SUM(E$2:E$4165)</f>
        <v/>
      </c>
      <c r="H888" s="14">
        <f>H887+G888</f>
        <v/>
      </c>
      <c r="I888" s="5">
        <f>IF(H888&lt;=p_rot_a,"A",IF(H888&lt;=p_rot_b,"B","C"))</f>
        <v/>
      </c>
      <c r="J888" s="5" t="inlineStr">
        <is>
          <t>NO</t>
        </is>
      </c>
    </row>
    <row r="889">
      <c r="A889" s="5" t="inlineStr">
        <is>
          <t>PINT-IM-0022</t>
        </is>
      </c>
      <c r="B889" s="5" t="inlineStr">
        <is>
          <t>LANCO SEAL COAT TINT MATE GALON SC446-4</t>
        </is>
      </c>
      <c r="C889" s="5" t="inlineStr">
        <is>
          <t>IMPERMEABILIZANTES</t>
        </is>
      </c>
      <c r="D889" s="11" t="n">
        <v>29</v>
      </c>
      <c r="E889" s="12" t="n">
        <v>194806.62</v>
      </c>
      <c r="F889" s="12" t="n">
        <v>432610.62</v>
      </c>
      <c r="G889" s="14">
        <f>E889/SUM(E$2:E$4165)</f>
        <v/>
      </c>
      <c r="H889" s="14">
        <f>H888+G889</f>
        <v/>
      </c>
      <c r="I889" s="5">
        <f>IF(H889&lt;=p_rot_a,"A",IF(H889&lt;=p_rot_b,"B","C"))</f>
        <v/>
      </c>
      <c r="J889" s="5" t="inlineStr">
        <is>
          <t>NO</t>
        </is>
      </c>
    </row>
    <row r="890">
      <c r="A890" s="5" t="inlineStr">
        <is>
          <t>351100300992870</t>
        </is>
      </c>
      <c r="B890" s="5" t="inlineStr">
        <is>
          <t>ESQUINERO DE REMATE WPC EXTERIOR ONTARIO 8-50A 2X2 2.90M BLACK WALNUT</t>
        </is>
      </c>
      <c r="C890" s="5" t="inlineStr">
        <is>
          <t>IMPORTACION PANEL ACANALADO EXTERIOR WPC</t>
        </is>
      </c>
      <c r="D890" s="11" t="n">
        <v>62</v>
      </c>
      <c r="E890" s="12" t="n">
        <v>194699.32</v>
      </c>
      <c r="F890" s="12" t="n">
        <v>301769.91</v>
      </c>
      <c r="G890" s="14">
        <f>E890/SUM(E$2:E$4165)</f>
        <v/>
      </c>
      <c r="H890" s="14">
        <f>H889+G890</f>
        <v/>
      </c>
      <c r="I890" s="5">
        <f>IF(H890&lt;=p_rot_a,"A",IF(H890&lt;=p_rot_b,"B","C"))</f>
        <v/>
      </c>
      <c r="J890" s="5" t="inlineStr">
        <is>
          <t>NO</t>
        </is>
      </c>
    </row>
    <row r="891">
      <c r="A891" s="5" t="inlineStr">
        <is>
          <t>524524254</t>
        </is>
      </c>
      <c r="B891" s="5" t="inlineStr">
        <is>
          <t>CARRETILLO USO AGRICOLA -VERDE-AMARILLO  HARDEX</t>
        </is>
      </c>
      <c r="C891" s="5" t="inlineStr">
        <is>
          <t>FERRETERIA GENERAL</t>
        </is>
      </c>
      <c r="D891" s="11" t="n">
        <v>47</v>
      </c>
      <c r="E891" s="12" t="n">
        <v>194451.58</v>
      </c>
      <c r="F891" s="12" t="n">
        <v>922329.27</v>
      </c>
      <c r="G891" s="14">
        <f>E891/SUM(E$2:E$4165)</f>
        <v/>
      </c>
      <c r="H891" s="14">
        <f>H890+G891</f>
        <v/>
      </c>
      <c r="I891" s="5">
        <f>IF(H891&lt;=p_rot_a,"A",IF(H891&lt;=p_rot_b,"B","C"))</f>
        <v/>
      </c>
      <c r="J891" s="5" t="inlineStr">
        <is>
          <t>SI</t>
        </is>
      </c>
    </row>
    <row r="892">
      <c r="A892" s="5" t="inlineStr">
        <is>
          <t>351100300992633</t>
        </is>
      </c>
      <c r="B892" s="5" t="inlineStr">
        <is>
          <t>CERAMICA ANTIDESLIZANTE JAKARTA 46X46 CAJA 1.90m2</t>
        </is>
      </c>
      <c r="C892" s="5" t="inlineStr">
        <is>
          <t>CERAMICA</t>
        </is>
      </c>
      <c r="D892" s="11" t="n">
        <v>89</v>
      </c>
      <c r="E892" s="12" t="n">
        <v>194381.4</v>
      </c>
      <c r="F892" s="12" t="n">
        <v>701681.4</v>
      </c>
      <c r="G892" s="14">
        <f>E892/SUM(E$2:E$4165)</f>
        <v/>
      </c>
      <c r="H892" s="14">
        <f>H891+G892</f>
        <v/>
      </c>
      <c r="I892" s="5">
        <f>IF(H892&lt;=p_rot_a,"A",IF(H892&lt;=p_rot_b,"B","C"))</f>
        <v/>
      </c>
      <c r="J892" s="5" t="inlineStr">
        <is>
          <t>NO</t>
        </is>
      </c>
    </row>
    <row r="893">
      <c r="A893" s="5" t="inlineStr">
        <is>
          <t>351100300992602</t>
        </is>
      </c>
      <c r="B893" s="5" t="inlineStr">
        <is>
          <t>LANCO MAXIMA LATEX SATIN ACCCENT CUBETA MA764-2</t>
        </is>
      </c>
      <c r="C893" s="5" t="inlineStr">
        <is>
          <t>PINTURA ACRILICA</t>
        </is>
      </c>
      <c r="D893" s="11" t="n">
        <v>4</v>
      </c>
      <c r="E893" s="12" t="n">
        <v>194184.99</v>
      </c>
      <c r="F893" s="12" t="n">
        <v>310176.99</v>
      </c>
      <c r="G893" s="14">
        <f>E893/SUM(E$2:E$4165)</f>
        <v/>
      </c>
      <c r="H893" s="14">
        <f>H892+G893</f>
        <v/>
      </c>
      <c r="I893" s="5">
        <f>IF(H893&lt;=p_rot_a,"A",IF(H893&lt;=p_rot_b,"B","C"))</f>
        <v/>
      </c>
      <c r="J893" s="5" t="inlineStr">
        <is>
          <t>NO</t>
        </is>
      </c>
    </row>
    <row r="894">
      <c r="A894" s="5" t="inlineStr">
        <is>
          <t>351100300991619</t>
        </is>
      </c>
      <c r="B894" s="5" t="inlineStr">
        <is>
          <t>2DA CERAMICA MADERA OLIVO 34X34 2.15M2 SEGUNDA CALIDAD.</t>
        </is>
      </c>
      <c r="C894" s="5" t="inlineStr">
        <is>
          <t>CERAMICAS, AZULEJOS, PORCELANATOS</t>
        </is>
      </c>
      <c r="D894" s="11" t="n">
        <v>129</v>
      </c>
      <c r="E894" s="12" t="n">
        <v>193632.57</v>
      </c>
      <c r="F894" s="12" t="n">
        <v>677844.0699999999</v>
      </c>
      <c r="G894" s="14">
        <f>E894/SUM(E$2:E$4165)</f>
        <v/>
      </c>
      <c r="H894" s="14">
        <f>H893+G894</f>
        <v/>
      </c>
      <c r="I894" s="5">
        <f>IF(H894&lt;=p_rot_a,"A",IF(H894&lt;=p_rot_b,"B","C"))</f>
        <v/>
      </c>
      <c r="J894" s="5" t="inlineStr">
        <is>
          <t>NO</t>
        </is>
      </c>
    </row>
    <row r="895">
      <c r="A895" s="5" t="inlineStr">
        <is>
          <t>351100300992896</t>
        </is>
      </c>
      <c r="B895" s="5" t="inlineStr">
        <is>
          <t>DRY COAT SATIN DEEP CUBETA DC3042-2</t>
        </is>
      </c>
      <c r="C895" s="5" t="inlineStr">
        <is>
          <t>IMPERMEABILIZANTES</t>
        </is>
      </c>
      <c r="D895" s="11" t="n">
        <v>5</v>
      </c>
      <c r="E895" s="12" t="n">
        <v>193163.58</v>
      </c>
      <c r="F895" s="12" t="n">
        <v>378318.58</v>
      </c>
      <c r="G895" s="14">
        <f>E895/SUM(E$2:E$4165)</f>
        <v/>
      </c>
      <c r="H895" s="14">
        <f>H894+G895</f>
        <v/>
      </c>
      <c r="I895" s="5">
        <f>IF(H895&lt;=p_rot_a,"A",IF(H895&lt;=p_rot_b,"B","C"))</f>
        <v/>
      </c>
      <c r="J895" s="5" t="inlineStr">
        <is>
          <t>NO</t>
        </is>
      </c>
    </row>
    <row r="896">
      <c r="A896" s="5" t="inlineStr">
        <is>
          <t>24092</t>
        </is>
      </c>
      <c r="B896" s="5" t="inlineStr">
        <is>
          <t>TOTAL HIDRO LAVADORA 1600W 2030PSI UTGT11336</t>
        </is>
      </c>
      <c r="C896" s="5" t="inlineStr">
        <is>
          <t>HERRAMIENTA ELECTRICA</t>
        </is>
      </c>
      <c r="D896" s="11" t="n">
        <v>13</v>
      </c>
      <c r="E896" s="12" t="n">
        <v>192950.27</v>
      </c>
      <c r="F896" s="12" t="n">
        <v>722279.5699999999</v>
      </c>
      <c r="G896" s="14">
        <f>E896/SUM(E$2:E$4165)</f>
        <v/>
      </c>
      <c r="H896" s="14">
        <f>H895+G896</f>
        <v/>
      </c>
      <c r="I896" s="5">
        <f>IF(H896&lt;=p_rot_a,"A",IF(H896&lt;=p_rot_b,"B","C"))</f>
        <v/>
      </c>
      <c r="J896" s="5" t="inlineStr">
        <is>
          <t>NO</t>
        </is>
      </c>
    </row>
    <row r="897">
      <c r="A897" s="5" t="inlineStr">
        <is>
          <t>351100300992741</t>
        </is>
      </c>
      <c r="B897" s="5" t="inlineStr">
        <is>
          <t>CERAMICA ANTIDESLIZANTE SUMATRA 46X46 CAJA 1.90m2</t>
        </is>
      </c>
      <c r="C897" s="5" t="inlineStr">
        <is>
          <t>CERAMICA</t>
        </is>
      </c>
      <c r="D897" s="11" t="n">
        <v>87</v>
      </c>
      <c r="E897" s="12" t="n">
        <v>192899.63</v>
      </c>
      <c r="F897" s="12" t="n">
        <v>688799.63</v>
      </c>
      <c r="G897" s="14">
        <f>E897/SUM(E$2:E$4165)</f>
        <v/>
      </c>
      <c r="H897" s="14">
        <f>H896+G897</f>
        <v/>
      </c>
      <c r="I897" s="5">
        <f>IF(H897&lt;=p_rot_a,"A",IF(H897&lt;=p_rot_b,"B","C"))</f>
        <v/>
      </c>
      <c r="J897" s="5" t="inlineStr">
        <is>
          <t>NO</t>
        </is>
      </c>
    </row>
    <row r="898">
      <c r="A898" s="5" t="inlineStr">
        <is>
          <t>351100300992362</t>
        </is>
      </c>
      <c r="B898" s="5" t="inlineStr">
        <is>
          <t>KIT DE DUCHA TELEFONO PARA LLAVE CONTROL CROMO AQP-22966 BIDET</t>
        </is>
      </c>
      <c r="C898" s="5" t="inlineStr">
        <is>
          <t>IMPORTACION GRIFERIA</t>
        </is>
      </c>
      <c r="D898" s="11" t="n">
        <v>26</v>
      </c>
      <c r="E898" s="12" t="n">
        <v>192664.92</v>
      </c>
      <c r="F898" s="12" t="n">
        <v>393322.08</v>
      </c>
      <c r="G898" s="14">
        <f>E898/SUM(E$2:E$4165)</f>
        <v/>
      </c>
      <c r="H898" s="14">
        <f>H897+G898</f>
        <v/>
      </c>
      <c r="I898" s="5">
        <f>IF(H898&lt;=p_rot_a,"A",IF(H898&lt;=p_rot_b,"B","C"))</f>
        <v/>
      </c>
      <c r="J898" s="5" t="inlineStr">
        <is>
          <t>NO</t>
        </is>
      </c>
    </row>
    <row r="899">
      <c r="A899" s="5" t="inlineStr">
        <is>
          <t>318</t>
        </is>
      </c>
      <c r="B899" s="5" t="inlineStr">
        <is>
          <t>FRAGUA AAA BEIGE</t>
        </is>
      </c>
      <c r="C899" s="5" t="inlineStr">
        <is>
          <t>CERAMICAS, AZULEJOS, PORCELANATOS</t>
        </is>
      </c>
      <c r="D899" s="11" t="n">
        <v>471</v>
      </c>
      <c r="E899" s="12" t="n">
        <v>192612.29</v>
      </c>
      <c r="F899" s="12" t="n">
        <v>567528.29</v>
      </c>
      <c r="G899" s="14">
        <f>E899/SUM(E$2:E$4165)</f>
        <v/>
      </c>
      <c r="H899" s="14">
        <f>H898+G899</f>
        <v/>
      </c>
      <c r="I899" s="5">
        <f>IF(H899&lt;=p_rot_a,"A",IF(H899&lt;=p_rot_b,"B","C"))</f>
        <v/>
      </c>
      <c r="J899" s="5" t="inlineStr">
        <is>
          <t>NO</t>
        </is>
      </c>
    </row>
    <row r="900">
      <c r="A900" s="5" t="inlineStr">
        <is>
          <t>351100300992513</t>
        </is>
      </c>
      <c r="B900" s="5" t="inlineStr">
        <is>
          <t>LAMINA NUEVA TEC SHIBU KSJ24362 1.22 X. 2.44M 5MM MATE FIBRA BAMBU CARBON PVC IMITACIONPIEDRA</t>
        </is>
      </c>
      <c r="C900" s="5" t="inlineStr">
        <is>
          <t>IMPORTACION LAMINA PVC, BAMBU, ACC</t>
        </is>
      </c>
      <c r="D900" s="11" t="n">
        <v>27</v>
      </c>
      <c r="E900" s="12" t="n">
        <v>192454</v>
      </c>
      <c r="F900" s="12" t="n">
        <v>474516.1</v>
      </c>
      <c r="G900" s="14">
        <f>E900/SUM(E$2:E$4165)</f>
        <v/>
      </c>
      <c r="H900" s="14">
        <f>H899+G900</f>
        <v/>
      </c>
      <c r="I900" s="5">
        <f>IF(H900&lt;=p_rot_a,"A",IF(H900&lt;=p_rot_b,"B","C"))</f>
        <v/>
      </c>
      <c r="J900" s="5" t="inlineStr">
        <is>
          <t>NO</t>
        </is>
      </c>
    </row>
    <row r="901">
      <c r="A901" s="5" t="inlineStr">
        <is>
          <t>351100300992384</t>
        </is>
      </c>
      <c r="B901" s="5" t="inlineStr">
        <is>
          <t>WADFOW ESPUMA EXPANSIVA 750ML WUJ751</t>
        </is>
      </c>
      <c r="C901" s="5" t="inlineStr">
        <is>
          <t>SELLADORES</t>
        </is>
      </c>
      <c r="D901" s="11" t="n">
        <v>156</v>
      </c>
      <c r="E901" s="12" t="n">
        <v>192277.89</v>
      </c>
      <c r="F901" s="12" t="n">
        <v>534914.33</v>
      </c>
      <c r="G901" s="14">
        <f>E901/SUM(E$2:E$4165)</f>
        <v/>
      </c>
      <c r="H901" s="14">
        <f>H900+G901</f>
        <v/>
      </c>
      <c r="I901" s="5">
        <f>IF(H901&lt;=p_rot_a,"A",IF(H901&lt;=p_rot_b,"B","C"))</f>
        <v/>
      </c>
      <c r="J901" s="5" t="inlineStr">
        <is>
          <t>NO</t>
        </is>
      </c>
    </row>
    <row r="902">
      <c r="A902" s="5" t="inlineStr">
        <is>
          <t>10711556</t>
        </is>
      </c>
      <c r="B902" s="5" t="inlineStr">
        <is>
          <t>TOTAL ESMERILADORA 41/2 750W UTG10711556</t>
        </is>
      </c>
      <c r="C902" s="5" t="inlineStr">
        <is>
          <t>HERRAMIENTA ELECTRICA</t>
        </is>
      </c>
      <c r="D902" s="11" t="n">
        <v>33</v>
      </c>
      <c r="E902" s="12" t="n">
        <v>192062.26</v>
      </c>
      <c r="F902" s="12" t="n">
        <v>689831.2</v>
      </c>
      <c r="G902" s="14">
        <f>E902/SUM(E$2:E$4165)</f>
        <v/>
      </c>
      <c r="H902" s="14">
        <f>H901+G902</f>
        <v/>
      </c>
      <c r="I902" s="5">
        <f>IF(H902&lt;=p_rot_a,"A",IF(H902&lt;=p_rot_b,"B","C"))</f>
        <v/>
      </c>
      <c r="J902" s="5" t="inlineStr">
        <is>
          <t>NO</t>
        </is>
      </c>
    </row>
    <row r="903">
      <c r="A903" s="5" t="inlineStr">
        <is>
          <t>3506</t>
        </is>
      </c>
      <c r="B903" s="5" t="inlineStr">
        <is>
          <t>TOTAL PISTOLA ALTA 450W UTT3506</t>
        </is>
      </c>
      <c r="C903" s="5" t="inlineStr">
        <is>
          <t>HERRAMIENTA ELECTRICA</t>
        </is>
      </c>
      <c r="D903" s="11" t="n">
        <v>39</v>
      </c>
      <c r="E903" s="12" t="n">
        <v>191688.5</v>
      </c>
      <c r="F903" s="12" t="n">
        <v>691625.2</v>
      </c>
      <c r="G903" s="14">
        <f>E903/SUM(E$2:E$4165)</f>
        <v/>
      </c>
      <c r="H903" s="14">
        <f>H902+G903</f>
        <v/>
      </c>
      <c r="I903" s="5">
        <f>IF(H903&lt;=p_rot_a,"A",IF(H903&lt;=p_rot_b,"B","C"))</f>
        <v/>
      </c>
      <c r="J903" s="5" t="inlineStr">
        <is>
          <t>NO</t>
        </is>
      </c>
    </row>
    <row r="904">
      <c r="A904" s="5" t="inlineStr">
        <is>
          <t>PINT-PA-0008</t>
        </is>
      </c>
      <c r="B904" s="5" t="inlineStr">
        <is>
          <t>LANCO MAXIMA LATEX ACCENT MATE GALON MA684-4</t>
        </is>
      </c>
      <c r="C904" s="5" t="inlineStr">
        <is>
          <t>PINTURA ACRILICA</t>
        </is>
      </c>
      <c r="D904" s="11" t="n">
        <v>20</v>
      </c>
      <c r="E904" s="12" t="n">
        <v>191676.13</v>
      </c>
      <c r="F904" s="12" t="n">
        <v>325245.13</v>
      </c>
      <c r="G904" s="14">
        <f>E904/SUM(E$2:E$4165)</f>
        <v/>
      </c>
      <c r="H904" s="14">
        <f>H903+G904</f>
        <v/>
      </c>
      <c r="I904" s="5">
        <f>IF(H904&lt;=p_rot_a,"A",IF(H904&lt;=p_rot_b,"B","C"))</f>
        <v/>
      </c>
      <c r="J904" s="5" t="inlineStr">
        <is>
          <t>NO</t>
        </is>
      </c>
    </row>
    <row r="905">
      <c r="A905" s="5" t="inlineStr">
        <is>
          <t>1017</t>
        </is>
      </c>
      <c r="B905" s="5" t="inlineStr">
        <is>
          <t>CABLE 6 ROJO</t>
        </is>
      </c>
      <c r="C905" s="5" t="inlineStr">
        <is>
          <t>ACCESORIOS ELECTRICOS Y CABLES</t>
        </is>
      </c>
      <c r="D905" s="11" t="n">
        <v>589</v>
      </c>
      <c r="E905" s="12" t="n">
        <v>191552.77</v>
      </c>
      <c r="F905" s="12" t="n">
        <v>862347.97</v>
      </c>
      <c r="G905" s="14">
        <f>E905/SUM(E$2:E$4165)</f>
        <v/>
      </c>
      <c r="H905" s="14">
        <f>H904+G905</f>
        <v/>
      </c>
      <c r="I905" s="5">
        <f>IF(H905&lt;=p_rot_a,"A",IF(H905&lt;=p_rot_b,"B","C"))</f>
        <v/>
      </c>
      <c r="J905" s="5" t="inlineStr">
        <is>
          <t>NO</t>
        </is>
      </c>
    </row>
    <row r="906">
      <c r="A906" s="5" t="inlineStr">
        <is>
          <t>351100300992201</t>
        </is>
      </c>
      <c r="B906" s="5" t="inlineStr">
        <is>
          <t>LAVATORIO TIPO BOWL MARMOL BEIGE FF-9039SA 41CM X 34CM X 14CM</t>
        </is>
      </c>
      <c r="C906" s="5" t="inlineStr">
        <is>
          <t>IMPORTACION LOZA</t>
        </is>
      </c>
      <c r="D906" s="11" t="n">
        <v>11</v>
      </c>
      <c r="E906" s="12" t="n">
        <v>191477.76</v>
      </c>
      <c r="F906" s="12" t="n">
        <v>365353.98</v>
      </c>
      <c r="G906" s="14">
        <f>E906/SUM(E$2:E$4165)</f>
        <v/>
      </c>
      <c r="H906" s="14">
        <f>H905+G906</f>
        <v/>
      </c>
      <c r="I906" s="5">
        <f>IF(H906&lt;=p_rot_a,"A",IF(H906&lt;=p_rot_b,"B","C"))</f>
        <v/>
      </c>
      <c r="J906" s="5" t="inlineStr">
        <is>
          <t>NO</t>
        </is>
      </c>
    </row>
    <row r="907">
      <c r="A907" s="5" t="inlineStr">
        <is>
          <t>351100300992574</t>
        </is>
      </c>
      <c r="B907" s="5" t="inlineStr">
        <is>
          <t>ESPEJO LUZ LED FF 1157-75 OVALADO 50X70CM</t>
        </is>
      </c>
      <c r="C907" s="5" t="inlineStr">
        <is>
          <t>IMPORTACION LOZA</t>
        </is>
      </c>
      <c r="D907" s="11" t="n">
        <v>15</v>
      </c>
      <c r="E907" s="12" t="n">
        <v>191132.31</v>
      </c>
      <c r="F907" s="12" t="n">
        <v>378796.46</v>
      </c>
      <c r="G907" s="14">
        <f>E907/SUM(E$2:E$4165)</f>
        <v/>
      </c>
      <c r="H907" s="14">
        <f>H906+G907</f>
        <v/>
      </c>
      <c r="I907" s="5">
        <f>IF(H907&lt;=p_rot_a,"A",IF(H907&lt;=p_rot_b,"B","C"))</f>
        <v/>
      </c>
      <c r="J907" s="5" t="inlineStr">
        <is>
          <t>NO</t>
        </is>
      </c>
    </row>
    <row r="908">
      <c r="A908" s="5" t="inlineStr">
        <is>
          <t>351100300990526</t>
        </is>
      </c>
      <c r="B908" s="5" t="inlineStr">
        <is>
          <t xml:space="preserve">ENERWIRE CABLE 12 VERDE POR CAJA PROMO </t>
        </is>
      </c>
      <c r="C908" s="5" t="inlineStr">
        <is>
          <t>ACCESORIOS ELECTRICOS Y CABLES</t>
        </is>
      </c>
      <c r="D908" s="11" t="n">
        <v>35</v>
      </c>
      <c r="E908" s="12" t="n">
        <v>191102.43</v>
      </c>
      <c r="F908" s="12" t="n">
        <v>649327.4300000001</v>
      </c>
      <c r="G908" s="14">
        <f>E908/SUM(E$2:E$4165)</f>
        <v/>
      </c>
      <c r="H908" s="14">
        <f>H907+G908</f>
        <v/>
      </c>
      <c r="I908" s="5">
        <f>IF(H908&lt;=p_rot_a,"A",IF(H908&lt;=p_rot_b,"B","C"))</f>
        <v/>
      </c>
      <c r="J908" s="5" t="inlineStr">
        <is>
          <t>NO</t>
        </is>
      </c>
    </row>
    <row r="909">
      <c r="A909" s="5" t="inlineStr">
        <is>
          <t>72389</t>
        </is>
      </c>
      <c r="B909" s="5" t="inlineStr">
        <is>
          <t>TEFLON 3/4</t>
        </is>
      </c>
      <c r="C909" s="5" t="inlineStr">
        <is>
          <t>IMPORTACION GRIFERIA</t>
        </is>
      </c>
      <c r="D909" s="11" t="n">
        <v>778</v>
      </c>
      <c r="E909" s="12" t="n">
        <v>190779.24</v>
      </c>
      <c r="F909" s="12" t="n">
        <v>280666.57</v>
      </c>
      <c r="G909" s="14">
        <f>E909/SUM(E$2:E$4165)</f>
        <v/>
      </c>
      <c r="H909" s="14">
        <f>H908+G909</f>
        <v/>
      </c>
      <c r="I909" s="5">
        <f>IF(H909&lt;=p_rot_a,"A",IF(H909&lt;=p_rot_b,"B","C"))</f>
        <v/>
      </c>
      <c r="J909" s="5" t="inlineStr">
        <is>
          <t>NO</t>
        </is>
      </c>
    </row>
    <row r="910">
      <c r="A910" s="5" t="inlineStr">
        <is>
          <t>991</t>
        </is>
      </c>
      <c r="B910" s="5" t="inlineStr">
        <is>
          <t>PEGAMENTO PVC WET DRY 1/8 PINTA</t>
        </is>
      </c>
      <c r="C910" s="5" t="inlineStr">
        <is>
          <t>TUBERIA PVC, CANOAS Y ACCESORIOS</t>
        </is>
      </c>
      <c r="D910" s="11" t="n">
        <v>103</v>
      </c>
      <c r="E910" s="12" t="n">
        <v>190235.6</v>
      </c>
      <c r="F910" s="12" t="n">
        <v>551493.78</v>
      </c>
      <c r="G910" s="14">
        <f>E910/SUM(E$2:E$4165)</f>
        <v/>
      </c>
      <c r="H910" s="14">
        <f>H909+G910</f>
        <v/>
      </c>
      <c r="I910" s="5">
        <f>IF(H910&lt;=p_rot_a,"A",IF(H910&lt;=p_rot_b,"B","C"))</f>
        <v/>
      </c>
      <c r="J910" s="5" t="inlineStr">
        <is>
          <t>NO</t>
        </is>
      </c>
    </row>
    <row r="911">
      <c r="A911" s="5" t="inlineStr">
        <is>
          <t>351100300992701</t>
        </is>
      </c>
      <c r="B911" s="5" t="inlineStr">
        <is>
          <t>DJ SIFON A LA PARED TIPO BOTA INOX ULTRA LUJOSO CON REGISTRO</t>
        </is>
      </c>
      <c r="C911" s="5" t="inlineStr">
        <is>
          <t>IMPORTACION GRIFERIA</t>
        </is>
      </c>
      <c r="D911" s="11" t="n">
        <v>30</v>
      </c>
      <c r="E911" s="12" t="n">
        <v>189786.54</v>
      </c>
      <c r="F911" s="12" t="n">
        <v>385488.49</v>
      </c>
      <c r="G911" s="14">
        <f>E911/SUM(E$2:E$4165)</f>
        <v/>
      </c>
      <c r="H911" s="14">
        <f>H910+G911</f>
        <v/>
      </c>
      <c r="I911" s="5">
        <f>IF(H911&lt;=p_rot_a,"A",IF(H911&lt;=p_rot_b,"B","C"))</f>
        <v/>
      </c>
      <c r="J911" s="5" t="inlineStr">
        <is>
          <t>NO</t>
        </is>
      </c>
    </row>
    <row r="912">
      <c r="A912" s="5" t="inlineStr">
        <is>
          <t>351100300992258</t>
        </is>
      </c>
      <c r="B912" s="5" t="inlineStr">
        <is>
          <t>DIAMOND LAVATORIO MARMOL BLANCO RED 2006-R1 BOWL SOBREPONER 42X42CM</t>
        </is>
      </c>
      <c r="C912" s="5" t="inlineStr">
        <is>
          <t>IMPORTACION LOZA</t>
        </is>
      </c>
      <c r="D912" s="11" t="n">
        <v>11</v>
      </c>
      <c r="E912" s="12" t="n">
        <v>189433.77</v>
      </c>
      <c r="F912" s="12" t="n">
        <v>381663.6</v>
      </c>
      <c r="G912" s="14">
        <f>E912/SUM(E$2:E$4165)</f>
        <v/>
      </c>
      <c r="H912" s="14">
        <f>H911+G912</f>
        <v/>
      </c>
      <c r="I912" s="5">
        <f>IF(H912&lt;=p_rot_a,"A",IF(H912&lt;=p_rot_b,"B","C"))</f>
        <v/>
      </c>
      <c r="J912" s="5" t="inlineStr">
        <is>
          <t>NO</t>
        </is>
      </c>
    </row>
    <row r="913">
      <c r="A913" s="5" t="inlineStr">
        <is>
          <t>351100300992370</t>
        </is>
      </c>
      <c r="B913" s="5" t="inlineStr">
        <is>
          <t>ORGANIZADOR DE BAÑO 3 NIVELES AM-3367 50CM ANCHO X 1.69ALTO 30KGS CAPACIDAD MAX</t>
        </is>
      </c>
      <c r="C913" s="5" t="inlineStr">
        <is>
          <t>IMPORTACION GRIFERIA</t>
        </is>
      </c>
      <c r="D913" s="11" t="n">
        <v>26</v>
      </c>
      <c r="E913" s="12" t="n">
        <v>189031.68</v>
      </c>
      <c r="F913" s="12" t="n">
        <v>380568.06</v>
      </c>
      <c r="G913" s="14">
        <f>E913/SUM(E$2:E$4165)</f>
        <v/>
      </c>
      <c r="H913" s="14">
        <f>H912+G913</f>
        <v/>
      </c>
      <c r="I913" s="5">
        <f>IF(H913&lt;=p_rot_a,"A",IF(H913&lt;=p_rot_b,"B","C"))</f>
        <v/>
      </c>
      <c r="J913" s="5" t="inlineStr">
        <is>
          <t>NO</t>
        </is>
      </c>
    </row>
    <row r="914">
      <c r="A914" s="5" t="inlineStr">
        <is>
          <t>PINT-PA-0094</t>
        </is>
      </c>
      <c r="B914" s="5" t="inlineStr">
        <is>
          <t>SUPRA SATIN BLANCO GALON VA3680-4</t>
        </is>
      </c>
      <c r="C914" s="5" t="inlineStr">
        <is>
          <t>PINTURA ACRILICA</t>
        </is>
      </c>
      <c r="D914" s="11" t="n">
        <v>48</v>
      </c>
      <c r="E914" s="12" t="n">
        <v>188794.34</v>
      </c>
      <c r="F914" s="12" t="n">
        <v>580759.34</v>
      </c>
      <c r="G914" s="14">
        <f>E914/SUM(E$2:E$4165)</f>
        <v/>
      </c>
      <c r="H914" s="14">
        <f>H913+G914</f>
        <v/>
      </c>
      <c r="I914" s="5">
        <f>IF(H914&lt;=p_rot_a,"A",IF(H914&lt;=p_rot_b,"B","C"))</f>
        <v/>
      </c>
      <c r="J914" s="5" t="inlineStr">
        <is>
          <t>NO</t>
        </is>
      </c>
    </row>
    <row r="915">
      <c r="A915" s="5" t="inlineStr">
        <is>
          <t>PINT-PA-0014</t>
        </is>
      </c>
      <c r="B915" s="5" t="inlineStr">
        <is>
          <t>LANCO MAXIMA SATIN ACCENT GALON MA764-4</t>
        </is>
      </c>
      <c r="C915" s="5" t="inlineStr">
        <is>
          <t>PINTURA ACRILICA</t>
        </is>
      </c>
      <c r="D915" s="11" t="n">
        <v>21</v>
      </c>
      <c r="E915" s="12" t="n">
        <v>188352.44</v>
      </c>
      <c r="F915" s="12" t="n">
        <v>331384.44</v>
      </c>
      <c r="G915" s="14">
        <f>E915/SUM(E$2:E$4165)</f>
        <v/>
      </c>
      <c r="H915" s="14">
        <f>H914+G915</f>
        <v/>
      </c>
      <c r="I915" s="5">
        <f>IF(H915&lt;=p_rot_a,"A",IF(H915&lt;=p_rot_b,"B","C"))</f>
        <v/>
      </c>
      <c r="J915" s="5" t="inlineStr">
        <is>
          <t>NO</t>
        </is>
      </c>
    </row>
    <row r="916">
      <c r="A916" s="5" t="inlineStr">
        <is>
          <t>14100028</t>
        </is>
      </c>
      <c r="B916" s="5" t="inlineStr">
        <is>
          <t>PUERTA PINO 70 X 210 CM</t>
        </is>
      </c>
      <c r="C916" s="5" t="inlineStr">
        <is>
          <t>PUERTAS</t>
        </is>
      </c>
      <c r="D916" s="11" t="n">
        <v>28</v>
      </c>
      <c r="E916" s="12" t="n">
        <v>188017.94</v>
      </c>
      <c r="F916" s="12" t="n">
        <v>818546.88</v>
      </c>
      <c r="G916" s="14">
        <f>E916/SUM(E$2:E$4165)</f>
        <v/>
      </c>
      <c r="H916" s="14">
        <f>H915+G916</f>
        <v/>
      </c>
      <c r="I916" s="5">
        <f>IF(H916&lt;=p_rot_a,"A",IF(H916&lt;=p_rot_b,"B","C"))</f>
        <v/>
      </c>
      <c r="J916" s="5" t="inlineStr">
        <is>
          <t>NO</t>
        </is>
      </c>
    </row>
    <row r="917">
      <c r="A917" s="5" t="inlineStr">
        <is>
          <t>20160009</t>
        </is>
      </c>
      <c r="B917" s="5" t="inlineStr">
        <is>
          <t>PORCELANATO PARKER BLANCO MATE 60X60 CAJA 1.44M2</t>
        </is>
      </c>
      <c r="C917" s="5" t="inlineStr">
        <is>
          <t>SIN CATEGORIA</t>
        </is>
      </c>
      <c r="D917" s="11" t="n">
        <v>109</v>
      </c>
      <c r="E917" s="12" t="n">
        <v>187946.85</v>
      </c>
      <c r="F917" s="12" t="n">
        <v>875365.48</v>
      </c>
      <c r="G917" s="14">
        <f>E917/SUM(E$2:E$4165)</f>
        <v/>
      </c>
      <c r="H917" s="14">
        <f>H916+G917</f>
        <v/>
      </c>
      <c r="I917" s="5">
        <f>IF(H917&lt;=p_rot_a,"A",IF(H917&lt;=p_rot_b,"B","C"))</f>
        <v/>
      </c>
      <c r="J917" s="5" t="inlineStr">
        <is>
          <t>NO</t>
        </is>
      </c>
    </row>
    <row r="918">
      <c r="A918" s="5" t="inlineStr">
        <is>
          <t>351100300992190</t>
        </is>
      </c>
      <c r="B918" s="5" t="inlineStr">
        <is>
          <t>ACERO INOX COCINA COMPACTA 2 QUEMADORES EMPOTRABLE PAE-302GA 51CM X 26CM</t>
        </is>
      </c>
      <c r="C918" s="5" t="inlineStr">
        <is>
          <t>HERRAMIENTA ELECTRICA</t>
        </is>
      </c>
      <c r="D918" s="11" t="n">
        <v>14</v>
      </c>
      <c r="E918" s="12" t="n">
        <v>186900.4</v>
      </c>
      <c r="F918" s="12" t="n">
        <v>556725.66</v>
      </c>
      <c r="G918" s="14">
        <f>E918/SUM(E$2:E$4165)</f>
        <v/>
      </c>
      <c r="H918" s="14">
        <f>H917+G918</f>
        <v/>
      </c>
      <c r="I918" s="5">
        <f>IF(H918&lt;=p_rot_a,"A",IF(H918&lt;=p_rot_b,"B","C"))</f>
        <v/>
      </c>
      <c r="J918" s="5" t="inlineStr">
        <is>
          <t>NO</t>
        </is>
      </c>
    </row>
    <row r="919">
      <c r="A919" s="5" t="inlineStr">
        <is>
          <t>351100300992642</t>
        </is>
      </c>
      <c r="B919" s="5" t="inlineStr">
        <is>
          <t>COMBO FREGADERO BARCELONA GRIS PLOMO + CACHERA ZAFIRO NEGRA C175A19-2 50CM X 40CM (SIN JABONERA)</t>
        </is>
      </c>
      <c r="C919" s="5" t="inlineStr">
        <is>
          <t>IMPORTACION FREGADEROS</t>
        </is>
      </c>
      <c r="D919" s="11" t="n">
        <v>10</v>
      </c>
      <c r="E919" s="12" t="n">
        <v>186617.72</v>
      </c>
      <c r="F919" s="12" t="n">
        <v>433628.32</v>
      </c>
      <c r="G919" s="14">
        <f>E919/SUM(E$2:E$4165)</f>
        <v/>
      </c>
      <c r="H919" s="14">
        <f>H918+G919</f>
        <v/>
      </c>
      <c r="I919" s="5">
        <f>IF(H919&lt;=p_rot_a,"A",IF(H919&lt;=p_rot_b,"B","C"))</f>
        <v/>
      </c>
      <c r="J919" s="5" t="inlineStr">
        <is>
          <t>NO</t>
        </is>
      </c>
    </row>
    <row r="920">
      <c r="A920" s="5" t="inlineStr">
        <is>
          <t>351100300991726</t>
        </is>
      </c>
      <c r="B920" s="5" t="inlineStr">
        <is>
          <t>DIAMOND ZT-2103B-80 DARK GREY MUEBLE LAVATORIO + ESPEJO 80X47X82CM ESPEJO 70X11X65CM</t>
        </is>
      </c>
      <c r="C920" s="5" t="inlineStr">
        <is>
          <t>SIN CATEGORIA</t>
        </is>
      </c>
      <c r="D920" s="11" t="n">
        <v>9</v>
      </c>
      <c r="E920" s="12" t="n">
        <v>186461.03</v>
      </c>
      <c r="F920" s="12" t="n">
        <v>635055.36</v>
      </c>
      <c r="G920" s="14">
        <f>E920/SUM(E$2:E$4165)</f>
        <v/>
      </c>
      <c r="H920" s="14">
        <f>H919+G920</f>
        <v/>
      </c>
      <c r="I920" s="5">
        <f>IF(H920&lt;=p_rot_a,"A",IF(H920&lt;=p_rot_b,"B","C"))</f>
        <v/>
      </c>
      <c r="J920" s="5" t="inlineStr">
        <is>
          <t>NO</t>
        </is>
      </c>
    </row>
    <row r="921">
      <c r="A921" s="5" t="inlineStr">
        <is>
          <t>351100300992114</t>
        </is>
      </c>
      <c r="B921" s="5" t="inlineStr">
        <is>
          <t>PERFIL H NEGRO 2.95M PARA LAMINA BAMBU</t>
        </is>
      </c>
      <c r="C921" s="5" t="inlineStr">
        <is>
          <t>LAMINA PVC, BAMBU, ACC</t>
        </is>
      </c>
      <c r="D921" s="11" t="n">
        <v>86</v>
      </c>
      <c r="E921" s="12" t="n">
        <v>186430.87</v>
      </c>
      <c r="F921" s="12" t="n">
        <v>285033.63</v>
      </c>
      <c r="G921" s="14">
        <f>E921/SUM(E$2:E$4165)</f>
        <v/>
      </c>
      <c r="H921" s="14">
        <f>H920+G921</f>
        <v/>
      </c>
      <c r="I921" s="5">
        <f>IF(H921&lt;=p_rot_a,"A",IF(H921&lt;=p_rot_b,"B","C"))</f>
        <v/>
      </c>
      <c r="J921" s="5" t="inlineStr">
        <is>
          <t>NO</t>
        </is>
      </c>
    </row>
    <row r="922">
      <c r="A922" s="5" t="inlineStr">
        <is>
          <t>351100300991834</t>
        </is>
      </c>
      <c r="B922" s="5" t="inlineStr">
        <is>
          <t>PANEL ACANALADO PASTEL ROSA 16CM X 2.90M WALL PANEL DE122</t>
        </is>
      </c>
      <c r="C922" s="5" t="inlineStr">
        <is>
          <t>PANEL ACANALADO INTERIOR</t>
        </is>
      </c>
      <c r="D922" s="11" t="n">
        <v>128</v>
      </c>
      <c r="E922" s="12" t="n">
        <v>186073.54</v>
      </c>
      <c r="F922" s="12" t="n">
        <v>615116.78</v>
      </c>
      <c r="G922" s="14">
        <f>E922/SUM(E$2:E$4165)</f>
        <v/>
      </c>
      <c r="H922" s="14">
        <f>H921+G922</f>
        <v/>
      </c>
      <c r="I922" s="5">
        <f>IF(H922&lt;=p_rot_a,"A",IF(H922&lt;=p_rot_b,"B","C"))</f>
        <v/>
      </c>
      <c r="J922" s="5" t="inlineStr">
        <is>
          <t>NO</t>
        </is>
      </c>
    </row>
    <row r="923">
      <c r="A923" s="5" t="inlineStr">
        <is>
          <t>7218</t>
        </is>
      </c>
      <c r="B923" s="5" t="inlineStr">
        <is>
          <t>PEGAMENTO PVC WET DRY / AMANCO 1/4</t>
        </is>
      </c>
      <c r="C923" s="5" t="inlineStr">
        <is>
          <t>TUBERIA PVC, CANOAS Y ACCESORIOS</t>
        </is>
      </c>
      <c r="D923" s="11" t="n">
        <v>58</v>
      </c>
      <c r="E923" s="12" t="n">
        <v>186031.81</v>
      </c>
      <c r="F923" s="12" t="n">
        <v>482080.81</v>
      </c>
      <c r="G923" s="14">
        <f>E923/SUM(E$2:E$4165)</f>
        <v/>
      </c>
      <c r="H923" s="14">
        <f>H922+G923</f>
        <v/>
      </c>
      <c r="I923" s="5">
        <f>IF(H923&lt;=p_rot_a,"A",IF(H923&lt;=p_rot_b,"B","C"))</f>
        <v/>
      </c>
      <c r="J923" s="5" t="inlineStr">
        <is>
          <t>NO</t>
        </is>
      </c>
    </row>
    <row r="924">
      <c r="A924" s="5" t="inlineStr">
        <is>
          <t>6583</t>
        </is>
      </c>
      <c r="B924" s="5" t="inlineStr">
        <is>
          <t>THINNER CORRIENTE LITRO</t>
        </is>
      </c>
      <c r="C924" s="5" t="inlineStr">
        <is>
          <t>PINTURAS Y SELLADORES</t>
        </is>
      </c>
      <c r="D924" s="11" t="n">
        <v>319</v>
      </c>
      <c r="E924" s="12" t="n">
        <v>185905.48</v>
      </c>
      <c r="F924" s="12" t="n">
        <v>586816.1800000001</v>
      </c>
      <c r="G924" s="14">
        <f>E924/SUM(E$2:E$4165)</f>
        <v/>
      </c>
      <c r="H924" s="14">
        <f>H923+G924</f>
        <v/>
      </c>
      <c r="I924" s="5">
        <f>IF(H924&lt;=p_rot_a,"A",IF(H924&lt;=p_rot_b,"B","C"))</f>
        <v/>
      </c>
      <c r="J924" s="5" t="inlineStr">
        <is>
          <t>NO</t>
        </is>
      </c>
    </row>
    <row r="925">
      <c r="A925" s="5" t="inlineStr">
        <is>
          <t>71883</t>
        </is>
      </c>
      <c r="B925" s="5" t="inlineStr">
        <is>
          <t>AGUILA BLANCO APAGADOR SENCILLO PLATA 1000W</t>
        </is>
      </c>
      <c r="C925" s="5" t="inlineStr">
        <is>
          <t>ACCESORIOS ELECTRICOS Y CABLES</t>
        </is>
      </c>
      <c r="D925" s="11" t="n">
        <v>541</v>
      </c>
      <c r="E925" s="12" t="n">
        <v>185786.94</v>
      </c>
      <c r="F925" s="12" t="n">
        <v>658123.98</v>
      </c>
      <c r="G925" s="14">
        <f>E925/SUM(E$2:E$4165)</f>
        <v/>
      </c>
      <c r="H925" s="14">
        <f>H924+G925</f>
        <v/>
      </c>
      <c r="I925" s="5">
        <f>IF(H925&lt;=p_rot_a,"A",IF(H925&lt;=p_rot_b,"B","C"))</f>
        <v/>
      </c>
      <c r="J925" s="5" t="inlineStr">
        <is>
          <t>NO</t>
        </is>
      </c>
    </row>
    <row r="926">
      <c r="A926" s="5" t="inlineStr">
        <is>
          <t>10100007</t>
        </is>
      </c>
      <c r="B926" s="5" t="inlineStr">
        <is>
          <t>ANGULAR 2 X 1/8</t>
        </is>
      </c>
      <c r="C926" s="5" t="inlineStr">
        <is>
          <t>ANGULAR HIERRO</t>
        </is>
      </c>
      <c r="D926" s="11" t="n">
        <v>86</v>
      </c>
      <c r="E926" s="12" t="n">
        <v>185533.35</v>
      </c>
      <c r="F926" s="12" t="n">
        <v>728076.9300000001</v>
      </c>
      <c r="G926" s="14">
        <f>E926/SUM(E$2:E$4165)</f>
        <v/>
      </c>
      <c r="H926" s="14">
        <f>H925+G926</f>
        <v/>
      </c>
      <c r="I926" s="5">
        <f>IF(H926&lt;=p_rot_a,"A",IF(H926&lt;=p_rot_b,"B","C"))</f>
        <v/>
      </c>
      <c r="J926" s="5" t="inlineStr">
        <is>
          <t>NO</t>
        </is>
      </c>
    </row>
    <row r="927">
      <c r="A927" s="5" t="inlineStr">
        <is>
          <t>20140011</t>
        </is>
      </c>
      <c r="B927" s="5" t="inlineStr">
        <is>
          <t>CERAMICA AREZZO 34X34 CAJA 2.15M2 PRIMERA CALIDAD</t>
        </is>
      </c>
      <c r="C927" s="5" t="inlineStr">
        <is>
          <t>CERAMICA</t>
        </is>
      </c>
      <c r="D927" s="11" t="n">
        <v>129</v>
      </c>
      <c r="E927" s="12" t="n">
        <v>185504.59</v>
      </c>
      <c r="F927" s="12" t="n">
        <v>732563.6</v>
      </c>
      <c r="G927" s="14">
        <f>E927/SUM(E$2:E$4165)</f>
        <v/>
      </c>
      <c r="H927" s="14">
        <f>H926+G927</f>
        <v/>
      </c>
      <c r="I927" s="5">
        <f>IF(H927&lt;=p_rot_a,"A",IF(H927&lt;=p_rot_b,"B","C"))</f>
        <v/>
      </c>
      <c r="J927" s="5" t="inlineStr">
        <is>
          <t>NO</t>
        </is>
      </c>
    </row>
    <row r="928">
      <c r="A928" s="5" t="inlineStr">
        <is>
          <t>10154</t>
        </is>
      </c>
      <c r="B928" s="5" t="inlineStr">
        <is>
          <t>LLAVE EMPOTRAR DE PALANCA CLASSIC 013CSLC PRICE PFISTER</t>
        </is>
      </c>
      <c r="C928" s="5" t="inlineStr">
        <is>
          <t>GRIFERIA - ACC. BAÑO Y COCINA</t>
        </is>
      </c>
      <c r="D928" s="11" t="n">
        <v>49</v>
      </c>
      <c r="E928" s="12" t="n">
        <v>185018.88</v>
      </c>
      <c r="F928" s="12" t="n">
        <v>656687.28</v>
      </c>
      <c r="G928" s="14">
        <f>E928/SUM(E$2:E$4165)</f>
        <v/>
      </c>
      <c r="H928" s="14">
        <f>H927+G928</f>
        <v/>
      </c>
      <c r="I928" s="5">
        <f>IF(H928&lt;=p_rot_a,"A",IF(H928&lt;=p_rot_b,"B","C"))</f>
        <v/>
      </c>
      <c r="J928" s="5" t="inlineStr">
        <is>
          <t>NO</t>
        </is>
      </c>
    </row>
    <row r="929">
      <c r="A929" s="5" t="inlineStr">
        <is>
          <t>351100300992326</t>
        </is>
      </c>
      <c r="B929" s="5" t="inlineStr">
        <is>
          <t xml:space="preserve">LAVATORIO TIPO BOWL NEGRO DETALLES DORADOS OVALADO  FF-9040BG </t>
        </is>
      </c>
      <c r="C929" s="5" t="inlineStr">
        <is>
          <t>IMPORTACION LOZA</t>
        </is>
      </c>
      <c r="D929" s="11" t="n">
        <v>10</v>
      </c>
      <c r="E929" s="12" t="n">
        <v>184898.55</v>
      </c>
      <c r="F929" s="12" t="n">
        <v>346159.47</v>
      </c>
      <c r="G929" s="14">
        <f>E929/SUM(E$2:E$4165)</f>
        <v/>
      </c>
      <c r="H929" s="14">
        <f>H928+G929</f>
        <v/>
      </c>
      <c r="I929" s="5">
        <f>IF(H929&lt;=p_rot_a,"A",IF(H929&lt;=p_rot_b,"B","C"))</f>
        <v/>
      </c>
      <c r="J929" s="5" t="inlineStr">
        <is>
          <t>NO</t>
        </is>
      </c>
    </row>
    <row r="930">
      <c r="A930" s="5" t="inlineStr">
        <is>
          <t>5283</t>
        </is>
      </c>
      <c r="B930" s="5" t="inlineStr">
        <is>
          <t>TRACK 4 CALIBRE 20</t>
        </is>
      </c>
      <c r="C930" s="5" t="inlineStr">
        <is>
          <t>LAMINAS Y PERFILERIA LIVIANA</t>
        </is>
      </c>
      <c r="D930" s="11" t="n">
        <v>366</v>
      </c>
      <c r="E930" s="12" t="n">
        <v>184687.83</v>
      </c>
      <c r="F930" s="12" t="n">
        <v>688447.03</v>
      </c>
      <c r="G930" s="14">
        <f>E930/SUM(E$2:E$4165)</f>
        <v/>
      </c>
      <c r="H930" s="14">
        <f>H929+G930</f>
        <v/>
      </c>
      <c r="I930" s="5">
        <f>IF(H930&lt;=p_rot_a,"A",IF(H930&lt;=p_rot_b,"B","C"))</f>
        <v/>
      </c>
      <c r="J930" s="5" t="inlineStr">
        <is>
          <t>NO</t>
        </is>
      </c>
    </row>
    <row r="931">
      <c r="A931" s="5" t="inlineStr">
        <is>
          <t>20160016</t>
        </is>
      </c>
      <c r="B931" s="5" t="inlineStr">
        <is>
          <t>PORCELANATO BRILLANTE CARAMEL PUKY 60X60 CAJA 1.44M2 PY009</t>
        </is>
      </c>
      <c r="C931" s="5" t="inlineStr">
        <is>
          <t>PORCELANATO</t>
        </is>
      </c>
      <c r="D931" s="11" t="n">
        <v>86</v>
      </c>
      <c r="E931" s="12" t="n">
        <v>184647.5</v>
      </c>
      <c r="F931" s="12" t="n">
        <v>722128.58</v>
      </c>
      <c r="G931" s="14">
        <f>E931/SUM(E$2:E$4165)</f>
        <v/>
      </c>
      <c r="H931" s="14">
        <f>H930+G931</f>
        <v/>
      </c>
      <c r="I931" s="5">
        <f>IF(H931&lt;=p_rot_a,"A",IF(H931&lt;=p_rot_b,"B","C"))</f>
        <v/>
      </c>
      <c r="J931" s="5" t="inlineStr">
        <is>
          <t>NO</t>
        </is>
      </c>
    </row>
    <row r="932">
      <c r="A932" s="5" t="inlineStr">
        <is>
          <t>PINT-AN-0031</t>
        </is>
      </c>
      <c r="B932" s="5" t="inlineStr">
        <is>
          <t>LANCO ANTICORROSIVO IND VERDE CUBETA AC3439-2</t>
        </is>
      </c>
      <c r="C932" s="5" t="inlineStr">
        <is>
          <t>ANTICORROSIVOS Y BASE ACEITE</t>
        </is>
      </c>
      <c r="D932" s="11" t="n">
        <v>9</v>
      </c>
      <c r="E932" s="12" t="n">
        <v>184302.62</v>
      </c>
      <c r="F932" s="12" t="n">
        <v>593628.3199999999</v>
      </c>
      <c r="G932" s="14">
        <f>E932/SUM(E$2:E$4165)</f>
        <v/>
      </c>
      <c r="H932" s="14">
        <f>H931+G932</f>
        <v/>
      </c>
      <c r="I932" s="5">
        <f>IF(H932&lt;=p_rot_a,"A",IF(H932&lt;=p_rot_b,"B","C"))</f>
        <v/>
      </c>
      <c r="J932" s="5" t="inlineStr">
        <is>
          <t>NO</t>
        </is>
      </c>
    </row>
    <row r="933">
      <c r="A933" s="5" t="inlineStr">
        <is>
          <t>234</t>
        </is>
      </c>
      <c r="B933" s="5" t="inlineStr">
        <is>
          <t>LAUREL MEDIA CAÑA 11/2 EN VARAS</t>
        </is>
      </c>
      <c r="C933" s="5" t="inlineStr">
        <is>
          <t>LAUREL</t>
        </is>
      </c>
      <c r="D933" s="11" t="n">
        <v>863</v>
      </c>
      <c r="E933" s="12" t="n">
        <v>184084.92</v>
      </c>
      <c r="F933" s="12" t="n">
        <v>417094.92</v>
      </c>
      <c r="G933" s="14">
        <f>E933/SUM(E$2:E$4165)</f>
        <v/>
      </c>
      <c r="H933" s="14">
        <f>H932+G933</f>
        <v/>
      </c>
      <c r="I933" s="5">
        <f>IF(H933&lt;=p_rot_a,"A",IF(H933&lt;=p_rot_b,"B","C"))</f>
        <v/>
      </c>
      <c r="J933" s="5" t="inlineStr">
        <is>
          <t>NO</t>
        </is>
      </c>
    </row>
    <row r="934">
      <c r="A934" s="5" t="inlineStr">
        <is>
          <t>351100300991577</t>
        </is>
      </c>
      <c r="B934" s="5" t="inlineStr">
        <is>
          <t>METALDECK SUPER ANCHO POR METRO #22 X 1M ANCHO UTIL</t>
        </is>
      </c>
      <c r="C934" s="5" t="inlineStr">
        <is>
          <t>LAMINAS DE ZINC Y ACCESORIOS</t>
        </is>
      </c>
      <c r="D934" s="11" t="n">
        <v>200.85</v>
      </c>
      <c r="E934" s="12" t="n">
        <v>183734.94</v>
      </c>
      <c r="F934" s="12" t="n">
        <v>1022683.38</v>
      </c>
      <c r="G934" s="14">
        <f>E934/SUM(E$2:E$4165)</f>
        <v/>
      </c>
      <c r="H934" s="14">
        <f>H933+G934</f>
        <v/>
      </c>
      <c r="I934" s="5">
        <f>IF(H934&lt;=p_rot_a,"A",IF(H934&lt;=p_rot_b,"B","C"))</f>
        <v/>
      </c>
      <c r="J934" s="5" t="inlineStr">
        <is>
          <t>SI</t>
        </is>
      </c>
    </row>
    <row r="935">
      <c r="A935" s="5" t="inlineStr">
        <is>
          <t>351100300991237</t>
        </is>
      </c>
      <c r="B935" s="5" t="inlineStr">
        <is>
          <t>GATO LLAVIN TRIPLE PASO DERECHO EVOLUTION 4299201029900</t>
        </is>
      </c>
      <c r="C935" s="5" t="inlineStr">
        <is>
          <t>FERRETERIA GENERAL</t>
        </is>
      </c>
      <c r="D935" s="11" t="n">
        <v>67</v>
      </c>
      <c r="E935" s="12" t="n">
        <v>183697.69</v>
      </c>
      <c r="F935" s="12" t="n">
        <v>606309.12</v>
      </c>
      <c r="G935" s="14">
        <f>E935/SUM(E$2:E$4165)</f>
        <v/>
      </c>
      <c r="H935" s="14">
        <f>H934+G935</f>
        <v/>
      </c>
      <c r="I935" s="5">
        <f>IF(H935&lt;=p_rot_a,"A",IF(H935&lt;=p_rot_b,"B","C"))</f>
        <v/>
      </c>
      <c r="J935" s="5" t="inlineStr">
        <is>
          <t>NO</t>
        </is>
      </c>
    </row>
    <row r="936">
      <c r="A936" s="5" t="inlineStr">
        <is>
          <t>60100033</t>
        </is>
      </c>
      <c r="B936" s="5" t="inlineStr">
        <is>
          <t>LAMPARA LED OJO BUEY BORDE BLANCO 500LM 7W 100-240V WELLMAX 2100319</t>
        </is>
      </c>
      <c r="C936" s="5" t="inlineStr">
        <is>
          <t>BOMBILLOS Y LAMPARAS</t>
        </is>
      </c>
      <c r="D936" s="11" t="n">
        <v>225</v>
      </c>
      <c r="E936" s="12" t="n">
        <v>183517.01</v>
      </c>
      <c r="F936" s="12" t="n">
        <v>351597.71</v>
      </c>
      <c r="G936" s="14">
        <f>E936/SUM(E$2:E$4165)</f>
        <v/>
      </c>
      <c r="H936" s="14">
        <f>H935+G936</f>
        <v/>
      </c>
      <c r="I936" s="5">
        <f>IF(H936&lt;=p_rot_a,"A",IF(H936&lt;=p_rot_b,"B","C"))</f>
        <v/>
      </c>
      <c r="J936" s="5" t="inlineStr">
        <is>
          <t>NO</t>
        </is>
      </c>
    </row>
    <row r="937">
      <c r="A937" s="5" t="inlineStr">
        <is>
          <t>351100300991238</t>
        </is>
      </c>
      <c r="B937" s="5" t="inlineStr">
        <is>
          <t>GATO LLAVIN TRIPLE PASO IZQUIERDO EVOLUTION</t>
        </is>
      </c>
      <c r="C937" s="5" t="inlineStr">
        <is>
          <t>FERRETERIA GENERAL</t>
        </is>
      </c>
      <c r="D937" s="11" t="n">
        <v>63</v>
      </c>
      <c r="E937" s="12" t="n">
        <v>183413.96</v>
      </c>
      <c r="F937" s="12" t="n">
        <v>588821.1</v>
      </c>
      <c r="G937" s="14">
        <f>E937/SUM(E$2:E$4165)</f>
        <v/>
      </c>
      <c r="H937" s="14">
        <f>H936+G937</f>
        <v/>
      </c>
      <c r="I937" s="5">
        <f>IF(H937&lt;=p_rot_a,"A",IF(H937&lt;=p_rot_b,"B","C"))</f>
        <v/>
      </c>
      <c r="J937" s="5" t="inlineStr">
        <is>
          <t>NO</t>
        </is>
      </c>
    </row>
    <row r="938">
      <c r="A938" s="5" t="inlineStr">
        <is>
          <t>PINT-PA-0016</t>
        </is>
      </c>
      <c r="B938" s="5" t="inlineStr">
        <is>
          <t>LANCO MAXIMA SATIN DEEP GALON MA763-4</t>
        </is>
      </c>
      <c r="C938" s="5" t="inlineStr">
        <is>
          <t>PINTURA ACRILICA</t>
        </is>
      </c>
      <c r="D938" s="11" t="n">
        <v>23</v>
      </c>
      <c r="E938" s="12" t="n">
        <v>182814.74</v>
      </c>
      <c r="F938" s="12" t="n">
        <v>360132.74</v>
      </c>
      <c r="G938" s="14">
        <f>E938/SUM(E$2:E$4165)</f>
        <v/>
      </c>
      <c r="H938" s="14">
        <f>H937+G938</f>
        <v/>
      </c>
      <c r="I938" s="5">
        <f>IF(H938&lt;=p_rot_a,"A",IF(H938&lt;=p_rot_b,"B","C"))</f>
        <v/>
      </c>
      <c r="J938" s="5" t="inlineStr">
        <is>
          <t>NO</t>
        </is>
      </c>
    </row>
    <row r="939">
      <c r="A939" s="5" t="inlineStr">
        <is>
          <t>351100300992347</t>
        </is>
      </c>
      <c r="B939" s="5" t="inlineStr">
        <is>
          <t>DESAGUE NEGRO 4X4 CON TRAMPA ANTI INSECTOS DE REJILLA AQP-23271</t>
        </is>
      </c>
      <c r="C939" s="5" t="inlineStr">
        <is>
          <t>IMPORTACION GRIFERIA</t>
        </is>
      </c>
      <c r="D939" s="11" t="n">
        <v>71</v>
      </c>
      <c r="E939" s="12" t="n">
        <v>182171.58</v>
      </c>
      <c r="F939" s="12" t="n">
        <v>306705.31</v>
      </c>
      <c r="G939" s="14">
        <f>E939/SUM(E$2:E$4165)</f>
        <v/>
      </c>
      <c r="H939" s="14">
        <f>H938+G939</f>
        <v/>
      </c>
      <c r="I939" s="5">
        <f>IF(H939&lt;=p_rot_a,"A",IF(H939&lt;=p_rot_b,"B","C"))</f>
        <v/>
      </c>
      <c r="J939" s="5" t="inlineStr">
        <is>
          <t>NO</t>
        </is>
      </c>
    </row>
    <row r="940">
      <c r="A940" s="5" t="inlineStr">
        <is>
          <t>351100300991946</t>
        </is>
      </c>
      <c r="B940" s="5" t="inlineStr">
        <is>
          <t>ANCLA NIVELADOR 2MM DE ESPESOR PAQ 100</t>
        </is>
      </c>
      <c r="C940" s="5" t="inlineStr">
        <is>
          <t>CERAMICAS, AZULEJOS, PORCELANATOS</t>
        </is>
      </c>
      <c r="D940" s="11" t="n">
        <v>223</v>
      </c>
      <c r="E940" s="12" t="n">
        <v>181586.8</v>
      </c>
      <c r="F940" s="12" t="n">
        <v>368115.5</v>
      </c>
      <c r="G940" s="14">
        <f>E940/SUM(E$2:E$4165)</f>
        <v/>
      </c>
      <c r="H940" s="14">
        <f>H939+G940</f>
        <v/>
      </c>
      <c r="I940" s="5">
        <f>IF(H940&lt;=p_rot_a,"A",IF(H940&lt;=p_rot_b,"B","C"))</f>
        <v/>
      </c>
      <c r="J940" s="5" t="inlineStr">
        <is>
          <t>NO</t>
        </is>
      </c>
    </row>
    <row r="941">
      <c r="A941" s="5" t="inlineStr">
        <is>
          <t>PINT-IM-0019</t>
        </is>
      </c>
      <c r="B941" s="5" t="inlineStr">
        <is>
          <t>LANCO SEAL COAT DEEP SATIN GALON SC3496-4</t>
        </is>
      </c>
      <c r="C941" s="5" t="inlineStr">
        <is>
          <t>IMPERMEABILIZANTES</t>
        </is>
      </c>
      <c r="D941" s="11" t="n">
        <v>23</v>
      </c>
      <c r="E941" s="12" t="n">
        <v>181507.73</v>
      </c>
      <c r="F941" s="12" t="n">
        <v>345309.73</v>
      </c>
      <c r="G941" s="14">
        <f>E941/SUM(E$2:E$4165)</f>
        <v/>
      </c>
      <c r="H941" s="14">
        <f>H940+G941</f>
        <v/>
      </c>
      <c r="I941" s="5">
        <f>IF(H941&lt;=p_rot_a,"A",IF(H941&lt;=p_rot_b,"B","C"))</f>
        <v/>
      </c>
      <c r="J941" s="5" t="inlineStr">
        <is>
          <t>NO</t>
        </is>
      </c>
    </row>
    <row r="942">
      <c r="A942" s="5" t="inlineStr">
        <is>
          <t>351100300992919</t>
        </is>
      </c>
      <c r="B942" s="5" t="inlineStr">
        <is>
          <t>CORNISA PVC FLAT NAMASTE CIELOS Y PAREDES 2.90M 2121</t>
        </is>
      </c>
      <c r="C942" s="5" t="inlineStr">
        <is>
          <t>PANEL ACANALADO INTERIOR</t>
        </is>
      </c>
      <c r="D942" s="11" t="n">
        <v>79</v>
      </c>
      <c r="E942" s="12" t="n">
        <v>181269.5</v>
      </c>
      <c r="F942" s="12" t="n">
        <v>216819.5</v>
      </c>
      <c r="G942" s="14">
        <f>E942/SUM(E$2:E$4165)</f>
        <v/>
      </c>
      <c r="H942" s="14">
        <f>H941+G942</f>
        <v/>
      </c>
      <c r="I942" s="5">
        <f>IF(H942&lt;=p_rot_a,"A",IF(H942&lt;=p_rot_b,"B","C"))</f>
        <v/>
      </c>
      <c r="J942" s="5" t="inlineStr">
        <is>
          <t>NO</t>
        </is>
      </c>
    </row>
    <row r="943">
      <c r="A943" s="5" t="inlineStr">
        <is>
          <t>351100300991629</t>
        </is>
      </c>
      <c r="B943" s="5" t="inlineStr">
        <is>
          <t>TABLILLA PVC LAMINADA TLWS-058 MARMOL PAQUETE 10U 11.9M2 20cmx5.95m</t>
        </is>
      </c>
      <c r="C943" s="5" t="inlineStr">
        <is>
          <t>SIN CATEGORIA</t>
        </is>
      </c>
      <c r="D943" s="11" t="n">
        <v>18.7</v>
      </c>
      <c r="E943" s="12" t="n">
        <v>181132.77</v>
      </c>
      <c r="F943" s="12" t="n">
        <v>658678.72</v>
      </c>
      <c r="G943" s="14">
        <f>E943/SUM(E$2:E$4165)</f>
        <v/>
      </c>
      <c r="H943" s="14">
        <f>H942+G943</f>
        <v/>
      </c>
      <c r="I943" s="5">
        <f>IF(H943&lt;=p_rot_a,"A",IF(H943&lt;=p_rot_b,"B","C"))</f>
        <v/>
      </c>
      <c r="J943" s="5" t="inlineStr">
        <is>
          <t>NO</t>
        </is>
      </c>
    </row>
    <row r="944">
      <c r="A944" s="5" t="inlineStr">
        <is>
          <t>351100300992211</t>
        </is>
      </c>
      <c r="B944" s="5" t="inlineStr">
        <is>
          <t>SET DE CACHERA + ABASTOS + ACCESORIOS CROMADO AQP-23183</t>
        </is>
      </c>
      <c r="C944" s="5" t="inlineStr">
        <is>
          <t>IMPORTACION GRIFERIA</t>
        </is>
      </c>
      <c r="D944" s="11" t="n">
        <v>37</v>
      </c>
      <c r="E944" s="12" t="n">
        <v>181127.44</v>
      </c>
      <c r="F944" s="12" t="n">
        <v>517619.47</v>
      </c>
      <c r="G944" s="14">
        <f>E944/SUM(E$2:E$4165)</f>
        <v/>
      </c>
      <c r="H944" s="14">
        <f>H943+G944</f>
        <v/>
      </c>
      <c r="I944" s="5">
        <f>IF(H944&lt;=p_rot_a,"A",IF(H944&lt;=p_rot_b,"B","C"))</f>
        <v/>
      </c>
      <c r="J944" s="5" t="inlineStr">
        <is>
          <t>NO</t>
        </is>
      </c>
    </row>
    <row r="945">
      <c r="A945" s="5" t="inlineStr">
        <is>
          <t>20160018</t>
        </is>
      </c>
      <c r="B945" s="5" t="inlineStr">
        <is>
          <t>PORCELANATO GRANITO 60X60 CAJA 1.44M2</t>
        </is>
      </c>
      <c r="C945" s="5" t="inlineStr">
        <is>
          <t>SIN CATEGORIA</t>
        </is>
      </c>
      <c r="D945" s="11" t="n">
        <v>115</v>
      </c>
      <c r="E945" s="12" t="n">
        <v>180405.84</v>
      </c>
      <c r="F945" s="12" t="n">
        <v>735922.12</v>
      </c>
      <c r="G945" s="14">
        <f>E945/SUM(E$2:E$4165)</f>
        <v/>
      </c>
      <c r="H945" s="14">
        <f>H944+G945</f>
        <v/>
      </c>
      <c r="I945" s="5">
        <f>IF(H945&lt;=p_rot_a,"A",IF(H945&lt;=p_rot_b,"B","C"))</f>
        <v/>
      </c>
      <c r="J945" s="5" t="inlineStr">
        <is>
          <t>NO</t>
        </is>
      </c>
    </row>
    <row r="946">
      <c r="A946" s="5" t="inlineStr">
        <is>
          <t>PINT-PA-0049</t>
        </is>
      </c>
      <c r="B946" s="5" t="inlineStr">
        <is>
          <t>LANCO SUPER COAT SATIN PASTEL CUBETA SC3731-2</t>
        </is>
      </c>
      <c r="C946" s="5" t="inlineStr">
        <is>
          <t>PINTURA ACRILICA</t>
        </is>
      </c>
      <c r="D946" s="11" t="n">
        <v>9</v>
      </c>
      <c r="E946" s="12" t="n">
        <v>180380.59</v>
      </c>
      <c r="F946" s="12" t="n">
        <v>518141.59</v>
      </c>
      <c r="G946" s="14">
        <f>E946/SUM(E$2:E$4165)</f>
        <v/>
      </c>
      <c r="H946" s="14">
        <f>H945+G946</f>
        <v/>
      </c>
      <c r="I946" s="5">
        <f>IF(H946&lt;=p_rot_a,"A",IF(H946&lt;=p_rot_b,"B","C"))</f>
        <v/>
      </c>
      <c r="J946" s="5" t="inlineStr">
        <is>
          <t>NO</t>
        </is>
      </c>
    </row>
    <row r="947">
      <c r="A947" s="5" t="inlineStr">
        <is>
          <t>351100300991773</t>
        </is>
      </c>
      <c r="B947" s="5" t="inlineStr">
        <is>
          <t>GRACIELA JUEGO ACCESORIOS BAÑO DORADO 4 PIEZAS 8016012 .</t>
        </is>
      </c>
      <c r="C947" s="5" t="inlineStr">
        <is>
          <t>GRIFERIA - ACC. BAÑO Y COCINA</t>
        </is>
      </c>
      <c r="D947" s="11" t="n">
        <v>34</v>
      </c>
      <c r="E947" s="12" t="n">
        <v>180153.17</v>
      </c>
      <c r="F947" s="12" t="n">
        <v>614453.62</v>
      </c>
      <c r="G947" s="14">
        <f>E947/SUM(E$2:E$4165)</f>
        <v/>
      </c>
      <c r="H947" s="14">
        <f>H946+G947</f>
        <v/>
      </c>
      <c r="I947" s="5">
        <f>IF(H947&lt;=p_rot_a,"A",IF(H947&lt;=p_rot_b,"B","C"))</f>
        <v/>
      </c>
      <c r="J947" s="5" t="inlineStr">
        <is>
          <t>NO</t>
        </is>
      </c>
    </row>
    <row r="948">
      <c r="A948" s="5" t="inlineStr">
        <is>
          <t>9190</t>
        </is>
      </c>
      <c r="B948" s="5" t="inlineStr">
        <is>
          <t>CANOA PECHO PALOMA PVC 4MTS  AMANCO</t>
        </is>
      </c>
      <c r="C948" s="5" t="inlineStr">
        <is>
          <t>TUBERIA PVC, CANOAS Y ACCESORIOS</t>
        </is>
      </c>
      <c r="D948" s="11" t="n">
        <v>55</v>
      </c>
      <c r="E948" s="12" t="n">
        <v>180083.28</v>
      </c>
      <c r="F948" s="12" t="n">
        <v>728101.58</v>
      </c>
      <c r="G948" s="14">
        <f>E948/SUM(E$2:E$4165)</f>
        <v/>
      </c>
      <c r="H948" s="14">
        <f>H947+G948</f>
        <v/>
      </c>
      <c r="I948" s="5">
        <f>IF(H948&lt;=p_rot_a,"A",IF(H948&lt;=p_rot_b,"B","C"))</f>
        <v/>
      </c>
      <c r="J948" s="5" t="inlineStr">
        <is>
          <t>NO</t>
        </is>
      </c>
    </row>
    <row r="949">
      <c r="A949" s="5" t="inlineStr">
        <is>
          <t>561</t>
        </is>
      </c>
      <c r="B949" s="5" t="inlineStr">
        <is>
          <t>PASTA GYPSUM SECADO RAPIDO 8KG</t>
        </is>
      </c>
      <c r="C949" s="5" t="inlineStr">
        <is>
          <t>LAMINAS Y PERFILERIA LIVIANA</t>
        </is>
      </c>
      <c r="D949" s="11" t="n">
        <v>67</v>
      </c>
      <c r="E949" s="12" t="n">
        <v>179976.9</v>
      </c>
      <c r="F949" s="12" t="n">
        <v>619718.4</v>
      </c>
      <c r="G949" s="14">
        <f>E949/SUM(E$2:E$4165)</f>
        <v/>
      </c>
      <c r="H949" s="14">
        <f>H948+G949</f>
        <v/>
      </c>
      <c r="I949" s="5">
        <f>IF(H949&lt;=p_rot_a,"A",IF(H949&lt;=p_rot_b,"B","C"))</f>
        <v/>
      </c>
      <c r="J949" s="5" t="inlineStr">
        <is>
          <t>NO</t>
        </is>
      </c>
    </row>
    <row r="950">
      <c r="A950" s="5" t="inlineStr">
        <is>
          <t>351100300992290</t>
        </is>
      </c>
      <c r="B950" s="5" t="inlineStr">
        <is>
          <t>PERFIL UNION NEGRO CON PREVISTA LUZ LED LAMINA BAMBU DE134</t>
        </is>
      </c>
      <c r="C950" s="5" t="inlineStr">
        <is>
          <t>LAMINA PVC, BAMBU, ACC</t>
        </is>
      </c>
      <c r="D950" s="11" t="n">
        <v>60</v>
      </c>
      <c r="E950" s="12" t="n">
        <v>179895.02</v>
      </c>
      <c r="F950" s="12" t="n">
        <v>364908.7</v>
      </c>
      <c r="G950" s="14">
        <f>E950/SUM(E$2:E$4165)</f>
        <v/>
      </c>
      <c r="H950" s="14">
        <f>H949+G950</f>
        <v/>
      </c>
      <c r="I950" s="5">
        <f>IF(H950&lt;=p_rot_a,"A",IF(H950&lt;=p_rot_b,"B","C"))</f>
        <v/>
      </c>
      <c r="J950" s="5" t="inlineStr">
        <is>
          <t>NO</t>
        </is>
      </c>
    </row>
    <row r="951">
      <c r="A951" s="5" t="inlineStr">
        <is>
          <t>351100300990525</t>
        </is>
      </c>
      <c r="B951" s="5" t="inlineStr">
        <is>
          <t>ENERWIRE CABLE 12 NEGRO POR CAJA PROMO 4634001020100</t>
        </is>
      </c>
      <c r="C951" s="5" t="inlineStr">
        <is>
          <t>ACCESORIOS ELECTRICOS Y CABLES</t>
        </is>
      </c>
      <c r="D951" s="11" t="n">
        <v>33</v>
      </c>
      <c r="E951" s="12" t="n">
        <v>179719.54</v>
      </c>
      <c r="F951" s="12" t="n">
        <v>610282.74</v>
      </c>
      <c r="G951" s="14">
        <f>E951/SUM(E$2:E$4165)</f>
        <v/>
      </c>
      <c r="H951" s="14">
        <f>H950+G951</f>
        <v/>
      </c>
      <c r="I951" s="5">
        <f>IF(H951&lt;=p_rot_a,"A",IF(H951&lt;=p_rot_b,"B","C"))</f>
        <v/>
      </c>
      <c r="J951" s="5" t="inlineStr">
        <is>
          <t>NO</t>
        </is>
      </c>
    </row>
    <row r="952">
      <c r="A952" s="5" t="inlineStr">
        <is>
          <t>351100300992908</t>
        </is>
      </c>
      <c r="B952" s="5" t="inlineStr">
        <is>
          <t xml:space="preserve">INODORO PLATANI 2 PIEZAS BLANCO 6 LITROS CUMPLE LEY 7600 AQUA NOVA </t>
        </is>
      </c>
      <c r="C952" s="5" t="inlineStr">
        <is>
          <t>LOZA SANITARIA</t>
        </is>
      </c>
      <c r="D952" s="11" t="n">
        <v>10</v>
      </c>
      <c r="E952" s="12" t="n">
        <v>179621.24</v>
      </c>
      <c r="F952" s="12" t="n">
        <v>429221.24</v>
      </c>
      <c r="G952" s="14">
        <f>E952/SUM(E$2:E$4165)</f>
        <v/>
      </c>
      <c r="H952" s="14">
        <f>H951+G952</f>
        <v/>
      </c>
      <c r="I952" s="5">
        <f>IF(H952&lt;=p_rot_a,"A",IF(H952&lt;=p_rot_b,"B","C"))</f>
        <v/>
      </c>
      <c r="J952" s="5" t="inlineStr">
        <is>
          <t>NO</t>
        </is>
      </c>
    </row>
    <row r="953">
      <c r="A953" s="5" t="inlineStr">
        <is>
          <t>7942</t>
        </is>
      </c>
      <c r="B953" s="5" t="inlineStr">
        <is>
          <t>LIJA METAL 100</t>
        </is>
      </c>
      <c r="C953" s="5" t="inlineStr">
        <is>
          <t>FERRETERIA GENERAL</t>
        </is>
      </c>
      <c r="D953" s="11" t="n">
        <v>802</v>
      </c>
      <c r="E953" s="12" t="n">
        <v>179595.7</v>
      </c>
      <c r="F953" s="12" t="n">
        <v>292892.27</v>
      </c>
      <c r="G953" s="14">
        <f>E953/SUM(E$2:E$4165)</f>
        <v/>
      </c>
      <c r="H953" s="14">
        <f>H952+G953</f>
        <v/>
      </c>
      <c r="I953" s="5">
        <f>IF(H953&lt;=p_rot_a,"A",IF(H953&lt;=p_rot_b,"B","C"))</f>
        <v/>
      </c>
      <c r="J953" s="5" t="inlineStr">
        <is>
          <t>NO</t>
        </is>
      </c>
    </row>
    <row r="954">
      <c r="A954" s="5" t="inlineStr">
        <is>
          <t>351100300990949</t>
        </is>
      </c>
      <c r="B954" s="5" t="inlineStr">
        <is>
          <t>DEWALT DISCO METAL FINO 41/2</t>
        </is>
      </c>
      <c r="C954" s="5" t="inlineStr">
        <is>
          <t>FERRETERIA GENERAL</t>
        </is>
      </c>
      <c r="D954" s="11" t="n">
        <v>256</v>
      </c>
      <c r="E954" s="12" t="n">
        <v>179066.06</v>
      </c>
      <c r="F954" s="12" t="n">
        <v>383680.18</v>
      </c>
      <c r="G954" s="14">
        <f>E954/SUM(E$2:E$4165)</f>
        <v/>
      </c>
      <c r="H954" s="14">
        <f>H953+G954</f>
        <v/>
      </c>
      <c r="I954" s="5">
        <f>IF(H954&lt;=p_rot_a,"A",IF(H954&lt;=p_rot_b,"B","C"))</f>
        <v/>
      </c>
      <c r="J954" s="5" t="inlineStr">
        <is>
          <t>NO</t>
        </is>
      </c>
    </row>
    <row r="955">
      <c r="A955" s="5" t="inlineStr">
        <is>
          <t>351100300992358</t>
        </is>
      </c>
      <c r="B955" s="5" t="inlineStr">
        <is>
          <t>EXTRACTOR DE BAÑO 15CM VT-21675</t>
        </is>
      </c>
      <c r="C955" s="5" t="inlineStr">
        <is>
          <t>IMPORTACION GRIFERIA</t>
        </is>
      </c>
      <c r="D955" s="11" t="n">
        <v>31</v>
      </c>
      <c r="E955" s="12" t="n">
        <v>178391.93</v>
      </c>
      <c r="F955" s="12" t="n">
        <v>357825.74</v>
      </c>
      <c r="G955" s="14">
        <f>E955/SUM(E$2:E$4165)</f>
        <v/>
      </c>
      <c r="H955" s="14">
        <f>H954+G955</f>
        <v/>
      </c>
      <c r="I955" s="5">
        <f>IF(H955&lt;=p_rot_a,"A",IF(H955&lt;=p_rot_b,"B","C"))</f>
        <v/>
      </c>
      <c r="J955" s="5" t="inlineStr">
        <is>
          <t>NO</t>
        </is>
      </c>
    </row>
    <row r="956">
      <c r="A956" s="5" t="inlineStr">
        <is>
          <t>351100300992565</t>
        </is>
      </c>
      <c r="B956" s="5" t="inlineStr">
        <is>
          <t>LLAVE LAVATORIO ALTA TIPO BOWL NEGRA MANIJA PALETA 30CM A-2601B AQF</t>
        </is>
      </c>
      <c r="C956" s="5" t="inlineStr">
        <is>
          <t>GRIFERIA - ACC. BAÑO Y COCINA</t>
        </is>
      </c>
      <c r="D956" s="11" t="n">
        <v>30</v>
      </c>
      <c r="E956" s="12" t="n">
        <v>178193.75</v>
      </c>
      <c r="F956" s="12" t="n">
        <v>356436.95</v>
      </c>
      <c r="G956" s="14">
        <f>E956/SUM(E$2:E$4165)</f>
        <v/>
      </c>
      <c r="H956" s="14">
        <f>H955+G956</f>
        <v/>
      </c>
      <c r="I956" s="5">
        <f>IF(H956&lt;=p_rot_a,"A",IF(H956&lt;=p_rot_b,"B","C"))</f>
        <v/>
      </c>
      <c r="J956" s="5" t="inlineStr">
        <is>
          <t>NO</t>
        </is>
      </c>
    </row>
    <row r="957">
      <c r="A957" s="5" t="inlineStr">
        <is>
          <t>147</t>
        </is>
      </c>
      <c r="B957" s="5" t="inlineStr">
        <is>
          <t>SARAN POR METRO 4M ANCHO 80%</t>
        </is>
      </c>
      <c r="C957" s="5" t="inlineStr">
        <is>
          <t>FERRETERIA GENERAL</t>
        </is>
      </c>
      <c r="D957" s="11" t="n">
        <v>485</v>
      </c>
      <c r="E957" s="12" t="n">
        <v>177896.32</v>
      </c>
      <c r="F957" s="12" t="n">
        <v>412739.82</v>
      </c>
      <c r="G957" s="14">
        <f>E957/SUM(E$2:E$4165)</f>
        <v/>
      </c>
      <c r="H957" s="14">
        <f>H956+G957</f>
        <v/>
      </c>
      <c r="I957" s="5">
        <f>IF(H957&lt;=p_rot_a,"A",IF(H957&lt;=p_rot_b,"B","C"))</f>
        <v/>
      </c>
      <c r="J957" s="5" t="inlineStr">
        <is>
          <t>NO</t>
        </is>
      </c>
    </row>
    <row r="958">
      <c r="A958" s="5" t="inlineStr">
        <is>
          <t>351100300992222</t>
        </is>
      </c>
      <c r="B958" s="5" t="inlineStr">
        <is>
          <t>JUEGO ACCESORIOS BAÑO 6 PIEZAS CROMADO CON NEGRO AQP-23213</t>
        </is>
      </c>
      <c r="C958" s="5" t="inlineStr">
        <is>
          <t>IMPORTACION GRIFERIA</t>
        </is>
      </c>
      <c r="D958" s="11" t="n">
        <v>39</v>
      </c>
      <c r="E958" s="12" t="n">
        <v>177869.95</v>
      </c>
      <c r="F958" s="12" t="n">
        <v>516106.19</v>
      </c>
      <c r="G958" s="14">
        <f>E958/SUM(E$2:E$4165)</f>
        <v/>
      </c>
      <c r="H958" s="14">
        <f>H957+G958</f>
        <v/>
      </c>
      <c r="I958" s="5">
        <f>IF(H958&lt;=p_rot_a,"A",IF(H958&lt;=p_rot_b,"B","C"))</f>
        <v/>
      </c>
      <c r="J958" s="5" t="inlineStr">
        <is>
          <t>NO</t>
        </is>
      </c>
    </row>
    <row r="959">
      <c r="A959" s="5" t="inlineStr">
        <is>
          <t>351100300990431</t>
        </is>
      </c>
      <c r="B959" s="5" t="inlineStr">
        <is>
          <t>WORK MASCARA SOLDAR FOTOSENSIBLE AWNM40</t>
        </is>
      </c>
      <c r="C959" s="5" t="inlineStr">
        <is>
          <t>HERRAMIENTA ELECTRICA</t>
        </is>
      </c>
      <c r="D959" s="11" t="n">
        <v>82</v>
      </c>
      <c r="E959" s="12" t="n">
        <v>177525.84</v>
      </c>
      <c r="F959" s="12" t="n">
        <v>511970.84</v>
      </c>
      <c r="G959" s="14">
        <f>E959/SUM(E$2:E$4165)</f>
        <v/>
      </c>
      <c r="H959" s="14">
        <f>H958+G959</f>
        <v/>
      </c>
      <c r="I959" s="5">
        <f>IF(H959&lt;=p_rot_a,"A",IF(H959&lt;=p_rot_b,"B","C"))</f>
        <v/>
      </c>
      <c r="J959" s="5" t="inlineStr">
        <is>
          <t>NO</t>
        </is>
      </c>
    </row>
    <row r="960">
      <c r="A960" s="5" t="inlineStr">
        <is>
          <t>72523</t>
        </is>
      </c>
      <c r="B960" s="5" t="inlineStr">
        <is>
          <t>CAJA CLAVO IMPACTO 1 1/4</t>
        </is>
      </c>
      <c r="C960" s="5" t="inlineStr">
        <is>
          <t>FERRETERIA GENERAL</t>
        </is>
      </c>
      <c r="D960" s="11" t="n">
        <v>166</v>
      </c>
      <c r="E960" s="12" t="n">
        <v>177402.71</v>
      </c>
      <c r="F960" s="12" t="n">
        <v>398663.69</v>
      </c>
      <c r="G960" s="14">
        <f>E960/SUM(E$2:E$4165)</f>
        <v/>
      </c>
      <c r="H960" s="14">
        <f>H959+G960</f>
        <v/>
      </c>
      <c r="I960" s="5">
        <f>IF(H960&lt;=p_rot_a,"A",IF(H960&lt;=p_rot_b,"B","C"))</f>
        <v/>
      </c>
      <c r="J960" s="5" t="inlineStr">
        <is>
          <t>NO</t>
        </is>
      </c>
    </row>
    <row r="961">
      <c r="A961" s="5" t="inlineStr">
        <is>
          <t>9323</t>
        </is>
      </c>
      <c r="B961" s="5" t="inlineStr">
        <is>
          <t>LLAVE PASO PVC BOLA CALIDAD TOP</t>
        </is>
      </c>
      <c r="C961" s="5" t="inlineStr">
        <is>
          <t>GRIFERIA - ACC. BAÑO Y COCINA</t>
        </is>
      </c>
      <c r="D961" s="11" t="n">
        <v>351</v>
      </c>
      <c r="E961" s="12" t="n">
        <v>176869.31</v>
      </c>
      <c r="F961" s="12" t="n">
        <v>498757.43</v>
      </c>
      <c r="G961" s="14">
        <f>E961/SUM(E$2:E$4165)</f>
        <v/>
      </c>
      <c r="H961" s="14">
        <f>H960+G961</f>
        <v/>
      </c>
      <c r="I961" s="5">
        <f>IF(H961&lt;=p_rot_a,"A",IF(H961&lt;=p_rot_b,"B","C"))</f>
        <v/>
      </c>
      <c r="J961" s="5" t="inlineStr">
        <is>
          <t>NO</t>
        </is>
      </c>
    </row>
    <row r="962">
      <c r="A962" s="5" t="inlineStr">
        <is>
          <t>351100300992360</t>
        </is>
      </c>
      <c r="B962" s="5" t="inlineStr">
        <is>
          <t>CALENTADOR DE AGUA COMPACTO 3800W DIGITAL 110V AQP-X55</t>
        </is>
      </c>
      <c r="C962" s="5" t="inlineStr">
        <is>
          <t>IMPORTACION GRIFERIA</t>
        </is>
      </c>
      <c r="D962" s="11" t="n">
        <v>38</v>
      </c>
      <c r="E962" s="12" t="n">
        <v>176594.17</v>
      </c>
      <c r="F962" s="12" t="n">
        <v>1209049.6</v>
      </c>
      <c r="G962" s="14">
        <f>E962/SUM(E$2:E$4165)</f>
        <v/>
      </c>
      <c r="H962" s="14">
        <f>H961+G962</f>
        <v/>
      </c>
      <c r="I962" s="5">
        <f>IF(H962&lt;=p_rot_a,"A",IF(H962&lt;=p_rot_b,"B","C"))</f>
        <v/>
      </c>
      <c r="J962" s="5" t="inlineStr">
        <is>
          <t>SI</t>
        </is>
      </c>
    </row>
    <row r="963">
      <c r="A963" s="5" t="inlineStr">
        <is>
          <t>9108</t>
        </is>
      </c>
      <c r="B963" s="5" t="inlineStr">
        <is>
          <t>TEE 2 PVC</t>
        </is>
      </c>
      <c r="C963" s="5" t="inlineStr">
        <is>
          <t>TUBERIA PVC, CANOAS Y ACCESORIOS</t>
        </is>
      </c>
      <c r="D963" s="11" t="n">
        <v>473</v>
      </c>
      <c r="E963" s="12" t="n">
        <v>176185.08</v>
      </c>
      <c r="F963" s="12" t="n">
        <v>336827.64</v>
      </c>
      <c r="G963" s="14">
        <f>E963/SUM(E$2:E$4165)</f>
        <v/>
      </c>
      <c r="H963" s="14">
        <f>H962+G963</f>
        <v/>
      </c>
      <c r="I963" s="5">
        <f>IF(H963&lt;=p_rot_a,"A",IF(H963&lt;=p_rot_b,"B","C"))</f>
        <v/>
      </c>
      <c r="J963" s="5" t="inlineStr">
        <is>
          <t>NO</t>
        </is>
      </c>
    </row>
    <row r="964">
      <c r="A964" s="5" t="inlineStr">
        <is>
          <t>20140006</t>
        </is>
      </c>
      <c r="B964" s="5" t="inlineStr">
        <is>
          <t>ARIS PULPIS MARFIL 60X60 CAJA 1.44M2 BRILLANTE CERAMICA PRIMERA CALIDAD</t>
        </is>
      </c>
      <c r="C964" s="5" t="inlineStr">
        <is>
          <t>SIN CATEGORIA</t>
        </is>
      </c>
      <c r="D964" s="11" t="n">
        <v>142</v>
      </c>
      <c r="E964" s="12" t="n">
        <v>176044.73</v>
      </c>
      <c r="F964" s="12" t="n">
        <v>890586.35</v>
      </c>
      <c r="G964" s="14">
        <f>E964/SUM(E$2:E$4165)</f>
        <v/>
      </c>
      <c r="H964" s="14">
        <f>H963+G964</f>
        <v/>
      </c>
      <c r="I964" s="5">
        <f>IF(H964&lt;=p_rot_a,"A",IF(H964&lt;=p_rot_b,"B","C"))</f>
        <v/>
      </c>
      <c r="J964" s="5" t="inlineStr">
        <is>
          <t>SI</t>
        </is>
      </c>
    </row>
    <row r="965">
      <c r="A965" s="5" t="inlineStr">
        <is>
          <t>351100300992656</t>
        </is>
      </c>
      <c r="B965" s="5" t="inlineStr">
        <is>
          <t>FANG LLAVE ALTA LAVATORIO NEGRA FF-61113B</t>
        </is>
      </c>
      <c r="C965" s="5" t="inlineStr">
        <is>
          <t>IMPORTACION GRIFERIA</t>
        </is>
      </c>
      <c r="D965" s="11" t="n">
        <v>16</v>
      </c>
      <c r="E965" s="12" t="n">
        <v>175625.37</v>
      </c>
      <c r="F965" s="12" t="n">
        <v>325053.1</v>
      </c>
      <c r="G965" s="14">
        <f>E965/SUM(E$2:E$4165)</f>
        <v/>
      </c>
      <c r="H965" s="14">
        <f>H964+G965</f>
        <v/>
      </c>
      <c r="I965" s="5">
        <f>IF(H965&lt;=p_rot_a,"A",IF(H965&lt;=p_rot_b,"B","C"))</f>
        <v/>
      </c>
      <c r="J965" s="5" t="inlineStr">
        <is>
          <t>NO</t>
        </is>
      </c>
    </row>
    <row r="966">
      <c r="A966" s="5" t="inlineStr">
        <is>
          <t>351100300991997</t>
        </is>
      </c>
      <c r="B966" s="5" t="inlineStr">
        <is>
          <t>ESQUINERO TEXTURIZADO GRIS DE004 PANEL ACANALADO 1X1 2.90M WALL PANEL</t>
        </is>
      </c>
      <c r="C966" s="5" t="inlineStr">
        <is>
          <t>PANEL ACANALADO INTERIOR</t>
        </is>
      </c>
      <c r="D966" s="11" t="n">
        <v>63</v>
      </c>
      <c r="E966" s="12" t="n">
        <v>175562.98</v>
      </c>
      <c r="F966" s="12" t="n">
        <v>207998.23</v>
      </c>
      <c r="G966" s="14">
        <f>E966/SUM(E$2:E$4165)</f>
        <v/>
      </c>
      <c r="H966" s="14">
        <f>H965+G966</f>
        <v/>
      </c>
      <c r="I966" s="5">
        <f>IF(H966&lt;=p_rot_a,"A",IF(H966&lt;=p_rot_b,"B","C"))</f>
        <v/>
      </c>
      <c r="J966" s="5" t="inlineStr">
        <is>
          <t>NO</t>
        </is>
      </c>
    </row>
    <row r="967">
      <c r="A967" s="5" t="inlineStr">
        <is>
          <t>351100300992214</t>
        </is>
      </c>
      <c r="B967" s="5" t="inlineStr">
        <is>
          <t>CACHERA FREGADERO COPA ACRILICA AQP-580</t>
        </is>
      </c>
      <c r="C967" s="5" t="inlineStr">
        <is>
          <t>IMPORTACION GRIFERIA</t>
        </is>
      </c>
      <c r="D967" s="11" t="n">
        <v>55</v>
      </c>
      <c r="E967" s="12" t="n">
        <v>175128.73</v>
      </c>
      <c r="F967" s="12" t="n">
        <v>477523.24</v>
      </c>
      <c r="G967" s="14">
        <f>E967/SUM(E$2:E$4165)</f>
        <v/>
      </c>
      <c r="H967" s="14">
        <f>H966+G967</f>
        <v/>
      </c>
      <c r="I967" s="5">
        <f>IF(H967&lt;=p_rot_a,"A",IF(H967&lt;=p_rot_b,"B","C"))</f>
        <v/>
      </c>
      <c r="J967" s="5" t="inlineStr">
        <is>
          <t>NO</t>
        </is>
      </c>
    </row>
    <row r="968">
      <c r="A968" s="5" t="inlineStr">
        <is>
          <t>30169</t>
        </is>
      </c>
      <c r="B968" s="5" t="inlineStr">
        <is>
          <t>CH CENTRO DE CARGA 8 CIRCUITOS PARCHE</t>
        </is>
      </c>
      <c r="C968" s="5" t="inlineStr">
        <is>
          <t>ACCESORIOS ELECTRICOS Y CABLES</t>
        </is>
      </c>
      <c r="D968" s="11" t="n">
        <v>15</v>
      </c>
      <c r="E968" s="12" t="n">
        <v>174611.55</v>
      </c>
      <c r="F968" s="12" t="n">
        <v>704082.75</v>
      </c>
      <c r="G968" s="14">
        <f>E968/SUM(E$2:E$4165)</f>
        <v/>
      </c>
      <c r="H968" s="14">
        <f>H967+G968</f>
        <v/>
      </c>
      <c r="I968" s="5">
        <f>IF(H968&lt;=p_rot_a,"A",IF(H968&lt;=p_rot_b,"B","C"))</f>
        <v/>
      </c>
      <c r="J968" s="5" t="inlineStr">
        <is>
          <t>NO</t>
        </is>
      </c>
    </row>
    <row r="969">
      <c r="A969" s="5" t="inlineStr">
        <is>
          <t>5385</t>
        </is>
      </c>
      <c r="B969" s="5" t="inlineStr">
        <is>
          <t>ZINC #28 2.44 LEGITIMO 0.35MM TERNIUM</t>
        </is>
      </c>
      <c r="C969" s="5" t="inlineStr">
        <is>
          <t>TUBERIA INDUSTRIAL, HIERROS PLANOS Y CORRUGADOS</t>
        </is>
      </c>
      <c r="D969" s="11" t="n">
        <v>194</v>
      </c>
      <c r="E969" s="12" t="n">
        <v>174364.36</v>
      </c>
      <c r="F969" s="12" t="n">
        <v>863376.36</v>
      </c>
      <c r="G969" s="14">
        <f>E969/SUM(E$2:E$4165)</f>
        <v/>
      </c>
      <c r="H969" s="14">
        <f>H968+G969</f>
        <v/>
      </c>
      <c r="I969" s="5">
        <f>IF(H969&lt;=p_rot_a,"A",IF(H969&lt;=p_rot_b,"B","C"))</f>
        <v/>
      </c>
      <c r="J969" s="5" t="inlineStr">
        <is>
          <t>NO</t>
        </is>
      </c>
    </row>
    <row r="970">
      <c r="A970" s="5" t="inlineStr">
        <is>
          <t>60100037</t>
        </is>
      </c>
      <c r="B970" s="5" t="inlineStr">
        <is>
          <t>$$ LAMPARA LED 60CM UNDER CABINET CON SENSOR INALAMBRICA 3.5W CCT PIR P29597-13</t>
        </is>
      </c>
      <c r="C970" s="5" t="inlineStr">
        <is>
          <t>BOMBILLOS Y LAMPARAS</t>
        </is>
      </c>
      <c r="D970" s="11" t="n">
        <v>50</v>
      </c>
      <c r="E970" s="12" t="n">
        <v>173796.9</v>
      </c>
      <c r="F970" s="12" t="n">
        <v>610346.9</v>
      </c>
      <c r="G970" s="14">
        <f>E970/SUM(E$2:E$4165)</f>
        <v/>
      </c>
      <c r="H970" s="14">
        <f>H969+G970</f>
        <v/>
      </c>
      <c r="I970" s="5">
        <f>IF(H970&lt;=p_rot_a,"A",IF(H970&lt;=p_rot_b,"B","C"))</f>
        <v/>
      </c>
      <c r="J970" s="5" t="inlineStr">
        <is>
          <t>NO</t>
        </is>
      </c>
    </row>
    <row r="971">
      <c r="A971" s="5" t="inlineStr">
        <is>
          <t>1018</t>
        </is>
      </c>
      <c r="B971" s="5" t="inlineStr">
        <is>
          <t>CABLE 6 BLANCO</t>
        </is>
      </c>
      <c r="C971" s="5" t="inlineStr">
        <is>
          <t>ACCESORIOS ELECTRICOS Y CABLES</t>
        </is>
      </c>
      <c r="D971" s="11" t="n">
        <v>537</v>
      </c>
      <c r="E971" s="12" t="n">
        <v>173401.02</v>
      </c>
      <c r="F971" s="12" t="n">
        <v>785415.42</v>
      </c>
      <c r="G971" s="14">
        <f>E971/SUM(E$2:E$4165)</f>
        <v/>
      </c>
      <c r="H971" s="14">
        <f>H970+G971</f>
        <v/>
      </c>
      <c r="I971" s="5">
        <f>IF(H971&lt;=p_rot_a,"A",IF(H971&lt;=p_rot_b,"B","C"))</f>
        <v/>
      </c>
      <c r="J971" s="5" t="inlineStr">
        <is>
          <t>NO</t>
        </is>
      </c>
    </row>
    <row r="972">
      <c r="A972" s="5" t="inlineStr">
        <is>
          <t>PINT-AN-0013</t>
        </is>
      </c>
      <c r="B972" s="5" t="inlineStr">
        <is>
          <t>LANCO ANTI. POLIURETANO VERDE GALON MM96-4</t>
        </is>
      </c>
      <c r="C972" s="5" t="inlineStr">
        <is>
          <t>ANTICORROSIVOS Y BASE ACEITE</t>
        </is>
      </c>
      <c r="D972" s="11" t="n">
        <v>35</v>
      </c>
      <c r="E972" s="12" t="n">
        <v>172929.94</v>
      </c>
      <c r="F972" s="12" t="n">
        <v>546351.4399999999</v>
      </c>
      <c r="G972" s="14">
        <f>E972/SUM(E$2:E$4165)</f>
        <v/>
      </c>
      <c r="H972" s="14">
        <f>H971+G972</f>
        <v/>
      </c>
      <c r="I972" s="5">
        <f>IF(H972&lt;=p_rot_a,"A",IF(H972&lt;=p_rot_b,"B","C"))</f>
        <v/>
      </c>
      <c r="J972" s="5" t="inlineStr">
        <is>
          <t>NO</t>
        </is>
      </c>
    </row>
    <row r="973">
      <c r="A973" s="5" t="inlineStr">
        <is>
          <t>176</t>
        </is>
      </c>
      <c r="B973" s="5" t="inlineStr">
        <is>
          <t>PILA PLASTICA PEQUEÑA CON PATAS L1.00XA0.70XALT0.89</t>
        </is>
      </c>
      <c r="C973" s="5" t="inlineStr">
        <is>
          <t>PILAS</t>
        </is>
      </c>
      <c r="D973" s="11" t="n">
        <v>6</v>
      </c>
      <c r="E973" s="12" t="n">
        <v>172855.82</v>
      </c>
      <c r="F973" s="12" t="n">
        <v>855900.38</v>
      </c>
      <c r="G973" s="14">
        <f>E973/SUM(E$2:E$4165)</f>
        <v/>
      </c>
      <c r="H973" s="14">
        <f>H972+G973</f>
        <v/>
      </c>
      <c r="I973" s="5">
        <f>IF(H973&lt;=p_rot_a,"A",IF(H973&lt;=p_rot_b,"B","C"))</f>
        <v/>
      </c>
      <c r="J973" s="5" t="inlineStr">
        <is>
          <t>NO</t>
        </is>
      </c>
    </row>
    <row r="974">
      <c r="A974" s="5" t="inlineStr">
        <is>
          <t>214</t>
        </is>
      </c>
      <c r="B974" s="5" t="inlineStr">
        <is>
          <t>LAUREL RODAPIE 1/2X3 LISO EN VARAS</t>
        </is>
      </c>
      <c r="C974" s="5" t="inlineStr">
        <is>
          <t>LAUREL</t>
        </is>
      </c>
      <c r="D974" s="11" t="n">
        <v>1107</v>
      </c>
      <c r="E974" s="12" t="n">
        <v>172819.2</v>
      </c>
      <c r="F974" s="12" t="n">
        <v>615619.2</v>
      </c>
      <c r="G974" s="14">
        <f>E974/SUM(E$2:E$4165)</f>
        <v/>
      </c>
      <c r="H974" s="14">
        <f>H973+G974</f>
        <v/>
      </c>
      <c r="I974" s="5">
        <f>IF(H974&lt;=p_rot_a,"A",IF(H974&lt;=p_rot_b,"B","C"))</f>
        <v/>
      </c>
      <c r="J974" s="5" t="inlineStr">
        <is>
          <t>NO</t>
        </is>
      </c>
    </row>
    <row r="975">
      <c r="A975" s="5" t="inlineStr">
        <is>
          <t>351100300991599</t>
        </is>
      </c>
      <c r="B975" s="5" t="inlineStr">
        <is>
          <t>PANEL ACANALADO DE004  SUPER ANCHO TEXTURIZADO GRIS  19.5CM X 2.90M WALL PANEL</t>
        </is>
      </c>
      <c r="C975" s="5" t="inlineStr">
        <is>
          <t>SIN CATEGORIA</t>
        </is>
      </c>
      <c r="D975" s="11" t="n">
        <v>110</v>
      </c>
      <c r="E975" s="12" t="n">
        <v>172659.84</v>
      </c>
      <c r="F975" s="12" t="n">
        <v>722887.1899999999</v>
      </c>
      <c r="G975" s="14">
        <f>E975/SUM(E$2:E$4165)</f>
        <v/>
      </c>
      <c r="H975" s="14">
        <f>H974+G975</f>
        <v/>
      </c>
      <c r="I975" s="5">
        <f>IF(H975&lt;=p_rot_a,"A",IF(H975&lt;=p_rot_b,"B","C"))</f>
        <v/>
      </c>
      <c r="J975" s="5" t="inlineStr">
        <is>
          <t>NO</t>
        </is>
      </c>
    </row>
    <row r="976">
      <c r="A976" s="5" t="inlineStr">
        <is>
          <t>9103</t>
        </is>
      </c>
      <c r="B976" s="5" t="inlineStr">
        <is>
          <t>TEE 1/2 LISA PVC</t>
        </is>
      </c>
      <c r="C976" s="5" t="inlineStr">
        <is>
          <t>TUBERIA PVC, CANOAS Y ACCESORIOS</t>
        </is>
      </c>
      <c r="D976" s="11" t="n">
        <v>1467</v>
      </c>
      <c r="E976" s="12" t="n">
        <v>172572.65</v>
      </c>
      <c r="F976" s="12" t="n">
        <v>296982.2</v>
      </c>
      <c r="G976" s="14">
        <f>E976/SUM(E$2:E$4165)</f>
        <v/>
      </c>
      <c r="H976" s="14">
        <f>H975+G976</f>
        <v/>
      </c>
      <c r="I976" s="5">
        <f>IF(H976&lt;=p_rot_a,"A",IF(H976&lt;=p_rot_b,"B","C"))</f>
        <v/>
      </c>
      <c r="J976" s="5" t="inlineStr">
        <is>
          <t>NO</t>
        </is>
      </c>
    </row>
    <row r="977">
      <c r="A977" s="5" t="inlineStr">
        <is>
          <t>351100300990813</t>
        </is>
      </c>
      <c r="B977" s="5" t="inlineStr">
        <is>
          <t>EXTRACTOR COCINA 50CM NEGRO PARED CAME-50M</t>
        </is>
      </c>
      <c r="C977" s="5" t="inlineStr">
        <is>
          <t>HERRAMIENTA ELECTRICA</t>
        </is>
      </c>
      <c r="D977" s="11" t="n">
        <v>19</v>
      </c>
      <c r="E977" s="12" t="n">
        <v>172217.29</v>
      </c>
      <c r="F977" s="12" t="n">
        <v>584159.29</v>
      </c>
      <c r="G977" s="14">
        <f>E977/SUM(E$2:E$4165)</f>
        <v/>
      </c>
      <c r="H977" s="14">
        <f>H976+G977</f>
        <v/>
      </c>
      <c r="I977" s="5">
        <f>IF(H977&lt;=p_rot_a,"A",IF(H977&lt;=p_rot_b,"B","C"))</f>
        <v/>
      </c>
      <c r="J977" s="5" t="inlineStr">
        <is>
          <t>NO</t>
        </is>
      </c>
    </row>
    <row r="978">
      <c r="A978" s="5" t="inlineStr">
        <is>
          <t>527</t>
        </is>
      </c>
      <c r="B978" s="5" t="inlineStr">
        <is>
          <t>CUMBRERA 18 9X9</t>
        </is>
      </c>
      <c r="C978" s="5" t="inlineStr">
        <is>
          <t>LAMINAS DE ZINC Y ACCESORIOS</t>
        </is>
      </c>
      <c r="D978" s="11" t="n">
        <v>206</v>
      </c>
      <c r="E978" s="12" t="n">
        <v>172210.97</v>
      </c>
      <c r="F978" s="12" t="n">
        <v>550702.97</v>
      </c>
      <c r="G978" s="14">
        <f>E978/SUM(E$2:E$4165)</f>
        <v/>
      </c>
      <c r="H978" s="14">
        <f>H977+G978</f>
        <v/>
      </c>
      <c r="I978" s="5">
        <f>IF(H978&lt;=p_rot_a,"A",IF(H978&lt;=p_rot_b,"B","C"))</f>
        <v/>
      </c>
      <c r="J978" s="5" t="inlineStr">
        <is>
          <t>NO</t>
        </is>
      </c>
    </row>
    <row r="979">
      <c r="A979" s="5" t="inlineStr">
        <is>
          <t>30160</t>
        </is>
      </c>
      <c r="B979" s="5" t="inlineStr">
        <is>
          <t>CAJA RECTANGULAR PLASTICA</t>
        </is>
      </c>
      <c r="C979" s="5" t="inlineStr">
        <is>
          <t>ACCESORIOS ELECTRICOS Y CABLES</t>
        </is>
      </c>
      <c r="D979" s="11" t="n">
        <v>980</v>
      </c>
      <c r="E979" s="12" t="n">
        <v>171720.07</v>
      </c>
      <c r="F979" s="12" t="n">
        <v>288900.43</v>
      </c>
      <c r="G979" s="14">
        <f>E979/SUM(E$2:E$4165)</f>
        <v/>
      </c>
      <c r="H979" s="14">
        <f>H978+G979</f>
        <v/>
      </c>
      <c r="I979" s="5">
        <f>IF(H979&lt;=p_rot_a,"A",IF(H979&lt;=p_rot_b,"B","C"))</f>
        <v/>
      </c>
      <c r="J979" s="5" t="inlineStr">
        <is>
          <t>NO</t>
        </is>
      </c>
    </row>
    <row r="980">
      <c r="A980" s="5" t="inlineStr">
        <is>
          <t>260</t>
        </is>
      </c>
      <c r="B980" s="5" t="inlineStr">
        <is>
          <t>PINO 1X10 3.20MTS</t>
        </is>
      </c>
      <c r="C980" s="5" t="inlineStr">
        <is>
          <t>PINO</t>
        </is>
      </c>
      <c r="D980" s="11" t="n">
        <v>81</v>
      </c>
      <c r="E980" s="12" t="n">
        <v>171474.92</v>
      </c>
      <c r="F980" s="12" t="n">
        <v>557726.99</v>
      </c>
      <c r="G980" s="14">
        <f>E980/SUM(E$2:E$4165)</f>
        <v/>
      </c>
      <c r="H980" s="14">
        <f>H979+G980</f>
        <v/>
      </c>
      <c r="I980" s="5">
        <f>IF(H980&lt;=p_rot_a,"A",IF(H980&lt;=p_rot_b,"B","C"))</f>
        <v/>
      </c>
      <c r="J980" s="5" t="inlineStr">
        <is>
          <t>NO</t>
        </is>
      </c>
    </row>
    <row r="981">
      <c r="A981" s="5" t="inlineStr">
        <is>
          <t>590</t>
        </is>
      </c>
      <c r="B981" s="5" t="inlineStr">
        <is>
          <t>LAMINA JORDOMEX 1/8 N24  MOSQUITO 0.7MM 91cm x 2.15m</t>
        </is>
      </c>
      <c r="C981" s="5" t="inlineStr">
        <is>
          <t>TUBERIA INDUSTRIAL, HIERROS PLANOS Y CORRUGADOS</t>
        </is>
      </c>
      <c r="D981" s="11" t="n">
        <v>88</v>
      </c>
      <c r="E981" s="12" t="n">
        <v>171077.81</v>
      </c>
      <c r="F981" s="12" t="n">
        <v>502727.81</v>
      </c>
      <c r="G981" s="14">
        <f>E981/SUM(E$2:E$4165)</f>
        <v/>
      </c>
      <c r="H981" s="14">
        <f>H980+G981</f>
        <v/>
      </c>
      <c r="I981" s="5">
        <f>IF(H981&lt;=p_rot_a,"A",IF(H981&lt;=p_rot_b,"B","C"))</f>
        <v/>
      </c>
      <c r="J981" s="5" t="inlineStr">
        <is>
          <t>NO</t>
        </is>
      </c>
    </row>
    <row r="982">
      <c r="A982" s="5" t="inlineStr">
        <is>
          <t>351100300990881</t>
        </is>
      </c>
      <c r="B982" s="5" t="inlineStr">
        <is>
          <t>LANCO SILICON BLANCO PINTABLE CARTUCHO DRY COAT STRETCH</t>
        </is>
      </c>
      <c r="C982" s="5" t="inlineStr">
        <is>
          <t>PINTURAS Y SELLADORES</t>
        </is>
      </c>
      <c r="D982" s="11" t="n">
        <v>159</v>
      </c>
      <c r="E982" s="12" t="n">
        <v>170875.46</v>
      </c>
      <c r="F982" s="12" t="n">
        <v>559810.46</v>
      </c>
      <c r="G982" s="14">
        <f>E982/SUM(E$2:E$4165)</f>
        <v/>
      </c>
      <c r="H982" s="14">
        <f>H981+G982</f>
        <v/>
      </c>
      <c r="I982" s="5">
        <f>IF(H982&lt;=p_rot_a,"A",IF(H982&lt;=p_rot_b,"B","C"))</f>
        <v/>
      </c>
      <c r="J982" s="5" t="inlineStr">
        <is>
          <t>NO</t>
        </is>
      </c>
    </row>
    <row r="983">
      <c r="A983" s="5" t="inlineStr">
        <is>
          <t>20140024</t>
        </is>
      </c>
      <c r="B983" s="5" t="inlineStr">
        <is>
          <t>CERAMICA PIEDRA CAFE 34X34 CAJA 2.15M2 ANTIDESLIZANTE PRIMERA CALIDAD</t>
        </is>
      </c>
      <c r="C983" s="5" t="inlineStr">
        <is>
          <t>SIN CATEGORIA</t>
        </is>
      </c>
      <c r="D983" s="11" t="n">
        <v>104</v>
      </c>
      <c r="E983" s="12" t="n">
        <v>170760.94</v>
      </c>
      <c r="F983" s="12" t="n">
        <v>670701.47</v>
      </c>
      <c r="G983" s="14">
        <f>E983/SUM(E$2:E$4165)</f>
        <v/>
      </c>
      <c r="H983" s="14">
        <f>H982+G983</f>
        <v/>
      </c>
      <c r="I983" s="5">
        <f>IF(H983&lt;=p_rot_a,"A",IF(H983&lt;=p_rot_b,"B","C"))</f>
        <v/>
      </c>
      <c r="J983" s="5" t="inlineStr">
        <is>
          <t>NO</t>
        </is>
      </c>
    </row>
    <row r="984">
      <c r="A984" s="5" t="inlineStr">
        <is>
          <t>351100300992684</t>
        </is>
      </c>
      <c r="B984" s="5" t="inlineStr">
        <is>
          <t>PANEL PVC FLAT MONTEVERDE CIELOS Y PAREDES 30CM X 2.90M X 8MM 10 CANALES MELINA</t>
        </is>
      </c>
      <c r="C984" s="5" t="inlineStr">
        <is>
          <t>PANEL ACANALADO INTERIOR</t>
        </is>
      </c>
      <c r="D984" s="11" t="n">
        <v>158</v>
      </c>
      <c r="E984" s="12" t="n">
        <v>170543.45</v>
      </c>
      <c r="F984" s="12" t="n">
        <v>631725.22</v>
      </c>
      <c r="G984" s="14">
        <f>E984/SUM(E$2:E$4165)</f>
        <v/>
      </c>
      <c r="H984" s="14">
        <f>H983+G984</f>
        <v/>
      </c>
      <c r="I984" s="5">
        <f>IF(H984&lt;=p_rot_a,"A",IF(H984&lt;=p_rot_b,"B","C"))</f>
        <v/>
      </c>
      <c r="J984" s="5" t="inlineStr">
        <is>
          <t>NO</t>
        </is>
      </c>
    </row>
    <row r="985">
      <c r="A985" s="5" t="inlineStr">
        <is>
          <t>351100300992055</t>
        </is>
      </c>
      <c r="B985" s="5" t="inlineStr">
        <is>
          <t>KIT MUEBLE MAR-10 LAVATORIO  VIDRIO + GRIFERIA + DESGUE MADERA CLARA 44CM X 44CM  X 80CM MAYIST</t>
        </is>
      </c>
      <c r="C985" s="5" t="inlineStr">
        <is>
          <t>LOZA SANITARIA</t>
        </is>
      </c>
      <c r="D985" s="11" t="n">
        <v>12</v>
      </c>
      <c r="E985" s="12" t="n">
        <v>170450.99</v>
      </c>
      <c r="F985" s="12" t="n">
        <v>821852.87</v>
      </c>
      <c r="G985" s="14">
        <f>E985/SUM(E$2:E$4165)</f>
        <v/>
      </c>
      <c r="H985" s="14">
        <f>H984+G985</f>
        <v/>
      </c>
      <c r="I985" s="5">
        <f>IF(H985&lt;=p_rot_a,"A",IF(H985&lt;=p_rot_b,"B","C"))</f>
        <v/>
      </c>
      <c r="J985" s="5" t="inlineStr">
        <is>
          <t>NO</t>
        </is>
      </c>
    </row>
    <row r="986">
      <c r="A986" s="5" t="inlineStr">
        <is>
          <t>443</t>
        </is>
      </c>
      <c r="B986" s="5" t="inlineStr">
        <is>
          <t>STANLEY RIEL  3.66 PORTON 12        ST105270/1414590</t>
        </is>
      </c>
      <c r="C986" s="5" t="inlineStr">
        <is>
          <t>FERRETERIA GENERAL</t>
        </is>
      </c>
      <c r="D986" s="11" t="n">
        <v>35</v>
      </c>
      <c r="E986" s="12" t="n">
        <v>169691.55</v>
      </c>
      <c r="F986" s="12" t="n">
        <v>666589.9300000001</v>
      </c>
      <c r="G986" s="14">
        <f>E986/SUM(E$2:E$4165)</f>
        <v/>
      </c>
      <c r="H986" s="14">
        <f>H985+G986</f>
        <v/>
      </c>
      <c r="I986" s="5">
        <f>IF(H986&lt;=p_rot_a,"A",IF(H986&lt;=p_rot_b,"B","C"))</f>
        <v/>
      </c>
      <c r="J986" s="5" t="inlineStr">
        <is>
          <t>NO</t>
        </is>
      </c>
    </row>
    <row r="987">
      <c r="A987" s="5" t="inlineStr">
        <is>
          <t>351100300991714</t>
        </is>
      </c>
      <c r="B987" s="5" t="inlineStr">
        <is>
          <t>DIAMOND ZT-2103B-60 DARK GREY MUEBLE LAVATORIO + ESPEJO 60X47X82 CM ESPEJO 55X11X65CM</t>
        </is>
      </c>
      <c r="C987" s="5" t="inlineStr">
        <is>
          <t>SIN CATEGORIA</t>
        </is>
      </c>
      <c r="D987" s="11" t="n">
        <v>13</v>
      </c>
      <c r="E987" s="12" t="n">
        <v>169575.9</v>
      </c>
      <c r="F987" s="12" t="n">
        <v>731964.6</v>
      </c>
      <c r="G987" s="14">
        <f>E987/SUM(E$2:E$4165)</f>
        <v/>
      </c>
      <c r="H987" s="14">
        <f>H986+G987</f>
        <v/>
      </c>
      <c r="I987" s="5">
        <f>IF(H987&lt;=p_rot_a,"A",IF(H987&lt;=p_rot_b,"B","C"))</f>
        <v/>
      </c>
      <c r="J987" s="5" t="inlineStr">
        <is>
          <t>NO</t>
        </is>
      </c>
    </row>
    <row r="988">
      <c r="A988" s="5" t="inlineStr">
        <is>
          <t>351100300992698</t>
        </is>
      </c>
      <c r="B988" s="5" t="inlineStr">
        <is>
          <t>DJ DESAGUE LAVATORIO LUJOSO PUSH NEGRO MATE INOX</t>
        </is>
      </c>
      <c r="C988" s="5" t="inlineStr">
        <is>
          <t>IMPORTACION GRIFERIA</t>
        </is>
      </c>
      <c r="D988" s="11" t="n">
        <v>36</v>
      </c>
      <c r="E988" s="12" t="n">
        <v>168977.94</v>
      </c>
      <c r="F988" s="12" t="n">
        <v>342174.16</v>
      </c>
      <c r="G988" s="14">
        <f>E988/SUM(E$2:E$4165)</f>
        <v/>
      </c>
      <c r="H988" s="14">
        <f>H987+G988</f>
        <v/>
      </c>
      <c r="I988" s="5">
        <f>IF(H988&lt;=p_rot_a,"A",IF(H988&lt;=p_rot_b,"B","C"))</f>
        <v/>
      </c>
      <c r="J988" s="5" t="inlineStr">
        <is>
          <t>NO</t>
        </is>
      </c>
    </row>
    <row r="989">
      <c r="A989" s="5" t="inlineStr">
        <is>
          <t>351100300992327</t>
        </is>
      </c>
      <c r="B989" s="5" t="inlineStr">
        <is>
          <t>LAVATORIO TIPO BOWL MARMOL BLANCO CON NEGRO  FF-9051BA</t>
        </is>
      </c>
      <c r="C989" s="5" t="inlineStr">
        <is>
          <t>IMPORTACION LOZA</t>
        </is>
      </c>
      <c r="D989" s="11" t="n">
        <v>9</v>
      </c>
      <c r="E989" s="12" t="n">
        <v>168570.9</v>
      </c>
      <c r="F989" s="12" t="n">
        <v>330370.89</v>
      </c>
      <c r="G989" s="14">
        <f>E989/SUM(E$2:E$4165)</f>
        <v/>
      </c>
      <c r="H989" s="14">
        <f>H988+G989</f>
        <v/>
      </c>
      <c r="I989" s="5">
        <f>IF(H989&lt;=p_rot_a,"A",IF(H989&lt;=p_rot_b,"B","C"))</f>
        <v/>
      </c>
      <c r="J989" s="5" t="inlineStr">
        <is>
          <t>NO</t>
        </is>
      </c>
    </row>
    <row r="990">
      <c r="A990" s="5" t="inlineStr">
        <is>
          <t>351100300991992</t>
        </is>
      </c>
      <c r="B990" s="5" t="inlineStr">
        <is>
          <t>CACHERA PARA DUCHA EXPUESTA NEGRA  MONOMANDO MB-555 TOSCANA</t>
        </is>
      </c>
      <c r="C990" s="5" t="inlineStr">
        <is>
          <t>GRIFERIA - ACC. BAÑO Y COCINA</t>
        </is>
      </c>
      <c r="D990" s="11" t="n">
        <v>7</v>
      </c>
      <c r="E990" s="12" t="n">
        <v>168468.4</v>
      </c>
      <c r="F990" s="12" t="n">
        <v>614368.4</v>
      </c>
      <c r="G990" s="14">
        <f>E990/SUM(E$2:E$4165)</f>
        <v/>
      </c>
      <c r="H990" s="14">
        <f>H989+G990</f>
        <v/>
      </c>
      <c r="I990" s="5">
        <f>IF(H990&lt;=p_rot_a,"A",IF(H990&lt;=p_rot_b,"B","C"))</f>
        <v/>
      </c>
      <c r="J990" s="5" t="inlineStr">
        <is>
          <t>NO</t>
        </is>
      </c>
    </row>
    <row r="991">
      <c r="A991" s="5" t="inlineStr">
        <is>
          <t>351100300991509</t>
        </is>
      </c>
      <c r="B991" s="5" t="inlineStr">
        <is>
          <t>HIGH TACK FIGHT ULTRA AGARRE INICIAL 300ML</t>
        </is>
      </c>
      <c r="C991" s="5" t="inlineStr">
        <is>
          <t>FERRETERIA GENERAL</t>
        </is>
      </c>
      <c r="D991" s="11" t="n">
        <v>59</v>
      </c>
      <c r="E991" s="12" t="n">
        <v>168280.43</v>
      </c>
      <c r="F991" s="12" t="n">
        <v>339380.53</v>
      </c>
      <c r="G991" s="14">
        <f>E991/SUM(E$2:E$4165)</f>
        <v/>
      </c>
      <c r="H991" s="14">
        <f>H990+G991</f>
        <v/>
      </c>
      <c r="I991" s="5">
        <f>IF(H991&lt;=p_rot_a,"A",IF(H991&lt;=p_rot_b,"B","C"))</f>
        <v/>
      </c>
      <c r="J991" s="5" t="inlineStr">
        <is>
          <t>NO</t>
        </is>
      </c>
    </row>
    <row r="992">
      <c r="A992" s="5" t="inlineStr">
        <is>
          <t>5105</t>
        </is>
      </c>
      <c r="B992" s="5" t="inlineStr">
        <is>
          <t>TORNILLO GYP 1 1/2 PB X 100</t>
        </is>
      </c>
      <c r="C992" s="5" t="inlineStr">
        <is>
          <t>TORNILLERIA</t>
        </is>
      </c>
      <c r="D992" s="11" t="n">
        <v>643</v>
      </c>
      <c r="E992" s="12" t="n">
        <v>168166.24</v>
      </c>
      <c r="F992" s="12" t="n">
        <v>341873.24</v>
      </c>
      <c r="G992" s="14">
        <f>E992/SUM(E$2:E$4165)</f>
        <v/>
      </c>
      <c r="H992" s="14">
        <f>H991+G992</f>
        <v/>
      </c>
      <c r="I992" s="5">
        <f>IF(H992&lt;=p_rot_a,"A",IF(H992&lt;=p_rot_b,"B","C"))</f>
        <v/>
      </c>
      <c r="J992" s="5" t="inlineStr">
        <is>
          <t>NO</t>
        </is>
      </c>
    </row>
    <row r="993">
      <c r="A993" s="5" t="inlineStr">
        <is>
          <t>351100300992328</t>
        </is>
      </c>
      <c r="B993" s="5" t="inlineStr">
        <is>
          <t>LAVATORIO TIPO BOWL OVALADO MARMOL BLANCO CON NEGRO FF-9050BA</t>
        </is>
      </c>
      <c r="C993" s="5" t="inlineStr">
        <is>
          <t>IMPORTACION LOZA</t>
        </is>
      </c>
      <c r="D993" s="11" t="n">
        <v>9</v>
      </c>
      <c r="E993" s="12" t="n">
        <v>168145.1</v>
      </c>
      <c r="F993" s="12" t="n">
        <v>336290.19</v>
      </c>
      <c r="G993" s="14">
        <f>E993/SUM(E$2:E$4165)</f>
        <v/>
      </c>
      <c r="H993" s="14">
        <f>H992+G993</f>
        <v/>
      </c>
      <c r="I993" s="5">
        <f>IF(H993&lt;=p_rot_a,"A",IF(H993&lt;=p_rot_b,"B","C"))</f>
        <v/>
      </c>
      <c r="J993" s="5" t="inlineStr">
        <is>
          <t>NO</t>
        </is>
      </c>
    </row>
    <row r="994">
      <c r="A994" s="5" t="inlineStr">
        <is>
          <t>351100300992711</t>
        </is>
      </c>
      <c r="B994" s="5" t="inlineStr">
        <is>
          <t>DJ MAREA MUEBLE 80CM X 50CM INCLUYE LAVATORIO ESPEJO REPISA MATE AEREO LUX STONE Y001-N1 80CM</t>
        </is>
      </c>
      <c r="C994" s="5" t="inlineStr">
        <is>
          <t>IMPORTACION LOZA</t>
        </is>
      </c>
      <c r="D994" s="11" t="n">
        <v>5</v>
      </c>
      <c r="E994" s="12" t="n">
        <v>168117.34</v>
      </c>
      <c r="F994" s="12" t="n">
        <v>325221.24</v>
      </c>
      <c r="G994" s="14">
        <f>E994/SUM(E$2:E$4165)</f>
        <v/>
      </c>
      <c r="H994" s="14">
        <f>H993+G994</f>
        <v/>
      </c>
      <c r="I994" s="5">
        <f>IF(H994&lt;=p_rot_a,"A",IF(H994&lt;=p_rot_b,"B","C"))</f>
        <v/>
      </c>
      <c r="J994" s="5" t="inlineStr">
        <is>
          <t>NO</t>
        </is>
      </c>
    </row>
    <row r="995">
      <c r="A995" s="5" t="inlineStr">
        <is>
          <t>351100300992368</t>
        </is>
      </c>
      <c r="B995" s="5" t="inlineStr">
        <is>
          <t>ORGANIZADOR PARA ROPA 3 NIVELES AZ-9383 50KG MAX 75CM X 64CM X 17CM TENDEDERO</t>
        </is>
      </c>
      <c r="C995" s="5" t="inlineStr">
        <is>
          <t>IMPORTACION FERRETERIA GENERAL</t>
        </is>
      </c>
      <c r="D995" s="11" t="n">
        <v>28</v>
      </c>
      <c r="E995" s="12" t="n">
        <v>167461.1</v>
      </c>
      <c r="F995" s="12" t="n">
        <v>319707.96</v>
      </c>
      <c r="G995" s="14">
        <f>E995/SUM(E$2:E$4165)</f>
        <v/>
      </c>
      <c r="H995" s="14">
        <f>H994+G995</f>
        <v/>
      </c>
      <c r="I995" s="5">
        <f>IF(H995&lt;=p_rot_a,"A",IF(H995&lt;=p_rot_b,"B","C"))</f>
        <v/>
      </c>
      <c r="J995" s="5" t="inlineStr">
        <is>
          <t>NO</t>
        </is>
      </c>
    </row>
    <row r="996">
      <c r="A996" s="5" t="inlineStr">
        <is>
          <t>7214</t>
        </is>
      </c>
      <c r="B996" s="5" t="inlineStr">
        <is>
          <t>UNION TABLILLA BLANCA CANET</t>
        </is>
      </c>
      <c r="C996" s="5" t="inlineStr">
        <is>
          <t>TABLILLA PVC Y CORNISAS</t>
        </is>
      </c>
      <c r="D996" s="11" t="n">
        <v>167</v>
      </c>
      <c r="E996" s="12" t="n">
        <v>167032.61</v>
      </c>
      <c r="F996" s="12" t="n">
        <v>563842.98</v>
      </c>
      <c r="G996" s="14">
        <f>E996/SUM(E$2:E$4165)</f>
        <v/>
      </c>
      <c r="H996" s="14">
        <f>H995+G996</f>
        <v/>
      </c>
      <c r="I996" s="5">
        <f>IF(H996&lt;=p_rot_a,"A",IF(H996&lt;=p_rot_b,"B","C"))</f>
        <v/>
      </c>
      <c r="J996" s="5" t="inlineStr">
        <is>
          <t>NO</t>
        </is>
      </c>
    </row>
    <row r="997">
      <c r="A997" s="5" t="inlineStr">
        <is>
          <t>351100300992586</t>
        </is>
      </c>
      <c r="B997" s="5" t="inlineStr">
        <is>
          <t xml:space="preserve">CALENTADOR DE AGUA INSTANTANEO A GAS 11 LITROS / MIN CALE-11I </t>
        </is>
      </c>
      <c r="C997" s="5" t="inlineStr">
        <is>
          <t>ACCESORIOS ELECTRICOS Y CABLES</t>
        </is>
      </c>
      <c r="D997" s="11" t="n">
        <v>7</v>
      </c>
      <c r="E997" s="12" t="n">
        <v>166666.43</v>
      </c>
      <c r="F997" s="12" t="n">
        <v>536274.34</v>
      </c>
      <c r="G997" s="14">
        <f>E997/SUM(E$2:E$4165)</f>
        <v/>
      </c>
      <c r="H997" s="14">
        <f>H996+G997</f>
        <v/>
      </c>
      <c r="I997" s="5">
        <f>IF(H997&lt;=p_rot_a,"A",IF(H997&lt;=p_rot_b,"B","C"))</f>
        <v/>
      </c>
      <c r="J997" s="5" t="inlineStr">
        <is>
          <t>NO</t>
        </is>
      </c>
    </row>
    <row r="998">
      <c r="A998" s="5" t="inlineStr">
        <is>
          <t>462</t>
        </is>
      </c>
      <c r="B998" s="5" t="inlineStr">
        <is>
          <t>LAMINA HIERRO NEGRO #20 .95MM 1.22 X 2.44</t>
        </is>
      </c>
      <c r="C998" s="5" t="inlineStr">
        <is>
          <t>TUBERIA INDUSTRIAL, HIERROS PLANOS Y CORRUGADOS</t>
        </is>
      </c>
      <c r="D998" s="11" t="n">
        <v>65</v>
      </c>
      <c r="E998" s="12" t="n">
        <v>166617.92</v>
      </c>
      <c r="F998" s="12" t="n">
        <v>878535.05</v>
      </c>
      <c r="G998" s="14">
        <f>E998/SUM(E$2:E$4165)</f>
        <v/>
      </c>
      <c r="H998" s="14">
        <f>H997+G998</f>
        <v/>
      </c>
      <c r="I998" s="5">
        <f>IF(H998&lt;=p_rot_a,"A",IF(H998&lt;=p_rot_b,"B","C"))</f>
        <v/>
      </c>
      <c r="J998" s="5" t="inlineStr">
        <is>
          <t>NO</t>
        </is>
      </c>
    </row>
    <row r="999">
      <c r="A999" s="5" t="inlineStr">
        <is>
          <t>60100018</t>
        </is>
      </c>
      <c r="B999" s="5" t="inlineStr">
        <is>
          <t>LAMPARA LED CUAD. EMPOT. 450LM 9W 100-240V WELLMAX 2100315</t>
        </is>
      </c>
      <c r="C999" s="5" t="inlineStr">
        <is>
          <t>BOMBILLOS Y LAMPARAS</t>
        </is>
      </c>
      <c r="D999" s="11" t="n">
        <v>88</v>
      </c>
      <c r="E999" s="12" t="n">
        <v>166502.44</v>
      </c>
      <c r="F999" s="12" t="n">
        <v>260169.64</v>
      </c>
      <c r="G999" s="14">
        <f>E999/SUM(E$2:E$4165)</f>
        <v/>
      </c>
      <c r="H999" s="14">
        <f>H998+G999</f>
        <v/>
      </c>
      <c r="I999" s="5">
        <f>IF(H999&lt;=p_rot_a,"A",IF(H999&lt;=p_rot_b,"B","C"))</f>
        <v/>
      </c>
      <c r="J999" s="5" t="inlineStr">
        <is>
          <t>NO</t>
        </is>
      </c>
    </row>
    <row r="1000">
      <c r="A1000" s="5" t="inlineStr">
        <is>
          <t>3490204</t>
        </is>
      </c>
      <c r="B1000" s="5" t="inlineStr">
        <is>
          <t>TOTAL SIERRA CALADORA 570W UTS206656</t>
        </is>
      </c>
      <c r="C1000" s="5" t="inlineStr">
        <is>
          <t>HERRAMIENTA ELECTRICA</t>
        </is>
      </c>
      <c r="D1000" s="11" t="n">
        <v>32</v>
      </c>
      <c r="E1000" s="12" t="n">
        <v>166469.37</v>
      </c>
      <c r="F1000" s="12" t="n">
        <v>655644</v>
      </c>
      <c r="G1000" s="14">
        <f>E1000/SUM(E$2:E$4165)</f>
        <v/>
      </c>
      <c r="H1000" s="14">
        <f>H999+G1000</f>
        <v/>
      </c>
      <c r="I1000" s="5">
        <f>IF(H1000&lt;=p_rot_a,"A",IF(H1000&lt;=p_rot_b,"B","C"))</f>
        <v/>
      </c>
      <c r="J1000" s="5" t="inlineStr">
        <is>
          <t>NO</t>
        </is>
      </c>
    </row>
    <row r="1001">
      <c r="A1001" s="5" t="inlineStr">
        <is>
          <t>9123</t>
        </is>
      </c>
      <c r="B1001" s="5" t="inlineStr">
        <is>
          <t>TUBO DRENASEP 6 METRO</t>
        </is>
      </c>
      <c r="C1001" s="5" t="inlineStr">
        <is>
          <t>TUBERIA PVC, CANOAS Y ACCESORIOS</t>
        </is>
      </c>
      <c r="D1001" s="11" t="n">
        <v>31</v>
      </c>
      <c r="E1001" s="12" t="n">
        <v>166270.56</v>
      </c>
      <c r="F1001" s="12" t="n">
        <v>519295.49</v>
      </c>
      <c r="G1001" s="14">
        <f>E1001/SUM(E$2:E$4165)</f>
        <v/>
      </c>
      <c r="H1001" s="14">
        <f>H1000+G1001</f>
        <v/>
      </c>
      <c r="I1001" s="5">
        <f>IF(H1001&lt;=p_rot_a,"A",IF(H1001&lt;=p_rot_b,"B","C"))</f>
        <v/>
      </c>
      <c r="J1001" s="5" t="inlineStr">
        <is>
          <t>NO</t>
        </is>
      </c>
    </row>
    <row r="1002">
      <c r="A1002" s="5" t="inlineStr">
        <is>
          <t>351100300992801</t>
        </is>
      </c>
      <c r="B1002" s="5" t="inlineStr">
        <is>
          <t>PANEL ACANALADO TIPO FLAUTA NUEVA TEC ROSA METALICO  F38-PINK 20CM X 2.90M PS INTERIOR</t>
        </is>
      </c>
      <c r="C1002" s="5" t="inlineStr">
        <is>
          <t>IMPORTACION PANEL ACANALADO INTERIOR</t>
        </is>
      </c>
      <c r="D1002" s="11" t="n">
        <v>66</v>
      </c>
      <c r="E1002" s="12" t="n">
        <v>165690.25</v>
      </c>
      <c r="F1002" s="12" t="n">
        <v>331407.08</v>
      </c>
      <c r="G1002" s="14">
        <f>E1002/SUM(E$2:E$4165)</f>
        <v/>
      </c>
      <c r="H1002" s="14">
        <f>H1001+G1002</f>
        <v/>
      </c>
      <c r="I1002" s="5">
        <f>IF(H1002&lt;=p_rot_a,"A",IF(H1002&lt;=p_rot_b,"B","C"))</f>
        <v/>
      </c>
      <c r="J1002" s="5" t="inlineStr">
        <is>
          <t>NO</t>
        </is>
      </c>
    </row>
    <row r="1003">
      <c r="A1003" s="5" t="inlineStr">
        <is>
          <t>351100300992053</t>
        </is>
      </c>
      <c r="B1003" s="5" t="inlineStr">
        <is>
          <t>KIT MUEBLE MAR-10 LAVATORIO  VIDRIO + GRIFERIA + DESGUE BLANCO 44CM X 44CM  X 80CM MAYIST</t>
        </is>
      </c>
      <c r="C1003" s="5" t="inlineStr">
        <is>
          <t>LOZA SANITARIA</t>
        </is>
      </c>
      <c r="D1003" s="11" t="n">
        <v>8</v>
      </c>
      <c r="E1003" s="12" t="n">
        <v>165625.96</v>
      </c>
      <c r="F1003" s="12" t="n">
        <v>564778.76</v>
      </c>
      <c r="G1003" s="14">
        <f>E1003/SUM(E$2:E$4165)</f>
        <v/>
      </c>
      <c r="H1003" s="14">
        <f>H1002+G1003</f>
        <v/>
      </c>
      <c r="I1003" s="5">
        <f>IF(H1003&lt;=p_rot_a,"A",IF(H1003&lt;=p_rot_b,"B","C"))</f>
        <v/>
      </c>
      <c r="J1003" s="5" t="inlineStr">
        <is>
          <t>NO</t>
        </is>
      </c>
    </row>
    <row r="1004">
      <c r="A1004" s="5" t="inlineStr">
        <is>
          <t>30420</t>
        </is>
      </c>
      <c r="B1004" s="5" t="inlineStr">
        <is>
          <t>UNION CONDUIT 1/2 TIPO A UL*</t>
        </is>
      </c>
      <c r="C1004" s="5" t="inlineStr">
        <is>
          <t>ACCESORIOS ELECTRICOS Y CABLES</t>
        </is>
      </c>
      <c r="D1004" s="11" t="n">
        <v>918</v>
      </c>
      <c r="E1004" s="12" t="n">
        <v>165370.21</v>
      </c>
      <c r="F1004" s="12" t="n">
        <v>200254.21</v>
      </c>
      <c r="G1004" s="14">
        <f>E1004/SUM(E$2:E$4165)</f>
        <v/>
      </c>
      <c r="H1004" s="14">
        <f>H1003+G1004</f>
        <v/>
      </c>
      <c r="I1004" s="5">
        <f>IF(H1004&lt;=p_rot_a,"A",IF(H1004&lt;=p_rot_b,"B","C"))</f>
        <v/>
      </c>
      <c r="J1004" s="5" t="inlineStr">
        <is>
          <t>NO</t>
        </is>
      </c>
    </row>
    <row r="1005">
      <c r="A1005" s="5" t="inlineStr">
        <is>
          <t>90065</t>
        </is>
      </c>
      <c r="B1005" s="5" t="inlineStr">
        <is>
          <t>CANOA METALICA 4M CON ACCESORIOS TIPO PP COLOR TEJA</t>
        </is>
      </c>
      <c r="C1005" s="5" t="inlineStr">
        <is>
          <t>BOTAGUAS, CUMBRERAS, CANOAS METALICAS</t>
        </is>
      </c>
      <c r="D1005" s="11" t="n">
        <v>32</v>
      </c>
      <c r="E1005" s="12" t="n">
        <v>165280.78</v>
      </c>
      <c r="F1005" s="12" t="n">
        <v>649660.78</v>
      </c>
      <c r="G1005" s="14">
        <f>E1005/SUM(E$2:E$4165)</f>
        <v/>
      </c>
      <c r="H1005" s="14">
        <f>H1004+G1005</f>
        <v/>
      </c>
      <c r="I1005" s="5">
        <f>IF(H1005&lt;=p_rot_a,"A",IF(H1005&lt;=p_rot_b,"B","C"))</f>
        <v/>
      </c>
      <c r="J1005" s="5" t="inlineStr">
        <is>
          <t>NO</t>
        </is>
      </c>
    </row>
    <row r="1006">
      <c r="A1006" s="5" t="inlineStr">
        <is>
          <t>351100300992286</t>
        </is>
      </c>
      <c r="B1006" s="5" t="inlineStr">
        <is>
          <t>XL LAMINA NUEVA TEC XL  AZUL GRIS ACABADO SUAVE DE118 1.22 X 2.80M 5MM MATE FIBRA BAMBU CARBON PVC</t>
        </is>
      </c>
      <c r="C1006" s="5" t="inlineStr">
        <is>
          <t>LAMINA PVC, BAMBU, ACC</t>
        </is>
      </c>
      <c r="D1006" s="11" t="n">
        <v>22</v>
      </c>
      <c r="E1006" s="12" t="n">
        <v>165130.09</v>
      </c>
      <c r="F1006" s="12" t="n">
        <v>600730.09</v>
      </c>
      <c r="G1006" s="14">
        <f>E1006/SUM(E$2:E$4165)</f>
        <v/>
      </c>
      <c r="H1006" s="14">
        <f>H1005+G1006</f>
        <v/>
      </c>
      <c r="I1006" s="5">
        <f>IF(H1006&lt;=p_rot_a,"A",IF(H1006&lt;=p_rot_b,"B","C"))</f>
        <v/>
      </c>
      <c r="J1006" s="5" t="inlineStr">
        <is>
          <t>NO</t>
        </is>
      </c>
    </row>
    <row r="1007">
      <c r="A1007" s="5" t="inlineStr">
        <is>
          <t>351100300992659</t>
        </is>
      </c>
      <c r="B1007" s="5" t="inlineStr">
        <is>
          <t>LAVATORIO GRIS MARMOL TIPO BOWL FF-9023SB 41CM X 38CM X 15CM</t>
        </is>
      </c>
      <c r="C1007" s="5" t="inlineStr">
        <is>
          <t>IMPORTACION LOZA</t>
        </is>
      </c>
      <c r="D1007" s="11" t="n">
        <v>9</v>
      </c>
      <c r="E1007" s="12" t="n">
        <v>164796.55</v>
      </c>
      <c r="F1007" s="12" t="n">
        <v>333178.32</v>
      </c>
      <c r="G1007" s="14">
        <f>E1007/SUM(E$2:E$4165)</f>
        <v/>
      </c>
      <c r="H1007" s="14">
        <f>H1006+G1007</f>
        <v/>
      </c>
      <c r="I1007" s="5">
        <f>IF(H1007&lt;=p_rot_a,"A",IF(H1007&lt;=p_rot_b,"B","C"))</f>
        <v/>
      </c>
      <c r="J1007" s="5" t="inlineStr">
        <is>
          <t>NO</t>
        </is>
      </c>
    </row>
    <row r="1008">
      <c r="A1008" s="5" t="inlineStr">
        <is>
          <t>20140002</t>
        </is>
      </c>
      <c r="B1008" s="5" t="inlineStr">
        <is>
          <t>ARIS HOUSE BLANCO 34X34 CAJA 1.85M2 BRILLANTE CERAMICA PRIMERA CALIDAD</t>
        </is>
      </c>
      <c r="C1008" s="5" t="inlineStr">
        <is>
          <t>SIN CATEGORIA</t>
        </is>
      </c>
      <c r="D1008" s="11" t="n">
        <v>110</v>
      </c>
      <c r="E1008" s="12" t="n">
        <v>164534.35</v>
      </c>
      <c r="F1008" s="12" t="n">
        <v>693738.41</v>
      </c>
      <c r="G1008" s="14">
        <f>E1008/SUM(E$2:E$4165)</f>
        <v/>
      </c>
      <c r="H1008" s="14">
        <f>H1007+G1008</f>
        <v/>
      </c>
      <c r="I1008" s="5">
        <f>IF(H1008&lt;=p_rot_a,"A",IF(H1008&lt;=p_rot_b,"B","C"))</f>
        <v/>
      </c>
      <c r="J1008" s="5" t="inlineStr">
        <is>
          <t>NO</t>
        </is>
      </c>
    </row>
    <row r="1009">
      <c r="A1009" s="5" t="inlineStr">
        <is>
          <t>351100300991539</t>
        </is>
      </c>
      <c r="B1009" s="5" t="inlineStr">
        <is>
          <t>CERAMICA CALACATA GRIS 48X48 CAJA 2.34M2 PRIMERA CALIDAD</t>
        </is>
      </c>
      <c r="C1009" s="5" t="inlineStr">
        <is>
          <t>CERAMICAS, AZULEJOS, PORCELANATOS</t>
        </is>
      </c>
      <c r="D1009" s="11" t="n">
        <v>99</v>
      </c>
      <c r="E1009" s="12" t="n">
        <v>164456.04</v>
      </c>
      <c r="F1009" s="12" t="n">
        <v>709681.42</v>
      </c>
      <c r="G1009" s="14">
        <f>E1009/SUM(E$2:E$4165)</f>
        <v/>
      </c>
      <c r="H1009" s="14">
        <f>H1008+G1009</f>
        <v/>
      </c>
      <c r="I1009" s="5">
        <f>IF(H1009&lt;=p_rot_a,"A",IF(H1009&lt;=p_rot_b,"B","C"))</f>
        <v/>
      </c>
      <c r="J1009" s="5" t="inlineStr">
        <is>
          <t>NO</t>
        </is>
      </c>
    </row>
    <row r="1010">
      <c r="A1010" s="5" t="inlineStr">
        <is>
          <t>70992875</t>
        </is>
      </c>
      <c r="B1010" s="5" t="inlineStr">
        <is>
          <t>PANEL ACANALADO NUEVA TEC AZUL PREMIUM  16CM X 2.90M PS INTERIOR AM1274-4</t>
        </is>
      </c>
      <c r="C1010" s="5" t="inlineStr">
        <is>
          <t>PANEL ACANALADO INTERIOR</t>
        </is>
      </c>
      <c r="D1010" s="11" t="n">
        <v>113</v>
      </c>
      <c r="E1010" s="12" t="n">
        <v>164308.12</v>
      </c>
      <c r="F1010" s="12" t="n">
        <v>499547.79</v>
      </c>
      <c r="G1010" s="14">
        <f>E1010/SUM(E$2:E$4165)</f>
        <v/>
      </c>
      <c r="H1010" s="14">
        <f>H1009+G1010</f>
        <v/>
      </c>
      <c r="I1010" s="5">
        <f>IF(H1010&lt;=p_rot_a,"A",IF(H1010&lt;=p_rot_b,"B","C"))</f>
        <v/>
      </c>
      <c r="J1010" s="5" t="inlineStr">
        <is>
          <t>NO</t>
        </is>
      </c>
    </row>
    <row r="1011">
      <c r="A1011" s="5" t="inlineStr">
        <is>
          <t>351100300991077</t>
        </is>
      </c>
      <c r="B1011" s="5" t="inlineStr">
        <is>
          <t>CERAMICA CRETA GRIS 48X48 CAJA 2.34M2 PRIMERA CALIDAD</t>
        </is>
      </c>
      <c r="C1011" s="5" t="inlineStr">
        <is>
          <t>SIN CATEGORIA</t>
        </is>
      </c>
      <c r="D1011" s="11" t="n">
        <v>94</v>
      </c>
      <c r="E1011" s="12" t="n">
        <v>164272.04</v>
      </c>
      <c r="F1011" s="12" t="n">
        <v>681961.0600000001</v>
      </c>
      <c r="G1011" s="14">
        <f>E1011/SUM(E$2:E$4165)</f>
        <v/>
      </c>
      <c r="H1011" s="14">
        <f>H1010+G1011</f>
        <v/>
      </c>
      <c r="I1011" s="5">
        <f>IF(H1011&lt;=p_rot_a,"A",IF(H1011&lt;=p_rot_b,"B","C"))</f>
        <v/>
      </c>
      <c r="J1011" s="5" t="inlineStr">
        <is>
          <t>NO</t>
        </is>
      </c>
    </row>
    <row r="1012">
      <c r="A1012" s="5" t="inlineStr">
        <is>
          <t>351100300992188</t>
        </is>
      </c>
      <c r="B1012" s="5" t="inlineStr">
        <is>
          <t>$$ RS-704 DESAGUE LARGO DE LUJO CROMO 12 PULG ACERO INOX</t>
        </is>
      </c>
      <c r="C1012" s="5" t="inlineStr">
        <is>
          <t>GRIFERIA - ACC. BAÑO Y COCINA</t>
        </is>
      </c>
      <c r="D1012" s="11" t="n">
        <v>44</v>
      </c>
      <c r="E1012" s="12" t="n">
        <v>164053.28</v>
      </c>
      <c r="F1012" s="12" t="n">
        <v>408376.11</v>
      </c>
      <c r="G1012" s="14">
        <f>E1012/SUM(E$2:E$4165)</f>
        <v/>
      </c>
      <c r="H1012" s="14">
        <f>H1011+G1012</f>
        <v/>
      </c>
      <c r="I1012" s="5">
        <f>IF(H1012&lt;=p_rot_a,"A",IF(H1012&lt;=p_rot_b,"B","C"))</f>
        <v/>
      </c>
      <c r="J1012" s="5" t="inlineStr">
        <is>
          <t>NO</t>
        </is>
      </c>
    </row>
    <row r="1013">
      <c r="A1013" s="5" t="inlineStr">
        <is>
          <t>PINT-PA-0012</t>
        </is>
      </c>
      <c r="B1013" s="5" t="inlineStr">
        <is>
          <t>LANCO MAXIMA LATEX PASTEL MATE GALON MA681-4</t>
        </is>
      </c>
      <c r="C1013" s="5" t="inlineStr">
        <is>
          <t>PINTURA ACRILICA</t>
        </is>
      </c>
      <c r="D1013" s="11" t="n">
        <v>33</v>
      </c>
      <c r="E1013" s="12" t="n">
        <v>164020.67</v>
      </c>
      <c r="F1013" s="12" t="n">
        <v>526504.42</v>
      </c>
      <c r="G1013" s="14">
        <f>E1013/SUM(E$2:E$4165)</f>
        <v/>
      </c>
      <c r="H1013" s="14">
        <f>H1012+G1013</f>
        <v/>
      </c>
      <c r="I1013" s="5">
        <f>IF(H1013&lt;=p_rot_a,"A",IF(H1013&lt;=p_rot_b,"B","C"))</f>
        <v/>
      </c>
      <c r="J1013" s="5" t="inlineStr">
        <is>
          <t>NO</t>
        </is>
      </c>
    </row>
    <row r="1014">
      <c r="A1014" s="5" t="inlineStr">
        <is>
          <t>351100300991382</t>
        </is>
      </c>
      <c r="B1014" s="5" t="inlineStr">
        <is>
          <t>METALES CACHERA LAVATORIO NEGRA MONOCOMANDO BLU-0010</t>
        </is>
      </c>
      <c r="C1014" s="5" t="inlineStr">
        <is>
          <t>GRIFERIA - ACC. BAÑO Y COCINA</t>
        </is>
      </c>
      <c r="D1014" s="11" t="n">
        <v>36</v>
      </c>
      <c r="E1014" s="12" t="n">
        <v>163699.72</v>
      </c>
      <c r="F1014" s="12" t="n">
        <v>596513.3199999999</v>
      </c>
      <c r="G1014" s="14">
        <f>E1014/SUM(E$2:E$4165)</f>
        <v/>
      </c>
      <c r="H1014" s="14">
        <f>H1013+G1014</f>
        <v/>
      </c>
      <c r="I1014" s="5">
        <f>IF(H1014&lt;=p_rot_a,"A",IF(H1014&lt;=p_rot_b,"B","C"))</f>
        <v/>
      </c>
      <c r="J1014" s="5" t="inlineStr">
        <is>
          <t>NO</t>
        </is>
      </c>
    </row>
    <row r="1015">
      <c r="A1015" s="5" t="inlineStr">
        <is>
          <t>10100</t>
        </is>
      </c>
      <c r="B1015" s="5" t="inlineStr">
        <is>
          <t>RODAPIE CANET CAFE OSCURO 2.40 MTS 6.5cm</t>
        </is>
      </c>
      <c r="C1015" s="5" t="inlineStr">
        <is>
          <t>FERRETERIA GENERAL</t>
        </is>
      </c>
      <c r="D1015" s="11" t="n">
        <v>142</v>
      </c>
      <c r="E1015" s="12" t="n">
        <v>163523.77</v>
      </c>
      <c r="F1015" s="12" t="n">
        <v>592088.05</v>
      </c>
      <c r="G1015" s="14">
        <f>E1015/SUM(E$2:E$4165)</f>
        <v/>
      </c>
      <c r="H1015" s="14">
        <f>H1014+G1015</f>
        <v/>
      </c>
      <c r="I1015" s="5">
        <f>IF(H1015&lt;=p_rot_a,"A",IF(H1015&lt;=p_rot_b,"B","C"))</f>
        <v/>
      </c>
      <c r="J1015" s="5" t="inlineStr">
        <is>
          <t>NO</t>
        </is>
      </c>
    </row>
    <row r="1016">
      <c r="A1016" s="5" t="inlineStr">
        <is>
          <t>73459</t>
        </is>
      </c>
      <c r="B1016" s="5" t="inlineStr">
        <is>
          <t>CINTA ANTIDESLIZANTE 5 CM X 5 MT ROLLO</t>
        </is>
      </c>
      <c r="C1016" s="5" t="inlineStr">
        <is>
          <t>FERRETERIA GENERAL</t>
        </is>
      </c>
      <c r="D1016" s="11" t="n">
        <v>250</v>
      </c>
      <c r="E1016" s="12" t="n">
        <v>163509.85</v>
      </c>
      <c r="F1016" s="12" t="n">
        <v>226002.14</v>
      </c>
      <c r="G1016" s="14">
        <f>E1016/SUM(E$2:E$4165)</f>
        <v/>
      </c>
      <c r="H1016" s="14">
        <f>H1015+G1016</f>
        <v/>
      </c>
      <c r="I1016" s="5">
        <f>IF(H1016&lt;=p_rot_a,"A",IF(H1016&lt;=p_rot_b,"B","C"))</f>
        <v/>
      </c>
      <c r="J1016" s="5" t="inlineStr">
        <is>
          <t>NO</t>
        </is>
      </c>
    </row>
    <row r="1017">
      <c r="A1017" s="5" t="inlineStr">
        <is>
          <t>PINT-BT-0031</t>
        </is>
      </c>
      <c r="B1017" s="5" t="inlineStr">
        <is>
          <t>LANCO AQUAVAR BARNIZ 3 EN 1 CAOBA 1/4 MAHOGANY AQ1360-5</t>
        </is>
      </c>
      <c r="C1017" s="5" t="inlineStr">
        <is>
          <t>BARNIZ Y TINTES</t>
        </is>
      </c>
      <c r="D1017" s="11" t="n">
        <v>76</v>
      </c>
      <c r="E1017" s="12" t="n">
        <v>163168.38</v>
      </c>
      <c r="F1017" s="12" t="n">
        <v>541117.38</v>
      </c>
      <c r="G1017" s="14">
        <f>E1017/SUM(E$2:E$4165)</f>
        <v/>
      </c>
      <c r="H1017" s="14">
        <f>H1016+G1017</f>
        <v/>
      </c>
      <c r="I1017" s="5">
        <f>IF(H1017&lt;=p_rot_a,"A",IF(H1017&lt;=p_rot_b,"B","C"))</f>
        <v/>
      </c>
      <c r="J1017" s="5" t="inlineStr">
        <is>
          <t>NO</t>
        </is>
      </c>
    </row>
    <row r="1018">
      <c r="A1018" s="5" t="inlineStr">
        <is>
          <t>14100040</t>
        </is>
      </c>
      <c r="B1018" s="5" t="inlineStr">
        <is>
          <t>PUERTA PLEGABLE BLANCA FINLANDIA TIVOLI  91 X 210 CM</t>
        </is>
      </c>
      <c r="C1018" s="5" t="inlineStr">
        <is>
          <t>PUERTAS</t>
        </is>
      </c>
      <c r="D1018" s="11" t="n">
        <v>41</v>
      </c>
      <c r="E1018" s="12" t="n">
        <v>163104.47</v>
      </c>
      <c r="F1018" s="12" t="n">
        <v>585281.47</v>
      </c>
      <c r="G1018" s="14">
        <f>E1018/SUM(E$2:E$4165)</f>
        <v/>
      </c>
      <c r="H1018" s="14">
        <f>H1017+G1018</f>
        <v/>
      </c>
      <c r="I1018" s="5">
        <f>IF(H1018&lt;=p_rot_a,"A",IF(H1018&lt;=p_rot_b,"B","C"))</f>
        <v/>
      </c>
      <c r="J1018" s="5" t="inlineStr">
        <is>
          <t>NO</t>
        </is>
      </c>
    </row>
    <row r="1019">
      <c r="A1019" s="5" t="inlineStr">
        <is>
          <t>351100300991986</t>
        </is>
      </c>
      <c r="B1019" s="5" t="inlineStr">
        <is>
          <t>ONESTO / STECK BREAK 2X100 CON CAJA EXTERIOR IP65</t>
        </is>
      </c>
      <c r="C1019" s="5" t="inlineStr">
        <is>
          <t>ACCESORIOS ELECTRICOS Y CABLES</t>
        </is>
      </c>
      <c r="D1019" s="11" t="n">
        <v>27</v>
      </c>
      <c r="E1019" s="12" t="n">
        <v>163075.37</v>
      </c>
      <c r="F1019" s="12" t="n">
        <v>580005.28</v>
      </c>
      <c r="G1019" s="14">
        <f>E1019/SUM(E$2:E$4165)</f>
        <v/>
      </c>
      <c r="H1019" s="14">
        <f>H1018+G1019</f>
        <v/>
      </c>
      <c r="I1019" s="5">
        <f>IF(H1019&lt;=p_rot_a,"A",IF(H1019&lt;=p_rot_b,"B","C"))</f>
        <v/>
      </c>
      <c r="J1019" s="5" t="inlineStr">
        <is>
          <t>NO</t>
        </is>
      </c>
    </row>
    <row r="1020">
      <c r="A1020" s="5" t="inlineStr">
        <is>
          <t>PINT-AN-0038</t>
        </is>
      </c>
      <c r="B1020" s="5" t="inlineStr">
        <is>
          <t>LANCO WALL MASTER ACCENT BRILLANTE GALON ACEITE  WS715-4</t>
        </is>
      </c>
      <c r="C1020" s="5" t="inlineStr">
        <is>
          <t>ANTICORROSIVOS Y BASE ACEITE</t>
        </is>
      </c>
      <c r="D1020" s="11" t="n">
        <v>11</v>
      </c>
      <c r="E1020" s="12" t="n">
        <v>162787.19</v>
      </c>
      <c r="F1020" s="12" t="n">
        <v>276194.69</v>
      </c>
      <c r="G1020" s="14">
        <f>E1020/SUM(E$2:E$4165)</f>
        <v/>
      </c>
      <c r="H1020" s="14">
        <f>H1019+G1020</f>
        <v/>
      </c>
      <c r="I1020" s="5">
        <f>IF(H1020&lt;=p_rot_a,"A",IF(H1020&lt;=p_rot_b,"B","C"))</f>
        <v/>
      </c>
      <c r="J1020" s="5" t="inlineStr">
        <is>
          <t>NO</t>
        </is>
      </c>
    </row>
    <row r="1021">
      <c r="A1021" s="5" t="inlineStr">
        <is>
          <t>351100300992453</t>
        </is>
      </c>
      <c r="B1021" s="5" t="inlineStr">
        <is>
          <t>IRIS COMBO MUEBLE MADERA CLARO + LAVATORIO + GRIFERIA + DESAGUE 45CM X 45 CM X 78CM</t>
        </is>
      </c>
      <c r="C1021" s="5" t="inlineStr">
        <is>
          <t>LOZA SANITARIA</t>
        </is>
      </c>
      <c r="D1021" s="11" t="n">
        <v>10</v>
      </c>
      <c r="E1021" s="12" t="n">
        <v>162086.19</v>
      </c>
      <c r="F1021" s="12" t="n">
        <v>676106.1899999999</v>
      </c>
      <c r="G1021" s="14">
        <f>E1021/SUM(E$2:E$4165)</f>
        <v/>
      </c>
      <c r="H1021" s="14">
        <f>H1020+G1021</f>
        <v/>
      </c>
      <c r="I1021" s="5">
        <f>IF(H1021&lt;=p_rot_a,"A",IF(H1021&lt;=p_rot_b,"B","C"))</f>
        <v/>
      </c>
      <c r="J1021" s="5" t="inlineStr">
        <is>
          <t>NO</t>
        </is>
      </c>
    </row>
    <row r="1022">
      <c r="A1022" s="5" t="inlineStr">
        <is>
          <t>351100300992373</t>
        </is>
      </c>
      <c r="B1022" s="5" t="inlineStr">
        <is>
          <t>CINTA LED SMART LUZ AMARILLA Y BLANCA 5 METROS SMART WIFI 58027 / 901</t>
        </is>
      </c>
      <c r="C1022" s="5" t="inlineStr">
        <is>
          <t>ACCESORIOS ELECTRICOS Y CABLES</t>
        </is>
      </c>
      <c r="D1022" s="11" t="n">
        <v>46</v>
      </c>
      <c r="E1022" s="12" t="n">
        <v>161956.98</v>
      </c>
      <c r="F1022" s="12" t="n">
        <v>484450.88</v>
      </c>
      <c r="G1022" s="14">
        <f>E1022/SUM(E$2:E$4165)</f>
        <v/>
      </c>
      <c r="H1022" s="14">
        <f>H1021+G1022</f>
        <v/>
      </c>
      <c r="I1022" s="5">
        <f>IF(H1022&lt;=p_rot_a,"A",IF(H1022&lt;=p_rot_b,"B","C"))</f>
        <v/>
      </c>
      <c r="J1022" s="5" t="inlineStr">
        <is>
          <t>NO</t>
        </is>
      </c>
    </row>
    <row r="1023">
      <c r="A1023" s="5" t="inlineStr">
        <is>
          <t>351100300992566</t>
        </is>
      </c>
      <c r="B1023" s="5" t="inlineStr">
        <is>
          <t>BOLA CROMO COMBO MUEBLE BLANCO + LAVATORIO + GRIFERIA + DESAGUE 45CM X 45 CM X 78CM</t>
        </is>
      </c>
      <c r="C1023" s="5" t="inlineStr">
        <is>
          <t>LOZA SANITARIA</t>
        </is>
      </c>
      <c r="D1023" s="11" t="n">
        <v>7</v>
      </c>
      <c r="E1023" s="12" t="n">
        <v>161522.93</v>
      </c>
      <c r="F1023" s="12" t="n">
        <v>481415.93</v>
      </c>
      <c r="G1023" s="14">
        <f>E1023/SUM(E$2:E$4165)</f>
        <v/>
      </c>
      <c r="H1023" s="14">
        <f>H1022+G1023</f>
        <v/>
      </c>
      <c r="I1023" s="5">
        <f>IF(H1023&lt;=p_rot_a,"A",IF(H1023&lt;=p_rot_b,"B","C"))</f>
        <v/>
      </c>
      <c r="J1023" s="5" t="inlineStr">
        <is>
          <t>NO</t>
        </is>
      </c>
    </row>
    <row r="1024">
      <c r="A1024" s="5" t="inlineStr">
        <is>
          <t>38222</t>
        </is>
      </c>
      <c r="B1024" s="5" t="inlineStr">
        <is>
          <t>DESAGUE LAVATORIO CON SIFON FLEXIBLE GRACIELA</t>
        </is>
      </c>
      <c r="C1024" s="5" t="inlineStr">
        <is>
          <t>FERRETERIA GENERAL</t>
        </is>
      </c>
      <c r="D1024" s="11" t="n">
        <v>163</v>
      </c>
      <c r="E1024" s="12" t="n">
        <v>161290.55</v>
      </c>
      <c r="F1024" s="12" t="n">
        <v>383515.52</v>
      </c>
      <c r="G1024" s="14">
        <f>E1024/SUM(E$2:E$4165)</f>
        <v/>
      </c>
      <c r="H1024" s="14">
        <f>H1023+G1024</f>
        <v/>
      </c>
      <c r="I1024" s="5">
        <f>IF(H1024&lt;=p_rot_a,"A",IF(H1024&lt;=p_rot_b,"B","C"))</f>
        <v/>
      </c>
      <c r="J1024" s="5" t="inlineStr">
        <is>
          <t>NO</t>
        </is>
      </c>
    </row>
    <row r="1025">
      <c r="A1025" s="5" t="inlineStr">
        <is>
          <t>PINT-PA-0054</t>
        </is>
      </c>
      <c r="B1025" s="5" t="inlineStr">
        <is>
          <t>LANCO SUPER COAT TINT MATE CUBETA SC689-2</t>
        </is>
      </c>
      <c r="C1025" s="5" t="inlineStr">
        <is>
          <t>PINTURA ACRILICA</t>
        </is>
      </c>
      <c r="D1025" s="11" t="n">
        <v>6</v>
      </c>
      <c r="E1025" s="12" t="n">
        <v>161187.52</v>
      </c>
      <c r="F1025" s="12" t="n">
        <v>349557.52</v>
      </c>
      <c r="G1025" s="14">
        <f>E1025/SUM(E$2:E$4165)</f>
        <v/>
      </c>
      <c r="H1025" s="14">
        <f>H1024+G1025</f>
        <v/>
      </c>
      <c r="I1025" s="5">
        <f>IF(H1025&lt;=p_rot_a,"A",IF(H1025&lt;=p_rot_b,"B","C"))</f>
        <v/>
      </c>
      <c r="J1025" s="5" t="inlineStr">
        <is>
          <t>NO</t>
        </is>
      </c>
    </row>
    <row r="1026">
      <c r="A1026" s="5" t="inlineStr">
        <is>
          <t>351100300992391</t>
        </is>
      </c>
      <c r="B1026" s="5" t="inlineStr">
        <is>
          <t>TOTAL TALADRO INALAMB 3/8 12V 20NM 600RPM UTDLI1211 UTDLI1218</t>
        </is>
      </c>
      <c r="C1026" s="5" t="inlineStr">
        <is>
          <t>TALADROS</t>
        </is>
      </c>
      <c r="D1026" s="11" t="n">
        <v>35</v>
      </c>
      <c r="E1026" s="12" t="n">
        <v>160969.71</v>
      </c>
      <c r="F1026" s="12" t="n">
        <v>594583.89</v>
      </c>
      <c r="G1026" s="14">
        <f>E1026/SUM(E$2:E$4165)</f>
        <v/>
      </c>
      <c r="H1026" s="14">
        <f>H1025+G1026</f>
        <v/>
      </c>
      <c r="I1026" s="5">
        <f>IF(H1026&lt;=p_rot_a,"A",IF(H1026&lt;=p_rot_b,"B","C"))</f>
        <v/>
      </c>
      <c r="J1026" s="5" t="inlineStr">
        <is>
          <t>NO</t>
        </is>
      </c>
    </row>
    <row r="1027">
      <c r="A1027" s="5" t="inlineStr">
        <is>
          <t>71749</t>
        </is>
      </c>
      <c r="B1027" s="5" t="inlineStr">
        <is>
          <t>NO MAS CLAVOS 353g HENKEL 2052478</t>
        </is>
      </c>
      <c r="C1027" s="5" t="inlineStr">
        <is>
          <t>FERRETERIA GENERAL</t>
        </is>
      </c>
      <c r="D1027" s="11" t="n">
        <v>86</v>
      </c>
      <c r="E1027" s="12" t="n">
        <v>160792.14</v>
      </c>
      <c r="F1027" s="12" t="n">
        <v>539542.41</v>
      </c>
      <c r="G1027" s="14">
        <f>E1027/SUM(E$2:E$4165)</f>
        <v/>
      </c>
      <c r="H1027" s="14">
        <f>H1026+G1027</f>
        <v/>
      </c>
      <c r="I1027" s="5">
        <f>IF(H1027&lt;=p_rot_a,"A",IF(H1027&lt;=p_rot_b,"B","C"))</f>
        <v/>
      </c>
      <c r="J1027" s="5" t="inlineStr">
        <is>
          <t>NO</t>
        </is>
      </c>
    </row>
    <row r="1028">
      <c r="A1028" s="5" t="inlineStr">
        <is>
          <t>351100300992699</t>
        </is>
      </c>
      <c r="B1028" s="5" t="inlineStr">
        <is>
          <t>DJ DESAGUE LAVATORIO LUJOSO PUSH BLANCO CERAMIC INOX</t>
        </is>
      </c>
      <c r="C1028" s="5" t="inlineStr">
        <is>
          <t>IMPORTACION GRIFERIA</t>
        </is>
      </c>
      <c r="D1028" s="11" t="n">
        <v>36</v>
      </c>
      <c r="E1028" s="12" t="n">
        <v>160399.77</v>
      </c>
      <c r="F1028" s="12" t="n">
        <v>327724.94</v>
      </c>
      <c r="G1028" s="14">
        <f>E1028/SUM(E$2:E$4165)</f>
        <v/>
      </c>
      <c r="H1028" s="14">
        <f>H1027+G1028</f>
        <v/>
      </c>
      <c r="I1028" s="5">
        <f>IF(H1028&lt;=p_rot_a,"A",IF(H1028&lt;=p_rot_b,"B","C"))</f>
        <v/>
      </c>
      <c r="J1028" s="5" t="inlineStr">
        <is>
          <t>NO</t>
        </is>
      </c>
    </row>
    <row r="1029">
      <c r="A1029" s="5" t="inlineStr">
        <is>
          <t>73235</t>
        </is>
      </c>
      <c r="B1029" s="5" t="inlineStr">
        <is>
          <t>TOTAL  DISCO DIAMANTADO 4 1/2 CONTINUO  TAC2121151</t>
        </is>
      </c>
      <c r="C1029" s="5" t="inlineStr">
        <is>
          <t>FERRETERIA GENERAL</t>
        </is>
      </c>
      <c r="D1029" s="11" t="n">
        <v>111</v>
      </c>
      <c r="E1029" s="12" t="n">
        <v>160293.26</v>
      </c>
      <c r="F1029" s="12" t="n">
        <v>321268.14</v>
      </c>
      <c r="G1029" s="14">
        <f>E1029/SUM(E$2:E$4165)</f>
        <v/>
      </c>
      <c r="H1029" s="14">
        <f>H1028+G1029</f>
        <v/>
      </c>
      <c r="I1029" s="5">
        <f>IF(H1029&lt;=p_rot_a,"A",IF(H1029&lt;=p_rot_b,"B","C"))</f>
        <v/>
      </c>
      <c r="J1029" s="5" t="inlineStr">
        <is>
          <t>NO</t>
        </is>
      </c>
    </row>
    <row r="1030">
      <c r="A1030" s="5" t="inlineStr">
        <is>
          <t>351100300992903</t>
        </is>
      </c>
      <c r="B1030" s="5" t="inlineStr">
        <is>
          <t>COMBO FREGADERO BARCELONA DORADO + CACHERA DIAMANTE DORADO LS-3 50CM X 40CM</t>
        </is>
      </c>
      <c r="C1030" s="5" t="inlineStr">
        <is>
          <t>IMPORTACION FREGADEROS</t>
        </is>
      </c>
      <c r="D1030" s="11" t="n">
        <v>8</v>
      </c>
      <c r="E1030" s="12" t="n">
        <v>160079.12</v>
      </c>
      <c r="F1030" s="12" t="n">
        <v>424070.8</v>
      </c>
      <c r="G1030" s="14">
        <f>E1030/SUM(E$2:E$4165)</f>
        <v/>
      </c>
      <c r="H1030" s="14">
        <f>H1029+G1030</f>
        <v/>
      </c>
      <c r="I1030" s="5">
        <f>IF(H1030&lt;=p_rot_a,"A",IF(H1030&lt;=p_rot_b,"B","C"))</f>
        <v/>
      </c>
      <c r="J1030" s="5" t="inlineStr">
        <is>
          <t>NO</t>
        </is>
      </c>
    </row>
    <row r="1031">
      <c r="A1031" s="5" t="inlineStr">
        <is>
          <t>5006</t>
        </is>
      </c>
      <c r="B1031" s="5" t="inlineStr">
        <is>
          <t>TOTAL PISTOLA CON COMPRESOR HVLP 550W UTT5006</t>
        </is>
      </c>
      <c r="C1031" s="5" t="inlineStr">
        <is>
          <t>SIN CATEGORIA</t>
        </is>
      </c>
      <c r="D1031" s="11" t="n">
        <v>22</v>
      </c>
      <c r="E1031" s="12" t="n">
        <v>160073.66</v>
      </c>
      <c r="F1031" s="12" t="n">
        <v>529658.8</v>
      </c>
      <c r="G1031" s="14">
        <f>E1031/SUM(E$2:E$4165)</f>
        <v/>
      </c>
      <c r="H1031" s="14">
        <f>H1030+G1031</f>
        <v/>
      </c>
      <c r="I1031" s="5">
        <f>IF(H1031&lt;=p_rot_a,"A",IF(H1031&lt;=p_rot_b,"B","C"))</f>
        <v/>
      </c>
      <c r="J1031" s="5" t="inlineStr">
        <is>
          <t>NO</t>
        </is>
      </c>
    </row>
    <row r="1032">
      <c r="A1032" s="5" t="inlineStr">
        <is>
          <t>107</t>
        </is>
      </c>
      <c r="B1032" s="5" t="inlineStr">
        <is>
          <t>CABLE 12 NEGRO POR METRO</t>
        </is>
      </c>
      <c r="C1032" s="5" t="inlineStr">
        <is>
          <t>ACCESORIOS ELECTRICOS Y CABLES</t>
        </is>
      </c>
      <c r="D1032" s="11" t="n">
        <v>1878</v>
      </c>
      <c r="E1032" s="12" t="n">
        <v>159974.71</v>
      </c>
      <c r="F1032" s="12" t="n">
        <v>589990.73</v>
      </c>
      <c r="G1032" s="14">
        <f>E1032/SUM(E$2:E$4165)</f>
        <v/>
      </c>
      <c r="H1032" s="14">
        <f>H1031+G1032</f>
        <v/>
      </c>
      <c r="I1032" s="5">
        <f>IF(H1032&lt;=p_rot_a,"A",IF(H1032&lt;=p_rot_b,"B","C"))</f>
        <v/>
      </c>
      <c r="J1032" s="5" t="inlineStr">
        <is>
          <t>NO</t>
        </is>
      </c>
    </row>
    <row r="1033">
      <c r="A1033" s="5" t="inlineStr">
        <is>
          <t>9116</t>
        </is>
      </c>
      <c r="B1033" s="5" t="inlineStr">
        <is>
          <t>UNION 2 PVC</t>
        </is>
      </c>
      <c r="C1033" s="5" t="inlineStr">
        <is>
          <t>TUBERIA PVC, CANOAS Y ACCESORIOS</t>
        </is>
      </c>
      <c r="D1033" s="11" t="n">
        <v>196</v>
      </c>
      <c r="E1033" s="12" t="n">
        <v>159812.78</v>
      </c>
      <c r="F1033" s="12" t="n">
        <v>184919.33</v>
      </c>
      <c r="G1033" s="14">
        <f>E1033/SUM(E$2:E$4165)</f>
        <v/>
      </c>
      <c r="H1033" s="14">
        <f>H1032+G1033</f>
        <v/>
      </c>
      <c r="I1033" s="5">
        <f>IF(H1033&lt;=p_rot_a,"A",IF(H1033&lt;=p_rot_b,"B","C"))</f>
        <v/>
      </c>
      <c r="J1033" s="5" t="inlineStr">
        <is>
          <t>NO</t>
        </is>
      </c>
    </row>
    <row r="1034">
      <c r="A1034" s="5" t="inlineStr">
        <is>
          <t>10100008</t>
        </is>
      </c>
      <c r="B1034" s="5" t="inlineStr">
        <is>
          <t>ANGULAR 2 X 3/16</t>
        </is>
      </c>
      <c r="C1034" s="5" t="inlineStr">
        <is>
          <t>ANGULAR HIERRO</t>
        </is>
      </c>
      <c r="D1034" s="11" t="n">
        <v>50</v>
      </c>
      <c r="E1034" s="12" t="n">
        <v>159707.16</v>
      </c>
      <c r="F1034" s="12" t="n">
        <v>638271.16</v>
      </c>
      <c r="G1034" s="14">
        <f>E1034/SUM(E$2:E$4165)</f>
        <v/>
      </c>
      <c r="H1034" s="14">
        <f>H1033+G1034</f>
        <v/>
      </c>
      <c r="I1034" s="5">
        <f>IF(H1034&lt;=p_rot_a,"A",IF(H1034&lt;=p_rot_b,"B","C"))</f>
        <v/>
      </c>
      <c r="J1034" s="5" t="inlineStr">
        <is>
          <t>NO</t>
        </is>
      </c>
    </row>
    <row r="1035">
      <c r="A1035" s="5" t="inlineStr">
        <is>
          <t>71239</t>
        </is>
      </c>
      <c r="B1035" s="5" t="inlineStr">
        <is>
          <t>PILA ENCHAPADA MEDIANA 75X50 DERECHA #08</t>
        </is>
      </c>
      <c r="C1035" s="5" t="inlineStr">
        <is>
          <t>PILAS</t>
        </is>
      </c>
      <c r="D1035" s="11" t="n">
        <v>18</v>
      </c>
      <c r="E1035" s="12" t="n">
        <v>159413.25</v>
      </c>
      <c r="F1035" s="12" t="n">
        <v>618413.25</v>
      </c>
      <c r="G1035" s="14">
        <f>E1035/SUM(E$2:E$4165)</f>
        <v/>
      </c>
      <c r="H1035" s="14">
        <f>H1034+G1035</f>
        <v/>
      </c>
      <c r="I1035" s="5">
        <f>IF(H1035&lt;=p_rot_a,"A",IF(H1035&lt;=p_rot_b,"B","C"))</f>
        <v/>
      </c>
      <c r="J1035" s="5" t="inlineStr">
        <is>
          <t>NO</t>
        </is>
      </c>
    </row>
    <row r="1036">
      <c r="A1036" s="5" t="inlineStr">
        <is>
          <t>6223</t>
        </is>
      </c>
      <c r="B1036" s="5" t="inlineStr">
        <is>
          <t>SET DE PINTOR BANDEJA/MARCO/FELPA</t>
        </is>
      </c>
      <c r="C1036" s="5" t="inlineStr">
        <is>
          <t>IMPORTACION FERRETERIA GENERAL</t>
        </is>
      </c>
      <c r="D1036" s="11" t="n">
        <v>108</v>
      </c>
      <c r="E1036" s="12" t="n">
        <v>159393.34</v>
      </c>
      <c r="F1036" s="12" t="n">
        <v>267214.16</v>
      </c>
      <c r="G1036" s="14">
        <f>E1036/SUM(E$2:E$4165)</f>
        <v/>
      </c>
      <c r="H1036" s="14">
        <f>H1035+G1036</f>
        <v/>
      </c>
      <c r="I1036" s="5">
        <f>IF(H1036&lt;=p_rot_a,"A",IF(H1036&lt;=p_rot_b,"B","C"))</f>
        <v/>
      </c>
      <c r="J1036" s="5" t="inlineStr">
        <is>
          <t>NO</t>
        </is>
      </c>
    </row>
    <row r="1037">
      <c r="A1037" s="5" t="inlineStr">
        <is>
          <t>351100300992581</t>
        </is>
      </c>
      <c r="B1037" s="5" t="inlineStr">
        <is>
          <t>PASAMANOS AM-2251 1PULG X 60CM PROMO</t>
        </is>
      </c>
      <c r="C1037" s="5" t="inlineStr">
        <is>
          <t>IMPORTACION GRIFERIA</t>
        </is>
      </c>
      <c r="D1037" s="11" t="n">
        <v>42</v>
      </c>
      <c r="E1037" s="12" t="n">
        <v>159376.17</v>
      </c>
      <c r="F1037" s="12" t="n">
        <v>221256.64</v>
      </c>
      <c r="G1037" s="14">
        <f>E1037/SUM(E$2:E$4165)</f>
        <v/>
      </c>
      <c r="H1037" s="14">
        <f>H1036+G1037</f>
        <v/>
      </c>
      <c r="I1037" s="5">
        <f>IF(H1037&lt;=p_rot_a,"A",IF(H1037&lt;=p_rot_b,"B","C"))</f>
        <v/>
      </c>
      <c r="J1037" s="5" t="inlineStr">
        <is>
          <t>NO</t>
        </is>
      </c>
    </row>
    <row r="1038">
      <c r="A1038" s="5" t="inlineStr">
        <is>
          <t>965</t>
        </is>
      </c>
      <c r="B1038" s="5" t="inlineStr">
        <is>
          <t>CODO 1 1/2 X 90</t>
        </is>
      </c>
      <c r="C1038" s="5" t="inlineStr">
        <is>
          <t>TUBERIA PVC, CANOAS Y ACCESORIOS</t>
        </is>
      </c>
      <c r="D1038" s="11" t="n">
        <v>426</v>
      </c>
      <c r="E1038" s="12" t="n">
        <v>159061.96</v>
      </c>
      <c r="F1038" s="12" t="n">
        <v>218173.75</v>
      </c>
      <c r="G1038" s="14">
        <f>E1038/SUM(E$2:E$4165)</f>
        <v/>
      </c>
      <c r="H1038" s="14">
        <f>H1037+G1038</f>
        <v/>
      </c>
      <c r="I1038" s="5">
        <f>IF(H1038&lt;=p_rot_a,"A",IF(H1038&lt;=p_rot_b,"B","C"))</f>
        <v/>
      </c>
      <c r="J1038" s="5" t="inlineStr">
        <is>
          <t>NO</t>
        </is>
      </c>
    </row>
    <row r="1039">
      <c r="A1039" s="5" t="inlineStr">
        <is>
          <t>50992908</t>
        </is>
      </c>
      <c r="B1039" s="5" t="inlineStr">
        <is>
          <t>MUEBLE BAÑO PG0063 OSCURO CON ESPEJO LED AQUABELLA 28CM LARGO X 26CM ANCHO NO INCLUYE GRIFERIA</t>
        </is>
      </c>
      <c r="C1039" s="5" t="inlineStr">
        <is>
          <t>LOZA SANITARIA</t>
        </is>
      </c>
      <c r="D1039" s="11" t="n">
        <v>7</v>
      </c>
      <c r="E1039" s="12" t="n">
        <v>158676.53</v>
      </c>
      <c r="F1039" s="12" t="n">
        <v>495569.03</v>
      </c>
      <c r="G1039" s="14">
        <f>E1039/SUM(E$2:E$4165)</f>
        <v/>
      </c>
      <c r="H1039" s="14">
        <f>H1038+G1039</f>
        <v/>
      </c>
      <c r="I1039" s="5">
        <f>IF(H1039&lt;=p_rot_a,"A",IF(H1039&lt;=p_rot_b,"B","C"))</f>
        <v/>
      </c>
      <c r="J1039" s="5" t="inlineStr">
        <is>
          <t>NO</t>
        </is>
      </c>
    </row>
    <row r="1040">
      <c r="A1040" s="5" t="inlineStr">
        <is>
          <t>351100300990746</t>
        </is>
      </c>
      <c r="B1040" s="5" t="inlineStr">
        <is>
          <t>FAME DUCHA FAMINHO COLOR NEGRO 4 TEMPERATURAS CON MANGUERA Y NIPLE</t>
        </is>
      </c>
      <c r="C1040" s="5" t="inlineStr">
        <is>
          <t>GRIFERIA - ACC. BAÑO Y COCINA</t>
        </is>
      </c>
      <c r="D1040" s="11" t="n">
        <v>35</v>
      </c>
      <c r="E1040" s="12" t="n">
        <v>158611.48</v>
      </c>
      <c r="F1040" s="12" t="n">
        <v>551171.23</v>
      </c>
      <c r="G1040" s="14">
        <f>E1040/SUM(E$2:E$4165)</f>
        <v/>
      </c>
      <c r="H1040" s="14">
        <f>H1039+G1040</f>
        <v/>
      </c>
      <c r="I1040" s="5">
        <f>IF(H1040&lt;=p_rot_a,"A",IF(H1040&lt;=p_rot_b,"B","C"))</f>
        <v/>
      </c>
      <c r="J1040" s="5" t="inlineStr">
        <is>
          <t>NO</t>
        </is>
      </c>
    </row>
    <row r="1041">
      <c r="A1041" s="5" t="inlineStr">
        <is>
          <t>PINT-AN-0024</t>
        </is>
      </c>
      <c r="B1041" s="5" t="inlineStr">
        <is>
          <t>LANCO ANTICORROSIVO IND NEGRO 1/4 AC3435-5</t>
        </is>
      </c>
      <c r="C1041" s="5" t="inlineStr">
        <is>
          <t>ANTICORROSIVOS Y BASE ACEITE</t>
        </is>
      </c>
      <c r="D1041" s="11" t="n">
        <v>119</v>
      </c>
      <c r="E1041" s="12" t="n">
        <v>157305.16</v>
      </c>
      <c r="F1041" s="12" t="n">
        <v>524553.16</v>
      </c>
      <c r="G1041" s="14">
        <f>E1041/SUM(E$2:E$4165)</f>
        <v/>
      </c>
      <c r="H1041" s="14">
        <f>H1040+G1041</f>
        <v/>
      </c>
      <c r="I1041" s="5">
        <f>IF(H1041&lt;=p_rot_a,"A",IF(H1041&lt;=p_rot_b,"B","C"))</f>
        <v/>
      </c>
      <c r="J1041" s="5" t="inlineStr">
        <is>
          <t>NO</t>
        </is>
      </c>
    </row>
    <row r="1042">
      <c r="A1042" s="5" t="inlineStr">
        <is>
          <t>2112</t>
        </is>
      </c>
      <c r="B1042" s="5" t="inlineStr">
        <is>
          <t>PINO 1X16 4MTS</t>
        </is>
      </c>
      <c r="C1042" s="5" t="inlineStr">
        <is>
          <t>PINO</t>
        </is>
      </c>
      <c r="D1042" s="11" t="n">
        <v>31</v>
      </c>
      <c r="E1042" s="12" t="n">
        <v>157198.14</v>
      </c>
      <c r="F1042" s="12" t="n">
        <v>696300.63</v>
      </c>
      <c r="G1042" s="14">
        <f>E1042/SUM(E$2:E$4165)</f>
        <v/>
      </c>
      <c r="H1042" s="14">
        <f>H1041+G1042</f>
        <v/>
      </c>
      <c r="I1042" s="5">
        <f>IF(H1042&lt;=p_rot_a,"A",IF(H1042&lt;=p_rot_b,"B","C"))</f>
        <v/>
      </c>
      <c r="J1042" s="5" t="inlineStr">
        <is>
          <t>NO</t>
        </is>
      </c>
    </row>
    <row r="1043">
      <c r="A1043" s="5" t="inlineStr">
        <is>
          <t>4037</t>
        </is>
      </c>
      <c r="B1043" s="5" t="inlineStr">
        <is>
          <t>TOTAL DISCO METAL 7 CORTE FINO AT000717</t>
        </is>
      </c>
      <c r="C1043" s="5" t="inlineStr">
        <is>
          <t>FERRETERIA GENERAL</t>
        </is>
      </c>
      <c r="D1043" s="11" t="n">
        <v>150</v>
      </c>
      <c r="E1043" s="12" t="n">
        <v>156960.45</v>
      </c>
      <c r="F1043" s="12" t="n">
        <v>219469.95</v>
      </c>
      <c r="G1043" s="14">
        <f>E1043/SUM(E$2:E$4165)</f>
        <v/>
      </c>
      <c r="H1043" s="14">
        <f>H1042+G1043</f>
        <v/>
      </c>
      <c r="I1043" s="5">
        <f>IF(H1043&lt;=p_rot_a,"A",IF(H1043&lt;=p_rot_b,"B","C"))</f>
        <v/>
      </c>
      <c r="J1043" s="5" t="inlineStr">
        <is>
          <t>NO</t>
        </is>
      </c>
    </row>
    <row r="1044">
      <c r="A1044" s="5" t="inlineStr">
        <is>
          <t>3048</t>
        </is>
      </c>
      <c r="B1044" s="5" t="inlineStr">
        <is>
          <t>CH CENTRO DE CARGA 12 CIRCUITOS EMPOTRAR</t>
        </is>
      </c>
      <c r="C1044" s="5" t="inlineStr">
        <is>
          <t>ACCESORIOS ELECTRICOS Y CABLES</t>
        </is>
      </c>
      <c r="D1044" s="11" t="n">
        <v>13</v>
      </c>
      <c r="E1044" s="12" t="n">
        <v>156782.59</v>
      </c>
      <c r="F1044" s="12" t="n">
        <v>843098.62</v>
      </c>
      <c r="G1044" s="14">
        <f>E1044/SUM(E$2:E$4165)</f>
        <v/>
      </c>
      <c r="H1044" s="14">
        <f>H1043+G1044</f>
        <v/>
      </c>
      <c r="I1044" s="5">
        <f>IF(H1044&lt;=p_rot_a,"A",IF(H1044&lt;=p_rot_b,"B","C"))</f>
        <v/>
      </c>
      <c r="J1044" s="5" t="inlineStr">
        <is>
          <t>NO</t>
        </is>
      </c>
    </row>
    <row r="1045">
      <c r="A1045" s="5" t="inlineStr">
        <is>
          <t>3467</t>
        </is>
      </c>
      <c r="B1045" s="5" t="inlineStr">
        <is>
          <t>CERAMICA NAPOLE BEIGE 48X48 CAJA 2.34M2 PRIMERA CALIDAD</t>
        </is>
      </c>
      <c r="C1045" s="5" t="inlineStr">
        <is>
          <t>CERAMICAS, AZULEJOS, PORCELANATOS</t>
        </is>
      </c>
      <c r="D1045" s="11" t="n">
        <v>84</v>
      </c>
      <c r="E1045" s="12" t="n">
        <v>156230.37</v>
      </c>
      <c r="F1045" s="12" t="n">
        <v>618845.84</v>
      </c>
      <c r="G1045" s="14">
        <f>E1045/SUM(E$2:E$4165)</f>
        <v/>
      </c>
      <c r="H1045" s="14">
        <f>H1044+G1045</f>
        <v/>
      </c>
      <c r="I1045" s="5">
        <f>IF(H1045&lt;=p_rot_a,"A",IF(H1045&lt;=p_rot_b,"B","C"))</f>
        <v/>
      </c>
      <c r="J1045" s="5" t="inlineStr">
        <is>
          <t>NO</t>
        </is>
      </c>
    </row>
    <row r="1046">
      <c r="A1046" s="5" t="inlineStr">
        <is>
          <t>351100300992318</t>
        </is>
      </c>
      <c r="B1046" s="5" t="inlineStr">
        <is>
          <t>CACHERA LAVATORIO TIPO BOWL DORADA ULTRA LUJO FF6001G</t>
        </is>
      </c>
      <c r="C1046" s="5" t="inlineStr">
        <is>
          <t>IMPORTACION GRIFERIA</t>
        </is>
      </c>
      <c r="D1046" s="11" t="n">
        <v>10</v>
      </c>
      <c r="E1046" s="12" t="n">
        <v>156225.55</v>
      </c>
      <c r="F1046" s="12" t="n">
        <v>314853</v>
      </c>
      <c r="G1046" s="14">
        <f>E1046/SUM(E$2:E$4165)</f>
        <v/>
      </c>
      <c r="H1046" s="14">
        <f>H1045+G1046</f>
        <v/>
      </c>
      <c r="I1046" s="5">
        <f>IF(H1046&lt;=p_rot_a,"A",IF(H1046&lt;=p_rot_b,"B","C"))</f>
        <v/>
      </c>
      <c r="J1046" s="5" t="inlineStr">
        <is>
          <t>NO</t>
        </is>
      </c>
    </row>
    <row r="1047">
      <c r="A1047" s="5" t="inlineStr">
        <is>
          <t>351100300992295</t>
        </is>
      </c>
      <c r="B1047" s="5" t="inlineStr">
        <is>
          <t>LLAVE LAVATORIO BOWL MATE LORIENT P-11641 DAMASHKE</t>
        </is>
      </c>
      <c r="C1047" s="5" t="inlineStr">
        <is>
          <t>SIN CATEGORIA</t>
        </is>
      </c>
      <c r="D1047" s="11" t="n">
        <v>16</v>
      </c>
      <c r="E1047" s="12" t="n">
        <v>156119.02</v>
      </c>
      <c r="F1047" s="12" t="n">
        <v>327564.63</v>
      </c>
      <c r="G1047" s="14">
        <f>E1047/SUM(E$2:E$4165)</f>
        <v/>
      </c>
      <c r="H1047" s="14">
        <f>H1046+G1047</f>
        <v/>
      </c>
      <c r="I1047" s="5">
        <f>IF(H1047&lt;=p_rot_a,"A",IF(H1047&lt;=p_rot_b,"B","C"))</f>
        <v/>
      </c>
      <c r="J1047" s="5" t="inlineStr">
        <is>
          <t>NO</t>
        </is>
      </c>
    </row>
    <row r="1048">
      <c r="A1048" s="5" t="inlineStr">
        <is>
          <t>351100300992220</t>
        </is>
      </c>
      <c r="B1048" s="5" t="inlineStr">
        <is>
          <t>JUEGO ACCESORIOS PARA BAÑO NEGRO 6 PCS AQP-23188</t>
        </is>
      </c>
      <c r="C1048" s="5" t="inlineStr">
        <is>
          <t>IMPORTACION GRIFERIA</t>
        </is>
      </c>
      <c r="D1048" s="11" t="n">
        <v>31</v>
      </c>
      <c r="E1048" s="12" t="n">
        <v>155923.67</v>
      </c>
      <c r="F1048" s="12" t="n">
        <v>535922.53</v>
      </c>
      <c r="G1048" s="14">
        <f>E1048/SUM(E$2:E$4165)</f>
        <v/>
      </c>
      <c r="H1048" s="14">
        <f>H1047+G1048</f>
        <v/>
      </c>
      <c r="I1048" s="5">
        <f>IF(H1048&lt;=p_rot_a,"A",IF(H1048&lt;=p_rot_b,"B","C"))</f>
        <v/>
      </c>
      <c r="J1048" s="5" t="inlineStr">
        <is>
          <t>NO</t>
        </is>
      </c>
    </row>
    <row r="1049">
      <c r="A1049" s="5" t="inlineStr">
        <is>
          <t>PINT-AN-0035</t>
        </is>
      </c>
      <c r="B1049" s="5" t="inlineStr">
        <is>
          <t>LANCO DUREX ANTICORROSIVO ROJO CUBETA DE738-2</t>
        </is>
      </c>
      <c r="C1049" s="5" t="inlineStr">
        <is>
          <t>ANTICORROSIVOS Y BASE ACEITE</t>
        </is>
      </c>
      <c r="D1049" s="11" t="n">
        <v>9</v>
      </c>
      <c r="E1049" s="12" t="n">
        <v>155347.65</v>
      </c>
      <c r="F1049" s="12" t="n">
        <v>646297.15</v>
      </c>
      <c r="G1049" s="14">
        <f>E1049/SUM(E$2:E$4165)</f>
        <v/>
      </c>
      <c r="H1049" s="14">
        <f>H1048+G1049</f>
        <v/>
      </c>
      <c r="I1049" s="5">
        <f>IF(H1049&lt;=p_rot_a,"A",IF(H1049&lt;=p_rot_b,"B","C"))</f>
        <v/>
      </c>
      <c r="J1049" s="5" t="inlineStr">
        <is>
          <t>NO</t>
        </is>
      </c>
    </row>
    <row r="1050">
      <c r="A1050" s="5" t="inlineStr">
        <is>
          <t>351100300992226</t>
        </is>
      </c>
      <c r="B1050" s="5" t="inlineStr">
        <is>
          <t>DESAGUE CUADRADO 4X4 NEGRO TIPO REJILLA AQP-23133</t>
        </is>
      </c>
      <c r="C1050" s="5" t="inlineStr">
        <is>
          <t>IMPORTACION GRIFERIA</t>
        </is>
      </c>
      <c r="D1050" s="11" t="n">
        <v>96</v>
      </c>
      <c r="E1050" s="12" t="n">
        <v>155127.75</v>
      </c>
      <c r="F1050" s="12" t="n">
        <v>329739.82</v>
      </c>
      <c r="G1050" s="14">
        <f>E1050/SUM(E$2:E$4165)</f>
        <v/>
      </c>
      <c r="H1050" s="14">
        <f>H1049+G1050</f>
        <v/>
      </c>
      <c r="I1050" s="5">
        <f>IF(H1050&lt;=p_rot_a,"A",IF(H1050&lt;=p_rot_b,"B","C"))</f>
        <v/>
      </c>
      <c r="J1050" s="5" t="inlineStr">
        <is>
          <t>NO</t>
        </is>
      </c>
    </row>
    <row r="1051">
      <c r="A1051" s="5" t="inlineStr">
        <is>
          <t>351100300991763</t>
        </is>
      </c>
      <c r="B1051" s="5" t="inlineStr">
        <is>
          <t xml:space="preserve">GRACIELA FREGADERO SATIN SUBMONTAR 1 TANQUE 75X45X23 </t>
        </is>
      </c>
      <c r="C1051" s="5" t="inlineStr">
        <is>
          <t>GRIFERIA - ACC. BAÑO Y COCINA</t>
        </is>
      </c>
      <c r="D1051" s="11" t="n">
        <v>9</v>
      </c>
      <c r="E1051" s="12" t="n">
        <v>154846.14</v>
      </c>
      <c r="F1051" s="12" t="n">
        <v>722247.79</v>
      </c>
      <c r="G1051" s="14">
        <f>E1051/SUM(E$2:E$4165)</f>
        <v/>
      </c>
      <c r="H1051" s="14">
        <f>H1050+G1051</f>
        <v/>
      </c>
      <c r="I1051" s="5">
        <f>IF(H1051&lt;=p_rot_a,"A",IF(H1051&lt;=p_rot_b,"B","C"))</f>
        <v/>
      </c>
      <c r="J1051" s="5" t="inlineStr">
        <is>
          <t>NO</t>
        </is>
      </c>
    </row>
    <row r="1052">
      <c r="A1052" s="5" t="inlineStr">
        <is>
          <t>338</t>
        </is>
      </c>
      <c r="B1052" s="5" t="inlineStr">
        <is>
          <t>PILA ENCHAPADA MINI IZQUIERDA 65X40   #15</t>
        </is>
      </c>
      <c r="C1052" s="5" t="inlineStr">
        <is>
          <t>PILAS</t>
        </is>
      </c>
      <c r="D1052" s="11" t="n">
        <v>23</v>
      </c>
      <c r="E1052" s="12" t="n">
        <v>154756.21</v>
      </c>
      <c r="F1052" s="12" t="n">
        <v>603256.21</v>
      </c>
      <c r="G1052" s="14">
        <f>E1052/SUM(E$2:E$4165)</f>
        <v/>
      </c>
      <c r="H1052" s="14">
        <f>H1051+G1052</f>
        <v/>
      </c>
      <c r="I1052" s="5">
        <f>IF(H1052&lt;=p_rot_a,"A",IF(H1052&lt;=p_rot_b,"B","C"))</f>
        <v/>
      </c>
      <c r="J1052" s="5" t="inlineStr">
        <is>
          <t>NO</t>
        </is>
      </c>
    </row>
    <row r="1053">
      <c r="A1053" s="5" t="inlineStr">
        <is>
          <t>849</t>
        </is>
      </c>
      <c r="B1053" s="5" t="inlineStr">
        <is>
          <t>PILA ENCHAPADA 1TANQUE 1 BATEA IZQUIERDA 90X70 #12</t>
        </is>
      </c>
      <c r="C1053" s="5" t="inlineStr">
        <is>
          <t>PILAS</t>
        </is>
      </c>
      <c r="D1053" s="11" t="n">
        <v>15</v>
      </c>
      <c r="E1053" s="12" t="n">
        <v>154497.13</v>
      </c>
      <c r="F1053" s="12" t="n">
        <v>611997.13</v>
      </c>
      <c r="G1053" s="14">
        <f>E1053/SUM(E$2:E$4165)</f>
        <v/>
      </c>
      <c r="H1053" s="14">
        <f>H1052+G1053</f>
        <v/>
      </c>
      <c r="I1053" s="5">
        <f>IF(H1053&lt;=p_rot_a,"A",IF(H1053&lt;=p_rot_b,"B","C"))</f>
        <v/>
      </c>
      <c r="J1053" s="5" t="inlineStr">
        <is>
          <t>NO</t>
        </is>
      </c>
    </row>
    <row r="1054">
      <c r="A1054" s="5" t="inlineStr">
        <is>
          <t>3057</t>
        </is>
      </c>
      <c r="B1054" s="5" t="inlineStr">
        <is>
          <t>CH BREAKER 2X50</t>
        </is>
      </c>
      <c r="C1054" s="5" t="inlineStr">
        <is>
          <t>ACCESORIOS ELECTRICOS Y CABLES</t>
        </is>
      </c>
      <c r="D1054" s="11" t="n">
        <v>40</v>
      </c>
      <c r="E1054" s="12" t="n">
        <v>154495.67</v>
      </c>
      <c r="F1054" s="12" t="n">
        <v>638663.15</v>
      </c>
      <c r="G1054" s="14">
        <f>E1054/SUM(E$2:E$4165)</f>
        <v/>
      </c>
      <c r="H1054" s="14">
        <f>H1053+G1054</f>
        <v/>
      </c>
      <c r="I1054" s="5">
        <f>IF(H1054&lt;=p_rot_a,"A",IF(H1054&lt;=p_rot_b,"B","C"))</f>
        <v/>
      </c>
      <c r="J1054" s="5" t="inlineStr">
        <is>
          <t>NO</t>
        </is>
      </c>
    </row>
    <row r="1055">
      <c r="A1055" s="5" t="inlineStr">
        <is>
          <t>351100300992839</t>
        </is>
      </c>
      <c r="B1055" s="5" t="inlineStr">
        <is>
          <t>LLAVE LAVATORIO TIPO BOWL ALTA NETRO AGUA CALIENTE AGUA FRIA HTK-M-3B</t>
        </is>
      </c>
      <c r="C1055" s="5" t="inlineStr">
        <is>
          <t>IMPORTACION GRIFERIA</t>
        </is>
      </c>
      <c r="D1055" s="11" t="n">
        <v>18</v>
      </c>
      <c r="E1055" s="12" t="n">
        <v>154158.27</v>
      </c>
      <c r="F1055" s="12" t="n">
        <v>235486.73</v>
      </c>
      <c r="G1055" s="14">
        <f>E1055/SUM(E$2:E$4165)</f>
        <v/>
      </c>
      <c r="H1055" s="14">
        <f>H1054+G1055</f>
        <v/>
      </c>
      <c r="I1055" s="5">
        <f>IF(H1055&lt;=p_rot_a,"A",IF(H1055&lt;=p_rot_b,"B","C"))</f>
        <v/>
      </c>
      <c r="J1055" s="5" t="inlineStr">
        <is>
          <t>NO</t>
        </is>
      </c>
    </row>
    <row r="1056">
      <c r="A1056" s="5" t="inlineStr">
        <is>
          <t>72699</t>
        </is>
      </c>
      <c r="B1056" s="5" t="inlineStr">
        <is>
          <t>ALAMBRE PUAS 400VRS 300M</t>
        </is>
      </c>
      <c r="C1056" s="5" t="inlineStr">
        <is>
          <t>TUBERIA INDUSTRIAL, HIERROS PLANOS Y CORRUGADOS</t>
        </is>
      </c>
      <c r="D1056" s="11" t="n">
        <v>32</v>
      </c>
      <c r="E1056" s="12" t="n">
        <v>154026.38</v>
      </c>
      <c r="F1056" s="12" t="n">
        <v>562745.16</v>
      </c>
      <c r="G1056" s="14">
        <f>E1056/SUM(E$2:E$4165)</f>
        <v/>
      </c>
      <c r="H1056" s="14">
        <f>H1055+G1056</f>
        <v/>
      </c>
      <c r="I1056" s="5">
        <f>IF(H1056&lt;=p_rot_a,"A",IF(H1056&lt;=p_rot_b,"B","C"))</f>
        <v/>
      </c>
      <c r="J1056" s="5" t="inlineStr">
        <is>
          <t>NO</t>
        </is>
      </c>
    </row>
    <row r="1057">
      <c r="A1057" s="5" t="inlineStr">
        <is>
          <t>9147</t>
        </is>
      </c>
      <c r="B1057" s="5" t="inlineStr">
        <is>
          <t>TUBO EMT 1 1/4 UL</t>
        </is>
      </c>
      <c r="C1057" s="5" t="inlineStr">
        <is>
          <t>ACCESORIOS ELECTRICOS Y CABLES</t>
        </is>
      </c>
      <c r="D1057" s="11" t="n">
        <v>43</v>
      </c>
      <c r="E1057" s="12" t="n">
        <v>154012.01</v>
      </c>
      <c r="F1057" s="12" t="n">
        <v>492438.41</v>
      </c>
      <c r="G1057" s="14">
        <f>E1057/SUM(E$2:E$4165)</f>
        <v/>
      </c>
      <c r="H1057" s="14">
        <f>H1056+G1057</f>
        <v/>
      </c>
      <c r="I1057" s="5">
        <f>IF(H1057&lt;=p_rot_a,"A",IF(H1057&lt;=p_rot_b,"B","C"))</f>
        <v/>
      </c>
      <c r="J1057" s="5" t="inlineStr">
        <is>
          <t>NO</t>
        </is>
      </c>
    </row>
    <row r="1058">
      <c r="A1058" s="5" t="inlineStr">
        <is>
          <t>3022</t>
        </is>
      </c>
      <c r="B1058" s="5" t="inlineStr">
        <is>
          <t>AGUILA BLANCO PLAFON LIVIANO 1175W PLATA</t>
        </is>
      </c>
      <c r="C1058" s="5" t="inlineStr">
        <is>
          <t>ACCESORIOS ELECTRICOS Y CABLES</t>
        </is>
      </c>
      <c r="D1058" s="11" t="n">
        <v>567</v>
      </c>
      <c r="E1058" s="12" t="n">
        <v>153693.37</v>
      </c>
      <c r="F1058" s="12" t="n">
        <v>532074.9399999999</v>
      </c>
      <c r="G1058" s="14">
        <f>E1058/SUM(E$2:E$4165)</f>
        <v/>
      </c>
      <c r="H1058" s="14">
        <f>H1057+G1058</f>
        <v/>
      </c>
      <c r="I1058" s="5">
        <f>IF(H1058&lt;=p_rot_a,"A",IF(H1058&lt;=p_rot_b,"B","C"))</f>
        <v/>
      </c>
      <c r="J1058" s="5" t="inlineStr">
        <is>
          <t>NO</t>
        </is>
      </c>
    </row>
    <row r="1059">
      <c r="A1059" s="5" t="inlineStr">
        <is>
          <t>351100300991209</t>
        </is>
      </c>
      <c r="B1059" s="5" t="inlineStr">
        <is>
          <t>LAMINA PVC 6022 CARAMELO 1.22X2.44 3MM IMITACION PIEDRA NATURAL</t>
        </is>
      </c>
      <c r="C1059" s="5" t="inlineStr">
        <is>
          <t>IMPORTACION LAMINA PVC, BAMBU, ACC</t>
        </is>
      </c>
      <c r="D1059" s="11" t="n">
        <v>29</v>
      </c>
      <c r="E1059" s="12" t="n">
        <v>153548.03</v>
      </c>
      <c r="F1059" s="12" t="n">
        <v>527765.62</v>
      </c>
      <c r="G1059" s="14">
        <f>E1059/SUM(E$2:E$4165)</f>
        <v/>
      </c>
      <c r="H1059" s="14">
        <f>H1058+G1059</f>
        <v/>
      </c>
      <c r="I1059" s="5">
        <f>IF(H1059&lt;=p_rot_a,"A",IF(H1059&lt;=p_rot_b,"B","C"))</f>
        <v/>
      </c>
      <c r="J1059" s="5" t="inlineStr">
        <is>
          <t>NO</t>
        </is>
      </c>
    </row>
    <row r="1060">
      <c r="A1060" s="5" t="inlineStr">
        <is>
          <t>351100300992576</t>
        </is>
      </c>
      <c r="B1060" s="5" t="inlineStr">
        <is>
          <t>LAVATORIO TIPO BOWL OVALADO BLANCO FF-9032 42CM X 26CM  X 14CM</t>
        </is>
      </c>
      <c r="C1060" s="5" t="inlineStr">
        <is>
          <t>IMPORTACION LOZA</t>
        </is>
      </c>
      <c r="D1060" s="11" t="n">
        <v>12</v>
      </c>
      <c r="E1060" s="12" t="n">
        <v>153012.28</v>
      </c>
      <c r="F1060" s="12" t="n">
        <v>296106.19</v>
      </c>
      <c r="G1060" s="14">
        <f>E1060/SUM(E$2:E$4165)</f>
        <v/>
      </c>
      <c r="H1060" s="14">
        <f>H1059+G1060</f>
        <v/>
      </c>
      <c r="I1060" s="5">
        <f>IF(H1060&lt;=p_rot_a,"A",IF(H1060&lt;=p_rot_b,"B","C"))</f>
        <v/>
      </c>
      <c r="J1060" s="5" t="inlineStr">
        <is>
          <t>NO</t>
        </is>
      </c>
    </row>
    <row r="1061">
      <c r="A1061" s="5" t="inlineStr">
        <is>
          <t>PINT-AN-0037</t>
        </is>
      </c>
      <c r="B1061" s="5" t="inlineStr">
        <is>
          <t>LANCO WALL MASTER ACCENT BRILLANTE 1/4 ACEITE WS715-5</t>
        </is>
      </c>
      <c r="C1061" s="5" t="inlineStr">
        <is>
          <t>ANTICORROSIVOS Y BASE ACEITE</t>
        </is>
      </c>
      <c r="D1061" s="11" t="n">
        <v>41</v>
      </c>
      <c r="E1061" s="12" t="n">
        <v>152983.03</v>
      </c>
      <c r="F1061" s="12" t="n">
        <v>264336.28</v>
      </c>
      <c r="G1061" s="14">
        <f>E1061/SUM(E$2:E$4165)</f>
        <v/>
      </c>
      <c r="H1061" s="14">
        <f>H1060+G1061</f>
        <v/>
      </c>
      <c r="I1061" s="5">
        <f>IF(H1061&lt;=p_rot_a,"A",IF(H1061&lt;=p_rot_b,"B","C"))</f>
        <v/>
      </c>
      <c r="J1061" s="5" t="inlineStr">
        <is>
          <t>NO</t>
        </is>
      </c>
    </row>
    <row r="1062">
      <c r="A1062" s="5" t="inlineStr">
        <is>
          <t>71182</t>
        </is>
      </c>
      <c r="B1062" s="5" t="inlineStr">
        <is>
          <t>TORNILLO GYP 1 PB X 100</t>
        </is>
      </c>
      <c r="C1062" s="5" t="inlineStr">
        <is>
          <t>TORNILLERIA</t>
        </is>
      </c>
      <c r="D1062" s="11" t="n">
        <v>437</v>
      </c>
      <c r="E1062" s="12" t="n">
        <v>152904.4</v>
      </c>
      <c r="F1062" s="12" t="n">
        <v>249984.4</v>
      </c>
      <c r="G1062" s="14">
        <f>E1062/SUM(E$2:E$4165)</f>
        <v/>
      </c>
      <c r="H1062" s="14">
        <f>H1061+G1062</f>
        <v/>
      </c>
      <c r="I1062" s="5">
        <f>IF(H1062&lt;=p_rot_a,"A",IF(H1062&lt;=p_rot_b,"B","C"))</f>
        <v/>
      </c>
      <c r="J1062" s="5" t="inlineStr">
        <is>
          <t>NO</t>
        </is>
      </c>
    </row>
    <row r="1063">
      <c r="A1063" s="5" t="inlineStr">
        <is>
          <t>71041</t>
        </is>
      </c>
      <c r="B1063" s="5" t="inlineStr">
        <is>
          <t>TORNILLO AVELLANADO PB 1 1/4 100UNI</t>
        </is>
      </c>
      <c r="C1063" s="5" t="inlineStr">
        <is>
          <t>TORNILLERIA</t>
        </is>
      </c>
      <c r="D1063" s="11" t="n">
        <v>91</v>
      </c>
      <c r="E1063" s="12" t="n">
        <v>152669.8</v>
      </c>
      <c r="F1063" s="12" t="n">
        <v>216148.8</v>
      </c>
      <c r="G1063" s="14">
        <f>E1063/SUM(E$2:E$4165)</f>
        <v/>
      </c>
      <c r="H1063" s="14">
        <f>H1062+G1063</f>
        <v/>
      </c>
      <c r="I1063" s="5">
        <f>IF(H1063&lt;=p_rot_a,"A",IF(H1063&lt;=p_rot_b,"B","C"))</f>
        <v/>
      </c>
      <c r="J1063" s="5" t="inlineStr">
        <is>
          <t>NO</t>
        </is>
      </c>
    </row>
    <row r="1064">
      <c r="A1064" s="5" t="inlineStr">
        <is>
          <t>351100300991981</t>
        </is>
      </c>
      <c r="B1064" s="5" t="inlineStr">
        <is>
          <t>EMERALD LLAVE FREGADERO CUELLO FLEXIBLE METALICA CRUZ SA-229Z-02-AD TW</t>
        </is>
      </c>
      <c r="C1064" s="5" t="inlineStr">
        <is>
          <t>GRIFERIA - ACC. BAÑO Y COCINA</t>
        </is>
      </c>
      <c r="D1064" s="11" t="n">
        <v>57</v>
      </c>
      <c r="E1064" s="12" t="n">
        <v>152638.17</v>
      </c>
      <c r="F1064" s="12" t="n">
        <v>287053.1</v>
      </c>
      <c r="G1064" s="14">
        <f>E1064/SUM(E$2:E$4165)</f>
        <v/>
      </c>
      <c r="H1064" s="14">
        <f>H1063+G1064</f>
        <v/>
      </c>
      <c r="I1064" s="5">
        <f>IF(H1064&lt;=p_rot_a,"A",IF(H1064&lt;=p_rot_b,"B","C"))</f>
        <v/>
      </c>
      <c r="J1064" s="5" t="inlineStr">
        <is>
          <t>NO</t>
        </is>
      </c>
    </row>
    <row r="1065">
      <c r="A1065" s="5" t="inlineStr">
        <is>
          <t>351100300992631</t>
        </is>
      </c>
      <c r="B1065" s="5" t="inlineStr">
        <is>
          <t>CERAMICA ANTIDESLIZANTE PIETRA BLOCK 46X46 CAJA 1.90M2</t>
        </is>
      </c>
      <c r="C1065" s="5" t="inlineStr">
        <is>
          <t>SIN CATEGORIA</t>
        </is>
      </c>
      <c r="D1065" s="11" t="n">
        <v>68</v>
      </c>
      <c r="E1065" s="12" t="n">
        <v>152406.6</v>
      </c>
      <c r="F1065" s="12" t="n">
        <v>540006.6</v>
      </c>
      <c r="G1065" s="14">
        <f>E1065/SUM(E$2:E$4165)</f>
        <v/>
      </c>
      <c r="H1065" s="14">
        <f>H1064+G1065</f>
        <v/>
      </c>
      <c r="I1065" s="5">
        <f>IF(H1065&lt;=p_rot_a,"A",IF(H1065&lt;=p_rot_b,"B","C"))</f>
        <v/>
      </c>
      <c r="J1065" s="5" t="inlineStr">
        <is>
          <t>NO</t>
        </is>
      </c>
    </row>
    <row r="1066">
      <c r="A1066" s="5" t="inlineStr">
        <is>
          <t>351100300992071</t>
        </is>
      </c>
      <c r="B1066" s="5" t="inlineStr">
        <is>
          <t>TOTAL COMBO SIERRA CIRC + LIJADORA + TALADRO 20V 2 BAT UTOSLI241193</t>
        </is>
      </c>
      <c r="C1066" s="5" t="inlineStr">
        <is>
          <t>SIN CATEGORIA</t>
        </is>
      </c>
      <c r="D1066" s="11" t="n">
        <v>13</v>
      </c>
      <c r="E1066" s="12" t="n">
        <v>152136.44</v>
      </c>
      <c r="F1066" s="12" t="n">
        <v>819176.48</v>
      </c>
      <c r="G1066" s="14">
        <f>E1066/SUM(E$2:E$4165)</f>
        <v/>
      </c>
      <c r="H1066" s="14">
        <f>H1065+G1066</f>
        <v/>
      </c>
      <c r="I1066" s="5">
        <f>IF(H1066&lt;=p_rot_a,"A",IF(H1066&lt;=p_rot_b,"B","C"))</f>
        <v/>
      </c>
      <c r="J1066" s="5" t="inlineStr">
        <is>
          <t>NO</t>
        </is>
      </c>
    </row>
    <row r="1067">
      <c r="A1067" s="5" t="inlineStr">
        <is>
          <t>9751414</t>
        </is>
      </c>
      <c r="B1067" s="5" t="inlineStr">
        <is>
          <t>LLAVE CONTROL DOBLE 1/2 X 3/8 X 3/8 MIBER</t>
        </is>
      </c>
      <c r="C1067" s="5" t="inlineStr">
        <is>
          <t>GRIFERIA - ACC. BAÑO Y COCINA</t>
        </is>
      </c>
      <c r="D1067" s="11" t="n">
        <v>40</v>
      </c>
      <c r="E1067" s="12" t="n">
        <v>151910.53</v>
      </c>
      <c r="F1067" s="12" t="n">
        <v>239753.56</v>
      </c>
      <c r="G1067" s="14">
        <f>E1067/SUM(E$2:E$4165)</f>
        <v/>
      </c>
      <c r="H1067" s="14">
        <f>H1066+G1067</f>
        <v/>
      </c>
      <c r="I1067" s="5">
        <f>IF(H1067&lt;=p_rot_a,"A",IF(H1067&lt;=p_rot_b,"B","C"))</f>
        <v/>
      </c>
      <c r="J1067" s="5" t="inlineStr">
        <is>
          <t>NO</t>
        </is>
      </c>
    </row>
    <row r="1068">
      <c r="A1068" s="5" t="inlineStr">
        <is>
          <t>351100300992878</t>
        </is>
      </c>
      <c r="B1068" s="5" t="inlineStr">
        <is>
          <t>DRY COAT SATIN BLANCO/PASTEL CUBETA DC3040-2</t>
        </is>
      </c>
      <c r="C1068" s="5" t="inlineStr">
        <is>
          <t>IMPERMEABILIZANTES</t>
        </is>
      </c>
      <c r="D1068" s="11" t="n">
        <v>7</v>
      </c>
      <c r="E1068" s="12" t="n">
        <v>151772.65</v>
      </c>
      <c r="F1068" s="12" t="n">
        <v>522079.65</v>
      </c>
      <c r="G1068" s="14">
        <f>E1068/SUM(E$2:E$4165)</f>
        <v/>
      </c>
      <c r="H1068" s="14">
        <f>H1067+G1068</f>
        <v/>
      </c>
      <c r="I1068" s="5">
        <f>IF(H1068&lt;=p_rot_a,"A",IF(H1068&lt;=p_rot_b,"B","C"))</f>
        <v/>
      </c>
      <c r="J1068" s="5" t="inlineStr">
        <is>
          <t>NO</t>
        </is>
      </c>
    </row>
    <row r="1069">
      <c r="A1069" s="5" t="inlineStr">
        <is>
          <t>8145</t>
        </is>
      </c>
      <c r="B1069" s="5" t="inlineStr">
        <is>
          <t>COFLEX BRIDA FLEXIBLE CORTA 3 PB-150</t>
        </is>
      </c>
      <c r="C1069" s="5" t="inlineStr">
        <is>
          <t>FERRETERIA GENERAL</t>
        </is>
      </c>
      <c r="D1069" s="11" t="n">
        <v>110</v>
      </c>
      <c r="E1069" s="12" t="n">
        <v>151552.77</v>
      </c>
      <c r="F1069" s="12" t="n">
        <v>484877.49</v>
      </c>
      <c r="G1069" s="14">
        <f>E1069/SUM(E$2:E$4165)</f>
        <v/>
      </c>
      <c r="H1069" s="14">
        <f>H1068+G1069</f>
        <v/>
      </c>
      <c r="I1069" s="5">
        <f>IF(H1069&lt;=p_rot_a,"A",IF(H1069&lt;=p_rot_b,"B","C"))</f>
        <v/>
      </c>
      <c r="J1069" s="5" t="inlineStr">
        <is>
          <t>NO</t>
        </is>
      </c>
    </row>
    <row r="1070">
      <c r="A1070" s="5" t="inlineStr">
        <is>
          <t>35110030092520</t>
        </is>
      </c>
      <c r="B1070" s="5" t="inlineStr">
        <is>
          <t>PERFIL ESQUINERO INTERNO BLANCO PARA LAMINA PVC 2.5M</t>
        </is>
      </c>
      <c r="C1070" s="5" t="inlineStr">
        <is>
          <t>IMPORTACION LAMINA PVC, BAMBU, ACC</t>
        </is>
      </c>
      <c r="D1070" s="11" t="n">
        <v>77</v>
      </c>
      <c r="E1070" s="12" t="n">
        <v>150994.72</v>
      </c>
      <c r="F1070" s="12" t="n">
        <v>223494.69</v>
      </c>
      <c r="G1070" s="14">
        <f>E1070/SUM(E$2:E$4165)</f>
        <v/>
      </c>
      <c r="H1070" s="14">
        <f>H1069+G1070</f>
        <v/>
      </c>
      <c r="I1070" s="5">
        <f>IF(H1070&lt;=p_rot_a,"A",IF(H1070&lt;=p_rot_b,"B","C"))</f>
        <v/>
      </c>
      <c r="J1070" s="5" t="inlineStr">
        <is>
          <t>NO</t>
        </is>
      </c>
    </row>
    <row r="1071">
      <c r="A1071" s="5" t="inlineStr">
        <is>
          <t>351100300992293</t>
        </is>
      </c>
      <c r="B1071" s="5" t="inlineStr">
        <is>
          <t>LAMINA NUEVA TEC XL CUERO GRIS 1.22X2.80 5MM DE155 MATE FIBRA BAMBU CARBON PVC IMITACION CUERO</t>
        </is>
      </c>
      <c r="C1071" s="5" t="inlineStr">
        <is>
          <t>LAMINA PVC, BAMBU, ACC</t>
        </is>
      </c>
      <c r="D1071" s="11" t="n">
        <v>28</v>
      </c>
      <c r="E1071" s="12" t="n">
        <v>150970.8</v>
      </c>
      <c r="F1071" s="12" t="n">
        <v>576570.8</v>
      </c>
      <c r="G1071" s="14">
        <f>E1071/SUM(E$2:E$4165)</f>
        <v/>
      </c>
      <c r="H1071" s="14">
        <f>H1070+G1071</f>
        <v/>
      </c>
      <c r="I1071" s="5">
        <f>IF(H1071&lt;=p_rot_a,"A",IF(H1071&lt;=p_rot_b,"B","C"))</f>
        <v/>
      </c>
      <c r="J1071" s="5" t="inlineStr">
        <is>
          <t>NO</t>
        </is>
      </c>
    </row>
    <row r="1072">
      <c r="A1072" s="5" t="inlineStr">
        <is>
          <t>71177</t>
        </is>
      </c>
      <c r="B1072" s="5" t="inlineStr">
        <is>
          <t>TORNILLO GYP 1 PF X 100</t>
        </is>
      </c>
      <c r="C1072" s="5" t="inlineStr">
        <is>
          <t>TORNILLERIA</t>
        </is>
      </c>
      <c r="D1072" s="11" t="n">
        <v>454</v>
      </c>
      <c r="E1072" s="12" t="n">
        <v>150808.12</v>
      </c>
      <c r="F1072" s="12" t="n">
        <v>235108.12</v>
      </c>
      <c r="G1072" s="14">
        <f>E1072/SUM(E$2:E$4165)</f>
        <v/>
      </c>
      <c r="H1072" s="14">
        <f>H1071+G1072</f>
        <v/>
      </c>
      <c r="I1072" s="5">
        <f>IF(H1072&lt;=p_rot_a,"A",IF(H1072&lt;=p_rot_b,"B","C"))</f>
        <v/>
      </c>
      <c r="J1072" s="5" t="inlineStr">
        <is>
          <t>NO</t>
        </is>
      </c>
    </row>
    <row r="1073">
      <c r="A1073" s="5" t="inlineStr">
        <is>
          <t>351100300992567</t>
        </is>
      </c>
      <c r="B1073" s="5" t="inlineStr">
        <is>
          <t>BOLA CROMO COMBO MUEBLE MADERA CLARO + LAVATORIO + GRIFERIA + DESAGUE 45CM X 45 CM X 78CM</t>
        </is>
      </c>
      <c r="C1073" s="5" t="inlineStr">
        <is>
          <t>LOZA SANITARIA</t>
        </is>
      </c>
      <c r="D1073" s="11" t="n">
        <v>6</v>
      </c>
      <c r="E1073" s="12" t="n">
        <v>150584.76</v>
      </c>
      <c r="F1073" s="12" t="n">
        <v>424778.76</v>
      </c>
      <c r="G1073" s="14">
        <f>E1073/SUM(E$2:E$4165)</f>
        <v/>
      </c>
      <c r="H1073" s="14">
        <f>H1072+G1073</f>
        <v/>
      </c>
      <c r="I1073" s="5">
        <f>IF(H1073&lt;=p_rot_a,"A",IF(H1073&lt;=p_rot_b,"B","C"))</f>
        <v/>
      </c>
      <c r="J1073" s="5" t="inlineStr">
        <is>
          <t>NO</t>
        </is>
      </c>
    </row>
    <row r="1074">
      <c r="A1074" s="5" t="inlineStr">
        <is>
          <t>351100300991600</t>
        </is>
      </c>
      <c r="B1074" s="5" t="inlineStr">
        <is>
          <t>PANEL ACANALADO DE005 DARK WOOD BIG SUPER ANCHO 19.5CM X 2.90M WALL PANEL</t>
        </is>
      </c>
      <c r="C1074" s="5" t="inlineStr">
        <is>
          <t>PANEL ACANALADO INTERIOR</t>
        </is>
      </c>
      <c r="D1074" s="11" t="n">
        <v>88</v>
      </c>
      <c r="E1074" s="12" t="n">
        <v>150330.94</v>
      </c>
      <c r="F1074" s="12" t="n">
        <v>581723.1</v>
      </c>
      <c r="G1074" s="14">
        <f>E1074/SUM(E$2:E$4165)</f>
        <v/>
      </c>
      <c r="H1074" s="14">
        <f>H1073+G1074</f>
        <v/>
      </c>
      <c r="I1074" s="5">
        <f>IF(H1074&lt;=p_rot_a,"A",IF(H1074&lt;=p_rot_b,"B","C"))</f>
        <v/>
      </c>
      <c r="J1074" s="5" t="inlineStr">
        <is>
          <t>NO</t>
        </is>
      </c>
    </row>
    <row r="1075">
      <c r="A1075" s="5" t="inlineStr">
        <is>
          <t>7426</t>
        </is>
      </c>
      <c r="B1075" s="5" t="inlineStr">
        <is>
          <t>DURETAN NEGRO 300 ML</t>
        </is>
      </c>
      <c r="C1075" s="5" t="inlineStr">
        <is>
          <t>PINTURAS Y SELLADORES</t>
        </is>
      </c>
      <c r="D1075" s="11" t="n">
        <v>112</v>
      </c>
      <c r="E1075" s="12" t="n">
        <v>150145.15</v>
      </c>
      <c r="F1075" s="12" t="n">
        <v>575565.95</v>
      </c>
      <c r="G1075" s="14">
        <f>E1075/SUM(E$2:E$4165)</f>
        <v/>
      </c>
      <c r="H1075" s="14">
        <f>H1074+G1075</f>
        <v/>
      </c>
      <c r="I1075" s="5">
        <f>IF(H1075&lt;=p_rot_a,"A",IF(H1075&lt;=p_rot_b,"B","C"))</f>
        <v/>
      </c>
      <c r="J1075" s="5" t="inlineStr">
        <is>
          <t>NO</t>
        </is>
      </c>
    </row>
    <row r="1076">
      <c r="A1076" s="5" t="inlineStr">
        <is>
          <t>351100300992168</t>
        </is>
      </c>
      <c r="B1076" s="5" t="inlineStr">
        <is>
          <t xml:space="preserve">AQF-88 CACHERA FREGADERO CUELLO FLEXIBLE CROMADA PALANCA </t>
        </is>
      </c>
      <c r="C1076" s="5" t="inlineStr">
        <is>
          <t>GRIFERIA - ACC. BAÑO Y COCINA</t>
        </is>
      </c>
      <c r="D1076" s="11" t="n">
        <v>32</v>
      </c>
      <c r="E1076" s="12" t="n">
        <v>150131.82</v>
      </c>
      <c r="F1076" s="12" t="n">
        <v>456968.3</v>
      </c>
      <c r="G1076" s="14">
        <f>E1076/SUM(E$2:E$4165)</f>
        <v/>
      </c>
      <c r="H1076" s="14">
        <f>H1075+G1076</f>
        <v/>
      </c>
      <c r="I1076" s="5">
        <f>IF(H1076&lt;=p_rot_a,"A",IF(H1076&lt;=p_rot_b,"B","C"))</f>
        <v/>
      </c>
      <c r="J1076" s="5" t="inlineStr">
        <is>
          <t>NO</t>
        </is>
      </c>
    </row>
    <row r="1077">
      <c r="A1077" s="5" t="inlineStr">
        <is>
          <t>PINT-AN-0015</t>
        </is>
      </c>
      <c r="B1077" s="5" t="inlineStr">
        <is>
          <t>LANCO ANTI. POLIURETANO NEGRO 1/4 MM92-5</t>
        </is>
      </c>
      <c r="C1077" s="5" t="inlineStr">
        <is>
          <t>ANTICORROSIVOS Y BASE ACEITE</t>
        </is>
      </c>
      <c r="D1077" s="11" t="n">
        <v>86</v>
      </c>
      <c r="E1077" s="12" t="n">
        <v>150057.04</v>
      </c>
      <c r="F1077" s="12" t="n">
        <v>530589.04</v>
      </c>
      <c r="G1077" s="14">
        <f>E1077/SUM(E$2:E$4165)</f>
        <v/>
      </c>
      <c r="H1077" s="14">
        <f>H1076+G1077</f>
        <v/>
      </c>
      <c r="I1077" s="5">
        <f>IF(H1077&lt;=p_rot_a,"A",IF(H1077&lt;=p_rot_b,"B","C"))</f>
        <v/>
      </c>
      <c r="J1077" s="5" t="inlineStr">
        <is>
          <t>NO</t>
        </is>
      </c>
    </row>
    <row r="1078">
      <c r="A1078" s="5" t="inlineStr">
        <is>
          <t>10160003</t>
        </is>
      </c>
      <c r="B1078" s="5" t="inlineStr">
        <is>
          <t>TUBO IND. CUADRADO 11/4 X 11/4 1.50MM GALVANIZADO</t>
        </is>
      </c>
      <c r="C1078" s="5" t="inlineStr">
        <is>
          <t>TUBERIA INDUSTRIAL</t>
        </is>
      </c>
      <c r="D1078" s="11" t="n">
        <v>136</v>
      </c>
      <c r="E1078" s="12" t="n">
        <v>149964.56</v>
      </c>
      <c r="F1078" s="12" t="n">
        <v>788792.5600000001</v>
      </c>
      <c r="G1078" s="14">
        <f>E1078/SUM(E$2:E$4165)</f>
        <v/>
      </c>
      <c r="H1078" s="14">
        <f>H1077+G1078</f>
        <v/>
      </c>
      <c r="I1078" s="5">
        <f>IF(H1078&lt;=p_rot_a,"A",IF(H1078&lt;=p_rot_b,"B","C"))</f>
        <v/>
      </c>
      <c r="J1078" s="5" t="inlineStr">
        <is>
          <t>NO</t>
        </is>
      </c>
    </row>
    <row r="1079">
      <c r="A1079" s="5" t="inlineStr">
        <is>
          <t>60100030</t>
        </is>
      </c>
      <c r="B1079" s="5" t="inlineStr">
        <is>
          <t>LAMPARA LED REDON. PARCHE 1000LM 18W 100-240V WELLMAX 2100323</t>
        </is>
      </c>
      <c r="C1079" s="5" t="inlineStr">
        <is>
          <t>BOMBILLOS Y LAMPARAS</t>
        </is>
      </c>
      <c r="D1079" s="11" t="n">
        <v>68</v>
      </c>
      <c r="E1079" s="12" t="n">
        <v>149818.52</v>
      </c>
      <c r="F1079" s="12" t="n">
        <v>327980.72</v>
      </c>
      <c r="G1079" s="14">
        <f>E1079/SUM(E$2:E$4165)</f>
        <v/>
      </c>
      <c r="H1079" s="14">
        <f>H1078+G1079</f>
        <v/>
      </c>
      <c r="I1079" s="5">
        <f>IF(H1079&lt;=p_rot_a,"A",IF(H1079&lt;=p_rot_b,"B","C"))</f>
        <v/>
      </c>
      <c r="J1079" s="5" t="inlineStr">
        <is>
          <t>NO</t>
        </is>
      </c>
    </row>
    <row r="1080">
      <c r="A1080" s="5" t="inlineStr">
        <is>
          <t>PINT-IM-0021</t>
        </is>
      </c>
      <c r="B1080" s="5" t="inlineStr">
        <is>
          <t>LANCO SEAL COAT TINT SATIN GALON SC3495-4</t>
        </is>
      </c>
      <c r="C1080" s="5" t="inlineStr">
        <is>
          <t>IMPERMEABILIZANTES</t>
        </is>
      </c>
      <c r="D1080" s="11" t="n">
        <v>22</v>
      </c>
      <c r="E1080" s="12" t="n">
        <v>149630.61</v>
      </c>
      <c r="F1080" s="12" t="n">
        <v>328787.61</v>
      </c>
      <c r="G1080" s="14">
        <f>E1080/SUM(E$2:E$4165)</f>
        <v/>
      </c>
      <c r="H1080" s="14">
        <f>H1079+G1080</f>
        <v/>
      </c>
      <c r="I1080" s="5">
        <f>IF(H1080&lt;=p_rot_a,"A",IF(H1080&lt;=p_rot_b,"B","C"))</f>
        <v/>
      </c>
      <c r="J1080" s="5" t="inlineStr">
        <is>
          <t>NO</t>
        </is>
      </c>
    </row>
    <row r="1081">
      <c r="A1081" s="5" t="inlineStr">
        <is>
          <t>PINT-AN-0027</t>
        </is>
      </c>
      <c r="B1081" s="5" t="inlineStr">
        <is>
          <t>LANCO ANTICORROSIVO IND ROJO CUBETA AC3437-2</t>
        </is>
      </c>
      <c r="C1081" s="5" t="inlineStr">
        <is>
          <t>ANTICORROSIVOS Y BASE ACEITE</t>
        </is>
      </c>
      <c r="D1081" s="11" t="n">
        <v>7</v>
      </c>
      <c r="E1081" s="12" t="n">
        <v>149208.49</v>
      </c>
      <c r="F1081" s="12" t="n">
        <v>466106.19</v>
      </c>
      <c r="G1081" s="14">
        <f>E1081/SUM(E$2:E$4165)</f>
        <v/>
      </c>
      <c r="H1081" s="14">
        <f>H1080+G1081</f>
        <v/>
      </c>
      <c r="I1081" s="5">
        <f>IF(H1081&lt;=p_rot_a,"A",IF(H1081&lt;=p_rot_b,"B","C"))</f>
        <v/>
      </c>
      <c r="J1081" s="5" t="inlineStr">
        <is>
          <t>NO</t>
        </is>
      </c>
    </row>
    <row r="1082">
      <c r="A1082" s="5" t="inlineStr">
        <is>
          <t>351100300992777</t>
        </is>
      </c>
      <c r="B1082" s="5" t="inlineStr">
        <is>
          <t>PORCELANATO NANO IVORY BRILLANTE  0.60 X 0.60 CAJA 1.44M2 4 PIEZAS POR CAJA</t>
        </is>
      </c>
      <c r="C1082" s="5" t="inlineStr">
        <is>
          <t>PORCELANATO</t>
        </is>
      </c>
      <c r="D1082" s="11" t="n">
        <v>83</v>
      </c>
      <c r="E1082" s="12" t="n">
        <v>149141.03</v>
      </c>
      <c r="F1082" s="12" t="n">
        <v>561645.99</v>
      </c>
      <c r="G1082" s="14">
        <f>E1082/SUM(E$2:E$4165)</f>
        <v/>
      </c>
      <c r="H1082" s="14">
        <f>H1081+G1082</f>
        <v/>
      </c>
      <c r="I1082" s="5">
        <f>IF(H1082&lt;=p_rot_a,"A",IF(H1082&lt;=p_rot_b,"B","C"))</f>
        <v/>
      </c>
      <c r="J1082" s="5" t="inlineStr">
        <is>
          <t>NO</t>
        </is>
      </c>
    </row>
    <row r="1083">
      <c r="A1083" s="5" t="inlineStr">
        <is>
          <t>PINT-PP-0002</t>
        </is>
      </c>
      <c r="B1083" s="5" t="inlineStr">
        <is>
          <t>LANCO PINTURA PISO ANTI SLIP CLEO GRIS GALON SF290-4</t>
        </is>
      </c>
      <c r="C1083" s="5" t="inlineStr">
        <is>
          <t>PINTURA Y SELLADORES PISO</t>
        </is>
      </c>
      <c r="D1083" s="11" t="n">
        <v>30</v>
      </c>
      <c r="E1083" s="12" t="n">
        <v>149114.53</v>
      </c>
      <c r="F1083" s="12" t="n">
        <v>535516.78</v>
      </c>
      <c r="G1083" s="14">
        <f>E1083/SUM(E$2:E$4165)</f>
        <v/>
      </c>
      <c r="H1083" s="14">
        <f>H1082+G1083</f>
        <v/>
      </c>
      <c r="I1083" s="5">
        <f>IF(H1083&lt;=p_rot_a,"A",IF(H1083&lt;=p_rot_b,"B","C"))</f>
        <v/>
      </c>
      <c r="J1083" s="5" t="inlineStr">
        <is>
          <t>NO</t>
        </is>
      </c>
    </row>
    <row r="1084">
      <c r="A1084" s="5" t="inlineStr">
        <is>
          <t>PINT-PA-0091</t>
        </is>
      </c>
      <c r="B1084" s="5" t="inlineStr">
        <is>
          <t>SUPRA SATIN ACCENT GALON VA3684-4</t>
        </is>
      </c>
      <c r="C1084" s="5" t="inlineStr">
        <is>
          <t>PINTURA ACRILICA</t>
        </is>
      </c>
      <c r="D1084" s="11" t="n">
        <v>20</v>
      </c>
      <c r="E1084" s="12" t="n">
        <v>148597.18</v>
      </c>
      <c r="F1084" s="12" t="n">
        <v>240842.48</v>
      </c>
      <c r="G1084" s="14">
        <f>E1084/SUM(E$2:E$4165)</f>
        <v/>
      </c>
      <c r="H1084" s="14">
        <f>H1083+G1084</f>
        <v/>
      </c>
      <c r="I1084" s="5">
        <f>IF(H1084&lt;=p_rot_a,"A",IF(H1084&lt;=p_rot_b,"B","C"))</f>
        <v/>
      </c>
      <c r="J1084" s="5" t="inlineStr">
        <is>
          <t>NO</t>
        </is>
      </c>
    </row>
    <row r="1085">
      <c r="A1085" s="5" t="inlineStr">
        <is>
          <t>19</t>
        </is>
      </c>
      <c r="B1085" s="5" t="inlineStr">
        <is>
          <t>ALAMBRE NEGRO KILO..</t>
        </is>
      </c>
      <c r="C1085" s="5" t="inlineStr">
        <is>
          <t>TUBERIA INDUSTRIAL, HIERROS PLANOS Y CORRUGADOS</t>
        </is>
      </c>
      <c r="D1085" s="11" t="n">
        <v>1125.5</v>
      </c>
      <c r="E1085" s="12" t="n">
        <v>148560.28</v>
      </c>
      <c r="F1085" s="12" t="n">
        <v>698554.05</v>
      </c>
      <c r="G1085" s="14">
        <f>E1085/SUM(E$2:E$4165)</f>
        <v/>
      </c>
      <c r="H1085" s="14">
        <f>H1084+G1085</f>
        <v/>
      </c>
      <c r="I1085" s="5">
        <f>IF(H1085&lt;=p_rot_a,"A",IF(H1085&lt;=p_rot_b,"B","C"))</f>
        <v/>
      </c>
      <c r="J1085" s="5" t="inlineStr">
        <is>
          <t>NO</t>
        </is>
      </c>
    </row>
    <row r="1086">
      <c r="A1086" s="5" t="inlineStr">
        <is>
          <t>7785</t>
        </is>
      </c>
      <c r="B1086" s="5" t="inlineStr">
        <is>
          <t>$$ PEGAMENTO PVC WET DRY 50 G</t>
        </is>
      </c>
      <c r="C1086" s="5" t="inlineStr">
        <is>
          <t>SIN CATEGORIA</t>
        </is>
      </c>
      <c r="D1086" s="11" t="n">
        <v>197</v>
      </c>
      <c r="E1086" s="12" t="n">
        <v>148520.63</v>
      </c>
      <c r="F1086" s="12" t="n">
        <v>290389.16</v>
      </c>
      <c r="G1086" s="14">
        <f>E1086/SUM(E$2:E$4165)</f>
        <v/>
      </c>
      <c r="H1086" s="14">
        <f>H1085+G1086</f>
        <v/>
      </c>
      <c r="I1086" s="5">
        <f>IF(H1086&lt;=p_rot_a,"A",IF(H1086&lt;=p_rot_b,"B","C"))</f>
        <v/>
      </c>
      <c r="J1086" s="5" t="inlineStr">
        <is>
          <t>NO</t>
        </is>
      </c>
    </row>
    <row r="1087">
      <c r="A1087" s="5" t="inlineStr">
        <is>
          <t>52874</t>
        </is>
      </c>
      <c r="B1087" s="5" t="inlineStr">
        <is>
          <t>ESPEJO LED DP-524 OVALADO 50CMX160CM</t>
        </is>
      </c>
      <c r="C1087" s="5" t="inlineStr">
        <is>
          <t>GRIFERIA - ACC. BAÑO Y COCINA</t>
        </is>
      </c>
      <c r="D1087" s="11" t="n">
        <v>10</v>
      </c>
      <c r="E1087" s="12" t="n">
        <v>148320</v>
      </c>
      <c r="F1087" s="12" t="n">
        <v>296640</v>
      </c>
      <c r="G1087" s="14">
        <f>E1087/SUM(E$2:E$4165)</f>
        <v/>
      </c>
      <c r="H1087" s="14">
        <f>H1086+G1087</f>
        <v/>
      </c>
      <c r="I1087" s="5">
        <f>IF(H1087&lt;=p_rot_a,"A",IF(H1087&lt;=p_rot_b,"B","C"))</f>
        <v/>
      </c>
      <c r="J1087" s="5" t="inlineStr">
        <is>
          <t>NO</t>
        </is>
      </c>
    </row>
    <row r="1088">
      <c r="A1088" s="5" t="inlineStr">
        <is>
          <t>56575678</t>
        </is>
      </c>
      <c r="B1088" s="5" t="inlineStr">
        <is>
          <t>FREGADERO 2 TANQUES SATIN 75 X 41CM ACERO INOX LS-7541 CON JABONERA + CACHERA DIAMANTE GRIS</t>
        </is>
      </c>
      <c r="C1088" s="5" t="inlineStr">
        <is>
          <t>IMPORTACION FREGADEROS</t>
        </is>
      </c>
      <c r="D1088" s="11" t="n">
        <v>4</v>
      </c>
      <c r="E1088" s="12" t="n">
        <v>148227.61</v>
      </c>
      <c r="F1088" s="12" t="n">
        <v>247787.61</v>
      </c>
      <c r="G1088" s="14">
        <f>E1088/SUM(E$2:E$4165)</f>
        <v/>
      </c>
      <c r="H1088" s="14">
        <f>H1087+G1088</f>
        <v/>
      </c>
      <c r="I1088" s="5">
        <f>IF(H1088&lt;=p_rot_a,"A",IF(H1088&lt;=p_rot_b,"B","C"))</f>
        <v/>
      </c>
      <c r="J1088" s="5" t="inlineStr">
        <is>
          <t>NO</t>
        </is>
      </c>
    </row>
    <row r="1089">
      <c r="A1089" s="5" t="inlineStr">
        <is>
          <t>351100300992248</t>
        </is>
      </c>
      <c r="B1089" s="5" t="inlineStr">
        <is>
          <t>LIQUIDACION PILETA 50CM X 50CM INOX + CACHERA MONOCOMANDO CROMADA LORIENT P-11632 + DESAGUE</t>
        </is>
      </c>
      <c r="C1089" s="5" t="inlineStr">
        <is>
          <t>GRIFERIA - ACC. BAÑO Y COCINA</t>
        </is>
      </c>
      <c r="D1089" s="11" t="n">
        <v>28</v>
      </c>
      <c r="E1089" s="12" t="n">
        <v>147982.54</v>
      </c>
      <c r="F1089" s="12" t="n">
        <v>488863.86</v>
      </c>
      <c r="G1089" s="14">
        <f>E1089/SUM(E$2:E$4165)</f>
        <v/>
      </c>
      <c r="H1089" s="14">
        <f>H1088+G1089</f>
        <v/>
      </c>
      <c r="I1089" s="5">
        <f>IF(H1089&lt;=p_rot_a,"A",IF(H1089&lt;=p_rot_b,"B","C"))</f>
        <v/>
      </c>
      <c r="J1089" s="5" t="inlineStr">
        <is>
          <t>NO</t>
        </is>
      </c>
    </row>
    <row r="1090">
      <c r="A1090" s="5" t="inlineStr">
        <is>
          <t>20160010</t>
        </is>
      </c>
      <c r="B1090" s="5" t="inlineStr">
        <is>
          <t>PORCELANATO PARKER GRIS MATE 60X60 CAJA 1.44M2</t>
        </is>
      </c>
      <c r="C1090" s="5" t="inlineStr">
        <is>
          <t>PORCELANATO</t>
        </is>
      </c>
      <c r="D1090" s="11" t="n">
        <v>80</v>
      </c>
      <c r="E1090" s="12" t="n">
        <v>147439.26</v>
      </c>
      <c r="F1090" s="12" t="n">
        <v>652879.42</v>
      </c>
      <c r="G1090" s="14">
        <f>E1090/SUM(E$2:E$4165)</f>
        <v/>
      </c>
      <c r="H1090" s="14">
        <f>H1089+G1090</f>
        <v/>
      </c>
      <c r="I1090" s="5">
        <f>IF(H1090&lt;=p_rot_a,"A",IF(H1090&lt;=p_rot_b,"B","C"))</f>
        <v/>
      </c>
      <c r="J1090" s="5" t="inlineStr">
        <is>
          <t>NO</t>
        </is>
      </c>
    </row>
    <row r="1091">
      <c r="A1091" s="5" t="inlineStr">
        <is>
          <t>115</t>
        </is>
      </c>
      <c r="B1091" s="5" t="inlineStr">
        <is>
          <t>PIEDRA CUARTILLA SACO (40kg aprox)</t>
        </is>
      </c>
      <c r="C1091" s="5" t="inlineStr">
        <is>
          <t>AGREGADOS</t>
        </is>
      </c>
      <c r="D1091" s="11" t="n">
        <v>232</v>
      </c>
      <c r="E1091" s="12" t="n">
        <v>147420.71</v>
      </c>
      <c r="F1091" s="12" t="n">
        <v>454356.19</v>
      </c>
      <c r="G1091" s="14">
        <f>E1091/SUM(E$2:E$4165)</f>
        <v/>
      </c>
      <c r="H1091" s="14">
        <f>H1090+G1091</f>
        <v/>
      </c>
      <c r="I1091" s="5">
        <f>IF(H1091&lt;=p_rot_a,"A",IF(H1091&lt;=p_rot_b,"B","C"))</f>
        <v/>
      </c>
      <c r="J1091" s="5" t="inlineStr">
        <is>
          <t>NO</t>
        </is>
      </c>
    </row>
    <row r="1092">
      <c r="A1092" s="5" t="inlineStr">
        <is>
          <t>14100035</t>
        </is>
      </c>
      <c r="B1092" s="5" t="inlineStr">
        <is>
          <t>PUERTA CONTEMPORANEA PINO 80 X 210 CM</t>
        </is>
      </c>
      <c r="C1092" s="5" t="inlineStr">
        <is>
          <t>SIN CATEGORIA</t>
        </is>
      </c>
      <c r="D1092" s="11" t="n">
        <v>13</v>
      </c>
      <c r="E1092" s="12" t="n">
        <v>147271.51</v>
      </c>
      <c r="F1092" s="12" t="n">
        <v>571227.51</v>
      </c>
      <c r="G1092" s="14">
        <f>E1092/SUM(E$2:E$4165)</f>
        <v/>
      </c>
      <c r="H1092" s="14">
        <f>H1091+G1092</f>
        <v/>
      </c>
      <c r="I1092" s="5">
        <f>IF(H1092&lt;=p_rot_a,"A",IF(H1092&lt;=p_rot_b,"B","C"))</f>
        <v/>
      </c>
      <c r="J1092" s="5" t="inlineStr">
        <is>
          <t>NO</t>
        </is>
      </c>
    </row>
    <row r="1093">
      <c r="A1093" s="5" t="inlineStr">
        <is>
          <t>10140041</t>
        </is>
      </c>
      <c r="B1093" s="5" t="inlineStr">
        <is>
          <t>TUBO ESTRUCT. RECTANGULAR 4X6 1.80MM NEGRO</t>
        </is>
      </c>
      <c r="C1093" s="5" t="inlineStr">
        <is>
          <t>TUBERIA ESTRUCTURAL</t>
        </is>
      </c>
      <c r="D1093" s="11" t="n">
        <v>37</v>
      </c>
      <c r="E1093" s="12" t="n">
        <v>146812.07</v>
      </c>
      <c r="F1093" s="12" t="n">
        <v>853436.71</v>
      </c>
      <c r="G1093" s="14">
        <f>E1093/SUM(E$2:E$4165)</f>
        <v/>
      </c>
      <c r="H1093" s="14">
        <f>H1092+G1093</f>
        <v/>
      </c>
      <c r="I1093" s="5">
        <f>IF(H1093&lt;=p_rot_a,"A",IF(H1093&lt;=p_rot_b,"B","C"))</f>
        <v/>
      </c>
      <c r="J1093" s="5" t="inlineStr">
        <is>
          <t>NO</t>
        </is>
      </c>
    </row>
    <row r="1094">
      <c r="A1094" s="5" t="inlineStr">
        <is>
          <t>351100300992804</t>
        </is>
      </c>
      <c r="B1094" s="5" t="inlineStr">
        <is>
          <t>LAVATORIO TIPO BOWL CUADRADO REDONDEADO BLANCO 10800-C</t>
        </is>
      </c>
      <c r="C1094" s="5" t="inlineStr">
        <is>
          <t>IMPORTACION LOZA</t>
        </is>
      </c>
      <c r="D1094" s="11" t="n">
        <v>12</v>
      </c>
      <c r="E1094" s="12" t="n">
        <v>146744.94</v>
      </c>
      <c r="F1094" s="12" t="n">
        <v>293380.53</v>
      </c>
      <c r="G1094" s="14">
        <f>E1094/SUM(E$2:E$4165)</f>
        <v/>
      </c>
      <c r="H1094" s="14">
        <f>H1093+G1094</f>
        <v/>
      </c>
      <c r="I1094" s="5">
        <f>IF(H1094&lt;=p_rot_a,"A",IF(H1094&lt;=p_rot_b,"B","C"))</f>
        <v/>
      </c>
      <c r="J1094" s="5" t="inlineStr">
        <is>
          <t>NO</t>
        </is>
      </c>
    </row>
    <row r="1095">
      <c r="A1095" s="5" t="inlineStr">
        <is>
          <t>351100300992892</t>
        </is>
      </c>
      <c r="B1095" s="5" t="inlineStr">
        <is>
          <t>ALTIVA TOMA DOBLE USB-C 9011-BK NEGRO EAGLE</t>
        </is>
      </c>
      <c r="C1095" s="5" t="inlineStr">
        <is>
          <t>ACCESORIOS ELECTRICOS Y CABLES</t>
        </is>
      </c>
      <c r="D1095" s="11" t="n">
        <v>34</v>
      </c>
      <c r="E1095" s="12" t="n">
        <v>146022.14</v>
      </c>
      <c r="F1095" s="12" t="n">
        <v>402974.02</v>
      </c>
      <c r="G1095" s="14">
        <f>E1095/SUM(E$2:E$4165)</f>
        <v/>
      </c>
      <c r="H1095" s="14">
        <f>H1094+G1095</f>
        <v/>
      </c>
      <c r="I1095" s="5">
        <f>IF(H1095&lt;=p_rot_a,"A",IF(H1095&lt;=p_rot_b,"B","C"))</f>
        <v/>
      </c>
      <c r="J1095" s="5" t="inlineStr">
        <is>
          <t>NO</t>
        </is>
      </c>
    </row>
    <row r="1096">
      <c r="A1096" s="5" t="inlineStr">
        <is>
          <t>1110</t>
        </is>
      </c>
      <c r="B1096" s="5" t="inlineStr">
        <is>
          <t>PILA ENCHAPADA 1TANQUE 1 BATEA DERECHA 90x70 #13</t>
        </is>
      </c>
      <c r="C1096" s="5" t="inlineStr">
        <is>
          <t>PILAS</t>
        </is>
      </c>
      <c r="D1096" s="11" t="n">
        <v>14</v>
      </c>
      <c r="E1096" s="12" t="n">
        <v>146004.4</v>
      </c>
      <c r="F1096" s="12" t="n">
        <v>573004.4</v>
      </c>
      <c r="G1096" s="14">
        <f>E1096/SUM(E$2:E$4165)</f>
        <v/>
      </c>
      <c r="H1096" s="14">
        <f>H1095+G1096</f>
        <v/>
      </c>
      <c r="I1096" s="5">
        <f>IF(H1096&lt;=p_rot_a,"A",IF(H1096&lt;=p_rot_b,"B","C"))</f>
        <v/>
      </c>
      <c r="J1096" s="5" t="inlineStr">
        <is>
          <t>NO</t>
        </is>
      </c>
    </row>
    <row r="1097">
      <c r="A1097" s="5" t="inlineStr">
        <is>
          <t>351100300992324</t>
        </is>
      </c>
      <c r="B1097" s="5" t="inlineStr">
        <is>
          <t xml:space="preserve">LAVATORIO TIPO BOWL BLANCO OVALADO  FF-9062 </t>
        </is>
      </c>
      <c r="C1097" s="5" t="inlineStr">
        <is>
          <t>IMPORTACION LOZA</t>
        </is>
      </c>
      <c r="D1097" s="11" t="n">
        <v>8</v>
      </c>
      <c r="E1097" s="12" t="n">
        <v>145988.74</v>
      </c>
      <c r="F1097" s="12" t="n">
        <v>244690.27</v>
      </c>
      <c r="G1097" s="14">
        <f>E1097/SUM(E$2:E$4165)</f>
        <v/>
      </c>
      <c r="H1097" s="14">
        <f>H1096+G1097</f>
        <v/>
      </c>
      <c r="I1097" s="5">
        <f>IF(H1097&lt;=p_rot_a,"A",IF(H1097&lt;=p_rot_b,"B","C"))</f>
        <v/>
      </c>
      <c r="J1097" s="5" t="inlineStr">
        <is>
          <t>NO</t>
        </is>
      </c>
    </row>
    <row r="1098">
      <c r="A1098" s="5" t="inlineStr">
        <is>
          <t>351100300992712</t>
        </is>
      </c>
      <c r="B1098" s="5" t="inlineStr">
        <is>
          <t>DJ LUMIA MUEBLE 60CM X 50CM INCLUYE LAVATORIO ESPEJO REPISA BRILLANTE AEREO LUX STONE Y001-N2 60CM</t>
        </is>
      </c>
      <c r="C1098" s="5" t="inlineStr">
        <is>
          <t>IMPORTACION LOZA</t>
        </is>
      </c>
      <c r="D1098" s="11" t="n">
        <v>5</v>
      </c>
      <c r="E1098" s="12" t="n">
        <v>145961.89</v>
      </c>
      <c r="F1098" s="12" t="n">
        <v>296380.53</v>
      </c>
      <c r="G1098" s="14">
        <f>E1098/SUM(E$2:E$4165)</f>
        <v/>
      </c>
      <c r="H1098" s="14">
        <f>H1097+G1098</f>
        <v/>
      </c>
      <c r="I1098" s="5">
        <f>IF(H1098&lt;=p_rot_a,"A",IF(H1098&lt;=p_rot_b,"B","C"))</f>
        <v/>
      </c>
      <c r="J1098" s="5" t="inlineStr">
        <is>
          <t>NO</t>
        </is>
      </c>
    </row>
    <row r="1099">
      <c r="A1099" s="5" t="inlineStr">
        <is>
          <t>111240</t>
        </is>
      </c>
      <c r="B1099" s="5" t="inlineStr">
        <is>
          <t>LLAVE EMPOTRAR PRICE PFISTER PESADA 0131130-PF PRICE PFISTER</t>
        </is>
      </c>
      <c r="C1099" s="5" t="inlineStr">
        <is>
          <t>GRIFERIA - ACC. BAÑO Y COCINA</t>
        </is>
      </c>
      <c r="D1099" s="11" t="n">
        <v>25</v>
      </c>
      <c r="E1099" s="12" t="n">
        <v>145487.21</v>
      </c>
      <c r="F1099" s="12" t="n">
        <v>507658.91</v>
      </c>
      <c r="G1099" s="14">
        <f>E1099/SUM(E$2:E$4165)</f>
        <v/>
      </c>
      <c r="H1099" s="14">
        <f>H1098+G1099</f>
        <v/>
      </c>
      <c r="I1099" s="5">
        <f>IF(H1099&lt;=p_rot_a,"A",IF(H1099&lt;=p_rot_b,"B","C"))</f>
        <v/>
      </c>
      <c r="J1099" s="5" t="inlineStr">
        <is>
          <t>NO</t>
        </is>
      </c>
    </row>
    <row r="1100">
      <c r="A1100" s="5" t="inlineStr">
        <is>
          <t>351100300991771</t>
        </is>
      </c>
      <c r="B1100" s="5" t="inlineStr">
        <is>
          <t>DESAGUE LAVATORIO DORADO PUSH REDONDO RY7788G GRACIELA</t>
        </is>
      </c>
      <c r="C1100" s="5" t="inlineStr">
        <is>
          <t>GRIFERIA - ACC. BAÑO Y COCINA</t>
        </is>
      </c>
      <c r="D1100" s="11" t="n">
        <v>80</v>
      </c>
      <c r="E1100" s="12" t="n">
        <v>145406.09</v>
      </c>
      <c r="F1100" s="12" t="n">
        <v>406319.69</v>
      </c>
      <c r="G1100" s="14">
        <f>E1100/SUM(E$2:E$4165)</f>
        <v/>
      </c>
      <c r="H1100" s="14">
        <f>H1099+G1100</f>
        <v/>
      </c>
      <c r="I1100" s="5">
        <f>IF(H1100&lt;=p_rot_a,"A",IF(H1100&lt;=p_rot_b,"B","C"))</f>
        <v/>
      </c>
      <c r="J1100" s="5" t="inlineStr">
        <is>
          <t>NO</t>
        </is>
      </c>
    </row>
    <row r="1101">
      <c r="A1101" s="5" t="inlineStr">
        <is>
          <t>73674</t>
        </is>
      </c>
      <c r="B1101" s="5" t="inlineStr">
        <is>
          <t>DURETAN BLANCO NUMERO 2 HIBRIDO</t>
        </is>
      </c>
      <c r="C1101" s="5" t="inlineStr">
        <is>
          <t>PINTURAS Y SELLADORES</t>
        </is>
      </c>
      <c r="D1101" s="11" t="n">
        <v>88</v>
      </c>
      <c r="E1101" s="12" t="n">
        <v>145128.59</v>
      </c>
      <c r="F1101" s="12" t="n">
        <v>565205.39</v>
      </c>
      <c r="G1101" s="14">
        <f>E1101/SUM(E$2:E$4165)</f>
        <v/>
      </c>
      <c r="H1101" s="14">
        <f>H1100+G1101</f>
        <v/>
      </c>
      <c r="I1101" s="5">
        <f>IF(H1101&lt;=p_rot_a,"A",IF(H1101&lt;=p_rot_b,"B","C"))</f>
        <v/>
      </c>
      <c r="J1101" s="5" t="inlineStr">
        <is>
          <t>NO</t>
        </is>
      </c>
    </row>
    <row r="1102">
      <c r="A1102" s="5" t="inlineStr">
        <is>
          <t>10180004</t>
        </is>
      </c>
      <c r="B1102" s="5" t="inlineStr">
        <is>
          <t>PERLING TIPO C 2X4 1.50 GALVANIZADO</t>
        </is>
      </c>
      <c r="C1102" s="5" t="inlineStr">
        <is>
          <t>PERLING</t>
        </is>
      </c>
      <c r="D1102" s="11" t="n">
        <v>101</v>
      </c>
      <c r="E1102" s="12" t="n">
        <v>144750.43</v>
      </c>
      <c r="F1102" s="12" t="n">
        <v>869576.51</v>
      </c>
      <c r="G1102" s="14">
        <f>E1102/SUM(E$2:E$4165)</f>
        <v/>
      </c>
      <c r="H1102" s="14">
        <f>H1101+G1102</f>
        <v/>
      </c>
      <c r="I1102" s="5">
        <f>IF(H1102&lt;=p_rot_a,"A",IF(H1102&lt;=p_rot_b,"B","C"))</f>
        <v/>
      </c>
      <c r="J1102" s="5" t="inlineStr">
        <is>
          <t>NO</t>
        </is>
      </c>
    </row>
    <row r="1103">
      <c r="A1103" s="5" t="inlineStr">
        <is>
          <t>351100300992083</t>
        </is>
      </c>
      <c r="B1103" s="5" t="inlineStr">
        <is>
          <t>TOTAL COMBO 2PCS ATORNILLADOR  3/8  INALAMB+ JUEGO DE BROCAS UTOSLI241197</t>
        </is>
      </c>
      <c r="C1103" s="5" t="inlineStr">
        <is>
          <t>SIN CATEGORIA</t>
        </is>
      </c>
      <c r="D1103" s="11" t="n">
        <v>28</v>
      </c>
      <c r="E1103" s="12" t="n">
        <v>144600.78</v>
      </c>
      <c r="F1103" s="12" t="n">
        <v>690552.23</v>
      </c>
      <c r="G1103" s="14">
        <f>E1103/SUM(E$2:E$4165)</f>
        <v/>
      </c>
      <c r="H1103" s="14">
        <f>H1102+G1103</f>
        <v/>
      </c>
      <c r="I1103" s="5">
        <f>IF(H1103&lt;=p_rot_a,"A",IF(H1103&lt;=p_rot_b,"B","C"))</f>
        <v/>
      </c>
      <c r="J1103" s="5" t="inlineStr">
        <is>
          <t>NO</t>
        </is>
      </c>
    </row>
    <row r="1104">
      <c r="A1104" s="5" t="inlineStr">
        <is>
          <t>PINT-IM-0018</t>
        </is>
      </c>
      <c r="B1104" s="5" t="inlineStr">
        <is>
          <t>LANCO SEAL COAT BLANCO SATIN GALON SC3493-4</t>
        </is>
      </c>
      <c r="C1104" s="5" t="inlineStr">
        <is>
          <t>IMPERMEABILIZANTES</t>
        </is>
      </c>
      <c r="D1104" s="11" t="n">
        <v>28</v>
      </c>
      <c r="E1104" s="12" t="n">
        <v>144532.57</v>
      </c>
      <c r="F1104" s="12" t="n">
        <v>428722.57</v>
      </c>
      <c r="G1104" s="14">
        <f>E1104/SUM(E$2:E$4165)</f>
        <v/>
      </c>
      <c r="H1104" s="14">
        <f>H1103+G1104</f>
        <v/>
      </c>
      <c r="I1104" s="5">
        <f>IF(H1104&lt;=p_rot_a,"A",IF(H1104&lt;=p_rot_b,"B","C"))</f>
        <v/>
      </c>
      <c r="J1104" s="5" t="inlineStr">
        <is>
          <t>NO</t>
        </is>
      </c>
    </row>
    <row r="1105">
      <c r="A1105" s="5" t="inlineStr">
        <is>
          <t>PINT-BT-0038</t>
        </is>
      </c>
      <c r="B1105" s="5" t="inlineStr">
        <is>
          <t>LANCO AQUAVAR BARNIZ 3 EN 1 WENGUE  1/4 AQ1364-5</t>
        </is>
      </c>
      <c r="C1105" s="5" t="inlineStr">
        <is>
          <t>BARNIZ Y TINTES</t>
        </is>
      </c>
      <c r="D1105" s="11" t="n">
        <v>67</v>
      </c>
      <c r="E1105" s="12" t="n">
        <v>144501.98</v>
      </c>
      <c r="F1105" s="12" t="n">
        <v>477672.23</v>
      </c>
      <c r="G1105" s="14">
        <f>E1105/SUM(E$2:E$4165)</f>
        <v/>
      </c>
      <c r="H1105" s="14">
        <f>H1104+G1105</f>
        <v/>
      </c>
      <c r="I1105" s="5">
        <f>IF(H1105&lt;=p_rot_a,"A",IF(H1105&lt;=p_rot_b,"B","C"))</f>
        <v/>
      </c>
      <c r="J1105" s="5" t="inlineStr">
        <is>
          <t>NO</t>
        </is>
      </c>
    </row>
    <row r="1106">
      <c r="A1106" s="5" t="inlineStr">
        <is>
          <t>PINT-PA-0098</t>
        </is>
      </c>
      <c r="B1106" s="5" t="inlineStr">
        <is>
          <t>SUPRA SATIN PASTEL CUBETA VA3681-2</t>
        </is>
      </c>
      <c r="C1106" s="5" t="inlineStr">
        <is>
          <t>PINTURA ACRILICA</t>
        </is>
      </c>
      <c r="D1106" s="11" t="n">
        <v>7</v>
      </c>
      <c r="E1106" s="12" t="n">
        <v>144177.42</v>
      </c>
      <c r="F1106" s="12" t="n">
        <v>392699.12</v>
      </c>
      <c r="G1106" s="14">
        <f>E1106/SUM(E$2:E$4165)</f>
        <v/>
      </c>
      <c r="H1106" s="14">
        <f>H1105+G1106</f>
        <v/>
      </c>
      <c r="I1106" s="5">
        <f>IF(H1106&lt;=p_rot_a,"A",IF(H1106&lt;=p_rot_b,"B","C"))</f>
        <v/>
      </c>
      <c r="J1106" s="5" t="inlineStr">
        <is>
          <t>NO</t>
        </is>
      </c>
    </row>
    <row r="1107">
      <c r="A1107" s="5" t="inlineStr">
        <is>
          <t>PINT-BT-0033</t>
        </is>
      </c>
      <c r="B1107" s="5" t="inlineStr">
        <is>
          <t>LANCO AQUAVAR BARNIZ 3 EN 1 JACOBEAN 1/4 AQ1365-5</t>
        </is>
      </c>
      <c r="C1107" s="5" t="inlineStr">
        <is>
          <t>BARNIZ Y TINTES</t>
        </is>
      </c>
      <c r="D1107" s="11" t="n">
        <v>66</v>
      </c>
      <c r="E1107" s="12" t="n">
        <v>143672.44</v>
      </c>
      <c r="F1107" s="12" t="n">
        <v>472118.44</v>
      </c>
      <c r="G1107" s="14">
        <f>E1107/SUM(E$2:E$4165)</f>
        <v/>
      </c>
      <c r="H1107" s="14">
        <f>H1106+G1107</f>
        <v/>
      </c>
      <c r="I1107" s="5">
        <f>IF(H1107&lt;=p_rot_a,"A",IF(H1107&lt;=p_rot_b,"B","C"))</f>
        <v/>
      </c>
      <c r="J1107" s="5" t="inlineStr">
        <is>
          <t>NO</t>
        </is>
      </c>
    </row>
    <row r="1108">
      <c r="A1108" s="5" t="inlineStr">
        <is>
          <t>10160011</t>
        </is>
      </c>
      <c r="B1108" s="5" t="inlineStr">
        <is>
          <t>TUBO IND. CUADRADO 3/4 X 3/4 1.20MM NEGRO</t>
        </is>
      </c>
      <c r="C1108" s="5" t="inlineStr">
        <is>
          <t>TUBERIA INDUSTRIAL</t>
        </is>
      </c>
      <c r="D1108" s="11" t="n">
        <v>219</v>
      </c>
      <c r="E1108" s="12" t="n">
        <v>143644.65</v>
      </c>
      <c r="F1108" s="12" t="n">
        <v>609511.22</v>
      </c>
      <c r="G1108" s="14">
        <f>E1108/SUM(E$2:E$4165)</f>
        <v/>
      </c>
      <c r="H1108" s="14">
        <f>H1107+G1108</f>
        <v/>
      </c>
      <c r="I1108" s="5">
        <f>IF(H1108&lt;=p_rot_a,"A",IF(H1108&lt;=p_rot_b,"B","C"))</f>
        <v/>
      </c>
      <c r="J1108" s="5" t="inlineStr">
        <is>
          <t>NO</t>
        </is>
      </c>
    </row>
    <row r="1109">
      <c r="A1109" s="5" t="inlineStr">
        <is>
          <t>351100300992735</t>
        </is>
      </c>
      <c r="B1109" s="5" t="inlineStr">
        <is>
          <t>COMBO MUEBLE LAVAT NB-U818-60 WHITE AEREO+ESPEJO LED+INODORO ECO BLCO 4.8L 2 PZ</t>
        </is>
      </c>
      <c r="C1109" s="5" t="inlineStr">
        <is>
          <t>LOZA</t>
        </is>
      </c>
      <c r="D1109" s="11" t="n">
        <v>16</v>
      </c>
      <c r="E1109" s="12" t="n">
        <v>143462.25</v>
      </c>
      <c r="F1109" s="12" t="n">
        <v>1347345.13</v>
      </c>
      <c r="G1109" s="14">
        <f>E1109/SUM(E$2:E$4165)</f>
        <v/>
      </c>
      <c r="H1109" s="14">
        <f>H1108+G1109</f>
        <v/>
      </c>
      <c r="I1109" s="5">
        <f>IF(H1109&lt;=p_rot_a,"A",IF(H1109&lt;=p_rot_b,"B","C"))</f>
        <v/>
      </c>
      <c r="J1109" s="5" t="inlineStr">
        <is>
          <t>SI</t>
        </is>
      </c>
    </row>
    <row r="1110">
      <c r="A1110" s="5" t="inlineStr">
        <is>
          <t>PINT-AN-0028</t>
        </is>
      </c>
      <c r="B1110" s="5" t="inlineStr">
        <is>
          <t>LANCO ANTICORROSIVO IND ROJO GALON AC3437-4</t>
        </is>
      </c>
      <c r="C1110" s="5" t="inlineStr">
        <is>
          <t>ANTICORROSIVOS Y BASE ACEITE</t>
        </is>
      </c>
      <c r="D1110" s="11" t="n">
        <v>38</v>
      </c>
      <c r="E1110" s="12" t="n">
        <v>143246.33</v>
      </c>
      <c r="F1110" s="12" t="n">
        <v>467688.33</v>
      </c>
      <c r="G1110" s="14">
        <f>E1110/SUM(E$2:E$4165)</f>
        <v/>
      </c>
      <c r="H1110" s="14">
        <f>H1109+G1110</f>
        <v/>
      </c>
      <c r="I1110" s="5">
        <f>IF(H1110&lt;=p_rot_a,"A",IF(H1110&lt;=p_rot_b,"B","C"))</f>
        <v/>
      </c>
      <c r="J1110" s="5" t="inlineStr">
        <is>
          <t>NO</t>
        </is>
      </c>
    </row>
    <row r="1111">
      <c r="A1111" s="5" t="inlineStr">
        <is>
          <t>351100300991772</t>
        </is>
      </c>
      <c r="B1111" s="5" t="inlineStr">
        <is>
          <t>CACHERA LAVATORIO MONOCOMANDO DORADO BRILLANTE ALTA RY5017-6A GRACIELA</t>
        </is>
      </c>
      <c r="C1111" s="5" t="inlineStr">
        <is>
          <t>GRIFERIA - ACC. BAÑO Y COCINA</t>
        </is>
      </c>
      <c r="D1111" s="11" t="n">
        <v>10</v>
      </c>
      <c r="E1111" s="12" t="n">
        <v>142976.06</v>
      </c>
      <c r="F1111" s="12" t="n">
        <v>504026.06</v>
      </c>
      <c r="G1111" s="14">
        <f>E1111/SUM(E$2:E$4165)</f>
        <v/>
      </c>
      <c r="H1111" s="14">
        <f>H1110+G1111</f>
        <v/>
      </c>
      <c r="I1111" s="5">
        <f>IF(H1111&lt;=p_rot_a,"A",IF(H1111&lt;=p_rot_b,"B","C"))</f>
        <v/>
      </c>
      <c r="J1111" s="5" t="inlineStr">
        <is>
          <t>NO</t>
        </is>
      </c>
    </row>
    <row r="1112">
      <c r="A1112" s="5" t="inlineStr">
        <is>
          <t>351100300992255</t>
        </is>
      </c>
      <c r="B1112" s="5" t="inlineStr">
        <is>
          <t>LAMINA NUEVA TEC XL MATE TERRAZO EXTRA GRANDE 1.22 X 2.80M DE146 MATE FIBRA BAMBU CARBON PVC IMITACI</t>
        </is>
      </c>
      <c r="C1112" s="5" t="inlineStr">
        <is>
          <t>LAMINA PVC, BAMBU, ACC</t>
        </is>
      </c>
      <c r="D1112" s="11" t="n">
        <v>21</v>
      </c>
      <c r="E1112" s="12" t="n">
        <v>142543.46</v>
      </c>
      <c r="F1112" s="12" t="n">
        <v>459292.04</v>
      </c>
      <c r="G1112" s="14">
        <f>E1112/SUM(E$2:E$4165)</f>
        <v/>
      </c>
      <c r="H1112" s="14">
        <f>H1111+G1112</f>
        <v/>
      </c>
      <c r="I1112" s="5">
        <f>IF(H1112&lt;=p_rot_a,"A",IF(H1112&lt;=p_rot_b,"B","C"))</f>
        <v/>
      </c>
      <c r="J1112" s="5" t="inlineStr">
        <is>
          <t>NO</t>
        </is>
      </c>
    </row>
    <row r="1113">
      <c r="A1113" s="5" t="inlineStr">
        <is>
          <t>60100010</t>
        </is>
      </c>
      <c r="B1113" s="5" t="inlineStr">
        <is>
          <t>BOMBILLO LED CON SENSOR DE MOVIMIENTO Y LUZ 9W  E27 100-240V WELLMAX 2100478</t>
        </is>
      </c>
      <c r="C1113" s="5" t="inlineStr">
        <is>
          <t>BOMBILLOS Y LAMPARAS</t>
        </is>
      </c>
      <c r="D1113" s="11" t="n">
        <v>234</v>
      </c>
      <c r="E1113" s="12" t="n">
        <v>142370.18</v>
      </c>
      <c r="F1113" s="12" t="n">
        <v>434198.23</v>
      </c>
      <c r="G1113" s="14">
        <f>E1113/SUM(E$2:E$4165)</f>
        <v/>
      </c>
      <c r="H1113" s="14">
        <f>H1112+G1113</f>
        <v/>
      </c>
      <c r="I1113" s="5">
        <f>IF(H1113&lt;=p_rot_a,"A",IF(H1113&lt;=p_rot_b,"B","C"))</f>
        <v/>
      </c>
      <c r="J1113" s="5" t="inlineStr">
        <is>
          <t>NO</t>
        </is>
      </c>
    </row>
    <row r="1114">
      <c r="A1114" s="5" t="inlineStr">
        <is>
          <t>351100300991641</t>
        </is>
      </c>
      <c r="B1114" s="5" t="inlineStr">
        <is>
          <t>GRACIELA LAVATORIO BOWL CUADRADO MARMOL BLANCO LX-C110 60000130</t>
        </is>
      </c>
      <c r="C1114" s="5" t="inlineStr">
        <is>
          <t>LOZA SANITARIA</t>
        </is>
      </c>
      <c r="D1114" s="11" t="n">
        <v>17</v>
      </c>
      <c r="E1114" s="12" t="n">
        <v>142231.59</v>
      </c>
      <c r="F1114" s="12" t="n">
        <v>608701.23</v>
      </c>
      <c r="G1114" s="14">
        <f>E1114/SUM(E$2:E$4165)</f>
        <v/>
      </c>
      <c r="H1114" s="14">
        <f>H1113+G1114</f>
        <v/>
      </c>
      <c r="I1114" s="5">
        <f>IF(H1114&lt;=p_rot_a,"A",IF(H1114&lt;=p_rot_b,"B","C"))</f>
        <v/>
      </c>
      <c r="J1114" s="5" t="inlineStr">
        <is>
          <t>NO</t>
        </is>
      </c>
    </row>
    <row r="1115">
      <c r="A1115" s="5" t="inlineStr">
        <is>
          <t>2110</t>
        </is>
      </c>
      <c r="B1115" s="5" t="inlineStr">
        <is>
          <t>PINO 1X18 4MTS</t>
        </is>
      </c>
      <c r="C1115" s="5" t="inlineStr">
        <is>
          <t>PINO</t>
        </is>
      </c>
      <c r="D1115" s="11" t="n">
        <v>20</v>
      </c>
      <c r="E1115" s="12" t="n">
        <v>142080</v>
      </c>
      <c r="F1115" s="12" t="n">
        <v>494480</v>
      </c>
      <c r="G1115" s="14">
        <f>E1115/SUM(E$2:E$4165)</f>
        <v/>
      </c>
      <c r="H1115" s="14">
        <f>H1114+G1115</f>
        <v/>
      </c>
      <c r="I1115" s="5">
        <f>IF(H1115&lt;=p_rot_a,"A",IF(H1115&lt;=p_rot_b,"B","C"))</f>
        <v/>
      </c>
      <c r="J1115" s="5" t="inlineStr">
        <is>
          <t>NO</t>
        </is>
      </c>
    </row>
    <row r="1116">
      <c r="A1116" s="5" t="inlineStr">
        <is>
          <t>20140022</t>
        </is>
      </c>
      <c r="B1116" s="5" t="inlineStr">
        <is>
          <t>CERAMICA MOSAICO 48X48 CAJA 2.34M2 PRIMERA CALIDAD</t>
        </is>
      </c>
      <c r="C1116" s="5" t="inlineStr">
        <is>
          <t>SIN CATEGORIA</t>
        </is>
      </c>
      <c r="D1116" s="11" t="n">
        <v>82</v>
      </c>
      <c r="E1116" s="12" t="n">
        <v>142003.1</v>
      </c>
      <c r="F1116" s="12" t="n">
        <v>557401.98</v>
      </c>
      <c r="G1116" s="14">
        <f>E1116/SUM(E$2:E$4165)</f>
        <v/>
      </c>
      <c r="H1116" s="14">
        <f>H1115+G1116</f>
        <v/>
      </c>
      <c r="I1116" s="5">
        <f>IF(H1116&lt;=p_rot_a,"A",IF(H1116&lt;=p_rot_b,"B","C"))</f>
        <v/>
      </c>
      <c r="J1116" s="5" t="inlineStr">
        <is>
          <t>NO</t>
        </is>
      </c>
    </row>
    <row r="1117">
      <c r="A1117" s="5" t="inlineStr">
        <is>
          <t>10140019</t>
        </is>
      </c>
      <c r="B1117" s="5" t="inlineStr">
        <is>
          <t>TUBO ESTRUCT. CUADRADO 2X2 1.20MM NEGRO</t>
        </is>
      </c>
      <c r="C1117" s="5" t="inlineStr">
        <is>
          <t>TUBERIA ESTRUCTURAL</t>
        </is>
      </c>
      <c r="D1117" s="11" t="n">
        <v>120</v>
      </c>
      <c r="E1117" s="12" t="n">
        <v>141854.99</v>
      </c>
      <c r="F1117" s="12" t="n">
        <v>799106.99</v>
      </c>
      <c r="G1117" s="14">
        <f>E1117/SUM(E$2:E$4165)</f>
        <v/>
      </c>
      <c r="H1117" s="14">
        <f>H1116+G1117</f>
        <v/>
      </c>
      <c r="I1117" s="5">
        <f>IF(H1117&lt;=p_rot_a,"A",IF(H1117&lt;=p_rot_b,"B","C"))</f>
        <v/>
      </c>
      <c r="J1117" s="5" t="inlineStr">
        <is>
          <t>NO</t>
        </is>
      </c>
    </row>
    <row r="1118">
      <c r="A1118" s="5" t="inlineStr">
        <is>
          <t>351100300990143</t>
        </is>
      </c>
      <c r="B1118" s="5" t="inlineStr">
        <is>
          <t>TORNILLO TECHO 1 1/2 PB</t>
        </is>
      </c>
      <c r="C1118" s="5" t="inlineStr">
        <is>
          <t>TORNILLERIA</t>
        </is>
      </c>
      <c r="D1118" s="11" t="n">
        <v>9192</v>
      </c>
      <c r="E1118" s="12" t="n">
        <v>141661.78</v>
      </c>
      <c r="F1118" s="12" t="n">
        <v>270870.28</v>
      </c>
      <c r="G1118" s="14">
        <f>E1118/SUM(E$2:E$4165)</f>
        <v/>
      </c>
      <c r="H1118" s="14">
        <f>H1117+G1118</f>
        <v/>
      </c>
      <c r="I1118" s="5">
        <f>IF(H1118&lt;=p_rot_a,"A",IF(H1118&lt;=p_rot_b,"B","C"))</f>
        <v/>
      </c>
      <c r="J1118" s="5" t="inlineStr">
        <is>
          <t>NO</t>
        </is>
      </c>
    </row>
    <row r="1119">
      <c r="A1119" s="5" t="inlineStr">
        <is>
          <t>7477</t>
        </is>
      </c>
      <c r="B1119" s="5" t="inlineStr">
        <is>
          <t>MANGUERA ABASTO 1/2X7/8</t>
        </is>
      </c>
      <c r="C1119" s="5" t="inlineStr">
        <is>
          <t>FERRETERIA GENERAL</t>
        </is>
      </c>
      <c r="D1119" s="11" t="n">
        <v>221</v>
      </c>
      <c r="E1119" s="12" t="n">
        <v>140743.41</v>
      </c>
      <c r="F1119" s="12" t="n">
        <v>393617.61</v>
      </c>
      <c r="G1119" s="14">
        <f>E1119/SUM(E$2:E$4165)</f>
        <v/>
      </c>
      <c r="H1119" s="14">
        <f>H1118+G1119</f>
        <v/>
      </c>
      <c r="I1119" s="5">
        <f>IF(H1119&lt;=p_rot_a,"A",IF(H1119&lt;=p_rot_b,"B","C"))</f>
        <v/>
      </c>
      <c r="J1119" s="5" t="inlineStr">
        <is>
          <t>NO</t>
        </is>
      </c>
    </row>
    <row r="1120">
      <c r="A1120" s="5" t="inlineStr">
        <is>
          <t>351100300992444</t>
        </is>
      </c>
      <c r="B1120" s="5" t="inlineStr">
        <is>
          <t>LLAVE LAVATORIO MANIJA PALETA AQP-007</t>
        </is>
      </c>
      <c r="C1120" s="5" t="inlineStr">
        <is>
          <t>IMPORTACION GRIFERIA</t>
        </is>
      </c>
      <c r="D1120" s="11" t="n">
        <v>42</v>
      </c>
      <c r="E1120" s="12" t="n">
        <v>140292.69</v>
      </c>
      <c r="F1120" s="12" t="n">
        <v>203393.81</v>
      </c>
      <c r="G1120" s="14">
        <f>E1120/SUM(E$2:E$4165)</f>
        <v/>
      </c>
      <c r="H1120" s="14">
        <f>H1119+G1120</f>
        <v/>
      </c>
      <c r="I1120" s="5">
        <f>IF(H1120&lt;=p_rot_a,"A",IF(H1120&lt;=p_rot_b,"B","C"))</f>
        <v/>
      </c>
      <c r="J1120" s="5" t="inlineStr">
        <is>
          <t>NO</t>
        </is>
      </c>
    </row>
    <row r="1121">
      <c r="A1121" s="5" t="inlineStr">
        <is>
          <t>351100300991443</t>
        </is>
      </c>
      <c r="B1121" s="5" t="inlineStr">
        <is>
          <t xml:space="preserve">CARBONE SPRAY TAPAGOTERAS I-SEAL </t>
        </is>
      </c>
      <c r="C1121" s="5" t="inlineStr">
        <is>
          <t>PINTURAS Y SELLADORES</t>
        </is>
      </c>
      <c r="D1121" s="11" t="n">
        <v>80</v>
      </c>
      <c r="E1121" s="12" t="n">
        <v>140115.08</v>
      </c>
      <c r="F1121" s="12" t="n">
        <v>381201.33</v>
      </c>
      <c r="G1121" s="14">
        <f>E1121/SUM(E$2:E$4165)</f>
        <v/>
      </c>
      <c r="H1121" s="14">
        <f>H1120+G1121</f>
        <v/>
      </c>
      <c r="I1121" s="5">
        <f>IF(H1121&lt;=p_rot_a,"A",IF(H1121&lt;=p_rot_b,"B","C"))</f>
        <v/>
      </c>
      <c r="J1121" s="5" t="inlineStr">
        <is>
          <t>NO</t>
        </is>
      </c>
    </row>
    <row r="1122">
      <c r="A1122" s="5" t="inlineStr">
        <is>
          <t>351100300992346</t>
        </is>
      </c>
      <c r="B1122" s="5" t="inlineStr">
        <is>
          <t>SET DE ACCESORIOS DOBLE DESCARGA AQP-23434</t>
        </is>
      </c>
      <c r="C1122" s="5" t="inlineStr">
        <is>
          <t>IMPORTACION GRIFERIA</t>
        </is>
      </c>
      <c r="D1122" s="11" t="n">
        <v>31</v>
      </c>
      <c r="E1122" s="12" t="n">
        <v>139972.58</v>
      </c>
      <c r="F1122" s="12" t="n">
        <v>205221.24</v>
      </c>
      <c r="G1122" s="14">
        <f>E1122/SUM(E$2:E$4165)</f>
        <v/>
      </c>
      <c r="H1122" s="14">
        <f>H1121+G1122</f>
        <v/>
      </c>
      <c r="I1122" s="5">
        <f>IF(H1122&lt;=p_rot_a,"A",IF(H1122&lt;=p_rot_b,"B","C"))</f>
        <v/>
      </c>
      <c r="J1122" s="5" t="inlineStr">
        <is>
          <t>NO</t>
        </is>
      </c>
    </row>
    <row r="1123">
      <c r="A1123" s="5" t="inlineStr">
        <is>
          <t>548</t>
        </is>
      </c>
      <c r="B1123" s="5" t="inlineStr">
        <is>
          <t>JOTA PLASTICA GYPSUM 3.05</t>
        </is>
      </c>
      <c r="C1123" s="5" t="inlineStr">
        <is>
          <t>LAMINAS Y PERFILERIA LIVIANA</t>
        </is>
      </c>
      <c r="D1123" s="11" t="n">
        <v>531</v>
      </c>
      <c r="E1123" s="12" t="n">
        <v>139767.5</v>
      </c>
      <c r="F1123" s="12" t="n">
        <v>449954.3</v>
      </c>
      <c r="G1123" s="14">
        <f>E1123/SUM(E$2:E$4165)</f>
        <v/>
      </c>
      <c r="H1123" s="14">
        <f>H1122+G1123</f>
        <v/>
      </c>
      <c r="I1123" s="5">
        <f>IF(H1123&lt;=p_rot_a,"A",IF(H1123&lt;=p_rot_b,"B","C"))</f>
        <v/>
      </c>
      <c r="J1123" s="5" t="inlineStr">
        <is>
          <t>NO</t>
        </is>
      </c>
    </row>
    <row r="1124">
      <c r="A1124" s="5" t="inlineStr">
        <is>
          <t>351100300991631</t>
        </is>
      </c>
      <c r="B1124" s="5" t="inlineStr">
        <is>
          <t>CORNISA LAMINADA TWLS-058 MARMOL 5.95M</t>
        </is>
      </c>
      <c r="C1124" s="5" t="inlineStr">
        <is>
          <t>IMPORTACION TABLILLA, CORNISAS, UNIONES</t>
        </is>
      </c>
      <c r="D1124" s="11" t="n">
        <v>103</v>
      </c>
      <c r="E1124" s="12" t="n">
        <v>139167.22</v>
      </c>
      <c r="F1124" s="12" t="n">
        <v>290411.5</v>
      </c>
      <c r="G1124" s="14">
        <f>E1124/SUM(E$2:E$4165)</f>
        <v/>
      </c>
      <c r="H1124" s="14">
        <f>H1123+G1124</f>
        <v/>
      </c>
      <c r="I1124" s="5">
        <f>IF(H1124&lt;=p_rot_a,"A",IF(H1124&lt;=p_rot_b,"B","C"))</f>
        <v/>
      </c>
      <c r="J1124" s="5" t="inlineStr">
        <is>
          <t>NO</t>
        </is>
      </c>
    </row>
    <row r="1125">
      <c r="A1125" s="5" t="inlineStr">
        <is>
          <t>PINT-PA-0029</t>
        </is>
      </c>
      <c r="B1125" s="5" t="inlineStr">
        <is>
          <t>LANCO SUPER COAT ACCENT MATE 1/4 SC691-5</t>
        </is>
      </c>
      <c r="C1125" s="5" t="inlineStr">
        <is>
          <t>PINTURA ACRILICA</t>
        </is>
      </c>
      <c r="D1125" s="11" t="n">
        <v>46</v>
      </c>
      <c r="E1125" s="12" t="n">
        <v>138664.98</v>
      </c>
      <c r="F1125" s="12" t="n">
        <v>235914.48</v>
      </c>
      <c r="G1125" s="14">
        <f>E1125/SUM(E$2:E$4165)</f>
        <v/>
      </c>
      <c r="H1125" s="14">
        <f>H1124+G1125</f>
        <v/>
      </c>
      <c r="I1125" s="5">
        <f>IF(H1125&lt;=p_rot_a,"A",IF(H1125&lt;=p_rot_b,"B","C"))</f>
        <v/>
      </c>
      <c r="J1125" s="5" t="inlineStr">
        <is>
          <t>NO</t>
        </is>
      </c>
    </row>
    <row r="1126">
      <c r="A1126" s="5" t="inlineStr">
        <is>
          <t>30479</t>
        </is>
      </c>
      <c r="B1126" s="5" t="inlineStr">
        <is>
          <t>CLASE A TUBO CONDUIT 1 TIPO A UL*</t>
        </is>
      </c>
      <c r="C1126" s="5" t="inlineStr">
        <is>
          <t>ACCESORIOS ELECTRICOS Y CABLES</t>
        </is>
      </c>
      <c r="D1126" s="11" t="n">
        <v>148</v>
      </c>
      <c r="E1126" s="12" t="n">
        <v>138197.33</v>
      </c>
      <c r="F1126" s="12" t="n">
        <v>316789.17</v>
      </c>
      <c r="G1126" s="14">
        <f>E1126/SUM(E$2:E$4165)</f>
        <v/>
      </c>
      <c r="H1126" s="14">
        <f>H1125+G1126</f>
        <v/>
      </c>
      <c r="I1126" s="5">
        <f>IF(H1126&lt;=p_rot_a,"A",IF(H1126&lt;=p_rot_b,"B","C"))</f>
        <v/>
      </c>
      <c r="J1126" s="5" t="inlineStr">
        <is>
          <t>NO</t>
        </is>
      </c>
    </row>
    <row r="1127">
      <c r="A1127" s="5" t="inlineStr">
        <is>
          <t>15</t>
        </is>
      </c>
      <c r="B1127" s="5" t="inlineStr">
        <is>
          <t>VARILLA GRAFILADA 1/4 #2</t>
        </is>
      </c>
      <c r="C1127" s="5" t="inlineStr">
        <is>
          <t>TUBERIA INDUSTRIAL, HIERROS PLANOS Y CORRUGADOS</t>
        </is>
      </c>
      <c r="D1127" s="11" t="n">
        <v>969</v>
      </c>
      <c r="E1127" s="12" t="n">
        <v>137979.92</v>
      </c>
      <c r="F1127" s="12" t="n">
        <v>626528.6899999999</v>
      </c>
      <c r="G1127" s="14">
        <f>E1127/SUM(E$2:E$4165)</f>
        <v/>
      </c>
      <c r="H1127" s="14">
        <f>H1126+G1127</f>
        <v/>
      </c>
      <c r="I1127" s="5">
        <f>IF(H1127&lt;=p_rot_a,"A",IF(H1127&lt;=p_rot_b,"B","C"))</f>
        <v/>
      </c>
      <c r="J1127" s="5" t="inlineStr">
        <is>
          <t>NO</t>
        </is>
      </c>
    </row>
    <row r="1128">
      <c r="A1128" s="5" t="inlineStr">
        <is>
          <t>71172</t>
        </is>
      </c>
      <c r="B1128" s="5" t="inlineStr">
        <is>
          <t>CLAVO 2 1/2 CC</t>
        </is>
      </c>
      <c r="C1128" s="5" t="inlineStr">
        <is>
          <t>FERRETERIA GENERAL</t>
        </is>
      </c>
      <c r="D1128" s="11" t="n">
        <v>232.5</v>
      </c>
      <c r="E1128" s="12" t="n">
        <v>137946.47</v>
      </c>
      <c r="F1128" s="12" t="n">
        <v>282848.38</v>
      </c>
      <c r="G1128" s="14">
        <f>E1128/SUM(E$2:E$4165)</f>
        <v/>
      </c>
      <c r="H1128" s="14">
        <f>H1127+G1128</f>
        <v/>
      </c>
      <c r="I1128" s="5">
        <f>IF(H1128&lt;=p_rot_a,"A",IF(H1128&lt;=p_rot_b,"B","C"))</f>
        <v/>
      </c>
      <c r="J1128" s="5" t="inlineStr">
        <is>
          <t>NO</t>
        </is>
      </c>
    </row>
    <row r="1129">
      <c r="A1129" s="5" t="inlineStr">
        <is>
          <t>56300992841</t>
        </is>
      </c>
      <c r="B1129" s="5" t="inlineStr">
        <is>
          <t>LLAVE LAVATORIO ALTA TIPO BOWL CROMO AGUA FRIA Y AGUA CALIENTE HTK-M-11C</t>
        </is>
      </c>
      <c r="C1129" s="5" t="inlineStr">
        <is>
          <t>IMPORTACION GRIFERIA</t>
        </is>
      </c>
      <c r="D1129" s="11" t="n">
        <v>16</v>
      </c>
      <c r="E1129" s="12" t="n">
        <v>137840.78</v>
      </c>
      <c r="F1129" s="12" t="n">
        <v>210132.74</v>
      </c>
      <c r="G1129" s="14">
        <f>E1129/SUM(E$2:E$4165)</f>
        <v/>
      </c>
      <c r="H1129" s="14">
        <f>H1128+G1129</f>
        <v/>
      </c>
      <c r="I1129" s="5">
        <f>IF(H1129&lt;=p_rot_a,"A",IF(H1129&lt;=p_rot_b,"B","C"))</f>
        <v/>
      </c>
      <c r="J1129" s="5" t="inlineStr">
        <is>
          <t>NO</t>
        </is>
      </c>
    </row>
    <row r="1130">
      <c r="A1130" s="5" t="inlineStr">
        <is>
          <t>30681</t>
        </is>
      </c>
      <c r="B1130" s="5" t="inlineStr">
        <is>
          <t>AGUILA TOMA DOBLE PARCHE  77W</t>
        </is>
      </c>
      <c r="C1130" s="5" t="inlineStr">
        <is>
          <t>ACCESORIOS ELECTRICOS Y CABLES</t>
        </is>
      </c>
      <c r="D1130" s="11" t="n">
        <v>445</v>
      </c>
      <c r="E1130" s="12" t="n">
        <v>137576.07</v>
      </c>
      <c r="F1130" s="12" t="n">
        <v>485533.14</v>
      </c>
      <c r="G1130" s="14">
        <f>E1130/SUM(E$2:E$4165)</f>
        <v/>
      </c>
      <c r="H1130" s="14">
        <f>H1129+G1130</f>
        <v/>
      </c>
      <c r="I1130" s="5">
        <f>IF(H1130&lt;=p_rot_a,"A",IF(H1130&lt;=p_rot_b,"B","C"))</f>
        <v/>
      </c>
      <c r="J1130" s="5" t="inlineStr">
        <is>
          <t>NO</t>
        </is>
      </c>
    </row>
    <row r="1131">
      <c r="A1131" s="5" t="inlineStr">
        <is>
          <t>351100300991507</t>
        </is>
      </c>
      <c r="B1131" s="5" t="inlineStr">
        <is>
          <t>PORCELANATO GOLDEN WAVES GAMA WHITE 60X120 CAJA 1.44M2 SEMI MATE</t>
        </is>
      </c>
      <c r="C1131" s="5" t="inlineStr">
        <is>
          <t>CERAMICAS, AZULEJOS, PORCELANATOS</t>
        </is>
      </c>
      <c r="D1131" s="11" t="n">
        <v>53</v>
      </c>
      <c r="E1131" s="12" t="n">
        <v>137561.43</v>
      </c>
      <c r="F1131" s="12" t="n">
        <v>539380.53</v>
      </c>
      <c r="G1131" s="14">
        <f>E1131/SUM(E$2:E$4165)</f>
        <v/>
      </c>
      <c r="H1131" s="14">
        <f>H1130+G1131</f>
        <v/>
      </c>
      <c r="I1131" s="5">
        <f>IF(H1131&lt;=p_rot_a,"A",IF(H1131&lt;=p_rot_b,"B","C"))</f>
        <v/>
      </c>
      <c r="J1131" s="5" t="inlineStr">
        <is>
          <t>NO</t>
        </is>
      </c>
    </row>
    <row r="1132">
      <c r="A1132" s="5" t="inlineStr">
        <is>
          <t>351100300992555</t>
        </is>
      </c>
      <c r="B1132" s="5" t="inlineStr">
        <is>
          <t>PORCELANATO FLEX BLACK 0.60X1.20 CAJA 1.44M2 2 PIEZAS POR CAJA</t>
        </is>
      </c>
      <c r="C1132" s="5" t="inlineStr">
        <is>
          <t>SIN CATEGORIA</t>
        </is>
      </c>
      <c r="D1132" s="11" t="n">
        <v>56.5</v>
      </c>
      <c r="E1132" s="12" t="n">
        <v>137069.3</v>
      </c>
      <c r="F1132" s="12" t="n">
        <v>606940.38</v>
      </c>
      <c r="G1132" s="14">
        <f>E1132/SUM(E$2:E$4165)</f>
        <v/>
      </c>
      <c r="H1132" s="14">
        <f>H1131+G1132</f>
        <v/>
      </c>
      <c r="I1132" s="5">
        <f>IF(H1132&lt;=p_rot_a,"A",IF(H1132&lt;=p_rot_b,"B","C"))</f>
        <v/>
      </c>
      <c r="J1132" s="5" t="inlineStr">
        <is>
          <t>NO</t>
        </is>
      </c>
    </row>
    <row r="1133">
      <c r="A1133" s="5" t="inlineStr">
        <is>
          <t>351100300990831</t>
        </is>
      </c>
      <c r="B1133" s="5" t="inlineStr">
        <is>
          <t>TOTAL TALADRO 1/2 PERCUTOR 810W UTG1081316</t>
        </is>
      </c>
      <c r="C1133" s="5" t="inlineStr">
        <is>
          <t>HERRAMIENTA ELECTRICA</t>
        </is>
      </c>
      <c r="D1133" s="11" t="n">
        <v>20</v>
      </c>
      <c r="E1133" s="12" t="n">
        <v>137015.1</v>
      </c>
      <c r="F1133" s="12" t="n">
        <v>441655.46</v>
      </c>
      <c r="G1133" s="14">
        <f>E1133/SUM(E$2:E$4165)</f>
        <v/>
      </c>
      <c r="H1133" s="14">
        <f>H1132+G1133</f>
        <v/>
      </c>
      <c r="I1133" s="5">
        <f>IF(H1133&lt;=p_rot_a,"A",IF(H1133&lt;=p_rot_b,"B","C"))</f>
        <v/>
      </c>
      <c r="J1133" s="5" t="inlineStr">
        <is>
          <t>NO</t>
        </is>
      </c>
    </row>
    <row r="1134">
      <c r="A1134" s="5" t="inlineStr">
        <is>
          <t>351100300991717</t>
        </is>
      </c>
      <c r="B1134" s="5" t="inlineStr">
        <is>
          <t>DIAMOND ZT-2402A-80 KHAKI MUEBLE LAVATORIO + ESPEJO AEREO 80X47X48 ESPEJO 70X11X65</t>
        </is>
      </c>
      <c r="C1134" s="5" t="inlineStr">
        <is>
          <t>IMPORTACION LOZA</t>
        </is>
      </c>
      <c r="D1134" s="11" t="n">
        <v>6</v>
      </c>
      <c r="E1134" s="12" t="n">
        <v>136929.43</v>
      </c>
      <c r="F1134" s="12" t="n">
        <v>503704.67</v>
      </c>
      <c r="G1134" s="14">
        <f>E1134/SUM(E$2:E$4165)</f>
        <v/>
      </c>
      <c r="H1134" s="14">
        <f>H1133+G1134</f>
        <v/>
      </c>
      <c r="I1134" s="5">
        <f>IF(H1134&lt;=p_rot_a,"A",IF(H1134&lt;=p_rot_b,"B","C"))</f>
        <v/>
      </c>
      <c r="J1134" s="5" t="inlineStr">
        <is>
          <t>NO</t>
        </is>
      </c>
    </row>
    <row r="1135">
      <c r="A1135" s="5" t="inlineStr">
        <is>
          <t>351100300992585</t>
        </is>
      </c>
      <c r="B1135" s="5" t="inlineStr">
        <is>
          <t xml:space="preserve">LAMINA NUEVA TEC XL BRILLANTE HAYA GRIS MADERA DE017 1-V 1.22X2.80 5M MATE FIBRA BAMBU CALRBON PVC </t>
        </is>
      </c>
      <c r="C1135" s="5" t="inlineStr">
        <is>
          <t>LAMINA PVC, BAMBU, ACC</t>
        </is>
      </c>
      <c r="D1135" s="11" t="n">
        <v>22</v>
      </c>
      <c r="E1135" s="12" t="n">
        <v>136860.11</v>
      </c>
      <c r="F1135" s="12" t="n">
        <v>487433.63</v>
      </c>
      <c r="G1135" s="14">
        <f>E1135/SUM(E$2:E$4165)</f>
        <v/>
      </c>
      <c r="H1135" s="14">
        <f>H1134+G1135</f>
        <v/>
      </c>
      <c r="I1135" s="5">
        <f>IF(H1135&lt;=p_rot_a,"A",IF(H1135&lt;=p_rot_b,"B","C"))</f>
        <v/>
      </c>
      <c r="J1135" s="5" t="inlineStr">
        <is>
          <t>NO</t>
        </is>
      </c>
    </row>
    <row r="1136">
      <c r="A1136" s="5" t="inlineStr">
        <is>
          <t>6638</t>
        </is>
      </c>
      <c r="B1136" s="5" t="inlineStr">
        <is>
          <t>LANCO REVESTIMIENTO LISO EXTERIOR18K  RA168-20</t>
        </is>
      </c>
      <c r="C1136" s="5" t="inlineStr">
        <is>
          <t>PINTURAS Y SELLADORES</t>
        </is>
      </c>
      <c r="D1136" s="11" t="n">
        <v>47</v>
      </c>
      <c r="E1136" s="12" t="n">
        <v>136813.52</v>
      </c>
      <c r="F1136" s="12" t="n">
        <v>514059.52</v>
      </c>
      <c r="G1136" s="14">
        <f>E1136/SUM(E$2:E$4165)</f>
        <v/>
      </c>
      <c r="H1136" s="14">
        <f>H1135+G1136</f>
        <v/>
      </c>
      <c r="I1136" s="5">
        <f>IF(H1136&lt;=p_rot_a,"A",IF(H1136&lt;=p_rot_b,"B","C"))</f>
        <v/>
      </c>
      <c r="J1136" s="5" t="inlineStr">
        <is>
          <t>NO</t>
        </is>
      </c>
    </row>
    <row r="1137">
      <c r="A1137" s="5" t="inlineStr">
        <is>
          <t>351100300991160</t>
        </is>
      </c>
      <c r="B1137" s="5" t="inlineStr">
        <is>
          <t>CERAMICA MADERA FORESTA 48X48 CAJA 2.34M2</t>
        </is>
      </c>
      <c r="C1137" s="5" t="inlineStr">
        <is>
          <t>SIN CATEGORIA</t>
        </is>
      </c>
      <c r="D1137" s="11" t="n">
        <v>77</v>
      </c>
      <c r="E1137" s="12" t="n">
        <v>136784.59</v>
      </c>
      <c r="F1137" s="12" t="n">
        <v>533009.47</v>
      </c>
      <c r="G1137" s="14">
        <f>E1137/SUM(E$2:E$4165)</f>
        <v/>
      </c>
      <c r="H1137" s="14">
        <f>H1136+G1137</f>
        <v/>
      </c>
      <c r="I1137" s="5">
        <f>IF(H1137&lt;=p_rot_a,"A",IF(H1137&lt;=p_rot_b,"B","C"))</f>
        <v/>
      </c>
      <c r="J1137" s="5" t="inlineStr">
        <is>
          <t>NO</t>
        </is>
      </c>
    </row>
    <row r="1138">
      <c r="A1138" s="5" t="inlineStr">
        <is>
          <t>351100300992166</t>
        </is>
      </c>
      <c r="B1138" s="5" t="inlineStr">
        <is>
          <t>TBF-84M  CACHERA NEGRA CUELLO EXTRAIBLE MONOCOMANDO FOSET</t>
        </is>
      </c>
      <c r="C1138" s="5" t="inlineStr">
        <is>
          <t>GRIFERIA - ACC. BAÑO Y COCINA</t>
        </is>
      </c>
      <c r="D1138" s="11" t="n">
        <v>19</v>
      </c>
      <c r="E1138" s="12" t="n">
        <v>136621.19</v>
      </c>
      <c r="F1138" s="12" t="n">
        <v>506446.31</v>
      </c>
      <c r="G1138" s="14">
        <f>E1138/SUM(E$2:E$4165)</f>
        <v/>
      </c>
      <c r="H1138" s="14">
        <f>H1137+G1138</f>
        <v/>
      </c>
      <c r="I1138" s="5">
        <f>IF(H1138&lt;=p_rot_a,"A",IF(H1138&lt;=p_rot_b,"B","C"))</f>
        <v/>
      </c>
      <c r="J1138" s="5" t="inlineStr">
        <is>
          <t>NO</t>
        </is>
      </c>
    </row>
    <row r="1139">
      <c r="A1139" s="5" t="inlineStr">
        <is>
          <t>866</t>
        </is>
      </c>
      <c r="B1139" s="5" t="inlineStr">
        <is>
          <t>PILA ENCHAPADA MINI DERECHA 65X40 #15</t>
        </is>
      </c>
      <c r="C1139" s="5" t="inlineStr">
        <is>
          <t>PILAS</t>
        </is>
      </c>
      <c r="D1139" s="11" t="n">
        <v>20</v>
      </c>
      <c r="E1139" s="12" t="n">
        <v>135551.76</v>
      </c>
      <c r="F1139" s="12" t="n">
        <v>525551.76</v>
      </c>
      <c r="G1139" s="14">
        <f>E1139/SUM(E$2:E$4165)</f>
        <v/>
      </c>
      <c r="H1139" s="14">
        <f>H1138+G1139</f>
        <v/>
      </c>
      <c r="I1139" s="5">
        <f>IF(H1139&lt;=p_rot_a,"A",IF(H1139&lt;=p_rot_b,"B","C"))</f>
        <v/>
      </c>
      <c r="J1139" s="5" t="inlineStr">
        <is>
          <t>NO</t>
        </is>
      </c>
    </row>
    <row r="1140">
      <c r="A1140" s="5" t="inlineStr">
        <is>
          <t>PINT-PA-0041</t>
        </is>
      </c>
      <c r="B1140" s="5" t="inlineStr">
        <is>
          <t>LANCO SUPER COAT SATIN ACCENT CUBETA SC3734-2</t>
        </is>
      </c>
      <c r="C1140" s="5" t="inlineStr">
        <is>
          <t>PINTURA ACRILICA</t>
        </is>
      </c>
      <c r="D1140" s="11" t="n">
        <v>4</v>
      </c>
      <c r="E1140" s="12" t="n">
        <v>135302.76</v>
      </c>
      <c r="F1140" s="12" t="n">
        <v>224778.76</v>
      </c>
      <c r="G1140" s="14">
        <f>E1140/SUM(E$2:E$4165)</f>
        <v/>
      </c>
      <c r="H1140" s="14">
        <f>H1139+G1140</f>
        <v/>
      </c>
      <c r="I1140" s="5">
        <f>IF(H1140&lt;=p_rot_a,"A",IF(H1140&lt;=p_rot_b,"B","C"))</f>
        <v/>
      </c>
      <c r="J1140" s="5" t="inlineStr">
        <is>
          <t>NO</t>
        </is>
      </c>
    </row>
    <row r="1141">
      <c r="A1141" s="5" t="inlineStr">
        <is>
          <t>9172</t>
        </is>
      </c>
      <c r="B1141" s="5" t="inlineStr">
        <is>
          <t>SOPORTE CANOA LISA AMANCO UNIDAD</t>
        </is>
      </c>
      <c r="C1141" s="5" t="inlineStr">
        <is>
          <t>TUBERIA PVC, CANOAS Y ACCESORIOS</t>
        </is>
      </c>
      <c r="D1141" s="11" t="n">
        <v>678</v>
      </c>
      <c r="E1141" s="12" t="n">
        <v>135053.86</v>
      </c>
      <c r="F1141" s="12" t="n">
        <v>492231.78</v>
      </c>
      <c r="G1141" s="14">
        <f>E1141/SUM(E$2:E$4165)</f>
        <v/>
      </c>
      <c r="H1141" s="14">
        <f>H1140+G1141</f>
        <v/>
      </c>
      <c r="I1141" s="5">
        <f>IF(H1141&lt;=p_rot_a,"A",IF(H1141&lt;=p_rot_b,"B","C"))</f>
        <v/>
      </c>
      <c r="J1141" s="5" t="inlineStr">
        <is>
          <t>NO</t>
        </is>
      </c>
    </row>
    <row r="1142">
      <c r="A1142" s="5" t="inlineStr">
        <is>
          <t>351100300991483</t>
        </is>
      </c>
      <c r="B1142" s="5" t="inlineStr">
        <is>
          <t>AQUA PLUS LLAVE LAVATORIO MONOCOMANDO BLANCA AQP-22892</t>
        </is>
      </c>
      <c r="C1142" s="5" t="inlineStr">
        <is>
          <t>IMPORTACION GRIFERIA</t>
        </is>
      </c>
      <c r="D1142" s="11" t="n">
        <v>26</v>
      </c>
      <c r="E1142" s="12" t="n">
        <v>134581.04</v>
      </c>
      <c r="F1142" s="12" t="n">
        <v>339507.7</v>
      </c>
      <c r="G1142" s="14">
        <f>E1142/SUM(E$2:E$4165)</f>
        <v/>
      </c>
      <c r="H1142" s="14">
        <f>H1141+G1142</f>
        <v/>
      </c>
      <c r="I1142" s="5">
        <f>IF(H1142&lt;=p_rot_a,"A",IF(H1142&lt;=p_rot_b,"B","C"))</f>
        <v/>
      </c>
      <c r="J1142" s="5" t="inlineStr">
        <is>
          <t>NO</t>
        </is>
      </c>
    </row>
    <row r="1143">
      <c r="A1143" s="5" t="inlineStr">
        <is>
          <t>PINT-PA-0108</t>
        </is>
      </c>
      <c r="B1143" s="5" t="inlineStr">
        <is>
          <t>STAINLESS BLANCO SATIN GALON OF265-4</t>
        </is>
      </c>
      <c r="C1143" s="5" t="inlineStr">
        <is>
          <t>PINTURA ACRILICA</t>
        </is>
      </c>
      <c r="D1143" s="11" t="n">
        <v>29</v>
      </c>
      <c r="E1143" s="12" t="n">
        <v>134572.73</v>
      </c>
      <c r="F1143" s="12" t="n">
        <v>433736.73</v>
      </c>
      <c r="G1143" s="14">
        <f>E1143/SUM(E$2:E$4165)</f>
        <v/>
      </c>
      <c r="H1143" s="14">
        <f>H1142+G1143</f>
        <v/>
      </c>
      <c r="I1143" s="5">
        <f>IF(H1143&lt;=p_rot_a,"A",IF(H1143&lt;=p_rot_b,"B","C"))</f>
        <v/>
      </c>
      <c r="J1143" s="5" t="inlineStr">
        <is>
          <t>NO</t>
        </is>
      </c>
    </row>
    <row r="1144">
      <c r="A1144" s="5" t="inlineStr">
        <is>
          <t>PINT-PA-0036</t>
        </is>
      </c>
      <c r="B1144" s="5" t="inlineStr">
        <is>
          <t>LANCO SUPER COAT DEEP MATE GALON SC690-4</t>
        </is>
      </c>
      <c r="C1144" s="5" t="inlineStr">
        <is>
          <t>PINTURA ACRILICA</t>
        </is>
      </c>
      <c r="D1144" s="11" t="n">
        <v>18</v>
      </c>
      <c r="E1144" s="12" t="n">
        <v>134027.03</v>
      </c>
      <c r="F1144" s="12" t="n">
        <v>240669.03</v>
      </c>
      <c r="G1144" s="14">
        <f>E1144/SUM(E$2:E$4165)</f>
        <v/>
      </c>
      <c r="H1144" s="14">
        <f>H1143+G1144</f>
        <v/>
      </c>
      <c r="I1144" s="5">
        <f>IF(H1144&lt;=p_rot_a,"A",IF(H1144&lt;=p_rot_b,"B","C"))</f>
        <v/>
      </c>
      <c r="J1144" s="5" t="inlineStr">
        <is>
          <t>NO</t>
        </is>
      </c>
    </row>
    <row r="1145">
      <c r="A1145" s="5" t="inlineStr">
        <is>
          <t>351100300992700</t>
        </is>
      </c>
      <c r="B1145" s="5" t="inlineStr">
        <is>
          <t>DJ DESAGUE LAVATORIO LUJOSO PUSH DORADO INOX</t>
        </is>
      </c>
      <c r="C1145" s="5" t="inlineStr">
        <is>
          <t>IMPORTACION GRIFERIA</t>
        </is>
      </c>
      <c r="D1145" s="11" t="n">
        <v>28</v>
      </c>
      <c r="E1145" s="12" t="n">
        <v>133938.41</v>
      </c>
      <c r="F1145" s="12" t="n">
        <v>268646.59</v>
      </c>
      <c r="G1145" s="14">
        <f>E1145/SUM(E$2:E$4165)</f>
        <v/>
      </c>
      <c r="H1145" s="14">
        <f>H1144+G1145</f>
        <v/>
      </c>
      <c r="I1145" s="5">
        <f>IF(H1145&lt;=p_rot_a,"A",IF(H1145&lt;=p_rot_b,"B","C"))</f>
        <v/>
      </c>
      <c r="J1145" s="5" t="inlineStr">
        <is>
          <t>NO</t>
        </is>
      </c>
    </row>
    <row r="1146">
      <c r="A1146" s="5" t="inlineStr">
        <is>
          <t>1049</t>
        </is>
      </c>
      <c r="B1146" s="5" t="inlineStr">
        <is>
          <t>CABLE 4 BLANCO</t>
        </is>
      </c>
      <c r="C1146" s="5" t="inlineStr">
        <is>
          <t>ACCESORIOS ELECTRICOS Y CABLES</t>
        </is>
      </c>
      <c r="D1146" s="11" t="n">
        <v>232</v>
      </c>
      <c r="E1146" s="12" t="n">
        <v>133777.8</v>
      </c>
      <c r="F1146" s="12" t="n">
        <v>541682.4</v>
      </c>
      <c r="G1146" s="14">
        <f>E1146/SUM(E$2:E$4165)</f>
        <v/>
      </c>
      <c r="H1146" s="14">
        <f>H1145+G1146</f>
        <v/>
      </c>
      <c r="I1146" s="5">
        <f>IF(H1146&lt;=p_rot_a,"A",IF(H1146&lt;=p_rot_b,"B","C"))</f>
        <v/>
      </c>
      <c r="J1146" s="5" t="inlineStr">
        <is>
          <t>NO</t>
        </is>
      </c>
    </row>
    <row r="1147">
      <c r="A1147" s="5" t="inlineStr">
        <is>
          <t>20160012</t>
        </is>
      </c>
      <c r="B1147" s="5" t="inlineStr">
        <is>
          <t>PORCELANATO RUSTICO 60X60 CAJA 1.44M2 LFG66049</t>
        </is>
      </c>
      <c r="C1147" s="5" t="inlineStr">
        <is>
          <t>SIN CATEGORIA</t>
        </is>
      </c>
      <c r="D1147" s="11" t="n">
        <v>101</v>
      </c>
      <c r="E1147" s="12" t="n">
        <v>133422.76</v>
      </c>
      <c r="F1147" s="12" t="n">
        <v>776961.4300000001</v>
      </c>
      <c r="G1147" s="14">
        <f>E1147/SUM(E$2:E$4165)</f>
        <v/>
      </c>
      <c r="H1147" s="14">
        <f>H1146+G1147</f>
        <v/>
      </c>
      <c r="I1147" s="5">
        <f>IF(H1147&lt;=p_rot_a,"A",IF(H1147&lt;=p_rot_b,"B","C"))</f>
        <v/>
      </c>
      <c r="J1147" s="5" t="inlineStr">
        <is>
          <t>NO</t>
        </is>
      </c>
    </row>
    <row r="1148">
      <c r="A1148" s="5" t="inlineStr">
        <is>
          <t>10160020</t>
        </is>
      </c>
      <c r="B1148" s="5" t="inlineStr">
        <is>
          <t>TUBO IND. RECTANGULAR 1X2 1.50MM NEGRO</t>
        </is>
      </c>
      <c r="C1148" s="5" t="inlineStr">
        <is>
          <t>TUBERIA INDUSTRIAL</t>
        </is>
      </c>
      <c r="D1148" s="11" t="n">
        <v>127</v>
      </c>
      <c r="E1148" s="12" t="n">
        <v>133229.16</v>
      </c>
      <c r="F1148" s="12" t="n">
        <v>736456.5600000001</v>
      </c>
      <c r="G1148" s="14">
        <f>E1148/SUM(E$2:E$4165)</f>
        <v/>
      </c>
      <c r="H1148" s="14">
        <f>H1147+G1148</f>
        <v/>
      </c>
      <c r="I1148" s="5">
        <f>IF(H1148&lt;=p_rot_a,"A",IF(H1148&lt;=p_rot_b,"B","C"))</f>
        <v/>
      </c>
      <c r="J1148" s="5" t="inlineStr">
        <is>
          <t>NO</t>
        </is>
      </c>
    </row>
    <row r="1149">
      <c r="A1149" s="5" t="inlineStr">
        <is>
          <t>6992871</t>
        </is>
      </c>
      <c r="B1149" s="5" t="inlineStr">
        <is>
          <t>ESQUINERO DE REMATE WPC EXTERIOR VANCOUVER EBONY 8-50A 2X2 2.90M</t>
        </is>
      </c>
      <c r="C1149" s="5" t="inlineStr">
        <is>
          <t>IMPORTACION PANEL ACANALADO EXTERIOR WPC</t>
        </is>
      </c>
      <c r="D1149" s="11" t="n">
        <v>43</v>
      </c>
      <c r="E1149" s="12" t="n">
        <v>132989.15</v>
      </c>
      <c r="F1149" s="12" t="n">
        <v>207247.79</v>
      </c>
      <c r="G1149" s="14">
        <f>E1149/SUM(E$2:E$4165)</f>
        <v/>
      </c>
      <c r="H1149" s="14">
        <f>H1148+G1149</f>
        <v/>
      </c>
      <c r="I1149" s="5">
        <f>IF(H1149&lt;=p_rot_a,"A",IF(H1149&lt;=p_rot_b,"B","C"))</f>
        <v/>
      </c>
      <c r="J1149" s="5" t="inlineStr">
        <is>
          <t>NO</t>
        </is>
      </c>
    </row>
    <row r="1150">
      <c r="A1150" s="5" t="inlineStr">
        <is>
          <t>14100037</t>
        </is>
      </c>
      <c r="B1150" s="5" t="inlineStr">
        <is>
          <t>PUERTA CONTEMPORANEA PINO 90 X 210 CM</t>
        </is>
      </c>
      <c r="C1150" s="5" t="inlineStr">
        <is>
          <t>SIN CATEGORIA</t>
        </is>
      </c>
      <c r="D1150" s="11" t="n">
        <v>12</v>
      </c>
      <c r="E1150" s="12" t="n">
        <v>132981.8</v>
      </c>
      <c r="F1150" s="12" t="n">
        <v>524325.8</v>
      </c>
      <c r="G1150" s="14">
        <f>E1150/SUM(E$2:E$4165)</f>
        <v/>
      </c>
      <c r="H1150" s="14">
        <f>H1149+G1150</f>
        <v/>
      </c>
      <c r="I1150" s="5">
        <f>IF(H1150&lt;=p_rot_a,"A",IF(H1150&lt;=p_rot_b,"B","C"))</f>
        <v/>
      </c>
      <c r="J1150" s="5" t="inlineStr">
        <is>
          <t>NO</t>
        </is>
      </c>
    </row>
    <row r="1151">
      <c r="A1151" s="5" t="inlineStr">
        <is>
          <t>351100300991642</t>
        </is>
      </c>
      <c r="B1151" s="5" t="inlineStr">
        <is>
          <t>GRACIELA LAVATORIO BOWL REDONDO MARMOL BLANCO 8428MA-21</t>
        </is>
      </c>
      <c r="C1151" s="5" t="inlineStr">
        <is>
          <t>LOZA SANITARIA</t>
        </is>
      </c>
      <c r="D1151" s="11" t="n">
        <v>15</v>
      </c>
      <c r="E1151" s="12" t="n">
        <v>132840.95</v>
      </c>
      <c r="F1151" s="12" t="n">
        <v>513261.5</v>
      </c>
      <c r="G1151" s="14">
        <f>E1151/SUM(E$2:E$4165)</f>
        <v/>
      </c>
      <c r="H1151" s="14">
        <f>H1150+G1151</f>
        <v/>
      </c>
      <c r="I1151" s="5">
        <f>IF(H1151&lt;=p_rot_a,"A",IF(H1151&lt;=p_rot_b,"B","C"))</f>
        <v/>
      </c>
      <c r="J1151" s="5" t="inlineStr">
        <is>
          <t>NO</t>
        </is>
      </c>
    </row>
    <row r="1152">
      <c r="A1152" s="5" t="inlineStr">
        <is>
          <t>351100300991958</t>
        </is>
      </c>
      <c r="B1152" s="5" t="inlineStr">
        <is>
          <t xml:space="preserve">SOPORTE PARA ESMERILADORA MINI TRONZADORA 41/2 WASC1251 </t>
        </is>
      </c>
      <c r="C1152" s="5" t="inlineStr">
        <is>
          <t>FERRETERIA GENERAL</t>
        </is>
      </c>
      <c r="D1152" s="11" t="n">
        <v>32</v>
      </c>
      <c r="E1152" s="12" t="n">
        <v>132662.52</v>
      </c>
      <c r="F1152" s="12" t="n">
        <v>409592.92</v>
      </c>
      <c r="G1152" s="14">
        <f>E1152/SUM(E$2:E$4165)</f>
        <v/>
      </c>
      <c r="H1152" s="14">
        <f>H1151+G1152</f>
        <v/>
      </c>
      <c r="I1152" s="5">
        <f>IF(H1152&lt;=p_rot_a,"A",IF(H1152&lt;=p_rot_b,"B","C"))</f>
        <v/>
      </c>
      <c r="J1152" s="5" t="inlineStr">
        <is>
          <t>NO</t>
        </is>
      </c>
    </row>
    <row r="1153">
      <c r="A1153" s="5" t="inlineStr">
        <is>
          <t>PINT-SE-0003</t>
        </is>
      </c>
      <c r="B1153" s="5" t="inlineStr">
        <is>
          <t>LANCO SELLADOR CONCRETO GALON BLANCO PRE SEAL PS183-4</t>
        </is>
      </c>
      <c r="C1153" s="5" t="inlineStr">
        <is>
          <t>SELLADORES</t>
        </is>
      </c>
      <c r="D1153" s="11" t="n">
        <v>48</v>
      </c>
      <c r="E1153" s="12" t="n">
        <v>132658.54</v>
      </c>
      <c r="F1153" s="12" t="n">
        <v>448559.44</v>
      </c>
      <c r="G1153" s="14">
        <f>E1153/SUM(E$2:E$4165)</f>
        <v/>
      </c>
      <c r="H1153" s="14">
        <f>H1152+G1153</f>
        <v/>
      </c>
      <c r="I1153" s="5">
        <f>IF(H1153&lt;=p_rot_a,"A",IF(H1153&lt;=p_rot_b,"B","C"))</f>
        <v/>
      </c>
      <c r="J1153" s="5" t="inlineStr">
        <is>
          <t>NO</t>
        </is>
      </c>
    </row>
    <row r="1154">
      <c r="A1154" s="5" t="inlineStr">
        <is>
          <t>20140014</t>
        </is>
      </c>
      <c r="B1154" s="5" t="inlineStr">
        <is>
          <t>CERAMICA BILBAO BEIGE 34X34 CAJA 2.15M2 PRIMERA CALIDAD</t>
        </is>
      </c>
      <c r="C1154" s="5" t="inlineStr">
        <is>
          <t>SIN CATEGORIA</t>
        </is>
      </c>
      <c r="D1154" s="11" t="n">
        <v>110</v>
      </c>
      <c r="E1154" s="12" t="n">
        <v>132617.74</v>
      </c>
      <c r="F1154" s="12" t="n">
        <v>614752.49</v>
      </c>
      <c r="G1154" s="14">
        <f>E1154/SUM(E$2:E$4165)</f>
        <v/>
      </c>
      <c r="H1154" s="14">
        <f>H1153+G1154</f>
        <v/>
      </c>
      <c r="I1154" s="5">
        <f>IF(H1154&lt;=p_rot_a,"A",IF(H1154&lt;=p_rot_b,"B","C"))</f>
        <v/>
      </c>
      <c r="J1154" s="5" t="inlineStr">
        <is>
          <t>NO</t>
        </is>
      </c>
    </row>
    <row r="1155">
      <c r="A1155" s="5" t="inlineStr">
        <is>
          <t>351100300991748</t>
        </is>
      </c>
      <c r="B1155" s="5" t="inlineStr">
        <is>
          <t>GRACIELA LAVATORIO BOWL REDONDO MARMOL NEGRO 8428MA-20 60000131</t>
        </is>
      </c>
      <c r="C1155" s="5" t="inlineStr">
        <is>
          <t>LOZA SANITARIA</t>
        </is>
      </c>
      <c r="D1155" s="11" t="n">
        <v>13</v>
      </c>
      <c r="E1155" s="12" t="n">
        <v>132449.15</v>
      </c>
      <c r="F1155" s="12" t="n">
        <v>463572.02</v>
      </c>
      <c r="G1155" s="14">
        <f>E1155/SUM(E$2:E$4165)</f>
        <v/>
      </c>
      <c r="H1155" s="14">
        <f>H1154+G1155</f>
        <v/>
      </c>
      <c r="I1155" s="5">
        <f>IF(H1155&lt;=p_rot_a,"A",IF(H1155&lt;=p_rot_b,"B","C"))</f>
        <v/>
      </c>
      <c r="J1155" s="5" t="inlineStr">
        <is>
          <t>NO</t>
        </is>
      </c>
    </row>
    <row r="1156">
      <c r="A1156" s="5" t="inlineStr">
        <is>
          <t>PINT-PA-0047</t>
        </is>
      </c>
      <c r="B1156" s="5" t="inlineStr">
        <is>
          <t>LANCO SUPER COAT SATIN DEEP GALON SC3733-4</t>
        </is>
      </c>
      <c r="C1156" s="5" t="inlineStr">
        <is>
          <t>PINTURA ACRILICA</t>
        </is>
      </c>
      <c r="D1156" s="11" t="n">
        <v>20</v>
      </c>
      <c r="E1156" s="12" t="n">
        <v>132348.42</v>
      </c>
      <c r="F1156" s="12" t="n">
        <v>251504.42</v>
      </c>
      <c r="G1156" s="14">
        <f>E1156/SUM(E$2:E$4165)</f>
        <v/>
      </c>
      <c r="H1156" s="14">
        <f>H1155+G1156</f>
        <v/>
      </c>
      <c r="I1156" s="5">
        <f>IF(H1156&lt;=p_rot_a,"A",IF(H1156&lt;=p_rot_b,"B","C"))</f>
        <v/>
      </c>
      <c r="J1156" s="5" t="inlineStr">
        <is>
          <t>NO</t>
        </is>
      </c>
    </row>
    <row r="1157">
      <c r="A1157" s="5" t="inlineStr">
        <is>
          <t>3436</t>
        </is>
      </c>
      <c r="B1157" s="5" t="inlineStr">
        <is>
          <t>CERAMICA MADERA CUMARU 34.6X34.6 CAJA 2.15M2</t>
        </is>
      </c>
      <c r="C1157" s="5" t="inlineStr">
        <is>
          <t>CERAMICAS, AZULEJOS, PORCELANATOS</t>
        </is>
      </c>
      <c r="D1157" s="11" t="n">
        <v>76</v>
      </c>
      <c r="E1157" s="12" t="n">
        <v>132313.63</v>
      </c>
      <c r="F1157" s="12" t="n">
        <v>531632.04</v>
      </c>
      <c r="G1157" s="14">
        <f>E1157/SUM(E$2:E$4165)</f>
        <v/>
      </c>
      <c r="H1157" s="14">
        <f>H1156+G1157</f>
        <v/>
      </c>
      <c r="I1157" s="5">
        <f>IF(H1157&lt;=p_rot_a,"A",IF(H1157&lt;=p_rot_b,"B","C"))</f>
        <v/>
      </c>
      <c r="J1157" s="5" t="inlineStr">
        <is>
          <t>NO</t>
        </is>
      </c>
    </row>
    <row r="1158">
      <c r="A1158" s="5" t="inlineStr">
        <is>
          <t>990421</t>
        </is>
      </c>
      <c r="B1158" s="5" t="inlineStr">
        <is>
          <t>PENSYLVANIA SILICON BAÑOS Y COCINAS ANTI HONGOS BLISTER 125ML 3TG ANTIHONGOS</t>
        </is>
      </c>
      <c r="C1158" s="5" t="inlineStr">
        <is>
          <t>FERRETERIA GENERAL</t>
        </is>
      </c>
      <c r="D1158" s="11" t="n">
        <v>180</v>
      </c>
      <c r="E1158" s="12" t="n">
        <v>132272.84</v>
      </c>
      <c r="F1158" s="12" t="n">
        <v>456208.49</v>
      </c>
      <c r="G1158" s="14">
        <f>E1158/SUM(E$2:E$4165)</f>
        <v/>
      </c>
      <c r="H1158" s="14">
        <f>H1157+G1158</f>
        <v/>
      </c>
      <c r="I1158" s="5">
        <f>IF(H1158&lt;=p_rot_a,"A",IF(H1158&lt;=p_rot_b,"B","C"))</f>
        <v/>
      </c>
      <c r="J1158" s="5" t="inlineStr">
        <is>
          <t>NO</t>
        </is>
      </c>
    </row>
    <row r="1159">
      <c r="A1159" s="5" t="inlineStr">
        <is>
          <t>689872</t>
        </is>
      </c>
      <c r="B1159" s="5" t="inlineStr">
        <is>
          <t>PISO LAMINADO SPC PF02 MADERA INTERMEDIA  CAJA 2.2M2  122X18 10 PIEZAS X CAJA</t>
        </is>
      </c>
      <c r="C1159" s="5" t="inlineStr">
        <is>
          <t>SIN CATEGORIA</t>
        </is>
      </c>
      <c r="D1159" s="11" t="n">
        <v>23</v>
      </c>
      <c r="E1159" s="12" t="n">
        <v>132146.74</v>
      </c>
      <c r="F1159" s="12" t="n">
        <v>477185.84</v>
      </c>
      <c r="G1159" s="14">
        <f>E1159/SUM(E$2:E$4165)</f>
        <v/>
      </c>
      <c r="H1159" s="14">
        <f>H1158+G1159</f>
        <v/>
      </c>
      <c r="I1159" s="5">
        <f>IF(H1159&lt;=p_rot_a,"A",IF(H1159&lt;=p_rot_b,"B","C"))</f>
        <v/>
      </c>
      <c r="J1159" s="5" t="inlineStr">
        <is>
          <t>NO</t>
        </is>
      </c>
    </row>
    <row r="1160">
      <c r="A1160" s="5" t="inlineStr">
        <is>
          <t>PINT-AN-0055</t>
        </is>
      </c>
      <c r="B1160" s="5" t="inlineStr">
        <is>
          <t>DUREX BASE AGUA MOKA ANTICORROSIVO GALON DE974-4</t>
        </is>
      </c>
      <c r="C1160" s="5" t="inlineStr">
        <is>
          <t>ANTICORROSIVOS Y BASE ACEITE</t>
        </is>
      </c>
      <c r="D1160" s="11" t="n">
        <v>27</v>
      </c>
      <c r="E1160" s="12" t="n">
        <v>132094.14</v>
      </c>
      <c r="F1160" s="12" t="n">
        <v>447585.64</v>
      </c>
      <c r="G1160" s="14">
        <f>E1160/SUM(E$2:E$4165)</f>
        <v/>
      </c>
      <c r="H1160" s="14">
        <f>H1159+G1160</f>
        <v/>
      </c>
      <c r="I1160" s="5">
        <f>IF(H1160&lt;=p_rot_a,"A",IF(H1160&lt;=p_rot_b,"B","C"))</f>
        <v/>
      </c>
      <c r="J1160" s="5" t="inlineStr">
        <is>
          <t>NO</t>
        </is>
      </c>
    </row>
    <row r="1161">
      <c r="A1161" s="5" t="inlineStr">
        <is>
          <t>7488</t>
        </is>
      </c>
      <c r="B1161" s="5" t="inlineStr">
        <is>
          <t>CLAVO 2 CC</t>
        </is>
      </c>
      <c r="C1161" s="5" t="inlineStr">
        <is>
          <t>FERRETERIA GENERAL</t>
        </is>
      </c>
      <c r="D1161" s="11" t="n">
        <v>293.1</v>
      </c>
      <c r="E1161" s="12" t="n">
        <v>131903.23</v>
      </c>
      <c r="F1161" s="12" t="n">
        <v>331564.55</v>
      </c>
      <c r="G1161" s="14">
        <f>E1161/SUM(E$2:E$4165)</f>
        <v/>
      </c>
      <c r="H1161" s="14">
        <f>H1160+G1161</f>
        <v/>
      </c>
      <c r="I1161" s="5">
        <f>IF(H1161&lt;=p_rot_a,"A",IF(H1161&lt;=p_rot_b,"B","C"))</f>
        <v/>
      </c>
      <c r="J1161" s="5" t="inlineStr">
        <is>
          <t>NO</t>
        </is>
      </c>
    </row>
    <row r="1162">
      <c r="A1162" s="5" t="inlineStr">
        <is>
          <t>93422</t>
        </is>
      </c>
      <c r="B1162" s="5" t="inlineStr">
        <is>
          <t>TOTAL CUTTER P/CARTON PESADO THT522136</t>
        </is>
      </c>
      <c r="C1162" s="5" t="inlineStr">
        <is>
          <t>FERRETERIA GENERAL</t>
        </is>
      </c>
      <c r="D1162" s="11" t="n">
        <v>158</v>
      </c>
      <c r="E1162" s="12" t="n">
        <v>131869.49</v>
      </c>
      <c r="F1162" s="12" t="n">
        <v>267881.81</v>
      </c>
      <c r="G1162" s="14">
        <f>E1162/SUM(E$2:E$4165)</f>
        <v/>
      </c>
      <c r="H1162" s="14">
        <f>H1161+G1162</f>
        <v/>
      </c>
      <c r="I1162" s="5">
        <f>IF(H1162&lt;=p_rot_a,"A",IF(H1162&lt;=p_rot_b,"B","C"))</f>
        <v/>
      </c>
      <c r="J1162" s="5" t="inlineStr">
        <is>
          <t>NO</t>
        </is>
      </c>
    </row>
    <row r="1163">
      <c r="A1163" s="5" t="inlineStr">
        <is>
          <t>17</t>
        </is>
      </c>
      <c r="B1163" s="5" t="inlineStr">
        <is>
          <t>VARILLA LISA 1/2 #4</t>
        </is>
      </c>
      <c r="C1163" s="5" t="inlineStr">
        <is>
          <t>TUBERIA INDUSTRIAL, HIERROS PLANOS Y CORRUGADOS</t>
        </is>
      </c>
      <c r="D1163" s="11" t="n">
        <v>178</v>
      </c>
      <c r="E1163" s="12" t="n">
        <v>131713.22</v>
      </c>
      <c r="F1163" s="12" t="n">
        <v>643292.95</v>
      </c>
      <c r="G1163" s="14">
        <f>E1163/SUM(E$2:E$4165)</f>
        <v/>
      </c>
      <c r="H1163" s="14">
        <f>H1162+G1163</f>
        <v/>
      </c>
      <c r="I1163" s="5">
        <f>IF(H1163&lt;=p_rot_a,"A",IF(H1163&lt;=p_rot_b,"B","C"))</f>
        <v/>
      </c>
      <c r="J1163" s="5" t="inlineStr">
        <is>
          <t>NO</t>
        </is>
      </c>
    </row>
    <row r="1164">
      <c r="A1164" s="5" t="inlineStr">
        <is>
          <t>351100300992307</t>
        </is>
      </c>
      <c r="B1164" s="5" t="inlineStr">
        <is>
          <t>CONECTOR BARRIL AMARILLO #12 PAQUETE 50U HM-2027 HUNTER</t>
        </is>
      </c>
      <c r="C1164" s="5" t="inlineStr">
        <is>
          <t>IMPORTACION FERRETERIA GENERAL</t>
        </is>
      </c>
      <c r="D1164" s="11" t="n">
        <v>75</v>
      </c>
      <c r="E1164" s="12" t="n">
        <v>131649.29</v>
      </c>
      <c r="F1164" s="12" t="n">
        <v>199115.04</v>
      </c>
      <c r="G1164" s="14">
        <f>E1164/SUM(E$2:E$4165)</f>
        <v/>
      </c>
      <c r="H1164" s="14">
        <f>H1163+G1164</f>
        <v/>
      </c>
      <c r="I1164" s="5">
        <f>IF(H1164&lt;=p_rot_a,"A",IF(H1164&lt;=p_rot_b,"B","C"))</f>
        <v/>
      </c>
      <c r="J1164" s="5" t="inlineStr">
        <is>
          <t>NO</t>
        </is>
      </c>
    </row>
    <row r="1165">
      <c r="A1165" s="5" t="inlineStr">
        <is>
          <t>14100001</t>
        </is>
      </c>
      <c r="B1165" s="5" t="inlineStr">
        <is>
          <t>PUERTA BLANCA INTERNA 6 TABLEROS 60 X 210 CM</t>
        </is>
      </c>
      <c r="C1165" s="5" t="inlineStr">
        <is>
          <t>PUERTAS</t>
        </is>
      </c>
      <c r="D1165" s="11" t="n">
        <v>34</v>
      </c>
      <c r="E1165" s="12" t="n">
        <v>131375.22</v>
      </c>
      <c r="F1165" s="12" t="n">
        <v>553377.88</v>
      </c>
      <c r="G1165" s="14">
        <f>E1165/SUM(E$2:E$4165)</f>
        <v/>
      </c>
      <c r="H1165" s="14">
        <f>H1164+G1165</f>
        <v/>
      </c>
      <c r="I1165" s="5">
        <f>IF(H1165&lt;=p_rot_a,"A",IF(H1165&lt;=p_rot_b,"B","C"))</f>
        <v/>
      </c>
      <c r="J1165" s="5" t="inlineStr">
        <is>
          <t>NO</t>
        </is>
      </c>
    </row>
    <row r="1166">
      <c r="A1166" s="5" t="inlineStr">
        <is>
          <t>71322</t>
        </is>
      </c>
      <c r="B1166" s="5" t="inlineStr">
        <is>
          <t>MANGUERA ABASTO DOBLE TIPO YE 1/2X1/2X1/2</t>
        </is>
      </c>
      <c r="C1166" s="5" t="inlineStr">
        <is>
          <t>FERRETERIA GENERAL</t>
        </is>
      </c>
      <c r="D1166" s="11" t="n">
        <v>85</v>
      </c>
      <c r="E1166" s="12" t="n">
        <v>131011.05</v>
      </c>
      <c r="F1166" s="12" t="n">
        <v>400144.62</v>
      </c>
      <c r="G1166" s="14">
        <f>E1166/SUM(E$2:E$4165)</f>
        <v/>
      </c>
      <c r="H1166" s="14">
        <f>H1165+G1166</f>
        <v/>
      </c>
      <c r="I1166" s="5">
        <f>IF(H1166&lt;=p_rot_a,"A",IF(H1166&lt;=p_rot_b,"B","C"))</f>
        <v/>
      </c>
      <c r="J1166" s="5" t="inlineStr">
        <is>
          <t>NO</t>
        </is>
      </c>
    </row>
    <row r="1167">
      <c r="A1167" s="5" t="inlineStr">
        <is>
          <t>351100300992070</t>
        </is>
      </c>
      <c r="B1167" s="5" t="inlineStr">
        <is>
          <t>TOTAL COMBO ROTOMARTILLO + PIST IMPACTO + TALADRO 20V 2 BATERIAS CARGADOR UTCKLI20638</t>
        </is>
      </c>
      <c r="C1167" s="5" t="inlineStr">
        <is>
          <t>TALADROS</t>
        </is>
      </c>
      <c r="D1167" s="11" t="n">
        <v>6</v>
      </c>
      <c r="E1167" s="12" t="n">
        <v>130329.33</v>
      </c>
      <c r="F1167" s="12" t="n">
        <v>665196.63</v>
      </c>
      <c r="G1167" s="14">
        <f>E1167/SUM(E$2:E$4165)</f>
        <v/>
      </c>
      <c r="H1167" s="14">
        <f>H1166+G1167</f>
        <v/>
      </c>
      <c r="I1167" s="5">
        <f>IF(H1167&lt;=p_rot_a,"A",IF(H1167&lt;=p_rot_b,"B","C"))</f>
        <v/>
      </c>
      <c r="J1167" s="5" t="inlineStr">
        <is>
          <t>NO</t>
        </is>
      </c>
    </row>
    <row r="1168">
      <c r="A1168" s="5" t="inlineStr">
        <is>
          <t>351100300992736</t>
        </is>
      </c>
      <c r="B1168" s="5" t="inlineStr">
        <is>
          <t>DECK CLIP METALICO DE INICIO UNIDAD</t>
        </is>
      </c>
      <c r="C1168" s="5" t="inlineStr">
        <is>
          <t>PANEL ACANALADO EXTERIOR WPC</t>
        </is>
      </c>
      <c r="D1168" s="11" t="n">
        <v>1129</v>
      </c>
      <c r="E1168" s="12" t="n">
        <v>130324.41</v>
      </c>
      <c r="F1168" s="12" t="n">
        <v>270157.5</v>
      </c>
      <c r="G1168" s="14">
        <f>E1168/SUM(E$2:E$4165)</f>
        <v/>
      </c>
      <c r="H1168" s="14">
        <f>H1167+G1168</f>
        <v/>
      </c>
      <c r="I1168" s="5">
        <f>IF(H1168&lt;=p_rot_a,"A",IF(H1168&lt;=p_rot_b,"B","C"))</f>
        <v/>
      </c>
      <c r="J1168" s="5" t="inlineStr">
        <is>
          <t>NO</t>
        </is>
      </c>
    </row>
    <row r="1169">
      <c r="A1169" s="5" t="inlineStr">
        <is>
          <t>20140004</t>
        </is>
      </c>
      <c r="B1169" s="5" t="inlineStr">
        <is>
          <t>ARIS MADERA SABIK WHITE 60X60 CAJA 1.44M2 SATINADA CERAMICA PRIMERA CALIDAD</t>
        </is>
      </c>
      <c r="C1169" s="5" t="inlineStr">
        <is>
          <t>SIN CATEGORIA</t>
        </is>
      </c>
      <c r="D1169" s="11" t="n">
        <v>79</v>
      </c>
      <c r="E1169" s="12" t="n">
        <v>130056.64</v>
      </c>
      <c r="F1169" s="12" t="n">
        <v>527583.3199999999</v>
      </c>
      <c r="G1169" s="14">
        <f>E1169/SUM(E$2:E$4165)</f>
        <v/>
      </c>
      <c r="H1169" s="14">
        <f>H1168+G1169</f>
        <v/>
      </c>
      <c r="I1169" s="5">
        <f>IF(H1169&lt;=p_rot_a,"A",IF(H1169&lt;=p_rot_b,"B","C"))</f>
        <v/>
      </c>
      <c r="J1169" s="5" t="inlineStr">
        <is>
          <t>NO</t>
        </is>
      </c>
    </row>
    <row r="1170">
      <c r="A1170" s="5" t="inlineStr">
        <is>
          <t>5171</t>
        </is>
      </c>
      <c r="B1170" s="5" t="inlineStr">
        <is>
          <t>CUMBRERA VERDE 9x9</t>
        </is>
      </c>
      <c r="C1170" s="5" t="inlineStr">
        <is>
          <t>LAMINAS DE ZINC Y ACCESORIOS</t>
        </is>
      </c>
      <c r="D1170" s="11" t="n">
        <v>88</v>
      </c>
      <c r="E1170" s="12" t="n">
        <v>129978.15</v>
      </c>
      <c r="F1170" s="12" t="n">
        <v>377638.15</v>
      </c>
      <c r="G1170" s="14">
        <f>E1170/SUM(E$2:E$4165)</f>
        <v/>
      </c>
      <c r="H1170" s="14">
        <f>H1169+G1170</f>
        <v/>
      </c>
      <c r="I1170" s="5">
        <f>IF(H1170&lt;=p_rot_a,"A",IF(H1170&lt;=p_rot_b,"B","C"))</f>
        <v/>
      </c>
      <c r="J1170" s="5" t="inlineStr">
        <is>
          <t>NO</t>
        </is>
      </c>
    </row>
    <row r="1171">
      <c r="A1171" s="5" t="inlineStr">
        <is>
          <t>351100300992646</t>
        </is>
      </c>
      <c r="B1171" s="5" t="inlineStr">
        <is>
          <t>CIELO COMBO MUEBLE BLANCO + LAVATORIO + GRIFERIA + DESAGUE 45CM X 45 CM X 78CM</t>
        </is>
      </c>
      <c r="C1171" s="5" t="inlineStr">
        <is>
          <t>LOZA SANITARIA</t>
        </is>
      </c>
      <c r="D1171" s="11" t="n">
        <v>9</v>
      </c>
      <c r="E1171" s="12" t="n">
        <v>129958.33</v>
      </c>
      <c r="F1171" s="12" t="n">
        <v>573451.33</v>
      </c>
      <c r="G1171" s="14">
        <f>E1171/SUM(E$2:E$4165)</f>
        <v/>
      </c>
      <c r="H1171" s="14">
        <f>H1170+G1171</f>
        <v/>
      </c>
      <c r="I1171" s="5">
        <f>IF(H1171&lt;=p_rot_a,"A",IF(H1171&lt;=p_rot_b,"B","C"))</f>
        <v/>
      </c>
      <c r="J1171" s="5" t="inlineStr">
        <is>
          <t>NO</t>
        </is>
      </c>
    </row>
    <row r="1172">
      <c r="A1172" s="5" t="inlineStr">
        <is>
          <t>351100300991032</t>
        </is>
      </c>
      <c r="B1172" s="5" t="inlineStr">
        <is>
          <t>LANCO TRANSITION BLANCO GALON CEILING PAINT</t>
        </is>
      </c>
      <c r="C1172" s="5" t="inlineStr">
        <is>
          <t>PINTURAS Y SELLADORES</t>
        </is>
      </c>
      <c r="D1172" s="11" t="n">
        <v>34</v>
      </c>
      <c r="E1172" s="12" t="n">
        <v>129741.79</v>
      </c>
      <c r="F1172" s="12" t="n">
        <v>505255.54</v>
      </c>
      <c r="G1172" s="14">
        <f>E1172/SUM(E$2:E$4165)</f>
        <v/>
      </c>
      <c r="H1172" s="14">
        <f>H1171+G1172</f>
        <v/>
      </c>
      <c r="I1172" s="5">
        <f>IF(H1172&lt;=p_rot_a,"A",IF(H1172&lt;=p_rot_b,"B","C"))</f>
        <v/>
      </c>
      <c r="J1172" s="5" t="inlineStr">
        <is>
          <t>NO</t>
        </is>
      </c>
    </row>
    <row r="1173">
      <c r="A1173" s="5" t="inlineStr">
        <is>
          <t>351100300992778</t>
        </is>
      </c>
      <c r="B1173" s="5" t="inlineStr">
        <is>
          <t>PORCELANATO NANO MAPLE MARBLE BRILLANTE  0.60 X 0.60 CAJA 1.44M2 4 PIEZAS POR CAJA</t>
        </is>
      </c>
      <c r="C1173" s="5" t="inlineStr">
        <is>
          <t>PORCELANATO</t>
        </is>
      </c>
      <c r="D1173" s="11" t="n">
        <v>82</v>
      </c>
      <c r="E1173" s="12" t="n">
        <v>129419.72</v>
      </c>
      <c r="F1173" s="12" t="n">
        <v>536954.8</v>
      </c>
      <c r="G1173" s="14">
        <f>E1173/SUM(E$2:E$4165)</f>
        <v/>
      </c>
      <c r="H1173" s="14">
        <f>H1172+G1173</f>
        <v/>
      </c>
      <c r="I1173" s="5">
        <f>IF(H1173&lt;=p_rot_a,"A",IF(H1173&lt;=p_rot_b,"B","C"))</f>
        <v/>
      </c>
      <c r="J1173" s="5" t="inlineStr">
        <is>
          <t>NO</t>
        </is>
      </c>
    </row>
    <row r="1174">
      <c r="A1174" s="5" t="inlineStr">
        <is>
          <t>20140003</t>
        </is>
      </c>
      <c r="B1174" s="5" t="inlineStr">
        <is>
          <t>ARIS IBIZA BEIGE 46X46 CAJA 1.90M2 BRILLANTE CERAMICA PRIMERA CALIDAD</t>
        </is>
      </c>
      <c r="C1174" s="5" t="inlineStr">
        <is>
          <t>SIN CATEGORIA</t>
        </is>
      </c>
      <c r="D1174" s="11" t="n">
        <v>86</v>
      </c>
      <c r="E1174" s="12" t="n">
        <v>129314.64</v>
      </c>
      <c r="F1174" s="12" t="n">
        <v>613993.73</v>
      </c>
      <c r="G1174" s="14">
        <f>E1174/SUM(E$2:E$4165)</f>
        <v/>
      </c>
      <c r="H1174" s="14">
        <f>H1173+G1174</f>
        <v/>
      </c>
      <c r="I1174" s="5">
        <f>IF(H1174&lt;=p_rot_a,"A",IF(H1174&lt;=p_rot_b,"B","C"))</f>
        <v/>
      </c>
      <c r="J1174" s="5" t="inlineStr">
        <is>
          <t>NO</t>
        </is>
      </c>
    </row>
    <row r="1175">
      <c r="A1175" s="5" t="inlineStr">
        <is>
          <t>351100300992538</t>
        </is>
      </c>
      <c r="B1175" s="5" t="inlineStr">
        <is>
          <t>$$ LAMINA NUEVA TEC XL SEDA AZUL EXTRA GRANDE 1.22 X 2.80M DE154 MATE FIBRA BAMBU CARBON PVC IMITACI</t>
        </is>
      </c>
      <c r="C1175" s="5" t="inlineStr">
        <is>
          <t>SIN CATEGORIA</t>
        </is>
      </c>
      <c r="D1175" s="11" t="n">
        <v>19</v>
      </c>
      <c r="E1175" s="12" t="n">
        <v>128618.63</v>
      </c>
      <c r="F1175" s="12" t="n">
        <v>449433.63</v>
      </c>
      <c r="G1175" s="14">
        <f>E1175/SUM(E$2:E$4165)</f>
        <v/>
      </c>
      <c r="H1175" s="14">
        <f>H1174+G1175</f>
        <v/>
      </c>
      <c r="I1175" s="5">
        <f>IF(H1175&lt;=p_rot_a,"A",IF(H1175&lt;=p_rot_b,"B","C"))</f>
        <v/>
      </c>
      <c r="J1175" s="5" t="inlineStr">
        <is>
          <t>NO</t>
        </is>
      </c>
    </row>
    <row r="1176">
      <c r="A1176" s="5" t="inlineStr">
        <is>
          <t>60100034</t>
        </is>
      </c>
      <c r="B1176" s="5" t="inlineStr">
        <is>
          <t>LAMPARA LED OJO BUEY BORDE NEGRO 500LM 7W 100-240V WELLMAX 2100472</t>
        </is>
      </c>
      <c r="C1176" s="5" t="inlineStr">
        <is>
          <t>BOMBILLOS Y LAMPARAS</t>
        </is>
      </c>
      <c r="D1176" s="11" t="n">
        <v>171</v>
      </c>
      <c r="E1176" s="12" t="n">
        <v>128603.33</v>
      </c>
      <c r="F1176" s="12" t="n">
        <v>271119.23</v>
      </c>
      <c r="G1176" s="14">
        <f>E1176/SUM(E$2:E$4165)</f>
        <v/>
      </c>
      <c r="H1176" s="14">
        <f>H1175+G1176</f>
        <v/>
      </c>
      <c r="I1176" s="5">
        <f>IF(H1176&lt;=p_rot_a,"A",IF(H1176&lt;=p_rot_b,"B","C"))</f>
        <v/>
      </c>
      <c r="J1176" s="5" t="inlineStr">
        <is>
          <t>NO</t>
        </is>
      </c>
    </row>
    <row r="1177">
      <c r="A1177" s="5" t="inlineStr">
        <is>
          <t>9274</t>
        </is>
      </c>
      <c r="B1177" s="5" t="inlineStr">
        <is>
          <t>DESAGUE FREGADERO CON SIFON FLEXIBLE MIBER CHE-FT</t>
        </is>
      </c>
      <c r="C1177" s="5" t="inlineStr">
        <is>
          <t>FERRETERIA GENERAL</t>
        </is>
      </c>
      <c r="D1177" s="11" t="n">
        <v>111</v>
      </c>
      <c r="E1177" s="12" t="n">
        <v>128596.6</v>
      </c>
      <c r="F1177" s="12" t="n">
        <v>461851.6</v>
      </c>
      <c r="G1177" s="14">
        <f>E1177/SUM(E$2:E$4165)</f>
        <v/>
      </c>
      <c r="H1177" s="14">
        <f>H1176+G1177</f>
        <v/>
      </c>
      <c r="I1177" s="5">
        <f>IF(H1177&lt;=p_rot_a,"A",IF(H1177&lt;=p_rot_b,"B","C"))</f>
        <v/>
      </c>
      <c r="J1177" s="5" t="inlineStr">
        <is>
          <t>NO</t>
        </is>
      </c>
    </row>
    <row r="1178">
      <c r="A1178" s="5" t="inlineStr">
        <is>
          <t>1020</t>
        </is>
      </c>
      <c r="B1178" s="5" t="inlineStr">
        <is>
          <t>CABLE 8 NEGRO</t>
        </is>
      </c>
      <c r="C1178" s="5" t="inlineStr">
        <is>
          <t>ACCESORIOS ELECTRICOS Y CABLES</t>
        </is>
      </c>
      <c r="D1178" s="11" t="n">
        <v>559</v>
      </c>
      <c r="E1178" s="12" t="n">
        <v>128504.8</v>
      </c>
      <c r="F1178" s="12" t="n">
        <v>487980.8</v>
      </c>
      <c r="G1178" s="14">
        <f>E1178/SUM(E$2:E$4165)</f>
        <v/>
      </c>
      <c r="H1178" s="14">
        <f>H1177+G1178</f>
        <v/>
      </c>
      <c r="I1178" s="5">
        <f>IF(H1178&lt;=p_rot_a,"A",IF(H1178&lt;=p_rot_b,"B","C"))</f>
        <v/>
      </c>
      <c r="J1178" s="5" t="inlineStr">
        <is>
          <t>NO</t>
        </is>
      </c>
    </row>
    <row r="1179">
      <c r="A1179" s="5" t="inlineStr">
        <is>
          <t>PINT-PA-0088</t>
        </is>
      </c>
      <c r="B1179" s="5" t="inlineStr">
        <is>
          <t>SUPRA LATEX TINT MATE GALON VA959-4</t>
        </is>
      </c>
      <c r="C1179" s="5" t="inlineStr">
        <is>
          <t>PINTURA ACRILICA</t>
        </is>
      </c>
      <c r="D1179" s="11" t="n">
        <v>23</v>
      </c>
      <c r="E1179" s="12" t="n">
        <v>128038.21</v>
      </c>
      <c r="F1179" s="12" t="n">
        <v>279734.51</v>
      </c>
      <c r="G1179" s="14">
        <f>E1179/SUM(E$2:E$4165)</f>
        <v/>
      </c>
      <c r="H1179" s="14">
        <f>H1178+G1179</f>
        <v/>
      </c>
      <c r="I1179" s="5">
        <f>IF(H1179&lt;=p_rot_a,"A",IF(H1179&lt;=p_rot_b,"B","C"))</f>
        <v/>
      </c>
      <c r="J1179" s="5" t="inlineStr">
        <is>
          <t>NO</t>
        </is>
      </c>
    </row>
    <row r="1180">
      <c r="A1180" s="5" t="inlineStr">
        <is>
          <t>367867661</t>
        </is>
      </c>
      <c r="B1180" s="5" t="inlineStr">
        <is>
          <t>LAVATORIO OVALADO MARMOL CAFE FF-9064SZ</t>
        </is>
      </c>
      <c r="C1180" s="5" t="inlineStr">
        <is>
          <t>IMPORTACION LOZA</t>
        </is>
      </c>
      <c r="D1180" s="11" t="n">
        <v>7</v>
      </c>
      <c r="E1180" s="12" t="n">
        <v>127751.53</v>
      </c>
      <c r="F1180" s="12" t="n">
        <v>261715.93</v>
      </c>
      <c r="G1180" s="14">
        <f>E1180/SUM(E$2:E$4165)</f>
        <v/>
      </c>
      <c r="H1180" s="14">
        <f>H1179+G1180</f>
        <v/>
      </c>
      <c r="I1180" s="5">
        <f>IF(H1180&lt;=p_rot_a,"A",IF(H1180&lt;=p_rot_b,"B","C"))</f>
        <v/>
      </c>
      <c r="J1180" s="5" t="inlineStr">
        <is>
          <t>NO</t>
        </is>
      </c>
    </row>
    <row r="1181">
      <c r="A1181" s="5" t="inlineStr">
        <is>
          <t>60100023</t>
        </is>
      </c>
      <c r="B1181" s="5" t="inlineStr">
        <is>
          <t>LAMPARA LED CUAD. PARCHE 1350LM 18W 100-240V WELLMAX 2100317</t>
        </is>
      </c>
      <c r="C1181" s="5" t="inlineStr">
        <is>
          <t>BOMBILLOS Y LAMPARAS</t>
        </is>
      </c>
      <c r="D1181" s="11" t="n">
        <v>67</v>
      </c>
      <c r="E1181" s="12" t="n">
        <v>127044.3</v>
      </c>
      <c r="F1181" s="12" t="n">
        <v>335219.7</v>
      </c>
      <c r="G1181" s="14">
        <f>E1181/SUM(E$2:E$4165)</f>
        <v/>
      </c>
      <c r="H1181" s="14">
        <f>H1180+G1181</f>
        <v/>
      </c>
      <c r="I1181" s="5">
        <f>IF(H1181&lt;=p_rot_a,"A",IF(H1181&lt;=p_rot_b,"B","C"))</f>
        <v/>
      </c>
      <c r="J1181" s="5" t="inlineStr">
        <is>
          <t>NO</t>
        </is>
      </c>
    </row>
    <row r="1182">
      <c r="A1182" s="5" t="inlineStr">
        <is>
          <t>72677</t>
        </is>
      </c>
      <c r="B1182" s="5" t="inlineStr">
        <is>
          <t>TORNILLO GYP TORLAK 1 PF X100</t>
        </is>
      </c>
      <c r="C1182" s="5" t="inlineStr">
        <is>
          <t>TORNILLERIA</t>
        </is>
      </c>
      <c r="D1182" s="11" t="n">
        <v>194</v>
      </c>
      <c r="E1182" s="12" t="n">
        <v>127043.23</v>
      </c>
      <c r="F1182" s="12" t="n">
        <v>187514.23</v>
      </c>
      <c r="G1182" s="14">
        <f>E1182/SUM(E$2:E$4165)</f>
        <v/>
      </c>
      <c r="H1182" s="14">
        <f>H1181+G1182</f>
        <v/>
      </c>
      <c r="I1182" s="5">
        <f>IF(H1182&lt;=p_rot_a,"A",IF(H1182&lt;=p_rot_b,"B","C"))</f>
        <v/>
      </c>
      <c r="J1182" s="5" t="inlineStr">
        <is>
          <t>NO</t>
        </is>
      </c>
    </row>
    <row r="1183">
      <c r="A1183" s="5" t="inlineStr">
        <is>
          <t>351100300992321</t>
        </is>
      </c>
      <c r="B1183" s="5" t="inlineStr">
        <is>
          <t xml:space="preserve">LAVATORIO TIPO BOWL NEGRO MARMOL GRIS FF-9039SAB </t>
        </is>
      </c>
      <c r="C1183" s="5" t="inlineStr">
        <is>
          <t>IMPORTACION LOZA</t>
        </is>
      </c>
      <c r="D1183" s="11" t="n">
        <v>6</v>
      </c>
      <c r="E1183" s="12" t="n">
        <v>126996.92</v>
      </c>
      <c r="F1183" s="12" t="n">
        <v>211598.23</v>
      </c>
      <c r="G1183" s="14">
        <f>E1183/SUM(E$2:E$4165)</f>
        <v/>
      </c>
      <c r="H1183" s="14">
        <f>H1182+G1183</f>
        <v/>
      </c>
      <c r="I1183" s="5">
        <f>IF(H1183&lt;=p_rot_a,"A",IF(H1183&lt;=p_rot_b,"B","C"))</f>
        <v/>
      </c>
      <c r="J1183" s="5" t="inlineStr">
        <is>
          <t>NO</t>
        </is>
      </c>
    </row>
    <row r="1184">
      <c r="A1184" s="5" t="inlineStr">
        <is>
          <t>10160013</t>
        </is>
      </c>
      <c r="B1184" s="5" t="inlineStr">
        <is>
          <t>TUBO IND. CUADRADO 1X1 1.50MM NEGRO</t>
        </is>
      </c>
      <c r="C1184" s="5" t="inlineStr">
        <is>
          <t>TUBERIA INDUSTRIAL</t>
        </is>
      </c>
      <c r="D1184" s="11" t="n">
        <v>180</v>
      </c>
      <c r="E1184" s="12" t="n">
        <v>126901.85</v>
      </c>
      <c r="F1184" s="12" t="n">
        <v>705967.15</v>
      </c>
      <c r="G1184" s="14">
        <f>E1184/SUM(E$2:E$4165)</f>
        <v/>
      </c>
      <c r="H1184" s="14">
        <f>H1183+G1184</f>
        <v/>
      </c>
      <c r="I1184" s="5">
        <f>IF(H1184&lt;=p_rot_a,"A",IF(H1184&lt;=p_rot_b,"B","C"))</f>
        <v/>
      </c>
      <c r="J1184" s="5" t="inlineStr">
        <is>
          <t>NO</t>
        </is>
      </c>
    </row>
    <row r="1185">
      <c r="A1185" s="5" t="inlineStr">
        <is>
          <t>9724</t>
        </is>
      </c>
      <c r="B1185" s="5" t="inlineStr">
        <is>
          <t>TORNILLO TECHO 21/2 PB BLANCO</t>
        </is>
      </c>
      <c r="C1185" s="5" t="inlineStr">
        <is>
          <t>TORNILLERIA</t>
        </is>
      </c>
      <c r="D1185" s="11" t="n">
        <v>6070</v>
      </c>
      <c r="E1185" s="12" t="n">
        <v>126703.86</v>
      </c>
      <c r="F1185" s="12" t="n">
        <v>254878.86</v>
      </c>
      <c r="G1185" s="14">
        <f>E1185/SUM(E$2:E$4165)</f>
        <v/>
      </c>
      <c r="H1185" s="14">
        <f>H1184+G1185</f>
        <v/>
      </c>
      <c r="I1185" s="5">
        <f>IF(H1185&lt;=p_rot_a,"A",IF(H1185&lt;=p_rot_b,"B","C"))</f>
        <v/>
      </c>
      <c r="J1185" s="5" t="inlineStr">
        <is>
          <t>NO</t>
        </is>
      </c>
    </row>
    <row r="1186">
      <c r="A1186" s="5" t="inlineStr">
        <is>
          <t>30333</t>
        </is>
      </c>
      <c r="B1186" s="5" t="inlineStr">
        <is>
          <t>CABLE 12 NEGRO POR CAJA**</t>
        </is>
      </c>
      <c r="C1186" s="5" t="inlineStr">
        <is>
          <t>ACCESORIOS ELECTRICOS Y CABLES</t>
        </is>
      </c>
      <c r="D1186" s="11" t="n">
        <v>15</v>
      </c>
      <c r="E1186" s="12" t="n">
        <v>126204.1</v>
      </c>
      <c r="F1186" s="12" t="n">
        <v>453074.1</v>
      </c>
      <c r="G1186" s="14">
        <f>E1186/SUM(E$2:E$4165)</f>
        <v/>
      </c>
      <c r="H1186" s="14">
        <f>H1185+G1186</f>
        <v/>
      </c>
      <c r="I1186" s="5">
        <f>IF(H1186&lt;=p_rot_a,"A",IF(H1186&lt;=p_rot_b,"B","C"))</f>
        <v/>
      </c>
      <c r="J1186" s="5" t="inlineStr">
        <is>
          <t>NO</t>
        </is>
      </c>
    </row>
    <row r="1187">
      <c r="A1187" s="5" t="inlineStr">
        <is>
          <t>10180008</t>
        </is>
      </c>
      <c r="B1187" s="5" t="inlineStr">
        <is>
          <t>$$ PERLING TIPO C 2X3 1.50MM 1/16 NEGRO</t>
        </is>
      </c>
      <c r="C1187" s="5" t="inlineStr">
        <is>
          <t>PERLING</t>
        </is>
      </c>
      <c r="D1187" s="11" t="n">
        <v>98</v>
      </c>
      <c r="E1187" s="12" t="n">
        <v>125724</v>
      </c>
      <c r="F1187" s="12" t="n">
        <v>710039.2</v>
      </c>
      <c r="G1187" s="14">
        <f>E1187/SUM(E$2:E$4165)</f>
        <v/>
      </c>
      <c r="H1187" s="14">
        <f>H1186+G1187</f>
        <v/>
      </c>
      <c r="I1187" s="5">
        <f>IF(H1187&lt;=p_rot_a,"A",IF(H1187&lt;=p_rot_b,"B","C"))</f>
        <v/>
      </c>
      <c r="J1187" s="5" t="inlineStr">
        <is>
          <t>NO</t>
        </is>
      </c>
    </row>
    <row r="1188">
      <c r="A1188" s="5" t="inlineStr">
        <is>
          <t>30254</t>
        </is>
      </c>
      <c r="B1188" s="5" t="inlineStr">
        <is>
          <t>CABLE 8 VERDE</t>
        </is>
      </c>
      <c r="C1188" s="5" t="inlineStr">
        <is>
          <t>ACCESORIOS ELECTRICOS Y CABLES</t>
        </is>
      </c>
      <c r="D1188" s="11" t="n">
        <v>585</v>
      </c>
      <c r="E1188" s="12" t="n">
        <v>125599.32</v>
      </c>
      <c r="F1188" s="12" t="n">
        <v>517457.52</v>
      </c>
      <c r="G1188" s="14">
        <f>E1188/SUM(E$2:E$4165)</f>
        <v/>
      </c>
      <c r="H1188" s="14">
        <f>H1187+G1188</f>
        <v/>
      </c>
      <c r="I1188" s="5">
        <f>IF(H1188&lt;=p_rot_a,"A",IF(H1188&lt;=p_rot_b,"B","C"))</f>
        <v/>
      </c>
      <c r="J1188" s="5" t="inlineStr">
        <is>
          <t>NO</t>
        </is>
      </c>
    </row>
    <row r="1189">
      <c r="A1189" s="5" t="inlineStr">
        <is>
          <t>554</t>
        </is>
      </c>
      <c r="B1189" s="5" t="inlineStr">
        <is>
          <t>TRACK 4 305</t>
        </is>
      </c>
      <c r="C1189" s="5" t="inlineStr">
        <is>
          <t>LAMINAS Y PERFILERIA LIVIANA</t>
        </is>
      </c>
      <c r="D1189" s="11" t="n">
        <v>454</v>
      </c>
      <c r="E1189" s="12" t="n">
        <v>125364.01</v>
      </c>
      <c r="F1189" s="12" t="n">
        <v>448563.61</v>
      </c>
      <c r="G1189" s="14">
        <f>E1189/SUM(E$2:E$4165)</f>
        <v/>
      </c>
      <c r="H1189" s="14">
        <f>H1188+G1189</f>
        <v/>
      </c>
      <c r="I1189" s="5">
        <f>IF(H1189&lt;=p_rot_a,"A",IF(H1189&lt;=p_rot_b,"B","C"))</f>
        <v/>
      </c>
      <c r="J1189" s="5" t="inlineStr">
        <is>
          <t>NO</t>
        </is>
      </c>
    </row>
    <row r="1190">
      <c r="A1190" s="5" t="inlineStr">
        <is>
          <t>351100300992913</t>
        </is>
      </c>
      <c r="B1190" s="5" t="inlineStr">
        <is>
          <t>CORNISA PVC FLAT ALFA CIELOS Y PAREDES 2.90M 2104</t>
        </is>
      </c>
      <c r="C1190" s="5" t="inlineStr">
        <is>
          <t>PANEL ACANALADO INTERIOR</t>
        </is>
      </c>
      <c r="D1190" s="11" t="n">
        <v>51</v>
      </c>
      <c r="E1190" s="12" t="n">
        <v>125358.22</v>
      </c>
      <c r="F1190" s="12" t="n">
        <v>148308.22</v>
      </c>
      <c r="G1190" s="14">
        <f>E1190/SUM(E$2:E$4165)</f>
        <v/>
      </c>
      <c r="H1190" s="14">
        <f>H1189+G1190</f>
        <v/>
      </c>
      <c r="I1190" s="5">
        <f>IF(H1190&lt;=p_rot_a,"A",IF(H1190&lt;=p_rot_b,"B","C"))</f>
        <v/>
      </c>
      <c r="J1190" s="5" t="inlineStr">
        <is>
          <t>NO</t>
        </is>
      </c>
    </row>
    <row r="1191">
      <c r="A1191" s="5" t="inlineStr">
        <is>
          <t>9117</t>
        </is>
      </c>
      <c r="B1191" s="5" t="inlineStr">
        <is>
          <t>UNION 3 PVC</t>
        </is>
      </c>
      <c r="C1191" s="5" t="inlineStr">
        <is>
          <t>TUBERIA PVC, CANOAS Y ACCESORIOS</t>
        </is>
      </c>
      <c r="D1191" s="11" t="n">
        <v>124</v>
      </c>
      <c r="E1191" s="12" t="n">
        <v>125358.22</v>
      </c>
      <c r="F1191" s="12" t="n">
        <v>165073.7</v>
      </c>
      <c r="G1191" s="14">
        <f>E1191/SUM(E$2:E$4165)</f>
        <v/>
      </c>
      <c r="H1191" s="14">
        <f>H1190+G1191</f>
        <v/>
      </c>
      <c r="I1191" s="5">
        <f>IF(H1191&lt;=p_rot_a,"A",IF(H1191&lt;=p_rot_b,"B","C"))</f>
        <v/>
      </c>
      <c r="J1191" s="5" t="inlineStr">
        <is>
          <t>NO</t>
        </is>
      </c>
    </row>
    <row r="1192">
      <c r="A1192" s="5" t="inlineStr">
        <is>
          <t>351100300992306</t>
        </is>
      </c>
      <c r="B1192" s="5" t="inlineStr">
        <is>
          <t>HUNTER GUARDA POLVO CAFE BURLETE DE PVC 90CM F-1501</t>
        </is>
      </c>
      <c r="C1192" s="5" t="inlineStr">
        <is>
          <t>IMPORTACION FERRETERIA GENERAL</t>
        </is>
      </c>
      <c r="D1192" s="11" t="n">
        <v>70</v>
      </c>
      <c r="E1192" s="12" t="n">
        <v>125109.89</v>
      </c>
      <c r="F1192" s="12" t="n">
        <v>200857.86</v>
      </c>
      <c r="G1192" s="14">
        <f>E1192/SUM(E$2:E$4165)</f>
        <v/>
      </c>
      <c r="H1192" s="14">
        <f>H1191+G1192</f>
        <v/>
      </c>
      <c r="I1192" s="5">
        <f>IF(H1192&lt;=p_rot_a,"A",IF(H1192&lt;=p_rot_b,"B","C"))</f>
        <v/>
      </c>
      <c r="J1192" s="5" t="inlineStr">
        <is>
          <t>NO</t>
        </is>
      </c>
    </row>
    <row r="1193">
      <c r="A1193" s="5" t="inlineStr">
        <is>
          <t>101159</t>
        </is>
      </c>
      <c r="B1193" s="5" t="inlineStr">
        <is>
          <t>FREGADERO ACERO INOX 1TANQUE 2 BATEAS 1.50M EMPOTRAR</t>
        </is>
      </c>
      <c r="C1193" s="5" t="inlineStr">
        <is>
          <t>GRIFERIA - ACC. BAÑO Y COCINA</t>
        </is>
      </c>
      <c r="D1193" s="11" t="n">
        <v>12</v>
      </c>
      <c r="E1193" s="12" t="n">
        <v>124816.74</v>
      </c>
      <c r="F1193" s="12" t="n">
        <v>368874.61</v>
      </c>
      <c r="G1193" s="14">
        <f>E1193/SUM(E$2:E$4165)</f>
        <v/>
      </c>
      <c r="H1193" s="14">
        <f>H1192+G1193</f>
        <v/>
      </c>
      <c r="I1193" s="5">
        <f>IF(H1193&lt;=p_rot_a,"A",IF(H1193&lt;=p_rot_b,"B","C"))</f>
        <v/>
      </c>
      <c r="J1193" s="5" t="inlineStr">
        <is>
          <t>NO</t>
        </is>
      </c>
    </row>
    <row r="1194">
      <c r="A1194" s="5" t="inlineStr">
        <is>
          <t>10140017</t>
        </is>
      </c>
      <c r="B1194" s="5" t="inlineStr">
        <is>
          <t>TUBO ESTRUCT. RECTANGULAR 1X4 1.50MM NEGRO</t>
        </is>
      </c>
      <c r="C1194" s="5" t="inlineStr">
        <is>
          <t>TUBERIA ESTRUCTURAL</t>
        </is>
      </c>
      <c r="D1194" s="11" t="n">
        <v>51</v>
      </c>
      <c r="E1194" s="12" t="n">
        <v>124541.07</v>
      </c>
      <c r="F1194" s="12" t="n">
        <v>538140.27</v>
      </c>
      <c r="G1194" s="14">
        <f>E1194/SUM(E$2:E$4165)</f>
        <v/>
      </c>
      <c r="H1194" s="14">
        <f>H1193+G1194</f>
        <v/>
      </c>
      <c r="I1194" s="5">
        <f>IF(H1194&lt;=p_rot_a,"A",IF(H1194&lt;=p_rot_b,"B","C"))</f>
        <v/>
      </c>
      <c r="J1194" s="5" t="inlineStr">
        <is>
          <t>NO</t>
        </is>
      </c>
    </row>
    <row r="1195">
      <c r="A1195" s="5" t="inlineStr">
        <is>
          <t>PINT-PA-0040</t>
        </is>
      </c>
      <c r="B1195" s="5" t="inlineStr">
        <is>
          <t>LANCO SUPER COAT SATIN ACCENT 1/4 SC3734-5</t>
        </is>
      </c>
      <c r="C1195" s="5" t="inlineStr">
        <is>
          <t>PINTURA ACRILICA</t>
        </is>
      </c>
      <c r="D1195" s="11" t="n">
        <v>41</v>
      </c>
      <c r="E1195" s="12" t="n">
        <v>124389.41</v>
      </c>
      <c r="F1195" s="12" t="n">
        <v>208785.41</v>
      </c>
      <c r="G1195" s="14">
        <f>E1195/SUM(E$2:E$4165)</f>
        <v/>
      </c>
      <c r="H1195" s="14">
        <f>H1194+G1195</f>
        <v/>
      </c>
      <c r="I1195" s="5">
        <f>IF(H1195&lt;=p_rot_a,"A",IF(H1195&lt;=p_rot_b,"B","C"))</f>
        <v/>
      </c>
      <c r="J1195" s="5" t="inlineStr">
        <is>
          <t>NO</t>
        </is>
      </c>
    </row>
    <row r="1196">
      <c r="A1196" s="5" t="inlineStr">
        <is>
          <t>80990458</t>
        </is>
      </c>
      <c r="B1196" s="5" t="inlineStr">
        <is>
          <t>CLAVO ACERO 2 CAJA 250 UNIDADES</t>
        </is>
      </c>
      <c r="C1196" s="5" t="inlineStr">
        <is>
          <t>FERRETERIA GENERAL</t>
        </is>
      </c>
      <c r="D1196" s="11" t="n">
        <v>45</v>
      </c>
      <c r="E1196" s="12" t="n">
        <v>124354.65</v>
      </c>
      <c r="F1196" s="12" t="n">
        <v>311125.8</v>
      </c>
      <c r="G1196" s="14">
        <f>E1196/SUM(E$2:E$4165)</f>
        <v/>
      </c>
      <c r="H1196" s="14">
        <f>H1195+G1196</f>
        <v/>
      </c>
      <c r="I1196" s="5">
        <f>IF(H1196&lt;=p_rot_a,"A",IF(H1196&lt;=p_rot_b,"B","C"))</f>
        <v/>
      </c>
      <c r="J1196" s="5" t="inlineStr">
        <is>
          <t>NO</t>
        </is>
      </c>
    </row>
    <row r="1197">
      <c r="A1197" s="5" t="inlineStr">
        <is>
          <t>PINT-BT-0037</t>
        </is>
      </c>
      <c r="B1197" s="5" t="inlineStr">
        <is>
          <t>LANCO AQUAVAR BARNIZ 3 EN 1 TRANSPARENTE 1/4 AQ1367-5</t>
        </is>
      </c>
      <c r="C1197" s="5" t="inlineStr">
        <is>
          <t>BARNIZ Y TINTES</t>
        </is>
      </c>
      <c r="D1197" s="11" t="n">
        <v>57</v>
      </c>
      <c r="E1197" s="12" t="n">
        <v>124287.52</v>
      </c>
      <c r="F1197" s="12" t="n">
        <v>405694.27</v>
      </c>
      <c r="G1197" s="14">
        <f>E1197/SUM(E$2:E$4165)</f>
        <v/>
      </c>
      <c r="H1197" s="14">
        <f>H1196+G1197</f>
        <v/>
      </c>
      <c r="I1197" s="5">
        <f>IF(H1197&lt;=p_rot_a,"A",IF(H1197&lt;=p_rot_b,"B","C"))</f>
        <v/>
      </c>
      <c r="J1197" s="5" t="inlineStr">
        <is>
          <t>NO</t>
        </is>
      </c>
    </row>
    <row r="1198">
      <c r="A1198" s="5" t="inlineStr">
        <is>
          <t>351100300991597</t>
        </is>
      </c>
      <c r="B1198" s="5" t="inlineStr">
        <is>
          <t>PORCELANATO STATUARIO DALLAS SILVER 0.60X1.20M CAJA 1.44M2 SEMI MATE</t>
        </is>
      </c>
      <c r="C1198" s="5" t="inlineStr">
        <is>
          <t>SIN CATEGORIA</t>
        </is>
      </c>
      <c r="D1198" s="11" t="n">
        <v>48</v>
      </c>
      <c r="E1198" s="12" t="n">
        <v>124278.62</v>
      </c>
      <c r="F1198" s="12" t="n">
        <v>488190.27</v>
      </c>
      <c r="G1198" s="14">
        <f>E1198/SUM(E$2:E$4165)</f>
        <v/>
      </c>
      <c r="H1198" s="14">
        <f>H1197+G1198</f>
        <v/>
      </c>
      <c r="I1198" s="5">
        <f>IF(H1198&lt;=p_rot_a,"A",IF(H1198&lt;=p_rot_b,"B","C"))</f>
        <v/>
      </c>
      <c r="J1198" s="5" t="inlineStr">
        <is>
          <t>NO</t>
        </is>
      </c>
    </row>
    <row r="1199">
      <c r="A1199" s="5" t="inlineStr">
        <is>
          <t>351100300992841</t>
        </is>
      </c>
      <c r="B1199" s="5" t="inlineStr">
        <is>
          <t>LLAVE FREGADERO CUELLO FLEXIBLE SATIN HTK-LL-20C</t>
        </is>
      </c>
      <c r="C1199" s="5" t="inlineStr">
        <is>
          <t>IMPORTACION GRIFERIA</t>
        </is>
      </c>
      <c r="D1199" s="11" t="n">
        <v>18</v>
      </c>
      <c r="E1199" s="12" t="n">
        <v>124152.2</v>
      </c>
      <c r="F1199" s="12" t="n">
        <v>170796.46</v>
      </c>
      <c r="G1199" s="14">
        <f>E1199/SUM(E$2:E$4165)</f>
        <v/>
      </c>
      <c r="H1199" s="14">
        <f>H1198+G1199</f>
        <v/>
      </c>
      <c r="I1199" s="5">
        <f>IF(H1199&lt;=p_rot_a,"A",IF(H1199&lt;=p_rot_b,"B","C"))</f>
        <v/>
      </c>
      <c r="J1199" s="5" t="inlineStr">
        <is>
          <t>NO</t>
        </is>
      </c>
    </row>
    <row r="1200">
      <c r="A1200" s="5" t="inlineStr">
        <is>
          <t>5386</t>
        </is>
      </c>
      <c r="B1200" s="5" t="inlineStr">
        <is>
          <t>ZINC #28 3.05 LEGITIMO 0.35MM TERNIUM</t>
        </is>
      </c>
      <c r="C1200" s="5" t="inlineStr">
        <is>
          <t>TUBERIA INDUSTRIAL, HIERROS PLANOS Y CORRUGADOS</t>
        </is>
      </c>
      <c r="D1200" s="11" t="n">
        <v>85</v>
      </c>
      <c r="E1200" s="12" t="n">
        <v>124066.81</v>
      </c>
      <c r="F1200" s="12" t="n">
        <v>494067.35</v>
      </c>
      <c r="G1200" s="14">
        <f>E1200/SUM(E$2:E$4165)</f>
        <v/>
      </c>
      <c r="H1200" s="14">
        <f>H1199+G1200</f>
        <v/>
      </c>
      <c r="I1200" s="5">
        <f>IF(H1200&lt;=p_rot_a,"A",IF(H1200&lt;=p_rot_b,"B","C"))</f>
        <v/>
      </c>
      <c r="J1200" s="5" t="inlineStr">
        <is>
          <t>NO</t>
        </is>
      </c>
    </row>
    <row r="1201">
      <c r="A1201" s="5" t="inlineStr">
        <is>
          <t>351100300992492</t>
        </is>
      </c>
      <c r="B1201" s="5" t="inlineStr">
        <is>
          <t>CACHERA FREGADERO DIAMANTE GRIS METAL LS-3</t>
        </is>
      </c>
      <c r="C1201" s="5" t="inlineStr">
        <is>
          <t>IMPORTACION GRIFERIA</t>
        </is>
      </c>
      <c r="D1201" s="11" t="n">
        <v>12</v>
      </c>
      <c r="E1201" s="12" t="n">
        <v>124057.46</v>
      </c>
      <c r="F1201" s="12" t="n">
        <v>261061.95</v>
      </c>
      <c r="G1201" s="14">
        <f>E1201/SUM(E$2:E$4165)</f>
        <v/>
      </c>
      <c r="H1201" s="14">
        <f>H1200+G1201</f>
        <v/>
      </c>
      <c r="I1201" s="5">
        <f>IF(H1201&lt;=p_rot_a,"A",IF(H1201&lt;=p_rot_b,"B","C"))</f>
        <v/>
      </c>
      <c r="J1201" s="5" t="inlineStr">
        <is>
          <t>NO</t>
        </is>
      </c>
    </row>
    <row r="1202">
      <c r="A1202" s="5" t="inlineStr">
        <is>
          <t>351100300992317</t>
        </is>
      </c>
      <c r="B1202" s="5" t="inlineStr">
        <is>
          <t>CACHERA FREGADERO DORADA EXTENSIBLE EXPUESTA ULTRA LUJO 8022G</t>
        </is>
      </c>
      <c r="C1202" s="5" t="inlineStr">
        <is>
          <t>IMPORTACION GRIFERIA</t>
        </is>
      </c>
      <c r="D1202" s="11" t="n">
        <v>10</v>
      </c>
      <c r="E1202" s="12" t="n">
        <v>123632.49</v>
      </c>
      <c r="F1202" s="12" t="n">
        <v>269367.85</v>
      </c>
      <c r="G1202" s="14">
        <f>E1202/SUM(E$2:E$4165)</f>
        <v/>
      </c>
      <c r="H1202" s="14">
        <f>H1201+G1202</f>
        <v/>
      </c>
      <c r="I1202" s="5">
        <f>IF(H1202&lt;=p_rot_a,"A",IF(H1202&lt;=p_rot_b,"B","C"))</f>
        <v/>
      </c>
      <c r="J1202" s="5" t="inlineStr">
        <is>
          <t>NO</t>
        </is>
      </c>
    </row>
    <row r="1203">
      <c r="A1203" s="5" t="inlineStr">
        <is>
          <t>20120001</t>
        </is>
      </c>
      <c r="B1203" s="5" t="inlineStr">
        <is>
          <t>FACHALETA AMAZONE 02 31X56 CAJA 1.39m2</t>
        </is>
      </c>
      <c r="C1203" s="5" t="inlineStr">
        <is>
          <t>SIN CATEGORIA</t>
        </is>
      </c>
      <c r="D1203" s="11" t="n">
        <v>38</v>
      </c>
      <c r="E1203" s="12" t="n">
        <v>123114.8</v>
      </c>
      <c r="F1203" s="12" t="n">
        <v>363178.55</v>
      </c>
      <c r="G1203" s="14">
        <f>E1203/SUM(E$2:E$4165)</f>
        <v/>
      </c>
      <c r="H1203" s="14">
        <f>H1202+G1203</f>
        <v/>
      </c>
      <c r="I1203" s="5">
        <f>IF(H1203&lt;=p_rot_a,"A",IF(H1203&lt;=p_rot_b,"B","C"))</f>
        <v/>
      </c>
      <c r="J1203" s="5" t="inlineStr">
        <is>
          <t>NO</t>
        </is>
      </c>
    </row>
    <row r="1204">
      <c r="A1204" s="5" t="inlineStr">
        <is>
          <t>175</t>
        </is>
      </c>
      <c r="B1204" s="5" t="inlineStr">
        <is>
          <t>PILA PLASTICA GRANDE CON PATAS L1.46XA0.70XALT0.89</t>
        </is>
      </c>
      <c r="C1204" s="5" t="inlineStr">
        <is>
          <t>PILAS</t>
        </is>
      </c>
      <c r="D1204" s="11" t="n">
        <v>4</v>
      </c>
      <c r="E1204" s="12" t="n">
        <v>123013.93</v>
      </c>
      <c r="F1204" s="12" t="n">
        <v>649563.25</v>
      </c>
      <c r="G1204" s="14">
        <f>E1204/SUM(E$2:E$4165)</f>
        <v/>
      </c>
      <c r="H1204" s="14">
        <f>H1203+G1204</f>
        <v/>
      </c>
      <c r="I1204" s="5">
        <f>IF(H1204&lt;=p_rot_a,"A",IF(H1204&lt;=p_rot_b,"B","C"))</f>
        <v/>
      </c>
      <c r="J1204" s="5" t="inlineStr">
        <is>
          <t>NO</t>
        </is>
      </c>
    </row>
    <row r="1205">
      <c r="A1205" s="5" t="inlineStr">
        <is>
          <t>351100300992054</t>
        </is>
      </c>
      <c r="B1205" s="5" t="inlineStr">
        <is>
          <t>KIT MUEBLE MAR-10 LAVATORIO  VIDRIO + GRIFERIA + DESGUE MADERA OSCURA 44CM X 44CM  X 80CM MAYIST</t>
        </is>
      </c>
      <c r="C1205" s="5" t="inlineStr">
        <is>
          <t>LOZA SANITARIA</t>
        </is>
      </c>
      <c r="D1205" s="11" t="n">
        <v>7</v>
      </c>
      <c r="E1205" s="12" t="n">
        <v>122673.1</v>
      </c>
      <c r="F1205" s="12" t="n">
        <v>503134.51</v>
      </c>
      <c r="G1205" s="14">
        <f>E1205/SUM(E$2:E$4165)</f>
        <v/>
      </c>
      <c r="H1205" s="14">
        <f>H1204+G1205</f>
        <v/>
      </c>
      <c r="I1205" s="5">
        <f>IF(H1205&lt;=p_rot_a,"A",IF(H1205&lt;=p_rot_b,"B","C"))</f>
        <v/>
      </c>
      <c r="J1205" s="5" t="inlineStr">
        <is>
          <t>NO</t>
        </is>
      </c>
    </row>
    <row r="1206">
      <c r="A1206" s="5" t="inlineStr">
        <is>
          <t>351100300991896</t>
        </is>
      </c>
      <c r="B1206" s="5" t="inlineStr">
        <is>
          <t>BOTAGUA Y CUMBRERA POR METRO  ESMALTADA #26</t>
        </is>
      </c>
      <c r="C1206" s="5" t="inlineStr">
        <is>
          <t>BOTAGUAS, CUMBRERAS, CANOAS METALICAS</t>
        </is>
      </c>
      <c r="D1206" s="11" t="n">
        <v>166.67</v>
      </c>
      <c r="E1206" s="12" t="n">
        <v>122556.26</v>
      </c>
      <c r="F1206" s="12" t="n">
        <v>386874.72</v>
      </c>
      <c r="G1206" s="14">
        <f>E1206/SUM(E$2:E$4165)</f>
        <v/>
      </c>
      <c r="H1206" s="14">
        <f>H1205+G1206</f>
        <v/>
      </c>
      <c r="I1206" s="5">
        <f>IF(H1206&lt;=p_rot_a,"A",IF(H1206&lt;=p_rot_b,"B","C"))</f>
        <v/>
      </c>
      <c r="J1206" s="5" t="inlineStr">
        <is>
          <t>NO</t>
        </is>
      </c>
    </row>
    <row r="1207">
      <c r="A1207" s="5" t="inlineStr">
        <is>
          <t>10160012</t>
        </is>
      </c>
      <c r="B1207" s="5" t="inlineStr">
        <is>
          <t>TUBO IND. CUADRADO 1X1 1.20MM NEGRO</t>
        </is>
      </c>
      <c r="C1207" s="5" t="inlineStr">
        <is>
          <t>TUBERIA INDUSTRIAL</t>
        </is>
      </c>
      <c r="D1207" s="11" t="n">
        <v>208</v>
      </c>
      <c r="E1207" s="12" t="n">
        <v>122371.46</v>
      </c>
      <c r="F1207" s="12" t="n">
        <v>684104.3</v>
      </c>
      <c r="G1207" s="14">
        <f>E1207/SUM(E$2:E$4165)</f>
        <v/>
      </c>
      <c r="H1207" s="14">
        <f>H1206+G1207</f>
        <v/>
      </c>
      <c r="I1207" s="5">
        <f>IF(H1207&lt;=p_rot_a,"A",IF(H1207&lt;=p_rot_b,"B","C"))</f>
        <v/>
      </c>
      <c r="J1207" s="5" t="inlineStr">
        <is>
          <t>NO</t>
        </is>
      </c>
    </row>
    <row r="1208">
      <c r="A1208" s="5" t="inlineStr">
        <is>
          <t>351100300992227</t>
        </is>
      </c>
      <c r="B1208" s="5" t="inlineStr">
        <is>
          <t>JUEGO ACCESORIOS PARA BAÑO 6 PIEZAS CROMO AQP-22926</t>
        </is>
      </c>
      <c r="C1208" s="5" t="inlineStr">
        <is>
          <t>IMPORTACION GRIFERIA</t>
        </is>
      </c>
      <c r="D1208" s="11" t="n">
        <v>25</v>
      </c>
      <c r="E1208" s="12" t="n">
        <v>122250.72</v>
      </c>
      <c r="F1208" s="12" t="n">
        <v>345630.93</v>
      </c>
      <c r="G1208" s="14">
        <f>E1208/SUM(E$2:E$4165)</f>
        <v/>
      </c>
      <c r="H1208" s="14">
        <f>H1207+G1208</f>
        <v/>
      </c>
      <c r="I1208" s="5">
        <f>IF(H1208&lt;=p_rot_a,"A",IF(H1208&lt;=p_rot_b,"B","C"))</f>
        <v/>
      </c>
      <c r="J1208" s="5" t="inlineStr">
        <is>
          <t>NO</t>
        </is>
      </c>
    </row>
    <row r="1209">
      <c r="A1209" s="5" t="inlineStr">
        <is>
          <t>60100024</t>
        </is>
      </c>
      <c r="B1209" s="5" t="inlineStr">
        <is>
          <t>LAMPARA LED REDON. EMPOT. 300LM 6W 100-240V WELLMAX 2100320</t>
        </is>
      </c>
      <c r="C1209" s="5" t="inlineStr">
        <is>
          <t>BOMBILLOS Y LAMPARAS</t>
        </is>
      </c>
      <c r="D1209" s="11" t="n">
        <v>85</v>
      </c>
      <c r="E1209" s="12" t="n">
        <v>122125.44</v>
      </c>
      <c r="F1209" s="12" t="n">
        <v>205384.44</v>
      </c>
      <c r="G1209" s="14">
        <f>E1209/SUM(E$2:E$4165)</f>
        <v/>
      </c>
      <c r="H1209" s="14">
        <f>H1208+G1209</f>
        <v/>
      </c>
      <c r="I1209" s="5">
        <f>IF(H1209&lt;=p_rot_a,"A",IF(H1209&lt;=p_rot_b,"B","C"))</f>
        <v/>
      </c>
      <c r="J1209" s="5" t="inlineStr">
        <is>
          <t>NO</t>
        </is>
      </c>
    </row>
    <row r="1210">
      <c r="A1210" s="5" t="inlineStr">
        <is>
          <t>351100300992217</t>
        </is>
      </c>
      <c r="B1210" s="5" t="inlineStr">
        <is>
          <t>LLAVE LAVATORIO SENCILLA AQP-008</t>
        </is>
      </c>
      <c r="C1210" s="5" t="inlineStr">
        <is>
          <t>IMPORTACION GRIFERIA</t>
        </is>
      </c>
      <c r="D1210" s="11" t="n">
        <v>46</v>
      </c>
      <c r="E1210" s="12" t="n">
        <v>122027.4</v>
      </c>
      <c r="F1210" s="12" t="n">
        <v>222429.35</v>
      </c>
      <c r="G1210" s="14">
        <f>E1210/SUM(E$2:E$4165)</f>
        <v/>
      </c>
      <c r="H1210" s="14">
        <f>H1209+G1210</f>
        <v/>
      </c>
      <c r="I1210" s="5">
        <f>IF(H1210&lt;=p_rot_a,"A",IF(H1210&lt;=p_rot_b,"B","C"))</f>
        <v/>
      </c>
      <c r="J1210" s="5" t="inlineStr">
        <is>
          <t>NO</t>
        </is>
      </c>
    </row>
    <row r="1211">
      <c r="A1211" s="5" t="inlineStr">
        <is>
          <t>71861</t>
        </is>
      </c>
      <c r="B1211" s="5" t="inlineStr">
        <is>
          <t>DURETAN VERDE 300ML</t>
        </is>
      </c>
      <c r="C1211" s="5" t="inlineStr">
        <is>
          <t>PINTURAS Y SELLADORES</t>
        </is>
      </c>
      <c r="D1211" s="11" t="n">
        <v>92</v>
      </c>
      <c r="E1211" s="12" t="n">
        <v>121837.39</v>
      </c>
      <c r="F1211" s="12" t="n">
        <v>480262.03</v>
      </c>
      <c r="G1211" s="14">
        <f>E1211/SUM(E$2:E$4165)</f>
        <v/>
      </c>
      <c r="H1211" s="14">
        <f>H1210+G1211</f>
        <v/>
      </c>
      <c r="I1211" s="5">
        <f>IF(H1211&lt;=p_rot_a,"A",IF(H1211&lt;=p_rot_b,"B","C"))</f>
        <v/>
      </c>
      <c r="J1211" s="5" t="inlineStr">
        <is>
          <t>NO</t>
        </is>
      </c>
    </row>
    <row r="1212">
      <c r="A1212" s="5" t="inlineStr">
        <is>
          <t>3045</t>
        </is>
      </c>
      <c r="B1212" s="5" t="inlineStr">
        <is>
          <t>CH CENTRO DE CARGA 8 CIRCUITOS EMPOTRAR</t>
        </is>
      </c>
      <c r="C1212" s="5" t="inlineStr">
        <is>
          <t>ACCESORIOS ELECTRICOS Y CABLES</t>
        </is>
      </c>
      <c r="D1212" s="11" t="n">
        <v>12</v>
      </c>
      <c r="E1212" s="12" t="n">
        <v>121816.02</v>
      </c>
      <c r="F1212" s="12" t="n">
        <v>532611.12</v>
      </c>
      <c r="G1212" s="14">
        <f>E1212/SUM(E$2:E$4165)</f>
        <v/>
      </c>
      <c r="H1212" s="14">
        <f>H1211+G1212</f>
        <v/>
      </c>
      <c r="I1212" s="5">
        <f>IF(H1212&lt;=p_rot_a,"A",IF(H1212&lt;=p_rot_b,"B","C"))</f>
        <v/>
      </c>
      <c r="J1212" s="5" t="inlineStr">
        <is>
          <t>NO</t>
        </is>
      </c>
    </row>
    <row r="1213">
      <c r="A1213" s="5" t="inlineStr">
        <is>
          <t>9194</t>
        </is>
      </c>
      <c r="B1213" s="5" t="inlineStr">
        <is>
          <t>CANOA LISA PVC 4MTS AMANCO</t>
        </is>
      </c>
      <c r="C1213" s="5" t="inlineStr">
        <is>
          <t>TUBERIA PVC, CANOAS Y ACCESORIOS</t>
        </is>
      </c>
      <c r="D1213" s="11" t="n">
        <v>33</v>
      </c>
      <c r="E1213" s="12" t="n">
        <v>121510.34</v>
      </c>
      <c r="F1213" s="12" t="n">
        <v>516037.77</v>
      </c>
      <c r="G1213" s="14">
        <f>E1213/SUM(E$2:E$4165)</f>
        <v/>
      </c>
      <c r="H1213" s="14">
        <f>H1212+G1213</f>
        <v/>
      </c>
      <c r="I1213" s="5">
        <f>IF(H1213&lt;=p_rot_a,"A",IF(H1213&lt;=p_rot_b,"B","C"))</f>
        <v/>
      </c>
      <c r="J1213" s="5" t="inlineStr">
        <is>
          <t>NO</t>
        </is>
      </c>
    </row>
    <row r="1214">
      <c r="A1214" s="5" t="inlineStr">
        <is>
          <t>96</t>
        </is>
      </c>
      <c r="B1214" s="5" t="inlineStr">
        <is>
          <t>PEGAMENTO PVC WET DRY 25 G</t>
        </is>
      </c>
      <c r="C1214" s="5" t="inlineStr">
        <is>
          <t>TUBERIA PVC, CANOAS Y ACCESORIOS</t>
        </is>
      </c>
      <c r="D1214" s="11" t="n">
        <v>312</v>
      </c>
      <c r="E1214" s="12" t="n">
        <v>121411.39</v>
      </c>
      <c r="F1214" s="12" t="n">
        <v>256569.24</v>
      </c>
      <c r="G1214" s="14">
        <f>E1214/SUM(E$2:E$4165)</f>
        <v/>
      </c>
      <c r="H1214" s="14">
        <f>H1213+G1214</f>
        <v/>
      </c>
      <c r="I1214" s="5">
        <f>IF(H1214&lt;=p_rot_a,"A",IF(H1214&lt;=p_rot_b,"B","C"))</f>
        <v/>
      </c>
      <c r="J1214" s="5" t="inlineStr">
        <is>
          <t>NO</t>
        </is>
      </c>
    </row>
    <row r="1215">
      <c r="A1215" s="5" t="inlineStr">
        <is>
          <t>2990065</t>
        </is>
      </c>
      <c r="B1215" s="5" t="inlineStr">
        <is>
          <t>CANOA METALICA 3M CON ACCESORIOS TIPO PP COLOR TEJA</t>
        </is>
      </c>
      <c r="C1215" s="5" t="inlineStr">
        <is>
          <t>BOTAGUAS, CUMBRERAS, CANOAS METALICAS</t>
        </is>
      </c>
      <c r="D1215" s="11" t="n">
        <v>34</v>
      </c>
      <c r="E1215" s="12" t="n">
        <v>121381.73</v>
      </c>
      <c r="F1215" s="12" t="n">
        <v>515086.73</v>
      </c>
      <c r="G1215" s="14">
        <f>E1215/SUM(E$2:E$4165)</f>
        <v/>
      </c>
      <c r="H1215" s="14">
        <f>H1214+G1215</f>
        <v/>
      </c>
      <c r="I1215" s="5">
        <f>IF(H1215&lt;=p_rot_a,"A",IF(H1215&lt;=p_rot_b,"B","C"))</f>
        <v/>
      </c>
      <c r="J1215" s="5" t="inlineStr">
        <is>
          <t>NO</t>
        </is>
      </c>
    </row>
    <row r="1216">
      <c r="A1216" s="5" t="inlineStr">
        <is>
          <t>351100300992578</t>
        </is>
      </c>
      <c r="B1216" s="5" t="inlineStr">
        <is>
          <t>LAVATORIO TIPO BOWL CUADRADO BLANCO FF-9033 38CM X 38CM X 14CM</t>
        </is>
      </c>
      <c r="C1216" s="5" t="inlineStr">
        <is>
          <t>IMPORTACION LOZA</t>
        </is>
      </c>
      <c r="D1216" s="11" t="n">
        <v>9</v>
      </c>
      <c r="E1216" s="12" t="n">
        <v>121313.52</v>
      </c>
      <c r="F1216" s="12" t="n">
        <v>242513.27</v>
      </c>
      <c r="G1216" s="14">
        <f>E1216/SUM(E$2:E$4165)</f>
        <v/>
      </c>
      <c r="H1216" s="14">
        <f>H1215+G1216</f>
        <v/>
      </c>
      <c r="I1216" s="5">
        <f>IF(H1216&lt;=p_rot_a,"A",IF(H1216&lt;=p_rot_b,"B","C"))</f>
        <v/>
      </c>
      <c r="J1216" s="5" t="inlineStr">
        <is>
          <t>NO</t>
        </is>
      </c>
    </row>
    <row r="1217">
      <c r="A1217" s="5" t="inlineStr">
        <is>
          <t>351100300992765</t>
        </is>
      </c>
      <c r="B1217" s="5" t="inlineStr">
        <is>
          <t>TOTAL COMBO TALADRO + NIVEL LASER + MEDIDOR DISTANCIA INALAM 20V UTOSLI250511</t>
        </is>
      </c>
      <c r="C1217" s="5" t="inlineStr">
        <is>
          <t>COMBOS</t>
        </is>
      </c>
      <c r="D1217" s="11" t="n">
        <v>6</v>
      </c>
      <c r="E1217" s="12" t="n">
        <v>121136.59</v>
      </c>
      <c r="F1217" s="12" t="n">
        <v>433076.3</v>
      </c>
      <c r="G1217" s="14">
        <f>E1217/SUM(E$2:E$4165)</f>
        <v/>
      </c>
      <c r="H1217" s="14">
        <f>H1216+G1217</f>
        <v/>
      </c>
      <c r="I1217" s="5">
        <f>IF(H1217&lt;=p_rot_a,"A",IF(H1217&lt;=p_rot_b,"B","C"))</f>
        <v/>
      </c>
      <c r="J1217" s="5" t="inlineStr">
        <is>
          <t>NO</t>
        </is>
      </c>
    </row>
    <row r="1218">
      <c r="A1218" s="5" t="inlineStr">
        <is>
          <t>351100300992761</t>
        </is>
      </c>
      <c r="B1218" s="5" t="inlineStr">
        <is>
          <t>RODAPIE PS BLANCO B1-12A 12CM X 2.40M PINTABLE</t>
        </is>
      </c>
      <c r="C1218" s="5" t="inlineStr">
        <is>
          <t>IMPORTACION PISO SPC</t>
        </is>
      </c>
      <c r="D1218" s="11" t="n">
        <v>74</v>
      </c>
      <c r="E1218" s="12" t="n">
        <v>120799.98</v>
      </c>
      <c r="F1218" s="12" t="n">
        <v>226478.23</v>
      </c>
      <c r="G1218" s="14">
        <f>E1218/SUM(E$2:E$4165)</f>
        <v/>
      </c>
      <c r="H1218" s="14">
        <f>H1217+G1218</f>
        <v/>
      </c>
      <c r="I1218" s="5">
        <f>IF(H1218&lt;=p_rot_a,"A",IF(H1218&lt;=p_rot_b,"B","C"))</f>
        <v/>
      </c>
      <c r="J1218" s="5" t="inlineStr">
        <is>
          <t>NO</t>
        </is>
      </c>
    </row>
    <row r="1219">
      <c r="A1219" s="5" t="inlineStr">
        <is>
          <t>7662</t>
        </is>
      </c>
      <c r="B1219" s="5" t="inlineStr">
        <is>
          <t>TORNILLO TECHO 1 PB</t>
        </is>
      </c>
      <c r="C1219" s="5" t="inlineStr">
        <is>
          <t>TORNILLERIA</t>
        </is>
      </c>
      <c r="D1219" s="11" t="n">
        <v>9629</v>
      </c>
      <c r="E1219" s="12" t="n">
        <v>120786.66</v>
      </c>
      <c r="F1219" s="12" t="n">
        <v>233014.66</v>
      </c>
      <c r="G1219" s="14">
        <f>E1219/SUM(E$2:E$4165)</f>
        <v/>
      </c>
      <c r="H1219" s="14">
        <f>H1218+G1219</f>
        <v/>
      </c>
      <c r="I1219" s="5">
        <f>IF(H1219&lt;=p_rot_a,"A",IF(H1219&lt;=p_rot_b,"B","C"))</f>
        <v/>
      </c>
      <c r="J1219" s="5" t="inlineStr">
        <is>
          <t>NO</t>
        </is>
      </c>
    </row>
    <row r="1220">
      <c r="A1220" s="5" t="inlineStr">
        <is>
          <t>351100300992031</t>
        </is>
      </c>
      <c r="B1220" s="5" t="inlineStr">
        <is>
          <t>CESPED ARTIFICIAL 1 METRO X 3.90 METROS X 20MM ALTURA ZACATE</t>
        </is>
      </c>
      <c r="C1220" s="5" t="inlineStr">
        <is>
          <t>CERAMICAS, AZULEJOS, PORCELANATOS</t>
        </is>
      </c>
      <c r="D1220" s="11" t="n">
        <v>41</v>
      </c>
      <c r="E1220" s="12" t="n">
        <v>120657.19</v>
      </c>
      <c r="F1220" s="12" t="n">
        <v>465388.61</v>
      </c>
      <c r="G1220" s="14">
        <f>E1220/SUM(E$2:E$4165)</f>
        <v/>
      </c>
      <c r="H1220" s="14">
        <f>H1219+G1220</f>
        <v/>
      </c>
      <c r="I1220" s="5">
        <f>IF(H1220&lt;=p_rot_a,"A",IF(H1220&lt;=p_rot_b,"B","C"))</f>
        <v/>
      </c>
      <c r="J1220" s="5" t="inlineStr">
        <is>
          <t>NO</t>
        </is>
      </c>
    </row>
    <row r="1221">
      <c r="A1221" s="5" t="inlineStr">
        <is>
          <t>PINT-PS-0001</t>
        </is>
      </c>
      <c r="B1221" s="5" t="inlineStr">
        <is>
          <t>BOSNY SPRAY ALUMINIO PLATA (SILVER) SB-36</t>
        </is>
      </c>
      <c r="C1221" s="5" t="inlineStr">
        <is>
          <t>PINTURA SPRAY</t>
        </is>
      </c>
      <c r="D1221" s="11" t="n">
        <v>107</v>
      </c>
      <c r="E1221" s="12" t="n">
        <v>120221.18</v>
      </c>
      <c r="F1221" s="12" t="n">
        <v>333798.46</v>
      </c>
      <c r="G1221" s="14">
        <f>E1221/SUM(E$2:E$4165)</f>
        <v/>
      </c>
      <c r="H1221" s="14">
        <f>H1220+G1221</f>
        <v/>
      </c>
      <c r="I1221" s="5">
        <f>IF(H1221&lt;=p_rot_a,"A",IF(H1221&lt;=p_rot_b,"B","C"))</f>
        <v/>
      </c>
      <c r="J1221" s="5" t="inlineStr">
        <is>
          <t>NO</t>
        </is>
      </c>
    </row>
    <row r="1222">
      <c r="A1222" s="5" t="inlineStr">
        <is>
          <t>351100300992666</t>
        </is>
      </c>
      <c r="B1222" s="5" t="inlineStr">
        <is>
          <t>LAMINA NUEVA TEC XL ONDAS DORAD J02-11 1.22 X. 2.80M 5MM MATE FIBRA BAMBU CARBON PVC IMITACION PIEDR</t>
        </is>
      </c>
      <c r="C1222" s="5" t="inlineStr">
        <is>
          <t>IMPORTACION LAMINA PVC, BAMBU, ACC</t>
        </is>
      </c>
      <c r="D1222" s="11" t="n">
        <v>9</v>
      </c>
      <c r="E1222" s="12" t="n">
        <v>120157.63</v>
      </c>
      <c r="F1222" s="12" t="n">
        <v>238133.65</v>
      </c>
      <c r="G1222" s="14">
        <f>E1222/SUM(E$2:E$4165)</f>
        <v/>
      </c>
      <c r="H1222" s="14">
        <f>H1221+G1222</f>
        <v/>
      </c>
      <c r="I1222" s="5">
        <f>IF(H1222&lt;=p_rot_a,"A",IF(H1222&lt;=p_rot_b,"B","C"))</f>
        <v/>
      </c>
      <c r="J1222" s="5" t="inlineStr">
        <is>
          <t>NO</t>
        </is>
      </c>
    </row>
    <row r="1223">
      <c r="A1223" s="5" t="inlineStr">
        <is>
          <t>9189</t>
        </is>
      </c>
      <c r="B1223" s="5" t="inlineStr">
        <is>
          <t>METRO TUBO PVC 4</t>
        </is>
      </c>
      <c r="C1223" s="5" t="inlineStr">
        <is>
          <t>TUBERIA PVC, CANOAS Y ACCESORIOS</t>
        </is>
      </c>
      <c r="D1223" s="11" t="n">
        <v>113</v>
      </c>
      <c r="E1223" s="12" t="n">
        <v>120055.53</v>
      </c>
      <c r="F1223" s="12" t="n">
        <v>346055.53</v>
      </c>
      <c r="G1223" s="14">
        <f>E1223/SUM(E$2:E$4165)</f>
        <v/>
      </c>
      <c r="H1223" s="14">
        <f>H1222+G1223</f>
        <v/>
      </c>
      <c r="I1223" s="5">
        <f>IF(H1223&lt;=p_rot_a,"A",IF(H1223&lt;=p_rot_b,"B","C"))</f>
        <v/>
      </c>
      <c r="J1223" s="5" t="inlineStr">
        <is>
          <t>NO</t>
        </is>
      </c>
    </row>
    <row r="1224">
      <c r="A1224" s="5" t="inlineStr">
        <is>
          <t>351100300992376</t>
        </is>
      </c>
      <c r="B1224" s="5" t="inlineStr">
        <is>
          <t>ARENA FINA SACO (40kg aprox)</t>
        </is>
      </c>
      <c r="C1224" s="5" t="inlineStr">
        <is>
          <t>AGREGADOS</t>
        </is>
      </c>
      <c r="D1224" s="11" t="n">
        <v>205</v>
      </c>
      <c r="E1224" s="12" t="n">
        <v>120004.82</v>
      </c>
      <c r="F1224" s="12" t="n">
        <v>453539.82</v>
      </c>
      <c r="G1224" s="14">
        <f>E1224/SUM(E$2:E$4165)</f>
        <v/>
      </c>
      <c r="H1224" s="14">
        <f>H1223+G1224</f>
        <v/>
      </c>
      <c r="I1224" s="5">
        <f>IF(H1224&lt;=p_rot_a,"A",IF(H1224&lt;=p_rot_b,"B","C"))</f>
        <v/>
      </c>
      <c r="J1224" s="5" t="inlineStr">
        <is>
          <t>NO</t>
        </is>
      </c>
    </row>
    <row r="1225">
      <c r="A1225" s="5" t="inlineStr">
        <is>
          <t>5331040</t>
        </is>
      </c>
      <c r="B1225" s="5" t="inlineStr">
        <is>
          <t>GRACIELA DESAGUE BANO CUADRADO 4X4 LL7013</t>
        </is>
      </c>
      <c r="C1225" s="5" t="inlineStr">
        <is>
          <t>FERRETERIA GENERAL</t>
        </is>
      </c>
      <c r="D1225" s="11" t="n">
        <v>94</v>
      </c>
      <c r="E1225" s="12" t="n">
        <v>119858.61</v>
      </c>
      <c r="F1225" s="12" t="n">
        <v>231510.93</v>
      </c>
      <c r="G1225" s="14">
        <f>E1225/SUM(E$2:E$4165)</f>
        <v/>
      </c>
      <c r="H1225" s="14">
        <f>H1224+G1225</f>
        <v/>
      </c>
      <c r="I1225" s="5">
        <f>IF(H1225&lt;=p_rot_a,"A",IF(H1225&lt;=p_rot_b,"B","C"))</f>
        <v/>
      </c>
      <c r="J1225" s="5" t="inlineStr">
        <is>
          <t>NO</t>
        </is>
      </c>
    </row>
    <row r="1226">
      <c r="A1226" s="5" t="inlineStr">
        <is>
          <t>351100300992654</t>
        </is>
      </c>
      <c r="B1226" s="5" t="inlineStr">
        <is>
          <t>HIDROTEK LLAVE CONTROL DOBLE NEGRA 1/2 X1/2  X 1/2ESCUADRA HTK-VGX-1/2B</t>
        </is>
      </c>
      <c r="C1226" s="5" t="inlineStr">
        <is>
          <t>IMPORTACION GRIFERIA</t>
        </is>
      </c>
      <c r="D1226" s="11" t="n">
        <v>30</v>
      </c>
      <c r="E1226" s="12" t="n">
        <v>119734.84</v>
      </c>
      <c r="F1226" s="12" t="n">
        <v>155853.98</v>
      </c>
      <c r="G1226" s="14">
        <f>E1226/SUM(E$2:E$4165)</f>
        <v/>
      </c>
      <c r="H1226" s="14">
        <f>H1225+G1226</f>
        <v/>
      </c>
      <c r="I1226" s="5">
        <f>IF(H1226&lt;=p_rot_a,"A",IF(H1226&lt;=p_rot_b,"B","C"))</f>
        <v/>
      </c>
      <c r="J1226" s="5" t="inlineStr">
        <is>
          <t>NO</t>
        </is>
      </c>
    </row>
    <row r="1227">
      <c r="A1227" s="5" t="inlineStr">
        <is>
          <t>351100300992221</t>
        </is>
      </c>
      <c r="B1227" s="5" t="inlineStr">
        <is>
          <t>JUEGO DE ACCESORIOS PARA BAÑO 4 PIEZAS NEGRO AQP-23189</t>
        </is>
      </c>
      <c r="C1227" s="5" t="inlineStr">
        <is>
          <t>IMPORTACION GRIFERIA</t>
        </is>
      </c>
      <c r="D1227" s="11" t="n">
        <v>26</v>
      </c>
      <c r="E1227" s="12" t="n">
        <v>119731.18</v>
      </c>
      <c r="F1227" s="12" t="n">
        <v>395867.41</v>
      </c>
      <c r="G1227" s="14">
        <f>E1227/SUM(E$2:E$4165)</f>
        <v/>
      </c>
      <c r="H1227" s="14">
        <f>H1226+G1227</f>
        <v/>
      </c>
      <c r="I1227" s="5">
        <f>IF(H1227&lt;=p_rot_a,"A",IF(H1227&lt;=p_rot_b,"B","C"))</f>
        <v/>
      </c>
      <c r="J1227" s="5" t="inlineStr">
        <is>
          <t>NO</t>
        </is>
      </c>
    </row>
    <row r="1228">
      <c r="A1228" s="5" t="inlineStr">
        <is>
          <t>PINT-AN-0001</t>
        </is>
      </c>
      <c r="B1228" s="5" t="inlineStr">
        <is>
          <t>ANTICORROSIVO ALUMINIO 1/4 RUST ELIMINATOR LANCO SE463-5</t>
        </is>
      </c>
      <c r="C1228" s="5" t="inlineStr">
        <is>
          <t>ANTICORROSIVOS Y BASE ACEITE</t>
        </is>
      </c>
      <c r="D1228" s="11" t="n">
        <v>47</v>
      </c>
      <c r="E1228" s="12" t="n">
        <v>119407.19</v>
      </c>
      <c r="F1228" s="12" t="n">
        <v>406900.94</v>
      </c>
      <c r="G1228" s="14">
        <f>E1228/SUM(E$2:E$4165)</f>
        <v/>
      </c>
      <c r="H1228" s="14">
        <f>H1227+G1228</f>
        <v/>
      </c>
      <c r="I1228" s="5">
        <f>IF(H1228&lt;=p_rot_a,"A",IF(H1228&lt;=p_rot_b,"B","C"))</f>
        <v/>
      </c>
      <c r="J1228" s="5" t="inlineStr">
        <is>
          <t>NO</t>
        </is>
      </c>
    </row>
    <row r="1229">
      <c r="A1229" s="5" t="inlineStr">
        <is>
          <t>351100300991325</t>
        </is>
      </c>
      <c r="B1229" s="5" t="inlineStr">
        <is>
          <t>CINTA MALLA 4  ANCHA GRANDE 100MMX75MTS GRANDE</t>
        </is>
      </c>
      <c r="C1229" s="5" t="inlineStr">
        <is>
          <t>FERRETERIA GENERAL</t>
        </is>
      </c>
      <c r="D1229" s="11" t="n">
        <v>127</v>
      </c>
      <c r="E1229" s="12" t="n">
        <v>119275.5</v>
      </c>
      <c r="F1229" s="12" t="n">
        <v>356383.6</v>
      </c>
      <c r="G1229" s="14">
        <f>E1229/SUM(E$2:E$4165)</f>
        <v/>
      </c>
      <c r="H1229" s="14">
        <f>H1228+G1229</f>
        <v/>
      </c>
      <c r="I1229" s="5">
        <f>IF(H1229&lt;=p_rot_a,"A",IF(H1229&lt;=p_rot_b,"B","C"))</f>
        <v/>
      </c>
      <c r="J1229" s="5" t="inlineStr">
        <is>
          <t>NO</t>
        </is>
      </c>
    </row>
    <row r="1230">
      <c r="A1230" s="5" t="inlineStr">
        <is>
          <t>PINT-AN-0003</t>
        </is>
      </c>
      <c r="B1230" s="5" t="inlineStr">
        <is>
          <t>DUREX BASE AGUA NEGRO ANTICORROSIVO 1/4 DE737-5</t>
        </is>
      </c>
      <c r="C1230" s="5" t="inlineStr">
        <is>
          <t>ANTICORROSIVOS Y BASE ACEITE</t>
        </is>
      </c>
      <c r="D1230" s="11" t="n">
        <v>61</v>
      </c>
      <c r="E1230" s="12" t="n">
        <v>119191.42</v>
      </c>
      <c r="F1230" s="12" t="n">
        <v>394422.67</v>
      </c>
      <c r="G1230" s="14">
        <f>E1230/SUM(E$2:E$4165)</f>
        <v/>
      </c>
      <c r="H1230" s="14">
        <f>H1229+G1230</f>
        <v/>
      </c>
      <c r="I1230" s="5">
        <f>IF(H1230&lt;=p_rot_a,"A",IF(H1230&lt;=p_rot_b,"B","C"))</f>
        <v/>
      </c>
      <c r="J1230" s="5" t="inlineStr">
        <is>
          <t>NO</t>
        </is>
      </c>
    </row>
    <row r="1231">
      <c r="A1231" s="5" t="inlineStr">
        <is>
          <t>1048</t>
        </is>
      </c>
      <c r="B1231" s="5" t="inlineStr">
        <is>
          <t>CABLE TSJ 3X10</t>
        </is>
      </c>
      <c r="C1231" s="5" t="inlineStr">
        <is>
          <t>ACCESORIOS ELECTRICOS Y CABLES</t>
        </is>
      </c>
      <c r="D1231" s="11" t="n">
        <v>240</v>
      </c>
      <c r="E1231" s="12" t="n">
        <v>119188.54</v>
      </c>
      <c r="F1231" s="12" t="n">
        <v>541443.98</v>
      </c>
      <c r="G1231" s="14">
        <f>E1231/SUM(E$2:E$4165)</f>
        <v/>
      </c>
      <c r="H1231" s="14">
        <f>H1230+G1231</f>
        <v/>
      </c>
      <c r="I1231" s="5">
        <f>IF(H1231&lt;=p_rot_a,"A",IF(H1231&lt;=p_rot_b,"B","C"))</f>
        <v/>
      </c>
      <c r="J1231" s="5" t="inlineStr">
        <is>
          <t>NO</t>
        </is>
      </c>
    </row>
    <row r="1232">
      <c r="A1232" s="5" t="inlineStr">
        <is>
          <t>351100300992182</t>
        </is>
      </c>
      <c r="B1232" s="5" t="inlineStr">
        <is>
          <t>AQF-82 CACHERA FREGADERO CROMADA CUELLO ALTO MANIJA PALANCA</t>
        </is>
      </c>
      <c r="C1232" s="5" t="inlineStr">
        <is>
          <t>GRIFERIA - ACC. BAÑO Y COCINA</t>
        </is>
      </c>
      <c r="D1232" s="11" t="n">
        <v>23</v>
      </c>
      <c r="E1232" s="12" t="n">
        <v>119173.66</v>
      </c>
      <c r="F1232" s="12" t="n">
        <v>308035.4</v>
      </c>
      <c r="G1232" s="14">
        <f>E1232/SUM(E$2:E$4165)</f>
        <v/>
      </c>
      <c r="H1232" s="14">
        <f>H1231+G1232</f>
        <v/>
      </c>
      <c r="I1232" s="5">
        <f>IF(H1232&lt;=p_rot_a,"A",IF(H1232&lt;=p_rot_b,"B","C"))</f>
        <v/>
      </c>
      <c r="J1232" s="5" t="inlineStr">
        <is>
          <t>NO</t>
        </is>
      </c>
    </row>
    <row r="1233">
      <c r="A1233" s="5" t="inlineStr">
        <is>
          <t>592</t>
        </is>
      </c>
      <c r="B1233" s="5" t="inlineStr">
        <is>
          <t>LAMINA JORDOMEX 1 1/2 N13 1.22X2.44 2MM</t>
        </is>
      </c>
      <c r="C1233" s="5" t="inlineStr">
        <is>
          <t>TUBERIA INDUSTRIAL, HIERROS PLANOS Y CORRUGADOS</t>
        </is>
      </c>
      <c r="D1233" s="11" t="n">
        <v>27</v>
      </c>
      <c r="E1233" s="12" t="n">
        <v>118873.6</v>
      </c>
      <c r="F1233" s="12" t="n">
        <v>370893.6</v>
      </c>
      <c r="G1233" s="14">
        <f>E1233/SUM(E$2:E$4165)</f>
        <v/>
      </c>
      <c r="H1233" s="14">
        <f>H1232+G1233</f>
        <v/>
      </c>
      <c r="I1233" s="5">
        <f>IF(H1233&lt;=p_rot_a,"A",IF(H1233&lt;=p_rot_b,"B","C"))</f>
        <v/>
      </c>
      <c r="J1233" s="5" t="inlineStr">
        <is>
          <t>NO</t>
        </is>
      </c>
    </row>
    <row r="1234">
      <c r="A1234" s="5" t="inlineStr">
        <is>
          <t>991126</t>
        </is>
      </c>
      <c r="B1234" s="5" t="inlineStr">
        <is>
          <t>2DA TABLILLA PVC CANELA PAQ COMPLETO</t>
        </is>
      </c>
      <c r="C1234" s="5" t="inlineStr">
        <is>
          <t>SIN CATEGORIA</t>
        </is>
      </c>
      <c r="D1234" s="11" t="n">
        <v>62</v>
      </c>
      <c r="E1234" s="12" t="n">
        <v>118787.61</v>
      </c>
      <c r="F1234" s="12" t="n">
        <v>707787.61</v>
      </c>
      <c r="G1234" s="14">
        <f>E1234/SUM(E$2:E$4165)</f>
        <v/>
      </c>
      <c r="H1234" s="14">
        <f>H1233+G1234</f>
        <v/>
      </c>
      <c r="I1234" s="5">
        <f>IF(H1234&lt;=p_rot_a,"A",IF(H1234&lt;=p_rot_b,"B","C"))</f>
        <v/>
      </c>
      <c r="J1234" s="5" t="inlineStr">
        <is>
          <t>NO</t>
        </is>
      </c>
    </row>
    <row r="1235">
      <c r="A1235" s="5" t="inlineStr">
        <is>
          <t>351100300992580</t>
        </is>
      </c>
      <c r="B1235" s="5" t="inlineStr">
        <is>
          <t>PASAMANOS AM-2250 1PULG X 40CM PROMO</t>
        </is>
      </c>
      <c r="C1235" s="5" t="inlineStr">
        <is>
          <t>IMPORTACION GRIFERIA</t>
        </is>
      </c>
      <c r="D1235" s="11" t="n">
        <v>38</v>
      </c>
      <c r="E1235" s="12" t="n">
        <v>118547.77</v>
      </c>
      <c r="F1235" s="12" t="n">
        <v>167168.14</v>
      </c>
      <c r="G1235" s="14">
        <f>E1235/SUM(E$2:E$4165)</f>
        <v/>
      </c>
      <c r="H1235" s="14">
        <f>H1234+G1235</f>
        <v/>
      </c>
      <c r="I1235" s="5">
        <f>IF(H1235&lt;=p_rot_a,"A",IF(H1235&lt;=p_rot_b,"B","C"))</f>
        <v/>
      </c>
      <c r="J1235" s="5" t="inlineStr">
        <is>
          <t>NO</t>
        </is>
      </c>
    </row>
    <row r="1236">
      <c r="A1236" s="5" t="inlineStr">
        <is>
          <t>992748</t>
        </is>
      </c>
      <c r="B1236" s="5" t="inlineStr">
        <is>
          <t>PIEDRA P.U. STRATA BLACK F002-6  60X120CM 25MM USO INTERIOR EXTERIOR</t>
        </is>
      </c>
      <c r="C1236" s="5" t="inlineStr">
        <is>
          <t>TABLILLA PVC Y CORNISAS</t>
        </is>
      </c>
      <c r="D1236" s="11" t="n">
        <v>43</v>
      </c>
      <c r="E1236" s="12" t="n">
        <v>118508.85</v>
      </c>
      <c r="F1236" s="12" t="n">
        <v>414778.85</v>
      </c>
      <c r="G1236" s="14">
        <f>E1236/SUM(E$2:E$4165)</f>
        <v/>
      </c>
      <c r="H1236" s="14">
        <f>H1235+G1236</f>
        <v/>
      </c>
      <c r="I1236" s="5">
        <f>IF(H1236&lt;=p_rot_a,"A",IF(H1236&lt;=p_rot_b,"B","C"))</f>
        <v/>
      </c>
      <c r="J1236" s="5" t="inlineStr">
        <is>
          <t>NO</t>
        </is>
      </c>
    </row>
    <row r="1237">
      <c r="A1237" s="5" t="inlineStr">
        <is>
          <t>320992920</t>
        </is>
      </c>
      <c r="B1237" s="5" t="inlineStr">
        <is>
          <t>DUCHA EXPUESTA DIGITAL GRIS OSCURO AQP-FT8002</t>
        </is>
      </c>
      <c r="C1237" s="5" t="inlineStr">
        <is>
          <t>IMPORTACION GRIFERIA</t>
        </is>
      </c>
      <c r="D1237" s="11" t="n">
        <v>2</v>
      </c>
      <c r="E1237" s="12" t="n">
        <v>118459.09</v>
      </c>
      <c r="F1237" s="12" t="n">
        <v>150442.48</v>
      </c>
      <c r="G1237" s="14">
        <f>E1237/SUM(E$2:E$4165)</f>
        <v/>
      </c>
      <c r="H1237" s="14">
        <f>H1236+G1237</f>
        <v/>
      </c>
      <c r="I1237" s="5">
        <f>IF(H1237&lt;=p_rot_a,"A",IF(H1237&lt;=p_rot_b,"B","C"))</f>
        <v/>
      </c>
      <c r="J1237" s="5" t="inlineStr">
        <is>
          <t>NO</t>
        </is>
      </c>
    </row>
    <row r="1238">
      <c r="A1238" s="5" t="inlineStr">
        <is>
          <t>351100300992099</t>
        </is>
      </c>
      <c r="B1238" s="5" t="inlineStr">
        <is>
          <t>TOTAL COMBO 1  CARGADOR Y 2 BATERIAS 2.AH 20V UTFBCPK12222 - UTFBCPK2212</t>
        </is>
      </c>
      <c r="C1238" s="5" t="inlineStr">
        <is>
          <t>HERRAMIENTA ELECTRICA</t>
        </is>
      </c>
      <c r="D1238" s="11" t="n">
        <v>20</v>
      </c>
      <c r="E1238" s="12" t="n">
        <v>117885.53</v>
      </c>
      <c r="F1238" s="12" t="n">
        <v>474276.49</v>
      </c>
      <c r="G1238" s="14">
        <f>E1238/SUM(E$2:E$4165)</f>
        <v/>
      </c>
      <c r="H1238" s="14">
        <f>H1237+G1238</f>
        <v/>
      </c>
      <c r="I1238" s="5">
        <f>IF(H1238&lt;=p_rot_a,"A",IF(H1238&lt;=p_rot_b,"B","C"))</f>
        <v/>
      </c>
      <c r="J1238" s="5" t="inlineStr">
        <is>
          <t>NO</t>
        </is>
      </c>
    </row>
    <row r="1239">
      <c r="A1239" s="5" t="inlineStr">
        <is>
          <t>111209</t>
        </is>
      </c>
      <c r="B1239" s="5" t="inlineStr">
        <is>
          <t>FREGADERO ACERO INOX DER 1 BAT EMPOTRAR</t>
        </is>
      </c>
      <c r="C1239" s="5" t="inlineStr">
        <is>
          <t>GRIFERIA - ACC. BAÑO Y COCINA</t>
        </is>
      </c>
      <c r="D1239" s="11" t="n">
        <v>24</v>
      </c>
      <c r="E1239" s="12" t="n">
        <v>117818.43</v>
      </c>
      <c r="F1239" s="12" t="n">
        <v>372146.15</v>
      </c>
      <c r="G1239" s="14">
        <f>E1239/SUM(E$2:E$4165)</f>
        <v/>
      </c>
      <c r="H1239" s="14">
        <f>H1238+G1239</f>
        <v/>
      </c>
      <c r="I1239" s="5">
        <f>IF(H1239&lt;=p_rot_a,"A",IF(H1239&lt;=p_rot_b,"B","C"))</f>
        <v/>
      </c>
      <c r="J1239" s="5" t="inlineStr">
        <is>
          <t>NO</t>
        </is>
      </c>
    </row>
    <row r="1240">
      <c r="A1240" s="5" t="inlineStr">
        <is>
          <t>111269</t>
        </is>
      </c>
      <c r="B1240" s="5" t="inlineStr">
        <is>
          <t>FREGADERO ACERO INOX 1 TANQUE 2 BATEAS  1.50M PARCHE/MUEBLE</t>
        </is>
      </c>
      <c r="C1240" s="5" t="inlineStr">
        <is>
          <t>GRIFERIA - ACC. BAÑO Y COCINA</t>
        </is>
      </c>
      <c r="D1240" s="11" t="n">
        <v>14</v>
      </c>
      <c r="E1240" s="12" t="n">
        <v>117785.79</v>
      </c>
      <c r="F1240" s="12" t="n">
        <v>349804.52</v>
      </c>
      <c r="G1240" s="14">
        <f>E1240/SUM(E$2:E$4165)</f>
        <v/>
      </c>
      <c r="H1240" s="14">
        <f>H1239+G1240</f>
        <v/>
      </c>
      <c r="I1240" s="5">
        <f>IF(H1240&lt;=p_rot_a,"A",IF(H1240&lt;=p_rot_b,"B","C"))</f>
        <v/>
      </c>
      <c r="J1240" s="5" t="inlineStr">
        <is>
          <t>NO</t>
        </is>
      </c>
    </row>
    <row r="1241">
      <c r="A1241" s="5" t="inlineStr">
        <is>
          <t>351100300992727</t>
        </is>
      </c>
      <c r="B1241" s="5" t="inlineStr">
        <is>
          <t>DJ SIENNA LAVATORIO CON SOPORTE TIPO PAÑERA Y ESPEJO  J014 37cm x 48 cm</t>
        </is>
      </c>
      <c r="C1241" s="5" t="inlineStr">
        <is>
          <t>IMPORTACION LOZA</t>
        </is>
      </c>
      <c r="D1241" s="11" t="n">
        <v>19</v>
      </c>
      <c r="E1241" s="12" t="n">
        <v>117744.43</v>
      </c>
      <c r="F1241" s="12" t="n">
        <v>403539.85</v>
      </c>
      <c r="G1241" s="14">
        <f>E1241/SUM(E$2:E$4165)</f>
        <v/>
      </c>
      <c r="H1241" s="14">
        <f>H1240+G1241</f>
        <v/>
      </c>
      <c r="I1241" s="5">
        <f>IF(H1241&lt;=p_rot_a,"A",IF(H1241&lt;=p_rot_b,"B","C"))</f>
        <v/>
      </c>
      <c r="J1241" s="5" t="inlineStr">
        <is>
          <t>NO</t>
        </is>
      </c>
    </row>
    <row r="1242">
      <c r="A1242" s="5" t="inlineStr">
        <is>
          <t>10160006</t>
        </is>
      </c>
      <c r="B1242" s="5" t="inlineStr">
        <is>
          <t>TUBO IND. RECTANGULAR 1X11/2 1.20MM GALVANIZADO</t>
        </is>
      </c>
      <c r="C1242" s="5" t="inlineStr">
        <is>
          <t>TUBERIA INDUSTRIAL</t>
        </is>
      </c>
      <c r="D1242" s="11" t="n">
        <v>155</v>
      </c>
      <c r="E1242" s="12" t="n">
        <v>116535.37</v>
      </c>
      <c r="F1242" s="12" t="n">
        <v>661697.65</v>
      </c>
      <c r="G1242" s="14">
        <f>E1242/SUM(E$2:E$4165)</f>
        <v/>
      </c>
      <c r="H1242" s="14">
        <f>H1241+G1242</f>
        <v/>
      </c>
      <c r="I1242" s="5">
        <f>IF(H1242&lt;=p_rot_a,"A",IF(H1242&lt;=p_rot_b,"B","C"))</f>
        <v/>
      </c>
      <c r="J1242" s="5" t="inlineStr">
        <is>
          <t>NO</t>
        </is>
      </c>
    </row>
    <row r="1243">
      <c r="A1243" s="5" t="inlineStr">
        <is>
          <t>72678</t>
        </is>
      </c>
      <c r="B1243" s="5" t="inlineStr">
        <is>
          <t>TORNILLO GYP TORLAK 3/4 PFX100</t>
        </is>
      </c>
      <c r="C1243" s="5" t="inlineStr">
        <is>
          <t>TORNILLERIA</t>
        </is>
      </c>
      <c r="D1243" s="11" t="n">
        <v>209</v>
      </c>
      <c r="E1243" s="12" t="n">
        <v>116368.95</v>
      </c>
      <c r="F1243" s="12" t="n">
        <v>169784.95</v>
      </c>
      <c r="G1243" s="14">
        <f>E1243/SUM(E$2:E$4165)</f>
        <v/>
      </c>
      <c r="H1243" s="14">
        <f>H1242+G1243</f>
        <v/>
      </c>
      <c r="I1243" s="5">
        <f>IF(H1243&lt;=p_rot_a,"A",IF(H1243&lt;=p_rot_b,"B","C"))</f>
        <v/>
      </c>
      <c r="J1243" s="5" t="inlineStr">
        <is>
          <t>NO</t>
        </is>
      </c>
    </row>
    <row r="1244">
      <c r="A1244" s="5" t="inlineStr">
        <is>
          <t>351100300992847</t>
        </is>
      </c>
      <c r="B1244" s="5" t="inlineStr">
        <is>
          <t>DUCHA EXPUESTA CUADRADADA DORADA ACERO INOXIDABLE NT16976-BG</t>
        </is>
      </c>
      <c r="C1244" s="5" t="inlineStr">
        <is>
          <t>IMPORTACION GRIFERIA</t>
        </is>
      </c>
      <c r="D1244" s="11" t="n">
        <v>2</v>
      </c>
      <c r="E1244" s="12" t="n">
        <v>115809.94</v>
      </c>
      <c r="F1244" s="12" t="n">
        <v>231867.26</v>
      </c>
      <c r="G1244" s="14">
        <f>E1244/SUM(E$2:E$4165)</f>
        <v/>
      </c>
      <c r="H1244" s="14">
        <f>H1243+G1244</f>
        <v/>
      </c>
      <c r="I1244" s="5">
        <f>IF(H1244&lt;=p_rot_a,"A",IF(H1244&lt;=p_rot_b,"B","C"))</f>
        <v/>
      </c>
      <c r="J1244" s="5" t="inlineStr">
        <is>
          <t>NO</t>
        </is>
      </c>
    </row>
    <row r="1245">
      <c r="A1245" s="5" t="inlineStr">
        <is>
          <t>9136</t>
        </is>
      </c>
      <c r="B1245" s="5" t="inlineStr">
        <is>
          <t>ADAPTADOR MACHO PVC 1/2 AGUA FRIA</t>
        </is>
      </c>
      <c r="C1245" s="5" t="inlineStr">
        <is>
          <t>TUBERIA PVC, CANOAS Y ACCESORIOS</t>
        </is>
      </c>
      <c r="D1245" s="11" t="n">
        <v>1602</v>
      </c>
      <c r="E1245" s="12" t="n">
        <v>115387.22</v>
      </c>
      <c r="F1245" s="12" t="n">
        <v>181621.35</v>
      </c>
      <c r="G1245" s="14">
        <f>E1245/SUM(E$2:E$4165)</f>
        <v/>
      </c>
      <c r="H1245" s="14">
        <f>H1244+G1245</f>
        <v/>
      </c>
      <c r="I1245" s="5">
        <f>IF(H1245&lt;=p_rot_a,"A",IF(H1245&lt;=p_rot_b,"B","C"))</f>
        <v/>
      </c>
      <c r="J1245" s="5" t="inlineStr">
        <is>
          <t>NO</t>
        </is>
      </c>
    </row>
    <row r="1246">
      <c r="A1246" s="5" t="inlineStr">
        <is>
          <t>PINT-PA-0055</t>
        </is>
      </c>
      <c r="B1246" s="5" t="inlineStr">
        <is>
          <t>LANCO SUPER COAT TINT MATE GALON SC689-4</t>
        </is>
      </c>
      <c r="C1246" s="5" t="inlineStr">
        <is>
          <t>PINTURA ACRILICA</t>
        </is>
      </c>
      <c r="D1246" s="11" t="n">
        <v>19</v>
      </c>
      <c r="E1246" s="12" t="n">
        <v>115220.33</v>
      </c>
      <c r="F1246" s="12" t="n">
        <v>243451.33</v>
      </c>
      <c r="G1246" s="14">
        <f>E1246/SUM(E$2:E$4165)</f>
        <v/>
      </c>
      <c r="H1246" s="14">
        <f>H1245+G1246</f>
        <v/>
      </c>
      <c r="I1246" s="5">
        <f>IF(H1246&lt;=p_rot_a,"A",IF(H1246&lt;=p_rot_b,"B","C"))</f>
        <v/>
      </c>
      <c r="J1246" s="5" t="inlineStr">
        <is>
          <t>NO</t>
        </is>
      </c>
    </row>
    <row r="1247">
      <c r="A1247" s="5" t="inlineStr">
        <is>
          <t>71882</t>
        </is>
      </c>
      <c r="B1247" s="5" t="inlineStr">
        <is>
          <t>AGUILA BLANCO APAGADOR DOBLE  PLATA 1004W</t>
        </is>
      </c>
      <c r="C1247" s="5" t="inlineStr">
        <is>
          <t>ACCESORIOS ELECTRICOS Y CABLES</t>
        </is>
      </c>
      <c r="D1247" s="11" t="n">
        <v>191</v>
      </c>
      <c r="E1247" s="12" t="n">
        <v>114808.91</v>
      </c>
      <c r="F1247" s="12" t="n">
        <v>410136.88</v>
      </c>
      <c r="G1247" s="14">
        <f>E1247/SUM(E$2:E$4165)</f>
        <v/>
      </c>
      <c r="H1247" s="14">
        <f>H1246+G1247</f>
        <v/>
      </c>
      <c r="I1247" s="5">
        <f>IF(H1247&lt;=p_rot_a,"A",IF(H1247&lt;=p_rot_b,"B","C"))</f>
        <v/>
      </c>
      <c r="J1247" s="5" t="inlineStr">
        <is>
          <t>NO</t>
        </is>
      </c>
    </row>
    <row r="1248">
      <c r="A1248" s="5" t="inlineStr">
        <is>
          <t>351100300992653</t>
        </is>
      </c>
      <c r="B1248" s="5" t="inlineStr">
        <is>
          <t>HIDROTEK LLAVE CONTROL NEGRA 1/2 X1/2 ESCUADRA HTK-VG-1/2B</t>
        </is>
      </c>
      <c r="C1248" s="5" t="inlineStr">
        <is>
          <t>IMPORTACION GRIFERIA</t>
        </is>
      </c>
      <c r="D1248" s="11" t="n">
        <v>34</v>
      </c>
      <c r="E1248" s="12" t="n">
        <v>114706.33</v>
      </c>
      <c r="F1248" s="12" t="n">
        <v>151920</v>
      </c>
      <c r="G1248" s="14">
        <f>E1248/SUM(E$2:E$4165)</f>
        <v/>
      </c>
      <c r="H1248" s="14">
        <f>H1247+G1248</f>
        <v/>
      </c>
      <c r="I1248" s="5">
        <f>IF(H1248&lt;=p_rot_a,"A",IF(H1248&lt;=p_rot_b,"B","C"))</f>
        <v/>
      </c>
      <c r="J1248" s="5" t="inlineStr">
        <is>
          <t>NO</t>
        </is>
      </c>
    </row>
    <row r="1249">
      <c r="A1249" s="5" t="inlineStr">
        <is>
          <t>351100300992500</t>
        </is>
      </c>
      <c r="B1249" s="5" t="inlineStr">
        <is>
          <t>AQUAFINA REGADERA CUADRADRA 12” X 12” NIPLE 19” NEGRA ASPERSION</t>
        </is>
      </c>
      <c r="C1249" s="5" t="inlineStr">
        <is>
          <t>GRIFERIA - ACC. BAÑO Y COCINA</t>
        </is>
      </c>
      <c r="D1249" s="11" t="n">
        <v>26</v>
      </c>
      <c r="E1249" s="12" t="n">
        <v>114443.59</v>
      </c>
      <c r="F1249" s="12" t="n">
        <v>369483.89</v>
      </c>
      <c r="G1249" s="14">
        <f>E1249/SUM(E$2:E$4165)</f>
        <v/>
      </c>
      <c r="H1249" s="14">
        <f>H1248+G1249</f>
        <v/>
      </c>
      <c r="I1249" s="5">
        <f>IF(H1249&lt;=p_rot_a,"A",IF(H1249&lt;=p_rot_b,"B","C"))</f>
        <v/>
      </c>
      <c r="J1249" s="5" t="inlineStr">
        <is>
          <t>NO</t>
        </is>
      </c>
    </row>
    <row r="1250">
      <c r="A1250" s="5" t="inlineStr">
        <is>
          <t>72206</t>
        </is>
      </c>
      <c r="B1250" s="5" t="inlineStr">
        <is>
          <t>FANAL CERRADURA LUJO VERSALLES COBRE ANTIGUO 90490-001 LLAVIN</t>
        </is>
      </c>
      <c r="C1250" s="5" t="inlineStr">
        <is>
          <t>FERRETERIA GENERAL</t>
        </is>
      </c>
      <c r="D1250" s="11" t="n">
        <v>19</v>
      </c>
      <c r="E1250" s="12" t="n">
        <v>114204.71</v>
      </c>
      <c r="F1250" s="12" t="n">
        <v>364561.31</v>
      </c>
      <c r="G1250" s="14">
        <f>E1250/SUM(E$2:E$4165)</f>
        <v/>
      </c>
      <c r="H1250" s="14">
        <f>H1249+G1250</f>
        <v/>
      </c>
      <c r="I1250" s="5">
        <f>IF(H1250&lt;=p_rot_a,"A",IF(H1250&lt;=p_rot_b,"B","C"))</f>
        <v/>
      </c>
      <c r="J1250" s="5" t="inlineStr">
        <is>
          <t>NO</t>
        </is>
      </c>
    </row>
    <row r="1251">
      <c r="A1251" s="5" t="inlineStr">
        <is>
          <t>351100300991705</t>
        </is>
      </c>
      <c r="B1251" s="5" t="inlineStr">
        <is>
          <t>DYLLU INFLADOR PORTATIL RECARGABLE USB-C 150 PSI MAX</t>
        </is>
      </c>
      <c r="C1251" s="5" t="inlineStr">
        <is>
          <t>ACCESORIOS ELECTRICOS Y CABLES</t>
        </is>
      </c>
      <c r="D1251" s="11" t="n">
        <v>23</v>
      </c>
      <c r="E1251" s="12" t="n">
        <v>114202.84</v>
      </c>
      <c r="F1251" s="12" t="n">
        <v>442394.44</v>
      </c>
      <c r="G1251" s="14">
        <f>E1251/SUM(E$2:E$4165)</f>
        <v/>
      </c>
      <c r="H1251" s="14">
        <f>H1250+G1251</f>
        <v/>
      </c>
      <c r="I1251" s="5">
        <f>IF(H1251&lt;=p_rot_a,"A",IF(H1251&lt;=p_rot_b,"B","C"))</f>
        <v/>
      </c>
      <c r="J1251" s="5" t="inlineStr">
        <is>
          <t>NO</t>
        </is>
      </c>
    </row>
    <row r="1252">
      <c r="A1252" s="5" t="inlineStr">
        <is>
          <t>PINT-PA-0018</t>
        </is>
      </c>
      <c r="B1252" s="5" t="inlineStr">
        <is>
          <t>LANCO MAXIMA SATIN TINT GALON MA762-4</t>
        </is>
      </c>
      <c r="C1252" s="5" t="inlineStr">
        <is>
          <t>PINTURA ACRILICA</t>
        </is>
      </c>
      <c r="D1252" s="11" t="n">
        <v>18</v>
      </c>
      <c r="E1252" s="12" t="n">
        <v>114124.1</v>
      </c>
      <c r="F1252" s="12" t="n">
        <v>272038.1</v>
      </c>
      <c r="G1252" s="14">
        <f>E1252/SUM(E$2:E$4165)</f>
        <v/>
      </c>
      <c r="H1252" s="14">
        <f>H1251+G1252</f>
        <v/>
      </c>
      <c r="I1252" s="5">
        <f>IF(H1252&lt;=p_rot_a,"A",IF(H1252&lt;=p_rot_b,"B","C"))</f>
        <v/>
      </c>
      <c r="J1252" s="5" t="inlineStr">
        <is>
          <t>NO</t>
        </is>
      </c>
    </row>
    <row r="1253">
      <c r="A1253" s="5" t="inlineStr">
        <is>
          <t>9143</t>
        </is>
      </c>
      <c r="B1253" s="5" t="inlineStr">
        <is>
          <t>TUBO EMT 1/2 UL</t>
        </is>
      </c>
      <c r="C1253" s="5" t="inlineStr">
        <is>
          <t>ACCESORIOS ELECTRICOS Y CABLES</t>
        </is>
      </c>
      <c r="D1253" s="11" t="n">
        <v>98</v>
      </c>
      <c r="E1253" s="12" t="n">
        <v>114061.07</v>
      </c>
      <c r="F1253" s="12" t="n">
        <v>365268.39</v>
      </c>
      <c r="G1253" s="14">
        <f>E1253/SUM(E$2:E$4165)</f>
        <v/>
      </c>
      <c r="H1253" s="14">
        <f>H1252+G1253</f>
        <v/>
      </c>
      <c r="I1253" s="5">
        <f>IF(H1253&lt;=p_rot_a,"A",IF(H1253&lt;=p_rot_b,"B","C"))</f>
        <v/>
      </c>
      <c r="J1253" s="5" t="inlineStr">
        <is>
          <t>NO</t>
        </is>
      </c>
    </row>
    <row r="1254">
      <c r="A1254" s="5" t="inlineStr">
        <is>
          <t>351100300992314</t>
        </is>
      </c>
      <c r="B1254" s="5" t="inlineStr">
        <is>
          <t>ESTANTE ESQUINERO NEGRO PARA BAÑO FF-0452B ADHESIVO</t>
        </is>
      </c>
      <c r="C1254" s="5" t="inlineStr">
        <is>
          <t>IMPORTACION GRIFERIA</t>
        </is>
      </c>
      <c r="D1254" s="11" t="n">
        <v>34</v>
      </c>
      <c r="E1254" s="12" t="n">
        <v>113673.31</v>
      </c>
      <c r="F1254" s="12" t="n">
        <v>195172.57</v>
      </c>
      <c r="G1254" s="14">
        <f>E1254/SUM(E$2:E$4165)</f>
        <v/>
      </c>
      <c r="H1254" s="14">
        <f>H1253+G1254</f>
        <v/>
      </c>
      <c r="I1254" s="5">
        <f>IF(H1254&lt;=p_rot_a,"A",IF(H1254&lt;=p_rot_b,"B","C"))</f>
        <v/>
      </c>
      <c r="J1254" s="5" t="inlineStr">
        <is>
          <t>NO</t>
        </is>
      </c>
    </row>
    <row r="1255">
      <c r="A1255" s="5" t="inlineStr">
        <is>
          <t>351100300992557</t>
        </is>
      </c>
      <c r="B1255" s="5" t="inlineStr">
        <is>
          <t>COMBO COCINA 4 QUEMADORES ACERO INOX PAE-604GA + EXTRACTOR 75CM CAME-75M</t>
        </is>
      </c>
      <c r="C1255" s="5" t="inlineStr">
        <is>
          <t>SIN CATEGORIA</t>
        </is>
      </c>
      <c r="D1255" s="11" t="n">
        <v>5</v>
      </c>
      <c r="E1255" s="12" t="n">
        <v>113314.98</v>
      </c>
      <c r="F1255" s="12" t="n">
        <v>442477.88</v>
      </c>
      <c r="G1255" s="14">
        <f>E1255/SUM(E$2:E$4165)</f>
        <v/>
      </c>
      <c r="H1255" s="14">
        <f>H1254+G1255</f>
        <v/>
      </c>
      <c r="I1255" s="5">
        <f>IF(H1255&lt;=p_rot_a,"A",IF(H1255&lt;=p_rot_b,"B","C"))</f>
        <v/>
      </c>
      <c r="J1255" s="5" t="inlineStr">
        <is>
          <t>NO</t>
        </is>
      </c>
    </row>
    <row r="1256">
      <c r="A1256" s="5" t="inlineStr">
        <is>
          <t>60100038</t>
        </is>
      </c>
      <c r="B1256" s="5" t="inlineStr">
        <is>
          <t>$$ SYLVANIA BOMBILLO LED AJUSTABLE MEDIO 39W 6500K 120-240V P295922-3</t>
        </is>
      </c>
      <c r="C1256" s="5" t="inlineStr">
        <is>
          <t>BOMBILLOS Y LAMPARAS</t>
        </is>
      </c>
      <c r="D1256" s="11" t="n">
        <v>68</v>
      </c>
      <c r="E1256" s="12" t="n">
        <v>113240.85</v>
      </c>
      <c r="F1256" s="12" t="n">
        <v>367698.97</v>
      </c>
      <c r="G1256" s="14">
        <f>E1256/SUM(E$2:E$4165)</f>
        <v/>
      </c>
      <c r="H1256" s="14">
        <f>H1255+G1256</f>
        <v/>
      </c>
      <c r="I1256" s="5">
        <f>IF(H1256&lt;=p_rot_a,"A",IF(H1256&lt;=p_rot_b,"B","C"))</f>
        <v/>
      </c>
      <c r="J1256" s="5" t="inlineStr">
        <is>
          <t>NO</t>
        </is>
      </c>
    </row>
    <row r="1257">
      <c r="A1257" s="5" t="inlineStr">
        <is>
          <t>71909</t>
        </is>
      </c>
      <c r="B1257" s="5" t="inlineStr">
        <is>
          <t>PILA ROJA DERECHA PEQ 90x75  #16</t>
        </is>
      </c>
      <c r="C1257" s="5" t="inlineStr">
        <is>
          <t>PILAS</t>
        </is>
      </c>
      <c r="D1257" s="11" t="n">
        <v>23</v>
      </c>
      <c r="E1257" s="12" t="n">
        <v>113124.78</v>
      </c>
      <c r="F1257" s="12" t="n">
        <v>446624.78</v>
      </c>
      <c r="G1257" s="14">
        <f>E1257/SUM(E$2:E$4165)</f>
        <v/>
      </c>
      <c r="H1257" s="14">
        <f>H1256+G1257</f>
        <v/>
      </c>
      <c r="I1257" s="5">
        <f>IF(H1257&lt;=p_rot_a,"A",IF(H1257&lt;=p_rot_b,"B","C"))</f>
        <v/>
      </c>
      <c r="J1257" s="5" t="inlineStr">
        <is>
          <t>NO</t>
        </is>
      </c>
    </row>
    <row r="1258">
      <c r="A1258" s="5" t="inlineStr">
        <is>
          <t>351100300992203</t>
        </is>
      </c>
      <c r="B1258" s="5" t="inlineStr">
        <is>
          <t>LAVATORIO TIPO BOWL CUADRADO NEGRO MATE  FF-116B 41CM X 41CM X 14CM</t>
        </is>
      </c>
      <c r="C1258" s="5" t="inlineStr">
        <is>
          <t>IMPORTACION LOZA</t>
        </is>
      </c>
      <c r="D1258" s="11" t="n">
        <v>7</v>
      </c>
      <c r="E1258" s="12" t="n">
        <v>113078.56</v>
      </c>
      <c r="F1258" s="12" t="n">
        <v>226157.13</v>
      </c>
      <c r="G1258" s="14">
        <f>E1258/SUM(E$2:E$4165)</f>
        <v/>
      </c>
      <c r="H1258" s="14">
        <f>H1257+G1258</f>
        <v/>
      </c>
      <c r="I1258" s="5">
        <f>IF(H1258&lt;=p_rot_a,"A",IF(H1258&lt;=p_rot_b,"B","C"))</f>
        <v/>
      </c>
      <c r="J1258" s="5" t="inlineStr">
        <is>
          <t>NO</t>
        </is>
      </c>
    </row>
    <row r="1259">
      <c r="A1259" s="5" t="inlineStr">
        <is>
          <t>351100300992012</t>
        </is>
      </c>
      <c r="B1259" s="5" t="inlineStr">
        <is>
          <t>TRAPEADOR MOPA SPIN MOP GIRATORIO TINA 5 LITROS AN25</t>
        </is>
      </c>
      <c r="C1259" s="5" t="inlineStr">
        <is>
          <t>FERRETERIA GENERAL</t>
        </is>
      </c>
      <c r="D1259" s="11" t="n">
        <v>27</v>
      </c>
      <c r="E1259" s="12" t="n">
        <v>112985.39</v>
      </c>
      <c r="F1259" s="12" t="n">
        <v>402560.39</v>
      </c>
      <c r="G1259" s="14">
        <f>E1259/SUM(E$2:E$4165)</f>
        <v/>
      </c>
      <c r="H1259" s="14">
        <f>H1258+G1259</f>
        <v/>
      </c>
      <c r="I1259" s="5">
        <f>IF(H1259&lt;=p_rot_a,"A",IF(H1259&lt;=p_rot_b,"B","C"))</f>
        <v/>
      </c>
      <c r="J1259" s="5" t="inlineStr">
        <is>
          <t>NO</t>
        </is>
      </c>
    </row>
    <row r="1260">
      <c r="A1260" s="5" t="inlineStr">
        <is>
          <t>351100300992369</t>
        </is>
      </c>
      <c r="B1260" s="5" t="inlineStr">
        <is>
          <t>BASE PARA MOVER COCINA-REFRI-MUEBLE AM-1437</t>
        </is>
      </c>
      <c r="C1260" s="5" t="inlineStr">
        <is>
          <t>SIN CATEGORIA</t>
        </is>
      </c>
      <c r="D1260" s="11" t="n">
        <v>30</v>
      </c>
      <c r="E1260" s="12" t="n">
        <v>112818.43</v>
      </c>
      <c r="F1260" s="12" t="n">
        <v>199115.04</v>
      </c>
      <c r="G1260" s="14">
        <f>E1260/SUM(E$2:E$4165)</f>
        <v/>
      </c>
      <c r="H1260" s="14">
        <f>H1259+G1260</f>
        <v/>
      </c>
      <c r="I1260" s="5">
        <f>IF(H1260&lt;=p_rot_a,"A",IF(H1260&lt;=p_rot_b,"B","C"))</f>
        <v/>
      </c>
      <c r="J1260" s="5" t="inlineStr">
        <is>
          <t>NO</t>
        </is>
      </c>
    </row>
    <row r="1261">
      <c r="A1261" s="5" t="inlineStr">
        <is>
          <t>10140024</t>
        </is>
      </c>
      <c r="B1261" s="5" t="inlineStr">
        <is>
          <t>TUBO ESTRUCT. RECTANGULAR 2X3 1.80MM NEGRO</t>
        </is>
      </c>
      <c r="C1261" s="5" t="inlineStr">
        <is>
          <t>TUBERIA ESTRUCTURAL</t>
        </is>
      </c>
      <c r="D1261" s="11" t="n">
        <v>71</v>
      </c>
      <c r="E1261" s="12" t="n">
        <v>112818.03</v>
      </c>
      <c r="F1261" s="12" t="n">
        <v>818506.88</v>
      </c>
      <c r="G1261" s="14">
        <f>E1261/SUM(E$2:E$4165)</f>
        <v/>
      </c>
      <c r="H1261" s="14">
        <f>H1260+G1261</f>
        <v/>
      </c>
      <c r="I1261" s="5">
        <f>IF(H1261&lt;=p_rot_a,"A",IF(H1261&lt;=p_rot_b,"B","C"))</f>
        <v/>
      </c>
      <c r="J1261" s="5" t="inlineStr">
        <is>
          <t>NO</t>
        </is>
      </c>
    </row>
    <row r="1262">
      <c r="A1262" s="5" t="inlineStr">
        <is>
          <t>351100300992415</t>
        </is>
      </c>
      <c r="B1262" s="5" t="inlineStr">
        <is>
          <t>SEGUNDA FF-1139-66 ESPEJO LED REDONDO 60CM (CON DESPERFECTOS)</t>
        </is>
      </c>
      <c r="C1262" s="5" t="inlineStr">
        <is>
          <t>IMPORTACION LOZA</t>
        </is>
      </c>
      <c r="D1262" s="11" t="n">
        <v>19</v>
      </c>
      <c r="E1262" s="12" t="n">
        <v>112619.13</v>
      </c>
      <c r="F1262" s="12" t="n">
        <v>333628.32</v>
      </c>
      <c r="G1262" s="14">
        <f>E1262/SUM(E$2:E$4165)</f>
        <v/>
      </c>
      <c r="H1262" s="14">
        <f>H1261+G1262</f>
        <v/>
      </c>
      <c r="I1262" s="5">
        <f>IF(H1262&lt;=p_rot_a,"A",IF(H1262&lt;=p_rot_b,"B","C"))</f>
        <v/>
      </c>
      <c r="J1262" s="5" t="inlineStr">
        <is>
          <t>NO</t>
        </is>
      </c>
    </row>
    <row r="1263">
      <c r="A1263" s="5" t="inlineStr">
        <is>
          <t>351100300992743</t>
        </is>
      </c>
      <c r="B1263" s="5" t="inlineStr">
        <is>
          <t>TECHO UPVC RECTANGUL 1.13M X 3.72M COLOR BLANCO 2.5MM PROTECCION ASA AISLAMIENTO ACUSTICO TERMICO</t>
        </is>
      </c>
      <c r="C1263" s="5" t="inlineStr">
        <is>
          <t>TECHOS UPVC</t>
        </is>
      </c>
      <c r="D1263" s="11" t="n">
        <v>27</v>
      </c>
      <c r="E1263" s="12" t="n">
        <v>112420.37</v>
      </c>
      <c r="F1263" s="12" t="n">
        <v>557920.37</v>
      </c>
      <c r="G1263" s="14">
        <f>E1263/SUM(E$2:E$4165)</f>
        <v/>
      </c>
      <c r="H1263" s="14">
        <f>H1262+G1263</f>
        <v/>
      </c>
      <c r="I1263" s="5">
        <f>IF(H1263&lt;=p_rot_a,"A",IF(H1263&lt;=p_rot_b,"B","C"))</f>
        <v/>
      </c>
      <c r="J1263" s="5" t="inlineStr">
        <is>
          <t>NO</t>
        </is>
      </c>
    </row>
    <row r="1264">
      <c r="A1264" s="5" t="inlineStr">
        <is>
          <t>3053</t>
        </is>
      </c>
      <c r="B1264" s="5" t="inlineStr">
        <is>
          <t>CH BREAKER 1X40</t>
        </is>
      </c>
      <c r="C1264" s="5" t="inlineStr">
        <is>
          <t>ACCESORIOS ELECTRICOS Y CABLES</t>
        </is>
      </c>
      <c r="D1264" s="11" t="n">
        <v>61</v>
      </c>
      <c r="E1264" s="12" t="n">
        <v>112275.96</v>
      </c>
      <c r="F1264" s="12" t="n">
        <v>456833.87</v>
      </c>
      <c r="G1264" s="14">
        <f>E1264/SUM(E$2:E$4165)</f>
        <v/>
      </c>
      <c r="H1264" s="14">
        <f>H1263+G1264</f>
        <v/>
      </c>
      <c r="I1264" s="5">
        <f>IF(H1264&lt;=p_rot_a,"A",IF(H1264&lt;=p_rot_b,"B","C"))</f>
        <v/>
      </c>
      <c r="J1264" s="5" t="inlineStr">
        <is>
          <t>NO</t>
        </is>
      </c>
    </row>
    <row r="1265">
      <c r="A1265" s="5" t="inlineStr">
        <is>
          <t>351100300992400</t>
        </is>
      </c>
      <c r="B1265" s="5" t="inlineStr">
        <is>
          <t>TOTAL TALADRO 42V 69NM 1 BATERIA ULTRA FUERTE UTIDLI426981</t>
        </is>
      </c>
      <c r="C1265" s="5" t="inlineStr">
        <is>
          <t>TALADROS</t>
        </is>
      </c>
      <c r="D1265" s="11" t="n">
        <v>9</v>
      </c>
      <c r="E1265" s="12" t="n">
        <v>112210.58</v>
      </c>
      <c r="F1265" s="12" t="n">
        <v>481777.58</v>
      </c>
      <c r="G1265" s="14">
        <f>E1265/SUM(E$2:E$4165)</f>
        <v/>
      </c>
      <c r="H1265" s="14">
        <f>H1264+G1265</f>
        <v/>
      </c>
      <c r="I1265" s="5">
        <f>IF(H1265&lt;=p_rot_a,"A",IF(H1265&lt;=p_rot_b,"B","C"))</f>
        <v/>
      </c>
      <c r="J1265" s="5" t="inlineStr">
        <is>
          <t>NO</t>
        </is>
      </c>
    </row>
    <row r="1266">
      <c r="A1266" s="5" t="inlineStr">
        <is>
          <t>4930992910</t>
        </is>
      </c>
      <c r="B1266" s="5" t="inlineStr">
        <is>
          <t>AVELLANAS PUERTA BAÑO VIDRIO EN L 80 X 80 X 190 CM  6MM MARCO CROMADO MAMPARA</t>
        </is>
      </c>
      <c r="C1266" s="5" t="inlineStr">
        <is>
          <t>IMPORTACION PUERTAS DE VIDRIO</t>
        </is>
      </c>
      <c r="D1266" s="11" t="n">
        <v>2</v>
      </c>
      <c r="E1266" s="12" t="n">
        <v>111868.91</v>
      </c>
      <c r="F1266" s="12" t="n">
        <v>194688.5</v>
      </c>
      <c r="G1266" s="14">
        <f>E1266/SUM(E$2:E$4165)</f>
        <v/>
      </c>
      <c r="H1266" s="14">
        <f>H1265+G1266</f>
        <v/>
      </c>
      <c r="I1266" s="5">
        <f>IF(H1266&lt;=p_rot_a,"A",IF(H1266&lt;=p_rot_b,"B","C"))</f>
        <v/>
      </c>
      <c r="J1266" s="5" t="inlineStr">
        <is>
          <t>NO</t>
        </is>
      </c>
    </row>
    <row r="1267">
      <c r="A1267" s="5" t="inlineStr">
        <is>
          <t>351100300991996</t>
        </is>
      </c>
      <c r="B1267" s="5" t="inlineStr">
        <is>
          <t>ESQUINERO CORONEL DE003 PANEL ACANALADO 1X1 2.90M WALL PANEL</t>
        </is>
      </c>
      <c r="C1267" s="5" t="inlineStr">
        <is>
          <t>PANEL ACANALADO INTERIOR</t>
        </is>
      </c>
      <c r="D1267" s="11" t="n">
        <v>66</v>
      </c>
      <c r="E1267" s="12" t="n">
        <v>111819.25</v>
      </c>
      <c r="F1267" s="12" t="n">
        <v>196358.41</v>
      </c>
      <c r="G1267" s="14">
        <f>E1267/SUM(E$2:E$4165)</f>
        <v/>
      </c>
      <c r="H1267" s="14">
        <f>H1266+G1267</f>
        <v/>
      </c>
      <c r="I1267" s="5">
        <f>IF(H1267&lt;=p_rot_a,"A",IF(H1267&lt;=p_rot_b,"B","C"))</f>
        <v/>
      </c>
      <c r="J1267" s="5" t="inlineStr">
        <is>
          <t>NO</t>
        </is>
      </c>
    </row>
    <row r="1268">
      <c r="A1268" s="5" t="inlineStr">
        <is>
          <t>10200012</t>
        </is>
      </c>
      <c r="B1268" s="5" t="inlineStr">
        <is>
          <t>TUBO REDONDO P/MALLA 11/2 1.50MM GALVANIZADO</t>
        </is>
      </c>
      <c r="C1268" s="5" t="inlineStr">
        <is>
          <t>TUBERIA REDONDA</t>
        </is>
      </c>
      <c r="D1268" s="11" t="n">
        <v>104</v>
      </c>
      <c r="E1268" s="12" t="n">
        <v>110526.58</v>
      </c>
      <c r="F1268" s="12" t="n">
        <v>658654.83</v>
      </c>
      <c r="G1268" s="14">
        <f>E1268/SUM(E$2:E$4165)</f>
        <v/>
      </c>
      <c r="H1268" s="14">
        <f>H1267+G1268</f>
        <v/>
      </c>
      <c r="I1268" s="5">
        <f>IF(H1268&lt;=p_rot_a,"A",IF(H1268&lt;=p_rot_b,"B","C"))</f>
        <v/>
      </c>
      <c r="J1268" s="5" t="inlineStr">
        <is>
          <t>NO</t>
        </is>
      </c>
    </row>
    <row r="1269">
      <c r="A1269" s="5" t="inlineStr">
        <is>
          <t>1025</t>
        </is>
      </c>
      <c r="B1269" s="5" t="inlineStr">
        <is>
          <t>CABLE CORDON VIAKON #12</t>
        </is>
      </c>
      <c r="C1269" s="5" t="inlineStr">
        <is>
          <t>ACCESORIOS ELECTRICOS Y CABLES</t>
        </is>
      </c>
      <c r="D1269" s="11" t="n">
        <v>387</v>
      </c>
      <c r="E1269" s="12" t="n">
        <v>110318.37</v>
      </c>
      <c r="F1269" s="12" t="n">
        <v>391709.73</v>
      </c>
      <c r="G1269" s="14">
        <f>E1269/SUM(E$2:E$4165)</f>
        <v/>
      </c>
      <c r="H1269" s="14">
        <f>H1268+G1269</f>
        <v/>
      </c>
      <c r="I1269" s="5">
        <f>IF(H1269&lt;=p_rot_a,"A",IF(H1269&lt;=p_rot_b,"B","C"))</f>
        <v/>
      </c>
      <c r="J1269" s="5" t="inlineStr">
        <is>
          <t>NO</t>
        </is>
      </c>
    </row>
    <row r="1270">
      <c r="A1270" s="5" t="inlineStr">
        <is>
          <t>351100300991984</t>
        </is>
      </c>
      <c r="B1270" s="5" t="inlineStr">
        <is>
          <t>VESLEE SPRAY TAPAGOTERAS NEGRO 500ML VSL-56 BLACK</t>
        </is>
      </c>
      <c r="C1270" s="5" t="inlineStr">
        <is>
          <t>PINTURAS Y SELLADORES</t>
        </is>
      </c>
      <c r="D1270" s="11" t="n">
        <v>82</v>
      </c>
      <c r="E1270" s="12" t="n">
        <v>110153.73</v>
      </c>
      <c r="F1270" s="12" t="n">
        <v>206658.48</v>
      </c>
      <c r="G1270" s="14">
        <f>E1270/SUM(E$2:E$4165)</f>
        <v/>
      </c>
      <c r="H1270" s="14">
        <f>H1269+G1270</f>
        <v/>
      </c>
      <c r="I1270" s="5">
        <f>IF(H1270&lt;=p_rot_a,"A",IF(H1270&lt;=p_rot_b,"B","C"))</f>
        <v/>
      </c>
      <c r="J1270" s="5" t="inlineStr">
        <is>
          <t>NO</t>
        </is>
      </c>
    </row>
    <row r="1271">
      <c r="A1271" s="5" t="inlineStr">
        <is>
          <t>255</t>
        </is>
      </c>
      <c r="B1271" s="5" t="inlineStr">
        <is>
          <t>PINO 2X4 3.20MTS</t>
        </is>
      </c>
      <c r="C1271" s="5" t="inlineStr">
        <is>
          <t>PINO</t>
        </is>
      </c>
      <c r="D1271" s="11" t="n">
        <v>60</v>
      </c>
      <c r="E1271" s="12" t="n">
        <v>110084.18</v>
      </c>
      <c r="F1271" s="12" t="n">
        <v>358738.17</v>
      </c>
      <c r="G1271" s="14">
        <f>E1271/SUM(E$2:E$4165)</f>
        <v/>
      </c>
      <c r="H1271" s="14">
        <f>H1270+G1271</f>
        <v/>
      </c>
      <c r="I1271" s="5">
        <f>IF(H1271&lt;=p_rot_a,"A",IF(H1271&lt;=p_rot_b,"B","C"))</f>
        <v/>
      </c>
      <c r="J1271" s="5" t="inlineStr">
        <is>
          <t>NO</t>
        </is>
      </c>
    </row>
    <row r="1272">
      <c r="A1272" s="5" t="inlineStr">
        <is>
          <t>400992871</t>
        </is>
      </c>
      <c r="B1272" s="5" t="inlineStr">
        <is>
          <t>ESQUINERO DE REMATE WPC EXTERIOR MONTREAL 8-50A COFFEE 2X2 2.90M</t>
        </is>
      </c>
      <c r="C1272" s="5" t="inlineStr">
        <is>
          <t>IMPORTACION PANEL ACANALADO EXTERIOR WPC</t>
        </is>
      </c>
      <c r="D1272" s="11" t="n">
        <v>35</v>
      </c>
      <c r="E1272" s="12" t="n">
        <v>109472.85</v>
      </c>
      <c r="F1272" s="12" t="n">
        <v>169915.93</v>
      </c>
      <c r="G1272" s="14">
        <f>E1272/SUM(E$2:E$4165)</f>
        <v/>
      </c>
      <c r="H1272" s="14">
        <f>H1271+G1272</f>
        <v/>
      </c>
      <c r="I1272" s="5">
        <f>IF(H1272&lt;=p_rot_a,"A",IF(H1272&lt;=p_rot_b,"B","C"))</f>
        <v/>
      </c>
      <c r="J1272" s="5" t="inlineStr">
        <is>
          <t>NO</t>
        </is>
      </c>
    </row>
    <row r="1273">
      <c r="A1273" s="5" t="inlineStr">
        <is>
          <t>60100028</t>
        </is>
      </c>
      <c r="B1273" s="5" t="inlineStr">
        <is>
          <t xml:space="preserve">LAMPARA LED REDON. EMPOT. 1920LM 24W 100-240V WELLMAX 21003911 </t>
        </is>
      </c>
      <c r="C1273" s="5" t="inlineStr">
        <is>
          <t>BOMBILLOS Y LAMPARAS</t>
        </is>
      </c>
      <c r="D1273" s="11" t="n">
        <v>52</v>
      </c>
      <c r="E1273" s="12" t="n">
        <v>109340.7</v>
      </c>
      <c r="F1273" s="12" t="n">
        <v>260287.8</v>
      </c>
      <c r="G1273" s="14">
        <f>E1273/SUM(E$2:E$4165)</f>
        <v/>
      </c>
      <c r="H1273" s="14">
        <f>H1272+G1273</f>
        <v/>
      </c>
      <c r="I1273" s="5">
        <f>IF(H1273&lt;=p_rot_a,"A",IF(H1273&lt;=p_rot_b,"B","C"))</f>
        <v/>
      </c>
      <c r="J1273" s="5" t="inlineStr">
        <is>
          <t>NO</t>
        </is>
      </c>
    </row>
    <row r="1274">
      <c r="A1274" s="5" t="inlineStr">
        <is>
          <t>351100300991285</t>
        </is>
      </c>
      <c r="B1274" s="5" t="inlineStr">
        <is>
          <t>PROTECTO HIGH STANDARD LATEX MATE BLANCO CUBETA</t>
        </is>
      </c>
      <c r="C1274" s="5" t="inlineStr">
        <is>
          <t>SIN CATEGORIA</t>
        </is>
      </c>
      <c r="D1274" s="11" t="n">
        <v>6</v>
      </c>
      <c r="E1274" s="12" t="n">
        <v>109226.53</v>
      </c>
      <c r="F1274" s="12" t="n">
        <v>343433.63</v>
      </c>
      <c r="G1274" s="14">
        <f>E1274/SUM(E$2:E$4165)</f>
        <v/>
      </c>
      <c r="H1274" s="14">
        <f>H1273+G1274</f>
        <v/>
      </c>
      <c r="I1274" s="5">
        <f>IF(H1274&lt;=p_rot_a,"A",IF(H1274&lt;=p_rot_b,"B","C"))</f>
        <v/>
      </c>
      <c r="J1274" s="5" t="inlineStr">
        <is>
          <t>NO</t>
        </is>
      </c>
    </row>
    <row r="1275">
      <c r="A1275" s="5" t="inlineStr">
        <is>
          <t>351100300992926</t>
        </is>
      </c>
      <c r="B1275" s="5" t="inlineStr">
        <is>
          <t>NOCHE COMBO MUEBLE NEGRO + LAVATORIO + GRIFERIA + DESAGUE 45CM X 45 CM X 78CM</t>
        </is>
      </c>
      <c r="C1275" s="5" t="inlineStr">
        <is>
          <t>LOZA SANITARIA</t>
        </is>
      </c>
      <c r="D1275" s="11" t="n">
        <v>3</v>
      </c>
      <c r="E1275" s="12" t="n">
        <v>109164.72</v>
      </c>
      <c r="F1275" s="12" t="n">
        <v>225663.72</v>
      </c>
      <c r="G1275" s="14">
        <f>E1275/SUM(E$2:E$4165)</f>
        <v/>
      </c>
      <c r="H1275" s="14">
        <f>H1274+G1275</f>
        <v/>
      </c>
      <c r="I1275" s="5">
        <f>IF(H1275&lt;=p_rot_a,"A",IF(H1275&lt;=p_rot_b,"B","C"))</f>
        <v/>
      </c>
      <c r="J1275" s="5" t="inlineStr">
        <is>
          <t>NO</t>
        </is>
      </c>
    </row>
    <row r="1276">
      <c r="A1276" s="5" t="inlineStr">
        <is>
          <t>20036</t>
        </is>
      </c>
      <c r="B1276" s="5" t="inlineStr">
        <is>
          <t>TOTAL PISTOLA CALOR 1600W UTB20036 UTB16078</t>
        </is>
      </c>
      <c r="C1276" s="5" t="inlineStr">
        <is>
          <t>HERRAMIENTA ELECTRICA</t>
        </is>
      </c>
      <c r="D1276" s="11" t="n">
        <v>30</v>
      </c>
      <c r="E1276" s="12" t="n">
        <v>109110.38</v>
      </c>
      <c r="F1276" s="12" t="n">
        <v>388869.24</v>
      </c>
      <c r="G1276" s="14">
        <f>E1276/SUM(E$2:E$4165)</f>
        <v/>
      </c>
      <c r="H1276" s="14">
        <f>H1275+G1276</f>
        <v/>
      </c>
      <c r="I1276" s="5">
        <f>IF(H1276&lt;=p_rot_a,"A",IF(H1276&lt;=p_rot_b,"B","C"))</f>
        <v/>
      </c>
      <c r="J1276" s="5" t="inlineStr">
        <is>
          <t>NO</t>
        </is>
      </c>
    </row>
    <row r="1277">
      <c r="A1277" s="5" t="inlineStr">
        <is>
          <t>351100300991943</t>
        </is>
      </c>
      <c r="B1277" s="5" t="inlineStr">
        <is>
          <t>DIAMOND MUEBLE LAVATORIO ARES WHITE 2404A-80 AEREO 80CM X 47CM X 48CM</t>
        </is>
      </c>
      <c r="C1277" s="5" t="inlineStr">
        <is>
          <t>SIN CATEGORIA</t>
        </is>
      </c>
      <c r="D1277" s="11" t="n">
        <v>7</v>
      </c>
      <c r="E1277" s="12" t="n">
        <v>108690.47</v>
      </c>
      <c r="F1277" s="12" t="n">
        <v>401547.22</v>
      </c>
      <c r="G1277" s="14">
        <f>E1277/SUM(E$2:E$4165)</f>
        <v/>
      </c>
      <c r="H1277" s="14">
        <f>H1276+G1277</f>
        <v/>
      </c>
      <c r="I1277" s="5">
        <f>IF(H1277&lt;=p_rot_a,"A",IF(H1277&lt;=p_rot_b,"B","C"))</f>
        <v/>
      </c>
      <c r="J1277" s="5" t="inlineStr">
        <is>
          <t>NO</t>
        </is>
      </c>
    </row>
    <row r="1278">
      <c r="A1278" s="5" t="inlineStr">
        <is>
          <t>351100300992871</t>
        </is>
      </c>
      <c r="B1278" s="5" t="inlineStr">
        <is>
          <t>PANEL ACANALADO TIPO FLAUTA NUEVA TEC EDMONTON F38-Q MADERA 20CM X 2.90M PS INTERIOR</t>
        </is>
      </c>
      <c r="C1278" s="5" t="inlineStr">
        <is>
          <t>IMPORTACION PANEL ACANALADO INTERIOR</t>
        </is>
      </c>
      <c r="D1278" s="11" t="n">
        <v>42</v>
      </c>
      <c r="E1278" s="12" t="n">
        <v>108663.8</v>
      </c>
      <c r="F1278" s="12" t="n">
        <v>217433.63</v>
      </c>
      <c r="G1278" s="14">
        <f>E1278/SUM(E$2:E$4165)</f>
        <v/>
      </c>
      <c r="H1278" s="14">
        <f>H1277+G1278</f>
        <v/>
      </c>
      <c r="I1278" s="5">
        <f>IF(H1278&lt;=p_rot_a,"A",IF(H1278&lt;=p_rot_b,"B","C"))</f>
        <v/>
      </c>
      <c r="J1278" s="5" t="inlineStr">
        <is>
          <t>NO</t>
        </is>
      </c>
    </row>
    <row r="1279">
      <c r="A1279" s="5" t="inlineStr">
        <is>
          <t>351100300990948</t>
        </is>
      </c>
      <c r="B1279" s="5" t="inlineStr">
        <is>
          <t>DEWALT DISCO METAL FINO 9</t>
        </is>
      </c>
      <c r="C1279" s="5" t="inlineStr">
        <is>
          <t>FERRETERIA GENERAL</t>
        </is>
      </c>
      <c r="D1279" s="11" t="n">
        <v>89</v>
      </c>
      <c r="E1279" s="12" t="n">
        <v>108576.05</v>
      </c>
      <c r="F1279" s="12" t="n">
        <v>265599.91</v>
      </c>
      <c r="G1279" s="14">
        <f>E1279/SUM(E$2:E$4165)</f>
        <v/>
      </c>
      <c r="H1279" s="14">
        <f>H1278+G1279</f>
        <v/>
      </c>
      <c r="I1279" s="5">
        <f>IF(H1279&lt;=p_rot_a,"A",IF(H1279&lt;=p_rot_b,"B","C"))</f>
        <v/>
      </c>
      <c r="J1279" s="5" t="inlineStr">
        <is>
          <t>NO</t>
        </is>
      </c>
    </row>
    <row r="1280">
      <c r="A1280" s="5" t="inlineStr">
        <is>
          <t>351100300992537</t>
        </is>
      </c>
      <c r="B1280" s="5" t="inlineStr">
        <is>
          <t>LAMINA NUEVA TEC XL CONCRETO BLANCO 1.22X2.80 5MM DE013-1V MATE FIBRA BAMBU CARBON PVC IMITACION</t>
        </is>
      </c>
      <c r="C1280" s="5" t="inlineStr">
        <is>
          <t>LAMINA PVC, BAMBU, ACC</t>
        </is>
      </c>
      <c r="D1280" s="11" t="n">
        <v>19</v>
      </c>
      <c r="E1280" s="12" t="n">
        <v>108437.17</v>
      </c>
      <c r="F1280" s="12" t="n">
        <v>393437.17</v>
      </c>
      <c r="G1280" s="14">
        <f>E1280/SUM(E$2:E$4165)</f>
        <v/>
      </c>
      <c r="H1280" s="14">
        <f>H1279+G1280</f>
        <v/>
      </c>
      <c r="I1280" s="5">
        <f>IF(H1280&lt;=p_rot_a,"A",IF(H1280&lt;=p_rot_b,"B","C"))</f>
        <v/>
      </c>
      <c r="J1280" s="5" t="inlineStr">
        <is>
          <t>NO</t>
        </is>
      </c>
    </row>
    <row r="1281">
      <c r="A1281" s="5" t="inlineStr">
        <is>
          <t>25894</t>
        </is>
      </c>
      <c r="B1281" s="5" t="inlineStr">
        <is>
          <t>TOTAL BROCHA PLASTICO 3 THT846036</t>
        </is>
      </c>
      <c r="C1281" s="5" t="inlineStr">
        <is>
          <t>FERRETERIA GENERAL</t>
        </is>
      </c>
      <c r="D1281" s="11" t="n">
        <v>146</v>
      </c>
      <c r="E1281" s="12" t="n">
        <v>108338.19</v>
      </c>
      <c r="F1281" s="12" t="n">
        <v>211436.31</v>
      </c>
      <c r="G1281" s="14">
        <f>E1281/SUM(E$2:E$4165)</f>
        <v/>
      </c>
      <c r="H1281" s="14">
        <f>H1280+G1281</f>
        <v/>
      </c>
      <c r="I1281" s="5">
        <f>IF(H1281&lt;=p_rot_a,"A",IF(H1281&lt;=p_rot_b,"B","C"))</f>
        <v/>
      </c>
      <c r="J1281" s="5" t="inlineStr">
        <is>
          <t>NO</t>
        </is>
      </c>
    </row>
    <row r="1282">
      <c r="A1282" s="5" t="inlineStr">
        <is>
          <t>73204</t>
        </is>
      </c>
      <c r="B1282" s="5" t="inlineStr">
        <is>
          <t>ALAMBRE NAVAJA GALVA 8M</t>
        </is>
      </c>
      <c r="C1282" s="5" t="inlineStr">
        <is>
          <t>TUBERIA INDUSTRIAL, HIERROS PLANOS Y CORRUGADOS</t>
        </is>
      </c>
      <c r="D1282" s="11" t="n">
        <v>59</v>
      </c>
      <c r="E1282" s="12" t="n">
        <v>108203.87</v>
      </c>
      <c r="F1282" s="12" t="n">
        <v>341797.4</v>
      </c>
      <c r="G1282" s="14">
        <f>E1282/SUM(E$2:E$4165)</f>
        <v/>
      </c>
      <c r="H1282" s="14">
        <f>H1281+G1282</f>
        <v/>
      </c>
      <c r="I1282" s="5">
        <f>IF(H1282&lt;=p_rot_a,"A",IF(H1282&lt;=p_rot_b,"B","C"))</f>
        <v/>
      </c>
      <c r="J1282" s="5" t="inlineStr">
        <is>
          <t>NO</t>
        </is>
      </c>
    </row>
    <row r="1283">
      <c r="A1283" s="5" t="inlineStr">
        <is>
          <t>111299</t>
        </is>
      </c>
      <c r="B1283" s="5" t="inlineStr">
        <is>
          <t>PILETA FREGADERO ACERO INOX 50CM X 50 CM</t>
        </is>
      </c>
      <c r="C1283" s="5" t="inlineStr">
        <is>
          <t>GRIFERIA - ACC. BAÑO Y COCINA</t>
        </is>
      </c>
      <c r="D1283" s="11" t="n">
        <v>28</v>
      </c>
      <c r="E1283" s="12" t="n">
        <v>108004.43</v>
      </c>
      <c r="F1283" s="12" t="n">
        <v>360995.23</v>
      </c>
      <c r="G1283" s="14">
        <f>E1283/SUM(E$2:E$4165)</f>
        <v/>
      </c>
      <c r="H1283" s="14">
        <f>H1282+G1283</f>
        <v/>
      </c>
      <c r="I1283" s="5">
        <f>IF(H1283&lt;=p_rot_a,"A",IF(H1283&lt;=p_rot_b,"B","C"))</f>
        <v/>
      </c>
      <c r="J1283" s="5" t="inlineStr">
        <is>
          <t>NO</t>
        </is>
      </c>
    </row>
    <row r="1284">
      <c r="A1284" s="5" t="inlineStr">
        <is>
          <t>351100300992853</t>
        </is>
      </c>
      <c r="B1284" s="5" t="inlineStr">
        <is>
          <t>LLAVE LAVATORIO PERCIVAL NT16202-7</t>
        </is>
      </c>
      <c r="C1284" s="5" t="inlineStr">
        <is>
          <t>IMPORTACION GRIFERIA</t>
        </is>
      </c>
      <c r="D1284" s="11" t="n">
        <v>11</v>
      </c>
      <c r="E1284" s="12" t="n">
        <v>107871.53</v>
      </c>
      <c r="F1284" s="12" t="n">
        <v>212017.7</v>
      </c>
      <c r="G1284" s="14">
        <f>E1284/SUM(E$2:E$4165)</f>
        <v/>
      </c>
      <c r="H1284" s="14">
        <f>H1283+G1284</f>
        <v/>
      </c>
      <c r="I1284" s="5">
        <f>IF(H1284&lt;=p_rot_a,"A",IF(H1284&lt;=p_rot_b,"B","C"))</f>
        <v/>
      </c>
      <c r="J1284" s="5" t="inlineStr">
        <is>
          <t>NO</t>
        </is>
      </c>
    </row>
    <row r="1285">
      <c r="A1285" s="5" t="inlineStr">
        <is>
          <t>7660</t>
        </is>
      </c>
      <c r="B1285" s="5" t="inlineStr">
        <is>
          <t>TORNILLO TECHO 21/2 PB</t>
        </is>
      </c>
      <c r="C1285" s="5" t="inlineStr">
        <is>
          <t>TORNILLERIA</t>
        </is>
      </c>
      <c r="D1285" s="11" t="n">
        <v>6009</v>
      </c>
      <c r="E1285" s="12" t="n">
        <v>107765.99</v>
      </c>
      <c r="F1285" s="12" t="n">
        <v>219502.99</v>
      </c>
      <c r="G1285" s="14">
        <f>E1285/SUM(E$2:E$4165)</f>
        <v/>
      </c>
      <c r="H1285" s="14">
        <f>H1284+G1285</f>
        <v/>
      </c>
      <c r="I1285" s="5">
        <f>IF(H1285&lt;=p_rot_a,"A",IF(H1285&lt;=p_rot_b,"B","C"))</f>
        <v/>
      </c>
      <c r="J1285" s="5" t="inlineStr">
        <is>
          <t>NO</t>
        </is>
      </c>
    </row>
    <row r="1286">
      <c r="A1286" s="5" t="inlineStr">
        <is>
          <t>351100300992632</t>
        </is>
      </c>
      <c r="B1286" s="5" t="inlineStr">
        <is>
          <t>CERAMICA ANTIDESLIZANTE MATIR 46X46 CAJA 1.90M2</t>
        </is>
      </c>
      <c r="C1286" s="5" t="inlineStr">
        <is>
          <t>CERAMICA</t>
        </is>
      </c>
      <c r="D1286" s="11" t="n">
        <v>48</v>
      </c>
      <c r="E1286" s="12" t="n">
        <v>107764.2</v>
      </c>
      <c r="F1286" s="12" t="n">
        <v>381364.2</v>
      </c>
      <c r="G1286" s="14">
        <f>E1286/SUM(E$2:E$4165)</f>
        <v/>
      </c>
      <c r="H1286" s="14">
        <f>H1285+G1286</f>
        <v/>
      </c>
      <c r="I1286" s="5">
        <f>IF(H1286&lt;=p_rot_a,"A",IF(H1286&lt;=p_rot_b,"B","C"))</f>
        <v/>
      </c>
      <c r="J1286" s="5" t="inlineStr">
        <is>
          <t>NO</t>
        </is>
      </c>
    </row>
    <row r="1287">
      <c r="A1287" s="5" t="inlineStr">
        <is>
          <t>10100005</t>
        </is>
      </c>
      <c r="B1287" s="5" t="inlineStr">
        <is>
          <t>ANGULAR 11/2 X 1/8</t>
        </is>
      </c>
      <c r="C1287" s="5" t="inlineStr">
        <is>
          <t>ANGULAR HIERRO</t>
        </is>
      </c>
      <c r="D1287" s="11" t="n">
        <v>67</v>
      </c>
      <c r="E1287" s="12" t="n">
        <v>107558.26</v>
      </c>
      <c r="F1287" s="12" t="n">
        <v>415981.61</v>
      </c>
      <c r="G1287" s="14">
        <f>E1287/SUM(E$2:E$4165)</f>
        <v/>
      </c>
      <c r="H1287" s="14">
        <f>H1286+G1287</f>
        <v/>
      </c>
      <c r="I1287" s="5">
        <f>IF(H1287&lt;=p_rot_a,"A",IF(H1287&lt;=p_rot_b,"B","C"))</f>
        <v/>
      </c>
      <c r="J1287" s="5" t="inlineStr">
        <is>
          <t>NO</t>
        </is>
      </c>
    </row>
    <row r="1288">
      <c r="A1288" s="5" t="inlineStr">
        <is>
          <t>74019</t>
        </is>
      </c>
      <c r="B1288" s="5" t="inlineStr">
        <is>
          <t>TOTAL R/CUCHILLA CUTTER GRANDE 1 THT519112</t>
        </is>
      </c>
      <c r="C1288" s="5" t="inlineStr">
        <is>
          <t>FERRETERIA GENERAL</t>
        </is>
      </c>
      <c r="D1288" s="11" t="n">
        <v>241</v>
      </c>
      <c r="E1288" s="12" t="n">
        <v>107467.52</v>
      </c>
      <c r="F1288" s="12" t="n">
        <v>159245.57</v>
      </c>
      <c r="G1288" s="14">
        <f>E1288/SUM(E$2:E$4165)</f>
        <v/>
      </c>
      <c r="H1288" s="14">
        <f>H1287+G1288</f>
        <v/>
      </c>
      <c r="I1288" s="5">
        <f>IF(H1288&lt;=p_rot_a,"A",IF(H1288&lt;=p_rot_b,"B","C"))</f>
        <v/>
      </c>
      <c r="J1288" s="5" t="inlineStr">
        <is>
          <t>NO</t>
        </is>
      </c>
    </row>
    <row r="1289">
      <c r="A1289" s="5" t="inlineStr">
        <is>
          <t>351100300992039</t>
        </is>
      </c>
      <c r="B1289" s="5" t="inlineStr">
        <is>
          <t>VEKER LLAVIN DIGITAL P130 DS01 16207 CONTRASEÑA APLICACION HUELLA DIGITAL  WIFI</t>
        </is>
      </c>
      <c r="C1289" s="5" t="inlineStr">
        <is>
          <t>FERRETERIA GENERAL</t>
        </is>
      </c>
      <c r="D1289" s="11" t="n">
        <v>6</v>
      </c>
      <c r="E1289" s="12" t="n">
        <v>107280.97</v>
      </c>
      <c r="F1289" s="12" t="n">
        <v>400530.97</v>
      </c>
      <c r="G1289" s="14">
        <f>E1289/SUM(E$2:E$4165)</f>
        <v/>
      </c>
      <c r="H1289" s="14">
        <f>H1288+G1289</f>
        <v/>
      </c>
      <c r="I1289" s="5">
        <f>IF(H1289&lt;=p_rot_a,"A",IF(H1289&lt;=p_rot_b,"B","C"))</f>
        <v/>
      </c>
      <c r="J1289" s="5" t="inlineStr">
        <is>
          <t>NO</t>
        </is>
      </c>
    </row>
    <row r="1290">
      <c r="A1290" s="5" t="inlineStr">
        <is>
          <t>20100004</t>
        </is>
      </c>
      <c r="B1290" s="5" t="inlineStr">
        <is>
          <t>AZULEJO BANGALORE GRIS 5164D 25X37 CAJA 0.75M2</t>
        </is>
      </c>
      <c r="C1290" s="5" t="inlineStr">
        <is>
          <t>AZULEJOS</t>
        </is>
      </c>
      <c r="D1290" s="11" t="n">
        <v>100</v>
      </c>
      <c r="E1290" s="12" t="n">
        <v>107266.46</v>
      </c>
      <c r="F1290" s="12" t="n">
        <v>300619.38</v>
      </c>
      <c r="G1290" s="14">
        <f>E1290/SUM(E$2:E$4165)</f>
        <v/>
      </c>
      <c r="H1290" s="14">
        <f>H1289+G1290</f>
        <v/>
      </c>
      <c r="I1290" s="5">
        <f>IF(H1290&lt;=p_rot_a,"A",IF(H1290&lt;=p_rot_b,"B","C"))</f>
        <v/>
      </c>
      <c r="J1290" s="5" t="inlineStr">
        <is>
          <t>NO</t>
        </is>
      </c>
    </row>
    <row r="1291">
      <c r="A1291" s="5" t="inlineStr">
        <is>
          <t>351100300992029</t>
        </is>
      </c>
      <c r="B1291" s="5" t="inlineStr">
        <is>
          <t>FORTLEV PROMO TANQUE AGUA 500L CON ACCESORIOS APILABLE 75CM ALTO 1.24M ANCHO</t>
        </is>
      </c>
      <c r="C1291" s="5" t="inlineStr">
        <is>
          <t>SIN CATEGORIA</t>
        </is>
      </c>
      <c r="D1291" s="11" t="n">
        <v>10</v>
      </c>
      <c r="E1291" s="12" t="n">
        <v>107128.76</v>
      </c>
      <c r="F1291" s="12" t="n">
        <v>376678.76</v>
      </c>
      <c r="G1291" s="14">
        <f>E1291/SUM(E$2:E$4165)</f>
        <v/>
      </c>
      <c r="H1291" s="14">
        <f>H1290+G1291</f>
        <v/>
      </c>
      <c r="I1291" s="5">
        <f>IF(H1291&lt;=p_rot_a,"A",IF(H1291&lt;=p_rot_b,"B","C"))</f>
        <v/>
      </c>
      <c r="J1291" s="5" t="inlineStr">
        <is>
          <t>NO</t>
        </is>
      </c>
    </row>
    <row r="1292">
      <c r="A1292" s="5" t="inlineStr">
        <is>
          <t>686</t>
        </is>
      </c>
      <c r="B1292" s="5" t="inlineStr">
        <is>
          <t>BROCHA 4 MASTER GAM/ BASIC</t>
        </is>
      </c>
      <c r="C1292" s="5" t="inlineStr">
        <is>
          <t>FERRETERIA GENERAL</t>
        </is>
      </c>
      <c r="D1292" s="11" t="n">
        <v>132</v>
      </c>
      <c r="E1292" s="12" t="n">
        <v>107020.14</v>
      </c>
      <c r="F1292" s="12" t="n">
        <v>341760.39</v>
      </c>
      <c r="G1292" s="14">
        <f>E1292/SUM(E$2:E$4165)</f>
        <v/>
      </c>
      <c r="H1292" s="14">
        <f>H1291+G1292</f>
        <v/>
      </c>
      <c r="I1292" s="5">
        <f>IF(H1292&lt;=p_rot_a,"A",IF(H1292&lt;=p_rot_b,"B","C"))</f>
        <v/>
      </c>
      <c r="J1292" s="5" t="inlineStr">
        <is>
          <t>NO</t>
        </is>
      </c>
    </row>
    <row r="1293">
      <c r="A1293" s="5" t="inlineStr">
        <is>
          <t>351100300992748</t>
        </is>
      </c>
      <c r="B1293" s="5" t="inlineStr">
        <is>
          <t>PIEDRA P.U. STRATA GREY F002-4 60X120CM 25MM USO INTERIOR EXTERIOR</t>
        </is>
      </c>
      <c r="C1293" s="5" t="inlineStr">
        <is>
          <t>SIDING EXTERIOR WPC</t>
        </is>
      </c>
      <c r="D1293" s="11" t="n">
        <v>39</v>
      </c>
      <c r="E1293" s="12" t="n">
        <v>107001.7</v>
      </c>
      <c r="F1293" s="12" t="n">
        <v>375711.7</v>
      </c>
      <c r="G1293" s="14">
        <f>E1293/SUM(E$2:E$4165)</f>
        <v/>
      </c>
      <c r="H1293" s="14">
        <f>H1292+G1293</f>
        <v/>
      </c>
      <c r="I1293" s="5">
        <f>IF(H1293&lt;=p_rot_a,"A",IF(H1293&lt;=p_rot_b,"B","C"))</f>
        <v/>
      </c>
      <c r="J1293" s="5" t="inlineStr">
        <is>
          <t>NO</t>
        </is>
      </c>
    </row>
    <row r="1294">
      <c r="A1294" s="5" t="inlineStr">
        <is>
          <t>PINT-PA-0096</t>
        </is>
      </c>
      <c r="B1294" s="5" t="inlineStr">
        <is>
          <t>SUPRA SATIN DEEP GALON VA3683-4</t>
        </is>
      </c>
      <c r="C1294" s="5" t="inlineStr">
        <is>
          <t>PINTURA ACRILICA</t>
        </is>
      </c>
      <c r="D1294" s="11" t="n">
        <v>17</v>
      </c>
      <c r="E1294" s="12" t="n">
        <v>106962.64</v>
      </c>
      <c r="F1294" s="12" t="n">
        <v>204292.04</v>
      </c>
      <c r="G1294" s="14">
        <f>E1294/SUM(E$2:E$4165)</f>
        <v/>
      </c>
      <c r="H1294" s="14">
        <f>H1293+G1294</f>
        <v/>
      </c>
      <c r="I1294" s="5">
        <f>IF(H1294&lt;=p_rot_a,"A",IF(H1294&lt;=p_rot_b,"B","C"))</f>
        <v/>
      </c>
      <c r="J1294" s="5" t="inlineStr">
        <is>
          <t>NO</t>
        </is>
      </c>
    </row>
    <row r="1295">
      <c r="A1295" s="5" t="inlineStr">
        <is>
          <t>322</t>
        </is>
      </c>
      <c r="B1295" s="5" t="inlineStr">
        <is>
          <t>FRAGUA AAA NEGRA</t>
        </is>
      </c>
      <c r="C1295" s="5" t="inlineStr">
        <is>
          <t>CERAMICAS, AZULEJOS, PORCELANATOS</t>
        </is>
      </c>
      <c r="D1295" s="11" t="n">
        <v>246</v>
      </c>
      <c r="E1295" s="12" t="n">
        <v>106828.7</v>
      </c>
      <c r="F1295" s="12" t="n">
        <v>308419.91</v>
      </c>
      <c r="G1295" s="14">
        <f>E1295/SUM(E$2:E$4165)</f>
        <v/>
      </c>
      <c r="H1295" s="14">
        <f>H1294+G1295</f>
        <v/>
      </c>
      <c r="I1295" s="5">
        <f>IF(H1295&lt;=p_rot_a,"A",IF(H1295&lt;=p_rot_b,"B","C"))</f>
        <v/>
      </c>
      <c r="J1295" s="5" t="inlineStr">
        <is>
          <t>NO</t>
        </is>
      </c>
    </row>
    <row r="1296">
      <c r="A1296" s="5" t="inlineStr">
        <is>
          <t>351100300990039</t>
        </is>
      </c>
      <c r="B1296" s="5" t="inlineStr">
        <is>
          <t xml:space="preserve">TRACK 1-5/8 </t>
        </is>
      </c>
      <c r="C1296" s="5" t="inlineStr">
        <is>
          <t>LAMINAS Y PERFILERIA LIVIANA</t>
        </is>
      </c>
      <c r="D1296" s="11" t="n">
        <v>573</v>
      </c>
      <c r="E1296" s="12" t="n">
        <v>106002.03</v>
      </c>
      <c r="F1296" s="12" t="n">
        <v>351277.1</v>
      </c>
      <c r="G1296" s="14">
        <f>E1296/SUM(E$2:E$4165)</f>
        <v/>
      </c>
      <c r="H1296" s="14">
        <f>H1295+G1296</f>
        <v/>
      </c>
      <c r="I1296" s="5">
        <f>IF(H1296&lt;=p_rot_a,"A",IF(H1296&lt;=p_rot_b,"B","C"))</f>
        <v/>
      </c>
      <c r="J1296" s="5" t="inlineStr">
        <is>
          <t>NO</t>
        </is>
      </c>
    </row>
    <row r="1297">
      <c r="A1297" s="5" t="inlineStr">
        <is>
          <t>60100036</t>
        </is>
      </c>
      <c r="B1297" s="5" t="inlineStr">
        <is>
          <t>LAMPARA LED 30CM UNDER CABINET CON SENSOR INALAMBRICA 2W CCT PIR P29596-13</t>
        </is>
      </c>
      <c r="C1297" s="5" t="inlineStr">
        <is>
          <t>BOMBILLOS Y LAMPARAS</t>
        </is>
      </c>
      <c r="D1297" s="11" t="n">
        <v>39</v>
      </c>
      <c r="E1297" s="12" t="n">
        <v>105712.71</v>
      </c>
      <c r="F1297" s="12" t="n">
        <v>376840.71</v>
      </c>
      <c r="G1297" s="14">
        <f>E1297/SUM(E$2:E$4165)</f>
        <v/>
      </c>
      <c r="H1297" s="14">
        <f>H1296+G1297</f>
        <v/>
      </c>
      <c r="I1297" s="5">
        <f>IF(H1297&lt;=p_rot_a,"A",IF(H1297&lt;=p_rot_b,"B","C"))</f>
        <v/>
      </c>
      <c r="J1297" s="5" t="inlineStr">
        <is>
          <t>NO</t>
        </is>
      </c>
    </row>
    <row r="1298">
      <c r="A1298" s="5" t="inlineStr">
        <is>
          <t>916</t>
        </is>
      </c>
      <c r="B1298" s="5" t="inlineStr">
        <is>
          <t>REDUCCION PVC 4 X 3</t>
        </is>
      </c>
      <c r="C1298" s="5" t="inlineStr">
        <is>
          <t>TUBERIA PVC, CANOAS Y ACCESORIOS</t>
        </is>
      </c>
      <c r="D1298" s="11" t="n">
        <v>65</v>
      </c>
      <c r="E1298" s="12" t="n">
        <v>105558.21</v>
      </c>
      <c r="F1298" s="12" t="n">
        <v>141155.2</v>
      </c>
      <c r="G1298" s="14">
        <f>E1298/SUM(E$2:E$4165)</f>
        <v/>
      </c>
      <c r="H1298" s="14">
        <f>H1297+G1298</f>
        <v/>
      </c>
      <c r="I1298" s="5">
        <f>IF(H1298&lt;=p_rot_a,"A",IF(H1298&lt;=p_rot_b,"B","C"))</f>
        <v/>
      </c>
      <c r="J1298" s="5" t="inlineStr">
        <is>
          <t>NO</t>
        </is>
      </c>
    </row>
    <row r="1299">
      <c r="A1299" s="5" t="inlineStr">
        <is>
          <t>351100300992416</t>
        </is>
      </c>
      <c r="B1299" s="5" t="inlineStr">
        <is>
          <t>FANG CACHERA LAVATORIO DORADA FF-6105G</t>
        </is>
      </c>
      <c r="C1299" s="5" t="inlineStr">
        <is>
          <t>IMPORTACION GRIFERIA</t>
        </is>
      </c>
      <c r="D1299" s="11" t="n">
        <v>8</v>
      </c>
      <c r="E1299" s="12" t="n">
        <v>105036.4</v>
      </c>
      <c r="F1299" s="12" t="n">
        <v>211133.78</v>
      </c>
      <c r="G1299" s="14">
        <f>E1299/SUM(E$2:E$4165)</f>
        <v/>
      </c>
      <c r="H1299" s="14">
        <f>H1298+G1299</f>
        <v/>
      </c>
      <c r="I1299" s="5">
        <f>IF(H1299&lt;=p_rot_a,"A",IF(H1299&lt;=p_rot_b,"B","C"))</f>
        <v/>
      </c>
      <c r="J1299" s="5" t="inlineStr">
        <is>
          <t>NO</t>
        </is>
      </c>
    </row>
    <row r="1300">
      <c r="A1300" s="5" t="inlineStr">
        <is>
          <t>744</t>
        </is>
      </c>
      <c r="B1300" s="5" t="inlineStr">
        <is>
          <t xml:space="preserve">HOJA SEGUETA MORSE - LENOX - TOTAL </t>
        </is>
      </c>
      <c r="C1300" s="5" t="inlineStr">
        <is>
          <t>FERRETERIA GENERAL</t>
        </is>
      </c>
      <c r="D1300" s="11" t="n">
        <v>351</v>
      </c>
      <c r="E1300" s="12" t="n">
        <v>104946.62</v>
      </c>
      <c r="F1300" s="12" t="n">
        <v>262921.79</v>
      </c>
      <c r="G1300" s="14">
        <f>E1300/SUM(E$2:E$4165)</f>
        <v/>
      </c>
      <c r="H1300" s="14">
        <f>H1299+G1300</f>
        <v/>
      </c>
      <c r="I1300" s="5">
        <f>IF(H1300&lt;=p_rot_a,"A",IF(H1300&lt;=p_rot_b,"B","C"))</f>
        <v/>
      </c>
      <c r="J1300" s="5" t="inlineStr">
        <is>
          <t>NO</t>
        </is>
      </c>
    </row>
    <row r="1301">
      <c r="A1301" s="5" t="inlineStr">
        <is>
          <t>129</t>
        </is>
      </c>
      <c r="B1301" s="5" t="inlineStr">
        <is>
          <t>TUBO CONCRETO SANITARIO SEPTICO 30¨</t>
        </is>
      </c>
      <c r="C1301" s="5" t="inlineStr">
        <is>
          <t>BLOQUES, VARILLAS, MALLAS</t>
        </is>
      </c>
      <c r="D1301" s="11" t="n">
        <v>20</v>
      </c>
      <c r="E1301" s="12" t="n">
        <v>104844.96</v>
      </c>
      <c r="F1301" s="12" t="n">
        <v>552473.5600000001</v>
      </c>
      <c r="G1301" s="14">
        <f>E1301/SUM(E$2:E$4165)</f>
        <v/>
      </c>
      <c r="H1301" s="14">
        <f>H1300+G1301</f>
        <v/>
      </c>
      <c r="I1301" s="5">
        <f>IF(H1301&lt;=p_rot_a,"A",IF(H1301&lt;=p_rot_b,"B","C"))</f>
        <v/>
      </c>
      <c r="J1301" s="5" t="inlineStr">
        <is>
          <t>NO</t>
        </is>
      </c>
    </row>
    <row r="1302">
      <c r="A1302" s="5" t="inlineStr">
        <is>
          <t>PINT-PA-0015</t>
        </is>
      </c>
      <c r="B1302" s="5" t="inlineStr">
        <is>
          <t>LANCO MAXIMA SATIN BLANCO GALON MA760-4</t>
        </is>
      </c>
      <c r="C1302" s="5" t="inlineStr">
        <is>
          <t>PINTURA ACRILICA</t>
        </is>
      </c>
      <c r="D1302" s="11" t="n">
        <v>20</v>
      </c>
      <c r="E1302" s="12" t="n">
        <v>104306.46</v>
      </c>
      <c r="F1302" s="12" t="n">
        <v>322764.46</v>
      </c>
      <c r="G1302" s="14">
        <f>E1302/SUM(E$2:E$4165)</f>
        <v/>
      </c>
      <c r="H1302" s="14">
        <f>H1301+G1302</f>
        <v/>
      </c>
      <c r="I1302" s="5">
        <f>IF(H1302&lt;=p_rot_a,"A",IF(H1302&lt;=p_rot_b,"B","C"))</f>
        <v/>
      </c>
      <c r="J1302" s="5" t="inlineStr">
        <is>
          <t>NO</t>
        </is>
      </c>
    </row>
    <row r="1303">
      <c r="A1303" s="5" t="inlineStr">
        <is>
          <t>351100300991833</t>
        </is>
      </c>
      <c r="B1303" s="5" t="inlineStr">
        <is>
          <t>PANEL ACANALADO PASTEL VERDE 16CM X 2.90M WALL PANEL DE121</t>
        </is>
      </c>
      <c r="C1303" s="5" t="inlineStr">
        <is>
          <t>PANEL ACANALADO INTERIOR</t>
        </is>
      </c>
      <c r="D1303" s="11" t="n">
        <v>56</v>
      </c>
      <c r="E1303" s="12" t="n">
        <v>104198.09</v>
      </c>
      <c r="F1303" s="12" t="n">
        <v>289544.65</v>
      </c>
      <c r="G1303" s="14">
        <f>E1303/SUM(E$2:E$4165)</f>
        <v/>
      </c>
      <c r="H1303" s="14">
        <f>H1302+G1303</f>
        <v/>
      </c>
      <c r="I1303" s="5">
        <f>IF(H1303&lt;=p_rot_a,"A",IF(H1303&lt;=p_rot_b,"B","C"))</f>
        <v/>
      </c>
      <c r="J1303" s="5" t="inlineStr">
        <is>
          <t>NO</t>
        </is>
      </c>
    </row>
    <row r="1304">
      <c r="A1304" s="5" t="inlineStr">
        <is>
          <t>9111</t>
        </is>
      </c>
      <c r="B1304" s="5" t="inlineStr">
        <is>
          <t>UNION 1/2 PVC</t>
        </is>
      </c>
      <c r="C1304" s="5" t="inlineStr">
        <is>
          <t>TUBERIA PVC, CANOAS Y ACCESORIOS</t>
        </is>
      </c>
      <c r="D1304" s="11" t="n">
        <v>1318</v>
      </c>
      <c r="E1304" s="12" t="n">
        <v>104186</v>
      </c>
      <c r="F1304" s="12" t="n">
        <v>163415.62</v>
      </c>
      <c r="G1304" s="14">
        <f>E1304/SUM(E$2:E$4165)</f>
        <v/>
      </c>
      <c r="H1304" s="14">
        <f>H1303+G1304</f>
        <v/>
      </c>
      <c r="I1304" s="5">
        <f>IF(H1304&lt;=p_rot_a,"A",IF(H1304&lt;=p_rot_b,"B","C"))</f>
        <v/>
      </c>
      <c r="J1304" s="5" t="inlineStr">
        <is>
          <t>NO</t>
        </is>
      </c>
    </row>
    <row r="1305">
      <c r="A1305" s="5" t="inlineStr">
        <is>
          <t>305612</t>
        </is>
      </c>
      <c r="B1305" s="5" t="inlineStr">
        <is>
          <t>CONECTOR TSJ 1/2</t>
        </is>
      </c>
      <c r="C1305" s="5" t="inlineStr">
        <is>
          <t>ACCESORIOS ELECTRICOS Y CABLES</t>
        </is>
      </c>
      <c r="D1305" s="11" t="n">
        <v>634</v>
      </c>
      <c r="E1305" s="12" t="n">
        <v>104131.17</v>
      </c>
      <c r="F1305" s="12" t="n">
        <v>158737.59</v>
      </c>
      <c r="G1305" s="14">
        <f>E1305/SUM(E$2:E$4165)</f>
        <v/>
      </c>
      <c r="H1305" s="14">
        <f>H1304+G1305</f>
        <v/>
      </c>
      <c r="I1305" s="5">
        <f>IF(H1305&lt;=p_rot_a,"A",IF(H1305&lt;=p_rot_b,"B","C"))</f>
        <v/>
      </c>
      <c r="J1305" s="5" t="inlineStr">
        <is>
          <t>NO</t>
        </is>
      </c>
    </row>
    <row r="1306">
      <c r="A1306" s="5" t="inlineStr">
        <is>
          <t>20120002</t>
        </is>
      </c>
      <c r="B1306" s="5" t="inlineStr">
        <is>
          <t>FACHALETA ANDES BLANCA 34X50 CAJA 1.70M2</t>
        </is>
      </c>
      <c r="C1306" s="5" t="inlineStr">
        <is>
          <t>FACHALETA</t>
        </is>
      </c>
      <c r="D1306" s="11" t="n">
        <v>37</v>
      </c>
      <c r="E1306" s="12" t="n">
        <v>104049.97</v>
      </c>
      <c r="F1306" s="12" t="n">
        <v>475664.39</v>
      </c>
      <c r="G1306" s="14">
        <f>E1306/SUM(E$2:E$4165)</f>
        <v/>
      </c>
      <c r="H1306" s="14">
        <f>H1305+G1306</f>
        <v/>
      </c>
      <c r="I1306" s="5">
        <f>IF(H1306&lt;=p_rot_a,"A",IF(H1306&lt;=p_rot_b,"B","C"))</f>
        <v/>
      </c>
      <c r="J1306" s="5" t="inlineStr">
        <is>
          <t>NO</t>
        </is>
      </c>
    </row>
    <row r="1307">
      <c r="A1307" s="5" t="inlineStr">
        <is>
          <t>9160</t>
        </is>
      </c>
      <c r="B1307" s="5" t="inlineStr">
        <is>
          <t>BOQUILLA CANOA  3 PECHO PALOMA AMANCO</t>
        </is>
      </c>
      <c r="C1307" s="5" t="inlineStr">
        <is>
          <t>TUBERIA PVC, CANOAS Y ACCESORIOS</t>
        </is>
      </c>
      <c r="D1307" s="11" t="n">
        <v>160</v>
      </c>
      <c r="E1307" s="12" t="n">
        <v>103746.27</v>
      </c>
      <c r="F1307" s="12" t="n">
        <v>374480.35</v>
      </c>
      <c r="G1307" s="14">
        <f>E1307/SUM(E$2:E$4165)</f>
        <v/>
      </c>
      <c r="H1307" s="14">
        <f>H1306+G1307</f>
        <v/>
      </c>
      <c r="I1307" s="5">
        <f>IF(H1307&lt;=p_rot_a,"A",IF(H1307&lt;=p_rot_b,"B","C"))</f>
        <v/>
      </c>
      <c r="J1307" s="5" t="inlineStr">
        <is>
          <t>NO</t>
        </is>
      </c>
    </row>
    <row r="1308">
      <c r="A1308" s="5" t="inlineStr">
        <is>
          <t>14100027</t>
        </is>
      </c>
      <c r="B1308" s="5" t="inlineStr">
        <is>
          <t>PUERTA PINO 65 X 210 CM</t>
        </is>
      </c>
      <c r="C1308" s="5" t="inlineStr">
        <is>
          <t>PUERTAS</t>
        </is>
      </c>
      <c r="D1308" s="11" t="n">
        <v>15</v>
      </c>
      <c r="E1308" s="12" t="n">
        <v>103664.98</v>
      </c>
      <c r="F1308" s="12" t="n">
        <v>440678.63</v>
      </c>
      <c r="G1308" s="14">
        <f>E1308/SUM(E$2:E$4165)</f>
        <v/>
      </c>
      <c r="H1308" s="14">
        <f>H1307+G1308</f>
        <v/>
      </c>
      <c r="I1308" s="5">
        <f>IF(H1308&lt;=p_rot_a,"A",IF(H1308&lt;=p_rot_b,"B","C"))</f>
        <v/>
      </c>
      <c r="J1308" s="5" t="inlineStr">
        <is>
          <t>NO</t>
        </is>
      </c>
    </row>
    <row r="1309">
      <c r="A1309" s="5" t="inlineStr">
        <is>
          <t>PINT-PA-0103</t>
        </is>
      </c>
      <c r="B1309" s="5" t="inlineStr">
        <is>
          <t>STAINLESS BLANCO MATE GALON OF374-4</t>
        </is>
      </c>
      <c r="C1309" s="5" t="inlineStr">
        <is>
          <t>PINTURA ACRILICA</t>
        </is>
      </c>
      <c r="D1309" s="11" t="n">
        <v>20</v>
      </c>
      <c r="E1309" s="12" t="n">
        <v>103628.17</v>
      </c>
      <c r="F1309" s="12" t="n">
        <v>314513.27</v>
      </c>
      <c r="G1309" s="14">
        <f>E1309/SUM(E$2:E$4165)</f>
        <v/>
      </c>
      <c r="H1309" s="14">
        <f>H1308+G1309</f>
        <v/>
      </c>
      <c r="I1309" s="5">
        <f>IF(H1309&lt;=p_rot_a,"A",IF(H1309&lt;=p_rot_b,"B","C"))</f>
        <v/>
      </c>
      <c r="J1309" s="5" t="inlineStr">
        <is>
          <t>NO</t>
        </is>
      </c>
    </row>
    <row r="1310">
      <c r="A1310" s="5" t="inlineStr">
        <is>
          <t>74045</t>
        </is>
      </c>
      <c r="B1310" s="5" t="inlineStr">
        <is>
          <t>CH CENTRO DE CARGA 16 EMPOTRAR 16L 125BF</t>
        </is>
      </c>
      <c r="C1310" s="5" t="inlineStr">
        <is>
          <t>ACCESORIOS ELECTRICOS Y CABLES</t>
        </is>
      </c>
      <c r="D1310" s="11" t="n">
        <v>6</v>
      </c>
      <c r="E1310" s="12" t="n">
        <v>103209.89</v>
      </c>
      <c r="F1310" s="12" t="n">
        <v>459581.09</v>
      </c>
      <c r="G1310" s="14">
        <f>E1310/SUM(E$2:E$4165)</f>
        <v/>
      </c>
      <c r="H1310" s="14">
        <f>H1309+G1310</f>
        <v/>
      </c>
      <c r="I1310" s="5">
        <f>IF(H1310&lt;=p_rot_a,"A",IF(H1310&lt;=p_rot_b,"B","C"))</f>
        <v/>
      </c>
      <c r="J1310" s="5" t="inlineStr">
        <is>
          <t>NO</t>
        </is>
      </c>
    </row>
    <row r="1311">
      <c r="A1311" s="5" t="inlineStr">
        <is>
          <t>1125</t>
        </is>
      </c>
      <c r="B1311" s="5" t="inlineStr">
        <is>
          <t>ARENA FINA METRO</t>
        </is>
      </c>
      <c r="C1311" s="5" t="inlineStr">
        <is>
          <t>AGREGADOS</t>
        </is>
      </c>
      <c r="D1311" s="11" t="n">
        <v>14</v>
      </c>
      <c r="E1311" s="12" t="n">
        <v>103185.84</v>
      </c>
      <c r="F1311" s="12" t="n">
        <v>375752.26</v>
      </c>
      <c r="G1311" s="14">
        <f>E1311/SUM(E$2:E$4165)</f>
        <v/>
      </c>
      <c r="H1311" s="14">
        <f>H1310+G1311</f>
        <v/>
      </c>
      <c r="I1311" s="5">
        <f>IF(H1311&lt;=p_rot_a,"A",IF(H1311&lt;=p_rot_b,"B","C"))</f>
        <v/>
      </c>
      <c r="J1311" s="5" t="inlineStr">
        <is>
          <t>NO</t>
        </is>
      </c>
    </row>
    <row r="1312">
      <c r="A1312" s="5" t="inlineStr">
        <is>
          <t>9731</t>
        </is>
      </c>
      <c r="B1312" s="5" t="inlineStr">
        <is>
          <t>TORNILLO AVELLANADO ALAS ESTRIAS 11/2 PB</t>
        </is>
      </c>
      <c r="C1312" s="5" t="inlineStr">
        <is>
          <t>TORNILLERIA</t>
        </is>
      </c>
      <c r="D1312" s="11" t="n">
        <v>111</v>
      </c>
      <c r="E1312" s="12" t="n">
        <v>102996.8</v>
      </c>
      <c r="F1312" s="12" t="n">
        <v>213441.8</v>
      </c>
      <c r="G1312" s="14">
        <f>E1312/SUM(E$2:E$4165)</f>
        <v/>
      </c>
      <c r="H1312" s="14">
        <f>H1311+G1312</f>
        <v/>
      </c>
      <c r="I1312" s="5">
        <f>IF(H1312&lt;=p_rot_a,"A",IF(H1312&lt;=p_rot_b,"B","C"))</f>
        <v/>
      </c>
      <c r="J1312" s="5" t="inlineStr">
        <is>
          <t>NO</t>
        </is>
      </c>
    </row>
    <row r="1313">
      <c r="A1313" s="5" t="inlineStr">
        <is>
          <t>10300</t>
        </is>
      </c>
      <c r="B1313" s="5" t="inlineStr">
        <is>
          <t>RODAPIE CANET CAFE 2.40 MTS 6.5cm</t>
        </is>
      </c>
      <c r="C1313" s="5" t="inlineStr">
        <is>
          <t>FERRETERIA GENERAL</t>
        </is>
      </c>
      <c r="D1313" s="11" t="n">
        <v>90</v>
      </c>
      <c r="E1313" s="12" t="n">
        <v>102902.04</v>
      </c>
      <c r="F1313" s="12" t="n">
        <v>374527.31</v>
      </c>
      <c r="G1313" s="14">
        <f>E1313/SUM(E$2:E$4165)</f>
        <v/>
      </c>
      <c r="H1313" s="14">
        <f>H1312+G1313</f>
        <v/>
      </c>
      <c r="I1313" s="5">
        <f>IF(H1313&lt;=p_rot_a,"A",IF(H1313&lt;=p_rot_b,"B","C"))</f>
        <v/>
      </c>
      <c r="J1313" s="5" t="inlineStr">
        <is>
          <t>NO</t>
        </is>
      </c>
    </row>
    <row r="1314">
      <c r="A1314" s="5" t="inlineStr">
        <is>
          <t>10160004</t>
        </is>
      </c>
      <c r="B1314" s="5" t="inlineStr">
        <is>
          <t>TUBO IND. CUADRADO 11/2X11/2 1.20MM GALVANIZADO</t>
        </is>
      </c>
      <c r="C1314" s="5" t="inlineStr">
        <is>
          <t>TUBERIA INDUSTRIAL</t>
        </is>
      </c>
      <c r="D1314" s="11" t="n">
        <v>106</v>
      </c>
      <c r="E1314" s="12" t="n">
        <v>102718.44</v>
      </c>
      <c r="F1314" s="12" t="n">
        <v>594267.54</v>
      </c>
      <c r="G1314" s="14">
        <f>E1314/SUM(E$2:E$4165)</f>
        <v/>
      </c>
      <c r="H1314" s="14">
        <f>H1313+G1314</f>
        <v/>
      </c>
      <c r="I1314" s="5">
        <f>IF(H1314&lt;=p_rot_a,"A",IF(H1314&lt;=p_rot_b,"B","C"))</f>
        <v/>
      </c>
      <c r="J1314" s="5" t="inlineStr">
        <is>
          <t>NO</t>
        </is>
      </c>
    </row>
    <row r="1315">
      <c r="A1315" s="5" t="inlineStr">
        <is>
          <t>20100007</t>
        </is>
      </c>
      <c r="B1315" s="5" t="inlineStr">
        <is>
          <t xml:space="preserve">AZULEJO DOVELA CAFE 20x30 CAJA 1.50M2 </t>
        </is>
      </c>
      <c r="C1315" s="5" t="inlineStr">
        <is>
          <t>AZULEJOS</t>
        </is>
      </c>
      <c r="D1315" s="11" t="n">
        <v>61</v>
      </c>
      <c r="E1315" s="12" t="n">
        <v>102366.37</v>
      </c>
      <c r="F1315" s="12" t="n">
        <v>469693.12</v>
      </c>
      <c r="G1315" s="14">
        <f>E1315/SUM(E$2:E$4165)</f>
        <v/>
      </c>
      <c r="H1315" s="14">
        <f>H1314+G1315</f>
        <v/>
      </c>
      <c r="I1315" s="5">
        <f>IF(H1315&lt;=p_rot_a,"A",IF(H1315&lt;=p_rot_b,"B","C"))</f>
        <v/>
      </c>
      <c r="J1315" s="5" t="inlineStr">
        <is>
          <t>NO</t>
        </is>
      </c>
    </row>
    <row r="1316">
      <c r="A1316" s="5" t="inlineStr">
        <is>
          <t>351100300991496</t>
        </is>
      </c>
      <c r="B1316" s="5" t="inlineStr">
        <is>
          <t>PERFIL H UNION NIQUEL PARA LAMINA PVC 2.5M</t>
        </is>
      </c>
      <c r="C1316" s="5" t="inlineStr">
        <is>
          <t>LAMINA PVC, BAMBU, ACC</t>
        </is>
      </c>
      <c r="D1316" s="11" t="n">
        <v>59</v>
      </c>
      <c r="E1316" s="12" t="n">
        <v>102183.57</v>
      </c>
      <c r="F1316" s="12" t="n">
        <v>156346.1</v>
      </c>
      <c r="G1316" s="14">
        <f>E1316/SUM(E$2:E$4165)</f>
        <v/>
      </c>
      <c r="H1316" s="14">
        <f>H1315+G1316</f>
        <v/>
      </c>
      <c r="I1316" s="5">
        <f>IF(H1316&lt;=p_rot_a,"A",IF(H1316&lt;=p_rot_b,"B","C"))</f>
        <v/>
      </c>
      <c r="J1316" s="5" t="inlineStr">
        <is>
          <t>NO</t>
        </is>
      </c>
    </row>
    <row r="1317">
      <c r="A1317" s="5" t="inlineStr">
        <is>
          <t>351100300992322</t>
        </is>
      </c>
      <c r="B1317" s="5" t="inlineStr">
        <is>
          <t>LAVATORIO TIPO BOWL MARMOL GRIS FF-9047SA RECTANGULAR</t>
        </is>
      </c>
      <c r="C1317" s="5" t="inlineStr">
        <is>
          <t>IMPORTACION LOZA</t>
        </is>
      </c>
      <c r="D1317" s="11" t="n">
        <v>5</v>
      </c>
      <c r="E1317" s="12" t="n">
        <v>101897.38</v>
      </c>
      <c r="F1317" s="12" t="n">
        <v>173017.7</v>
      </c>
      <c r="G1317" s="14">
        <f>E1317/SUM(E$2:E$4165)</f>
        <v/>
      </c>
      <c r="H1317" s="14">
        <f>H1316+G1317</f>
        <v/>
      </c>
      <c r="I1317" s="5">
        <f>IF(H1317&lt;=p_rot_a,"A",IF(H1317&lt;=p_rot_b,"B","C"))</f>
        <v/>
      </c>
      <c r="J1317" s="5" t="inlineStr">
        <is>
          <t>NO</t>
        </is>
      </c>
    </row>
    <row r="1318">
      <c r="A1318" s="5" t="inlineStr">
        <is>
          <t>PINT-PA-0109</t>
        </is>
      </c>
      <c r="B1318" s="5" t="inlineStr">
        <is>
          <t>STAINLESS PASTEL SATIN GALON OF266-4</t>
        </is>
      </c>
      <c r="C1318" s="5" t="inlineStr">
        <is>
          <t>PINTURA ACRILICA</t>
        </is>
      </c>
      <c r="D1318" s="11" t="n">
        <v>22</v>
      </c>
      <c r="E1318" s="12" t="n">
        <v>101657.65</v>
      </c>
      <c r="F1318" s="12" t="n">
        <v>317279.65</v>
      </c>
      <c r="G1318" s="14">
        <f>E1318/SUM(E$2:E$4165)</f>
        <v/>
      </c>
      <c r="H1318" s="14">
        <f>H1317+G1318</f>
        <v/>
      </c>
      <c r="I1318" s="5">
        <f>IF(H1318&lt;=p_rot_a,"A",IF(H1318&lt;=p_rot_b,"B","C"))</f>
        <v/>
      </c>
      <c r="J1318" s="5" t="inlineStr">
        <is>
          <t>NO</t>
        </is>
      </c>
    </row>
    <row r="1319">
      <c r="A1319" s="5" t="inlineStr">
        <is>
          <t>7199</t>
        </is>
      </c>
      <c r="B1319" s="5" t="inlineStr">
        <is>
          <t>CUBO TECHO 3/8</t>
        </is>
      </c>
      <c r="C1319" s="5" t="inlineStr">
        <is>
          <t>FERRETERIA GENERAL</t>
        </is>
      </c>
      <c r="D1319" s="11" t="n">
        <v>357</v>
      </c>
      <c r="E1319" s="12" t="n">
        <v>101655.82</v>
      </c>
      <c r="F1319" s="12" t="n">
        <v>165785.4</v>
      </c>
      <c r="G1319" s="14">
        <f>E1319/SUM(E$2:E$4165)</f>
        <v/>
      </c>
      <c r="H1319" s="14">
        <f>H1318+G1319</f>
        <v/>
      </c>
      <c r="I1319" s="5">
        <f>IF(H1319&lt;=p_rot_a,"A",IF(H1319&lt;=p_rot_b,"B","C"))</f>
        <v/>
      </c>
      <c r="J1319" s="5" t="inlineStr">
        <is>
          <t>NO</t>
        </is>
      </c>
    </row>
    <row r="1320">
      <c r="A1320" s="5" t="inlineStr">
        <is>
          <t>PINT-PA-0074</t>
        </is>
      </c>
      <c r="B1320" s="5" t="inlineStr">
        <is>
          <t>SUPRA LATEX ACCENT MATE 1/4 VA966-5</t>
        </is>
      </c>
      <c r="C1320" s="5" t="inlineStr">
        <is>
          <t>PINTURA ACRILICA</t>
        </is>
      </c>
      <c r="D1320" s="11" t="n">
        <v>37</v>
      </c>
      <c r="E1320" s="12" t="n">
        <v>101633.96</v>
      </c>
      <c r="F1320" s="12" t="n">
        <v>165840.71</v>
      </c>
      <c r="G1320" s="14">
        <f>E1320/SUM(E$2:E$4165)</f>
        <v/>
      </c>
      <c r="H1320" s="14">
        <f>H1319+G1320</f>
        <v/>
      </c>
      <c r="I1320" s="5">
        <f>IF(H1320&lt;=p_rot_a,"A",IF(H1320&lt;=p_rot_b,"B","C"))</f>
        <v/>
      </c>
      <c r="J1320" s="5" t="inlineStr">
        <is>
          <t>NO</t>
        </is>
      </c>
    </row>
    <row r="1321">
      <c r="A1321" s="5" t="inlineStr">
        <is>
          <t>9100</t>
        </is>
      </c>
      <c r="B1321" s="5" t="inlineStr">
        <is>
          <t>CODO 4 X 45</t>
        </is>
      </c>
      <c r="C1321" s="5" t="inlineStr">
        <is>
          <t>TUBERIA PVC, CANOAS Y ACCESORIOS</t>
        </is>
      </c>
      <c r="D1321" s="11" t="n">
        <v>67</v>
      </c>
      <c r="E1321" s="12" t="n">
        <v>101412.05</v>
      </c>
      <c r="F1321" s="12" t="n">
        <v>156502.09</v>
      </c>
      <c r="G1321" s="14">
        <f>E1321/SUM(E$2:E$4165)</f>
        <v/>
      </c>
      <c r="H1321" s="14">
        <f>H1320+G1321</f>
        <v/>
      </c>
      <c r="I1321" s="5">
        <f>IF(H1321&lt;=p_rot_a,"A",IF(H1321&lt;=p_rot_b,"B","C"))</f>
        <v/>
      </c>
      <c r="J1321" s="5" t="inlineStr">
        <is>
          <t>NO</t>
        </is>
      </c>
    </row>
    <row r="1322">
      <c r="A1322" s="5" t="inlineStr">
        <is>
          <t>351100300992840</t>
        </is>
      </c>
      <c r="B1322" s="5" t="inlineStr">
        <is>
          <t>LLAVE LAVATORIO ALTA TIPO BOWL SATINADA AGUA FRIA Y AGUA CALIENTE HTK-M-12S</t>
        </is>
      </c>
      <c r="C1322" s="5" t="inlineStr">
        <is>
          <t>IMPORTACION GRIFERIA</t>
        </is>
      </c>
      <c r="D1322" s="11" t="n">
        <v>10</v>
      </c>
      <c r="E1322" s="12" t="n">
        <v>101380.31</v>
      </c>
      <c r="F1322" s="12" t="n">
        <v>157858.41</v>
      </c>
      <c r="G1322" s="14">
        <f>E1322/SUM(E$2:E$4165)</f>
        <v/>
      </c>
      <c r="H1322" s="14">
        <f>H1321+G1322</f>
        <v/>
      </c>
      <c r="I1322" s="5">
        <f>IF(H1322&lt;=p_rot_a,"A",IF(H1322&lt;=p_rot_b,"B","C"))</f>
        <v/>
      </c>
      <c r="J1322" s="5" t="inlineStr">
        <is>
          <t>NO</t>
        </is>
      </c>
    </row>
    <row r="1323">
      <c r="A1323" s="5" t="inlineStr">
        <is>
          <t>PINT-PA-0099</t>
        </is>
      </c>
      <c r="B1323" s="5" t="inlineStr">
        <is>
          <t>SUPRA SATIN PASTEL GALON VA3681-4</t>
        </is>
      </c>
      <c r="C1323" s="5" t="inlineStr">
        <is>
          <t>PINTURA ACRILICA</t>
        </is>
      </c>
      <c r="D1323" s="11" t="n">
        <v>23</v>
      </c>
      <c r="E1323" s="12" t="n">
        <v>101028.72</v>
      </c>
      <c r="F1323" s="12" t="n">
        <v>278304.42</v>
      </c>
      <c r="G1323" s="14">
        <f>E1323/SUM(E$2:E$4165)</f>
        <v/>
      </c>
      <c r="H1323" s="14">
        <f>H1322+G1323</f>
        <v/>
      </c>
      <c r="I1323" s="5">
        <f>IF(H1323&lt;=p_rot_a,"A",IF(H1323&lt;=p_rot_b,"B","C"))</f>
        <v/>
      </c>
      <c r="J1323" s="5" t="inlineStr">
        <is>
          <t>NO</t>
        </is>
      </c>
    </row>
    <row r="1324">
      <c r="A1324" s="5" t="inlineStr">
        <is>
          <t>456354353534</t>
        </is>
      </c>
      <c r="B1324" s="5" t="inlineStr">
        <is>
          <t>TOTAL ROTO MARTILLO UTH110286 DEMOLEDOR 1050W</t>
        </is>
      </c>
      <c r="C1324" s="5" t="inlineStr">
        <is>
          <t>HERRAMIENTA ELECTRICA</t>
        </is>
      </c>
      <c r="D1324" s="11" t="n">
        <v>10</v>
      </c>
      <c r="E1324" s="12" t="n">
        <v>100992.38</v>
      </c>
      <c r="F1324" s="12" t="n">
        <v>454697</v>
      </c>
      <c r="G1324" s="14">
        <f>E1324/SUM(E$2:E$4165)</f>
        <v/>
      </c>
      <c r="H1324" s="14">
        <f>H1323+G1324</f>
        <v/>
      </c>
      <c r="I1324" s="5">
        <f>IF(H1324&lt;=p_rot_a,"A",IF(H1324&lt;=p_rot_b,"B","C"))</f>
        <v/>
      </c>
      <c r="J1324" s="5" t="inlineStr">
        <is>
          <t>NO</t>
        </is>
      </c>
    </row>
    <row r="1325">
      <c r="A1325" s="5" t="inlineStr">
        <is>
          <t>10140042</t>
        </is>
      </c>
      <c r="B1325" s="5" t="inlineStr">
        <is>
          <t>TUBO ESTRUCT. RECTANGULAR 4X6 2.38MM NEGRO</t>
        </is>
      </c>
      <c r="C1325" s="5" t="inlineStr">
        <is>
          <t>TUBERIA ESTRUCTURAL</t>
        </is>
      </c>
      <c r="D1325" s="11" t="n">
        <v>19</v>
      </c>
      <c r="E1325" s="12" t="n">
        <v>100973.11</v>
      </c>
      <c r="F1325" s="12" t="n">
        <v>596633.71</v>
      </c>
      <c r="G1325" s="14">
        <f>E1325/SUM(E$2:E$4165)</f>
        <v/>
      </c>
      <c r="H1325" s="14">
        <f>H1324+G1325</f>
        <v/>
      </c>
      <c r="I1325" s="5">
        <f>IF(H1325&lt;=p_rot_a,"A",IF(H1325&lt;=p_rot_b,"B","C"))</f>
        <v/>
      </c>
      <c r="J1325" s="5" t="inlineStr">
        <is>
          <t>NO</t>
        </is>
      </c>
    </row>
    <row r="1326">
      <c r="A1326" s="5" t="inlineStr">
        <is>
          <t>351100300992835</t>
        </is>
      </c>
      <c r="B1326" s="5" t="inlineStr">
        <is>
          <t>DESAGUE PARA BAÑO GRIS PLOMO TIPO POP UP 4 PULG CUADRADO ACERO INOX HTK-RJ-B/M</t>
        </is>
      </c>
      <c r="C1326" s="5" t="inlineStr">
        <is>
          <t>IMPORTACION GRIFERIA</t>
        </is>
      </c>
      <c r="D1326" s="11" t="n">
        <v>24</v>
      </c>
      <c r="E1326" s="12" t="n">
        <v>100857.86</v>
      </c>
      <c r="F1326" s="12" t="n">
        <v>137535.4</v>
      </c>
      <c r="G1326" s="14">
        <f>E1326/SUM(E$2:E$4165)</f>
        <v/>
      </c>
      <c r="H1326" s="14">
        <f>H1325+G1326</f>
        <v/>
      </c>
      <c r="I1326" s="5">
        <f>IF(H1326&lt;=p_rot_a,"A",IF(H1326&lt;=p_rot_b,"B","C"))</f>
        <v/>
      </c>
      <c r="J1326" s="5" t="inlineStr">
        <is>
          <t>NO</t>
        </is>
      </c>
    </row>
    <row r="1327">
      <c r="A1327" s="5" t="inlineStr">
        <is>
          <t>351100300990575</t>
        </is>
      </c>
      <c r="B1327" s="5" t="inlineStr">
        <is>
          <t>CABLE TSJ 2X14</t>
        </is>
      </c>
      <c r="C1327" s="5" t="inlineStr">
        <is>
          <t>ACCESORIOS ELECTRICOS Y CABLES</t>
        </is>
      </c>
      <c r="D1327" s="11" t="n">
        <v>515</v>
      </c>
      <c r="E1327" s="12" t="n">
        <v>100642.71</v>
      </c>
      <c r="F1327" s="12" t="n">
        <v>396119.23</v>
      </c>
      <c r="G1327" s="14">
        <f>E1327/SUM(E$2:E$4165)</f>
        <v/>
      </c>
      <c r="H1327" s="14">
        <f>H1326+G1327</f>
        <v/>
      </c>
      <c r="I1327" s="5">
        <f>IF(H1327&lt;=p_rot_a,"A",IF(H1327&lt;=p_rot_b,"B","C"))</f>
        <v/>
      </c>
      <c r="J1327" s="5" t="inlineStr">
        <is>
          <t>NO</t>
        </is>
      </c>
    </row>
    <row r="1328">
      <c r="A1328" s="5" t="inlineStr">
        <is>
          <t>PINT-PA-0110</t>
        </is>
      </c>
      <c r="B1328" s="5" t="inlineStr">
        <is>
          <t>STAINLESS TINT SATIN GALON OF267-4</t>
        </is>
      </c>
      <c r="C1328" s="5" t="inlineStr">
        <is>
          <t>PINTURA ACRILICA</t>
        </is>
      </c>
      <c r="D1328" s="11" t="n">
        <v>15</v>
      </c>
      <c r="E1328" s="12" t="n">
        <v>100243.05</v>
      </c>
      <c r="F1328" s="12" t="n">
        <v>224038.05</v>
      </c>
      <c r="G1328" s="14">
        <f>E1328/SUM(E$2:E$4165)</f>
        <v/>
      </c>
      <c r="H1328" s="14">
        <f>H1327+G1328</f>
        <v/>
      </c>
      <c r="I1328" s="5">
        <f>IF(H1328&lt;=p_rot_a,"A",IF(H1328&lt;=p_rot_b,"B","C"))</f>
        <v/>
      </c>
      <c r="J1328" s="5" t="inlineStr">
        <is>
          <t>NO</t>
        </is>
      </c>
    </row>
    <row r="1329">
      <c r="A1329" s="5" t="inlineStr">
        <is>
          <t>351100300992325</t>
        </is>
      </c>
      <c r="B1329" s="5" t="inlineStr">
        <is>
          <t xml:space="preserve">LAVATORIO TIPO BOWL BLANCO REDONDO FF-9061 </t>
        </is>
      </c>
      <c r="C1329" s="5" t="inlineStr">
        <is>
          <t>IMPORTACION LOZA</t>
        </is>
      </c>
      <c r="D1329" s="11" t="n">
        <v>7</v>
      </c>
      <c r="E1329" s="12" t="n">
        <v>99935.28999999999</v>
      </c>
      <c r="F1329" s="12" t="n">
        <v>166558.82</v>
      </c>
      <c r="G1329" s="14">
        <f>E1329/SUM(E$2:E$4165)</f>
        <v/>
      </c>
      <c r="H1329" s="14">
        <f>H1328+G1329</f>
        <v/>
      </c>
      <c r="I1329" s="5">
        <f>IF(H1329&lt;=p_rot_a,"A",IF(H1329&lt;=p_rot_b,"B","C"))</f>
        <v/>
      </c>
      <c r="J1329" s="5" t="inlineStr">
        <is>
          <t>NO</t>
        </is>
      </c>
    </row>
    <row r="1330">
      <c r="A1330" s="5" t="inlineStr">
        <is>
          <t>5465445</t>
        </is>
      </c>
      <c r="B1330" s="5" t="inlineStr">
        <is>
          <t>ASIENTO PARA DUCHA ACERO INOX 304 9MM ESPESOR PLEGABLE  PESO MAX 200KG COLOR NEGRO</t>
        </is>
      </c>
      <c r="C1330" s="5" t="inlineStr">
        <is>
          <t>IMPORTACION LOZA</t>
        </is>
      </c>
      <c r="D1330" s="11" t="n">
        <v>6</v>
      </c>
      <c r="E1330" s="12" t="n">
        <v>99851.2</v>
      </c>
      <c r="F1330" s="12" t="n">
        <v>422121.27</v>
      </c>
      <c r="G1330" s="14">
        <f>E1330/SUM(E$2:E$4165)</f>
        <v/>
      </c>
      <c r="H1330" s="14">
        <f>H1329+G1330</f>
        <v/>
      </c>
      <c r="I1330" s="5">
        <f>IF(H1330&lt;=p_rot_a,"A",IF(H1330&lt;=p_rot_b,"B","C"))</f>
        <v/>
      </c>
      <c r="J1330" s="5" t="inlineStr">
        <is>
          <t>NO</t>
        </is>
      </c>
    </row>
    <row r="1331">
      <c r="A1331" s="5" t="inlineStr">
        <is>
          <t>5119</t>
        </is>
      </c>
      <c r="B1331" s="5" t="inlineStr">
        <is>
          <t>LAMINA DIFUSORA CUADRICULADA VENTILACION</t>
        </is>
      </c>
      <c r="C1331" s="5" t="inlineStr">
        <is>
          <t>LAMINAS Y PERFILERIA LIVIANA</t>
        </is>
      </c>
      <c r="D1331" s="11" t="n">
        <v>32</v>
      </c>
      <c r="E1331" s="12" t="n">
        <v>99784.69</v>
      </c>
      <c r="F1331" s="12" t="n">
        <v>355615.01</v>
      </c>
      <c r="G1331" s="14">
        <f>E1331/SUM(E$2:E$4165)</f>
        <v/>
      </c>
      <c r="H1331" s="14">
        <f>H1330+G1331</f>
        <v/>
      </c>
      <c r="I1331" s="5">
        <f>IF(H1331&lt;=p_rot_a,"A",IF(H1331&lt;=p_rot_b,"B","C"))</f>
        <v/>
      </c>
      <c r="J1331" s="5" t="inlineStr">
        <is>
          <t>NO</t>
        </is>
      </c>
    </row>
    <row r="1332">
      <c r="A1332" s="5" t="inlineStr">
        <is>
          <t>351100300991775</t>
        </is>
      </c>
      <c r="B1332" s="5" t="inlineStr">
        <is>
          <t>LAVATORIO BOWL CUADRADO DORADO LX-C015 GRACIELA</t>
        </is>
      </c>
      <c r="C1332" s="5" t="inlineStr">
        <is>
          <t>LOZA SANITARIA</t>
        </is>
      </c>
      <c r="D1332" s="11" t="n">
        <v>7</v>
      </c>
      <c r="E1332" s="12" t="n">
        <v>99704.39</v>
      </c>
      <c r="F1332" s="12" t="n">
        <v>394314.23</v>
      </c>
      <c r="G1332" s="14">
        <f>E1332/SUM(E$2:E$4165)</f>
        <v/>
      </c>
      <c r="H1332" s="14">
        <f>H1331+G1332</f>
        <v/>
      </c>
      <c r="I1332" s="5">
        <f>IF(H1332&lt;=p_rot_a,"A",IF(H1332&lt;=p_rot_b,"B","C"))</f>
        <v/>
      </c>
      <c r="J1332" s="5" t="inlineStr">
        <is>
          <t>NO</t>
        </is>
      </c>
    </row>
    <row r="1333">
      <c r="A1333" s="5" t="inlineStr">
        <is>
          <t>351100300991998</t>
        </is>
      </c>
      <c r="B1333" s="5" t="inlineStr">
        <is>
          <t>ESQUINERO BLANCO DE053 PANEL ACANALADO 1X1 2.90M WALL PANEL</t>
        </is>
      </c>
      <c r="C1333" s="5" t="inlineStr">
        <is>
          <t>PANEL ACANALADO INTERIOR</t>
        </is>
      </c>
      <c r="D1333" s="11" t="n">
        <v>55</v>
      </c>
      <c r="E1333" s="12" t="n">
        <v>99251.74000000001</v>
      </c>
      <c r="F1333" s="12" t="n">
        <v>170168.14</v>
      </c>
      <c r="G1333" s="14">
        <f>E1333/SUM(E$2:E$4165)</f>
        <v/>
      </c>
      <c r="H1333" s="14">
        <f>H1332+G1333</f>
        <v/>
      </c>
      <c r="I1333" s="5">
        <f>IF(H1333&lt;=p_rot_a,"A",IF(H1333&lt;=p_rot_b,"B","C"))</f>
        <v/>
      </c>
      <c r="J1333" s="5" t="inlineStr">
        <is>
          <t>NO</t>
        </is>
      </c>
    </row>
    <row r="1334">
      <c r="A1334" s="5" t="inlineStr">
        <is>
          <t>351100300991602</t>
        </is>
      </c>
      <c r="B1334" s="5" t="inlineStr">
        <is>
          <t>PANEL ACANALADO DE051 MADERA GRIS 12CM X 2.90M WALL PANEL</t>
        </is>
      </c>
      <c r="C1334" s="5" t="inlineStr">
        <is>
          <t>PANEL ACANALADO INTERIOR</t>
        </is>
      </c>
      <c r="D1334" s="11" t="n">
        <v>69</v>
      </c>
      <c r="E1334" s="12" t="n">
        <v>98793.72</v>
      </c>
      <c r="F1334" s="12" t="n">
        <v>397758.6</v>
      </c>
      <c r="G1334" s="14">
        <f>E1334/SUM(E$2:E$4165)</f>
        <v/>
      </c>
      <c r="H1334" s="14">
        <f>H1333+G1334</f>
        <v/>
      </c>
      <c r="I1334" s="5">
        <f>IF(H1334&lt;=p_rot_a,"A",IF(H1334&lt;=p_rot_b,"B","C"))</f>
        <v/>
      </c>
      <c r="J1334" s="5" t="inlineStr">
        <is>
          <t>NO</t>
        </is>
      </c>
    </row>
    <row r="1335">
      <c r="A1335" s="5" t="inlineStr">
        <is>
          <t>5394</t>
        </is>
      </c>
      <c r="B1335" s="5" t="inlineStr">
        <is>
          <t>ZINC #26 LEGITIMO 3.05 0.45MM</t>
        </is>
      </c>
      <c r="C1335" s="5" t="inlineStr">
        <is>
          <t>TUBERIA INDUSTRIAL, HIERROS PLANOS Y CORRUGADOS</t>
        </is>
      </c>
      <c r="D1335" s="11" t="n">
        <v>69</v>
      </c>
      <c r="E1335" s="12" t="n">
        <v>98392.8</v>
      </c>
      <c r="F1335" s="12" t="n">
        <v>499192.8</v>
      </c>
      <c r="G1335" s="14">
        <f>E1335/SUM(E$2:E$4165)</f>
        <v/>
      </c>
      <c r="H1335" s="14">
        <f>H1334+G1335</f>
        <v/>
      </c>
      <c r="I1335" s="5">
        <f>IF(H1335&lt;=p_rot_a,"A",IF(H1335&lt;=p_rot_b,"B","C"))</f>
        <v/>
      </c>
      <c r="J1335" s="5" t="inlineStr">
        <is>
          <t>NO</t>
        </is>
      </c>
    </row>
    <row r="1336">
      <c r="A1336" s="5" t="inlineStr">
        <is>
          <t>7691</t>
        </is>
      </c>
      <c r="B1336" s="5" t="inlineStr">
        <is>
          <t>CINTA TAPAGOTERAS 10 CM X 1 MTS</t>
        </is>
      </c>
      <c r="C1336" s="5" t="inlineStr">
        <is>
          <t>FERRETERIA GENERAL</t>
        </is>
      </c>
      <c r="D1336" s="11" t="n">
        <v>122</v>
      </c>
      <c r="E1336" s="12" t="n">
        <v>97941.55</v>
      </c>
      <c r="F1336" s="12" t="n">
        <v>295325.1</v>
      </c>
      <c r="G1336" s="14">
        <f>E1336/SUM(E$2:E$4165)</f>
        <v/>
      </c>
      <c r="H1336" s="14">
        <f>H1335+G1336</f>
        <v/>
      </c>
      <c r="I1336" s="5">
        <f>IF(H1336&lt;=p_rot_a,"A",IF(H1336&lt;=p_rot_b,"B","C"))</f>
        <v/>
      </c>
      <c r="J1336" s="5" t="inlineStr">
        <is>
          <t>NO</t>
        </is>
      </c>
    </row>
    <row r="1337">
      <c r="A1337" s="5" t="inlineStr">
        <is>
          <t>168</t>
        </is>
      </c>
      <c r="B1337" s="5" t="inlineStr">
        <is>
          <t>CAJA DE REGISTRO CONCRETO</t>
        </is>
      </c>
      <c r="C1337" s="5" t="inlineStr">
        <is>
          <t>BLOQUES, VARILLAS, MALLAS</t>
        </is>
      </c>
      <c r="D1337" s="11" t="n">
        <v>66</v>
      </c>
      <c r="E1337" s="12" t="n">
        <v>97637.25999999999</v>
      </c>
      <c r="F1337" s="12" t="n">
        <v>348787.06</v>
      </c>
      <c r="G1337" s="14">
        <f>E1337/SUM(E$2:E$4165)</f>
        <v/>
      </c>
      <c r="H1337" s="14">
        <f>H1336+G1337</f>
        <v/>
      </c>
      <c r="I1337" s="5">
        <f>IF(H1337&lt;=p_rot_a,"A",IF(H1337&lt;=p_rot_b,"B","C"))</f>
        <v/>
      </c>
      <c r="J1337" s="5" t="inlineStr">
        <is>
          <t>NO</t>
        </is>
      </c>
    </row>
    <row r="1338">
      <c r="A1338" s="5" t="inlineStr">
        <is>
          <t>20120008</t>
        </is>
      </c>
      <c r="B1338" s="5" t="inlineStr">
        <is>
          <t>FACHALETA RIBAZO MARRON 29X49CM CJA 1.45M2</t>
        </is>
      </c>
      <c r="C1338" s="5" t="inlineStr">
        <is>
          <t>SIN CATEGORIA</t>
        </is>
      </c>
      <c r="D1338" s="11" t="n">
        <v>46</v>
      </c>
      <c r="E1338" s="12" t="n">
        <v>97151.82000000001</v>
      </c>
      <c r="F1338" s="12" t="n">
        <v>434331.82</v>
      </c>
      <c r="G1338" s="14">
        <f>E1338/SUM(E$2:E$4165)</f>
        <v/>
      </c>
      <c r="H1338" s="14">
        <f>H1337+G1338</f>
        <v/>
      </c>
      <c r="I1338" s="5">
        <f>IF(H1338&lt;=p_rot_a,"A",IF(H1338&lt;=p_rot_b,"B","C"))</f>
        <v/>
      </c>
      <c r="J1338" s="5" t="inlineStr">
        <is>
          <t>NO</t>
        </is>
      </c>
    </row>
    <row r="1339">
      <c r="A1339" s="5" t="inlineStr">
        <is>
          <t>PINT-AN-0017</t>
        </is>
      </c>
      <c r="B1339" s="5" t="inlineStr">
        <is>
          <t>LANCO ANTICORROSIVO BASE MINIO ROJO 1/4 VA971-5</t>
        </is>
      </c>
      <c r="C1339" s="5" t="inlineStr">
        <is>
          <t>ANTICORROSIVOS Y BASE ACEITE</t>
        </is>
      </c>
      <c r="D1339" s="11" t="n">
        <v>74</v>
      </c>
      <c r="E1339" s="12" t="n">
        <v>97072.98</v>
      </c>
      <c r="F1339" s="12" t="n">
        <v>349834.98</v>
      </c>
      <c r="G1339" s="14">
        <f>E1339/SUM(E$2:E$4165)</f>
        <v/>
      </c>
      <c r="H1339" s="14">
        <f>H1338+G1339</f>
        <v/>
      </c>
      <c r="I1339" s="5">
        <f>IF(H1339&lt;=p_rot_a,"A",IF(H1339&lt;=p_rot_b,"B","C"))</f>
        <v/>
      </c>
      <c r="J1339" s="5" t="inlineStr">
        <is>
          <t>NO</t>
        </is>
      </c>
    </row>
    <row r="1340">
      <c r="A1340" s="5" t="inlineStr">
        <is>
          <t>351100300992596</t>
        </is>
      </c>
      <c r="B1340" s="5" t="inlineStr">
        <is>
          <t>LANCO MAXIMA LATEX TINT MATE CUBETA MA682.2</t>
        </is>
      </c>
      <c r="C1340" s="5" t="inlineStr">
        <is>
          <t>PINTURA ACRILICA</t>
        </is>
      </c>
      <c r="D1340" s="11" t="n">
        <v>3</v>
      </c>
      <c r="E1340" s="12" t="n">
        <v>96932.55</v>
      </c>
      <c r="F1340" s="12" t="n">
        <v>219026.55</v>
      </c>
      <c r="G1340" s="14">
        <f>E1340/SUM(E$2:E$4165)</f>
        <v/>
      </c>
      <c r="H1340" s="14">
        <f>H1339+G1340</f>
        <v/>
      </c>
      <c r="I1340" s="5">
        <f>IF(H1340&lt;=p_rot_a,"A",IF(H1340&lt;=p_rot_b,"B","C"))</f>
        <v/>
      </c>
      <c r="J1340" s="5" t="inlineStr">
        <is>
          <t>NO</t>
        </is>
      </c>
    </row>
    <row r="1341">
      <c r="A1341" s="5" t="inlineStr">
        <is>
          <t>72586</t>
        </is>
      </c>
      <c r="B1341" s="5" t="inlineStr">
        <is>
          <t>TORNILLO GYP 2 1/2 PF</t>
        </is>
      </c>
      <c r="C1341" s="5" t="inlineStr">
        <is>
          <t>TORNILLERIA</t>
        </is>
      </c>
      <c r="D1341" s="11" t="n">
        <v>84</v>
      </c>
      <c r="E1341" s="12" t="n">
        <v>96829.07000000001</v>
      </c>
      <c r="F1341" s="12" t="n">
        <v>140424.07</v>
      </c>
      <c r="G1341" s="14">
        <f>E1341/SUM(E$2:E$4165)</f>
        <v/>
      </c>
      <c r="H1341" s="14">
        <f>H1340+G1341</f>
        <v/>
      </c>
      <c r="I1341" s="5">
        <f>IF(H1341&lt;=p_rot_a,"A",IF(H1341&lt;=p_rot_b,"B","C"))</f>
        <v/>
      </c>
      <c r="J1341" s="5" t="inlineStr">
        <is>
          <t>NO</t>
        </is>
      </c>
    </row>
    <row r="1342">
      <c r="A1342" s="5" t="inlineStr">
        <is>
          <t>351100300992354</t>
        </is>
      </c>
      <c r="B1342" s="5" t="inlineStr">
        <is>
          <t>CACHERA FREGADERO MONOCOMANDO EXPUESTA CROMADA ULTRA LUJOSA AQP-21749</t>
        </is>
      </c>
      <c r="C1342" s="5" t="inlineStr">
        <is>
          <t>IMPORTACION GRIFERIA</t>
        </is>
      </c>
      <c r="D1342" s="11" t="n">
        <v>5</v>
      </c>
      <c r="E1342" s="12" t="n">
        <v>96820.59</v>
      </c>
      <c r="F1342" s="12" t="n">
        <v>202060.36</v>
      </c>
      <c r="G1342" s="14">
        <f>E1342/SUM(E$2:E$4165)</f>
        <v/>
      </c>
      <c r="H1342" s="14">
        <f>H1341+G1342</f>
        <v/>
      </c>
      <c r="I1342" s="5">
        <f>IF(H1342&lt;=p_rot_a,"A",IF(H1342&lt;=p_rot_b,"B","C"))</f>
        <v/>
      </c>
      <c r="J1342" s="5" t="inlineStr">
        <is>
          <t>NO</t>
        </is>
      </c>
    </row>
    <row r="1343">
      <c r="A1343" s="5" t="inlineStr">
        <is>
          <t>9157</t>
        </is>
      </c>
      <c r="B1343" s="5" t="inlineStr">
        <is>
          <t>CANOA PECHO PALOMA PVC 3MTS AMANCO</t>
        </is>
      </c>
      <c r="C1343" s="5" t="inlineStr">
        <is>
          <t>TUBERIA PVC, CANOAS Y ACCESORIOS</t>
        </is>
      </c>
      <c r="D1343" s="11" t="n">
        <v>41</v>
      </c>
      <c r="E1343" s="12" t="n">
        <v>96705.53</v>
      </c>
      <c r="F1343" s="12" t="n">
        <v>401600.31</v>
      </c>
      <c r="G1343" s="14">
        <f>E1343/SUM(E$2:E$4165)</f>
        <v/>
      </c>
      <c r="H1343" s="14">
        <f>H1342+G1343</f>
        <v/>
      </c>
      <c r="I1343" s="5">
        <f>IF(H1343&lt;=p_rot_a,"A",IF(H1343&lt;=p_rot_b,"B","C"))</f>
        <v/>
      </c>
      <c r="J1343" s="5" t="inlineStr">
        <is>
          <t>NO</t>
        </is>
      </c>
    </row>
    <row r="1344">
      <c r="A1344" s="5" t="inlineStr">
        <is>
          <t>10160010</t>
        </is>
      </c>
      <c r="B1344" s="5" t="inlineStr">
        <is>
          <t>TUBO IND. CUADRADO 1/2X1/2 1.20MM NEGRO</t>
        </is>
      </c>
      <c r="C1344" s="5" t="inlineStr">
        <is>
          <t>TUBERIA INDUSTRIAL</t>
        </is>
      </c>
      <c r="D1344" s="11" t="n">
        <v>205</v>
      </c>
      <c r="E1344" s="12" t="n">
        <v>96674.19</v>
      </c>
      <c r="F1344" s="12" t="n">
        <v>460050.52</v>
      </c>
      <c r="G1344" s="14">
        <f>E1344/SUM(E$2:E$4165)</f>
        <v/>
      </c>
      <c r="H1344" s="14">
        <f>H1343+G1344</f>
        <v/>
      </c>
      <c r="I1344" s="5">
        <f>IF(H1344&lt;=p_rot_a,"A",IF(H1344&lt;=p_rot_b,"B","C"))</f>
        <v/>
      </c>
      <c r="J1344" s="5" t="inlineStr">
        <is>
          <t>NO</t>
        </is>
      </c>
    </row>
    <row r="1345">
      <c r="A1345" s="5" t="inlineStr">
        <is>
          <t>351100300992879</t>
        </is>
      </c>
      <c r="B1345" s="5" t="inlineStr">
        <is>
          <t>DRY COAT SATIN TINT GALON DC3041-4</t>
        </is>
      </c>
      <c r="C1345" s="5" t="inlineStr">
        <is>
          <t>IMPERMEABILIZANTES</t>
        </is>
      </c>
      <c r="D1345" s="11" t="n">
        <v>14</v>
      </c>
      <c r="E1345" s="12" t="n">
        <v>96578.57000000001</v>
      </c>
      <c r="F1345" s="12" t="n">
        <v>218672.57</v>
      </c>
      <c r="G1345" s="14">
        <f>E1345/SUM(E$2:E$4165)</f>
        <v/>
      </c>
      <c r="H1345" s="14">
        <f>H1344+G1345</f>
        <v/>
      </c>
      <c r="I1345" s="5">
        <f>IF(H1345&lt;=p_rot_a,"A",IF(H1345&lt;=p_rot_b,"B","C"))</f>
        <v/>
      </c>
      <c r="J1345" s="5" t="inlineStr">
        <is>
          <t>NO</t>
        </is>
      </c>
    </row>
    <row r="1346">
      <c r="A1346" s="5" t="inlineStr">
        <is>
          <t>351100300991185</t>
        </is>
      </c>
      <c r="B1346" s="5" t="inlineStr">
        <is>
          <t>FANAL CERRADURA LUJO NEGRO MATE  MARSELLA 90490-006 LLAVIN</t>
        </is>
      </c>
      <c r="C1346" s="5" t="inlineStr">
        <is>
          <t>FERRETERIA GENERAL</t>
        </is>
      </c>
      <c r="D1346" s="11" t="n">
        <v>14</v>
      </c>
      <c r="E1346" s="12" t="n">
        <v>96220.11</v>
      </c>
      <c r="F1346" s="12" t="n">
        <v>342009.81</v>
      </c>
      <c r="G1346" s="14">
        <f>E1346/SUM(E$2:E$4165)</f>
        <v/>
      </c>
      <c r="H1346" s="14">
        <f>H1345+G1346</f>
        <v/>
      </c>
      <c r="I1346" s="5">
        <f>IF(H1346&lt;=p_rot_a,"A",IF(H1346&lt;=p_rot_b,"B","C"))</f>
        <v/>
      </c>
      <c r="J1346" s="5" t="inlineStr">
        <is>
          <t>NO</t>
        </is>
      </c>
    </row>
    <row r="1347">
      <c r="A1347" s="5" t="inlineStr">
        <is>
          <t>538</t>
        </is>
      </c>
      <c r="B1347" s="5" t="inlineStr">
        <is>
          <t>PRECINTA FIBROLIT 20CM</t>
        </is>
      </c>
      <c r="C1347" s="5" t="inlineStr">
        <is>
          <t>LAMINAS Y PERFILERIA LIVIANA</t>
        </is>
      </c>
      <c r="D1347" s="11" t="n">
        <v>140</v>
      </c>
      <c r="E1347" s="12" t="n">
        <v>95798.32000000001</v>
      </c>
      <c r="F1347" s="12" t="n">
        <v>412553.29</v>
      </c>
      <c r="G1347" s="14">
        <f>E1347/SUM(E$2:E$4165)</f>
        <v/>
      </c>
      <c r="H1347" s="14">
        <f>H1346+G1347</f>
        <v/>
      </c>
      <c r="I1347" s="5">
        <f>IF(H1347&lt;=p_rot_a,"A",IF(H1347&lt;=p_rot_b,"B","C"))</f>
        <v/>
      </c>
      <c r="J1347" s="5" t="inlineStr">
        <is>
          <t>NO</t>
        </is>
      </c>
    </row>
    <row r="1348">
      <c r="A1348" s="5" t="inlineStr">
        <is>
          <t>351100300992181</t>
        </is>
      </c>
      <c r="B1348" s="5" t="inlineStr">
        <is>
          <t xml:space="preserve">AQF-82M CACHERA FREGADERO NEGRA CUELLO ALTO MANIJA PALANCA </t>
        </is>
      </c>
      <c r="C1348" s="5" t="inlineStr">
        <is>
          <t>GRIFERIA - ACC. BAÑO Y COCINA</t>
        </is>
      </c>
      <c r="D1348" s="11" t="n">
        <v>18</v>
      </c>
      <c r="E1348" s="12" t="n">
        <v>95613.52</v>
      </c>
      <c r="F1348" s="12" t="n">
        <v>260807.08</v>
      </c>
      <c r="G1348" s="14">
        <f>E1348/SUM(E$2:E$4165)</f>
        <v/>
      </c>
      <c r="H1348" s="14">
        <f>H1347+G1348</f>
        <v/>
      </c>
      <c r="I1348" s="5">
        <f>IF(H1348&lt;=p_rot_a,"A",IF(H1348&lt;=p_rot_b,"B","C"))</f>
        <v/>
      </c>
      <c r="J1348" s="5" t="inlineStr">
        <is>
          <t>NO</t>
        </is>
      </c>
    </row>
    <row r="1349">
      <c r="A1349" s="5" t="inlineStr">
        <is>
          <t>351100300992213</t>
        </is>
      </c>
      <c r="B1349" s="5" t="inlineStr">
        <is>
          <t>LLAVE DE CHORRO BRONCE MANGO ROJO AQP-102</t>
        </is>
      </c>
      <c r="C1349" s="5" t="inlineStr">
        <is>
          <t>IMPORTACION GRIFERIA</t>
        </is>
      </c>
      <c r="D1349" s="11" t="n">
        <v>82</v>
      </c>
      <c r="E1349" s="12" t="n">
        <v>95569.94</v>
      </c>
      <c r="F1349" s="12" t="n">
        <v>211905.24</v>
      </c>
      <c r="G1349" s="14">
        <f>E1349/SUM(E$2:E$4165)</f>
        <v/>
      </c>
      <c r="H1349" s="14">
        <f>H1348+G1349</f>
        <v/>
      </c>
      <c r="I1349" s="5">
        <f>IF(H1349&lt;=p_rot_a,"A",IF(H1349&lt;=p_rot_b,"B","C"))</f>
        <v/>
      </c>
      <c r="J1349" s="5" t="inlineStr">
        <is>
          <t>NO</t>
        </is>
      </c>
    </row>
    <row r="1350">
      <c r="A1350" s="5" t="inlineStr">
        <is>
          <t>500992841</t>
        </is>
      </c>
      <c r="B1350" s="5" t="inlineStr">
        <is>
          <t>LLAVE LAVATORIO NEGRA METAICA HTK-M-2B</t>
        </is>
      </c>
      <c r="C1350" s="5" t="inlineStr">
        <is>
          <t>IMPORTACION GRIFERIA</t>
        </is>
      </c>
      <c r="D1350" s="11" t="n">
        <v>11</v>
      </c>
      <c r="E1350" s="12" t="n">
        <v>95340.71000000001</v>
      </c>
      <c r="F1350" s="12" t="n">
        <v>135539.82</v>
      </c>
      <c r="G1350" s="14">
        <f>E1350/SUM(E$2:E$4165)</f>
        <v/>
      </c>
      <c r="H1350" s="14">
        <f>H1349+G1350</f>
        <v/>
      </c>
      <c r="I1350" s="5">
        <f>IF(H1350&lt;=p_rot_a,"A",IF(H1350&lt;=p_rot_b,"B","C"))</f>
        <v/>
      </c>
      <c r="J1350" s="5" t="inlineStr">
        <is>
          <t>NO</t>
        </is>
      </c>
    </row>
    <row r="1351">
      <c r="A1351" s="5" t="inlineStr">
        <is>
          <t>990138</t>
        </is>
      </c>
      <c r="B1351" s="5" t="inlineStr">
        <is>
          <t>GATO LLAVIN PICO LORA DURALOCK 777 IZQUIERDO/DERECHO 2 EN 1</t>
        </is>
      </c>
      <c r="C1351" s="5" t="inlineStr">
        <is>
          <t>FERRETERIA GENERAL</t>
        </is>
      </c>
      <c r="D1351" s="11" t="n">
        <v>22</v>
      </c>
      <c r="E1351" s="12" t="n">
        <v>95170</v>
      </c>
      <c r="F1351" s="12" t="n">
        <v>357175</v>
      </c>
      <c r="G1351" s="14">
        <f>E1351/SUM(E$2:E$4165)</f>
        <v/>
      </c>
      <c r="H1351" s="14">
        <f>H1350+G1351</f>
        <v/>
      </c>
      <c r="I1351" s="5">
        <f>IF(H1351&lt;=p_rot_a,"A",IF(H1351&lt;=p_rot_b,"B","C"))</f>
        <v/>
      </c>
      <c r="J1351" s="5" t="inlineStr">
        <is>
          <t>NO</t>
        </is>
      </c>
    </row>
    <row r="1352">
      <c r="A1352" s="5" t="inlineStr">
        <is>
          <t>PINT-AN-0057</t>
        </is>
      </c>
      <c r="B1352" s="5" t="inlineStr">
        <is>
          <t>DUREX BASE AGUA GRIS ANTICORROSIVO GALON DE1492-4</t>
        </is>
      </c>
      <c r="C1352" s="5" t="inlineStr">
        <is>
          <t>ANTICORROSIVOS Y BASE ACEITE</t>
        </is>
      </c>
      <c r="D1352" s="11" t="n">
        <v>17</v>
      </c>
      <c r="E1352" s="12" t="n">
        <v>94868.27</v>
      </c>
      <c r="F1352" s="12" t="n">
        <v>311214.77</v>
      </c>
      <c r="G1352" s="14">
        <f>E1352/SUM(E$2:E$4165)</f>
        <v/>
      </c>
      <c r="H1352" s="14">
        <f>H1351+G1352</f>
        <v/>
      </c>
      <c r="I1352" s="5">
        <f>IF(H1352&lt;=p_rot_a,"A",IF(H1352&lt;=p_rot_b,"B","C"))</f>
        <v/>
      </c>
      <c r="J1352" s="5" t="inlineStr">
        <is>
          <t>NO</t>
        </is>
      </c>
    </row>
    <row r="1353">
      <c r="A1353" s="5" t="inlineStr">
        <is>
          <t>PINT-PA-0011</t>
        </is>
      </c>
      <c r="B1353" s="5" t="inlineStr">
        <is>
          <t>LANCO MAXIMA LATEX DEEP MATE GALON MA683-4</t>
        </is>
      </c>
      <c r="C1353" s="5" t="inlineStr">
        <is>
          <t>PINTURA ACRILICA</t>
        </is>
      </c>
      <c r="D1353" s="11" t="n">
        <v>13</v>
      </c>
      <c r="E1353" s="12" t="n">
        <v>94827.92999999999</v>
      </c>
      <c r="F1353" s="12" t="n">
        <v>201327.43</v>
      </c>
      <c r="G1353" s="14">
        <f>E1353/SUM(E$2:E$4165)</f>
        <v/>
      </c>
      <c r="H1353" s="14">
        <f>H1352+G1353</f>
        <v/>
      </c>
      <c r="I1353" s="5">
        <f>IF(H1353&lt;=p_rot_a,"A",IF(H1353&lt;=p_rot_b,"B","C"))</f>
        <v/>
      </c>
      <c r="J1353" s="5" t="inlineStr">
        <is>
          <t>NO</t>
        </is>
      </c>
    </row>
    <row r="1354">
      <c r="A1354" s="5" t="inlineStr">
        <is>
          <t>30253</t>
        </is>
      </c>
      <c r="B1354" s="5" t="inlineStr">
        <is>
          <t>CABLE 6 NEGRO</t>
        </is>
      </c>
      <c r="C1354" s="5" t="inlineStr">
        <is>
          <t>ACCESORIOS ELECTRICOS Y CABLES</t>
        </is>
      </c>
      <c r="D1354" s="11" t="n">
        <v>238</v>
      </c>
      <c r="E1354" s="12" t="n">
        <v>94790.82000000001</v>
      </c>
      <c r="F1354" s="12" t="n">
        <v>368465.22</v>
      </c>
      <c r="G1354" s="14">
        <f>E1354/SUM(E$2:E$4165)</f>
        <v/>
      </c>
      <c r="H1354" s="14">
        <f>H1353+G1354</f>
        <v/>
      </c>
      <c r="I1354" s="5">
        <f>IF(H1354&lt;=p_rot_a,"A",IF(H1354&lt;=p_rot_b,"B","C"))</f>
        <v/>
      </c>
      <c r="J1354" s="5" t="inlineStr">
        <is>
          <t>NO</t>
        </is>
      </c>
    </row>
    <row r="1355">
      <c r="A1355" s="5" t="inlineStr">
        <is>
          <t>9265</t>
        </is>
      </c>
      <c r="B1355" s="5" t="inlineStr">
        <is>
          <t>TANQUE FOSA SEPTICA 1100 LTS</t>
        </is>
      </c>
      <c r="C1355" s="5" t="inlineStr">
        <is>
          <t>TUBERIA PVC, CANOAS Y ACCESORIOS</t>
        </is>
      </c>
      <c r="D1355" s="11" t="n">
        <v>3</v>
      </c>
      <c r="E1355" s="12" t="n">
        <v>94686.55</v>
      </c>
      <c r="F1355" s="12" t="n">
        <v>421154.87</v>
      </c>
      <c r="G1355" s="14">
        <f>E1355/SUM(E$2:E$4165)</f>
        <v/>
      </c>
      <c r="H1355" s="14">
        <f>H1354+G1355</f>
        <v/>
      </c>
      <c r="I1355" s="5">
        <f>IF(H1355&lt;=p_rot_a,"A",IF(H1355&lt;=p_rot_b,"B","C"))</f>
        <v/>
      </c>
      <c r="J1355" s="5" t="inlineStr">
        <is>
          <t>NO</t>
        </is>
      </c>
    </row>
    <row r="1356">
      <c r="A1356" s="5" t="inlineStr">
        <is>
          <t>851</t>
        </is>
      </c>
      <c r="B1356" s="5" t="inlineStr">
        <is>
          <t>LLAVE TANQUE BAJO FLUID MASTER 200AM133</t>
        </is>
      </c>
      <c r="C1356" s="5" t="inlineStr">
        <is>
          <t>GRIFERIA - ACC. BAÑO Y COCINA</t>
        </is>
      </c>
      <c r="D1356" s="11" t="n">
        <v>80</v>
      </c>
      <c r="E1356" s="12" t="n">
        <v>94445.21000000001</v>
      </c>
      <c r="F1356" s="12" t="n">
        <v>309396.71</v>
      </c>
      <c r="G1356" s="14">
        <f>E1356/SUM(E$2:E$4165)</f>
        <v/>
      </c>
      <c r="H1356" s="14">
        <f>H1355+G1356</f>
        <v/>
      </c>
      <c r="I1356" s="5">
        <f>IF(H1356&lt;=p_rot_a,"A",IF(H1356&lt;=p_rot_b,"B","C"))</f>
        <v/>
      </c>
      <c r="J1356" s="5" t="inlineStr">
        <is>
          <t>NO</t>
        </is>
      </c>
    </row>
    <row r="1357">
      <c r="A1357" s="5" t="inlineStr">
        <is>
          <t>351100300992438</t>
        </is>
      </c>
      <c r="B1357" s="5" t="inlineStr">
        <is>
          <t>CACHERA FREGADERO MANIJA CRUZ AQP-23261</t>
        </is>
      </c>
      <c r="C1357" s="5" t="inlineStr">
        <is>
          <t>IMPORTACION GRIFERIA</t>
        </is>
      </c>
      <c r="D1357" s="11" t="n">
        <v>10</v>
      </c>
      <c r="E1357" s="12" t="n">
        <v>94393.49000000001</v>
      </c>
      <c r="F1357" s="12" t="n">
        <v>141017.73</v>
      </c>
      <c r="G1357" s="14">
        <f>E1357/SUM(E$2:E$4165)</f>
        <v/>
      </c>
      <c r="H1357" s="14">
        <f>H1356+G1357</f>
        <v/>
      </c>
      <c r="I1357" s="5">
        <f>IF(H1357&lt;=p_rot_a,"A",IF(H1357&lt;=p_rot_b,"B","C"))</f>
        <v/>
      </c>
      <c r="J1357" s="5" t="inlineStr">
        <is>
          <t>NO</t>
        </is>
      </c>
    </row>
    <row r="1358">
      <c r="A1358" s="5" t="inlineStr">
        <is>
          <t>351100300991960</t>
        </is>
      </c>
      <c r="B1358" s="5" t="inlineStr">
        <is>
          <t>TOTAL TALADRO 12V CON JUEGO DE HERRAMIENTAS 89PCS THKTHP10892</t>
        </is>
      </c>
      <c r="C1358" s="5" t="inlineStr">
        <is>
          <t>HERRAMIENTA ELECTRICA</t>
        </is>
      </c>
      <c r="D1358" s="11" t="n">
        <v>16</v>
      </c>
      <c r="E1358" s="12" t="n">
        <v>94335.56</v>
      </c>
      <c r="F1358" s="12" t="n">
        <v>450849.29</v>
      </c>
      <c r="G1358" s="14">
        <f>E1358/SUM(E$2:E$4165)</f>
        <v/>
      </c>
      <c r="H1358" s="14">
        <f>H1357+G1358</f>
        <v/>
      </c>
      <c r="I1358" s="5">
        <f>IF(H1358&lt;=p_rot_a,"A",IF(H1358&lt;=p_rot_b,"B","C"))</f>
        <v/>
      </c>
      <c r="J1358" s="5" t="inlineStr">
        <is>
          <t>NO</t>
        </is>
      </c>
    </row>
    <row r="1359">
      <c r="A1359" s="5" t="inlineStr">
        <is>
          <t>351100300991376</t>
        </is>
      </c>
      <c r="B1359" s="5" t="inlineStr">
        <is>
          <t>CABLE TGP 3X12</t>
        </is>
      </c>
      <c r="C1359" s="5" t="inlineStr">
        <is>
          <t>ACCESORIOS ELECTRICOS Y CABLES</t>
        </is>
      </c>
      <c r="D1359" s="11" t="n">
        <v>167</v>
      </c>
      <c r="E1359" s="12" t="n">
        <v>94197.60000000001</v>
      </c>
      <c r="F1359" s="12" t="n">
        <v>288204.98</v>
      </c>
      <c r="G1359" s="14">
        <f>E1359/SUM(E$2:E$4165)</f>
        <v/>
      </c>
      <c r="H1359" s="14">
        <f>H1358+G1359</f>
        <v/>
      </c>
      <c r="I1359" s="5">
        <f>IF(H1359&lt;=p_rot_a,"A",IF(H1359&lt;=p_rot_b,"B","C"))</f>
        <v/>
      </c>
      <c r="J1359" s="5" t="inlineStr">
        <is>
          <t>NO</t>
        </is>
      </c>
    </row>
    <row r="1360">
      <c r="A1360" s="5" t="inlineStr">
        <is>
          <t>10140020</t>
        </is>
      </c>
      <c r="B1360" s="5" t="inlineStr">
        <is>
          <t>TUBO ESTRUCT. CUADRADO 2X2 1.50MM NEGRO</t>
        </is>
      </c>
      <c r="C1360" s="5" t="inlineStr">
        <is>
          <t>TUBERIA ESTRUCTURAL</t>
        </is>
      </c>
      <c r="D1360" s="11" t="n">
        <v>64</v>
      </c>
      <c r="E1360" s="12" t="n">
        <v>94132</v>
      </c>
      <c r="F1360" s="12" t="n">
        <v>509050.9</v>
      </c>
      <c r="G1360" s="14">
        <f>E1360/SUM(E$2:E$4165)</f>
        <v/>
      </c>
      <c r="H1360" s="14">
        <f>H1359+G1360</f>
        <v/>
      </c>
      <c r="I1360" s="5">
        <f>IF(H1360&lt;=p_rot_a,"A",IF(H1360&lt;=p_rot_b,"B","C"))</f>
        <v/>
      </c>
      <c r="J1360" s="5" t="inlineStr">
        <is>
          <t>NO</t>
        </is>
      </c>
    </row>
    <row r="1361">
      <c r="A1361" s="5" t="inlineStr">
        <is>
          <t>351100300992389</t>
        </is>
      </c>
      <c r="B1361" s="5" t="inlineStr">
        <is>
          <t>DIAMOND MUEBLE LAVATORIO NB339-60 WHITE  AEREO 60CM X 47CM X48CM (NO INCLUYE GRIFERIA)</t>
        </is>
      </c>
      <c r="C1361" s="5" t="inlineStr">
        <is>
          <t>IMPORTACION LOZA</t>
        </is>
      </c>
      <c r="D1361" s="11" t="n">
        <v>3</v>
      </c>
      <c r="E1361" s="12" t="n">
        <v>94122.72</v>
      </c>
      <c r="F1361" s="12" t="n">
        <v>214280.87</v>
      </c>
      <c r="G1361" s="14">
        <f>E1361/SUM(E$2:E$4165)</f>
        <v/>
      </c>
      <c r="H1361" s="14">
        <f>H1360+G1361</f>
        <v/>
      </c>
      <c r="I1361" s="5">
        <f>IF(H1361&lt;=p_rot_a,"A",IF(H1361&lt;=p_rot_b,"B","C"))</f>
        <v/>
      </c>
      <c r="J1361" s="5" t="inlineStr">
        <is>
          <t>NO</t>
        </is>
      </c>
    </row>
    <row r="1362">
      <c r="A1362" s="5" t="inlineStr">
        <is>
          <t>351100300992800</t>
        </is>
      </c>
      <c r="B1362" s="5" t="inlineStr">
        <is>
          <t>PANEL ACANALADO TIPO FLAUTA NUEVA TEC BLANCO MADERA F04-2081J    20CM X 2.90M PS INTERIOR</t>
        </is>
      </c>
      <c r="C1362" s="5" t="inlineStr">
        <is>
          <t>IMPORTACION PANEL ACANALADO INTERIOR</t>
        </is>
      </c>
      <c r="D1362" s="11" t="n">
        <v>37</v>
      </c>
      <c r="E1362" s="12" t="n">
        <v>93735.31</v>
      </c>
      <c r="F1362" s="12" t="n">
        <v>186637.17</v>
      </c>
      <c r="G1362" s="14">
        <f>E1362/SUM(E$2:E$4165)</f>
        <v/>
      </c>
      <c r="H1362" s="14">
        <f>H1361+G1362</f>
        <v/>
      </c>
      <c r="I1362" s="5">
        <f>IF(H1362&lt;=p_rot_a,"A",IF(H1362&lt;=p_rot_b,"B","C"))</f>
        <v/>
      </c>
      <c r="J1362" s="5" t="inlineStr">
        <is>
          <t>NO</t>
        </is>
      </c>
    </row>
    <row r="1363">
      <c r="A1363" s="5" t="inlineStr">
        <is>
          <t>90992875</t>
        </is>
      </c>
      <c r="B1363" s="5" t="inlineStr">
        <is>
          <t xml:space="preserve">ESPEJO LED DP-517 OVALADO 60X80CM </t>
        </is>
      </c>
      <c r="C1363" s="5" t="inlineStr">
        <is>
          <t>GRIFERIA - ACC. BAÑO Y COCINA</t>
        </is>
      </c>
      <c r="D1363" s="11" t="n">
        <v>10</v>
      </c>
      <c r="E1363" s="12" t="n">
        <v>93684.06</v>
      </c>
      <c r="F1363" s="12" t="n">
        <v>175225.66</v>
      </c>
      <c r="G1363" s="14">
        <f>E1363/SUM(E$2:E$4165)</f>
        <v/>
      </c>
      <c r="H1363" s="14">
        <f>H1362+G1363</f>
        <v/>
      </c>
      <c r="I1363" s="5">
        <f>IF(H1363&lt;=p_rot_a,"A",IF(H1363&lt;=p_rot_b,"B","C"))</f>
        <v/>
      </c>
      <c r="J1363" s="5" t="inlineStr">
        <is>
          <t>NO</t>
        </is>
      </c>
    </row>
    <row r="1364">
      <c r="A1364" s="5" t="inlineStr">
        <is>
          <t>351100300992285</t>
        </is>
      </c>
      <c r="B1364" s="5" t="inlineStr">
        <is>
          <t>LAMINA NUEVA TEC XL ROSADA ACABADO SUAVE 1.22X2.80 5MM DE117 BAMBU CARBON PVC</t>
        </is>
      </c>
      <c r="C1364" s="5" t="inlineStr">
        <is>
          <t>LAMINA PVC, BAMBU, ACC</t>
        </is>
      </c>
      <c r="D1364" s="11" t="n">
        <v>12</v>
      </c>
      <c r="E1364" s="12" t="n">
        <v>93633.06</v>
      </c>
      <c r="F1364" s="12" t="n">
        <v>331255.75</v>
      </c>
      <c r="G1364" s="14">
        <f>E1364/SUM(E$2:E$4165)</f>
        <v/>
      </c>
      <c r="H1364" s="14">
        <f>H1363+G1364</f>
        <v/>
      </c>
      <c r="I1364" s="5">
        <f>IF(H1364&lt;=p_rot_a,"A",IF(H1364&lt;=p_rot_b,"B","C"))</f>
        <v/>
      </c>
      <c r="J1364" s="5" t="inlineStr">
        <is>
          <t>NO</t>
        </is>
      </c>
    </row>
    <row r="1365">
      <c r="A1365" s="5" t="inlineStr">
        <is>
          <t>18150</t>
        </is>
      </c>
      <c r="B1365" s="5" t="inlineStr">
        <is>
          <t>LORENZETTI RESISTENCIA ULTRA 5500W 7587377</t>
        </is>
      </c>
      <c r="C1365" s="5" t="inlineStr">
        <is>
          <t>FERRETERIA GENERAL</t>
        </is>
      </c>
      <c r="D1365" s="11" t="n">
        <v>57</v>
      </c>
      <c r="E1365" s="12" t="n">
        <v>93615.55</v>
      </c>
      <c r="F1365" s="12" t="n">
        <v>309385.06</v>
      </c>
      <c r="G1365" s="14">
        <f>E1365/SUM(E$2:E$4165)</f>
        <v/>
      </c>
      <c r="H1365" s="14">
        <f>H1364+G1365</f>
        <v/>
      </c>
      <c r="I1365" s="5">
        <f>IF(H1365&lt;=p_rot_a,"A",IF(H1365&lt;=p_rot_b,"B","C"))</f>
        <v/>
      </c>
      <c r="J1365" s="5" t="inlineStr">
        <is>
          <t>NO</t>
        </is>
      </c>
    </row>
    <row r="1366">
      <c r="A1366" s="5" t="inlineStr">
        <is>
          <t>2139</t>
        </is>
      </c>
      <c r="B1366" s="5" t="inlineStr">
        <is>
          <t>PINO 2X3 3.20MTS</t>
        </is>
      </c>
      <c r="C1366" s="5" t="inlineStr">
        <is>
          <t>PINO</t>
        </is>
      </c>
      <c r="D1366" s="11" t="n">
        <v>84</v>
      </c>
      <c r="E1366" s="12" t="n">
        <v>93296.13</v>
      </c>
      <c r="F1366" s="12" t="n">
        <v>306600.12</v>
      </c>
      <c r="G1366" s="14">
        <f>E1366/SUM(E$2:E$4165)</f>
        <v/>
      </c>
      <c r="H1366" s="14">
        <f>H1365+G1366</f>
        <v/>
      </c>
      <c r="I1366" s="5">
        <f>IF(H1366&lt;=p_rot_a,"A",IF(H1366&lt;=p_rot_b,"B","C"))</f>
        <v/>
      </c>
      <c r="J1366" s="5" t="inlineStr">
        <is>
          <t>NO</t>
        </is>
      </c>
    </row>
    <row r="1367">
      <c r="A1367" s="5" t="inlineStr">
        <is>
          <t>10140025</t>
        </is>
      </c>
      <c r="B1367" s="5" t="inlineStr">
        <is>
          <t>TUBO ESTRUCT. RECTANGULAR 2X4 1.50MM NEGRO</t>
        </is>
      </c>
      <c r="C1367" s="5" t="inlineStr">
        <is>
          <t>TUBERIA ESTRUCTURAL</t>
        </is>
      </c>
      <c r="D1367" s="11" t="n">
        <v>44</v>
      </c>
      <c r="E1367" s="12" t="n">
        <v>93108.25999999999</v>
      </c>
      <c r="F1367" s="12" t="n">
        <v>507396.26</v>
      </c>
      <c r="G1367" s="14">
        <f>E1367/SUM(E$2:E$4165)</f>
        <v/>
      </c>
      <c r="H1367" s="14">
        <f>H1366+G1367</f>
        <v/>
      </c>
      <c r="I1367" s="5">
        <f>IF(H1367&lt;=p_rot_a,"A",IF(H1367&lt;=p_rot_b,"B","C"))</f>
        <v/>
      </c>
      <c r="J1367" s="5" t="inlineStr">
        <is>
          <t>NO</t>
        </is>
      </c>
    </row>
    <row r="1368">
      <c r="A1368" s="5" t="inlineStr">
        <is>
          <t>14100002</t>
        </is>
      </c>
      <c r="B1368" s="5" t="inlineStr">
        <is>
          <t>PUERTA BLANCA INTERNA 6 TABLEROS 65 X 210 CM</t>
        </is>
      </c>
      <c r="C1368" s="5" t="inlineStr">
        <is>
          <t>PUERTAS</t>
        </is>
      </c>
      <c r="D1368" s="11" t="n">
        <v>26</v>
      </c>
      <c r="E1368" s="12" t="n">
        <v>92509.39</v>
      </c>
      <c r="F1368" s="12" t="n">
        <v>422136.9</v>
      </c>
      <c r="G1368" s="14">
        <f>E1368/SUM(E$2:E$4165)</f>
        <v/>
      </c>
      <c r="H1368" s="14">
        <f>H1367+G1368</f>
        <v/>
      </c>
      <c r="I1368" s="5">
        <f>IF(H1368&lt;=p_rot_a,"A",IF(H1368&lt;=p_rot_b,"B","C"))</f>
        <v/>
      </c>
      <c r="J1368" s="5" t="inlineStr">
        <is>
          <t>NO</t>
        </is>
      </c>
    </row>
    <row r="1369">
      <c r="A1369" s="5" t="inlineStr">
        <is>
          <t>351100300992173</t>
        </is>
      </c>
      <c r="B1369" s="5" t="inlineStr">
        <is>
          <t>TRUPER PISTOLA SILICON REFORZADA PICA-X</t>
        </is>
      </c>
      <c r="C1369" s="5" t="inlineStr">
        <is>
          <t>FERRETERIA GENERAL</t>
        </is>
      </c>
      <c r="D1369" s="11" t="n">
        <v>83</v>
      </c>
      <c r="E1369" s="12" t="n">
        <v>92368.84</v>
      </c>
      <c r="F1369" s="12" t="n">
        <v>282799.84</v>
      </c>
      <c r="G1369" s="14">
        <f>E1369/SUM(E$2:E$4165)</f>
        <v/>
      </c>
      <c r="H1369" s="14">
        <f>H1368+G1369</f>
        <v/>
      </c>
      <c r="I1369" s="5">
        <f>IF(H1369&lt;=p_rot_a,"A",IF(H1369&lt;=p_rot_b,"B","C"))</f>
        <v/>
      </c>
      <c r="J1369" s="5" t="inlineStr">
        <is>
          <t>NO</t>
        </is>
      </c>
    </row>
    <row r="1370">
      <c r="A1370" s="5" t="inlineStr">
        <is>
          <t>326</t>
        </is>
      </c>
      <c r="B1370" s="5" t="inlineStr">
        <is>
          <t>FRAGUA AAA TABACO</t>
        </is>
      </c>
      <c r="C1370" s="5" t="inlineStr">
        <is>
          <t>CERAMICAS, AZULEJOS, PORCELANATOS</t>
        </is>
      </c>
      <c r="D1370" s="11" t="n">
        <v>271</v>
      </c>
      <c r="E1370" s="12" t="n">
        <v>92310.91</v>
      </c>
      <c r="F1370" s="12" t="n">
        <v>308026.91</v>
      </c>
      <c r="G1370" s="14">
        <f>E1370/SUM(E$2:E$4165)</f>
        <v/>
      </c>
      <c r="H1370" s="14">
        <f>H1369+G1370</f>
        <v/>
      </c>
      <c r="I1370" s="5">
        <f>IF(H1370&lt;=p_rot_a,"A",IF(H1370&lt;=p_rot_b,"B","C"))</f>
        <v/>
      </c>
      <c r="J1370" s="5" t="inlineStr">
        <is>
          <t>NO</t>
        </is>
      </c>
    </row>
    <row r="1371">
      <c r="A1371" s="5" t="inlineStr">
        <is>
          <t>351100300992301</t>
        </is>
      </c>
      <c r="B1371" s="5" t="inlineStr">
        <is>
          <t>PLAY GARDEN MANGUERA 4 CAPAS 30M</t>
        </is>
      </c>
      <c r="C1371" s="5" t="inlineStr">
        <is>
          <t>IMPORTACION GRIFERIA</t>
        </is>
      </c>
      <c r="D1371" s="11" t="n">
        <v>13</v>
      </c>
      <c r="E1371" s="12" t="n">
        <v>91983.25999999999</v>
      </c>
      <c r="F1371" s="12" t="n">
        <v>184679.57</v>
      </c>
      <c r="G1371" s="14">
        <f>E1371/SUM(E$2:E$4165)</f>
        <v/>
      </c>
      <c r="H1371" s="14">
        <f>H1370+G1371</f>
        <v/>
      </c>
      <c r="I1371" s="5">
        <f>IF(H1371&lt;=p_rot_a,"A",IF(H1371&lt;=p_rot_b,"B","C"))</f>
        <v/>
      </c>
      <c r="J1371" s="5" t="inlineStr">
        <is>
          <t>NO</t>
        </is>
      </c>
    </row>
    <row r="1372">
      <c r="A1372" s="5" t="inlineStr">
        <is>
          <t>9112</t>
        </is>
      </c>
      <c r="B1372" s="5" t="inlineStr">
        <is>
          <t>UNION 1/2 C/R PVC HEMBRA</t>
        </is>
      </c>
      <c r="C1372" s="5" t="inlineStr">
        <is>
          <t>TUBERIA PVC, CANOAS Y ACCESORIOS</t>
        </is>
      </c>
      <c r="D1372" s="11" t="n">
        <v>741</v>
      </c>
      <c r="E1372" s="12" t="n">
        <v>91971.05</v>
      </c>
      <c r="F1372" s="12" t="n">
        <v>129947.3</v>
      </c>
      <c r="G1372" s="14">
        <f>E1372/SUM(E$2:E$4165)</f>
        <v/>
      </c>
      <c r="H1372" s="14">
        <f>H1371+G1372</f>
        <v/>
      </c>
      <c r="I1372" s="5">
        <f>IF(H1372&lt;=p_rot_a,"A",IF(H1372&lt;=p_rot_b,"B","C"))</f>
        <v/>
      </c>
      <c r="J1372" s="5" t="inlineStr">
        <is>
          <t>NO</t>
        </is>
      </c>
    </row>
    <row r="1373">
      <c r="A1373" s="5" t="inlineStr">
        <is>
          <t>1033</t>
        </is>
      </c>
      <c r="B1373" s="5" t="inlineStr">
        <is>
          <t xml:space="preserve">CABLE TSJ 3X14 </t>
        </is>
      </c>
      <c r="C1373" s="5" t="inlineStr">
        <is>
          <t>ACCESORIOS ELECTRICOS Y CABLES</t>
        </is>
      </c>
      <c r="D1373" s="11" t="n">
        <v>313</v>
      </c>
      <c r="E1373" s="12" t="n">
        <v>91868.28999999999</v>
      </c>
      <c r="F1373" s="12" t="n">
        <v>338434.05</v>
      </c>
      <c r="G1373" s="14">
        <f>E1373/SUM(E$2:E$4165)</f>
        <v/>
      </c>
      <c r="H1373" s="14">
        <f>H1372+G1373</f>
        <v/>
      </c>
      <c r="I1373" s="5">
        <f>IF(H1373&lt;=p_rot_a,"A",IF(H1373&lt;=p_rot_b,"B","C"))</f>
        <v/>
      </c>
      <c r="J1373" s="5" t="inlineStr">
        <is>
          <t>NO</t>
        </is>
      </c>
    </row>
    <row r="1374">
      <c r="A1374" s="5" t="inlineStr">
        <is>
          <t>73135</t>
        </is>
      </c>
      <c r="B1374" s="5" t="inlineStr">
        <is>
          <t>MECHA BLANCA 1/2K</t>
        </is>
      </c>
      <c r="C1374" s="5" t="inlineStr">
        <is>
          <t>FERRETERIA GENERAL</t>
        </is>
      </c>
      <c r="D1374" s="11" t="n">
        <v>126</v>
      </c>
      <c r="E1374" s="12" t="n">
        <v>91624.75</v>
      </c>
      <c r="F1374" s="12" t="n">
        <v>263324.75</v>
      </c>
      <c r="G1374" s="14">
        <f>E1374/SUM(E$2:E$4165)</f>
        <v/>
      </c>
      <c r="H1374" s="14">
        <f>H1373+G1374</f>
        <v/>
      </c>
      <c r="I1374" s="5">
        <f>IF(H1374&lt;=p_rot_a,"A",IF(H1374&lt;=p_rot_b,"B","C"))</f>
        <v/>
      </c>
      <c r="J1374" s="5" t="inlineStr">
        <is>
          <t>NO</t>
        </is>
      </c>
    </row>
    <row r="1375">
      <c r="A1375" s="5" t="inlineStr">
        <is>
          <t>5320</t>
        </is>
      </c>
      <c r="B1375" s="5" t="inlineStr">
        <is>
          <t>CUMBRERA BLANCA 9x9</t>
        </is>
      </c>
      <c r="C1375" s="5" t="inlineStr">
        <is>
          <t>LAMINAS DE ZINC Y ACCESORIOS</t>
        </is>
      </c>
      <c r="D1375" s="11" t="n">
        <v>80</v>
      </c>
      <c r="E1375" s="12" t="n">
        <v>91495.03999999999</v>
      </c>
      <c r="F1375" s="12" t="n">
        <v>319435.04</v>
      </c>
      <c r="G1375" s="14">
        <f>E1375/SUM(E$2:E$4165)</f>
        <v/>
      </c>
      <c r="H1375" s="14">
        <f>H1374+G1375</f>
        <v/>
      </c>
      <c r="I1375" s="5">
        <f>IF(H1375&lt;=p_rot_a,"A",IF(H1375&lt;=p_rot_b,"B","C"))</f>
        <v/>
      </c>
      <c r="J1375" s="5" t="inlineStr">
        <is>
          <t>NO</t>
        </is>
      </c>
    </row>
    <row r="1376">
      <c r="A1376" s="5" t="inlineStr">
        <is>
          <t>240</t>
        </is>
      </c>
      <c r="B1376" s="5" t="inlineStr">
        <is>
          <t>LAUREL MEDIA CAÑA 1 EN VARAS</t>
        </is>
      </c>
      <c r="C1376" s="5" t="inlineStr">
        <is>
          <t>LAUREL</t>
        </is>
      </c>
      <c r="D1376" s="11" t="n">
        <v>1200</v>
      </c>
      <c r="E1376" s="12" t="n">
        <v>91478.92999999999</v>
      </c>
      <c r="F1376" s="12" t="n">
        <v>324598.93</v>
      </c>
      <c r="G1376" s="14">
        <f>E1376/SUM(E$2:E$4165)</f>
        <v/>
      </c>
      <c r="H1376" s="14">
        <f>H1375+G1376</f>
        <v/>
      </c>
      <c r="I1376" s="5">
        <f>IF(H1376&lt;=p_rot_a,"A",IF(H1376&lt;=p_rot_b,"B","C"))</f>
        <v/>
      </c>
      <c r="J1376" s="5" t="inlineStr">
        <is>
          <t>NO</t>
        </is>
      </c>
    </row>
    <row r="1377">
      <c r="A1377" s="5" t="inlineStr">
        <is>
          <t>72028</t>
        </is>
      </c>
      <c r="B1377" s="5" t="inlineStr">
        <is>
          <t>TORNILLO GYP TORLAk 3/4 PB X100</t>
        </is>
      </c>
      <c r="C1377" s="5" t="inlineStr">
        <is>
          <t>TORNILLERIA</t>
        </is>
      </c>
      <c r="D1377" s="11" t="n">
        <v>152</v>
      </c>
      <c r="E1377" s="12" t="n">
        <v>91426.61</v>
      </c>
      <c r="F1377" s="12" t="n">
        <v>133743.99</v>
      </c>
      <c r="G1377" s="14">
        <f>E1377/SUM(E$2:E$4165)</f>
        <v/>
      </c>
      <c r="H1377" s="14">
        <f>H1376+G1377</f>
        <v/>
      </c>
      <c r="I1377" s="5">
        <f>IF(H1377&lt;=p_rot_a,"A",IF(H1377&lt;=p_rot_b,"B","C"))</f>
        <v/>
      </c>
      <c r="J1377" s="5" t="inlineStr">
        <is>
          <t>NO</t>
        </is>
      </c>
    </row>
    <row r="1378">
      <c r="A1378" s="5" t="inlineStr">
        <is>
          <t>72226</t>
        </is>
      </c>
      <c r="B1378" s="5" t="inlineStr">
        <is>
          <t>VALVULA GAS C/ROSCA 300SM-888</t>
        </is>
      </c>
      <c r="C1378" s="5" t="inlineStr">
        <is>
          <t>FERRETERIA GENERAL</t>
        </is>
      </c>
      <c r="D1378" s="11" t="n">
        <v>61</v>
      </c>
      <c r="E1378" s="12" t="n">
        <v>91383.50999999999</v>
      </c>
      <c r="F1378" s="12" t="n">
        <v>182257.51</v>
      </c>
      <c r="G1378" s="14">
        <f>E1378/SUM(E$2:E$4165)</f>
        <v/>
      </c>
      <c r="H1378" s="14">
        <f>H1377+G1378</f>
        <v/>
      </c>
      <c r="I1378" s="5">
        <f>IF(H1378&lt;=p_rot_a,"A",IF(H1378&lt;=p_rot_b,"B","C"))</f>
        <v/>
      </c>
      <c r="J1378" s="5" t="inlineStr">
        <is>
          <t>NO</t>
        </is>
      </c>
    </row>
    <row r="1379">
      <c r="A1379" s="5" t="inlineStr">
        <is>
          <t>54845125</t>
        </is>
      </c>
      <c r="B1379" s="5" t="inlineStr">
        <is>
          <t>TOTAL LIJADORA ROTO ORBITAL 320W UTF 2131256</t>
        </is>
      </c>
      <c r="C1379" s="5" t="inlineStr">
        <is>
          <t>FERRETERIA GENERAL</t>
        </is>
      </c>
      <c r="D1379" s="11" t="n">
        <v>16</v>
      </c>
      <c r="E1379" s="12" t="n">
        <v>91235.17</v>
      </c>
      <c r="F1379" s="12" t="n">
        <v>409488.13</v>
      </c>
      <c r="G1379" s="14">
        <f>E1379/SUM(E$2:E$4165)</f>
        <v/>
      </c>
      <c r="H1379" s="14">
        <f>H1378+G1379</f>
        <v/>
      </c>
      <c r="I1379" s="5">
        <f>IF(H1379&lt;=p_rot_a,"A",IF(H1379&lt;=p_rot_b,"B","C"))</f>
        <v/>
      </c>
      <c r="J1379" s="5" t="inlineStr">
        <is>
          <t>NO</t>
        </is>
      </c>
    </row>
    <row r="1380">
      <c r="A1380" s="5" t="inlineStr">
        <is>
          <t>PINT-BT-0036</t>
        </is>
      </c>
      <c r="B1380" s="5" t="inlineStr">
        <is>
          <t>LANCO AQUAVAR BARNIZ 3 EN 1 NUEZ OSCURO 1/4 AQ1363-5</t>
        </is>
      </c>
      <c r="C1380" s="5" t="inlineStr">
        <is>
          <t>BARNIZ Y TINTES</t>
        </is>
      </c>
      <c r="D1380" s="11" t="n">
        <v>45</v>
      </c>
      <c r="E1380" s="12" t="n">
        <v>91220.82000000001</v>
      </c>
      <c r="F1380" s="12" t="n">
        <v>314909.07</v>
      </c>
      <c r="G1380" s="14">
        <f>E1380/SUM(E$2:E$4165)</f>
        <v/>
      </c>
      <c r="H1380" s="14">
        <f>H1379+G1380</f>
        <v/>
      </c>
      <c r="I1380" s="5">
        <f>IF(H1380&lt;=p_rot_a,"A",IF(H1380&lt;=p_rot_b,"B","C"))</f>
        <v/>
      </c>
      <c r="J1380" s="5" t="inlineStr">
        <is>
          <t>NO</t>
        </is>
      </c>
    </row>
    <row r="1381">
      <c r="A1381" s="5" t="inlineStr">
        <is>
          <t>351100300992098</t>
        </is>
      </c>
      <c r="B1381" s="5" t="inlineStr">
        <is>
          <t>TOTAL COMBO 2PC PISTOLA IMPACTO 300NM + LINTERNA + CUBOS + PUNTAS 20V UTOSLI231004</t>
        </is>
      </c>
      <c r="C1381" s="5" t="inlineStr">
        <is>
          <t>SIN CATEGORIA</t>
        </is>
      </c>
      <c r="D1381" s="11" t="n">
        <v>6</v>
      </c>
      <c r="E1381" s="12" t="n">
        <v>91146.75</v>
      </c>
      <c r="F1381" s="12" t="n">
        <v>349109.23</v>
      </c>
      <c r="G1381" s="14">
        <f>E1381/SUM(E$2:E$4165)</f>
        <v/>
      </c>
      <c r="H1381" s="14">
        <f>H1380+G1381</f>
        <v/>
      </c>
      <c r="I1381" s="5">
        <f>IF(H1381&lt;=p_rot_a,"A",IF(H1381&lt;=p_rot_b,"B","C"))</f>
        <v/>
      </c>
      <c r="J1381" s="5" t="inlineStr">
        <is>
          <t>NO</t>
        </is>
      </c>
    </row>
    <row r="1382">
      <c r="A1382" s="5" t="inlineStr">
        <is>
          <t>20100011</t>
        </is>
      </c>
      <c r="B1382" s="5" t="inlineStr">
        <is>
          <t xml:space="preserve">AZULEJO KIOTO NEGRO SATINADA 20CM X 60CM CAJA 1.08M2 CERAMICA </t>
        </is>
      </c>
      <c r="C1382" s="5" t="inlineStr">
        <is>
          <t>AZULEJOS</t>
        </is>
      </c>
      <c r="D1382" s="11" t="n">
        <v>53</v>
      </c>
      <c r="E1382" s="12" t="n">
        <v>90988.39</v>
      </c>
      <c r="F1382" s="12" t="n">
        <v>384166.37</v>
      </c>
      <c r="G1382" s="14">
        <f>E1382/SUM(E$2:E$4165)</f>
        <v/>
      </c>
      <c r="H1382" s="14">
        <f>H1381+G1382</f>
        <v/>
      </c>
      <c r="I1382" s="5">
        <f>IF(H1382&lt;=p_rot_a,"A",IF(H1382&lt;=p_rot_b,"B","C"))</f>
        <v/>
      </c>
      <c r="J1382" s="5" t="inlineStr">
        <is>
          <t>NO</t>
        </is>
      </c>
    </row>
    <row r="1383">
      <c r="A1383" s="5" t="inlineStr">
        <is>
          <t>20140008</t>
        </is>
      </c>
      <c r="B1383" s="5" t="inlineStr">
        <is>
          <t>CERAMICA AGATA MIX 48X48 CAJA 2.34M2 SEMI ANTIDESLIZANTE PRIMERA CALIDAD</t>
        </is>
      </c>
      <c r="C1383" s="5" t="inlineStr">
        <is>
          <t>SIN CATEGORIA</t>
        </is>
      </c>
      <c r="D1383" s="11" t="n">
        <v>73</v>
      </c>
      <c r="E1383" s="12" t="n">
        <v>90776.35000000001</v>
      </c>
      <c r="F1383" s="12" t="n">
        <v>460582.86</v>
      </c>
      <c r="G1383" s="14">
        <f>E1383/SUM(E$2:E$4165)</f>
        <v/>
      </c>
      <c r="H1383" s="14">
        <f>H1382+G1383</f>
        <v/>
      </c>
      <c r="I1383" s="5">
        <f>IF(H1383&lt;=p_rot_a,"A",IF(H1383&lt;=p_rot_b,"B","C"))</f>
        <v/>
      </c>
      <c r="J1383" s="5" t="inlineStr">
        <is>
          <t>NO</t>
        </is>
      </c>
    </row>
    <row r="1384">
      <c r="A1384" s="5" t="inlineStr">
        <is>
          <t>72316</t>
        </is>
      </c>
      <c r="B1384" s="5" t="inlineStr">
        <is>
          <t>PFISTER EMBOLO LLAVE EMPOTRAR VIEJO PESADO S103740</t>
        </is>
      </c>
      <c r="C1384" s="5" t="inlineStr">
        <is>
          <t>GRIFERIA - ACC. BAÑO Y COCINA</t>
        </is>
      </c>
      <c r="D1384" s="11" t="n">
        <v>46</v>
      </c>
      <c r="E1384" s="12" t="n">
        <v>90647</v>
      </c>
      <c r="F1384" s="12" t="n">
        <v>301947.2</v>
      </c>
      <c r="G1384" s="14">
        <f>E1384/SUM(E$2:E$4165)</f>
        <v/>
      </c>
      <c r="H1384" s="14">
        <f>H1383+G1384</f>
        <v/>
      </c>
      <c r="I1384" s="5">
        <f>IF(H1384&lt;=p_rot_a,"A",IF(H1384&lt;=p_rot_b,"B","C"))</f>
        <v/>
      </c>
      <c r="J1384" s="5" t="inlineStr">
        <is>
          <t>NO</t>
        </is>
      </c>
    </row>
    <row r="1385">
      <c r="A1385" s="5" t="inlineStr">
        <is>
          <t>30328</t>
        </is>
      </c>
      <c r="B1385" s="5" t="inlineStr">
        <is>
          <t>CH CENTRO DE CARGA 12 CIRCUITOS PARCHE</t>
        </is>
      </c>
      <c r="C1385" s="5" t="inlineStr">
        <is>
          <t>ACCESORIOS ELECTRICOS Y CABLES</t>
        </is>
      </c>
      <c r="D1385" s="11" t="n">
        <v>7</v>
      </c>
      <c r="E1385" s="12" t="n">
        <v>90424.84</v>
      </c>
      <c r="F1385" s="12" t="n">
        <v>449840.39</v>
      </c>
      <c r="G1385" s="14">
        <f>E1385/SUM(E$2:E$4165)</f>
        <v/>
      </c>
      <c r="H1385" s="14">
        <f>H1384+G1385</f>
        <v/>
      </c>
      <c r="I1385" s="5">
        <f>IF(H1385&lt;=p_rot_a,"A",IF(H1385&lt;=p_rot_b,"B","C"))</f>
        <v/>
      </c>
      <c r="J1385" s="5" t="inlineStr">
        <is>
          <t>NO</t>
        </is>
      </c>
    </row>
    <row r="1386">
      <c r="A1386" s="5" t="inlineStr">
        <is>
          <t>71457</t>
        </is>
      </c>
      <c r="B1386" s="5" t="inlineStr">
        <is>
          <t>CABLE 6 VERDE</t>
        </is>
      </c>
      <c r="C1386" s="5" t="inlineStr">
        <is>
          <t>ACCESORIOS ELECTRICOS Y CABLES</t>
        </is>
      </c>
      <c r="D1386" s="11" t="n">
        <v>280</v>
      </c>
      <c r="E1386" s="12" t="n">
        <v>90404.69</v>
      </c>
      <c r="F1386" s="12" t="n">
        <v>393076.69</v>
      </c>
      <c r="G1386" s="14">
        <f>E1386/SUM(E$2:E$4165)</f>
        <v/>
      </c>
      <c r="H1386" s="14">
        <f>H1385+G1386</f>
        <v/>
      </c>
      <c r="I1386" s="5">
        <f>IF(H1386&lt;=p_rot_a,"A",IF(H1386&lt;=p_rot_b,"B","C"))</f>
        <v/>
      </c>
      <c r="J1386" s="5" t="inlineStr">
        <is>
          <t>NO</t>
        </is>
      </c>
    </row>
    <row r="1387">
      <c r="A1387" s="5" t="inlineStr">
        <is>
          <t>592882</t>
        </is>
      </c>
      <c r="B1387" s="5" t="inlineStr">
        <is>
          <t xml:space="preserve">NEO INVERSOR MIG TIG + MASCARA SOLDAR + 1 ROLLO SOLDADURA 9140 </t>
        </is>
      </c>
      <c r="C1387" s="5" t="inlineStr">
        <is>
          <t>COMBOS</t>
        </is>
      </c>
      <c r="D1387" s="11" t="n">
        <v>5</v>
      </c>
      <c r="E1387" s="12" t="n">
        <v>90398.23</v>
      </c>
      <c r="F1387" s="12" t="n">
        <v>315398.23</v>
      </c>
      <c r="G1387" s="14">
        <f>E1387/SUM(E$2:E$4165)</f>
        <v/>
      </c>
      <c r="H1387" s="14">
        <f>H1386+G1387</f>
        <v/>
      </c>
      <c r="I1387" s="5">
        <f>IF(H1387&lt;=p_rot_a,"A",IF(H1387&lt;=p_rot_b,"B","C"))</f>
        <v/>
      </c>
      <c r="J1387" s="5" t="inlineStr">
        <is>
          <t>NO</t>
        </is>
      </c>
    </row>
    <row r="1388">
      <c r="A1388" s="5" t="inlineStr">
        <is>
          <t>72005</t>
        </is>
      </c>
      <c r="B1388" s="5" t="inlineStr">
        <is>
          <t>TOTAL DISCO DIAMANTADO 4 1/2 SEGMENTADO  TAC21111512</t>
        </is>
      </c>
      <c r="C1388" s="5" t="inlineStr">
        <is>
          <t>FERRETERIA GENERAL</t>
        </is>
      </c>
      <c r="D1388" s="11" t="n">
        <v>38</v>
      </c>
      <c r="E1388" s="12" t="n">
        <v>90094.84</v>
      </c>
      <c r="F1388" s="12" t="n">
        <v>132605.72</v>
      </c>
      <c r="G1388" s="14">
        <f>E1388/SUM(E$2:E$4165)</f>
        <v/>
      </c>
      <c r="H1388" s="14">
        <f>H1387+G1388</f>
        <v/>
      </c>
      <c r="I1388" s="5">
        <f>IF(H1388&lt;=p_rot_a,"A",IF(H1388&lt;=p_rot_b,"B","C"))</f>
        <v/>
      </c>
      <c r="J1388" s="5" t="inlineStr">
        <is>
          <t>NO</t>
        </is>
      </c>
    </row>
    <row r="1389">
      <c r="A1389" s="5" t="inlineStr">
        <is>
          <t>7943</t>
        </is>
      </c>
      <c r="B1389" s="5" t="inlineStr">
        <is>
          <t xml:space="preserve">LIJA METAL 120 </t>
        </is>
      </c>
      <c r="C1389" s="5" t="inlineStr">
        <is>
          <t>FERRETERIA GENERAL</t>
        </is>
      </c>
      <c r="D1389" s="11" t="n">
        <v>797</v>
      </c>
      <c r="E1389" s="12" t="n">
        <v>89995.02</v>
      </c>
      <c r="F1389" s="12" t="n">
        <v>267395.82</v>
      </c>
      <c r="G1389" s="14">
        <f>E1389/SUM(E$2:E$4165)</f>
        <v/>
      </c>
      <c r="H1389" s="14">
        <f>H1388+G1389</f>
        <v/>
      </c>
      <c r="I1389" s="5">
        <f>IF(H1389&lt;=p_rot_a,"A",IF(H1389&lt;=p_rot_b,"B","C"))</f>
        <v/>
      </c>
      <c r="J1389" s="5" t="inlineStr">
        <is>
          <t>NO</t>
        </is>
      </c>
    </row>
    <row r="1390">
      <c r="A1390" s="5" t="inlineStr">
        <is>
          <t>PINT-IM-0028</t>
        </is>
      </c>
      <c r="B1390" s="5" t="inlineStr">
        <is>
          <t>AQUA PROOF GALON MD863-4</t>
        </is>
      </c>
      <c r="C1390" s="5" t="inlineStr">
        <is>
          <t>IMPERMEABILIZANTES</t>
        </is>
      </c>
      <c r="D1390" s="11" t="n">
        <v>14</v>
      </c>
      <c r="E1390" s="12" t="n">
        <v>89939.78</v>
      </c>
      <c r="F1390" s="12" t="n">
        <v>320011.28</v>
      </c>
      <c r="G1390" s="14">
        <f>E1390/SUM(E$2:E$4165)</f>
        <v/>
      </c>
      <c r="H1390" s="14">
        <f>H1389+G1390</f>
        <v/>
      </c>
      <c r="I1390" s="5">
        <f>IF(H1390&lt;=p_rot_a,"A",IF(H1390&lt;=p_rot_b,"B","C"))</f>
        <v/>
      </c>
      <c r="J1390" s="5" t="inlineStr">
        <is>
          <t>NO</t>
        </is>
      </c>
    </row>
    <row r="1391">
      <c r="A1391" s="5" t="inlineStr">
        <is>
          <t>71236</t>
        </is>
      </c>
      <c r="B1391" s="5" t="inlineStr">
        <is>
          <t>CAJA CANALETA EAGLE 6010B PLATA AGUILA</t>
        </is>
      </c>
      <c r="C1391" s="5" t="inlineStr">
        <is>
          <t>ACCESORIOS ELECTRICOS Y CABLES</t>
        </is>
      </c>
      <c r="D1391" s="11" t="n">
        <v>158</v>
      </c>
      <c r="E1391" s="12" t="n">
        <v>89843.64</v>
      </c>
      <c r="F1391" s="12" t="n">
        <v>294378.36</v>
      </c>
      <c r="G1391" s="14">
        <f>E1391/SUM(E$2:E$4165)</f>
        <v/>
      </c>
      <c r="H1391" s="14">
        <f>H1390+G1391</f>
        <v/>
      </c>
      <c r="I1391" s="5">
        <f>IF(H1391&lt;=p_rot_a,"A",IF(H1391&lt;=p_rot_b,"B","C"))</f>
        <v/>
      </c>
      <c r="J1391" s="5" t="inlineStr">
        <is>
          <t>NO</t>
        </is>
      </c>
    </row>
    <row r="1392">
      <c r="A1392" s="5" t="inlineStr">
        <is>
          <t>351100300992189</t>
        </is>
      </c>
      <c r="B1392" s="5" t="inlineStr">
        <is>
          <t>$$ RS-704M  DESAGUE LARGO DE LUJO NEGRO 12 PULG ACERO INOX</t>
        </is>
      </c>
      <c r="C1392" s="5" t="inlineStr">
        <is>
          <t>GRIFERIA - ACC. BAÑO Y COCINA</t>
        </is>
      </c>
      <c r="D1392" s="11" t="n">
        <v>27</v>
      </c>
      <c r="E1392" s="12" t="n">
        <v>89631.62</v>
      </c>
      <c r="F1392" s="12" t="n">
        <v>261055.75</v>
      </c>
      <c r="G1392" s="14">
        <f>E1392/SUM(E$2:E$4165)</f>
        <v/>
      </c>
      <c r="H1392" s="14">
        <f>H1391+G1392</f>
        <v/>
      </c>
      <c r="I1392" s="5">
        <f>IF(H1392&lt;=p_rot_a,"A",IF(H1392&lt;=p_rot_b,"B","C"))</f>
        <v/>
      </c>
      <c r="J1392" s="5" t="inlineStr">
        <is>
          <t>NO</t>
        </is>
      </c>
    </row>
    <row r="1393">
      <c r="A1393" s="5" t="inlineStr">
        <is>
          <t>71360</t>
        </is>
      </c>
      <c r="B1393" s="5" t="inlineStr">
        <is>
          <t>CONECTOR BARRIL #8</t>
        </is>
      </c>
      <c r="C1393" s="5" t="inlineStr">
        <is>
          <t>ACCESORIOS ELECTRICOS Y CABLES</t>
        </is>
      </c>
      <c r="D1393" s="11" t="n">
        <v>181</v>
      </c>
      <c r="E1393" s="12" t="n">
        <v>89504.07000000001</v>
      </c>
      <c r="F1393" s="12" t="n">
        <v>131946.4</v>
      </c>
      <c r="G1393" s="14">
        <f>E1393/SUM(E$2:E$4165)</f>
        <v/>
      </c>
      <c r="H1393" s="14">
        <f>H1392+G1393</f>
        <v/>
      </c>
      <c r="I1393" s="5">
        <f>IF(H1393&lt;=p_rot_a,"A",IF(H1393&lt;=p_rot_b,"B","C"))</f>
        <v/>
      </c>
      <c r="J1393" s="5" t="inlineStr">
        <is>
          <t>NO</t>
        </is>
      </c>
    </row>
    <row r="1394">
      <c r="A1394" s="5" t="inlineStr">
        <is>
          <t>351100300992296</t>
        </is>
      </c>
      <c r="B1394" s="5" t="inlineStr">
        <is>
          <t>CACHERA FREGADERO MONOCOMANDO CROMADA LORIENT P-11632 DAMASHKE</t>
        </is>
      </c>
      <c r="C1394" s="5" t="inlineStr">
        <is>
          <t>IMPORTACION GRIFERIA</t>
        </is>
      </c>
      <c r="D1394" s="11" t="n">
        <v>10</v>
      </c>
      <c r="E1394" s="12" t="n">
        <v>89320.98</v>
      </c>
      <c r="F1394" s="12" t="n">
        <v>180094.32</v>
      </c>
      <c r="G1394" s="14">
        <f>E1394/SUM(E$2:E$4165)</f>
        <v/>
      </c>
      <c r="H1394" s="14">
        <f>H1393+G1394</f>
        <v/>
      </c>
      <c r="I1394" s="5">
        <f>IF(H1394&lt;=p_rot_a,"A",IF(H1394&lt;=p_rot_b,"B","C"))</f>
        <v/>
      </c>
      <c r="J1394" s="5" t="inlineStr">
        <is>
          <t>NO</t>
        </is>
      </c>
    </row>
    <row r="1395">
      <c r="A1395" s="5" t="inlineStr">
        <is>
          <t>111210</t>
        </is>
      </c>
      <c r="B1395" s="5" t="inlineStr">
        <is>
          <t xml:space="preserve">FREGADERO ACERO INOX IZQ 1 BAT EMPOTRAR </t>
        </is>
      </c>
      <c r="C1395" s="5" t="inlineStr">
        <is>
          <t>GRIFERIA - ACC. BAÑO Y COCINA</t>
        </is>
      </c>
      <c r="D1395" s="11" t="n">
        <v>21</v>
      </c>
      <c r="E1395" s="12" t="n">
        <v>89311.35000000001</v>
      </c>
      <c r="F1395" s="12" t="n">
        <v>314864.63</v>
      </c>
      <c r="G1395" s="14">
        <f>E1395/SUM(E$2:E$4165)</f>
        <v/>
      </c>
      <c r="H1395" s="14">
        <f>H1394+G1395</f>
        <v/>
      </c>
      <c r="I1395" s="5">
        <f>IF(H1395&lt;=p_rot_a,"A",IF(H1395&lt;=p_rot_b,"B","C"))</f>
        <v/>
      </c>
      <c r="J1395" s="5" t="inlineStr">
        <is>
          <t>NO</t>
        </is>
      </c>
    </row>
    <row r="1396">
      <c r="A1396" s="5" t="inlineStr">
        <is>
          <t>PINT-AN-0032</t>
        </is>
      </c>
      <c r="B1396" s="5" t="inlineStr">
        <is>
          <t>LANCO ANTICORROSIVO IND VERDE GALON AC3439-4</t>
        </is>
      </c>
      <c r="C1396" s="5" t="inlineStr">
        <is>
          <t>ANTICORROSIVOS Y BASE ACEITE</t>
        </is>
      </c>
      <c r="D1396" s="11" t="n">
        <v>19</v>
      </c>
      <c r="E1396" s="12" t="n">
        <v>89071.97</v>
      </c>
      <c r="F1396" s="12" t="n">
        <v>260479.27</v>
      </c>
      <c r="G1396" s="14">
        <f>E1396/SUM(E$2:E$4165)</f>
        <v/>
      </c>
      <c r="H1396" s="14">
        <f>H1395+G1396</f>
        <v/>
      </c>
      <c r="I1396" s="5">
        <f>IF(H1396&lt;=p_rot_a,"A",IF(H1396&lt;=p_rot_b,"B","C"))</f>
        <v/>
      </c>
      <c r="J1396" s="5" t="inlineStr">
        <is>
          <t>NO</t>
        </is>
      </c>
    </row>
    <row r="1397">
      <c r="A1397" s="5" t="inlineStr">
        <is>
          <t>30117</t>
        </is>
      </c>
      <c r="B1397" s="5" t="inlineStr">
        <is>
          <t>AGUILA TOMA 220 PARCHE 112  50A</t>
        </is>
      </c>
      <c r="C1397" s="5" t="inlineStr">
        <is>
          <t>ACCESORIOS ELECTRICOS Y CABLES</t>
        </is>
      </c>
      <c r="D1397" s="11" t="n">
        <v>93</v>
      </c>
      <c r="E1397" s="12" t="n">
        <v>88858.36</v>
      </c>
      <c r="F1397" s="12" t="n">
        <v>293746.94</v>
      </c>
      <c r="G1397" s="14">
        <f>E1397/SUM(E$2:E$4165)</f>
        <v/>
      </c>
      <c r="H1397" s="14">
        <f>H1396+G1397</f>
        <v/>
      </c>
      <c r="I1397" s="5">
        <f>IF(H1397&lt;=p_rot_a,"A",IF(H1397&lt;=p_rot_b,"B","C"))</f>
        <v/>
      </c>
      <c r="J1397" s="5" t="inlineStr">
        <is>
          <t>NO</t>
        </is>
      </c>
    </row>
    <row r="1398">
      <c r="A1398" s="5" t="inlineStr">
        <is>
          <t>351100300991874</t>
        </is>
      </c>
      <c r="B1398" s="5" t="inlineStr">
        <is>
          <t>ACCESORIO RODAPIE PVC ESQUINERO INTERNO ZP-03 MADERA GRIS</t>
        </is>
      </c>
      <c r="C1398" s="5" t="inlineStr">
        <is>
          <t>RODAPIE Y ACCESORIOS</t>
        </is>
      </c>
      <c r="D1398" s="11" t="n">
        <v>331</v>
      </c>
      <c r="E1398" s="12" t="n">
        <v>88825.45</v>
      </c>
      <c r="F1398" s="12" t="n">
        <v>176540.45</v>
      </c>
      <c r="G1398" s="14">
        <f>E1398/SUM(E$2:E$4165)</f>
        <v/>
      </c>
      <c r="H1398" s="14">
        <f>H1397+G1398</f>
        <v/>
      </c>
      <c r="I1398" s="5">
        <f>IF(H1398&lt;=p_rot_a,"A",IF(H1398&lt;=p_rot_b,"B","C"))</f>
        <v/>
      </c>
      <c r="J1398" s="5" t="inlineStr">
        <is>
          <t>NO</t>
        </is>
      </c>
    </row>
    <row r="1399">
      <c r="A1399" s="5" t="inlineStr">
        <is>
          <t>10162</t>
        </is>
      </c>
      <c r="B1399" s="5" t="inlineStr">
        <is>
          <t>LLAVE FREGADERO MONOCOMANDO LAINZ 028PF2LDC PRICE PFISTER</t>
        </is>
      </c>
      <c r="C1399" s="5" t="inlineStr">
        <is>
          <t>GRIFERIA - ACC. BAÑO Y COCINA</t>
        </is>
      </c>
      <c r="D1399" s="11" t="n">
        <v>13</v>
      </c>
      <c r="E1399" s="12" t="n">
        <v>88769.52</v>
      </c>
      <c r="F1399" s="12" t="n">
        <v>329140.02</v>
      </c>
      <c r="G1399" s="14">
        <f>E1399/SUM(E$2:E$4165)</f>
        <v/>
      </c>
      <c r="H1399" s="14">
        <f>H1398+G1399</f>
        <v/>
      </c>
      <c r="I1399" s="5">
        <f>IF(H1399&lt;=p_rot_a,"A",IF(H1399&lt;=p_rot_b,"B","C"))</f>
        <v/>
      </c>
      <c r="J1399" s="5" t="inlineStr">
        <is>
          <t>NO</t>
        </is>
      </c>
    </row>
    <row r="1400">
      <c r="A1400" s="5" t="inlineStr">
        <is>
          <t>9152</t>
        </is>
      </c>
      <c r="B1400" s="5" t="inlineStr">
        <is>
          <t>$$ VIEJO CURVA CONDUIT 1/2 LIVIANO</t>
        </is>
      </c>
      <c r="C1400" s="5" t="inlineStr">
        <is>
          <t>ACCESORIOS ELECTRICOS Y CABLES</t>
        </is>
      </c>
      <c r="D1400" s="11" t="n">
        <v>1067</v>
      </c>
      <c r="E1400" s="12" t="n">
        <v>88617.58</v>
      </c>
      <c r="F1400" s="12" t="n">
        <v>164093.93</v>
      </c>
      <c r="G1400" s="14">
        <f>E1400/SUM(E$2:E$4165)</f>
        <v/>
      </c>
      <c r="H1400" s="14">
        <f>H1399+G1400</f>
        <v/>
      </c>
      <c r="I1400" s="5">
        <f>IF(H1400&lt;=p_rot_a,"A",IF(H1400&lt;=p_rot_b,"B","C"))</f>
        <v/>
      </c>
      <c r="J1400" s="5" t="inlineStr">
        <is>
          <t>NO</t>
        </is>
      </c>
    </row>
    <row r="1401">
      <c r="A1401" s="5" t="inlineStr">
        <is>
          <t>71421</t>
        </is>
      </c>
      <c r="B1401" s="5" t="inlineStr">
        <is>
          <t>TORNILLO MADERA 10 X1 1/2</t>
        </is>
      </c>
      <c r="C1401" s="5" t="inlineStr">
        <is>
          <t>TORNILLERIA</t>
        </is>
      </c>
      <c r="D1401" s="11" t="n">
        <v>3297</v>
      </c>
      <c r="E1401" s="12" t="n">
        <v>88406.88</v>
      </c>
      <c r="F1401" s="12" t="n">
        <v>105675.48</v>
      </c>
      <c r="G1401" s="14">
        <f>E1401/SUM(E$2:E$4165)</f>
        <v/>
      </c>
      <c r="H1401" s="14">
        <f>H1400+G1401</f>
        <v/>
      </c>
      <c r="I1401" s="5">
        <f>IF(H1401&lt;=p_rot_a,"A",IF(H1401&lt;=p_rot_b,"B","C"))</f>
        <v/>
      </c>
      <c r="J1401" s="5" t="inlineStr">
        <is>
          <t>NO</t>
        </is>
      </c>
    </row>
    <row r="1402">
      <c r="A1402" s="5" t="inlineStr">
        <is>
          <t>351100300992846</t>
        </is>
      </c>
      <c r="B1402" s="5" t="inlineStr">
        <is>
          <t>DUCHA EXPUESTA DE ACERO INOXIDABLE SATINADA NT16975-SS</t>
        </is>
      </c>
      <c r="C1402" s="5" t="inlineStr">
        <is>
          <t>IMPORTACION GRIFERIA</t>
        </is>
      </c>
      <c r="D1402" s="11" t="n">
        <v>2</v>
      </c>
      <c r="E1402" s="12" t="n">
        <v>88061.45</v>
      </c>
      <c r="F1402" s="12" t="n">
        <v>158646.02</v>
      </c>
      <c r="G1402" s="14">
        <f>E1402/SUM(E$2:E$4165)</f>
        <v/>
      </c>
      <c r="H1402" s="14">
        <f>H1401+G1402</f>
        <v/>
      </c>
      <c r="I1402" s="5">
        <f>IF(H1402&lt;=p_rot_a,"A",IF(H1402&lt;=p_rot_b,"B","C"))</f>
        <v/>
      </c>
      <c r="J1402" s="5" t="inlineStr">
        <is>
          <t>NO</t>
        </is>
      </c>
    </row>
    <row r="1403">
      <c r="A1403" s="5" t="inlineStr">
        <is>
          <t>PINT-PA-0112</t>
        </is>
      </c>
      <c r="B1403" s="5" t="inlineStr">
        <is>
          <t>STAINLESS ACCENT SATIN GALON OF269-4</t>
        </is>
      </c>
      <c r="C1403" s="5" t="inlineStr">
        <is>
          <t>PINTURA ACRILICA</t>
        </is>
      </c>
      <c r="D1403" s="11" t="n">
        <v>9</v>
      </c>
      <c r="E1403" s="12" t="n">
        <v>88023.21000000001</v>
      </c>
      <c r="F1403" s="12" t="n">
        <v>140952.21</v>
      </c>
      <c r="G1403" s="14">
        <f>E1403/SUM(E$2:E$4165)</f>
        <v/>
      </c>
      <c r="H1403" s="14">
        <f>H1402+G1403</f>
        <v/>
      </c>
      <c r="I1403" s="5">
        <f>IF(H1403&lt;=p_rot_a,"A",IF(H1403&lt;=p_rot_b,"B","C"))</f>
        <v/>
      </c>
      <c r="J1403" s="5" t="inlineStr">
        <is>
          <t>NO</t>
        </is>
      </c>
    </row>
    <row r="1404">
      <c r="A1404" s="5" t="inlineStr">
        <is>
          <t>351100300992598</t>
        </is>
      </c>
      <c r="B1404" s="5" t="inlineStr">
        <is>
          <t>LANCO MAXIMA LATEX ACCENT MATE CUBETA MA684-2</t>
        </is>
      </c>
      <c r="C1404" s="5" t="inlineStr">
        <is>
          <t>PINTURA ACRILICA</t>
        </is>
      </c>
      <c r="D1404" s="11" t="n">
        <v>2</v>
      </c>
      <c r="E1404" s="12" t="n">
        <v>88021.7</v>
      </c>
      <c r="F1404" s="12" t="n">
        <v>146017.7</v>
      </c>
      <c r="G1404" s="14">
        <f>E1404/SUM(E$2:E$4165)</f>
        <v/>
      </c>
      <c r="H1404" s="14">
        <f>H1403+G1404</f>
        <v/>
      </c>
      <c r="I1404" s="5">
        <f>IF(H1404&lt;=p_rot_a,"A",IF(H1404&lt;=p_rot_b,"B","C"))</f>
        <v/>
      </c>
      <c r="J1404" s="5" t="inlineStr">
        <is>
          <t>NO</t>
        </is>
      </c>
    </row>
    <row r="1405">
      <c r="A1405" s="5" t="inlineStr">
        <is>
          <t>60</t>
        </is>
      </c>
      <c r="B1405" s="5" t="inlineStr">
        <is>
          <t>TRUPER PISTOLA SILICON  MANUAL PICA-E P-181</t>
        </is>
      </c>
      <c r="C1405" s="5" t="inlineStr">
        <is>
          <t>FERRETERIA GENERAL</t>
        </is>
      </c>
      <c r="D1405" s="11" t="n">
        <v>146</v>
      </c>
      <c r="E1405" s="12" t="n">
        <v>87985.66</v>
      </c>
      <c r="F1405" s="12" t="n">
        <v>218762.08</v>
      </c>
      <c r="G1405" s="14">
        <f>E1405/SUM(E$2:E$4165)</f>
        <v/>
      </c>
      <c r="H1405" s="14">
        <f>H1404+G1405</f>
        <v/>
      </c>
      <c r="I1405" s="5">
        <f>IF(H1405&lt;=p_rot_a,"A",IF(H1405&lt;=p_rot_b,"B","C"))</f>
        <v/>
      </c>
      <c r="J1405" s="5" t="inlineStr">
        <is>
          <t>NO</t>
        </is>
      </c>
    </row>
    <row r="1406">
      <c r="A1406" s="5" t="inlineStr">
        <is>
          <t>351100300992880</t>
        </is>
      </c>
      <c r="B1406" s="5" t="inlineStr">
        <is>
          <t>DRY COAT SATIN DEEP GALON DC3042-4</t>
        </is>
      </c>
      <c r="C1406" s="5" t="inlineStr">
        <is>
          <t>IMPERMEABILIZANTES</t>
        </is>
      </c>
      <c r="D1406" s="11" t="n">
        <v>11</v>
      </c>
      <c r="E1406" s="12" t="n">
        <v>87873.16</v>
      </c>
      <c r="F1406" s="12" t="n">
        <v>171814.16</v>
      </c>
      <c r="G1406" s="14">
        <f>E1406/SUM(E$2:E$4165)</f>
        <v/>
      </c>
      <c r="H1406" s="14">
        <f>H1405+G1406</f>
        <v/>
      </c>
      <c r="I1406" s="5">
        <f>IF(H1406&lt;=p_rot_a,"A",IF(H1406&lt;=p_rot_b,"B","C"))</f>
        <v/>
      </c>
      <c r="J1406" s="5" t="inlineStr">
        <is>
          <t>NO</t>
        </is>
      </c>
    </row>
    <row r="1407">
      <c r="A1407" s="5" t="inlineStr">
        <is>
          <t>30372</t>
        </is>
      </c>
      <c r="B1407" s="5" t="inlineStr">
        <is>
          <t xml:space="preserve">$$ BTICINO LUZICA  TOMA DOBLE PU1228TR </t>
        </is>
      </c>
      <c r="C1407" s="5" t="inlineStr">
        <is>
          <t>ACCESORIOS ELECTRICOS Y CABLES</t>
        </is>
      </c>
      <c r="D1407" s="11" t="n">
        <v>182</v>
      </c>
      <c r="E1407" s="12" t="n">
        <v>87820.47</v>
      </c>
      <c r="F1407" s="12" t="n">
        <v>311476.74</v>
      </c>
      <c r="G1407" s="14">
        <f>E1407/SUM(E$2:E$4165)</f>
        <v/>
      </c>
      <c r="H1407" s="14">
        <f>H1406+G1407</f>
        <v/>
      </c>
      <c r="I1407" s="5">
        <f>IF(H1407&lt;=p_rot_a,"A",IF(H1407&lt;=p_rot_b,"B","C"))</f>
        <v/>
      </c>
      <c r="J1407" s="5" t="inlineStr">
        <is>
          <t>NO</t>
        </is>
      </c>
    </row>
    <row r="1408">
      <c r="A1408" s="5" t="inlineStr">
        <is>
          <t>351100300991880</t>
        </is>
      </c>
      <c r="B1408" s="5" t="inlineStr">
        <is>
          <t>ACCESORIO RODAPIE PVC UNION ZP-03 MADERA GRIS</t>
        </is>
      </c>
      <c r="C1408" s="5" t="inlineStr">
        <is>
          <t>RODAPIE Y ACCESORIOS</t>
        </is>
      </c>
      <c r="D1408" s="11" t="n">
        <v>326</v>
      </c>
      <c r="E1408" s="12" t="n">
        <v>87627.2</v>
      </c>
      <c r="F1408" s="12" t="n">
        <v>174017.2</v>
      </c>
      <c r="G1408" s="14">
        <f>E1408/SUM(E$2:E$4165)</f>
        <v/>
      </c>
      <c r="H1408" s="14">
        <f>H1407+G1408</f>
        <v/>
      </c>
      <c r="I1408" s="5">
        <f>IF(H1408&lt;=p_rot_a,"A",IF(H1408&lt;=p_rot_b,"B","C"))</f>
        <v/>
      </c>
      <c r="J1408" s="5" t="inlineStr">
        <is>
          <t>NO</t>
        </is>
      </c>
    </row>
    <row r="1409">
      <c r="A1409" s="5" t="inlineStr">
        <is>
          <t>351100300991761</t>
        </is>
      </c>
      <c r="B1409" s="5" t="inlineStr">
        <is>
          <t>TOTAL JUEGO BROCA SIERRA DIAMANTADA PARA CERAMICA Y PORCELANATO 6 PIEZAS TAC44061</t>
        </is>
      </c>
      <c r="C1409" s="5" t="inlineStr">
        <is>
          <t>FERRETERIA GENERAL</t>
        </is>
      </c>
      <c r="D1409" s="11" t="n">
        <v>29</v>
      </c>
      <c r="E1409" s="12" t="n">
        <v>87565.52</v>
      </c>
      <c r="F1409" s="12" t="n">
        <v>277082.15</v>
      </c>
      <c r="G1409" s="14">
        <f>E1409/SUM(E$2:E$4165)</f>
        <v/>
      </c>
      <c r="H1409" s="14">
        <f>H1408+G1409</f>
        <v/>
      </c>
      <c r="I1409" s="5">
        <f>IF(H1409&lt;=p_rot_a,"A",IF(H1409&lt;=p_rot_b,"B","C"))</f>
        <v/>
      </c>
      <c r="J1409" s="5" t="inlineStr">
        <is>
          <t>NO</t>
        </is>
      </c>
    </row>
    <row r="1410">
      <c r="A1410" s="5" t="inlineStr">
        <is>
          <t>351100300991877</t>
        </is>
      </c>
      <c r="B1410" s="5" t="inlineStr">
        <is>
          <t>ACCESORIO RODAPIE PVC ESQUINERO EXTERNO ZP-03 MADERA GRIS</t>
        </is>
      </c>
      <c r="C1410" s="5" t="inlineStr">
        <is>
          <t>RODAPIE Y ACCESORIOS</t>
        </is>
      </c>
      <c r="D1410" s="11" t="n">
        <v>328</v>
      </c>
      <c r="E1410" s="12" t="n">
        <v>87559.64999999999</v>
      </c>
      <c r="F1410" s="12" t="n">
        <v>174479.65</v>
      </c>
      <c r="G1410" s="14">
        <f>E1410/SUM(E$2:E$4165)</f>
        <v/>
      </c>
      <c r="H1410" s="14">
        <f>H1409+G1410</f>
        <v/>
      </c>
      <c r="I1410" s="5">
        <f>IF(H1410&lt;=p_rot_a,"A",IF(H1410&lt;=p_rot_b,"B","C"))</f>
        <v/>
      </c>
      <c r="J1410" s="5" t="inlineStr">
        <is>
          <t>NO</t>
        </is>
      </c>
    </row>
    <row r="1411">
      <c r="A1411" s="5" t="inlineStr">
        <is>
          <t>351100300992436</t>
        </is>
      </c>
      <c r="B1411" s="5" t="inlineStr">
        <is>
          <t>LLAVE FREGADERO MULTIFUNCION AQP-23207</t>
        </is>
      </c>
      <c r="C1411" s="5" t="inlineStr">
        <is>
          <t>IMPORTACION GRIFERIA</t>
        </is>
      </c>
      <c r="D1411" s="11" t="n">
        <v>14</v>
      </c>
      <c r="E1411" s="12" t="n">
        <v>87461.92999999999</v>
      </c>
      <c r="F1411" s="12" t="n">
        <v>197925.51</v>
      </c>
      <c r="G1411" s="14">
        <f>E1411/SUM(E$2:E$4165)</f>
        <v/>
      </c>
      <c r="H1411" s="14">
        <f>H1410+G1411</f>
        <v/>
      </c>
      <c r="I1411" s="5">
        <f>IF(H1411&lt;=p_rot_a,"A",IF(H1411&lt;=p_rot_b,"B","C"))</f>
        <v/>
      </c>
      <c r="J1411" s="5" t="inlineStr">
        <is>
          <t>NO</t>
        </is>
      </c>
    </row>
    <row r="1412">
      <c r="A1412" s="5" t="inlineStr">
        <is>
          <t>351100300992755</t>
        </is>
      </c>
      <c r="B1412" s="5" t="inlineStr">
        <is>
          <t>FACHALETA FLEXIBLE LADRILLO 24X6CM EXTERIOR / INTERIOR 0.0144M2 DE066</t>
        </is>
      </c>
      <c r="C1412" s="5" t="inlineStr">
        <is>
          <t>FACHALETA</t>
        </is>
      </c>
      <c r="D1412" s="11" t="n">
        <v>1768</v>
      </c>
      <c r="E1412" s="12" t="n">
        <v>87355.71000000001</v>
      </c>
      <c r="F1412" s="12" t="n">
        <v>257544.24</v>
      </c>
      <c r="G1412" s="14">
        <f>E1412/SUM(E$2:E$4165)</f>
        <v/>
      </c>
      <c r="H1412" s="14">
        <f>H1411+G1412</f>
        <v/>
      </c>
      <c r="I1412" s="5">
        <f>IF(H1412&lt;=p_rot_a,"A",IF(H1412&lt;=p_rot_b,"B","C"))</f>
        <v/>
      </c>
      <c r="J1412" s="5" t="inlineStr">
        <is>
          <t>NO</t>
        </is>
      </c>
    </row>
    <row r="1413">
      <c r="A1413" s="5" t="inlineStr">
        <is>
          <t>351100300990858</t>
        </is>
      </c>
      <c r="B1413" s="5" t="inlineStr">
        <is>
          <t>GLADIATOR INVERSOR IE9200/160 LCD</t>
        </is>
      </c>
      <c r="C1413" s="5" t="inlineStr">
        <is>
          <t>SIN CATEGORIA</t>
        </is>
      </c>
      <c r="D1413" s="11" t="n">
        <v>8</v>
      </c>
      <c r="E1413" s="12" t="n">
        <v>87268.72</v>
      </c>
      <c r="F1413" s="12" t="n">
        <v>468168.72</v>
      </c>
      <c r="G1413" s="14">
        <f>E1413/SUM(E$2:E$4165)</f>
        <v/>
      </c>
      <c r="H1413" s="14">
        <f>H1412+G1413</f>
        <v/>
      </c>
      <c r="I1413" s="5">
        <f>IF(H1413&lt;=p_rot_a,"A",IF(H1413&lt;=p_rot_b,"B","C"))</f>
        <v/>
      </c>
      <c r="J1413" s="5" t="inlineStr">
        <is>
          <t>NO</t>
        </is>
      </c>
    </row>
    <row r="1414">
      <c r="A1414" s="5" t="inlineStr">
        <is>
          <t>14100042</t>
        </is>
      </c>
      <c r="B1414" s="5" t="inlineStr">
        <is>
          <t>PUERTA PLEGABLE CAOBA TIVOLI 91 X 210 CM</t>
        </is>
      </c>
      <c r="C1414" s="5" t="inlineStr">
        <is>
          <t>PUERTAS</t>
        </is>
      </c>
      <c r="D1414" s="11" t="n">
        <v>23</v>
      </c>
      <c r="E1414" s="12" t="n">
        <v>87092.03</v>
      </c>
      <c r="F1414" s="12" t="n">
        <v>323923.03</v>
      </c>
      <c r="G1414" s="14">
        <f>E1414/SUM(E$2:E$4165)</f>
        <v/>
      </c>
      <c r="H1414" s="14">
        <f>H1413+G1414</f>
        <v/>
      </c>
      <c r="I1414" s="5">
        <f>IF(H1414&lt;=p_rot_a,"A",IF(H1414&lt;=p_rot_b,"B","C"))</f>
        <v/>
      </c>
      <c r="J1414" s="5" t="inlineStr">
        <is>
          <t>NO</t>
        </is>
      </c>
    </row>
    <row r="1415">
      <c r="A1415" s="5" t="inlineStr">
        <is>
          <t>351100300992185</t>
        </is>
      </c>
      <c r="B1415" s="5" t="inlineStr">
        <is>
          <t>TBF-84  CACHERA CROMADA CUELLO EXTRAIBLE MONOCOMANDO FOSET</t>
        </is>
      </c>
      <c r="C1415" s="5" t="inlineStr">
        <is>
          <t>GRIFERIA - ACC. BAÑO Y COCINA</t>
        </is>
      </c>
      <c r="D1415" s="11" t="n">
        <v>11</v>
      </c>
      <c r="E1415" s="12" t="n">
        <v>87021.87</v>
      </c>
      <c r="F1415" s="12" t="n">
        <v>284976.11</v>
      </c>
      <c r="G1415" s="14">
        <f>E1415/SUM(E$2:E$4165)</f>
        <v/>
      </c>
      <c r="H1415" s="14">
        <f>H1414+G1415</f>
        <v/>
      </c>
      <c r="I1415" s="5">
        <f>IF(H1415&lt;=p_rot_a,"A",IF(H1415&lt;=p_rot_b,"B","C"))</f>
        <v/>
      </c>
      <c r="J1415" s="5" t="inlineStr">
        <is>
          <t>NO</t>
        </is>
      </c>
    </row>
    <row r="1416">
      <c r="A1416" s="5" t="inlineStr">
        <is>
          <t>351100300991769</t>
        </is>
      </c>
      <c r="B1416" s="5" t="inlineStr">
        <is>
          <t>$$ DESAGUE BAÑO DORADO CUADRADO 10X10CM DORADO GRACIELA</t>
        </is>
      </c>
      <c r="C1416" s="5" t="inlineStr">
        <is>
          <t>GRIFERIA - ACC. BAÑO Y COCINA</t>
        </is>
      </c>
      <c r="D1416" s="11" t="n">
        <v>41</v>
      </c>
      <c r="E1416" s="12" t="n">
        <v>86859.75</v>
      </c>
      <c r="F1416" s="12" t="n">
        <v>307728.39</v>
      </c>
      <c r="G1416" s="14">
        <f>E1416/SUM(E$2:E$4165)</f>
        <v/>
      </c>
      <c r="H1416" s="14">
        <f>H1415+G1416</f>
        <v/>
      </c>
      <c r="I1416" s="5">
        <f>IF(H1416&lt;=p_rot_a,"A",IF(H1416&lt;=p_rot_b,"B","C"))</f>
        <v/>
      </c>
      <c r="J1416" s="5" t="inlineStr">
        <is>
          <t>NO</t>
        </is>
      </c>
    </row>
    <row r="1417">
      <c r="A1417" s="5" t="inlineStr">
        <is>
          <t>7359</t>
        </is>
      </c>
      <c r="B1417" s="5" t="inlineStr">
        <is>
          <t>CINTA METRICA 8M X 1 HARDEX KNIGHT</t>
        </is>
      </c>
      <c r="C1417" s="5" t="inlineStr">
        <is>
          <t>FERRETERIA GENERAL</t>
        </is>
      </c>
      <c r="D1417" s="11" t="n">
        <v>37</v>
      </c>
      <c r="E1417" s="12" t="n">
        <v>86688.91</v>
      </c>
      <c r="F1417" s="12" t="n">
        <v>176938.51</v>
      </c>
      <c r="G1417" s="14">
        <f>E1417/SUM(E$2:E$4165)</f>
        <v/>
      </c>
      <c r="H1417" s="14">
        <f>H1416+G1417</f>
        <v/>
      </c>
      <c r="I1417" s="5">
        <f>IF(H1417&lt;=p_rot_a,"A",IF(H1417&lt;=p_rot_b,"B","C"))</f>
        <v/>
      </c>
      <c r="J1417" s="5" t="inlineStr">
        <is>
          <t>NO</t>
        </is>
      </c>
    </row>
    <row r="1418">
      <c r="A1418" s="5" t="inlineStr">
        <is>
          <t>11185</t>
        </is>
      </c>
      <c r="B1418" s="5" t="inlineStr">
        <is>
          <t>CACHERA FREGADERO CLASSIC 036CSVC PRICE PFISTER</t>
        </is>
      </c>
      <c r="C1418" s="5" t="inlineStr">
        <is>
          <t>GRIFERIA - ACC. BAÑO Y COCINA</t>
        </is>
      </c>
      <c r="D1418" s="11" t="n">
        <v>15</v>
      </c>
      <c r="E1418" s="12" t="n">
        <v>86655.3</v>
      </c>
      <c r="F1418" s="12" t="n">
        <v>352200.3</v>
      </c>
      <c r="G1418" s="14">
        <f>E1418/SUM(E$2:E$4165)</f>
        <v/>
      </c>
      <c r="H1418" s="14">
        <f>H1417+G1418</f>
        <v/>
      </c>
      <c r="I1418" s="5">
        <f>IF(H1418&lt;=p_rot_a,"A",IF(H1418&lt;=p_rot_b,"B","C"))</f>
        <v/>
      </c>
      <c r="J1418" s="5" t="inlineStr">
        <is>
          <t>NO</t>
        </is>
      </c>
    </row>
    <row r="1419">
      <c r="A1419" s="5" t="inlineStr">
        <is>
          <t>978614</t>
        </is>
      </c>
      <c r="B1419" s="5" t="inlineStr">
        <is>
          <t>TORNILLO GYP 1 PF PAQUETE 1,000 LIQUIDACION BRICO PAQ</t>
        </is>
      </c>
      <c r="C1419" s="5" t="inlineStr">
        <is>
          <t>FERRETERIA GENERAL</t>
        </is>
      </c>
      <c r="D1419" s="11" t="n">
        <v>87</v>
      </c>
      <c r="E1419" s="12" t="n">
        <v>86601.78</v>
      </c>
      <c r="F1419" s="12" t="n">
        <v>130101.78</v>
      </c>
      <c r="G1419" s="14">
        <f>E1419/SUM(E$2:E$4165)</f>
        <v/>
      </c>
      <c r="H1419" s="14">
        <f>H1418+G1419</f>
        <v/>
      </c>
      <c r="I1419" s="5">
        <f>IF(H1419&lt;=p_rot_a,"A",IF(H1419&lt;=p_rot_b,"B","C"))</f>
        <v/>
      </c>
      <c r="J1419" s="5" t="inlineStr">
        <is>
          <t>NO</t>
        </is>
      </c>
    </row>
    <row r="1420">
      <c r="A1420" s="5" t="inlineStr">
        <is>
          <t>351100300992200</t>
        </is>
      </c>
      <c r="B1420" s="5" t="inlineStr">
        <is>
          <t>LAVATORIO TIPO BOWL TERRAZO CAFE FF-9047 45CM X 33CM X 14CM</t>
        </is>
      </c>
      <c r="C1420" s="5" t="inlineStr">
        <is>
          <t>IMPORTACION LOZA</t>
        </is>
      </c>
      <c r="D1420" s="11" t="n">
        <v>7</v>
      </c>
      <c r="E1420" s="12" t="n">
        <v>86242.50999999999</v>
      </c>
      <c r="F1420" s="12" t="n">
        <v>210017.7</v>
      </c>
      <c r="G1420" s="14">
        <f>E1420/SUM(E$2:E$4165)</f>
        <v/>
      </c>
      <c r="H1420" s="14">
        <f>H1419+G1420</f>
        <v/>
      </c>
      <c r="I1420" s="5">
        <f>IF(H1420&lt;=p_rot_a,"A",IF(H1420&lt;=p_rot_b,"B","C"))</f>
        <v/>
      </c>
      <c r="J1420" s="5" t="inlineStr">
        <is>
          <t>NO</t>
        </is>
      </c>
    </row>
    <row r="1421">
      <c r="A1421" s="5" t="inlineStr">
        <is>
          <t>PINT-PA-0084</t>
        </is>
      </c>
      <c r="B1421" s="5" t="inlineStr">
        <is>
          <t>SUPRA LATEX PASTEL MATE CUBETA VA958-2</t>
        </is>
      </c>
      <c r="C1421" s="5" t="inlineStr">
        <is>
          <t>PINTURA ACRILICA</t>
        </is>
      </c>
      <c r="D1421" s="11" t="n">
        <v>4</v>
      </c>
      <c r="E1421" s="12" t="n">
        <v>86207.7</v>
      </c>
      <c r="F1421" s="12" t="n">
        <v>230088.5</v>
      </c>
      <c r="G1421" s="14">
        <f>E1421/SUM(E$2:E$4165)</f>
        <v/>
      </c>
      <c r="H1421" s="14">
        <f>H1420+G1421</f>
        <v/>
      </c>
      <c r="I1421" s="5">
        <f>IF(H1421&lt;=p_rot_a,"A",IF(H1421&lt;=p_rot_b,"B","C"))</f>
        <v/>
      </c>
      <c r="J1421" s="5" t="inlineStr">
        <is>
          <t>NO</t>
        </is>
      </c>
    </row>
    <row r="1422">
      <c r="A1422" s="5" t="inlineStr">
        <is>
          <t>100806</t>
        </is>
      </c>
      <c r="B1422" s="5" t="inlineStr">
        <is>
          <t>TOTAL SIERRA SABLE 120V UTS100806 - UTS100756</t>
        </is>
      </c>
      <c r="C1422" s="5" t="inlineStr">
        <is>
          <t>HERRAMIENTA ELECTRICA</t>
        </is>
      </c>
      <c r="D1422" s="11" t="n">
        <v>10</v>
      </c>
      <c r="E1422" s="12" t="n">
        <v>86177.19</v>
      </c>
      <c r="F1422" s="12" t="n">
        <v>373942.93</v>
      </c>
      <c r="G1422" s="14">
        <f>E1422/SUM(E$2:E$4165)</f>
        <v/>
      </c>
      <c r="H1422" s="14">
        <f>H1421+G1422</f>
        <v/>
      </c>
      <c r="I1422" s="5">
        <f>IF(H1422&lt;=p_rot_a,"A",IF(H1422&lt;=p_rot_b,"B","C"))</f>
        <v/>
      </c>
      <c r="J1422" s="5" t="inlineStr">
        <is>
          <t>NO</t>
        </is>
      </c>
    </row>
    <row r="1423">
      <c r="A1423" s="5" t="inlineStr">
        <is>
          <t>351100300991810</t>
        </is>
      </c>
      <c r="B1423" s="5" t="inlineStr">
        <is>
          <t>TOSCANA CACHERA FREGADERO NEGRA FLEXIBLE MC-984</t>
        </is>
      </c>
      <c r="C1423" s="5" t="inlineStr">
        <is>
          <t>GRIFERIA - ACC. BAÑO Y COCINA</t>
        </is>
      </c>
      <c r="D1423" s="11" t="n">
        <v>7</v>
      </c>
      <c r="E1423" s="12" t="n">
        <v>86156.63</v>
      </c>
      <c r="F1423" s="12" t="n">
        <v>292362.63</v>
      </c>
      <c r="G1423" s="14">
        <f>E1423/SUM(E$2:E$4165)</f>
        <v/>
      </c>
      <c r="H1423" s="14">
        <f>H1422+G1423</f>
        <v/>
      </c>
      <c r="I1423" s="5">
        <f>IF(H1423&lt;=p_rot_a,"A",IF(H1423&lt;=p_rot_b,"B","C"))</f>
        <v/>
      </c>
      <c r="J1423" s="5" t="inlineStr">
        <is>
          <t>NO</t>
        </is>
      </c>
    </row>
    <row r="1424">
      <c r="A1424" s="5" t="inlineStr">
        <is>
          <t>351100300992662</t>
        </is>
      </c>
      <c r="B1424" s="5" t="inlineStr">
        <is>
          <t>LAVATORIO TIPO BOWL MARMOL CAFE REDONDO FF-9036SY</t>
        </is>
      </c>
      <c r="C1424" s="5" t="inlineStr">
        <is>
          <t>IMPORTACION LOZA</t>
        </is>
      </c>
      <c r="D1424" s="11" t="n">
        <v>6</v>
      </c>
      <c r="E1424" s="12" t="n">
        <v>86056.14999999999</v>
      </c>
      <c r="F1424" s="12" t="n">
        <v>171716.81</v>
      </c>
      <c r="G1424" s="14">
        <f>E1424/SUM(E$2:E$4165)</f>
        <v/>
      </c>
      <c r="H1424" s="14">
        <f>H1423+G1424</f>
        <v/>
      </c>
      <c r="I1424" s="5">
        <f>IF(H1424&lt;=p_rot_a,"A",IF(H1424&lt;=p_rot_b,"B","C"))</f>
        <v/>
      </c>
      <c r="J1424" s="5" t="inlineStr">
        <is>
          <t>NO</t>
        </is>
      </c>
    </row>
    <row r="1425">
      <c r="A1425" s="5" t="inlineStr">
        <is>
          <t>665</t>
        </is>
      </c>
      <c r="B1425" s="5" t="inlineStr">
        <is>
          <t>AGUILA REGLETA 6 TOMAS 1135</t>
        </is>
      </c>
      <c r="C1425" s="5" t="inlineStr">
        <is>
          <t>ACCESORIOS ELECTRICOS Y CABLES</t>
        </is>
      </c>
      <c r="D1425" s="11" t="n">
        <v>56</v>
      </c>
      <c r="E1425" s="12" t="n">
        <v>86051.47</v>
      </c>
      <c r="F1425" s="12" t="n">
        <v>294382.02</v>
      </c>
      <c r="G1425" s="14">
        <f>E1425/SUM(E$2:E$4165)</f>
        <v/>
      </c>
      <c r="H1425" s="14">
        <f>H1424+G1425</f>
        <v/>
      </c>
      <c r="I1425" s="5">
        <f>IF(H1425&lt;=p_rot_a,"A",IF(H1425&lt;=p_rot_b,"B","C"))</f>
        <v/>
      </c>
      <c r="J1425" s="5" t="inlineStr">
        <is>
          <t>NO</t>
        </is>
      </c>
    </row>
    <row r="1426">
      <c r="A1426" s="5" t="inlineStr">
        <is>
          <t>PINT-IM-0006</t>
        </is>
      </c>
      <c r="B1426" s="5" t="inlineStr">
        <is>
          <t>LANCO DRY COAT BLANCO/PASTEL MATE 1/4 DC480-5</t>
        </is>
      </c>
      <c r="C1426" s="5" t="inlineStr">
        <is>
          <t>IMPERMEABILIZANTES</t>
        </is>
      </c>
      <c r="D1426" s="11" t="n">
        <v>48</v>
      </c>
      <c r="E1426" s="12" t="n">
        <v>85782.95</v>
      </c>
      <c r="F1426" s="12" t="n">
        <v>306118.7</v>
      </c>
      <c r="G1426" s="14">
        <f>E1426/SUM(E$2:E$4165)</f>
        <v/>
      </c>
      <c r="H1426" s="14">
        <f>H1425+G1426</f>
        <v/>
      </c>
      <c r="I1426" s="5">
        <f>IF(H1426&lt;=p_rot_a,"A",IF(H1426&lt;=p_rot_b,"B","C"))</f>
        <v/>
      </c>
      <c r="J1426" s="5" t="inlineStr">
        <is>
          <t>NO</t>
        </is>
      </c>
    </row>
    <row r="1427">
      <c r="A1427" s="5" t="inlineStr">
        <is>
          <t>20140007</t>
        </is>
      </c>
      <c r="B1427" s="5" t="inlineStr">
        <is>
          <t>ARIS ROCCIA PLATA 34X34 CAJA 1.85M2 BRILLANTE CERAMICA PRIMERA CALIDAD</t>
        </is>
      </c>
      <c r="C1427" s="5" t="inlineStr">
        <is>
          <t>SIN CATEGORIA</t>
        </is>
      </c>
      <c r="D1427" s="11" t="n">
        <v>90</v>
      </c>
      <c r="E1427" s="12" t="n">
        <v>85538.73</v>
      </c>
      <c r="F1427" s="12" t="n">
        <v>518523.87</v>
      </c>
      <c r="G1427" s="14">
        <f>E1427/SUM(E$2:E$4165)</f>
        <v/>
      </c>
      <c r="H1427" s="14">
        <f>H1426+G1427</f>
        <v/>
      </c>
      <c r="I1427" s="5">
        <f>IF(H1427&lt;=p_rot_a,"A",IF(H1427&lt;=p_rot_b,"B","C"))</f>
        <v/>
      </c>
      <c r="J1427" s="5" t="inlineStr">
        <is>
          <t>NO</t>
        </is>
      </c>
    </row>
    <row r="1428">
      <c r="A1428" s="5" t="inlineStr">
        <is>
          <t>7902</t>
        </is>
      </c>
      <c r="B1428" s="5" t="inlineStr">
        <is>
          <t>PLASTER PLUS GALON CONCENTRADO</t>
        </is>
      </c>
      <c r="C1428" s="5" t="inlineStr">
        <is>
          <t>FERRETERIA GENERAL</t>
        </is>
      </c>
      <c r="D1428" s="11" t="n">
        <v>35</v>
      </c>
      <c r="E1428" s="12" t="n">
        <v>85516</v>
      </c>
      <c r="F1428" s="12" t="n">
        <v>230471.76</v>
      </c>
      <c r="G1428" s="14">
        <f>E1428/SUM(E$2:E$4165)</f>
        <v/>
      </c>
      <c r="H1428" s="14">
        <f>H1427+G1428</f>
        <v/>
      </c>
      <c r="I1428" s="5">
        <f>IF(H1428&lt;=p_rot_a,"A",IF(H1428&lt;=p_rot_b,"B","C"))</f>
        <v/>
      </c>
      <c r="J1428" s="5" t="inlineStr">
        <is>
          <t>NO</t>
        </is>
      </c>
    </row>
    <row r="1429">
      <c r="A1429" s="5" t="inlineStr">
        <is>
          <t>351100300992747</t>
        </is>
      </c>
      <c r="B1429" s="5" t="inlineStr">
        <is>
          <t>PIEDRA P.U. LAJA DARK BLACK MF-A6 60X120CM 25MM A003-6 USO INTERIOR EXTERIOR</t>
        </is>
      </c>
      <c r="C1429" s="5" t="inlineStr">
        <is>
          <t>LAMINA PVC, BAMBU, ACC</t>
        </is>
      </c>
      <c r="D1429" s="11" t="n">
        <v>31</v>
      </c>
      <c r="E1429" s="12" t="n">
        <v>85436.62</v>
      </c>
      <c r="F1429" s="12" t="n">
        <v>299026.62</v>
      </c>
      <c r="G1429" s="14">
        <f>E1429/SUM(E$2:E$4165)</f>
        <v/>
      </c>
      <c r="H1429" s="14">
        <f>H1428+G1429</f>
        <v/>
      </c>
      <c r="I1429" s="5">
        <f>IF(H1429&lt;=p_rot_a,"A",IF(H1429&lt;=p_rot_b,"B","C"))</f>
        <v/>
      </c>
      <c r="J1429" s="5" t="inlineStr">
        <is>
          <t>NO</t>
        </is>
      </c>
    </row>
    <row r="1430">
      <c r="A1430" s="5" t="inlineStr">
        <is>
          <t>351100300992657</t>
        </is>
      </c>
      <c r="B1430" s="5" t="inlineStr">
        <is>
          <t>FANG LLAVE BAJA LAVATORIO DORADA BRILLANTE FF-6113G</t>
        </is>
      </c>
      <c r="C1430" s="5" t="inlineStr">
        <is>
          <t>IMPORTACION GRIFERIA</t>
        </is>
      </c>
      <c r="D1430" s="11" t="n">
        <v>6</v>
      </c>
      <c r="E1430" s="12" t="n">
        <v>85297.81</v>
      </c>
      <c r="F1430" s="12" t="n">
        <v>172336.39</v>
      </c>
      <c r="G1430" s="14">
        <f>E1430/SUM(E$2:E$4165)</f>
        <v/>
      </c>
      <c r="H1430" s="14">
        <f>H1429+G1430</f>
        <v/>
      </c>
      <c r="I1430" s="5">
        <f>IF(H1430&lt;=p_rot_a,"A",IF(H1430&lt;=p_rot_b,"B","C"))</f>
        <v/>
      </c>
      <c r="J1430" s="5" t="inlineStr">
        <is>
          <t>NO</t>
        </is>
      </c>
    </row>
    <row r="1431">
      <c r="A1431" s="5" t="inlineStr">
        <is>
          <t>351100300991947</t>
        </is>
      </c>
      <c r="B1431" s="5" t="inlineStr">
        <is>
          <t xml:space="preserve">THERMO DUCHA BLINDADA 5500W 120V </t>
        </is>
      </c>
      <c r="C1431" s="5" t="inlineStr">
        <is>
          <t>ACCESORIOS ELECTRICOS Y CABLES</t>
        </is>
      </c>
      <c r="D1431" s="11" t="n">
        <v>12</v>
      </c>
      <c r="E1431" s="12" t="n">
        <v>85212.64</v>
      </c>
      <c r="F1431" s="12" t="n">
        <v>374192.92</v>
      </c>
      <c r="G1431" s="14">
        <f>E1431/SUM(E$2:E$4165)</f>
        <v/>
      </c>
      <c r="H1431" s="14">
        <f>H1430+G1431</f>
        <v/>
      </c>
      <c r="I1431" s="5">
        <f>IF(H1431&lt;=p_rot_a,"A",IF(H1431&lt;=p_rot_b,"B","C"))</f>
        <v/>
      </c>
      <c r="J1431" s="5" t="inlineStr">
        <is>
          <t>NO</t>
        </is>
      </c>
    </row>
    <row r="1432">
      <c r="A1432" s="5" t="inlineStr">
        <is>
          <t>20120004</t>
        </is>
      </c>
      <c r="B1432" s="5" t="inlineStr">
        <is>
          <t>FACHALETA MURETO BLACK 25X50 CAJA 1.75M2</t>
        </is>
      </c>
      <c r="C1432" s="5" t="inlineStr">
        <is>
          <t>FACHALETA</t>
        </is>
      </c>
      <c r="D1432" s="11" t="n">
        <v>26</v>
      </c>
      <c r="E1432" s="12" t="n">
        <v>84998.06</v>
      </c>
      <c r="F1432" s="12" t="n">
        <v>376087.31</v>
      </c>
      <c r="G1432" s="14">
        <f>E1432/SUM(E$2:E$4165)</f>
        <v/>
      </c>
      <c r="H1432" s="14">
        <f>H1431+G1432</f>
        <v/>
      </c>
      <c r="I1432" s="5">
        <f>IF(H1432&lt;=p_rot_a,"A",IF(H1432&lt;=p_rot_b,"B","C"))</f>
        <v/>
      </c>
      <c r="J1432" s="5" t="inlineStr">
        <is>
          <t>NO</t>
        </is>
      </c>
    </row>
    <row r="1433">
      <c r="A1433" s="5" t="inlineStr">
        <is>
          <t>444</t>
        </is>
      </c>
      <c r="B1433" s="5" t="inlineStr">
        <is>
          <t>STANLEY RIEL 244 PORTON 8</t>
        </is>
      </c>
      <c r="C1433" s="5" t="inlineStr">
        <is>
          <t>FERRETERIA GENERAL</t>
        </is>
      </c>
      <c r="D1433" s="11" t="n">
        <v>25</v>
      </c>
      <c r="E1433" s="12" t="n">
        <v>84834.86</v>
      </c>
      <c r="F1433" s="12" t="n">
        <v>331944.47</v>
      </c>
      <c r="G1433" s="14">
        <f>E1433/SUM(E$2:E$4165)</f>
        <v/>
      </c>
      <c r="H1433" s="14">
        <f>H1432+G1433</f>
        <v/>
      </c>
      <c r="I1433" s="5">
        <f>IF(H1433&lt;=p_rot_a,"A",IF(H1433&lt;=p_rot_b,"B","C"))</f>
        <v/>
      </c>
      <c r="J1433" s="5" t="inlineStr">
        <is>
          <t>NO</t>
        </is>
      </c>
    </row>
    <row r="1434">
      <c r="A1434" s="5" t="inlineStr">
        <is>
          <t>11180</t>
        </is>
      </c>
      <c r="B1434" s="5" t="inlineStr">
        <is>
          <t>DESAGUE LAVATORIO PLASTICO 26015 11/4X5 #418</t>
        </is>
      </c>
      <c r="C1434" s="5" t="inlineStr">
        <is>
          <t>FERRETERIA GENERAL</t>
        </is>
      </c>
      <c r="D1434" s="11" t="n">
        <v>147</v>
      </c>
      <c r="E1434" s="12" t="n">
        <v>84565.34</v>
      </c>
      <c r="F1434" s="12" t="n">
        <v>154980.53</v>
      </c>
      <c r="G1434" s="14">
        <f>E1434/SUM(E$2:E$4165)</f>
        <v/>
      </c>
      <c r="H1434" s="14">
        <f>H1433+G1434</f>
        <v/>
      </c>
      <c r="I1434" s="5">
        <f>IF(H1434&lt;=p_rot_a,"A",IF(H1434&lt;=p_rot_b,"B","C"))</f>
        <v/>
      </c>
      <c r="J1434" s="5" t="inlineStr">
        <is>
          <t>NO</t>
        </is>
      </c>
    </row>
    <row r="1435">
      <c r="A1435" s="5" t="inlineStr">
        <is>
          <t>592888</t>
        </is>
      </c>
      <c r="B1435" s="5" t="inlineStr">
        <is>
          <t>ALTIVA APAGADOR SENCILLO 9000-BK NEGRO EAGLE</t>
        </is>
      </c>
      <c r="C1435" s="5" t="inlineStr">
        <is>
          <t>ACCESORIOS ELECTRICOS Y CABLES</t>
        </is>
      </c>
      <c r="D1435" s="11" t="n">
        <v>86</v>
      </c>
      <c r="E1435" s="12" t="n">
        <v>84464.10000000001</v>
      </c>
      <c r="F1435" s="12" t="n">
        <v>234055.78</v>
      </c>
      <c r="G1435" s="14">
        <f>E1435/SUM(E$2:E$4165)</f>
        <v/>
      </c>
      <c r="H1435" s="14">
        <f>H1434+G1435</f>
        <v/>
      </c>
      <c r="I1435" s="5">
        <f>IF(H1435&lt;=p_rot_a,"A",IF(H1435&lt;=p_rot_b,"B","C"))</f>
        <v/>
      </c>
      <c r="J1435" s="5" t="inlineStr">
        <is>
          <t>NO</t>
        </is>
      </c>
    </row>
    <row r="1436">
      <c r="A1436" s="5" t="inlineStr">
        <is>
          <t>915</t>
        </is>
      </c>
      <c r="B1436" s="5" t="inlineStr">
        <is>
          <t>REDUCCION PVC 3 X 2</t>
        </is>
      </c>
      <c r="C1436" s="5" t="inlineStr">
        <is>
          <t>TUBERIA PVC, CANOAS Y ACCESORIOS</t>
        </is>
      </c>
      <c r="D1436" s="11" t="n">
        <v>145</v>
      </c>
      <c r="E1436" s="12" t="n">
        <v>84414.52</v>
      </c>
      <c r="F1436" s="12" t="n">
        <v>142543.78</v>
      </c>
      <c r="G1436" s="14">
        <f>E1436/SUM(E$2:E$4165)</f>
        <v/>
      </c>
      <c r="H1436" s="14">
        <f>H1435+G1436</f>
        <v/>
      </c>
      <c r="I1436" s="5">
        <f>IF(H1436&lt;=p_rot_a,"A",IF(H1436&lt;=p_rot_b,"B","C"))</f>
        <v/>
      </c>
      <c r="J1436" s="5" t="inlineStr">
        <is>
          <t>NO</t>
        </is>
      </c>
    </row>
    <row r="1437">
      <c r="A1437" s="5" t="inlineStr">
        <is>
          <t>351100300992305</t>
        </is>
      </c>
      <c r="B1437" s="5" t="inlineStr">
        <is>
          <t>HUNTER GUARDA POLVO BLANCO BURLETE DE PVC 90CM F-1500</t>
        </is>
      </c>
      <c r="C1437" s="5" t="inlineStr">
        <is>
          <t>IMPORTACION FERRETERIA GENERAL</t>
        </is>
      </c>
      <c r="D1437" s="11" t="n">
        <v>46</v>
      </c>
      <c r="E1437" s="12" t="n">
        <v>84413.03</v>
      </c>
      <c r="F1437" s="12" t="n">
        <v>134190.27</v>
      </c>
      <c r="G1437" s="14">
        <f>E1437/SUM(E$2:E$4165)</f>
        <v/>
      </c>
      <c r="H1437" s="14">
        <f>H1436+G1437</f>
        <v/>
      </c>
      <c r="I1437" s="5">
        <f>IF(H1437&lt;=p_rot_a,"A",IF(H1437&lt;=p_rot_b,"B","C"))</f>
        <v/>
      </c>
      <c r="J1437" s="5" t="inlineStr">
        <is>
          <t>NO</t>
        </is>
      </c>
    </row>
    <row r="1438">
      <c r="A1438" s="5" t="inlineStr">
        <is>
          <t>351100300990294</t>
        </is>
      </c>
      <c r="B1438" s="5" t="inlineStr">
        <is>
          <t>TOTAL COMPRESOR 2.5HP 50LTS UTC125502</t>
        </is>
      </c>
      <c r="C1438" s="5" t="inlineStr">
        <is>
          <t>SIN CATEGORIA</t>
        </is>
      </c>
      <c r="D1438" s="11" t="n">
        <v>2</v>
      </c>
      <c r="E1438" s="12" t="n">
        <v>84352.05</v>
      </c>
      <c r="F1438" s="12" t="n">
        <v>286266.05</v>
      </c>
      <c r="G1438" s="14">
        <f>E1438/SUM(E$2:E$4165)</f>
        <v/>
      </c>
      <c r="H1438" s="14">
        <f>H1437+G1438</f>
        <v/>
      </c>
      <c r="I1438" s="5">
        <f>IF(H1438&lt;=p_rot_a,"A",IF(H1438&lt;=p_rot_b,"B","C"))</f>
        <v/>
      </c>
      <c r="J1438" s="5" t="inlineStr">
        <is>
          <t>NO</t>
        </is>
      </c>
    </row>
    <row r="1439">
      <c r="A1439" s="5" t="inlineStr">
        <is>
          <t>351100300992817</t>
        </is>
      </c>
      <c r="B1439" s="5" t="inlineStr">
        <is>
          <t>LLAVE LAVATORIO ALTA TIPO BOWL MONOCOMANDO CROMO AQP-23265</t>
        </is>
      </c>
      <c r="C1439" s="5" t="inlineStr">
        <is>
          <t>IMPORTACION GRIFERIA</t>
        </is>
      </c>
      <c r="D1439" s="11" t="n">
        <v>9</v>
      </c>
      <c r="E1439" s="12" t="n">
        <v>84281.56</v>
      </c>
      <c r="F1439" s="12" t="n">
        <v>171872.09</v>
      </c>
      <c r="G1439" s="14">
        <f>E1439/SUM(E$2:E$4165)</f>
        <v/>
      </c>
      <c r="H1439" s="14">
        <f>H1438+G1439</f>
        <v/>
      </c>
      <c r="I1439" s="5">
        <f>IF(H1439&lt;=p_rot_a,"A",IF(H1439&lt;=p_rot_b,"B","C"))</f>
        <v/>
      </c>
      <c r="J1439" s="5" t="inlineStr">
        <is>
          <t>NO</t>
        </is>
      </c>
    </row>
    <row r="1440">
      <c r="A1440" s="5" t="inlineStr">
        <is>
          <t>311</t>
        </is>
      </c>
      <c r="B1440" s="5" t="inlineStr">
        <is>
          <t>FRAGUA AAA BLANCA</t>
        </is>
      </c>
      <c r="C1440" s="5" t="inlineStr">
        <is>
          <t>CERAMICAS, AZULEJOS, PORCELANATOS</t>
        </is>
      </c>
      <c r="D1440" s="11" t="n">
        <v>218</v>
      </c>
      <c r="E1440" s="12" t="n">
        <v>84267.37</v>
      </c>
      <c r="F1440" s="12" t="n">
        <v>257795.37</v>
      </c>
      <c r="G1440" s="14">
        <f>E1440/SUM(E$2:E$4165)</f>
        <v/>
      </c>
      <c r="H1440" s="14">
        <f>H1439+G1440</f>
        <v/>
      </c>
      <c r="I1440" s="5">
        <f>IF(H1440&lt;=p_rot_a,"A",IF(H1440&lt;=p_rot_b,"B","C"))</f>
        <v/>
      </c>
      <c r="J1440" s="5" t="inlineStr">
        <is>
          <t>NO</t>
        </is>
      </c>
    </row>
    <row r="1441">
      <c r="A1441" s="5" t="inlineStr">
        <is>
          <t>351100300992874</t>
        </is>
      </c>
      <c r="B1441" s="5" t="inlineStr">
        <is>
          <t>ESPEJO LED DP-516 REDONDO 70CM MARCO NEGRO</t>
        </is>
      </c>
      <c r="C1441" s="5" t="inlineStr">
        <is>
          <t>GRIFERIA - ACC. BAÑO Y COCINA</t>
        </is>
      </c>
      <c r="D1441" s="11" t="n">
        <v>9</v>
      </c>
      <c r="E1441" s="12" t="n">
        <v>84259.71000000001</v>
      </c>
      <c r="F1441" s="12" t="n">
        <v>168384.96</v>
      </c>
      <c r="G1441" s="14">
        <f>E1441/SUM(E$2:E$4165)</f>
        <v/>
      </c>
      <c r="H1441" s="14">
        <f>H1440+G1441</f>
        <v/>
      </c>
      <c r="I1441" s="5">
        <f>IF(H1441&lt;=p_rot_a,"A",IF(H1441&lt;=p_rot_b,"B","C"))</f>
        <v/>
      </c>
      <c r="J1441" s="5" t="inlineStr">
        <is>
          <t>NO</t>
        </is>
      </c>
    </row>
    <row r="1442">
      <c r="A1442" s="5" t="inlineStr">
        <is>
          <t>5136</t>
        </is>
      </c>
      <c r="B1442" s="5" t="inlineStr">
        <is>
          <t>MARCO DIFUSORA 61X61</t>
        </is>
      </c>
      <c r="C1442" s="5" t="inlineStr">
        <is>
          <t>FERRETERIA GENERAL</t>
        </is>
      </c>
      <c r="D1442" s="11" t="n">
        <v>29</v>
      </c>
      <c r="E1442" s="12" t="n">
        <v>84117.91</v>
      </c>
      <c r="F1442" s="12" t="n">
        <v>341887.91</v>
      </c>
      <c r="G1442" s="14">
        <f>E1442/SUM(E$2:E$4165)</f>
        <v/>
      </c>
      <c r="H1442" s="14">
        <f>H1441+G1442</f>
        <v/>
      </c>
      <c r="I1442" s="5">
        <f>IF(H1442&lt;=p_rot_a,"A",IF(H1442&lt;=p_rot_b,"B","C"))</f>
        <v/>
      </c>
      <c r="J1442" s="5" t="inlineStr">
        <is>
          <t>NO</t>
        </is>
      </c>
    </row>
    <row r="1443">
      <c r="A1443" s="5" t="inlineStr">
        <is>
          <t>351100300992372</t>
        </is>
      </c>
      <c r="B1443" s="5" t="inlineStr">
        <is>
          <t>CINTA LED SMART 16 MIL COLORES 3 METROS SMART WIFI RGB 58027 / 902</t>
        </is>
      </c>
      <c r="C1443" s="5" t="inlineStr">
        <is>
          <t>ACCESORIOS ELECTRICOS Y CABLES</t>
        </is>
      </c>
      <c r="D1443" s="11" t="n">
        <v>23</v>
      </c>
      <c r="E1443" s="12" t="n">
        <v>84084.84</v>
      </c>
      <c r="F1443" s="12" t="n">
        <v>241009.29</v>
      </c>
      <c r="G1443" s="14">
        <f>E1443/SUM(E$2:E$4165)</f>
        <v/>
      </c>
      <c r="H1443" s="14">
        <f>H1442+G1443</f>
        <v/>
      </c>
      <c r="I1443" s="5">
        <f>IF(H1443&lt;=p_rot_a,"A",IF(H1443&lt;=p_rot_b,"B","C"))</f>
        <v/>
      </c>
      <c r="J1443" s="5" t="inlineStr">
        <is>
          <t>NO</t>
        </is>
      </c>
    </row>
    <row r="1444">
      <c r="A1444" s="5" t="inlineStr">
        <is>
          <t>72406</t>
        </is>
      </c>
      <c r="B1444" s="5" t="inlineStr">
        <is>
          <t>FREGADERO ACERO INOX DER 1 BAT  PARCHE/MUEBLE</t>
        </is>
      </c>
      <c r="C1444" s="5" t="inlineStr">
        <is>
          <t>GRIFERIA - ACC. BAÑO Y COCINA</t>
        </is>
      </c>
      <c r="D1444" s="11" t="n">
        <v>18</v>
      </c>
      <c r="E1444" s="12" t="n">
        <v>84073.50999999999</v>
      </c>
      <c r="F1444" s="12" t="n">
        <v>265819.58</v>
      </c>
      <c r="G1444" s="14">
        <f>E1444/SUM(E$2:E$4165)</f>
        <v/>
      </c>
      <c r="H1444" s="14">
        <f>H1443+G1444</f>
        <v/>
      </c>
      <c r="I1444" s="5">
        <f>IF(H1444&lt;=p_rot_a,"A",IF(H1444&lt;=p_rot_b,"B","C"))</f>
        <v/>
      </c>
      <c r="J1444" s="5" t="inlineStr">
        <is>
          <t>NO</t>
        </is>
      </c>
    </row>
    <row r="1445">
      <c r="A1445" s="5" t="inlineStr">
        <is>
          <t>97823</t>
        </is>
      </c>
      <c r="B1445" s="5" t="inlineStr">
        <is>
          <t xml:space="preserve">MASKING 2 AZUL </t>
        </is>
      </c>
      <c r="C1445" s="5" t="inlineStr">
        <is>
          <t>FERRETERIA GENERAL</t>
        </is>
      </c>
      <c r="D1445" s="11" t="n">
        <v>31</v>
      </c>
      <c r="E1445" s="12" t="n">
        <v>83723.59</v>
      </c>
      <c r="F1445" s="12" t="n">
        <v>156187.1</v>
      </c>
      <c r="G1445" s="14">
        <f>E1445/SUM(E$2:E$4165)</f>
        <v/>
      </c>
      <c r="H1445" s="14">
        <f>H1444+G1445</f>
        <v/>
      </c>
      <c r="I1445" s="5">
        <f>IF(H1445&lt;=p_rot_a,"A",IF(H1445&lt;=p_rot_b,"B","C"))</f>
        <v/>
      </c>
      <c r="J1445" s="5" t="inlineStr">
        <is>
          <t>NO</t>
        </is>
      </c>
    </row>
    <row r="1446">
      <c r="A1446" s="5" t="inlineStr">
        <is>
          <t>7930</t>
        </is>
      </c>
      <c r="B1446" s="5" t="inlineStr">
        <is>
          <t>ESPANDER #7 BOLSA</t>
        </is>
      </c>
      <c r="C1446" s="5" t="inlineStr">
        <is>
          <t>TORNILLERIA</t>
        </is>
      </c>
      <c r="D1446" s="11" t="n">
        <v>493</v>
      </c>
      <c r="E1446" s="12" t="n">
        <v>83333.78999999999</v>
      </c>
      <c r="F1446" s="12" t="n">
        <v>114347.79</v>
      </c>
      <c r="G1446" s="14">
        <f>E1446/SUM(E$2:E$4165)</f>
        <v/>
      </c>
      <c r="H1446" s="14">
        <f>H1445+G1446</f>
        <v/>
      </c>
      <c r="I1446" s="5">
        <f>IF(H1446&lt;=p_rot_a,"A",IF(H1446&lt;=p_rot_b,"B","C"))</f>
        <v/>
      </c>
      <c r="J1446" s="5" t="inlineStr">
        <is>
          <t>NO</t>
        </is>
      </c>
    </row>
    <row r="1447">
      <c r="A1447" s="5" t="inlineStr">
        <is>
          <t>351100300991883</t>
        </is>
      </c>
      <c r="B1447" s="5" t="inlineStr">
        <is>
          <t>ACCESORIO RODAPIE PVC TAPAS ZP-03 MADERA GRIS</t>
        </is>
      </c>
      <c r="C1447" s="5" t="inlineStr">
        <is>
          <t>RODAPIE Y ACCESORIOS</t>
        </is>
      </c>
      <c r="D1447" s="11" t="n">
        <v>179</v>
      </c>
      <c r="E1447" s="12" t="n">
        <v>83257.60000000001</v>
      </c>
      <c r="F1447" s="12" t="n">
        <v>178127.6</v>
      </c>
      <c r="G1447" s="14">
        <f>E1447/SUM(E$2:E$4165)</f>
        <v/>
      </c>
      <c r="H1447" s="14">
        <f>H1446+G1447</f>
        <v/>
      </c>
      <c r="I1447" s="5">
        <f>IF(H1447&lt;=p_rot_a,"A",IF(H1447&lt;=p_rot_b,"B","C"))</f>
        <v/>
      </c>
      <c r="J1447" s="5" t="inlineStr">
        <is>
          <t>NO</t>
        </is>
      </c>
    </row>
    <row r="1448">
      <c r="A1448" s="5" t="inlineStr">
        <is>
          <t>351100300990569</t>
        </is>
      </c>
      <c r="B1448" s="5" t="inlineStr">
        <is>
          <t>ENERWIRE CABLE 12 AZUL POR CAJA PROMO</t>
        </is>
      </c>
      <c r="C1448" s="5" t="inlineStr">
        <is>
          <t>ACCESORIOS ELECTRICOS Y CABLES</t>
        </is>
      </c>
      <c r="D1448" s="11" t="n">
        <v>15</v>
      </c>
      <c r="E1448" s="12" t="n">
        <v>83146.24000000001</v>
      </c>
      <c r="F1448" s="12" t="n">
        <v>280221.24</v>
      </c>
      <c r="G1448" s="14">
        <f>E1448/SUM(E$2:E$4165)</f>
        <v/>
      </c>
      <c r="H1448" s="14">
        <f>H1447+G1448</f>
        <v/>
      </c>
      <c r="I1448" s="5">
        <f>IF(H1448&lt;=p_rot_a,"A",IF(H1448&lt;=p_rot_b,"B","C"))</f>
        <v/>
      </c>
      <c r="J1448" s="5" t="inlineStr">
        <is>
          <t>NO</t>
        </is>
      </c>
    </row>
    <row r="1449">
      <c r="A1449" s="5" t="inlineStr">
        <is>
          <t>PINT-PA-0024</t>
        </is>
      </c>
      <c r="B1449" s="5" t="inlineStr">
        <is>
          <t>LANCO MAXIMA SATIN ACCENT 1/4 MA764-5</t>
        </is>
      </c>
      <c r="C1449" s="5" t="inlineStr">
        <is>
          <t>PINTURA ACRILICA</t>
        </is>
      </c>
      <c r="D1449" s="11" t="n">
        <v>25</v>
      </c>
      <c r="E1449" s="12" t="n">
        <v>83093.00999999999</v>
      </c>
      <c r="F1449" s="12" t="n">
        <v>144653.01</v>
      </c>
      <c r="G1449" s="14">
        <f>E1449/SUM(E$2:E$4165)</f>
        <v/>
      </c>
      <c r="H1449" s="14">
        <f>H1448+G1449</f>
        <v/>
      </c>
      <c r="I1449" s="5">
        <f>IF(H1449&lt;=p_rot_a,"A",IF(H1449&lt;=p_rot_b,"B","C"))</f>
        <v/>
      </c>
      <c r="J1449" s="5" t="inlineStr">
        <is>
          <t>NO</t>
        </is>
      </c>
    </row>
    <row r="1450">
      <c r="A1450" s="5" t="inlineStr">
        <is>
          <t>9170</t>
        </is>
      </c>
      <c r="B1450" s="5" t="inlineStr">
        <is>
          <t>BOQUILLA CANOA LISA 3 AMANCO</t>
        </is>
      </c>
      <c r="C1450" s="5" t="inlineStr">
        <is>
          <t>TUBERIA PVC, CANOAS Y ACCESORIOS</t>
        </is>
      </c>
      <c r="D1450" s="11" t="n">
        <v>84</v>
      </c>
      <c r="E1450" s="12" t="n">
        <v>82993.02</v>
      </c>
      <c r="F1450" s="12" t="n">
        <v>324904</v>
      </c>
      <c r="G1450" s="14">
        <f>E1450/SUM(E$2:E$4165)</f>
        <v/>
      </c>
      <c r="H1450" s="14">
        <f>H1449+G1450</f>
        <v/>
      </c>
      <c r="I1450" s="5">
        <f>IF(H1450&lt;=p_rot_a,"A",IF(H1450&lt;=p_rot_b,"B","C"))</f>
        <v/>
      </c>
      <c r="J1450" s="5" t="inlineStr">
        <is>
          <t>NO</t>
        </is>
      </c>
    </row>
    <row r="1451">
      <c r="A1451" s="5" t="inlineStr">
        <is>
          <t>351100300992825</t>
        </is>
      </c>
      <c r="B1451" s="5" t="inlineStr">
        <is>
          <t>DUCHA PORTATIL RECARGABLE 4.5L X MIN  AZ10685</t>
        </is>
      </c>
      <c r="C1451" s="5" t="inlineStr">
        <is>
          <t>IMPORTACION GRIFERIA</t>
        </is>
      </c>
      <c r="D1451" s="11" t="n">
        <v>13</v>
      </c>
      <c r="E1451" s="12" t="n">
        <v>82892.2</v>
      </c>
      <c r="F1451" s="12" t="n">
        <v>165784.38</v>
      </c>
      <c r="G1451" s="14">
        <f>E1451/SUM(E$2:E$4165)</f>
        <v/>
      </c>
      <c r="H1451" s="14">
        <f>H1450+G1451</f>
        <v/>
      </c>
      <c r="I1451" s="5">
        <f>IF(H1451&lt;=p_rot_a,"A",IF(H1451&lt;=p_rot_b,"B","C"))</f>
        <v/>
      </c>
      <c r="J1451" s="5" t="inlineStr">
        <is>
          <t>NO</t>
        </is>
      </c>
    </row>
    <row r="1452">
      <c r="A1452" s="5" t="inlineStr">
        <is>
          <t>73906</t>
        </is>
      </c>
      <c r="B1452" s="5" t="inlineStr">
        <is>
          <t>TOTAL MARTILLO CARPINTERO P/METAL THCH61016L</t>
        </is>
      </c>
      <c r="C1452" s="5" t="inlineStr">
        <is>
          <t>FERRETERIA GENERAL</t>
        </is>
      </c>
      <c r="D1452" s="11" t="n">
        <v>32</v>
      </c>
      <c r="E1452" s="12" t="n">
        <v>82825.41</v>
      </c>
      <c r="F1452" s="12" t="n">
        <v>235830.57</v>
      </c>
      <c r="G1452" s="14">
        <f>E1452/SUM(E$2:E$4165)</f>
        <v/>
      </c>
      <c r="H1452" s="14">
        <f>H1451+G1452</f>
        <v/>
      </c>
      <c r="I1452" s="5">
        <f>IF(H1452&lt;=p_rot_a,"A",IF(H1452&lt;=p_rot_b,"B","C"))</f>
        <v/>
      </c>
      <c r="J1452" s="5" t="inlineStr">
        <is>
          <t>NO</t>
        </is>
      </c>
    </row>
    <row r="1453">
      <c r="A1453" s="5" t="inlineStr">
        <is>
          <t>351100300992422</t>
        </is>
      </c>
      <c r="B1453" s="5" t="inlineStr">
        <is>
          <t>AQUA CACHERA FREGADERO CUELLO FLEXIBLE PLASTICA P-11682</t>
        </is>
      </c>
      <c r="C1453" s="5" t="inlineStr">
        <is>
          <t>IMPORTACION GRIFERIA</t>
        </is>
      </c>
      <c r="D1453" s="11" t="n">
        <v>13</v>
      </c>
      <c r="E1453" s="12" t="n">
        <v>82790.14</v>
      </c>
      <c r="F1453" s="12" t="n">
        <v>146902.65</v>
      </c>
      <c r="G1453" s="14">
        <f>E1453/SUM(E$2:E$4165)</f>
        <v/>
      </c>
      <c r="H1453" s="14">
        <f>H1452+G1453</f>
        <v/>
      </c>
      <c r="I1453" s="5">
        <f>IF(H1453&lt;=p_rot_a,"A",IF(H1453&lt;=p_rot_b,"B","C"))</f>
        <v/>
      </c>
      <c r="J1453" s="5" t="inlineStr">
        <is>
          <t>NO</t>
        </is>
      </c>
    </row>
    <row r="1454">
      <c r="A1454" s="5" t="inlineStr">
        <is>
          <t>351100300992600</t>
        </is>
      </c>
      <c r="B1454" s="5" t="inlineStr">
        <is>
          <t>LANCO MAXIMA LATEX SATIN TINT CUBETA MA762-2</t>
        </is>
      </c>
      <c r="C1454" s="5" t="inlineStr">
        <is>
          <t>PINTURA ACRILICA</t>
        </is>
      </c>
      <c r="D1454" s="11" t="n">
        <v>2</v>
      </c>
      <c r="E1454" s="12" t="n">
        <v>82763.28999999999</v>
      </c>
      <c r="F1454" s="12" t="n">
        <v>164159.29</v>
      </c>
      <c r="G1454" s="14">
        <f>E1454/SUM(E$2:E$4165)</f>
        <v/>
      </c>
      <c r="H1454" s="14">
        <f>H1453+G1454</f>
        <v/>
      </c>
      <c r="I1454" s="5">
        <f>IF(H1454&lt;=p_rot_a,"A",IF(H1454&lt;=p_rot_b,"B","C"))</f>
        <v/>
      </c>
      <c r="J1454" s="5" t="inlineStr">
        <is>
          <t>NO</t>
        </is>
      </c>
    </row>
    <row r="1455">
      <c r="A1455" s="5" t="inlineStr">
        <is>
          <t>9121</t>
        </is>
      </c>
      <c r="B1455" s="5" t="inlineStr">
        <is>
          <t>YEE 3 PVC</t>
        </is>
      </c>
      <c r="C1455" s="5" t="inlineStr">
        <is>
          <t>TUBERIA PVC, CANOAS Y ACCESORIOS</t>
        </is>
      </c>
      <c r="D1455" s="11" t="n">
        <v>35</v>
      </c>
      <c r="E1455" s="12" t="n">
        <v>82443.95</v>
      </c>
      <c r="F1455" s="12" t="n">
        <v>119243.45</v>
      </c>
      <c r="G1455" s="14">
        <f>E1455/SUM(E$2:E$4165)</f>
        <v/>
      </c>
      <c r="H1455" s="14">
        <f>H1454+G1455</f>
        <v/>
      </c>
      <c r="I1455" s="5">
        <f>IF(H1455&lt;=p_rot_a,"A",IF(H1455&lt;=p_rot_b,"B","C"))</f>
        <v/>
      </c>
      <c r="J1455" s="5" t="inlineStr">
        <is>
          <t>NO</t>
        </is>
      </c>
    </row>
    <row r="1456">
      <c r="A1456" s="5" t="inlineStr">
        <is>
          <t>72675</t>
        </is>
      </c>
      <c r="B1456" s="5" t="inlineStr">
        <is>
          <t>LLAVIN PICO LORA YALE DER C/R</t>
        </is>
      </c>
      <c r="C1456" s="5" t="inlineStr">
        <is>
          <t>FERRETERIA GENERAL</t>
        </is>
      </c>
      <c r="D1456" s="11" t="n">
        <v>15</v>
      </c>
      <c r="E1456" s="12" t="n">
        <v>82280.87</v>
      </c>
      <c r="F1456" s="12" t="n">
        <v>359860.87</v>
      </c>
      <c r="G1456" s="14">
        <f>E1456/SUM(E$2:E$4165)</f>
        <v/>
      </c>
      <c r="H1456" s="14">
        <f>H1455+G1456</f>
        <v/>
      </c>
      <c r="I1456" s="5">
        <f>IF(H1456&lt;=p_rot_a,"A",IF(H1456&lt;=p_rot_b,"B","C"))</f>
        <v/>
      </c>
      <c r="J1456" s="5" t="inlineStr">
        <is>
          <t>NO</t>
        </is>
      </c>
    </row>
    <row r="1457">
      <c r="A1457" s="5" t="inlineStr">
        <is>
          <t>7300992841</t>
        </is>
      </c>
      <c r="B1457" s="5" t="inlineStr">
        <is>
          <t>LLAVE LAVATORIO NEGRA METALICA HTK-M-38C</t>
        </is>
      </c>
      <c r="C1457" s="5" t="inlineStr">
        <is>
          <t>IMPORTACION GRIFERIA</t>
        </is>
      </c>
      <c r="D1457" s="11" t="n">
        <v>9</v>
      </c>
      <c r="E1457" s="12" t="n">
        <v>82183.42999999999</v>
      </c>
      <c r="F1457" s="12" t="n">
        <v>108495.58</v>
      </c>
      <c r="G1457" s="14">
        <f>E1457/SUM(E$2:E$4165)</f>
        <v/>
      </c>
      <c r="H1457" s="14">
        <f>H1456+G1457</f>
        <v/>
      </c>
      <c r="I1457" s="5">
        <f>IF(H1457&lt;=p_rot_a,"A",IF(H1457&lt;=p_rot_b,"B","C"))</f>
        <v/>
      </c>
      <c r="J1457" s="5" t="inlineStr">
        <is>
          <t>NO</t>
        </is>
      </c>
    </row>
    <row r="1458">
      <c r="A1458" s="5" t="inlineStr">
        <is>
          <t>351100300992230</t>
        </is>
      </c>
      <c r="B1458" s="5" t="inlineStr">
        <is>
          <t>CRYSTAL CUISINE COCINA 2 QUEMADORES VIDRIO TEMPERADO</t>
        </is>
      </c>
      <c r="C1458" s="5" t="inlineStr">
        <is>
          <t>IMPORTACION GRIFERIA</t>
        </is>
      </c>
      <c r="D1458" s="11" t="n">
        <v>15</v>
      </c>
      <c r="E1458" s="12" t="n">
        <v>82172.81</v>
      </c>
      <c r="F1458" s="12" t="n">
        <v>218588.5</v>
      </c>
      <c r="G1458" s="14">
        <f>E1458/SUM(E$2:E$4165)</f>
        <v/>
      </c>
      <c r="H1458" s="14">
        <f>H1457+G1458</f>
        <v/>
      </c>
      <c r="I1458" s="5">
        <f>IF(H1458&lt;=p_rot_a,"A",IF(H1458&lt;=p_rot_b,"B","C"))</f>
        <v/>
      </c>
      <c r="J1458" s="5" t="inlineStr">
        <is>
          <t>NO</t>
        </is>
      </c>
    </row>
    <row r="1459">
      <c r="A1459" s="5" t="inlineStr">
        <is>
          <t>20140010</t>
        </is>
      </c>
      <c r="B1459" s="5" t="inlineStr">
        <is>
          <t>CERAMICA ANTIDESLIZANTE HIMALAYA BEIGE 48X48 CAJA 2.34M2</t>
        </is>
      </c>
      <c r="C1459" s="5" t="inlineStr">
        <is>
          <t>SIN CATEGORIA</t>
        </is>
      </c>
      <c r="D1459" s="11" t="n">
        <v>48</v>
      </c>
      <c r="E1459" s="12" t="n">
        <v>82026.03999999999</v>
      </c>
      <c r="F1459" s="12" t="n">
        <v>325186.48</v>
      </c>
      <c r="G1459" s="14">
        <f>E1459/SUM(E$2:E$4165)</f>
        <v/>
      </c>
      <c r="H1459" s="14">
        <f>H1458+G1459</f>
        <v/>
      </c>
      <c r="I1459" s="5">
        <f>IF(H1459&lt;=p_rot_a,"A",IF(H1459&lt;=p_rot_b,"B","C"))</f>
        <v/>
      </c>
      <c r="J1459" s="5" t="inlineStr">
        <is>
          <t>NO</t>
        </is>
      </c>
    </row>
    <row r="1460">
      <c r="A1460" s="5" t="inlineStr">
        <is>
          <t>71456</t>
        </is>
      </c>
      <c r="B1460" s="5" t="inlineStr">
        <is>
          <t>TOTAL PALA CARRILERA MANGO MADERA/METAL THTHW0101</t>
        </is>
      </c>
      <c r="C1460" s="5" t="inlineStr">
        <is>
          <t>FERRETERIA GENERAL</t>
        </is>
      </c>
      <c r="D1460" s="11" t="n">
        <v>56</v>
      </c>
      <c r="E1460" s="12" t="n">
        <v>81823.7</v>
      </c>
      <c r="F1460" s="12" t="n">
        <v>255690.76</v>
      </c>
      <c r="G1460" s="14">
        <f>E1460/SUM(E$2:E$4165)</f>
        <v/>
      </c>
      <c r="H1460" s="14">
        <f>H1459+G1460</f>
        <v/>
      </c>
      <c r="I1460" s="5">
        <f>IF(H1460&lt;=p_rot_a,"A",IF(H1460&lt;=p_rot_b,"B","C"))</f>
        <v/>
      </c>
      <c r="J1460" s="5" t="inlineStr">
        <is>
          <t>NO</t>
        </is>
      </c>
    </row>
    <row r="1461">
      <c r="A1461" s="5" t="inlineStr">
        <is>
          <t>351100300992421</t>
        </is>
      </c>
      <c r="B1461" s="5" t="inlineStr">
        <is>
          <t>LAVATORIO TIPO BOWL BLANCO TEXTURIZADO FF-142 38CM DIAMETRO</t>
        </is>
      </c>
      <c r="C1461" s="5" t="inlineStr">
        <is>
          <t>IMPORTACION LOZA</t>
        </is>
      </c>
      <c r="D1461" s="11" t="n">
        <v>6</v>
      </c>
      <c r="E1461" s="12" t="n">
        <v>81746.09</v>
      </c>
      <c r="F1461" s="12" t="n">
        <v>154867.26</v>
      </c>
      <c r="G1461" s="14">
        <f>E1461/SUM(E$2:E$4165)</f>
        <v/>
      </c>
      <c r="H1461" s="14">
        <f>H1460+G1461</f>
        <v/>
      </c>
      <c r="I1461" s="5">
        <f>IF(H1461&lt;=p_rot_a,"A",IF(H1461&lt;=p_rot_b,"B","C"))</f>
        <v/>
      </c>
      <c r="J1461" s="5" t="inlineStr">
        <is>
          <t>NO</t>
        </is>
      </c>
    </row>
    <row r="1462">
      <c r="A1462" s="5" t="inlineStr">
        <is>
          <t>9716</t>
        </is>
      </c>
      <c r="B1462" s="5" t="inlineStr">
        <is>
          <t>TORNILLO TECHO 21/2 PB VERDE</t>
        </is>
      </c>
      <c r="C1462" s="5" t="inlineStr">
        <is>
          <t>TORNILLERIA</t>
        </is>
      </c>
      <c r="D1462" s="11" t="n">
        <v>2687</v>
      </c>
      <c r="E1462" s="12" t="n">
        <v>81601.69</v>
      </c>
      <c r="F1462" s="12" t="n">
        <v>132415.38</v>
      </c>
      <c r="G1462" s="14">
        <f>E1462/SUM(E$2:E$4165)</f>
        <v/>
      </c>
      <c r="H1462" s="14">
        <f>H1461+G1462</f>
        <v/>
      </c>
      <c r="I1462" s="5">
        <f>IF(H1462&lt;=p_rot_a,"A",IF(H1462&lt;=p_rot_b,"B","C"))</f>
        <v/>
      </c>
      <c r="J1462" s="5" t="inlineStr">
        <is>
          <t>NO</t>
        </is>
      </c>
    </row>
    <row r="1463">
      <c r="A1463" s="5" t="inlineStr">
        <is>
          <t>PINT-IM-0027</t>
        </is>
      </c>
      <c r="B1463" s="5" t="inlineStr">
        <is>
          <t>LANCO SEAL COAT ACCENT SATIN CUBETA SC3497-2</t>
        </is>
      </c>
      <c r="C1463" s="5" t="inlineStr">
        <is>
          <t>IMPERMEABILIZANTES</t>
        </is>
      </c>
      <c r="D1463" s="11" t="n">
        <v>2</v>
      </c>
      <c r="E1463" s="12" t="n">
        <v>81365.73</v>
      </c>
      <c r="F1463" s="12" t="n">
        <v>135309.73</v>
      </c>
      <c r="G1463" s="14">
        <f>E1463/SUM(E$2:E$4165)</f>
        <v/>
      </c>
      <c r="H1463" s="14">
        <f>H1462+G1463</f>
        <v/>
      </c>
      <c r="I1463" s="5">
        <f>IF(H1463&lt;=p_rot_a,"A",IF(H1463&lt;=p_rot_b,"B","C"))</f>
        <v/>
      </c>
      <c r="J1463" s="5" t="inlineStr">
        <is>
          <t>NO</t>
        </is>
      </c>
    </row>
    <row r="1464">
      <c r="A1464" s="5" t="inlineStr">
        <is>
          <t>351100300991500</t>
        </is>
      </c>
      <c r="B1464" s="5" t="inlineStr">
        <is>
          <t>CLIP PANEL ACANALADO CLIP DE ANCLAJE METALICO</t>
        </is>
      </c>
      <c r="C1464" s="5" t="inlineStr">
        <is>
          <t>PANEL ACANALADO INTERIOR</t>
        </is>
      </c>
      <c r="D1464" s="11" t="n">
        <v>369</v>
      </c>
      <c r="E1464" s="12" t="n">
        <v>81356.25</v>
      </c>
      <c r="F1464" s="12" t="n">
        <v>245509.95</v>
      </c>
      <c r="G1464" s="14">
        <f>E1464/SUM(E$2:E$4165)</f>
        <v/>
      </c>
      <c r="H1464" s="14">
        <f>H1463+G1464</f>
        <v/>
      </c>
      <c r="I1464" s="5">
        <f>IF(H1464&lt;=p_rot_a,"A",IF(H1464&lt;=p_rot_b,"B","C"))</f>
        <v/>
      </c>
      <c r="J1464" s="5" t="inlineStr">
        <is>
          <t>NO</t>
        </is>
      </c>
    </row>
    <row r="1465">
      <c r="A1465" s="5" t="inlineStr">
        <is>
          <t>351100300991879</t>
        </is>
      </c>
      <c r="B1465" s="5" t="inlineStr">
        <is>
          <t>ACCESORIO RODAPIE PVC UNION ZP-02 MADERA INTERMEDIA</t>
        </is>
      </c>
      <c r="C1465" s="5" t="inlineStr">
        <is>
          <t>RODAPIE Y ACCESORIOS</t>
        </is>
      </c>
      <c r="D1465" s="11" t="n">
        <v>297</v>
      </c>
      <c r="E1465" s="12" t="n">
        <v>81251.7</v>
      </c>
      <c r="F1465" s="12" t="n">
        <v>159956.7</v>
      </c>
      <c r="G1465" s="14">
        <f>E1465/SUM(E$2:E$4165)</f>
        <v/>
      </c>
      <c r="H1465" s="14">
        <f>H1464+G1465</f>
        <v/>
      </c>
      <c r="I1465" s="5">
        <f>IF(H1465&lt;=p_rot_a,"A",IF(H1465&lt;=p_rot_b,"B","C"))</f>
        <v/>
      </c>
      <c r="J1465" s="5" t="inlineStr">
        <is>
          <t>NO</t>
        </is>
      </c>
    </row>
    <row r="1466">
      <c r="A1466" s="5" t="inlineStr">
        <is>
          <t>7692</t>
        </is>
      </c>
      <c r="B1466" s="5" t="inlineStr">
        <is>
          <t>CINTA TAPAGOTERAS 5 CM X 1 MTS</t>
        </is>
      </c>
      <c r="C1466" s="5" t="inlineStr">
        <is>
          <t>FERRETERIA GENERAL</t>
        </is>
      </c>
      <c r="D1466" s="11" t="n">
        <v>156</v>
      </c>
      <c r="E1466" s="12" t="n">
        <v>81221.78</v>
      </c>
      <c r="F1466" s="12" t="n">
        <v>268807.65</v>
      </c>
      <c r="G1466" s="14">
        <f>E1466/SUM(E$2:E$4165)</f>
        <v/>
      </c>
      <c r="H1466" s="14">
        <f>H1465+G1466</f>
        <v/>
      </c>
      <c r="I1466" s="5">
        <f>IF(H1466&lt;=p_rot_a,"A",IF(H1466&lt;=p_rot_b,"B","C"))</f>
        <v/>
      </c>
      <c r="J1466" s="5" t="inlineStr">
        <is>
          <t>NO</t>
        </is>
      </c>
    </row>
    <row r="1467">
      <c r="A1467" s="5" t="inlineStr">
        <is>
          <t>40992841</t>
        </is>
      </c>
      <c r="B1467" s="5" t="inlineStr">
        <is>
          <t>LLAVE FREGADERO CUELLO FLEXIBLE NEGRA HTK-LL-15C</t>
        </is>
      </c>
      <c r="C1467" s="5" t="inlineStr">
        <is>
          <t>IMPORTACION GRIFERIA</t>
        </is>
      </c>
      <c r="D1467" s="11" t="n">
        <v>11</v>
      </c>
      <c r="E1467" s="12" t="n">
        <v>81206.36</v>
      </c>
      <c r="F1467" s="12" t="n">
        <v>106787.61</v>
      </c>
      <c r="G1467" s="14">
        <f>E1467/SUM(E$2:E$4165)</f>
        <v/>
      </c>
      <c r="H1467" s="14">
        <f>H1466+G1467</f>
        <v/>
      </c>
      <c r="I1467" s="5">
        <f>IF(H1467&lt;=p_rot_a,"A",IF(H1467&lt;=p_rot_b,"B","C"))</f>
        <v/>
      </c>
      <c r="J1467" s="5" t="inlineStr">
        <is>
          <t>NO</t>
        </is>
      </c>
    </row>
    <row r="1468">
      <c r="A1468" s="5" t="inlineStr">
        <is>
          <t>351100300991994</t>
        </is>
      </c>
      <c r="B1468" s="5" t="inlineStr">
        <is>
          <t>ESQUINERO DE001 TIPO MADERA PANEL ACANALADO 1X1 2.90M WALL PANEL</t>
        </is>
      </c>
      <c r="C1468" s="5" t="inlineStr">
        <is>
          <t>PANEL ACANALADO INTERIOR</t>
        </is>
      </c>
      <c r="D1468" s="11" t="n">
        <v>45</v>
      </c>
      <c r="E1468" s="12" t="n">
        <v>81153.61</v>
      </c>
      <c r="F1468" s="12" t="n">
        <v>139225.66</v>
      </c>
      <c r="G1468" s="14">
        <f>E1468/SUM(E$2:E$4165)</f>
        <v/>
      </c>
      <c r="H1468" s="14">
        <f>H1467+G1468</f>
        <v/>
      </c>
      <c r="I1468" s="5">
        <f>IF(H1468&lt;=p_rot_a,"A",IF(H1468&lt;=p_rot_b,"B","C"))</f>
        <v/>
      </c>
      <c r="J1468" s="5" t="inlineStr">
        <is>
          <t>NO</t>
        </is>
      </c>
    </row>
    <row r="1469">
      <c r="A1469" s="5" t="inlineStr">
        <is>
          <t>351100300990145</t>
        </is>
      </c>
      <c r="B1469" s="5" t="inlineStr">
        <is>
          <t>TOTAL TESTER MULTIMETRO DIGITAL GANCHO SIN ESTUCHE TMT766001</t>
        </is>
      </c>
      <c r="C1469" s="5" t="inlineStr">
        <is>
          <t>HERRAMIENTA ELECTRICA</t>
        </is>
      </c>
      <c r="D1469" s="11" t="n">
        <v>20</v>
      </c>
      <c r="E1469" s="12" t="n">
        <v>80438.98</v>
      </c>
      <c r="F1469" s="12" t="n">
        <v>255187.31</v>
      </c>
      <c r="G1469" s="14">
        <f>E1469/SUM(E$2:E$4165)</f>
        <v/>
      </c>
      <c r="H1469" s="14">
        <f>H1468+G1469</f>
        <v/>
      </c>
      <c r="I1469" s="5">
        <f>IF(H1469&lt;=p_rot_a,"A",IF(H1469&lt;=p_rot_b,"B","C"))</f>
        <v/>
      </c>
      <c r="J1469" s="5" t="inlineStr">
        <is>
          <t>NO</t>
        </is>
      </c>
    </row>
    <row r="1470">
      <c r="A1470" s="5" t="inlineStr">
        <is>
          <t>7731</t>
        </is>
      </c>
      <c r="B1470" s="5" t="inlineStr">
        <is>
          <t>TAPE TEMFLEX GRANDE 3M 19MMX18-3CM</t>
        </is>
      </c>
      <c r="C1470" s="5" t="inlineStr">
        <is>
          <t>ACCESORIOS ELECTRICOS Y CABLES</t>
        </is>
      </c>
      <c r="D1470" s="11" t="n">
        <v>219</v>
      </c>
      <c r="E1470" s="12" t="n">
        <v>80302.17</v>
      </c>
      <c r="F1470" s="12" t="n">
        <v>275234.87</v>
      </c>
      <c r="G1470" s="14">
        <f>E1470/SUM(E$2:E$4165)</f>
        <v/>
      </c>
      <c r="H1470" s="14">
        <f>H1469+G1470</f>
        <v/>
      </c>
      <c r="I1470" s="5">
        <f>IF(H1470&lt;=p_rot_a,"A",IF(H1470&lt;=p_rot_b,"B","C"))</f>
        <v/>
      </c>
      <c r="J1470" s="5" t="inlineStr">
        <is>
          <t>NO</t>
        </is>
      </c>
    </row>
    <row r="1471">
      <c r="A1471" s="5" t="inlineStr">
        <is>
          <t>351100300991373</t>
        </is>
      </c>
      <c r="B1471" s="5" t="inlineStr">
        <is>
          <t>CERAMICA VENETTO BRILLANTE 34X34 CAJA 2.15M2 PRIMERA CALIDAD</t>
        </is>
      </c>
      <c r="C1471" s="5" t="inlineStr">
        <is>
          <t>SIN CATEGORIA</t>
        </is>
      </c>
      <c r="D1471" s="11" t="n">
        <v>67</v>
      </c>
      <c r="E1471" s="12" t="n">
        <v>79919.39</v>
      </c>
      <c r="F1471" s="12" t="n">
        <v>376751.5</v>
      </c>
      <c r="G1471" s="14">
        <f>E1471/SUM(E$2:E$4165)</f>
        <v/>
      </c>
      <c r="H1471" s="14">
        <f>H1470+G1471</f>
        <v/>
      </c>
      <c r="I1471" s="5">
        <f>IF(H1471&lt;=p_rot_a,"A",IF(H1471&lt;=p_rot_b,"B","C"))</f>
        <v/>
      </c>
      <c r="J1471" s="5" t="inlineStr">
        <is>
          <t>NO</t>
        </is>
      </c>
    </row>
    <row r="1472">
      <c r="A1472" s="5" t="inlineStr">
        <is>
          <t>7895</t>
        </is>
      </c>
      <c r="B1472" s="5" t="inlineStr">
        <is>
          <t>ACIDO MURIATICO GALON</t>
        </is>
      </c>
      <c r="C1472" s="5" t="inlineStr">
        <is>
          <t>FERRETERIA GENERAL</t>
        </is>
      </c>
      <c r="D1472" s="11" t="n">
        <v>72</v>
      </c>
      <c r="E1472" s="12" t="n">
        <v>79882.33</v>
      </c>
      <c r="F1472" s="12" t="n">
        <v>200501.71</v>
      </c>
      <c r="G1472" s="14">
        <f>E1472/SUM(E$2:E$4165)</f>
        <v/>
      </c>
      <c r="H1472" s="14">
        <f>H1471+G1472</f>
        <v/>
      </c>
      <c r="I1472" s="5">
        <f>IF(H1472&lt;=p_rot_a,"A",IF(H1472&lt;=p_rot_b,"B","C"))</f>
        <v/>
      </c>
      <c r="J1472" s="5" t="inlineStr">
        <is>
          <t>NO</t>
        </is>
      </c>
    </row>
    <row r="1473">
      <c r="A1473" s="5" t="inlineStr">
        <is>
          <t>351100300992348</t>
        </is>
      </c>
      <c r="B1473" s="5" t="inlineStr">
        <is>
          <t>LLAVE FREGADERO MONOCOMANDO MULTIFUNCION AQP-23208</t>
        </is>
      </c>
      <c r="C1473" s="5" t="inlineStr">
        <is>
          <t>IMPORTACION GRIFERIA</t>
        </is>
      </c>
      <c r="D1473" s="11" t="n">
        <v>13</v>
      </c>
      <c r="E1473" s="12" t="n">
        <v>79691.8</v>
      </c>
      <c r="F1473" s="12" t="n">
        <v>175459.99</v>
      </c>
      <c r="G1473" s="14">
        <f>E1473/SUM(E$2:E$4165)</f>
        <v/>
      </c>
      <c r="H1473" s="14">
        <f>H1472+G1473</f>
        <v/>
      </c>
      <c r="I1473" s="5">
        <f>IF(H1473&lt;=p_rot_a,"A",IF(H1473&lt;=p_rot_b,"B","C"))</f>
        <v/>
      </c>
      <c r="J1473" s="5" t="inlineStr">
        <is>
          <t>NO</t>
        </is>
      </c>
    </row>
    <row r="1474">
      <c r="A1474" s="5" t="inlineStr">
        <is>
          <t>351100300992081</t>
        </is>
      </c>
      <c r="B1474" s="5" t="inlineStr">
        <is>
          <t>TOTAL COMBO 3PCS ROTOMARTILLO + TALADRO + ESMERILADORA INALAMBRICA + ESTUCHE UTOSLI241183</t>
        </is>
      </c>
      <c r="C1474" s="5" t="inlineStr">
        <is>
          <t>SIN CATEGORIA</t>
        </is>
      </c>
      <c r="D1474" s="11" t="n">
        <v>3</v>
      </c>
      <c r="E1474" s="12" t="n">
        <v>79298.94</v>
      </c>
      <c r="F1474" s="12" t="n">
        <v>368785.01</v>
      </c>
      <c r="G1474" s="14">
        <f>E1474/SUM(E$2:E$4165)</f>
        <v/>
      </c>
      <c r="H1474" s="14">
        <f>H1473+G1474</f>
        <v/>
      </c>
      <c r="I1474" s="5">
        <f>IF(H1474&lt;=p_rot_a,"A",IF(H1474&lt;=p_rot_b,"B","C"))</f>
        <v/>
      </c>
      <c r="J1474" s="5" t="inlineStr">
        <is>
          <t>NO</t>
        </is>
      </c>
    </row>
    <row r="1475">
      <c r="A1475" s="5" t="inlineStr">
        <is>
          <t>PINT-AN-0023</t>
        </is>
      </c>
      <c r="B1475" s="5" t="inlineStr">
        <is>
          <t>LANCO ANTICORROSIVO IND GRIS GALON AC3438-4</t>
        </is>
      </c>
      <c r="C1475" s="5" t="inlineStr">
        <is>
          <t>ANTICORROSIVOS Y BASE ACEITE</t>
        </is>
      </c>
      <c r="D1475" s="11" t="n">
        <v>17</v>
      </c>
      <c r="E1475" s="12" t="n">
        <v>79070.63</v>
      </c>
      <c r="F1475" s="12" t="n">
        <v>229546.53</v>
      </c>
      <c r="G1475" s="14">
        <f>E1475/SUM(E$2:E$4165)</f>
        <v/>
      </c>
      <c r="H1475" s="14">
        <f>H1474+G1475</f>
        <v/>
      </c>
      <c r="I1475" s="5">
        <f>IF(H1475&lt;=p_rot_a,"A",IF(H1475&lt;=p_rot_b,"B","C"))</f>
        <v/>
      </c>
      <c r="J1475" s="5" t="inlineStr">
        <is>
          <t>NO</t>
        </is>
      </c>
    </row>
    <row r="1476">
      <c r="A1476" s="5" t="inlineStr">
        <is>
          <t>351100300991882</t>
        </is>
      </c>
      <c r="B1476" s="5" t="inlineStr">
        <is>
          <t>ACCESORIO RODAPIE PVC TAPAS ZP-02 MADERA INTERMEDIA</t>
        </is>
      </c>
      <c r="C1476" s="5" t="inlineStr">
        <is>
          <t>RODAPIE Y ACCESORIOS</t>
        </is>
      </c>
      <c r="D1476" s="11" t="n">
        <v>170</v>
      </c>
      <c r="E1476" s="12" t="n">
        <v>79004.8</v>
      </c>
      <c r="F1476" s="12" t="n">
        <v>169104.8</v>
      </c>
      <c r="G1476" s="14">
        <f>E1476/SUM(E$2:E$4165)</f>
        <v/>
      </c>
      <c r="H1476" s="14">
        <f>H1475+G1476</f>
        <v/>
      </c>
      <c r="I1476" s="5">
        <f>IF(H1476&lt;=p_rot_a,"A",IF(H1476&lt;=p_rot_b,"B","C"))</f>
        <v/>
      </c>
      <c r="J1476" s="5" t="inlineStr">
        <is>
          <t>NO</t>
        </is>
      </c>
    </row>
    <row r="1477">
      <c r="A1477" s="5" t="inlineStr">
        <is>
          <t>30281</t>
        </is>
      </c>
      <c r="B1477" s="5" t="inlineStr">
        <is>
          <t>CH BREAKER 1X50</t>
        </is>
      </c>
      <c r="C1477" s="5" t="inlineStr">
        <is>
          <t>ACCESORIOS ELECTRICOS Y CABLES</t>
        </is>
      </c>
      <c r="D1477" s="11" t="n">
        <v>41</v>
      </c>
      <c r="E1477" s="12" t="n">
        <v>78999.89</v>
      </c>
      <c r="F1477" s="12" t="n">
        <v>310975.77</v>
      </c>
      <c r="G1477" s="14">
        <f>E1477/SUM(E$2:E$4165)</f>
        <v/>
      </c>
      <c r="H1477" s="14">
        <f>H1476+G1477</f>
        <v/>
      </c>
      <c r="I1477" s="5">
        <f>IF(H1477&lt;=p_rot_a,"A",IF(H1477&lt;=p_rot_b,"B","C"))</f>
        <v/>
      </c>
      <c r="J1477" s="5" t="inlineStr">
        <is>
          <t>NO</t>
        </is>
      </c>
    </row>
    <row r="1478">
      <c r="A1478" s="5" t="inlineStr">
        <is>
          <t>PINT-AN-0009</t>
        </is>
      </c>
      <c r="B1478" s="5" t="inlineStr">
        <is>
          <t>LANCO ANTI. POLIURETANO BLANCO GALON MM93-4</t>
        </is>
      </c>
      <c r="C1478" s="5" t="inlineStr">
        <is>
          <t>ANTICORROSIVOS Y BASE ACEITE</t>
        </is>
      </c>
      <c r="D1478" s="11" t="n">
        <v>15</v>
      </c>
      <c r="E1478" s="12" t="n">
        <v>78871.67999999999</v>
      </c>
      <c r="F1478" s="12" t="n">
        <v>235553.98</v>
      </c>
      <c r="G1478" s="14">
        <f>E1478/SUM(E$2:E$4165)</f>
        <v/>
      </c>
      <c r="H1478" s="14">
        <f>H1477+G1478</f>
        <v/>
      </c>
      <c r="I1478" s="5">
        <f>IF(H1478&lt;=p_rot_a,"A",IF(H1478&lt;=p_rot_b,"B","C"))</f>
        <v/>
      </c>
      <c r="J1478" s="5" t="inlineStr">
        <is>
          <t>NO</t>
        </is>
      </c>
    </row>
    <row r="1479">
      <c r="A1479" s="5" t="inlineStr">
        <is>
          <t>14100036</t>
        </is>
      </c>
      <c r="B1479" s="5" t="inlineStr">
        <is>
          <t>PUERTA CONTEMPORANEA PINO 85 X 210 CM</t>
        </is>
      </c>
      <c r="C1479" s="5" t="inlineStr">
        <is>
          <t>SIN CATEGORIA</t>
        </is>
      </c>
      <c r="D1479" s="11" t="n">
        <v>7</v>
      </c>
      <c r="E1479" s="12" t="n">
        <v>78789.5</v>
      </c>
      <c r="F1479" s="12" t="n">
        <v>307073.5</v>
      </c>
      <c r="G1479" s="14">
        <f>E1479/SUM(E$2:E$4165)</f>
        <v/>
      </c>
      <c r="H1479" s="14">
        <f>H1478+G1479</f>
        <v/>
      </c>
      <c r="I1479" s="5">
        <f>IF(H1479&lt;=p_rot_a,"A",IF(H1479&lt;=p_rot_b,"B","C"))</f>
        <v/>
      </c>
      <c r="J1479" s="5" t="inlineStr">
        <is>
          <t>NO</t>
        </is>
      </c>
    </row>
    <row r="1480">
      <c r="A1480" s="5" t="inlineStr">
        <is>
          <t>351100300992378</t>
        </is>
      </c>
      <c r="B1480" s="5" t="inlineStr">
        <is>
          <t>DESAGUE PUSH NEGRO LAVATORIO CON CON CON REBOSADERO CE-226M 75703 FOSET</t>
        </is>
      </c>
      <c r="C1480" s="5" t="inlineStr">
        <is>
          <t>GRIFERIA - ACC. BAÑO Y COCINA</t>
        </is>
      </c>
      <c r="D1480" s="11" t="n">
        <v>37</v>
      </c>
      <c r="E1480" s="12" t="n">
        <v>78759.48</v>
      </c>
      <c r="F1480" s="12" t="n">
        <v>249745.13</v>
      </c>
      <c r="G1480" s="14">
        <f>E1480/SUM(E$2:E$4165)</f>
        <v/>
      </c>
      <c r="H1480" s="14">
        <f>H1479+G1480</f>
        <v/>
      </c>
      <c r="I1480" s="5">
        <f>IF(H1480&lt;=p_rot_a,"A",IF(H1480&lt;=p_rot_b,"B","C"))</f>
        <v/>
      </c>
      <c r="J1480" s="5" t="inlineStr">
        <is>
          <t>NO</t>
        </is>
      </c>
    </row>
    <row r="1481">
      <c r="A1481" s="5" t="inlineStr">
        <is>
          <t>400992889</t>
        </is>
      </c>
      <c r="B1481" s="5" t="inlineStr">
        <is>
          <t>ALTIVA APAGADOR DOBLE 9004-BK NEGRO EAGLE</t>
        </is>
      </c>
      <c r="C1481" s="5" t="inlineStr">
        <is>
          <t>ACCESORIOS ELECTRICOS Y CABLES</t>
        </is>
      </c>
      <c r="D1481" s="11" t="n">
        <v>57</v>
      </c>
      <c r="E1481" s="12" t="n">
        <v>78741.84</v>
      </c>
      <c r="F1481" s="12" t="n">
        <v>199379.44</v>
      </c>
      <c r="G1481" s="14">
        <f>E1481/SUM(E$2:E$4165)</f>
        <v/>
      </c>
      <c r="H1481" s="14">
        <f>H1480+G1481</f>
        <v/>
      </c>
      <c r="I1481" s="5">
        <f>IF(H1481&lt;=p_rot_a,"A",IF(H1481&lt;=p_rot_b,"B","C"))</f>
        <v/>
      </c>
      <c r="J1481" s="5" t="inlineStr">
        <is>
          <t>NO</t>
        </is>
      </c>
    </row>
    <row r="1482">
      <c r="A1482" s="5" t="inlineStr">
        <is>
          <t>20120005</t>
        </is>
      </c>
      <c r="B1482" s="5" t="inlineStr">
        <is>
          <t>FACHALETA MURETO GRIS BRILLANTE 26X36 CAJA 1.98M2</t>
        </is>
      </c>
      <c r="C1482" s="5" t="inlineStr">
        <is>
          <t>FACHALETA</t>
        </is>
      </c>
      <c r="D1482" s="11" t="n">
        <v>32</v>
      </c>
      <c r="E1482" s="12" t="n">
        <v>78598.85000000001</v>
      </c>
      <c r="F1482" s="12" t="n">
        <v>277773.79</v>
      </c>
      <c r="G1482" s="14">
        <f>E1482/SUM(E$2:E$4165)</f>
        <v/>
      </c>
      <c r="H1482" s="14">
        <f>H1481+G1482</f>
        <v/>
      </c>
      <c r="I1482" s="5">
        <f>IF(H1482&lt;=p_rot_a,"A",IF(H1482&lt;=p_rot_b,"B","C"))</f>
        <v/>
      </c>
      <c r="J1482" s="5" t="inlineStr">
        <is>
          <t>NO</t>
        </is>
      </c>
    </row>
    <row r="1483">
      <c r="A1483" s="5" t="inlineStr">
        <is>
          <t>PINT-PA-0102</t>
        </is>
      </c>
      <c r="B1483" s="5" t="inlineStr">
        <is>
          <t>SUPRA SATIN TINT GALON VA3682-4</t>
        </is>
      </c>
      <c r="C1483" s="5" t="inlineStr">
        <is>
          <t>PINTURA ACRILICA</t>
        </is>
      </c>
      <c r="D1483" s="11" t="n">
        <v>14</v>
      </c>
      <c r="E1483" s="12" t="n">
        <v>78284.5</v>
      </c>
      <c r="F1483" s="12" t="n">
        <v>171017.7</v>
      </c>
      <c r="G1483" s="14">
        <f>E1483/SUM(E$2:E$4165)</f>
        <v/>
      </c>
      <c r="H1483" s="14">
        <f>H1482+G1483</f>
        <v/>
      </c>
      <c r="I1483" s="5">
        <f>IF(H1483&lt;=p_rot_a,"A",IF(H1483&lt;=p_rot_b,"B","C"))</f>
        <v/>
      </c>
      <c r="J1483" s="5" t="inlineStr">
        <is>
          <t>NO</t>
        </is>
      </c>
    </row>
    <row r="1484">
      <c r="A1484" s="5" t="inlineStr">
        <is>
          <t>73741</t>
        </is>
      </c>
      <c r="B1484" s="5" t="inlineStr">
        <is>
          <t>TORNILLO TECHO 21/2 PB ROJO</t>
        </is>
      </c>
      <c r="C1484" s="5" t="inlineStr">
        <is>
          <t>TORNILLERIA</t>
        </is>
      </c>
      <c r="D1484" s="11" t="n">
        <v>3423</v>
      </c>
      <c r="E1484" s="12" t="n">
        <v>78221.64999999999</v>
      </c>
      <c r="F1484" s="12" t="n">
        <v>148210.15</v>
      </c>
      <c r="G1484" s="14">
        <f>E1484/SUM(E$2:E$4165)</f>
        <v/>
      </c>
      <c r="H1484" s="14">
        <f>H1483+G1484</f>
        <v/>
      </c>
      <c r="I1484" s="5">
        <f>IF(H1484&lt;=p_rot_a,"A",IF(H1484&lt;=p_rot_b,"B","C"))</f>
        <v/>
      </c>
      <c r="J1484" s="5" t="inlineStr">
        <is>
          <t>NO</t>
        </is>
      </c>
    </row>
    <row r="1485">
      <c r="A1485" s="5" t="inlineStr">
        <is>
          <t>60100029</t>
        </is>
      </c>
      <c r="B1485" s="5" t="inlineStr">
        <is>
          <t>LAMPARA LED REDON. PARCHE 730LM 12W 100-240V WELLMAX</t>
        </is>
      </c>
      <c r="C1485" s="5" t="inlineStr">
        <is>
          <t>BOMBILLOS Y LAMPARAS</t>
        </is>
      </c>
      <c r="D1485" s="11" t="n">
        <v>47</v>
      </c>
      <c r="E1485" s="12" t="n">
        <v>78221.23</v>
      </c>
      <c r="F1485" s="12" t="n">
        <v>163511.53</v>
      </c>
      <c r="G1485" s="14">
        <f>E1485/SUM(E$2:E$4165)</f>
        <v/>
      </c>
      <c r="H1485" s="14">
        <f>H1484+G1485</f>
        <v/>
      </c>
      <c r="I1485" s="5">
        <f>IF(H1485&lt;=p_rot_a,"A",IF(H1485&lt;=p_rot_b,"B","C"))</f>
        <v/>
      </c>
      <c r="J1485" s="5" t="inlineStr">
        <is>
          <t>NO</t>
        </is>
      </c>
    </row>
    <row r="1486">
      <c r="A1486" s="5" t="inlineStr">
        <is>
          <t>351100300992728</t>
        </is>
      </c>
      <c r="B1486" s="5" t="inlineStr">
        <is>
          <t>MOLDURA REMATE PARA PISO DECK CAOBA 5.7 X 5.7 X 2.90M</t>
        </is>
      </c>
      <c r="C1486" s="5" t="inlineStr">
        <is>
          <t>PANEL ACANALADO EXTERIOR WPC</t>
        </is>
      </c>
      <c r="D1486" s="11" t="n">
        <v>49</v>
      </c>
      <c r="E1486" s="12" t="n">
        <v>78084.58</v>
      </c>
      <c r="F1486" s="12" t="n">
        <v>231765.29</v>
      </c>
      <c r="G1486" s="14">
        <f>E1486/SUM(E$2:E$4165)</f>
        <v/>
      </c>
      <c r="H1486" s="14">
        <f>H1485+G1486</f>
        <v/>
      </c>
      <c r="I1486" s="5">
        <f>IF(H1486&lt;=p_rot_a,"A",IF(H1486&lt;=p_rot_b,"B","C"))</f>
        <v/>
      </c>
      <c r="J1486" s="5" t="inlineStr">
        <is>
          <t>NO</t>
        </is>
      </c>
    </row>
    <row r="1487">
      <c r="A1487" s="5" t="inlineStr">
        <is>
          <t>351100300992316</t>
        </is>
      </c>
      <c r="B1487" s="5" t="inlineStr">
        <is>
          <t>LLAVE LAVATORIO BOWL SATINADA FF 61113L</t>
        </is>
      </c>
      <c r="C1487" s="5" t="inlineStr">
        <is>
          <t>IMPORTACION GRIFERIA</t>
        </is>
      </c>
      <c r="D1487" s="11" t="n">
        <v>5</v>
      </c>
      <c r="E1487" s="12" t="n">
        <v>77665.41</v>
      </c>
      <c r="F1487" s="12" t="n">
        <v>156274.12</v>
      </c>
      <c r="G1487" s="14">
        <f>E1487/SUM(E$2:E$4165)</f>
        <v/>
      </c>
      <c r="H1487" s="14">
        <f>H1486+G1487</f>
        <v/>
      </c>
      <c r="I1487" s="5">
        <f>IF(H1487&lt;=p_rot_a,"A",IF(H1487&lt;=p_rot_b,"B","C"))</f>
        <v/>
      </c>
      <c r="J1487" s="5" t="inlineStr">
        <is>
          <t>NO</t>
        </is>
      </c>
    </row>
    <row r="1488">
      <c r="A1488" s="5" t="inlineStr">
        <is>
          <t>71010</t>
        </is>
      </c>
      <c r="B1488" s="5" t="inlineStr">
        <is>
          <t>DESATORADOR TUBERIAS LITRO</t>
        </is>
      </c>
      <c r="C1488" s="5" t="inlineStr">
        <is>
          <t>FERRETERIA GENERAL</t>
        </is>
      </c>
      <c r="D1488" s="11" t="n">
        <v>92</v>
      </c>
      <c r="E1488" s="12" t="n">
        <v>77585.58</v>
      </c>
      <c r="F1488" s="12" t="n">
        <v>260661.5</v>
      </c>
      <c r="G1488" s="14">
        <f>E1488/SUM(E$2:E$4165)</f>
        <v/>
      </c>
      <c r="H1488" s="14">
        <f>H1487+G1488</f>
        <v/>
      </c>
      <c r="I1488" s="5">
        <f>IF(H1488&lt;=p_rot_a,"A",IF(H1488&lt;=p_rot_b,"B","C"))</f>
        <v/>
      </c>
      <c r="J1488" s="5" t="inlineStr">
        <is>
          <t>NO</t>
        </is>
      </c>
    </row>
    <row r="1489">
      <c r="A1489" s="5" t="inlineStr">
        <is>
          <t>72715</t>
        </is>
      </c>
      <c r="B1489" s="5" t="inlineStr">
        <is>
          <t>DURETAN TEJA CLASICO 300ML</t>
        </is>
      </c>
      <c r="C1489" s="5" t="inlineStr">
        <is>
          <t>PINTURAS Y SELLADORES</t>
        </is>
      </c>
      <c r="D1489" s="11" t="n">
        <v>59</v>
      </c>
      <c r="E1489" s="12" t="n">
        <v>77542.67</v>
      </c>
      <c r="F1489" s="12" t="n">
        <v>307401.95</v>
      </c>
      <c r="G1489" s="14">
        <f>E1489/SUM(E$2:E$4165)</f>
        <v/>
      </c>
      <c r="H1489" s="14">
        <f>H1488+G1489</f>
        <v/>
      </c>
      <c r="I1489" s="5">
        <f>IF(H1489&lt;=p_rot_a,"A",IF(H1489&lt;=p_rot_b,"B","C"))</f>
        <v/>
      </c>
      <c r="J1489" s="5" t="inlineStr">
        <is>
          <t>NO</t>
        </is>
      </c>
    </row>
    <row r="1490">
      <c r="A1490" s="5" t="inlineStr">
        <is>
          <t>351100300990956</t>
        </is>
      </c>
      <c r="B1490" s="5" t="inlineStr">
        <is>
          <t>FAME DUCHA ELEGANCE ELECTRONICA C/REGULAR DE TEMP 127V 5400W</t>
        </is>
      </c>
      <c r="C1490" s="5" t="inlineStr">
        <is>
          <t>ACCESORIOS ELECTRICOS Y CABLES</t>
        </is>
      </c>
      <c r="D1490" s="11" t="n">
        <v>7</v>
      </c>
      <c r="E1490" s="12" t="n">
        <v>77462.89999999999</v>
      </c>
      <c r="F1490" s="12" t="n">
        <v>281143.2</v>
      </c>
      <c r="G1490" s="14">
        <f>E1490/SUM(E$2:E$4165)</f>
        <v/>
      </c>
      <c r="H1490" s="14">
        <f>H1489+G1490</f>
        <v/>
      </c>
      <c r="I1490" s="5">
        <f>IF(H1490&lt;=p_rot_a,"A",IF(H1490&lt;=p_rot_b,"B","C"))</f>
        <v/>
      </c>
      <c r="J1490" s="5" t="inlineStr">
        <is>
          <t>NO</t>
        </is>
      </c>
    </row>
    <row r="1491">
      <c r="A1491" s="5" t="inlineStr">
        <is>
          <t>1021</t>
        </is>
      </c>
      <c r="B1491" s="5" t="inlineStr">
        <is>
          <t>CABLE 4 NEGRO</t>
        </is>
      </c>
      <c r="C1491" s="5" t="inlineStr">
        <is>
          <t>ACCESORIOS ELECTRICOS Y CABLES</t>
        </is>
      </c>
      <c r="D1491" s="11" t="n">
        <v>100</v>
      </c>
      <c r="E1491" s="12" t="n">
        <v>77458.37</v>
      </c>
      <c r="F1491" s="12" t="n">
        <v>236105.37</v>
      </c>
      <c r="G1491" s="14">
        <f>E1491/SUM(E$2:E$4165)</f>
        <v/>
      </c>
      <c r="H1491" s="14">
        <f>H1490+G1491</f>
        <v/>
      </c>
      <c r="I1491" s="5">
        <f>IF(H1491&lt;=p_rot_a,"A",IF(H1491&lt;=p_rot_b,"B","C"))</f>
        <v/>
      </c>
      <c r="J1491" s="5" t="inlineStr">
        <is>
          <t>NO</t>
        </is>
      </c>
    </row>
    <row r="1492">
      <c r="A1492" s="5" t="inlineStr">
        <is>
          <t>462825</t>
        </is>
      </c>
      <c r="B1492" s="5" t="inlineStr">
        <is>
          <t xml:space="preserve">PISTOLA CON COMPRESOR TOTAL HVLP 550 W UTT5006 </t>
        </is>
      </c>
      <c r="C1492" s="5" t="inlineStr">
        <is>
          <t>HERRAMIENTA ELECTRICA</t>
        </is>
      </c>
      <c r="D1492" s="11" t="n">
        <v>12</v>
      </c>
      <c r="E1492" s="12" t="n">
        <v>77443.92</v>
      </c>
      <c r="F1492" s="12" t="n">
        <v>271053.72</v>
      </c>
      <c r="G1492" s="14">
        <f>E1492/SUM(E$2:E$4165)</f>
        <v/>
      </c>
      <c r="H1492" s="14">
        <f>H1491+G1492</f>
        <v/>
      </c>
      <c r="I1492" s="5">
        <f>IF(H1492&lt;=p_rot_a,"A",IF(H1492&lt;=p_rot_b,"B","C"))</f>
        <v/>
      </c>
      <c r="J1492" s="5" t="inlineStr">
        <is>
          <t>NO</t>
        </is>
      </c>
    </row>
    <row r="1493">
      <c r="A1493" s="5" t="inlineStr">
        <is>
          <t>20011</t>
        </is>
      </c>
      <c r="B1493" s="5" t="inlineStr">
        <is>
          <t>TOTAL TALADRO INALAMBRICO 3/8 20V 1500RPM UTDLI20051 200518</t>
        </is>
      </c>
      <c r="C1493" s="5" t="inlineStr">
        <is>
          <t>HERRAMIENTA ELECTRICA</t>
        </is>
      </c>
      <c r="D1493" s="11" t="n">
        <v>9</v>
      </c>
      <c r="E1493" s="12" t="n">
        <v>77416.5</v>
      </c>
      <c r="F1493" s="12" t="n">
        <v>293260.54</v>
      </c>
      <c r="G1493" s="14">
        <f>E1493/SUM(E$2:E$4165)</f>
        <v/>
      </c>
      <c r="H1493" s="14">
        <f>H1492+G1493</f>
        <v/>
      </c>
      <c r="I1493" s="5">
        <f>IF(H1493&lt;=p_rot_a,"A",IF(H1493&lt;=p_rot_b,"B","C"))</f>
        <v/>
      </c>
      <c r="J1493" s="5" t="inlineStr">
        <is>
          <t>NO</t>
        </is>
      </c>
    </row>
    <row r="1494">
      <c r="A1494" s="5" t="inlineStr">
        <is>
          <t>60100009</t>
        </is>
      </c>
      <c r="B1494" s="5" t="inlineStr">
        <is>
          <t>$$ BOMBILLO LED 50W E27 6500K JUMBO ALTA POTENCIA WELLMAX  T140</t>
        </is>
      </c>
      <c r="C1494" s="5" t="inlineStr">
        <is>
          <t>SIN CATEGORIA</t>
        </is>
      </c>
      <c r="D1494" s="11" t="n">
        <v>37</v>
      </c>
      <c r="E1494" s="12" t="n">
        <v>77301.77</v>
      </c>
      <c r="F1494" s="12" t="n">
        <v>169764.47</v>
      </c>
      <c r="G1494" s="14">
        <f>E1494/SUM(E$2:E$4165)</f>
        <v/>
      </c>
      <c r="H1494" s="14">
        <f>H1493+G1494</f>
        <v/>
      </c>
      <c r="I1494" s="5">
        <f>IF(H1494&lt;=p_rot_a,"A",IF(H1494&lt;=p_rot_b,"B","C"))</f>
        <v/>
      </c>
      <c r="J1494" s="5" t="inlineStr">
        <is>
          <t>NO</t>
        </is>
      </c>
    </row>
    <row r="1495">
      <c r="A1495" s="5" t="inlineStr">
        <is>
          <t>11172</t>
        </is>
      </c>
      <c r="B1495" s="5" t="inlineStr">
        <is>
          <t>LLAVE PASO PRICE PFISTER V97110D P.P</t>
        </is>
      </c>
      <c r="C1495" s="5" t="inlineStr">
        <is>
          <t>GRIFERIA - ACC. BAÑO Y COCINA</t>
        </is>
      </c>
      <c r="D1495" s="11" t="n">
        <v>39</v>
      </c>
      <c r="E1495" s="12" t="n">
        <v>77253.07000000001</v>
      </c>
      <c r="F1495" s="12" t="n">
        <v>144389.07</v>
      </c>
      <c r="G1495" s="14">
        <f>E1495/SUM(E$2:E$4165)</f>
        <v/>
      </c>
      <c r="H1495" s="14">
        <f>H1494+G1495</f>
        <v/>
      </c>
      <c r="I1495" s="5">
        <f>IF(H1495&lt;=p_rot_a,"A",IF(H1495&lt;=p_rot_b,"B","C"))</f>
        <v/>
      </c>
      <c r="J1495" s="5" t="inlineStr">
        <is>
          <t>NO</t>
        </is>
      </c>
    </row>
    <row r="1496">
      <c r="A1496" s="5" t="inlineStr">
        <is>
          <t>20140005</t>
        </is>
      </c>
      <c r="B1496" s="5" t="inlineStr">
        <is>
          <t>ARIS MADERA WHITE OAK 46X46 CAJA 1.90M2 SATINADA CERAMICA PRIMERA CALIDAD</t>
        </is>
      </c>
      <c r="C1496" s="5" t="inlineStr">
        <is>
          <t>SIN CATEGORIA</t>
        </is>
      </c>
      <c r="D1496" s="11" t="n">
        <v>43</v>
      </c>
      <c r="E1496" s="12" t="n">
        <v>77210.39999999999</v>
      </c>
      <c r="F1496" s="12" t="n">
        <v>319549.61</v>
      </c>
      <c r="G1496" s="14">
        <f>E1496/SUM(E$2:E$4165)</f>
        <v/>
      </c>
      <c r="H1496" s="14">
        <f>H1495+G1496</f>
        <v/>
      </c>
      <c r="I1496" s="5">
        <f>IF(H1496&lt;=p_rot_a,"A",IF(H1496&lt;=p_rot_b,"B","C"))</f>
        <v/>
      </c>
      <c r="J1496" s="5" t="inlineStr">
        <is>
          <t>NO</t>
        </is>
      </c>
    </row>
    <row r="1497">
      <c r="A1497" s="5" t="inlineStr">
        <is>
          <t>PINT-PA-0104</t>
        </is>
      </c>
      <c r="B1497" s="5" t="inlineStr">
        <is>
          <t>STAINLESS PASTEL MATE GALON OF375-4</t>
        </is>
      </c>
      <c r="C1497" s="5" t="inlineStr">
        <is>
          <t>PINTURA ACRILICA</t>
        </is>
      </c>
      <c r="D1497" s="11" t="n">
        <v>18</v>
      </c>
      <c r="E1497" s="12" t="n">
        <v>77099.7</v>
      </c>
      <c r="F1497" s="12" t="n">
        <v>253517.7</v>
      </c>
      <c r="G1497" s="14">
        <f>E1497/SUM(E$2:E$4165)</f>
        <v/>
      </c>
      <c r="H1497" s="14">
        <f>H1496+G1497</f>
        <v/>
      </c>
      <c r="I1497" s="5">
        <f>IF(H1497&lt;=p_rot_a,"A",IF(H1497&lt;=p_rot_b,"B","C"))</f>
        <v/>
      </c>
      <c r="J1497" s="5" t="inlineStr">
        <is>
          <t>NO</t>
        </is>
      </c>
    </row>
    <row r="1498">
      <c r="A1498" s="5" t="inlineStr">
        <is>
          <t>25897</t>
        </is>
      </c>
      <c r="B1498" s="5" t="inlineStr">
        <is>
          <t>TOTAL MOTOGUADAÑA TP5524411</t>
        </is>
      </c>
      <c r="C1498" s="5" t="inlineStr">
        <is>
          <t>HERRAMIENTA ELECTRICA</t>
        </is>
      </c>
      <c r="D1498" s="11" t="n">
        <v>4</v>
      </c>
      <c r="E1498" s="12" t="n">
        <v>77044.85000000001</v>
      </c>
      <c r="F1498" s="12" t="n">
        <v>351832.61</v>
      </c>
      <c r="G1498" s="14">
        <f>E1498/SUM(E$2:E$4165)</f>
        <v/>
      </c>
      <c r="H1498" s="14">
        <f>H1497+G1498</f>
        <v/>
      </c>
      <c r="I1498" s="5">
        <f>IF(H1498&lt;=p_rot_a,"A",IF(H1498&lt;=p_rot_b,"B","C"))</f>
        <v/>
      </c>
      <c r="J1498" s="5" t="inlineStr">
        <is>
          <t>NO</t>
        </is>
      </c>
    </row>
    <row r="1499">
      <c r="A1499" s="5" t="inlineStr">
        <is>
          <t>959</t>
        </is>
      </c>
      <c r="B1499" s="5" t="inlineStr">
        <is>
          <t>TAPON PVC 4 SANITARIO</t>
        </is>
      </c>
      <c r="C1499" s="5" t="inlineStr">
        <is>
          <t>TUBERIA PVC, CANOAS Y ACCESORIOS</t>
        </is>
      </c>
      <c r="D1499" s="11" t="n">
        <v>73</v>
      </c>
      <c r="E1499" s="12" t="n">
        <v>76882.7</v>
      </c>
      <c r="F1499" s="12" t="n">
        <v>98037</v>
      </c>
      <c r="G1499" s="14">
        <f>E1499/SUM(E$2:E$4165)</f>
        <v/>
      </c>
      <c r="H1499" s="14">
        <f>H1498+G1499</f>
        <v/>
      </c>
      <c r="I1499" s="5">
        <f>IF(H1499&lt;=p_rot_a,"A",IF(H1499&lt;=p_rot_b,"B","C"))</f>
        <v/>
      </c>
      <c r="J1499" s="5" t="inlineStr">
        <is>
          <t>NO</t>
        </is>
      </c>
    </row>
    <row r="1500">
      <c r="A1500" s="5" t="inlineStr">
        <is>
          <t>PINT-AN-0046</t>
        </is>
      </c>
      <c r="B1500" s="5" t="inlineStr">
        <is>
          <t>LANCO EXPRESS TINT GALON ACEITE EC347-4</t>
        </is>
      </c>
      <c r="C1500" s="5" t="inlineStr">
        <is>
          <t>ANTICORROSIVOS Y BASE ACEITE</t>
        </is>
      </c>
      <c r="D1500" s="11" t="n">
        <v>10</v>
      </c>
      <c r="E1500" s="12" t="n">
        <v>76624.89</v>
      </c>
      <c r="F1500" s="12" t="n">
        <v>172123.89</v>
      </c>
      <c r="G1500" s="14">
        <f>E1500/SUM(E$2:E$4165)</f>
        <v/>
      </c>
      <c r="H1500" s="14">
        <f>H1499+G1500</f>
        <v/>
      </c>
      <c r="I1500" s="5">
        <f>IF(H1500&lt;=p_rot_a,"A",IF(H1500&lt;=p_rot_b,"B","C"))</f>
        <v/>
      </c>
      <c r="J1500" s="5" t="inlineStr">
        <is>
          <t>NO</t>
        </is>
      </c>
    </row>
    <row r="1501">
      <c r="A1501" s="5" t="inlineStr">
        <is>
          <t>7933</t>
        </is>
      </c>
      <c r="B1501" s="5" t="inlineStr">
        <is>
          <t>LIJA MADERA #80</t>
        </is>
      </c>
      <c r="C1501" s="5" t="inlineStr">
        <is>
          <t>FERRETERIA GENERAL</t>
        </is>
      </c>
      <c r="D1501" s="11" t="n">
        <v>281</v>
      </c>
      <c r="E1501" s="12" t="n">
        <v>76298.08</v>
      </c>
      <c r="F1501" s="12" t="n">
        <v>116278.02</v>
      </c>
      <c r="G1501" s="14">
        <f>E1501/SUM(E$2:E$4165)</f>
        <v/>
      </c>
      <c r="H1501" s="14">
        <f>H1500+G1501</f>
        <v/>
      </c>
      <c r="I1501" s="5">
        <f>IF(H1501&lt;=p_rot_a,"A",IF(H1501&lt;=p_rot_b,"B","C"))</f>
        <v/>
      </c>
      <c r="J1501" s="5" t="inlineStr">
        <is>
          <t>NO</t>
        </is>
      </c>
    </row>
    <row r="1502">
      <c r="A1502" s="5" t="inlineStr">
        <is>
          <t>PINT-BT-0041</t>
        </is>
      </c>
      <c r="B1502" s="5" t="inlineStr">
        <is>
          <t>LANCO BARNIZ POLIURETANO TRANSP 1/4 BRILLANTE PV357-5</t>
        </is>
      </c>
      <c r="C1502" s="5" t="inlineStr">
        <is>
          <t>BARNIZ Y TINTES</t>
        </is>
      </c>
      <c r="D1502" s="11" t="n">
        <v>31</v>
      </c>
      <c r="E1502" s="12" t="n">
        <v>75685.61</v>
      </c>
      <c r="F1502" s="12" t="n">
        <v>267803.36</v>
      </c>
      <c r="G1502" s="14">
        <f>E1502/SUM(E$2:E$4165)</f>
        <v/>
      </c>
      <c r="H1502" s="14">
        <f>H1501+G1502</f>
        <v/>
      </c>
      <c r="I1502" s="5">
        <f>IF(H1502&lt;=p_rot_a,"A",IF(H1502&lt;=p_rot_b,"B","C"))</f>
        <v/>
      </c>
      <c r="J1502" s="5" t="inlineStr">
        <is>
          <t>NO</t>
        </is>
      </c>
    </row>
    <row r="1503">
      <c r="A1503" s="5" t="inlineStr">
        <is>
          <t>32242234</t>
        </is>
      </c>
      <c r="B1503" s="5" t="inlineStr">
        <is>
          <t>TOTAL CUCHILLAS ROUTER 1/4 SET 12 PIEZAS TACSR0104121</t>
        </is>
      </c>
      <c r="C1503" s="5" t="inlineStr">
        <is>
          <t>FERRETERIA GENERAL</t>
        </is>
      </c>
      <c r="D1503" s="11" t="n">
        <v>23</v>
      </c>
      <c r="E1503" s="12" t="n">
        <v>75666.07000000001</v>
      </c>
      <c r="F1503" s="12" t="n">
        <v>270463.42</v>
      </c>
      <c r="G1503" s="14">
        <f>E1503/SUM(E$2:E$4165)</f>
        <v/>
      </c>
      <c r="H1503" s="14">
        <f>H1502+G1503</f>
        <v/>
      </c>
      <c r="I1503" s="5">
        <f>IF(H1503&lt;=p_rot_a,"A",IF(H1503&lt;=p_rot_b,"B","C"))</f>
        <v/>
      </c>
      <c r="J1503" s="5" t="inlineStr">
        <is>
          <t>NO</t>
        </is>
      </c>
    </row>
    <row r="1504">
      <c r="A1504" s="5" t="inlineStr">
        <is>
          <t>351100300991562</t>
        </is>
      </c>
      <c r="B1504" s="5" t="inlineStr">
        <is>
          <t>DIAMOND ASIENTO INODORO BLANCO ELONGADO S3394 CIERRE LENTO</t>
        </is>
      </c>
      <c r="C1504" s="5" t="inlineStr">
        <is>
          <t>IMPORTACION LOZA</t>
        </is>
      </c>
      <c r="D1504" s="11" t="n">
        <v>13</v>
      </c>
      <c r="E1504" s="12" t="n">
        <v>75577.17</v>
      </c>
      <c r="F1504" s="12" t="n">
        <v>137734.51</v>
      </c>
      <c r="G1504" s="14">
        <f>E1504/SUM(E$2:E$4165)</f>
        <v/>
      </c>
      <c r="H1504" s="14">
        <f>H1503+G1504</f>
        <v/>
      </c>
      <c r="I1504" s="5">
        <f>IF(H1504&lt;=p_rot_a,"A",IF(H1504&lt;=p_rot_b,"B","C"))</f>
        <v/>
      </c>
      <c r="J1504" s="5" t="inlineStr">
        <is>
          <t>NO</t>
        </is>
      </c>
    </row>
    <row r="1505">
      <c r="A1505" s="5" t="inlineStr">
        <is>
          <t>149</t>
        </is>
      </c>
      <c r="B1505" s="5" t="inlineStr">
        <is>
          <t>MALLA CICLON 2 MTS DE ALTO POR METRO</t>
        </is>
      </c>
      <c r="C1505" s="5" t="inlineStr">
        <is>
          <t>TUBERIA INDUSTRIAL, HIERROS PLANOS Y CORRUGADOS</t>
        </is>
      </c>
      <c r="D1505" s="11" t="n">
        <v>101</v>
      </c>
      <c r="E1505" s="12" t="n">
        <v>75563</v>
      </c>
      <c r="F1505" s="12" t="n">
        <v>372143.06</v>
      </c>
      <c r="G1505" s="14">
        <f>E1505/SUM(E$2:E$4165)</f>
        <v/>
      </c>
      <c r="H1505" s="14">
        <f>H1504+G1505</f>
        <v/>
      </c>
      <c r="I1505" s="5">
        <f>IF(H1505&lt;=p_rot_a,"A",IF(H1505&lt;=p_rot_b,"B","C"))</f>
        <v/>
      </c>
      <c r="J1505" s="5" t="inlineStr">
        <is>
          <t>NO</t>
        </is>
      </c>
    </row>
    <row r="1506">
      <c r="A1506" s="5" t="inlineStr">
        <is>
          <t>351100300991873</t>
        </is>
      </c>
      <c r="B1506" s="5" t="inlineStr">
        <is>
          <t>ACCESORIO RODAPIE PVC ESQUINERO INTERNO ZP-02 MADERA INTERMEDIA</t>
        </is>
      </c>
      <c r="C1506" s="5" t="inlineStr">
        <is>
          <t>RODAPIE Y ACCESORIOS</t>
        </is>
      </c>
      <c r="D1506" s="11" t="n">
        <v>277</v>
      </c>
      <c r="E1506" s="12" t="n">
        <v>75525.5</v>
      </c>
      <c r="F1506" s="12" t="n">
        <v>148930.5</v>
      </c>
      <c r="G1506" s="14">
        <f>E1506/SUM(E$2:E$4165)</f>
        <v/>
      </c>
      <c r="H1506" s="14">
        <f>H1505+G1506</f>
        <v/>
      </c>
      <c r="I1506" s="5">
        <f>IF(H1506&lt;=p_rot_a,"A",IF(H1506&lt;=p_rot_b,"B","C"))</f>
        <v/>
      </c>
      <c r="J1506" s="5" t="inlineStr">
        <is>
          <t>NO</t>
        </is>
      </c>
    </row>
    <row r="1507">
      <c r="A1507" s="5" t="inlineStr">
        <is>
          <t>10100001</t>
        </is>
      </c>
      <c r="B1507" s="5" t="inlineStr">
        <is>
          <t>ANGULAR 1 X 1/8</t>
        </is>
      </c>
      <c r="C1507" s="5" t="inlineStr">
        <is>
          <t>ANGULAR HIERRO</t>
        </is>
      </c>
      <c r="D1507" s="11" t="n">
        <v>69</v>
      </c>
      <c r="E1507" s="12" t="n">
        <v>75294.36</v>
      </c>
      <c r="F1507" s="12" t="n">
        <v>294353.32</v>
      </c>
      <c r="G1507" s="14">
        <f>E1507/SUM(E$2:E$4165)</f>
        <v/>
      </c>
      <c r="H1507" s="14">
        <f>H1506+G1507</f>
        <v/>
      </c>
      <c r="I1507" s="5">
        <f>IF(H1507&lt;=p_rot_a,"A",IF(H1507&lt;=p_rot_b,"B","C"))</f>
        <v/>
      </c>
      <c r="J1507" s="5" t="inlineStr">
        <is>
          <t>NO</t>
        </is>
      </c>
    </row>
    <row r="1508">
      <c r="A1508" s="5" t="inlineStr">
        <is>
          <t>6280</t>
        </is>
      </c>
      <c r="B1508" s="5" t="inlineStr">
        <is>
          <t>LANCO MASILLA BLANCA 1/4 946 ML</t>
        </is>
      </c>
      <c r="C1508" s="5" t="inlineStr">
        <is>
          <t>PINTURAS Y SELLADORES</t>
        </is>
      </c>
      <c r="D1508" s="11" t="n">
        <v>61</v>
      </c>
      <c r="E1508" s="12" t="n">
        <v>75212.72</v>
      </c>
      <c r="F1508" s="12" t="n">
        <v>264753.62</v>
      </c>
      <c r="G1508" s="14">
        <f>E1508/SUM(E$2:E$4165)</f>
        <v/>
      </c>
      <c r="H1508" s="14">
        <f>H1507+G1508</f>
        <v/>
      </c>
      <c r="I1508" s="5">
        <f>IF(H1508&lt;=p_rot_a,"A",IF(H1508&lt;=p_rot_b,"B","C"))</f>
        <v/>
      </c>
      <c r="J1508" s="5" t="inlineStr">
        <is>
          <t>NO</t>
        </is>
      </c>
    </row>
    <row r="1509">
      <c r="A1509" s="5" t="inlineStr">
        <is>
          <t>351100300991812</t>
        </is>
      </c>
      <c r="B1509" s="5" t="inlineStr">
        <is>
          <t>TOSCANA LLAVE FREGADERO DORADA MC-IR150C</t>
        </is>
      </c>
      <c r="C1509" s="5" t="inlineStr">
        <is>
          <t>GRIFERIA - ACC. BAÑO Y COCINA</t>
        </is>
      </c>
      <c r="D1509" s="11" t="n">
        <v>8</v>
      </c>
      <c r="E1509" s="12" t="n">
        <v>75055.3</v>
      </c>
      <c r="F1509" s="12" t="n">
        <v>304655.3</v>
      </c>
      <c r="G1509" s="14">
        <f>E1509/SUM(E$2:E$4165)</f>
        <v/>
      </c>
      <c r="H1509" s="14">
        <f>H1508+G1509</f>
        <v/>
      </c>
      <c r="I1509" s="5">
        <f>IF(H1509&lt;=p_rot_a,"A",IF(H1509&lt;=p_rot_b,"B","C"))</f>
        <v/>
      </c>
      <c r="J1509" s="5" t="inlineStr">
        <is>
          <t>NO</t>
        </is>
      </c>
    </row>
    <row r="1510">
      <c r="A1510" s="5" t="inlineStr">
        <is>
          <t>10151</t>
        </is>
      </c>
      <c r="B1510" s="5" t="inlineStr">
        <is>
          <t>LLAVE EMPOTRAR LAINZ MEZCLADORA 014PF2LC PRICE PFISTER</t>
        </is>
      </c>
      <c r="C1510" s="5" t="inlineStr">
        <is>
          <t>GRIFERIA - ACC. BAÑO Y COCINA</t>
        </is>
      </c>
      <c r="D1510" s="11" t="n">
        <v>13</v>
      </c>
      <c r="E1510" s="12" t="n">
        <v>75045.28999999999</v>
      </c>
      <c r="F1510" s="12" t="n">
        <v>297684.59</v>
      </c>
      <c r="G1510" s="14">
        <f>E1510/SUM(E$2:E$4165)</f>
        <v/>
      </c>
      <c r="H1510" s="14">
        <f>H1509+G1510</f>
        <v/>
      </c>
      <c r="I1510" s="5">
        <f>IF(H1510&lt;=p_rot_a,"A",IF(H1510&lt;=p_rot_b,"B","C"))</f>
        <v/>
      </c>
      <c r="J1510" s="5" t="inlineStr">
        <is>
          <t>NO</t>
        </is>
      </c>
    </row>
    <row r="1511">
      <c r="A1511" s="5" t="inlineStr">
        <is>
          <t>351100300991787</t>
        </is>
      </c>
      <c r="B1511" s="5" t="inlineStr">
        <is>
          <t>AQUAFINA FREGADERO 60CMX45CM A6045C DESAGUE CUADRADO ACABADO SATIN</t>
        </is>
      </c>
      <c r="C1511" s="5" t="inlineStr">
        <is>
          <t>GRIFERIA - ACC. BAÑO Y COCINA</t>
        </is>
      </c>
      <c r="D1511" s="11" t="n">
        <v>6</v>
      </c>
      <c r="E1511" s="12" t="n">
        <v>74775.86</v>
      </c>
      <c r="F1511" s="12" t="n">
        <v>273534.85</v>
      </c>
      <c r="G1511" s="14">
        <f>E1511/SUM(E$2:E$4165)</f>
        <v/>
      </c>
      <c r="H1511" s="14">
        <f>H1510+G1511</f>
        <v/>
      </c>
      <c r="I1511" s="5">
        <f>IF(H1511&lt;=p_rot_a,"A",IF(H1511&lt;=p_rot_b,"B","C"))</f>
        <v/>
      </c>
      <c r="J1511" s="5" t="inlineStr">
        <is>
          <t>NO</t>
        </is>
      </c>
    </row>
    <row r="1512">
      <c r="A1512" s="5" t="inlineStr">
        <is>
          <t>71844</t>
        </is>
      </c>
      <c r="B1512" s="5" t="inlineStr">
        <is>
          <t>CH BREAKER 2X30</t>
        </is>
      </c>
      <c r="C1512" s="5" t="inlineStr">
        <is>
          <t>ACCESORIOS ELECTRICOS Y CABLES</t>
        </is>
      </c>
      <c r="D1512" s="11" t="n">
        <v>22</v>
      </c>
      <c r="E1512" s="12" t="n">
        <v>74520.5</v>
      </c>
      <c r="F1512" s="12" t="n">
        <v>309616.57</v>
      </c>
      <c r="G1512" s="14">
        <f>E1512/SUM(E$2:E$4165)</f>
        <v/>
      </c>
      <c r="H1512" s="14">
        <f>H1511+G1512</f>
        <v/>
      </c>
      <c r="I1512" s="5">
        <f>IF(H1512&lt;=p_rot_a,"A",IF(H1512&lt;=p_rot_b,"B","C"))</f>
        <v/>
      </c>
      <c r="J1512" s="5" t="inlineStr">
        <is>
          <t>NO</t>
        </is>
      </c>
    </row>
    <row r="1513">
      <c r="A1513" s="5" t="inlineStr">
        <is>
          <t>528322</t>
        </is>
      </c>
      <c r="B1513" s="5" t="inlineStr">
        <is>
          <t xml:space="preserve">PASAMANOS 12 </t>
        </is>
      </c>
      <c r="C1513" s="5" t="inlineStr">
        <is>
          <t>FERRETERIA GENERAL</t>
        </is>
      </c>
      <c r="D1513" s="11" t="n">
        <v>32</v>
      </c>
      <c r="E1513" s="12" t="n">
        <v>74478.96000000001</v>
      </c>
      <c r="F1513" s="12" t="n">
        <v>199758.96</v>
      </c>
      <c r="G1513" s="14">
        <f>E1513/SUM(E$2:E$4165)</f>
        <v/>
      </c>
      <c r="H1513" s="14">
        <f>H1512+G1513</f>
        <v/>
      </c>
      <c r="I1513" s="5">
        <f>IF(H1513&lt;=p_rot_a,"A",IF(H1513&lt;=p_rot_b,"B","C"))</f>
        <v/>
      </c>
      <c r="J1513" s="5" t="inlineStr">
        <is>
          <t>NO</t>
        </is>
      </c>
    </row>
    <row r="1514">
      <c r="A1514" s="5" t="inlineStr">
        <is>
          <t>351100300992916</t>
        </is>
      </c>
      <c r="B1514" s="5" t="inlineStr">
        <is>
          <t>ESQUINERO PVC FLAT DELTA CIELOS Y PAREDES 2.90M 2112</t>
        </is>
      </c>
      <c r="C1514" s="5" t="inlineStr">
        <is>
          <t>PANEL ACANALADO INTERIOR</t>
        </is>
      </c>
      <c r="D1514" s="11" t="n">
        <v>30</v>
      </c>
      <c r="E1514" s="12" t="n">
        <v>74457.05</v>
      </c>
      <c r="F1514" s="12" t="n">
        <v>87957.05</v>
      </c>
      <c r="G1514" s="14">
        <f>E1514/SUM(E$2:E$4165)</f>
        <v/>
      </c>
      <c r="H1514" s="14">
        <f>H1513+G1514</f>
        <v/>
      </c>
      <c r="I1514" s="5">
        <f>IF(H1514&lt;=p_rot_a,"A",IF(H1514&lt;=p_rot_b,"B","C"))</f>
        <v/>
      </c>
      <c r="J1514" s="5" t="inlineStr">
        <is>
          <t>NO</t>
        </is>
      </c>
    </row>
    <row r="1515">
      <c r="A1515" s="5" t="inlineStr">
        <is>
          <t>351100300991085</t>
        </is>
      </c>
      <c r="B1515" s="5" t="inlineStr">
        <is>
          <t>TOTAL VIBRADOR P/CERAMICA INALAMBRICA SIN BATERIA 20V TTVLI2010  - TTVLI2001</t>
        </is>
      </c>
      <c r="C1515" s="5" t="inlineStr">
        <is>
          <t>HERRAMIENTA ELECTRICA</t>
        </is>
      </c>
      <c r="D1515" s="11" t="n">
        <v>13</v>
      </c>
      <c r="E1515" s="12" t="n">
        <v>74426.06</v>
      </c>
      <c r="F1515" s="12" t="n">
        <v>287719.65</v>
      </c>
      <c r="G1515" s="14">
        <f>E1515/SUM(E$2:E$4165)</f>
        <v/>
      </c>
      <c r="H1515" s="14">
        <f>H1514+G1515</f>
        <v/>
      </c>
      <c r="I1515" s="5">
        <f>IF(H1515&lt;=p_rot_a,"A",IF(H1515&lt;=p_rot_b,"B","C"))</f>
        <v/>
      </c>
      <c r="J1515" s="5" t="inlineStr">
        <is>
          <t>NO</t>
        </is>
      </c>
    </row>
    <row r="1516">
      <c r="A1516" s="5" t="inlineStr">
        <is>
          <t>14100044</t>
        </is>
      </c>
      <c r="B1516" s="5" t="inlineStr">
        <is>
          <t>PUERTA PLEGABLE GUAYANA ESSPRESSO 90 X 210 CM</t>
        </is>
      </c>
      <c r="C1516" s="5" t="inlineStr">
        <is>
          <t>PUERTAS</t>
        </is>
      </c>
      <c r="D1516" s="11" t="n">
        <v>14</v>
      </c>
      <c r="E1516" s="12" t="n">
        <v>74360.00999999999</v>
      </c>
      <c r="F1516" s="12" t="n">
        <v>216813.81</v>
      </c>
      <c r="G1516" s="14">
        <f>E1516/SUM(E$2:E$4165)</f>
        <v/>
      </c>
      <c r="H1516" s="14">
        <f>H1515+G1516</f>
        <v/>
      </c>
      <c r="I1516" s="5">
        <f>IF(H1516&lt;=p_rot_a,"A",IF(H1516&lt;=p_rot_b,"B","C"))</f>
        <v/>
      </c>
      <c r="J1516" s="5" t="inlineStr">
        <is>
          <t>NO</t>
        </is>
      </c>
    </row>
    <row r="1517">
      <c r="A1517" s="5" t="inlineStr">
        <is>
          <t>351100300992183</t>
        </is>
      </c>
      <c r="B1517" s="5" t="inlineStr">
        <is>
          <t>AQA-4003M JUEGO DE ACCESORIOS DE BANO 6 PIEZAS NEGRO AQUA</t>
        </is>
      </c>
      <c r="C1517" s="5" t="inlineStr">
        <is>
          <t>SIN CATEGORIA</t>
        </is>
      </c>
      <c r="D1517" s="11" t="n">
        <v>15</v>
      </c>
      <c r="E1517" s="12" t="n">
        <v>74290.31</v>
      </c>
      <c r="F1517" s="12" t="n">
        <v>195796.46</v>
      </c>
      <c r="G1517" s="14">
        <f>E1517/SUM(E$2:E$4165)</f>
        <v/>
      </c>
      <c r="H1517" s="14">
        <f>H1516+G1517</f>
        <v/>
      </c>
      <c r="I1517" s="5">
        <f>IF(H1517&lt;=p_rot_a,"A",IF(H1517&lt;=p_rot_b,"B","C"))</f>
        <v/>
      </c>
      <c r="J1517" s="5" t="inlineStr">
        <is>
          <t>NO</t>
        </is>
      </c>
    </row>
    <row r="1518">
      <c r="A1518" s="5" t="inlineStr">
        <is>
          <t>9122</t>
        </is>
      </c>
      <c r="B1518" s="5" t="inlineStr">
        <is>
          <t>YEE 4 PVC</t>
        </is>
      </c>
      <c r="C1518" s="5" t="inlineStr">
        <is>
          <t>TUBERIA PVC, CANOAS Y ACCESORIOS</t>
        </is>
      </c>
      <c r="D1518" s="11" t="n">
        <v>16</v>
      </c>
      <c r="E1518" s="12" t="n">
        <v>73909.37</v>
      </c>
      <c r="F1518" s="12" t="n">
        <v>101729.12</v>
      </c>
      <c r="G1518" s="14">
        <f>E1518/SUM(E$2:E$4165)</f>
        <v/>
      </c>
      <c r="H1518" s="14">
        <f>H1517+G1518</f>
        <v/>
      </c>
      <c r="I1518" s="5">
        <f>IF(H1518&lt;=p_rot_a,"A",IF(H1518&lt;=p_rot_b,"B","C"))</f>
        <v/>
      </c>
      <c r="J1518" s="5" t="inlineStr">
        <is>
          <t>NO</t>
        </is>
      </c>
    </row>
    <row r="1519">
      <c r="A1519" s="5" t="inlineStr">
        <is>
          <t>30519</t>
        </is>
      </c>
      <c r="B1519" s="5" t="inlineStr">
        <is>
          <t>CONECTOR BARRIL BEIGE/AMARILLO 3M AMERICANO #12</t>
        </is>
      </c>
      <c r="C1519" s="5" t="inlineStr">
        <is>
          <t>ACCESORIOS ELECTRICOS Y CABLES</t>
        </is>
      </c>
      <c r="D1519" s="11" t="n">
        <v>1887</v>
      </c>
      <c r="E1519" s="12" t="n">
        <v>73903.53</v>
      </c>
      <c r="F1519" s="12" t="n">
        <v>224011.82</v>
      </c>
      <c r="G1519" s="14">
        <f>E1519/SUM(E$2:E$4165)</f>
        <v/>
      </c>
      <c r="H1519" s="14">
        <f>H1518+G1519</f>
        <v/>
      </c>
      <c r="I1519" s="5">
        <f>IF(H1519&lt;=p_rot_a,"A",IF(H1519&lt;=p_rot_b,"B","C"))</f>
        <v/>
      </c>
      <c r="J1519" s="5" t="inlineStr">
        <is>
          <t>NO</t>
        </is>
      </c>
    </row>
    <row r="1520">
      <c r="A1520" s="5" t="inlineStr">
        <is>
          <t>351100300991923</t>
        </is>
      </c>
      <c r="B1520" s="5" t="inlineStr">
        <is>
          <t>$$ INODORO LAGUNA AHORRADOR 4.8L COMPACTO CORONA  719 x 686 x 389 mm.</t>
        </is>
      </c>
      <c r="C1520" s="5" t="inlineStr">
        <is>
          <t>LOZA SANITARIA</t>
        </is>
      </c>
      <c r="D1520" s="11" t="n">
        <v>6</v>
      </c>
      <c r="E1520" s="12" t="n">
        <v>73726.99000000001</v>
      </c>
      <c r="F1520" s="12" t="n">
        <v>316726.99</v>
      </c>
      <c r="G1520" s="14">
        <f>E1520/SUM(E$2:E$4165)</f>
        <v/>
      </c>
      <c r="H1520" s="14">
        <f>H1519+G1520</f>
        <v/>
      </c>
      <c r="I1520" s="5">
        <f>IF(H1520&lt;=p_rot_a,"A",IF(H1520&lt;=p_rot_b,"B","C"))</f>
        <v/>
      </c>
      <c r="J1520" s="5" t="inlineStr">
        <is>
          <t>NO</t>
        </is>
      </c>
    </row>
    <row r="1521">
      <c r="A1521" s="5" t="inlineStr">
        <is>
          <t>1013</t>
        </is>
      </c>
      <c r="B1521" s="5" t="inlineStr">
        <is>
          <t>CABLE 10 ROJO</t>
        </is>
      </c>
      <c r="C1521" s="5" t="inlineStr">
        <is>
          <t>ACCESORIOS ELECTRICOS Y CABLES</t>
        </is>
      </c>
      <c r="D1521" s="11" t="n">
        <v>522</v>
      </c>
      <c r="E1521" s="12" t="n">
        <v>73627.84</v>
      </c>
      <c r="F1521" s="12" t="n">
        <v>287856.48</v>
      </c>
      <c r="G1521" s="14">
        <f>E1521/SUM(E$2:E$4165)</f>
        <v/>
      </c>
      <c r="H1521" s="14">
        <f>H1520+G1521</f>
        <v/>
      </c>
      <c r="I1521" s="5">
        <f>IF(H1521&lt;=p_rot_a,"A",IF(H1521&lt;=p_rot_b,"B","C"))</f>
        <v/>
      </c>
      <c r="J1521" s="5" t="inlineStr">
        <is>
          <t>NO</t>
        </is>
      </c>
    </row>
    <row r="1522">
      <c r="A1522" s="5" t="inlineStr">
        <is>
          <t>4010</t>
        </is>
      </c>
      <c r="B1522" s="5" t="inlineStr">
        <is>
          <t>TOTAL SIERRA PATIN CIRCULAR 1600W UTS1161856</t>
        </is>
      </c>
      <c r="C1522" s="5" t="inlineStr">
        <is>
          <t>FERRETERIA GENERAL</t>
        </is>
      </c>
      <c r="D1522" s="11" t="n">
        <v>8</v>
      </c>
      <c r="E1522" s="12" t="n">
        <v>73434.07000000001</v>
      </c>
      <c r="F1522" s="12" t="n">
        <v>352140.31</v>
      </c>
      <c r="G1522" s="14">
        <f>E1522/SUM(E$2:E$4165)</f>
        <v/>
      </c>
      <c r="H1522" s="14">
        <f>H1521+G1522</f>
        <v/>
      </c>
      <c r="I1522" s="5">
        <f>IF(H1522&lt;=p_rot_a,"A",IF(H1522&lt;=p_rot_b,"B","C"))</f>
        <v/>
      </c>
      <c r="J1522" s="5" t="inlineStr">
        <is>
          <t>NO</t>
        </is>
      </c>
    </row>
    <row r="1523">
      <c r="A1523" s="5" t="inlineStr">
        <is>
          <t>40992889</t>
        </is>
      </c>
      <c r="B1523" s="5" t="inlineStr">
        <is>
          <t>ALTIVA APAGADOR DOBLE 9004-W BLANCO EAGLE</t>
        </is>
      </c>
      <c r="C1523" s="5" t="inlineStr">
        <is>
          <t>ACCESORIOS ELECTRICOS Y CABLES</t>
        </is>
      </c>
      <c r="D1523" s="11" t="n">
        <v>64</v>
      </c>
      <c r="E1523" s="12" t="n">
        <v>73395.87</v>
      </c>
      <c r="F1523" s="12" t="n">
        <v>183241.37</v>
      </c>
      <c r="G1523" s="14">
        <f>E1523/SUM(E$2:E$4165)</f>
        <v/>
      </c>
      <c r="H1523" s="14">
        <f>H1522+G1523</f>
        <v/>
      </c>
      <c r="I1523" s="5">
        <f>IF(H1523&lt;=p_rot_a,"A",IF(H1523&lt;=p_rot_b,"B","C"))</f>
        <v/>
      </c>
      <c r="J1523" s="5" t="inlineStr">
        <is>
          <t>NO</t>
        </is>
      </c>
    </row>
    <row r="1524">
      <c r="A1524" s="5" t="inlineStr">
        <is>
          <t>545546447</t>
        </is>
      </c>
      <c r="B1524" s="5" t="inlineStr">
        <is>
          <t>ASIENTO INODORO REDONDO BLANCO CAIDA LENTA HTK-ADB-04</t>
        </is>
      </c>
      <c r="C1524" s="5" t="inlineStr">
        <is>
          <t>IMPORTACION LOZA</t>
        </is>
      </c>
      <c r="D1524" s="11" t="n">
        <v>8</v>
      </c>
      <c r="E1524" s="12" t="n">
        <v>73261.46000000001</v>
      </c>
      <c r="F1524" s="12" t="n">
        <v>84955.75</v>
      </c>
      <c r="G1524" s="14">
        <f>E1524/SUM(E$2:E$4165)</f>
        <v/>
      </c>
      <c r="H1524" s="14">
        <f>H1523+G1524</f>
        <v/>
      </c>
      <c r="I1524" s="5">
        <f>IF(H1524&lt;=p_rot_a,"A",IF(H1524&lt;=p_rot_b,"B","C"))</f>
        <v/>
      </c>
      <c r="J1524" s="5" t="inlineStr">
        <is>
          <t>NO</t>
        </is>
      </c>
    </row>
    <row r="1525">
      <c r="A1525" s="5" t="inlineStr">
        <is>
          <t>9137</t>
        </is>
      </c>
      <c r="B1525" s="5" t="inlineStr">
        <is>
          <t>ADAPTADOR MACHO CPVC 1/2 AGUA CALIENTE</t>
        </is>
      </c>
      <c r="C1525" s="5" t="inlineStr">
        <is>
          <t>TUBERIA PVC, CANOAS Y ACCESORIOS</t>
        </is>
      </c>
      <c r="D1525" s="11" t="n">
        <v>240</v>
      </c>
      <c r="E1525" s="12" t="n">
        <v>73208.10000000001</v>
      </c>
      <c r="F1525" s="12" t="n">
        <v>116834.7</v>
      </c>
      <c r="G1525" s="14">
        <f>E1525/SUM(E$2:E$4165)</f>
        <v/>
      </c>
      <c r="H1525" s="14">
        <f>H1524+G1525</f>
        <v/>
      </c>
      <c r="I1525" s="5">
        <f>IF(H1525&lt;=p_rot_a,"A",IF(H1525&lt;=p_rot_b,"B","C"))</f>
        <v/>
      </c>
      <c r="J1525" s="5" t="inlineStr">
        <is>
          <t>NO</t>
        </is>
      </c>
    </row>
    <row r="1526">
      <c r="A1526" s="5" t="inlineStr">
        <is>
          <t>71467</t>
        </is>
      </c>
      <c r="B1526" s="5" t="inlineStr">
        <is>
          <t>CEDAZO 1/2 X 1/2</t>
        </is>
      </c>
      <c r="C1526" s="5" t="inlineStr">
        <is>
          <t>FERRETERIA GENERAL</t>
        </is>
      </c>
      <c r="D1526" s="11" t="n">
        <v>187</v>
      </c>
      <c r="E1526" s="12" t="n">
        <v>73181.35000000001</v>
      </c>
      <c r="F1526" s="12" t="n">
        <v>166633.97</v>
      </c>
      <c r="G1526" s="14">
        <f>E1526/SUM(E$2:E$4165)</f>
        <v/>
      </c>
      <c r="H1526" s="14">
        <f>H1525+G1526</f>
        <v/>
      </c>
      <c r="I1526" s="5">
        <f>IF(H1526&lt;=p_rot_a,"A",IF(H1526&lt;=p_rot_b,"B","C"))</f>
        <v/>
      </c>
      <c r="J1526" s="5" t="inlineStr">
        <is>
          <t>NO</t>
        </is>
      </c>
    </row>
    <row r="1527">
      <c r="A1527" s="5" t="inlineStr">
        <is>
          <t>PINT-AN-0064</t>
        </is>
      </c>
      <c r="B1527" s="5" t="inlineStr">
        <is>
          <t>LANCO WALL MASTER ACCENT MATE GALON ACEITE WS1051-4</t>
        </is>
      </c>
      <c r="C1527" s="5" t="inlineStr">
        <is>
          <t>ANTICORROSIVOS Y BASE ACEITE</t>
        </is>
      </c>
      <c r="D1527" s="11" t="n">
        <v>5</v>
      </c>
      <c r="E1527" s="12" t="n">
        <v>72853.28999999999</v>
      </c>
      <c r="F1527" s="12" t="n">
        <v>124247.79</v>
      </c>
      <c r="G1527" s="14">
        <f>E1527/SUM(E$2:E$4165)</f>
        <v/>
      </c>
      <c r="H1527" s="14">
        <f>H1526+G1527</f>
        <v/>
      </c>
      <c r="I1527" s="5">
        <f>IF(H1527&lt;=p_rot_a,"A",IF(H1527&lt;=p_rot_b,"B","C"))</f>
        <v/>
      </c>
      <c r="J1527" s="5" t="inlineStr">
        <is>
          <t>NO</t>
        </is>
      </c>
    </row>
    <row r="1528">
      <c r="A1528" s="5" t="inlineStr">
        <is>
          <t>73961</t>
        </is>
      </c>
      <c r="B1528" s="5" t="inlineStr">
        <is>
          <t>CH CENTRO DE CARGA 24 CH</t>
        </is>
      </c>
      <c r="C1528" s="5" t="inlineStr">
        <is>
          <t>ACCESORIOS ELECTRICOS Y CABLES</t>
        </is>
      </c>
      <c r="D1528" s="11" t="n">
        <v>3</v>
      </c>
      <c r="E1528" s="12" t="n">
        <v>72716.21000000001</v>
      </c>
      <c r="F1528" s="12" t="n">
        <v>337721.75</v>
      </c>
      <c r="G1528" s="14">
        <f>E1528/SUM(E$2:E$4165)</f>
        <v/>
      </c>
      <c r="H1528" s="14">
        <f>H1527+G1528</f>
        <v/>
      </c>
      <c r="I1528" s="5">
        <f>IF(H1528&lt;=p_rot_a,"A",IF(H1528&lt;=p_rot_b,"B","C"))</f>
        <v/>
      </c>
      <c r="J1528" s="5" t="inlineStr">
        <is>
          <t>NO</t>
        </is>
      </c>
    </row>
    <row r="1529">
      <c r="A1529" s="5" t="inlineStr">
        <is>
          <t>351100300992419</t>
        </is>
      </c>
      <c r="B1529" s="5" t="inlineStr">
        <is>
          <t>FANG LAVATORIO NEGRO MATE TIPO BOWL FF-9023YB 41CM X 38CM X 15CM</t>
        </is>
      </c>
      <c r="C1529" s="5" t="inlineStr">
        <is>
          <t>IMPORTACION LOZA</t>
        </is>
      </c>
      <c r="D1529" s="11" t="n">
        <v>4</v>
      </c>
      <c r="E1529" s="12" t="n">
        <v>72568.81</v>
      </c>
      <c r="F1529" s="12" t="n">
        <v>157098.67</v>
      </c>
      <c r="G1529" s="14">
        <f>E1529/SUM(E$2:E$4165)</f>
        <v/>
      </c>
      <c r="H1529" s="14">
        <f>H1528+G1529</f>
        <v/>
      </c>
      <c r="I1529" s="5">
        <f>IF(H1529&lt;=p_rot_a,"A",IF(H1529&lt;=p_rot_b,"B","C"))</f>
        <v/>
      </c>
      <c r="J1529" s="5" t="inlineStr">
        <is>
          <t>NO</t>
        </is>
      </c>
    </row>
    <row r="1530">
      <c r="A1530" s="5" t="inlineStr">
        <is>
          <t>1014</t>
        </is>
      </c>
      <c r="B1530" s="5" t="inlineStr">
        <is>
          <t>CABLE 10 BLANCO</t>
        </is>
      </c>
      <c r="C1530" s="5" t="inlineStr">
        <is>
          <t>ACCESORIOS ELECTRICOS Y CABLES</t>
        </is>
      </c>
      <c r="D1530" s="11" t="n">
        <v>594</v>
      </c>
      <c r="E1530" s="12" t="n">
        <v>72551.94</v>
      </c>
      <c r="F1530" s="12" t="n">
        <v>328874.82</v>
      </c>
      <c r="G1530" s="14">
        <f>E1530/SUM(E$2:E$4165)</f>
        <v/>
      </c>
      <c r="H1530" s="14">
        <f>H1529+G1530</f>
        <v/>
      </c>
      <c r="I1530" s="5">
        <f>IF(H1530&lt;=p_rot_a,"A",IF(H1530&lt;=p_rot_b,"B","C"))</f>
        <v/>
      </c>
      <c r="J1530" s="5" t="inlineStr">
        <is>
          <t>NO</t>
        </is>
      </c>
    </row>
    <row r="1531">
      <c r="A1531" s="5" t="inlineStr">
        <is>
          <t>999</t>
        </is>
      </c>
      <c r="B1531" s="5" t="inlineStr">
        <is>
          <t>CODO 3 X 45</t>
        </is>
      </c>
      <c r="C1531" s="5" t="inlineStr">
        <is>
          <t>TUBERIA PVC, CANOAS Y ACCESORIOS</t>
        </is>
      </c>
      <c r="D1531" s="11" t="n">
        <v>150</v>
      </c>
      <c r="E1531" s="12" t="n">
        <v>72489.78999999999</v>
      </c>
      <c r="F1531" s="12" t="n">
        <v>151978.66</v>
      </c>
      <c r="G1531" s="14">
        <f>E1531/SUM(E$2:E$4165)</f>
        <v/>
      </c>
      <c r="H1531" s="14">
        <f>H1530+G1531</f>
        <v/>
      </c>
      <c r="I1531" s="5">
        <f>IF(H1531&lt;=p_rot_a,"A",IF(H1531&lt;=p_rot_b,"B","C"))</f>
        <v/>
      </c>
      <c r="J1531" s="5" t="inlineStr">
        <is>
          <t>NO</t>
        </is>
      </c>
    </row>
    <row r="1532">
      <c r="A1532" s="5" t="inlineStr">
        <is>
          <t>7934</t>
        </is>
      </c>
      <c r="B1532" s="5" t="inlineStr">
        <is>
          <t>LIJA MADERA #100</t>
        </is>
      </c>
      <c r="C1532" s="5" t="inlineStr">
        <is>
          <t>FERRETERIA GENERAL</t>
        </is>
      </c>
      <c r="D1532" s="11" t="n">
        <v>345</v>
      </c>
      <c r="E1532" s="12" t="n">
        <v>72142.25999999999</v>
      </c>
      <c r="F1532" s="12" t="n">
        <v>118280.61</v>
      </c>
      <c r="G1532" s="14">
        <f>E1532/SUM(E$2:E$4165)</f>
        <v/>
      </c>
      <c r="H1532" s="14">
        <f>H1531+G1532</f>
        <v/>
      </c>
      <c r="I1532" s="5">
        <f>IF(H1532&lt;=p_rot_a,"A",IF(H1532&lt;=p_rot_b,"B","C"))</f>
        <v/>
      </c>
      <c r="J1532" s="5" t="inlineStr">
        <is>
          <t>NO</t>
        </is>
      </c>
    </row>
    <row r="1533">
      <c r="A1533" s="5" t="inlineStr">
        <is>
          <t>7452</t>
        </is>
      </c>
      <c r="B1533" s="5" t="inlineStr">
        <is>
          <t>GUIJO B-03</t>
        </is>
      </c>
      <c r="C1533" s="5" t="inlineStr">
        <is>
          <t>FERRETERIA GENERAL</t>
        </is>
      </c>
      <c r="D1533" s="11" t="n">
        <v>177</v>
      </c>
      <c r="E1533" s="12" t="n">
        <v>71921.85000000001</v>
      </c>
      <c r="F1533" s="12" t="n">
        <v>244926.11</v>
      </c>
      <c r="G1533" s="14">
        <f>E1533/SUM(E$2:E$4165)</f>
        <v/>
      </c>
      <c r="H1533" s="14">
        <f>H1532+G1533</f>
        <v/>
      </c>
      <c r="I1533" s="5">
        <f>IF(H1533&lt;=p_rot_a,"A",IF(H1533&lt;=p_rot_b,"B","C"))</f>
        <v/>
      </c>
      <c r="J1533" s="5" t="inlineStr">
        <is>
          <t>NO</t>
        </is>
      </c>
    </row>
    <row r="1534">
      <c r="A1534" s="5" t="inlineStr">
        <is>
          <t>9184</t>
        </is>
      </c>
      <c r="B1534" s="5" t="inlineStr">
        <is>
          <t>CAJA OCTAGONAL EMT LIVIANA 0.7</t>
        </is>
      </c>
      <c r="C1534" s="5" t="inlineStr">
        <is>
          <t>ACCESORIOS ELECTRICOS Y CABLES</t>
        </is>
      </c>
      <c r="D1534" s="11" t="n">
        <v>857</v>
      </c>
      <c r="E1534" s="12" t="n">
        <v>71918.03</v>
      </c>
      <c r="F1534" s="12" t="n">
        <v>254587.58</v>
      </c>
      <c r="G1534" s="14">
        <f>E1534/SUM(E$2:E$4165)</f>
        <v/>
      </c>
      <c r="H1534" s="14">
        <f>H1533+G1534</f>
        <v/>
      </c>
      <c r="I1534" s="5">
        <f>IF(H1534&lt;=p_rot_a,"A",IF(H1534&lt;=p_rot_b,"B","C"))</f>
        <v/>
      </c>
      <c r="J1534" s="5" t="inlineStr">
        <is>
          <t>NO</t>
        </is>
      </c>
    </row>
    <row r="1535">
      <c r="A1535" s="5" t="inlineStr">
        <is>
          <t>PINT-PS-0012</t>
        </is>
      </c>
      <c r="B1535" s="5" t="inlineStr">
        <is>
          <t>BOSNY SPRAY NEGRO BRILLANTE</t>
        </is>
      </c>
      <c r="C1535" s="5" t="inlineStr">
        <is>
          <t>PINTURA SPRAY</t>
        </is>
      </c>
      <c r="D1535" s="11" t="n">
        <v>93</v>
      </c>
      <c r="E1535" s="12" t="n">
        <v>71915.37</v>
      </c>
      <c r="F1535" s="12" t="n">
        <v>252935.62</v>
      </c>
      <c r="G1535" s="14">
        <f>E1535/SUM(E$2:E$4165)</f>
        <v/>
      </c>
      <c r="H1535" s="14">
        <f>H1534+G1535</f>
        <v/>
      </c>
      <c r="I1535" s="5">
        <f>IF(H1535&lt;=p_rot_a,"A",IF(H1535&lt;=p_rot_b,"B","C"))</f>
        <v/>
      </c>
      <c r="J1535" s="5" t="inlineStr">
        <is>
          <t>NO</t>
        </is>
      </c>
    </row>
    <row r="1536">
      <c r="A1536" s="5" t="inlineStr">
        <is>
          <t>60100022</t>
        </is>
      </c>
      <c r="B1536" s="5" t="inlineStr">
        <is>
          <t>LAMPARA LED CUAD. PARCHE 840LM 12W 100-240V WELLMAX</t>
        </is>
      </c>
      <c r="C1536" s="5" t="inlineStr">
        <is>
          <t>BOMBILLOS Y LAMPARAS</t>
        </is>
      </c>
      <c r="D1536" s="11" t="n">
        <v>49</v>
      </c>
      <c r="E1536" s="12" t="n">
        <v>71843.99000000001</v>
      </c>
      <c r="F1536" s="12" t="n">
        <v>169585.79</v>
      </c>
      <c r="G1536" s="14">
        <f>E1536/SUM(E$2:E$4165)</f>
        <v/>
      </c>
      <c r="H1536" s="14">
        <f>H1535+G1536</f>
        <v/>
      </c>
      <c r="I1536" s="5">
        <f>IF(H1536&lt;=p_rot_a,"A",IF(H1536&lt;=p_rot_b,"B","C"))</f>
        <v/>
      </c>
      <c r="J1536" s="5" t="inlineStr">
        <is>
          <t>NO</t>
        </is>
      </c>
    </row>
    <row r="1537">
      <c r="A1537" s="5" t="inlineStr">
        <is>
          <t>351100300992082</t>
        </is>
      </c>
      <c r="B1537" s="5" t="inlineStr">
        <is>
          <t>TOTAL COMBO 2 PCS PISTOLA IMPACTO 850 NM + LINTERNA INALAMBRICA 20V UTOSLI241181</t>
        </is>
      </c>
      <c r="C1537" s="5" t="inlineStr">
        <is>
          <t>SIN CATEGORIA</t>
        </is>
      </c>
      <c r="D1537" s="11" t="n">
        <v>3</v>
      </c>
      <c r="E1537" s="12" t="n">
        <v>71790.84</v>
      </c>
      <c r="F1537" s="12" t="n">
        <v>313239.85</v>
      </c>
      <c r="G1537" s="14">
        <f>E1537/SUM(E$2:E$4165)</f>
        <v/>
      </c>
      <c r="H1537" s="14">
        <f>H1536+G1537</f>
        <v/>
      </c>
      <c r="I1537" s="5">
        <f>IF(H1537&lt;=p_rot_a,"A",IF(H1537&lt;=p_rot_b,"B","C"))</f>
        <v/>
      </c>
      <c r="J1537" s="5" t="inlineStr">
        <is>
          <t>NO</t>
        </is>
      </c>
    </row>
    <row r="1538">
      <c r="A1538" s="5" t="inlineStr">
        <is>
          <t>1185</t>
        </is>
      </c>
      <c r="B1538" s="5" t="inlineStr">
        <is>
          <t>CUNETA 12 X 1M</t>
        </is>
      </c>
      <c r="C1538" s="5" t="inlineStr">
        <is>
          <t>BLOQUES, VARILLAS, MALLAS</t>
        </is>
      </c>
      <c r="D1538" s="11" t="n">
        <v>45</v>
      </c>
      <c r="E1538" s="12" t="n">
        <v>71786.87</v>
      </c>
      <c r="F1538" s="12" t="n">
        <v>291236.57</v>
      </c>
      <c r="G1538" s="14">
        <f>E1538/SUM(E$2:E$4165)</f>
        <v/>
      </c>
      <c r="H1538" s="14">
        <f>H1537+G1538</f>
        <v/>
      </c>
      <c r="I1538" s="5">
        <f>IF(H1538&lt;=p_rot_a,"A",IF(H1538&lt;=p_rot_b,"B","C"))</f>
        <v/>
      </c>
      <c r="J1538" s="5" t="inlineStr">
        <is>
          <t>NO</t>
        </is>
      </c>
    </row>
    <row r="1539">
      <c r="A1539" s="5" t="inlineStr">
        <is>
          <t>54838</t>
        </is>
      </c>
      <c r="B1539" s="5" t="inlineStr">
        <is>
          <t>NOVA DUCHA ELECTRICA CON NIPLE PLASTICO VT-ESH-02 110V    DE-101A CON MANGUERA</t>
        </is>
      </c>
      <c r="C1539" s="5" t="inlineStr">
        <is>
          <t>IMPORTACION GRIFERIA</t>
        </is>
      </c>
      <c r="D1539" s="11" t="n">
        <v>12</v>
      </c>
      <c r="E1539" s="12" t="n">
        <v>71760.39999999999</v>
      </c>
      <c r="F1539" s="12" t="n">
        <v>119600.67</v>
      </c>
      <c r="G1539" s="14">
        <f>E1539/SUM(E$2:E$4165)</f>
        <v/>
      </c>
      <c r="H1539" s="14">
        <f>H1538+G1539</f>
        <v/>
      </c>
      <c r="I1539" s="5">
        <f>IF(H1539&lt;=p_rot_a,"A",IF(H1539&lt;=p_rot_b,"B","C"))</f>
        <v/>
      </c>
      <c r="J1539" s="5" t="inlineStr">
        <is>
          <t>NO</t>
        </is>
      </c>
    </row>
    <row r="1540">
      <c r="A1540" s="5" t="inlineStr">
        <is>
          <t>351100300992019</t>
        </is>
      </c>
      <c r="B1540" s="5" t="inlineStr">
        <is>
          <t>INODORO BLANCO NOVO DELTA 2 PIEZAS</t>
        </is>
      </c>
      <c r="C1540" s="5" t="inlineStr">
        <is>
          <t>LOZA</t>
        </is>
      </c>
      <c r="D1540" s="11" t="n">
        <v>9</v>
      </c>
      <c r="E1540" s="12" t="n">
        <v>71753.10000000001</v>
      </c>
      <c r="F1540" s="12" t="n">
        <v>278753.1</v>
      </c>
      <c r="G1540" s="14">
        <f>E1540/SUM(E$2:E$4165)</f>
        <v/>
      </c>
      <c r="H1540" s="14">
        <f>H1539+G1540</f>
        <v/>
      </c>
      <c r="I1540" s="5">
        <f>IF(H1540&lt;=p_rot_a,"A",IF(H1540&lt;=p_rot_b,"B","C"))</f>
        <v/>
      </c>
      <c r="J1540" s="5" t="inlineStr">
        <is>
          <t>NO</t>
        </is>
      </c>
    </row>
    <row r="1541">
      <c r="A1541" s="5" t="inlineStr">
        <is>
          <t>54300992841</t>
        </is>
      </c>
      <c r="B1541" s="5" t="inlineStr">
        <is>
          <t>LLAVE LAVATORIO SATIN METALICA HTK-M-41C</t>
        </is>
      </c>
      <c r="C1541" s="5" t="inlineStr">
        <is>
          <t>IMPORTACION GRIFERIA</t>
        </is>
      </c>
      <c r="D1541" s="11" t="n">
        <v>9</v>
      </c>
      <c r="E1541" s="12" t="n">
        <v>71664.52</v>
      </c>
      <c r="F1541" s="12" t="n">
        <v>111132.74</v>
      </c>
      <c r="G1541" s="14">
        <f>E1541/SUM(E$2:E$4165)</f>
        <v/>
      </c>
      <c r="H1541" s="14">
        <f>H1540+G1541</f>
        <v/>
      </c>
      <c r="I1541" s="5">
        <f>IF(H1541&lt;=p_rot_a,"A",IF(H1541&lt;=p_rot_b,"B","C"))</f>
        <v/>
      </c>
      <c r="J1541" s="5" t="inlineStr">
        <is>
          <t>NO</t>
        </is>
      </c>
    </row>
    <row r="1542">
      <c r="A1542" s="5" t="inlineStr">
        <is>
          <t>71466</t>
        </is>
      </c>
      <c r="B1542" s="5" t="inlineStr">
        <is>
          <t>$$ CEDAZO 1 X 1</t>
        </is>
      </c>
      <c r="C1542" s="5" t="inlineStr">
        <is>
          <t>FERRETERIA GENERAL</t>
        </is>
      </c>
      <c r="D1542" s="11" t="n">
        <v>182</v>
      </c>
      <c r="E1542" s="12" t="n">
        <v>71646.92999999999</v>
      </c>
      <c r="F1542" s="12" t="n">
        <v>164656.55</v>
      </c>
      <c r="G1542" s="14">
        <f>E1542/SUM(E$2:E$4165)</f>
        <v/>
      </c>
      <c r="H1542" s="14">
        <f>H1541+G1542</f>
        <v/>
      </c>
      <c r="I1542" s="5">
        <f>IF(H1542&lt;=p_rot_a,"A",IF(H1542&lt;=p_rot_b,"B","C"))</f>
        <v/>
      </c>
      <c r="J1542" s="5" t="inlineStr">
        <is>
          <t>NO</t>
        </is>
      </c>
    </row>
    <row r="1543">
      <c r="A1543" s="5" t="inlineStr">
        <is>
          <t>71316</t>
        </is>
      </c>
      <c r="B1543" s="5" t="inlineStr">
        <is>
          <t>TORNILLO MADERA 10X2</t>
        </is>
      </c>
      <c r="C1543" s="5" t="inlineStr">
        <is>
          <t>TORNILLERIA</t>
        </is>
      </c>
      <c r="D1543" s="11" t="n">
        <v>4083</v>
      </c>
      <c r="E1543" s="12" t="n">
        <v>71537.05</v>
      </c>
      <c r="F1543" s="12" t="n">
        <v>100963.06</v>
      </c>
      <c r="G1543" s="14">
        <f>E1543/SUM(E$2:E$4165)</f>
        <v/>
      </c>
      <c r="H1543" s="14">
        <f>H1542+G1543</f>
        <v/>
      </c>
      <c r="I1543" s="5">
        <f>IF(H1543&lt;=p_rot_a,"A",IF(H1543&lt;=p_rot_b,"B","C"))</f>
        <v/>
      </c>
      <c r="J1543" s="5" t="inlineStr">
        <is>
          <t>NO</t>
        </is>
      </c>
    </row>
    <row r="1544">
      <c r="A1544" s="5" t="inlineStr">
        <is>
          <t>72845</t>
        </is>
      </c>
      <c r="B1544" s="5" t="inlineStr">
        <is>
          <t>CYNOFF 40%</t>
        </is>
      </c>
      <c r="C1544" s="5" t="inlineStr">
        <is>
          <t>FERRETERIA GENERAL</t>
        </is>
      </c>
      <c r="D1544" s="11" t="n">
        <v>73</v>
      </c>
      <c r="E1544" s="12" t="n">
        <v>71454.71000000001</v>
      </c>
      <c r="F1544" s="12" t="n">
        <v>251386.02</v>
      </c>
      <c r="G1544" s="14">
        <f>E1544/SUM(E$2:E$4165)</f>
        <v/>
      </c>
      <c r="H1544" s="14">
        <f>H1543+G1544</f>
        <v/>
      </c>
      <c r="I1544" s="5">
        <f>IF(H1544&lt;=p_rot_a,"A",IF(H1544&lt;=p_rot_b,"B","C"))</f>
        <v/>
      </c>
      <c r="J1544" s="5" t="inlineStr">
        <is>
          <t>NO</t>
        </is>
      </c>
    </row>
    <row r="1545">
      <c r="A1545" s="5" t="inlineStr">
        <is>
          <t>351100300991360</t>
        </is>
      </c>
      <c r="B1545" s="5" t="inlineStr">
        <is>
          <t>LAMINA PVC 8257 ROMA GRAY  1.22X2.44 3MM IMITACION PIEDRA NATURAL</t>
        </is>
      </c>
      <c r="C1545" s="5" t="inlineStr">
        <is>
          <t>IMPORTACION LAMINA PVC, BAMBU, ACC</t>
        </is>
      </c>
      <c r="D1545" s="11" t="n">
        <v>10</v>
      </c>
      <c r="E1545" s="12" t="n">
        <v>71380.94</v>
      </c>
      <c r="F1545" s="12" t="n">
        <v>186725.66</v>
      </c>
      <c r="G1545" s="14">
        <f>E1545/SUM(E$2:E$4165)</f>
        <v/>
      </c>
      <c r="H1545" s="14">
        <f>H1544+G1545</f>
        <v/>
      </c>
      <c r="I1545" s="5">
        <f>IF(H1545&lt;=p_rot_a,"A",IF(H1545&lt;=p_rot_b,"B","C"))</f>
        <v/>
      </c>
      <c r="J1545" s="5" t="inlineStr">
        <is>
          <t>NO</t>
        </is>
      </c>
    </row>
    <row r="1546">
      <c r="A1546" s="5" t="inlineStr">
        <is>
          <t>PINT-PP-0001</t>
        </is>
      </c>
      <c r="B1546" s="5" t="inlineStr">
        <is>
          <t>LANCO DURA LIFE GALON DF2824-4</t>
        </is>
      </c>
      <c r="C1546" s="5" t="inlineStr">
        <is>
          <t>PINTURA Y SELLADORES PISO</t>
        </is>
      </c>
      <c r="D1546" s="11" t="n">
        <v>10</v>
      </c>
      <c r="E1546" s="12" t="n">
        <v>71304.59</v>
      </c>
      <c r="F1546" s="12" t="n">
        <v>269721.59</v>
      </c>
      <c r="G1546" s="14">
        <f>E1546/SUM(E$2:E$4165)</f>
        <v/>
      </c>
      <c r="H1546" s="14">
        <f>H1545+G1546</f>
        <v/>
      </c>
      <c r="I1546" s="5">
        <f>IF(H1546&lt;=p_rot_a,"A",IF(H1546&lt;=p_rot_b,"B","C"))</f>
        <v/>
      </c>
      <c r="J1546" s="5" t="inlineStr">
        <is>
          <t>NO</t>
        </is>
      </c>
    </row>
    <row r="1547">
      <c r="A1547" s="5" t="inlineStr">
        <is>
          <t>72955</t>
        </is>
      </c>
      <c r="B1547" s="5" t="inlineStr">
        <is>
          <t>ACEITE WD 40 PENETRANTE 5.5 ONZ 52205</t>
        </is>
      </c>
      <c r="C1547" s="5" t="inlineStr">
        <is>
          <t>FERRETERIA GENERAL</t>
        </is>
      </c>
      <c r="D1547" s="11" t="n">
        <v>95</v>
      </c>
      <c r="E1547" s="12" t="n">
        <v>71206.56</v>
      </c>
      <c r="F1547" s="12" t="n">
        <v>242139.11</v>
      </c>
      <c r="G1547" s="14">
        <f>E1547/SUM(E$2:E$4165)</f>
        <v/>
      </c>
      <c r="H1547" s="14">
        <f>H1546+G1547</f>
        <v/>
      </c>
      <c r="I1547" s="5">
        <f>IF(H1547&lt;=p_rot_a,"A",IF(H1547&lt;=p_rot_b,"B","C"))</f>
        <v/>
      </c>
      <c r="J1547" s="5" t="inlineStr">
        <is>
          <t>NO</t>
        </is>
      </c>
    </row>
    <row r="1548">
      <c r="A1548" s="5" t="inlineStr">
        <is>
          <t>7490</t>
        </is>
      </c>
      <c r="B1548" s="5" t="inlineStr">
        <is>
          <t>CLAVO 1 CC</t>
        </is>
      </c>
      <c r="C1548" s="5" t="inlineStr">
        <is>
          <t>FERRETERIA GENERAL</t>
        </is>
      </c>
      <c r="D1548" s="11" t="n">
        <v>84.40000000000001</v>
      </c>
      <c r="E1548" s="12" t="n">
        <v>71121.25</v>
      </c>
      <c r="F1548" s="12" t="n">
        <v>132750.78</v>
      </c>
      <c r="G1548" s="14">
        <f>E1548/SUM(E$2:E$4165)</f>
        <v/>
      </c>
      <c r="H1548" s="14">
        <f>H1547+G1548</f>
        <v/>
      </c>
      <c r="I1548" s="5">
        <f>IF(H1548&lt;=p_rot_a,"A",IF(H1548&lt;=p_rot_b,"B","C"))</f>
        <v/>
      </c>
      <c r="J1548" s="5" t="inlineStr">
        <is>
          <t>NO</t>
        </is>
      </c>
    </row>
    <row r="1549">
      <c r="A1549" s="5" t="inlineStr">
        <is>
          <t>PINT-PA-0019</t>
        </is>
      </c>
      <c r="B1549" s="5" t="inlineStr">
        <is>
          <t>LANCO MAXIMA ACCENT MATE 1/4 MA684-5</t>
        </is>
      </c>
      <c r="C1549" s="5" t="inlineStr">
        <is>
          <t>PINTURA ACRILICA</t>
        </is>
      </c>
      <c r="D1549" s="11" t="n">
        <v>19</v>
      </c>
      <c r="E1549" s="12" t="n">
        <v>71053.49000000001</v>
      </c>
      <c r="F1549" s="12" t="n">
        <v>118165.49</v>
      </c>
      <c r="G1549" s="14">
        <f>E1549/SUM(E$2:E$4165)</f>
        <v/>
      </c>
      <c r="H1549" s="14">
        <f>H1548+G1549</f>
        <v/>
      </c>
      <c r="I1549" s="5">
        <f>IF(H1549&lt;=p_rot_a,"A",IF(H1549&lt;=p_rot_b,"B","C"))</f>
        <v/>
      </c>
      <c r="J1549" s="5" t="inlineStr">
        <is>
          <t>NO</t>
        </is>
      </c>
    </row>
    <row r="1550">
      <c r="A1550" s="5" t="inlineStr">
        <is>
          <t>PINT-AN-0060</t>
        </is>
      </c>
      <c r="B1550" s="5" t="inlineStr">
        <is>
          <t>LANCO ANTI. POLIURETANO GRIS GALON MM86-4</t>
        </is>
      </c>
      <c r="C1550" s="5" t="inlineStr">
        <is>
          <t>ANTICORROSIVOS Y BASE ACEITE</t>
        </is>
      </c>
      <c r="D1550" s="11" t="n">
        <v>15</v>
      </c>
      <c r="E1550" s="12" t="n">
        <v>70849.25999999999</v>
      </c>
      <c r="F1550" s="12" t="n">
        <v>239131.86</v>
      </c>
      <c r="G1550" s="14">
        <f>E1550/SUM(E$2:E$4165)</f>
        <v/>
      </c>
      <c r="H1550" s="14">
        <f>H1549+G1550</f>
        <v/>
      </c>
      <c r="I1550" s="5">
        <f>IF(H1550&lt;=p_rot_a,"A",IF(H1550&lt;=p_rot_b,"B","C"))</f>
        <v/>
      </c>
      <c r="J1550" s="5" t="inlineStr">
        <is>
          <t>NO</t>
        </is>
      </c>
    </row>
    <row r="1551">
      <c r="A1551" s="5" t="inlineStr">
        <is>
          <t>212</t>
        </is>
      </c>
      <c r="B1551" s="5" t="inlineStr">
        <is>
          <t>PINO VENILLA 1X1 3MTS</t>
        </is>
      </c>
      <c r="C1551" s="5" t="inlineStr">
        <is>
          <t>PINO</t>
        </is>
      </c>
      <c r="D1551" s="11" t="n">
        <v>150</v>
      </c>
      <c r="E1551" s="12" t="n">
        <v>70816.48</v>
      </c>
      <c r="F1551" s="12" t="n">
        <v>248243.32</v>
      </c>
      <c r="G1551" s="14">
        <f>E1551/SUM(E$2:E$4165)</f>
        <v/>
      </c>
      <c r="H1551" s="14">
        <f>H1550+G1551</f>
        <v/>
      </c>
      <c r="I1551" s="5">
        <f>IF(H1551&lt;=p_rot_a,"A",IF(H1551&lt;=p_rot_b,"B","C"))</f>
        <v/>
      </c>
      <c r="J1551" s="5" t="inlineStr">
        <is>
          <t>NO</t>
        </is>
      </c>
    </row>
    <row r="1552">
      <c r="A1552" s="5" t="inlineStr">
        <is>
          <t>72082</t>
        </is>
      </c>
      <c r="B1552" s="5" t="inlineStr">
        <is>
          <t>TOTAL DISCO FLAP #40 41/2 TAC631151</t>
        </is>
      </c>
      <c r="C1552" s="5" t="inlineStr">
        <is>
          <t>FERRETERIA GENERAL</t>
        </is>
      </c>
      <c r="D1552" s="11" t="n">
        <v>49</v>
      </c>
      <c r="E1552" s="12" t="n">
        <v>70797.97</v>
      </c>
      <c r="F1552" s="12" t="n">
        <v>93060.67999999999</v>
      </c>
      <c r="G1552" s="14">
        <f>E1552/SUM(E$2:E$4165)</f>
        <v/>
      </c>
      <c r="H1552" s="14">
        <f>H1551+G1552</f>
        <v/>
      </c>
      <c r="I1552" s="5">
        <f>IF(H1552&lt;=p_rot_a,"A",IF(H1552&lt;=p_rot_b,"B","C"))</f>
        <v/>
      </c>
      <c r="J1552" s="5" t="inlineStr">
        <is>
          <t>NO</t>
        </is>
      </c>
    </row>
    <row r="1553">
      <c r="A1553" s="5" t="inlineStr">
        <is>
          <t>500992876</t>
        </is>
      </c>
      <c r="B1553" s="5" t="inlineStr">
        <is>
          <t>FREGADERO ACERO INOX 80X49 CM LS-8049SHBE + CACHERA DIAMANTE GRIS</t>
        </is>
      </c>
      <c r="C1553" s="5" t="inlineStr">
        <is>
          <t>IMPORTACION FREGADEROS</t>
        </is>
      </c>
      <c r="D1553" s="11" t="n">
        <v>2</v>
      </c>
      <c r="E1553" s="12" t="n">
        <v>70778.14</v>
      </c>
      <c r="F1553" s="12" t="n">
        <v>137168.14</v>
      </c>
      <c r="G1553" s="14">
        <f>E1553/SUM(E$2:E$4165)</f>
        <v/>
      </c>
      <c r="H1553" s="14">
        <f>H1552+G1553</f>
        <v/>
      </c>
      <c r="I1553" s="5">
        <f>IF(H1553&lt;=p_rot_a,"A",IF(H1553&lt;=p_rot_b,"B","C"))</f>
        <v/>
      </c>
      <c r="J1553" s="5" t="inlineStr">
        <is>
          <t>NO</t>
        </is>
      </c>
    </row>
    <row r="1554">
      <c r="A1554" s="5" t="inlineStr">
        <is>
          <t>93211</t>
        </is>
      </c>
      <c r="B1554" s="5" t="inlineStr">
        <is>
          <t>TOTAL CINTA METRICA 8M TMT126081</t>
        </is>
      </c>
      <c r="C1554" s="5" t="inlineStr">
        <is>
          <t>FERRETERIA GENERAL</t>
        </is>
      </c>
      <c r="D1554" s="11" t="n">
        <v>64</v>
      </c>
      <c r="E1554" s="12" t="n">
        <v>70729.63</v>
      </c>
      <c r="F1554" s="12" t="n">
        <v>196229.33</v>
      </c>
      <c r="G1554" s="14">
        <f>E1554/SUM(E$2:E$4165)</f>
        <v/>
      </c>
      <c r="H1554" s="14">
        <f>H1553+G1554</f>
        <v/>
      </c>
      <c r="I1554" s="5">
        <f>IF(H1554&lt;=p_rot_a,"A",IF(H1554&lt;=p_rot_b,"B","C"))</f>
        <v/>
      </c>
      <c r="J1554" s="5" t="inlineStr">
        <is>
          <t>NO</t>
        </is>
      </c>
    </row>
    <row r="1555">
      <c r="A1555" s="5" t="inlineStr">
        <is>
          <t>3034</t>
        </is>
      </c>
      <c r="B1555" s="5" t="inlineStr">
        <is>
          <t>CH CENTRO DE CARGA 4 CIRCUITOS PARCHE 4L 125SP</t>
        </is>
      </c>
      <c r="C1555" s="5" t="inlineStr">
        <is>
          <t>ACCESORIOS ELECTRICOS Y CABLES</t>
        </is>
      </c>
      <c r="D1555" s="11" t="n">
        <v>10</v>
      </c>
      <c r="E1555" s="12" t="n">
        <v>70681.03</v>
      </c>
      <c r="F1555" s="12" t="n">
        <v>337759.43</v>
      </c>
      <c r="G1555" s="14">
        <f>E1555/SUM(E$2:E$4165)</f>
        <v/>
      </c>
      <c r="H1555" s="14">
        <f>H1554+G1555</f>
        <v/>
      </c>
      <c r="I1555" s="5">
        <f>IF(H1555&lt;=p_rot_a,"A",IF(H1555&lt;=p_rot_b,"B","C"))</f>
        <v/>
      </c>
      <c r="J1555" s="5" t="inlineStr">
        <is>
          <t>NO</t>
        </is>
      </c>
    </row>
    <row r="1556">
      <c r="A1556" s="5" t="inlineStr">
        <is>
          <t>20120007</t>
        </is>
      </c>
      <c r="B1556" s="5" t="inlineStr">
        <is>
          <t>FACHALETA RIBAZO BRILLANTE ACERO 29X49CM CJA 1.45M2</t>
        </is>
      </c>
      <c r="C1556" s="5" t="inlineStr">
        <is>
          <t>SIN CATEGORIA</t>
        </is>
      </c>
      <c r="D1556" s="11" t="n">
        <v>33</v>
      </c>
      <c r="E1556" s="12" t="n">
        <v>70565.91</v>
      </c>
      <c r="F1556" s="12" t="n">
        <v>312455.91</v>
      </c>
      <c r="G1556" s="14">
        <f>E1556/SUM(E$2:E$4165)</f>
        <v/>
      </c>
      <c r="H1556" s="14">
        <f>H1555+G1556</f>
        <v/>
      </c>
      <c r="I1556" s="5">
        <f>IF(H1556&lt;=p_rot_a,"A",IF(H1556&lt;=p_rot_b,"B","C"))</f>
        <v/>
      </c>
      <c r="J1556" s="5" t="inlineStr">
        <is>
          <t>NO</t>
        </is>
      </c>
    </row>
    <row r="1557">
      <c r="A1557" s="5" t="inlineStr">
        <is>
          <t>PINT-AN-0047</t>
        </is>
      </c>
      <c r="B1557" s="5" t="inlineStr">
        <is>
          <t>ESMALTE LANCO CAOBA RAPID DRY 1/4 RD3456-5</t>
        </is>
      </c>
      <c r="C1557" s="5" t="inlineStr">
        <is>
          <t>ANTICORROSIVOS Y BASE ACEITE</t>
        </is>
      </c>
      <c r="D1557" s="11" t="n">
        <v>38</v>
      </c>
      <c r="E1557" s="12" t="n">
        <v>70449.75999999999</v>
      </c>
      <c r="F1557" s="12" t="n">
        <v>238517.26</v>
      </c>
      <c r="G1557" s="14">
        <f>E1557/SUM(E$2:E$4165)</f>
        <v/>
      </c>
      <c r="H1557" s="14">
        <f>H1556+G1557</f>
        <v/>
      </c>
      <c r="I1557" s="5">
        <f>IF(H1557&lt;=p_rot_a,"A",IF(H1557&lt;=p_rot_b,"B","C"))</f>
        <v/>
      </c>
      <c r="J1557" s="5" t="inlineStr">
        <is>
          <t>NO</t>
        </is>
      </c>
    </row>
    <row r="1558">
      <c r="A1558" s="5" t="inlineStr">
        <is>
          <t>60100006</t>
        </is>
      </c>
      <c r="B1558" s="5" t="inlineStr">
        <is>
          <t>BOMBILLO LED 15W E27 100-240V WELLMAX 2100020</t>
        </is>
      </c>
      <c r="C1558" s="5" t="inlineStr">
        <is>
          <t>BOMBILLOS Y LAMPARAS</t>
        </is>
      </c>
      <c r="D1558" s="11" t="n">
        <v>109</v>
      </c>
      <c r="E1558" s="12" t="n">
        <v>70168.10000000001</v>
      </c>
      <c r="F1558" s="12" t="n">
        <v>114959.7</v>
      </c>
      <c r="G1558" s="14">
        <f>E1558/SUM(E$2:E$4165)</f>
        <v/>
      </c>
      <c r="H1558" s="14">
        <f>H1557+G1558</f>
        <v/>
      </c>
      <c r="I1558" s="5">
        <f>IF(H1558&lt;=p_rot_a,"A",IF(H1558&lt;=p_rot_b,"B","C"))</f>
        <v/>
      </c>
      <c r="J1558" s="5" t="inlineStr">
        <is>
          <t>NO</t>
        </is>
      </c>
    </row>
    <row r="1559">
      <c r="A1559" s="5" t="inlineStr">
        <is>
          <t>528</t>
        </is>
      </c>
      <c r="B1559" s="5" t="inlineStr">
        <is>
          <t>CUMBRERA 12 6X6</t>
        </is>
      </c>
      <c r="C1559" s="5" t="inlineStr">
        <is>
          <t>LAMINAS DE ZINC Y ACCESORIOS</t>
        </is>
      </c>
      <c r="D1559" s="11" t="n">
        <v>133</v>
      </c>
      <c r="E1559" s="12" t="n">
        <v>70109.34</v>
      </c>
      <c r="F1559" s="12" t="n">
        <v>234592.54</v>
      </c>
      <c r="G1559" s="14">
        <f>E1559/SUM(E$2:E$4165)</f>
        <v/>
      </c>
      <c r="H1559" s="14">
        <f>H1558+G1559</f>
        <v/>
      </c>
      <c r="I1559" s="5">
        <f>IF(H1559&lt;=p_rot_a,"A",IF(H1559&lt;=p_rot_b,"B","C"))</f>
        <v/>
      </c>
      <c r="J1559" s="5" t="inlineStr">
        <is>
          <t>NO</t>
        </is>
      </c>
    </row>
    <row r="1560">
      <c r="A1560" s="5" t="inlineStr">
        <is>
          <t>351100300992591</t>
        </is>
      </c>
      <c r="B1560" s="5" t="inlineStr">
        <is>
          <t>LLAVE EMPOTRAR SATINADA TBM-71N TUBIG</t>
        </is>
      </c>
      <c r="C1560" s="5" t="inlineStr">
        <is>
          <t>GRIFERIA - ACC. BAÑO Y COCINA</t>
        </is>
      </c>
      <c r="D1560" s="11" t="n">
        <v>15</v>
      </c>
      <c r="E1560" s="12" t="n">
        <v>70066.64999999999</v>
      </c>
      <c r="F1560" s="12" t="n">
        <v>198053.1</v>
      </c>
      <c r="G1560" s="14">
        <f>E1560/SUM(E$2:E$4165)</f>
        <v/>
      </c>
      <c r="H1560" s="14">
        <f>H1559+G1560</f>
        <v/>
      </c>
      <c r="I1560" s="5">
        <f>IF(H1560&lt;=p_rot_a,"A",IF(H1560&lt;=p_rot_b,"B","C"))</f>
        <v/>
      </c>
      <c r="J1560" s="5" t="inlineStr">
        <is>
          <t>NO</t>
        </is>
      </c>
    </row>
    <row r="1561">
      <c r="A1561" s="5" t="inlineStr">
        <is>
          <t>351100300991749</t>
        </is>
      </c>
      <c r="B1561" s="5" t="inlineStr">
        <is>
          <t>GRACIELA LAVATORIO BOWL CUADRADO BLANCO 5663 60000141</t>
        </is>
      </c>
      <c r="C1561" s="5" t="inlineStr">
        <is>
          <t>LOZA SANITARIA</t>
        </is>
      </c>
      <c r="D1561" s="11" t="n">
        <v>9</v>
      </c>
      <c r="E1561" s="12" t="n">
        <v>70062.92</v>
      </c>
      <c r="F1561" s="12" t="n">
        <v>213725.68</v>
      </c>
      <c r="G1561" s="14">
        <f>E1561/SUM(E$2:E$4165)</f>
        <v/>
      </c>
      <c r="H1561" s="14">
        <f>H1560+G1561</f>
        <v/>
      </c>
      <c r="I1561" s="5">
        <f>IF(H1561&lt;=p_rot_a,"A",IF(H1561&lt;=p_rot_b,"B","C"))</f>
        <v/>
      </c>
      <c r="J1561" s="5" t="inlineStr">
        <is>
          <t>NO</t>
        </is>
      </c>
    </row>
    <row r="1562">
      <c r="A1562" s="5" t="inlineStr">
        <is>
          <t>462873</t>
        </is>
      </c>
      <c r="B1562" s="5" t="inlineStr">
        <is>
          <t>CACHERA FREGADERO ESMERALDA DORADA  LS-1</t>
        </is>
      </c>
      <c r="C1562" s="5" t="inlineStr">
        <is>
          <t>IMPORTACION GRIFERIA</t>
        </is>
      </c>
      <c r="D1562" s="11" t="n">
        <v>5</v>
      </c>
      <c r="E1562" s="12" t="n">
        <v>70054.59</v>
      </c>
      <c r="F1562" s="12" t="n">
        <v>109955.75</v>
      </c>
      <c r="G1562" s="14">
        <f>E1562/SUM(E$2:E$4165)</f>
        <v/>
      </c>
      <c r="H1562" s="14">
        <f>H1561+G1562</f>
        <v/>
      </c>
      <c r="I1562" s="5">
        <f>IF(H1562&lt;=p_rot_a,"A",IF(H1562&lt;=p_rot_b,"B","C"))</f>
        <v/>
      </c>
      <c r="J1562" s="5" t="inlineStr">
        <is>
          <t>NO</t>
        </is>
      </c>
    </row>
    <row r="1563">
      <c r="A1563" s="5" t="inlineStr">
        <is>
          <t>524</t>
        </is>
      </c>
      <c r="B1563" s="5" t="inlineStr">
        <is>
          <t>BOTAGUA 9  41/2 X 41/2</t>
        </is>
      </c>
      <c r="C1563" s="5" t="inlineStr">
        <is>
          <t>SIN CATEGORIA</t>
        </is>
      </c>
      <c r="D1563" s="11" t="n">
        <v>174</v>
      </c>
      <c r="E1563" s="12" t="n">
        <v>69775.99000000001</v>
      </c>
      <c r="F1563" s="12" t="n">
        <v>241808.34</v>
      </c>
      <c r="G1563" s="14">
        <f>E1563/SUM(E$2:E$4165)</f>
        <v/>
      </c>
      <c r="H1563" s="14">
        <f>H1562+G1563</f>
        <v/>
      </c>
      <c r="I1563" s="5">
        <f>IF(H1563&lt;=p_rot_a,"A",IF(H1563&lt;=p_rot_b,"B","C"))</f>
        <v/>
      </c>
      <c r="J1563" s="5" t="inlineStr">
        <is>
          <t>NO</t>
        </is>
      </c>
    </row>
    <row r="1564">
      <c r="A1564" s="5" t="inlineStr">
        <is>
          <t>8161</t>
        </is>
      </c>
      <c r="B1564" s="5" t="inlineStr">
        <is>
          <t xml:space="preserve">PASAMANOS 16 </t>
        </is>
      </c>
      <c r="C1564" s="5" t="inlineStr">
        <is>
          <t>FERRETERIA GENERAL</t>
        </is>
      </c>
      <c r="D1564" s="11" t="n">
        <v>21</v>
      </c>
      <c r="E1564" s="12" t="n">
        <v>69772.32000000001</v>
      </c>
      <c r="F1564" s="12" t="n">
        <v>186952.32</v>
      </c>
      <c r="G1564" s="14">
        <f>E1564/SUM(E$2:E$4165)</f>
        <v/>
      </c>
      <c r="H1564" s="14">
        <f>H1563+G1564</f>
        <v/>
      </c>
      <c r="I1564" s="5">
        <f>IF(H1564&lt;=p_rot_a,"A",IF(H1564&lt;=p_rot_b,"B","C"))</f>
        <v/>
      </c>
      <c r="J1564" s="5" t="inlineStr">
        <is>
          <t>NO</t>
        </is>
      </c>
    </row>
    <row r="1565">
      <c r="A1565" s="5" t="inlineStr">
        <is>
          <t>PINT-PA-0007</t>
        </is>
      </c>
      <c r="B1565" s="5" t="inlineStr">
        <is>
          <t xml:space="preserve">CORONA DURA VERDE FRESCO OFERTA CUBETA </t>
        </is>
      </c>
      <c r="C1565" s="5" t="inlineStr">
        <is>
          <t>PINTURA ACRILICA</t>
        </is>
      </c>
      <c r="D1565" s="11" t="n">
        <v>11</v>
      </c>
      <c r="E1565" s="12" t="n">
        <v>69740.77</v>
      </c>
      <c r="F1565" s="12" t="n">
        <v>194690.27</v>
      </c>
      <c r="G1565" s="14">
        <f>E1565/SUM(E$2:E$4165)</f>
        <v/>
      </c>
      <c r="H1565" s="14">
        <f>H1564+G1565</f>
        <v/>
      </c>
      <c r="I1565" s="5">
        <f>IF(H1565&lt;=p_rot_a,"A",IF(H1565&lt;=p_rot_b,"B","C"))</f>
        <v/>
      </c>
      <c r="J1565" s="5" t="inlineStr">
        <is>
          <t>NO</t>
        </is>
      </c>
    </row>
    <row r="1566">
      <c r="A1566" s="5" t="inlineStr">
        <is>
          <t>351100300992742</t>
        </is>
      </c>
      <c r="B1566" s="5" t="inlineStr">
        <is>
          <t>TECHO UPVC TEJA 1.13M X 3.72M COLOR TERRACOTA 2.5MM PROTECCION ASA AISLAMIENTO ACUSTICO TERMICO</t>
        </is>
      </c>
      <c r="C1566" s="5" t="inlineStr">
        <is>
          <t>TECHOS UPVC</t>
        </is>
      </c>
      <c r="D1566" s="11" t="n">
        <v>18</v>
      </c>
      <c r="E1566" s="12" t="n">
        <v>69738.08</v>
      </c>
      <c r="F1566" s="12" t="n">
        <v>384738.08</v>
      </c>
      <c r="G1566" s="14">
        <f>E1566/SUM(E$2:E$4165)</f>
        <v/>
      </c>
      <c r="H1566" s="14">
        <f>H1565+G1566</f>
        <v/>
      </c>
      <c r="I1566" s="5">
        <f>IF(H1566&lt;=p_rot_a,"A",IF(H1566&lt;=p_rot_b,"B","C"))</f>
        <v/>
      </c>
      <c r="J1566" s="5" t="inlineStr">
        <is>
          <t>NO</t>
        </is>
      </c>
    </row>
    <row r="1567">
      <c r="A1567" s="5" t="inlineStr">
        <is>
          <t>30640</t>
        </is>
      </c>
      <c r="B1567" s="5" t="inlineStr">
        <is>
          <t>CH CENTRO DE CARGA 2 POLOS PARCHE 125 AMP</t>
        </is>
      </c>
      <c r="C1567" s="5" t="inlineStr">
        <is>
          <t>ACCESORIOS ELECTRICOS Y CABLES</t>
        </is>
      </c>
      <c r="D1567" s="11" t="n">
        <v>10</v>
      </c>
      <c r="E1567" s="12" t="n">
        <v>69655.66</v>
      </c>
      <c r="F1567" s="12" t="n">
        <v>326943.66</v>
      </c>
      <c r="G1567" s="14">
        <f>E1567/SUM(E$2:E$4165)</f>
        <v/>
      </c>
      <c r="H1567" s="14">
        <f>H1566+G1567</f>
        <v/>
      </c>
      <c r="I1567" s="5">
        <f>IF(H1567&lt;=p_rot_a,"A",IF(H1567&lt;=p_rot_b,"B","C"))</f>
        <v/>
      </c>
      <c r="J1567" s="5" t="inlineStr">
        <is>
          <t>NO</t>
        </is>
      </c>
    </row>
    <row r="1568">
      <c r="A1568" s="5" t="inlineStr">
        <is>
          <t>7750</t>
        </is>
      </c>
      <c r="B1568" s="5" t="inlineStr">
        <is>
          <t>CONECTOR BARRIL #6</t>
        </is>
      </c>
      <c r="C1568" s="5" t="inlineStr">
        <is>
          <t>ACCESORIOS ELECTRICOS Y CABLES</t>
        </is>
      </c>
      <c r="D1568" s="11" t="n">
        <v>138</v>
      </c>
      <c r="E1568" s="12" t="n">
        <v>69649.67999999999</v>
      </c>
      <c r="F1568" s="12" t="n">
        <v>116864.31</v>
      </c>
      <c r="G1568" s="14">
        <f>E1568/SUM(E$2:E$4165)</f>
        <v/>
      </c>
      <c r="H1568" s="14">
        <f>H1567+G1568</f>
        <v/>
      </c>
      <c r="I1568" s="5">
        <f>IF(H1568&lt;=p_rot_a,"A",IF(H1568&lt;=p_rot_b,"B","C"))</f>
        <v/>
      </c>
      <c r="J1568" s="5" t="inlineStr">
        <is>
          <t>NO</t>
        </is>
      </c>
    </row>
    <row r="1569">
      <c r="A1569" s="5" t="inlineStr">
        <is>
          <t>14100008</t>
        </is>
      </c>
      <c r="B1569" s="5" t="inlineStr">
        <is>
          <t>PUERTA BLANCA INTERNA 6 TABLEROS 95 X 210 CM</t>
        </is>
      </c>
      <c r="C1569" s="5" t="inlineStr">
        <is>
          <t>PUERTAS</t>
        </is>
      </c>
      <c r="D1569" s="11" t="n">
        <v>14</v>
      </c>
      <c r="E1569" s="12" t="n">
        <v>69598.34</v>
      </c>
      <c r="F1569" s="12" t="n">
        <v>256267.84</v>
      </c>
      <c r="G1569" s="14">
        <f>E1569/SUM(E$2:E$4165)</f>
        <v/>
      </c>
      <c r="H1569" s="14">
        <f>H1568+G1569</f>
        <v/>
      </c>
      <c r="I1569" s="5">
        <f>IF(H1569&lt;=p_rot_a,"A",IF(H1569&lt;=p_rot_b,"B","C"))</f>
        <v/>
      </c>
      <c r="J1569" s="5" t="inlineStr">
        <is>
          <t>NO</t>
        </is>
      </c>
    </row>
    <row r="1570">
      <c r="A1570" s="5" t="inlineStr">
        <is>
          <t>351100300992401</t>
        </is>
      </c>
      <c r="B1570" s="5" t="inlineStr">
        <is>
          <t>TOTAL ROTOMARTILLO 42V INALAMB 2 BATERIAS 26MM ULTRA FUERTE UTRHLI422682</t>
        </is>
      </c>
      <c r="C1570" s="5" t="inlineStr">
        <is>
          <t>SIN CATEGORIA</t>
        </is>
      </c>
      <c r="D1570" s="11" t="n">
        <v>3</v>
      </c>
      <c r="E1570" s="12" t="n">
        <v>69502.06</v>
      </c>
      <c r="F1570" s="12" t="n">
        <v>243257.22</v>
      </c>
      <c r="G1570" s="14">
        <f>E1570/SUM(E$2:E$4165)</f>
        <v/>
      </c>
      <c r="H1570" s="14">
        <f>H1569+G1570</f>
        <v/>
      </c>
      <c r="I1570" s="5">
        <f>IF(H1570&lt;=p_rot_a,"A",IF(H1570&lt;=p_rot_b,"B","C"))</f>
        <v/>
      </c>
      <c r="J1570" s="5" t="inlineStr">
        <is>
          <t>NO</t>
        </is>
      </c>
    </row>
    <row r="1571">
      <c r="A1571" s="5" t="inlineStr">
        <is>
          <t>351100300991282</t>
        </is>
      </c>
      <c r="B1571" s="5" t="inlineStr">
        <is>
          <t>PROTECTO HIGH STANDARD LATEX MATE WHITE CUBETA</t>
        </is>
      </c>
      <c r="C1571" s="5" t="inlineStr">
        <is>
          <t>SIN CATEGORIA</t>
        </is>
      </c>
      <c r="D1571" s="11" t="n">
        <v>4</v>
      </c>
      <c r="E1571" s="12" t="n">
        <v>69328.50999999999</v>
      </c>
      <c r="F1571" s="12" t="n">
        <v>229539.82</v>
      </c>
      <c r="G1571" s="14">
        <f>E1571/SUM(E$2:E$4165)</f>
        <v/>
      </c>
      <c r="H1571" s="14">
        <f>H1570+G1571</f>
        <v/>
      </c>
      <c r="I1571" s="5">
        <f>IF(H1571&lt;=p_rot_a,"A",IF(H1571&lt;=p_rot_b,"B","C"))</f>
        <v/>
      </c>
      <c r="J1571" s="5" t="inlineStr">
        <is>
          <t>NO</t>
        </is>
      </c>
    </row>
    <row r="1572">
      <c r="A1572" s="5" t="inlineStr">
        <is>
          <t>4230990566</t>
        </is>
      </c>
      <c r="B1572" s="5" t="inlineStr">
        <is>
          <t>2DA POLICARBONATO RECTANG 1.07 X 1.83 SEGUNDA</t>
        </is>
      </c>
      <c r="C1572" s="5" t="inlineStr">
        <is>
          <t>SIN CATEGORIA</t>
        </is>
      </c>
      <c r="D1572" s="11" t="n">
        <v>22</v>
      </c>
      <c r="E1572" s="12" t="n">
        <v>69305.47</v>
      </c>
      <c r="F1572" s="12" t="n">
        <v>97345.13</v>
      </c>
      <c r="G1572" s="14">
        <f>E1572/SUM(E$2:E$4165)</f>
        <v/>
      </c>
      <c r="H1572" s="14">
        <f>H1571+G1572</f>
        <v/>
      </c>
      <c r="I1572" s="5">
        <f>IF(H1572&lt;=p_rot_a,"A",IF(H1572&lt;=p_rot_b,"B","C"))</f>
        <v/>
      </c>
      <c r="J1572" s="5" t="inlineStr">
        <is>
          <t>NO</t>
        </is>
      </c>
    </row>
    <row r="1573">
      <c r="A1573" s="5" t="inlineStr">
        <is>
          <t>351100300991623</t>
        </is>
      </c>
      <c r="B1573" s="5" t="inlineStr">
        <is>
          <t>EISEN LLAVIN PELOTA NEGRO MATE CON LLAVE607 ET-MB</t>
        </is>
      </c>
      <c r="C1573" s="5" t="inlineStr">
        <is>
          <t>FERRETERIA GENERAL</t>
        </is>
      </c>
      <c r="D1573" s="11" t="n">
        <v>56</v>
      </c>
      <c r="E1573" s="12" t="n">
        <v>69209.27</v>
      </c>
      <c r="F1573" s="12" t="n">
        <v>217057.38</v>
      </c>
      <c r="G1573" s="14">
        <f>E1573/SUM(E$2:E$4165)</f>
        <v/>
      </c>
      <c r="H1573" s="14">
        <f>H1572+G1573</f>
        <v/>
      </c>
      <c r="I1573" s="5">
        <f>IF(H1573&lt;=p_rot_a,"A",IF(H1573&lt;=p_rot_b,"B","C"))</f>
        <v/>
      </c>
      <c r="J1573" s="5" t="inlineStr">
        <is>
          <t>NO</t>
        </is>
      </c>
    </row>
    <row r="1574">
      <c r="A1574" s="5" t="inlineStr">
        <is>
          <t>72960</t>
        </is>
      </c>
      <c r="B1574" s="5" t="inlineStr">
        <is>
          <t>TOTAL DISCO DIAMANTADO 9 SEGMENTADO  TAC21123012</t>
        </is>
      </c>
      <c r="C1574" s="5" t="inlineStr">
        <is>
          <t>FERRETERIA GENERAL</t>
        </is>
      </c>
      <c r="D1574" s="11" t="n">
        <v>35</v>
      </c>
      <c r="E1574" s="12" t="n">
        <v>69193.99000000001</v>
      </c>
      <c r="F1574" s="12" t="n">
        <v>207102.04</v>
      </c>
      <c r="G1574" s="14">
        <f>E1574/SUM(E$2:E$4165)</f>
        <v/>
      </c>
      <c r="H1574" s="14">
        <f>H1573+G1574</f>
        <v/>
      </c>
      <c r="I1574" s="5">
        <f>IF(H1574&lt;=p_rot_a,"A",IF(H1574&lt;=p_rot_b,"B","C"))</f>
        <v/>
      </c>
      <c r="J1574" s="5" t="inlineStr">
        <is>
          <t>NO</t>
        </is>
      </c>
    </row>
    <row r="1575">
      <c r="A1575" s="5" t="inlineStr">
        <is>
          <t>60100039</t>
        </is>
      </c>
      <c r="B1575" s="5" t="inlineStr">
        <is>
          <t>$$ SYLVANIA BOMBILLO LED AJUSTABLE GRANDE 110W 6500K 120-240V P29593-54</t>
        </is>
      </c>
      <c r="C1575" s="5" t="inlineStr">
        <is>
          <t>BOMBILLOS Y LAMPARAS</t>
        </is>
      </c>
      <c r="D1575" s="11" t="n">
        <v>18</v>
      </c>
      <c r="E1575" s="12" t="n">
        <v>69126.12</v>
      </c>
      <c r="F1575" s="12" t="n">
        <v>306086.12</v>
      </c>
      <c r="G1575" s="14">
        <f>E1575/SUM(E$2:E$4165)</f>
        <v/>
      </c>
      <c r="H1575" s="14">
        <f>H1574+G1575</f>
        <v/>
      </c>
      <c r="I1575" s="5">
        <f>IF(H1575&lt;=p_rot_a,"A",IF(H1575&lt;=p_rot_b,"B","C"))</f>
        <v/>
      </c>
      <c r="J1575" s="5" t="inlineStr">
        <is>
          <t>NO</t>
        </is>
      </c>
    </row>
    <row r="1576">
      <c r="A1576" s="5" t="inlineStr">
        <is>
          <t>60100005</t>
        </is>
      </c>
      <c r="B1576" s="5" t="inlineStr">
        <is>
          <t>BOMBILLO LED 13W E27 100-240V WELLMAX 2100019</t>
        </is>
      </c>
      <c r="C1576" s="5" t="inlineStr">
        <is>
          <t>BOMBILLOS Y LAMPARAS</t>
        </is>
      </c>
      <c r="D1576" s="11" t="n">
        <v>119</v>
      </c>
      <c r="E1576" s="12" t="n">
        <v>69111.35000000001</v>
      </c>
      <c r="F1576" s="12" t="n">
        <v>114256.82</v>
      </c>
      <c r="G1576" s="14">
        <f>E1576/SUM(E$2:E$4165)</f>
        <v/>
      </c>
      <c r="H1576" s="14">
        <f>H1575+G1576</f>
        <v/>
      </c>
      <c r="I1576" s="5">
        <f>IF(H1576&lt;=p_rot_a,"A",IF(H1576&lt;=p_rot_b,"B","C"))</f>
        <v/>
      </c>
      <c r="J1576" s="5" t="inlineStr">
        <is>
          <t>NO</t>
        </is>
      </c>
    </row>
    <row r="1577">
      <c r="A1577" s="5" t="inlineStr">
        <is>
          <t>351100300992299</t>
        </is>
      </c>
      <c r="B1577" s="5" t="inlineStr">
        <is>
          <t>PLAY GARDEN MANGUERA 4 CAPAS 15M</t>
        </is>
      </c>
      <c r="C1577" s="5" t="inlineStr">
        <is>
          <t>IMPORTACION GRIFERIA</t>
        </is>
      </c>
      <c r="D1577" s="11" t="n">
        <v>18</v>
      </c>
      <c r="E1577" s="12" t="n">
        <v>69102.10000000001</v>
      </c>
      <c r="F1577" s="12" t="n">
        <v>146817.74</v>
      </c>
      <c r="G1577" s="14">
        <f>E1577/SUM(E$2:E$4165)</f>
        <v/>
      </c>
      <c r="H1577" s="14">
        <f>H1576+G1577</f>
        <v/>
      </c>
      <c r="I1577" s="5">
        <f>IF(H1577&lt;=p_rot_a,"A",IF(H1577&lt;=p_rot_b,"B","C"))</f>
        <v/>
      </c>
      <c r="J1577" s="5" t="inlineStr">
        <is>
          <t>NO</t>
        </is>
      </c>
    </row>
    <row r="1578">
      <c r="A1578" s="5" t="inlineStr">
        <is>
          <t>14100038</t>
        </is>
      </c>
      <c r="B1578" s="5" t="inlineStr">
        <is>
          <t>PUERTA CONTEMPORANEA PINO 95 X 210 CM</t>
        </is>
      </c>
      <c r="C1578" s="5" t="inlineStr">
        <is>
          <t>PUERTAS</t>
        </is>
      </c>
      <c r="D1578" s="11" t="n">
        <v>6</v>
      </c>
      <c r="E1578" s="12" t="n">
        <v>68924.48</v>
      </c>
      <c r="F1578" s="12" t="n">
        <v>264596.48</v>
      </c>
      <c r="G1578" s="14">
        <f>E1578/SUM(E$2:E$4165)</f>
        <v/>
      </c>
      <c r="H1578" s="14">
        <f>H1577+G1578</f>
        <v/>
      </c>
      <c r="I1578" s="5">
        <f>IF(H1578&lt;=p_rot_a,"A",IF(H1578&lt;=p_rot_b,"B","C"))</f>
        <v/>
      </c>
      <c r="J1578" s="5" t="inlineStr">
        <is>
          <t>NO</t>
        </is>
      </c>
    </row>
    <row r="1579">
      <c r="A1579" s="5" t="inlineStr">
        <is>
          <t>351100300991876</t>
        </is>
      </c>
      <c r="B1579" s="5" t="inlineStr">
        <is>
          <t>ACCESORIO RODAPIE PVC ESQUINERO EXTERNO ZP-02 MADERA INTERMEDIA</t>
        </is>
      </c>
      <c r="C1579" s="5" t="inlineStr">
        <is>
          <t>RODAPIE Y ACCESORIOS</t>
        </is>
      </c>
      <c r="D1579" s="11" t="n">
        <v>252</v>
      </c>
      <c r="E1579" s="12" t="n">
        <v>68858.10000000001</v>
      </c>
      <c r="F1579" s="12" t="n">
        <v>135638.1</v>
      </c>
      <c r="G1579" s="14">
        <f>E1579/SUM(E$2:E$4165)</f>
        <v/>
      </c>
      <c r="H1579" s="14">
        <f>H1578+G1579</f>
        <v/>
      </c>
      <c r="I1579" s="5">
        <f>IF(H1579&lt;=p_rot_a,"A",IF(H1579&lt;=p_rot_b,"B","C"))</f>
        <v/>
      </c>
      <c r="J1579" s="5" t="inlineStr">
        <is>
          <t>NO</t>
        </is>
      </c>
    </row>
    <row r="1580">
      <c r="A1580" s="5" t="inlineStr">
        <is>
          <t>351100300990530</t>
        </is>
      </c>
      <c r="B1580" s="5" t="inlineStr">
        <is>
          <t>LANCO LIMPIADOR DE SUPERFICIES DRY COAT GALON</t>
        </is>
      </c>
      <c r="C1580" s="5" t="inlineStr">
        <is>
          <t>PINTURAS Y SELLADORES</t>
        </is>
      </c>
      <c r="D1580" s="11" t="n">
        <v>42</v>
      </c>
      <c r="E1580" s="12" t="n">
        <v>68832.19</v>
      </c>
      <c r="F1580" s="12" t="n">
        <v>268206.19</v>
      </c>
      <c r="G1580" s="14">
        <f>E1580/SUM(E$2:E$4165)</f>
        <v/>
      </c>
      <c r="H1580" s="14">
        <f>H1579+G1580</f>
        <v/>
      </c>
      <c r="I1580" s="5">
        <f>IF(H1580&lt;=p_rot_a,"A",IF(H1580&lt;=p_rot_b,"B","C"))</f>
        <v/>
      </c>
      <c r="J1580" s="5" t="inlineStr">
        <is>
          <t>NO</t>
        </is>
      </c>
    </row>
    <row r="1581">
      <c r="A1581" s="5" t="inlineStr">
        <is>
          <t>PINT-AN-0021</t>
        </is>
      </c>
      <c r="B1581" s="5" t="inlineStr">
        <is>
          <t>LANCO ANTICORROSIVO IND BLANCO GALON AC3434-4</t>
        </is>
      </c>
      <c r="C1581" s="5" t="inlineStr">
        <is>
          <t>ANTICORROSIVOS Y BASE ACEITE</t>
        </is>
      </c>
      <c r="D1581" s="11" t="n">
        <v>16</v>
      </c>
      <c r="E1581" s="12" t="n">
        <v>68772.55</v>
      </c>
      <c r="F1581" s="12" t="n">
        <v>212807.05</v>
      </c>
      <c r="G1581" s="14">
        <f>E1581/SUM(E$2:E$4165)</f>
        <v/>
      </c>
      <c r="H1581" s="14">
        <f>H1580+G1581</f>
        <v/>
      </c>
      <c r="I1581" s="5">
        <f>IF(H1581&lt;=p_rot_a,"A",IF(H1581&lt;=p_rot_b,"B","C"))</f>
        <v/>
      </c>
      <c r="J1581" s="5" t="inlineStr">
        <is>
          <t>NO</t>
        </is>
      </c>
    </row>
    <row r="1582">
      <c r="A1582" s="5" t="inlineStr">
        <is>
          <t>320499</t>
        </is>
      </c>
      <c r="B1582" s="5" t="inlineStr">
        <is>
          <t>AZULEJO DOVELA GRIS 20X30 CAJA 1.59M2</t>
        </is>
      </c>
      <c r="C1582" s="5" t="inlineStr">
        <is>
          <t>SIN CATEGORIA</t>
        </is>
      </c>
      <c r="D1582" s="11" t="n">
        <v>36</v>
      </c>
      <c r="E1582" s="12" t="n">
        <v>68563.96000000001</v>
      </c>
      <c r="F1582" s="12" t="n">
        <v>297064.29</v>
      </c>
      <c r="G1582" s="14">
        <f>E1582/SUM(E$2:E$4165)</f>
        <v/>
      </c>
      <c r="H1582" s="14">
        <f>H1581+G1582</f>
        <v/>
      </c>
      <c r="I1582" s="5">
        <f>IF(H1582&lt;=p_rot_a,"A",IF(H1582&lt;=p_rot_b,"B","C"))</f>
        <v/>
      </c>
      <c r="J1582" s="5" t="inlineStr">
        <is>
          <t>NO</t>
        </is>
      </c>
    </row>
    <row r="1583">
      <c r="A1583" s="5" t="inlineStr">
        <is>
          <t>PINT-AN-0040</t>
        </is>
      </c>
      <c r="B1583" s="5" t="inlineStr">
        <is>
          <t>LANCO EXPRESS BLANCO GALON ACEITE EC345-4</t>
        </is>
      </c>
      <c r="C1583" s="5" t="inlineStr">
        <is>
          <t>ANTICORROSIVOS Y BASE ACEITE</t>
        </is>
      </c>
      <c r="D1583" s="11" t="n">
        <v>14</v>
      </c>
      <c r="E1583" s="12" t="n">
        <v>68463.2</v>
      </c>
      <c r="F1583" s="12" t="n">
        <v>237649.7</v>
      </c>
      <c r="G1583" s="14">
        <f>E1583/SUM(E$2:E$4165)</f>
        <v/>
      </c>
      <c r="H1583" s="14">
        <f>H1582+G1583</f>
        <v/>
      </c>
      <c r="I1583" s="5">
        <f>IF(H1583&lt;=p_rot_a,"A",IF(H1583&lt;=p_rot_b,"B","C"))</f>
        <v/>
      </c>
      <c r="J1583" s="5" t="inlineStr">
        <is>
          <t>NO</t>
        </is>
      </c>
    </row>
    <row r="1584">
      <c r="A1584" s="5" t="inlineStr">
        <is>
          <t>351100300992001</t>
        </is>
      </c>
      <c r="B1584" s="5" t="inlineStr">
        <is>
          <t>ESQUINERO AZUL GRIS DE056  PANEL ACANALADO 1X1 2.90M WALL PANEL</t>
        </is>
      </c>
      <c r="C1584" s="5" t="inlineStr">
        <is>
          <t>PANEL ACANALADO INTERIOR</t>
        </is>
      </c>
      <c r="D1584" s="11" t="n">
        <v>40</v>
      </c>
      <c r="E1584" s="12" t="n">
        <v>68218.64</v>
      </c>
      <c r="F1584" s="12" t="n">
        <v>120115.04</v>
      </c>
      <c r="G1584" s="14">
        <f>E1584/SUM(E$2:E$4165)</f>
        <v/>
      </c>
      <c r="H1584" s="14">
        <f>H1583+G1584</f>
        <v/>
      </c>
      <c r="I1584" s="5">
        <f>IF(H1584&lt;=p_rot_a,"A",IF(H1584&lt;=p_rot_b,"B","C"))</f>
        <v/>
      </c>
      <c r="J1584" s="5" t="inlineStr">
        <is>
          <t>NO</t>
        </is>
      </c>
    </row>
    <row r="1585">
      <c r="A1585" s="5" t="inlineStr">
        <is>
          <t>PINT-IM-0026</t>
        </is>
      </c>
      <c r="B1585" s="5" t="inlineStr">
        <is>
          <t>LANCO SEAL COAT PASTEL SATIN CUBETA SC3494-2</t>
        </is>
      </c>
      <c r="C1585" s="5" t="inlineStr">
        <is>
          <t>IMPERMEABILIZANTES</t>
        </is>
      </c>
      <c r="D1585" s="11" t="n">
        <v>3</v>
      </c>
      <c r="E1585" s="12" t="n">
        <v>68105.60000000001</v>
      </c>
      <c r="F1585" s="12" t="n">
        <v>202964.6</v>
      </c>
      <c r="G1585" s="14">
        <f>E1585/SUM(E$2:E$4165)</f>
        <v/>
      </c>
      <c r="H1585" s="14">
        <f>H1584+G1585</f>
        <v/>
      </c>
      <c r="I1585" s="5">
        <f>IF(H1585&lt;=p_rot_a,"A",IF(H1585&lt;=p_rot_b,"B","C"))</f>
        <v/>
      </c>
      <c r="J1585" s="5" t="inlineStr">
        <is>
          <t>NO</t>
        </is>
      </c>
    </row>
    <row r="1586">
      <c r="A1586" s="5" t="inlineStr">
        <is>
          <t>71018</t>
        </is>
      </c>
      <c r="B1586" s="5" t="inlineStr">
        <is>
          <t>TOTAL DISCO ESMERILAR 4 1/2</t>
        </is>
      </c>
      <c r="C1586" s="5" t="inlineStr">
        <is>
          <t>FERRETERIA GENERAL</t>
        </is>
      </c>
      <c r="D1586" s="11" t="n">
        <v>133</v>
      </c>
      <c r="E1586" s="12" t="n">
        <v>68041.21000000001</v>
      </c>
      <c r="F1586" s="12" t="n">
        <v>118570.64</v>
      </c>
      <c r="G1586" s="14">
        <f>E1586/SUM(E$2:E$4165)</f>
        <v/>
      </c>
      <c r="H1586" s="14">
        <f>H1585+G1586</f>
        <v/>
      </c>
      <c r="I1586" s="5">
        <f>IF(H1586&lt;=p_rot_a,"A",IF(H1586&lt;=p_rot_b,"B","C"))</f>
        <v/>
      </c>
      <c r="J1586" s="5" t="inlineStr">
        <is>
          <t>NO</t>
        </is>
      </c>
    </row>
    <row r="1587">
      <c r="A1587" s="5" t="inlineStr">
        <is>
          <t>7920</t>
        </is>
      </c>
      <c r="B1587" s="5" t="inlineStr">
        <is>
          <t>BROCA CONCRETO 1/4 IRWIN</t>
        </is>
      </c>
      <c r="C1587" s="5" t="inlineStr">
        <is>
          <t>FERRETERIA GENERAL</t>
        </is>
      </c>
      <c r="D1587" s="11" t="n">
        <v>171</v>
      </c>
      <c r="E1587" s="12" t="n">
        <v>67861.02</v>
      </c>
      <c r="F1587" s="12" t="n">
        <v>136414.92</v>
      </c>
      <c r="G1587" s="14">
        <f>E1587/SUM(E$2:E$4165)</f>
        <v/>
      </c>
      <c r="H1587" s="14">
        <f>H1586+G1587</f>
        <v/>
      </c>
      <c r="I1587" s="5">
        <f>IF(H1587&lt;=p_rot_a,"A",IF(H1587&lt;=p_rot_b,"B","C"))</f>
        <v/>
      </c>
      <c r="J1587" s="5" t="inlineStr">
        <is>
          <t>NO</t>
        </is>
      </c>
    </row>
    <row r="1588">
      <c r="A1588" s="5" t="inlineStr">
        <is>
          <t>PINT-BT-0039</t>
        </is>
      </c>
      <c r="B1588" s="5" t="inlineStr">
        <is>
          <t>LANCO BARNIZ MARINO 1/4 VA972-5</t>
        </is>
      </c>
      <c r="C1588" s="5" t="inlineStr">
        <is>
          <t>BARNIZ Y TINTES</t>
        </is>
      </c>
      <c r="D1588" s="11" t="n">
        <v>38</v>
      </c>
      <c r="E1588" s="12" t="n">
        <v>67678.28999999999</v>
      </c>
      <c r="F1588" s="12" t="n">
        <v>245138.04</v>
      </c>
      <c r="G1588" s="14">
        <f>E1588/SUM(E$2:E$4165)</f>
        <v/>
      </c>
      <c r="H1588" s="14">
        <f>H1587+G1588</f>
        <v/>
      </c>
      <c r="I1588" s="5">
        <f>IF(H1588&lt;=p_rot_a,"A",IF(H1588&lt;=p_rot_b,"B","C"))</f>
        <v/>
      </c>
      <c r="J1588" s="5" t="inlineStr">
        <is>
          <t>NO</t>
        </is>
      </c>
    </row>
    <row r="1589">
      <c r="A1589" s="5" t="inlineStr">
        <is>
          <t>45692836</t>
        </is>
      </c>
      <c r="B1589" s="5" t="inlineStr">
        <is>
          <t>DESAGUE PARA BAÑO SATINADO TIPO POP UP 4 PULG CUADRADO ACERO INOX HTK-RJ-10</t>
        </is>
      </c>
      <c r="C1589" s="5" t="inlineStr">
        <is>
          <t>IMPORTACION GRIFERIA</t>
        </is>
      </c>
      <c r="D1589" s="11" t="n">
        <v>36</v>
      </c>
      <c r="E1589" s="12" t="n">
        <v>67527.10000000001</v>
      </c>
      <c r="F1589" s="12" t="n">
        <v>127327.43</v>
      </c>
      <c r="G1589" s="14">
        <f>E1589/SUM(E$2:E$4165)</f>
        <v/>
      </c>
      <c r="H1589" s="14">
        <f>H1588+G1589</f>
        <v/>
      </c>
      <c r="I1589" s="5">
        <f>IF(H1589&lt;=p_rot_a,"A",IF(H1589&lt;=p_rot_b,"B","C"))</f>
        <v/>
      </c>
      <c r="J1589" s="5" t="inlineStr">
        <is>
          <t>NO</t>
        </is>
      </c>
    </row>
    <row r="1590">
      <c r="A1590" s="5" t="inlineStr">
        <is>
          <t>10180005</t>
        </is>
      </c>
      <c r="B1590" s="5" t="inlineStr">
        <is>
          <t>PERLING TIPO C 2X6 1.50MM GALVANIZADO</t>
        </is>
      </c>
      <c r="C1590" s="5" t="inlineStr">
        <is>
          <t>PERLING</t>
        </is>
      </c>
      <c r="D1590" s="11" t="n">
        <v>36</v>
      </c>
      <c r="E1590" s="12" t="n">
        <v>67504.46000000001</v>
      </c>
      <c r="F1590" s="12" t="n">
        <v>390290.26</v>
      </c>
      <c r="G1590" s="14">
        <f>E1590/SUM(E$2:E$4165)</f>
        <v/>
      </c>
      <c r="H1590" s="14">
        <f>H1589+G1590</f>
        <v/>
      </c>
      <c r="I1590" s="5">
        <f>IF(H1590&lt;=p_rot_a,"A",IF(H1590&lt;=p_rot_b,"B","C"))</f>
        <v/>
      </c>
      <c r="J1590" s="5" t="inlineStr">
        <is>
          <t>NO</t>
        </is>
      </c>
    </row>
    <row r="1591">
      <c r="A1591" s="5" t="inlineStr">
        <is>
          <t>73965</t>
        </is>
      </c>
      <c r="B1591" s="5" t="inlineStr">
        <is>
          <t>TOTAL TIJERA AVIACION  RECTA THT522106</t>
        </is>
      </c>
      <c r="C1591" s="5" t="inlineStr">
        <is>
          <t>FERRETERIA GENERAL</t>
        </is>
      </c>
      <c r="D1591" s="11" t="n">
        <v>62</v>
      </c>
      <c r="E1591" s="12" t="n">
        <v>67397.03999999999</v>
      </c>
      <c r="F1591" s="12" t="n">
        <v>201292.65</v>
      </c>
      <c r="G1591" s="14">
        <f>E1591/SUM(E$2:E$4165)</f>
        <v/>
      </c>
      <c r="H1591" s="14">
        <f>H1590+G1591</f>
        <v/>
      </c>
      <c r="I1591" s="5">
        <f>IF(H1591&lt;=p_rot_a,"A",IF(H1591&lt;=p_rot_b,"B","C"))</f>
        <v/>
      </c>
      <c r="J1591" s="5" t="inlineStr">
        <is>
          <t>NO</t>
        </is>
      </c>
    </row>
    <row r="1592">
      <c r="A1592" s="5" t="inlineStr">
        <is>
          <t>73967</t>
        </is>
      </c>
      <c r="B1592" s="5" t="inlineStr">
        <is>
          <t xml:space="preserve">TOTAL CUTTER P/CARTON - GYPSUM THT5126128 </t>
        </is>
      </c>
      <c r="C1592" s="5" t="inlineStr">
        <is>
          <t>FERRETERIA GENERAL</t>
        </is>
      </c>
      <c r="D1592" s="11" t="n">
        <v>67</v>
      </c>
      <c r="E1592" s="12" t="n">
        <v>67352.45</v>
      </c>
      <c r="F1592" s="12" t="n">
        <v>182536.01</v>
      </c>
      <c r="G1592" s="14">
        <f>E1592/SUM(E$2:E$4165)</f>
        <v/>
      </c>
      <c r="H1592" s="14">
        <f>H1591+G1592</f>
        <v/>
      </c>
      <c r="I1592" s="5">
        <f>IF(H1592&lt;=p_rot_a,"A",IF(H1592&lt;=p_rot_b,"B","C"))</f>
        <v/>
      </c>
      <c r="J1592" s="5" t="inlineStr">
        <is>
          <t>NO</t>
        </is>
      </c>
    </row>
    <row r="1593">
      <c r="A1593" s="5" t="inlineStr">
        <is>
          <t>351100300991182</t>
        </is>
      </c>
      <c r="B1593" s="5" t="inlineStr">
        <is>
          <t>ESPEJO CON LUZ LED YH-3458 70X50</t>
        </is>
      </c>
      <c r="C1593" s="5" t="inlineStr">
        <is>
          <t>CERAMICAS, AZULEJOS, PORCELANATOS</t>
        </is>
      </c>
      <c r="D1593" s="11" t="n">
        <v>8</v>
      </c>
      <c r="E1593" s="12" t="n">
        <v>67303.3</v>
      </c>
      <c r="F1593" s="12" t="n">
        <v>215203.54</v>
      </c>
      <c r="G1593" s="14">
        <f>E1593/SUM(E$2:E$4165)</f>
        <v/>
      </c>
      <c r="H1593" s="14">
        <f>H1592+G1593</f>
        <v/>
      </c>
      <c r="I1593" s="5">
        <f>IF(H1593&lt;=p_rot_a,"A",IF(H1593&lt;=p_rot_b,"B","C"))</f>
        <v/>
      </c>
      <c r="J1593" s="5" t="inlineStr">
        <is>
          <t>NO</t>
        </is>
      </c>
    </row>
    <row r="1594">
      <c r="A1594" s="5" t="inlineStr">
        <is>
          <t>30477</t>
        </is>
      </c>
      <c r="B1594" s="5" t="inlineStr">
        <is>
          <t>CAJA OCTAGONAL EMT PESADA*****</t>
        </is>
      </c>
      <c r="C1594" s="5" t="inlineStr">
        <is>
          <t>ACCESORIOS ELECTRICOS Y CABLES</t>
        </is>
      </c>
      <c r="D1594" s="11" t="n">
        <v>271</v>
      </c>
      <c r="E1594" s="12" t="n">
        <v>67282.72</v>
      </c>
      <c r="F1594" s="12" t="n">
        <v>208228.95</v>
      </c>
      <c r="G1594" s="14">
        <f>E1594/SUM(E$2:E$4165)</f>
        <v/>
      </c>
      <c r="H1594" s="14">
        <f>H1593+G1594</f>
        <v/>
      </c>
      <c r="I1594" s="5">
        <f>IF(H1594&lt;=p_rot_a,"A",IF(H1594&lt;=p_rot_b,"B","C"))</f>
        <v/>
      </c>
      <c r="J1594" s="5" t="inlineStr">
        <is>
          <t>NO</t>
        </is>
      </c>
    </row>
    <row r="1595">
      <c r="A1595" s="5" t="inlineStr">
        <is>
          <t>792872</t>
        </is>
      </c>
      <c r="B1595" s="5" t="inlineStr">
        <is>
          <t>FREGADERO CORONA ESQUINERO DOBLE TANQUE 106 X 62CM LS-10862 ACERO INOX PULIDO +CACHERA DIAMENTE GRIS</t>
        </is>
      </c>
      <c r="C1595" s="5" t="inlineStr">
        <is>
          <t>IMPORTACION FREGADEROS</t>
        </is>
      </c>
      <c r="D1595" s="11" t="n">
        <v>2</v>
      </c>
      <c r="E1595" s="12" t="n">
        <v>67193.81</v>
      </c>
      <c r="F1595" s="12" t="n">
        <v>123893.81</v>
      </c>
      <c r="G1595" s="14">
        <f>E1595/SUM(E$2:E$4165)</f>
        <v/>
      </c>
      <c r="H1595" s="14">
        <f>H1594+G1595</f>
        <v/>
      </c>
      <c r="I1595" s="5">
        <f>IF(H1595&lt;=p_rot_a,"A",IF(H1595&lt;=p_rot_b,"B","C"))</f>
        <v/>
      </c>
      <c r="J1595" s="5" t="inlineStr">
        <is>
          <t>NO</t>
        </is>
      </c>
    </row>
    <row r="1596">
      <c r="A1596" s="5" t="inlineStr">
        <is>
          <t>879213</t>
        </is>
      </c>
      <c r="B1596" s="5" t="inlineStr">
        <is>
          <t>TOTAL CANDADO 40MM TLK32402</t>
        </is>
      </c>
      <c r="C1596" s="5" t="inlineStr">
        <is>
          <t>FERRETERIA GENERAL</t>
        </is>
      </c>
      <c r="D1596" s="11" t="n">
        <v>68</v>
      </c>
      <c r="E1596" s="12" t="n">
        <v>67189.37</v>
      </c>
      <c r="F1596" s="12" t="n">
        <v>222802.79</v>
      </c>
      <c r="G1596" s="14">
        <f>E1596/SUM(E$2:E$4165)</f>
        <v/>
      </c>
      <c r="H1596" s="14">
        <f>H1595+G1596</f>
        <v/>
      </c>
      <c r="I1596" s="5">
        <f>IF(H1596&lt;=p_rot_a,"A",IF(H1596&lt;=p_rot_b,"B","C"))</f>
        <v/>
      </c>
      <c r="J1596" s="5" t="inlineStr">
        <is>
          <t>NO</t>
        </is>
      </c>
    </row>
    <row r="1597">
      <c r="A1597" s="5" t="inlineStr">
        <is>
          <t>9131</t>
        </is>
      </c>
      <c r="B1597" s="5" t="inlineStr">
        <is>
          <t>CODO 1/2 X 90 CPVC AGUA CALIENTE</t>
        </is>
      </c>
      <c r="C1597" s="5" t="inlineStr">
        <is>
          <t>TUBERIA PVC, CANOAS Y ACCESORIOS</t>
        </is>
      </c>
      <c r="D1597" s="11" t="n">
        <v>377</v>
      </c>
      <c r="E1597" s="12" t="n">
        <v>67151.24000000001</v>
      </c>
      <c r="F1597" s="12" t="n">
        <v>123023.64</v>
      </c>
      <c r="G1597" s="14">
        <f>E1597/SUM(E$2:E$4165)</f>
        <v/>
      </c>
      <c r="H1597" s="14">
        <f>H1596+G1597</f>
        <v/>
      </c>
      <c r="I1597" s="5">
        <f>IF(H1597&lt;=p_rot_a,"A",IF(H1597&lt;=p_rot_b,"B","C"))</f>
        <v/>
      </c>
      <c r="J1597" s="5" t="inlineStr">
        <is>
          <t>NO</t>
        </is>
      </c>
    </row>
    <row r="1598">
      <c r="A1598" s="5" t="inlineStr">
        <is>
          <t>10100006</t>
        </is>
      </c>
      <c r="B1598" s="5" t="inlineStr">
        <is>
          <t>ANGULAR 1 1/2 X3/16</t>
        </is>
      </c>
      <c r="C1598" s="5" t="inlineStr">
        <is>
          <t>ANGULAR HIERRO</t>
        </is>
      </c>
      <c r="D1598" s="11" t="n">
        <v>29</v>
      </c>
      <c r="E1598" s="12" t="n">
        <v>67125.75</v>
      </c>
      <c r="F1598" s="12" t="n">
        <v>271505.31</v>
      </c>
      <c r="G1598" s="14">
        <f>E1598/SUM(E$2:E$4165)</f>
        <v/>
      </c>
      <c r="H1598" s="14">
        <f>H1597+G1598</f>
        <v/>
      </c>
      <c r="I1598" s="5">
        <f>IF(H1598&lt;=p_rot_a,"A",IF(H1598&lt;=p_rot_b,"B","C"))</f>
        <v/>
      </c>
      <c r="J1598" s="5" t="inlineStr">
        <is>
          <t>NO</t>
        </is>
      </c>
    </row>
    <row r="1599">
      <c r="A1599" s="5" t="inlineStr">
        <is>
          <t>1024</t>
        </is>
      </c>
      <c r="B1599" s="5" t="inlineStr">
        <is>
          <t>CABLE CORDON VIAKON #14</t>
        </is>
      </c>
      <c r="C1599" s="5" t="inlineStr">
        <is>
          <t>ACCESORIOS ELECTRICOS Y CABLES</t>
        </is>
      </c>
      <c r="D1599" s="11" t="n">
        <v>390</v>
      </c>
      <c r="E1599" s="12" t="n">
        <v>67111.28999999999</v>
      </c>
      <c r="F1599" s="12" t="n">
        <v>244637.15</v>
      </c>
      <c r="G1599" s="14">
        <f>E1599/SUM(E$2:E$4165)</f>
        <v/>
      </c>
      <c r="H1599" s="14">
        <f>H1598+G1599</f>
        <v/>
      </c>
      <c r="I1599" s="5">
        <f>IF(H1599&lt;=p_rot_a,"A",IF(H1599&lt;=p_rot_b,"B","C"))</f>
        <v/>
      </c>
      <c r="J1599" s="5" t="inlineStr">
        <is>
          <t>NO</t>
        </is>
      </c>
    </row>
    <row r="1600">
      <c r="A1600" s="5" t="inlineStr">
        <is>
          <t>71545</t>
        </is>
      </c>
      <c r="B1600" s="5" t="inlineStr">
        <is>
          <t>ESPANDER GYPSUM MARIPOSA 6 U</t>
        </is>
      </c>
      <c r="C1600" s="5" t="inlineStr">
        <is>
          <t>TORNILLERIA</t>
        </is>
      </c>
      <c r="D1600" s="11" t="n">
        <v>266</v>
      </c>
      <c r="E1600" s="12" t="n">
        <v>67090.64999999999</v>
      </c>
      <c r="F1600" s="12" t="n">
        <v>145831.39</v>
      </c>
      <c r="G1600" s="14">
        <f>E1600/SUM(E$2:E$4165)</f>
        <v/>
      </c>
      <c r="H1600" s="14">
        <f>H1599+G1600</f>
        <v/>
      </c>
      <c r="I1600" s="5">
        <f>IF(H1600&lt;=p_rot_a,"A",IF(H1600&lt;=p_rot_b,"B","C"))</f>
        <v/>
      </c>
      <c r="J1600" s="5" t="inlineStr">
        <is>
          <t>NO</t>
        </is>
      </c>
    </row>
    <row r="1601">
      <c r="A1601" s="5" t="inlineStr">
        <is>
          <t>351100300991543</t>
        </is>
      </c>
      <c r="B1601" s="5" t="inlineStr">
        <is>
          <t>WADFOW MASCARA SOLDAR ELECTRONICA WWH2501</t>
        </is>
      </c>
      <c r="C1601" s="5" t="inlineStr">
        <is>
          <t>HERRAMIENTA ELECTRICA</t>
        </is>
      </c>
      <c r="D1601" s="11" t="n">
        <v>23</v>
      </c>
      <c r="E1601" s="12" t="n">
        <v>66994.69</v>
      </c>
      <c r="F1601" s="12" t="n">
        <v>206181.98</v>
      </c>
      <c r="G1601" s="14">
        <f>E1601/SUM(E$2:E$4165)</f>
        <v/>
      </c>
      <c r="H1601" s="14">
        <f>H1600+G1601</f>
        <v/>
      </c>
      <c r="I1601" s="5">
        <f>IF(H1601&lt;=p_rot_a,"A",IF(H1601&lt;=p_rot_b,"B","C"))</f>
        <v/>
      </c>
      <c r="J1601" s="5" t="inlineStr">
        <is>
          <t>NO</t>
        </is>
      </c>
    </row>
    <row r="1602">
      <c r="A1602" s="5" t="inlineStr">
        <is>
          <t>178922</t>
        </is>
      </c>
      <c r="B1602" s="5" t="inlineStr">
        <is>
          <t>MASKING 1 AZUL</t>
        </is>
      </c>
      <c r="C1602" s="5" t="inlineStr">
        <is>
          <t>FERRETERIA GENERAL</t>
        </is>
      </c>
      <c r="D1602" s="11" t="n">
        <v>78</v>
      </c>
      <c r="E1602" s="12" t="n">
        <v>66916.37</v>
      </c>
      <c r="F1602" s="12" t="n">
        <v>132652.4</v>
      </c>
      <c r="G1602" s="14">
        <f>E1602/SUM(E$2:E$4165)</f>
        <v/>
      </c>
      <c r="H1602" s="14">
        <f>H1601+G1602</f>
        <v/>
      </c>
      <c r="I1602" s="5">
        <f>IF(H1602&lt;=p_rot_a,"A",IF(H1602&lt;=p_rot_b,"B","C"))</f>
        <v/>
      </c>
      <c r="J1602" s="5" t="inlineStr">
        <is>
          <t>NO</t>
        </is>
      </c>
    </row>
    <row r="1603">
      <c r="A1603" s="5" t="inlineStr">
        <is>
          <t>30309</t>
        </is>
      </c>
      <c r="B1603" s="5" t="inlineStr">
        <is>
          <t>AGUILA EXTENSION P/COCINA 47-5 5 PIES</t>
        </is>
      </c>
      <c r="C1603" s="5" t="inlineStr">
        <is>
          <t>ACCESORIOS ELECTRICOS Y CABLES</t>
        </is>
      </c>
      <c r="D1603" s="11" t="n">
        <v>15</v>
      </c>
      <c r="E1603" s="12" t="n">
        <v>66897.72</v>
      </c>
      <c r="F1603" s="12" t="n">
        <v>241206.03</v>
      </c>
      <c r="G1603" s="14">
        <f>E1603/SUM(E$2:E$4165)</f>
        <v/>
      </c>
      <c r="H1603" s="14">
        <f>H1602+G1603</f>
        <v/>
      </c>
      <c r="I1603" s="5">
        <f>IF(H1603&lt;=p_rot_a,"A",IF(H1603&lt;=p_rot_b,"B","C"))</f>
        <v/>
      </c>
      <c r="J1603" s="5" t="inlineStr">
        <is>
          <t>NO</t>
        </is>
      </c>
    </row>
    <row r="1604">
      <c r="A1604" s="5" t="inlineStr">
        <is>
          <t>50992840</t>
        </is>
      </c>
      <c r="B1604" s="5" t="inlineStr">
        <is>
          <t xml:space="preserve">LLAVE LAVATORIO CROMADA HTK-M-10C AGUA FRIA Y CALIENTE </t>
        </is>
      </c>
      <c r="C1604" s="5" t="inlineStr">
        <is>
          <t>IMPORTACION GRIFERIA</t>
        </is>
      </c>
      <c r="D1604" s="11" t="n">
        <v>11</v>
      </c>
      <c r="E1604" s="12" t="n">
        <v>66880.53</v>
      </c>
      <c r="F1604" s="12" t="n">
        <v>107079.65</v>
      </c>
      <c r="G1604" s="14">
        <f>E1604/SUM(E$2:E$4165)</f>
        <v/>
      </c>
      <c r="H1604" s="14">
        <f>H1603+G1604</f>
        <v/>
      </c>
      <c r="I1604" s="5">
        <f>IF(H1604&lt;=p_rot_a,"A",IF(H1604&lt;=p_rot_b,"B","C"))</f>
        <v/>
      </c>
      <c r="J1604" s="5" t="inlineStr">
        <is>
          <t>NO</t>
        </is>
      </c>
    </row>
    <row r="1605">
      <c r="A1605" s="5" t="inlineStr">
        <is>
          <t>351100300992704</t>
        </is>
      </c>
      <c r="B1605" s="5" t="inlineStr">
        <is>
          <t>DJ BRISA MUEBLE 60CM X 50CM INCLUYE LAVATORIO ESPEJO REPISA BRILLANTE AEREO LUX STONE Y001-NP2 60CM</t>
        </is>
      </c>
      <c r="C1605" s="5" t="inlineStr">
        <is>
          <t>IMPORTACION LOZA</t>
        </is>
      </c>
      <c r="D1605" s="11" t="n">
        <v>2</v>
      </c>
      <c r="E1605" s="12" t="n">
        <v>66852.73</v>
      </c>
      <c r="F1605" s="12" t="n">
        <v>133705.47</v>
      </c>
      <c r="G1605" s="14">
        <f>E1605/SUM(E$2:E$4165)</f>
        <v/>
      </c>
      <c r="H1605" s="14">
        <f>H1604+G1605</f>
        <v/>
      </c>
      <c r="I1605" s="5">
        <f>IF(H1605&lt;=p_rot_a,"A",IF(H1605&lt;=p_rot_b,"B","C"))</f>
        <v/>
      </c>
      <c r="J1605" s="5" t="inlineStr">
        <is>
          <t>NO</t>
        </is>
      </c>
    </row>
    <row r="1606">
      <c r="A1606" s="5" t="inlineStr">
        <is>
          <t>351100300992897</t>
        </is>
      </c>
      <c r="B1606" s="5" t="inlineStr">
        <is>
          <t>DRY COAT SATIN TINT CUBETA DC3041-2</t>
        </is>
      </c>
      <c r="C1606" s="5" t="inlineStr">
        <is>
          <t>IMPERMEABILIZANTES</t>
        </is>
      </c>
      <c r="D1606" s="11" t="n">
        <v>2</v>
      </c>
      <c r="E1606" s="12" t="n">
        <v>66685.42999999999</v>
      </c>
      <c r="F1606" s="12" t="n">
        <v>151327.43</v>
      </c>
      <c r="G1606" s="14">
        <f>E1606/SUM(E$2:E$4165)</f>
        <v/>
      </c>
      <c r="H1606" s="14">
        <f>H1605+G1606</f>
        <v/>
      </c>
      <c r="I1606" s="5">
        <f>IF(H1606&lt;=p_rot_a,"A",IF(H1606&lt;=p_rot_b,"B","C"))</f>
        <v/>
      </c>
      <c r="J1606" s="5" t="inlineStr">
        <is>
          <t>NO</t>
        </is>
      </c>
    </row>
    <row r="1607">
      <c r="A1607" s="5" t="inlineStr">
        <is>
          <t>20120003</t>
        </is>
      </c>
      <c r="B1607" s="5" t="inlineStr">
        <is>
          <t>FACHALETA LADRILLO 32X58 CAJA 2.04M2 BELLACER 160074 60077</t>
        </is>
      </c>
      <c r="C1607" s="5" t="inlineStr">
        <is>
          <t>SIN CATEGORIA</t>
        </is>
      </c>
      <c r="D1607" s="11" t="n">
        <v>30</v>
      </c>
      <c r="E1607" s="12" t="n">
        <v>66592.92999999999</v>
      </c>
      <c r="F1607" s="12" t="n">
        <v>297630.58</v>
      </c>
      <c r="G1607" s="14">
        <f>E1607/SUM(E$2:E$4165)</f>
        <v/>
      </c>
      <c r="H1607" s="14">
        <f>H1606+G1607</f>
        <v/>
      </c>
      <c r="I1607" s="5">
        <f>IF(H1607&lt;=p_rot_a,"A",IF(H1607&lt;=p_rot_b,"B","C"))</f>
        <v/>
      </c>
      <c r="J1607" s="5" t="inlineStr">
        <is>
          <t>NO</t>
        </is>
      </c>
    </row>
    <row r="1608">
      <c r="A1608" s="5" t="inlineStr">
        <is>
          <t>7941</t>
        </is>
      </c>
      <c r="B1608" s="5" t="inlineStr">
        <is>
          <t>LIJA METAL 80</t>
        </is>
      </c>
      <c r="C1608" s="5" t="inlineStr">
        <is>
          <t>FERRETERIA GENERAL</t>
        </is>
      </c>
      <c r="D1608" s="11" t="n">
        <v>258</v>
      </c>
      <c r="E1608" s="12" t="n">
        <v>66573.66</v>
      </c>
      <c r="F1608" s="12" t="n">
        <v>106725.25</v>
      </c>
      <c r="G1608" s="14">
        <f>E1608/SUM(E$2:E$4165)</f>
        <v/>
      </c>
      <c r="H1608" s="14">
        <f>H1607+G1608</f>
        <v/>
      </c>
      <c r="I1608" s="5">
        <f>IF(H1608&lt;=p_rot_a,"A",IF(H1608&lt;=p_rot_b,"B","C"))</f>
        <v/>
      </c>
      <c r="J1608" s="5" t="inlineStr">
        <is>
          <t>NO</t>
        </is>
      </c>
    </row>
    <row r="1609">
      <c r="A1609" s="5" t="inlineStr">
        <is>
          <t>6340990566</t>
        </is>
      </c>
      <c r="B1609" s="5" t="inlineStr">
        <is>
          <t>ENERGY INVERSOR 180A / 165 + 50 DISCOS REGALIA</t>
        </is>
      </c>
      <c r="C1609" s="5" t="inlineStr">
        <is>
          <t>SIN CATEGORIA</t>
        </is>
      </c>
      <c r="D1609" s="11" t="n">
        <v>7</v>
      </c>
      <c r="E1609" s="12" t="n">
        <v>66330</v>
      </c>
      <c r="F1609" s="12" t="n">
        <v>318330</v>
      </c>
      <c r="G1609" s="14">
        <f>E1609/SUM(E$2:E$4165)</f>
        <v/>
      </c>
      <c r="H1609" s="14">
        <f>H1608+G1609</f>
        <v/>
      </c>
      <c r="I1609" s="5">
        <f>IF(H1609&lt;=p_rot_a,"A",IF(H1609&lt;=p_rot_b,"B","C"))</f>
        <v/>
      </c>
      <c r="J1609" s="5" t="inlineStr">
        <is>
          <t>NO</t>
        </is>
      </c>
    </row>
    <row r="1610">
      <c r="A1610" s="5" t="inlineStr">
        <is>
          <t>71665</t>
        </is>
      </c>
      <c r="B1610" s="5" t="inlineStr">
        <is>
          <t>LAMINA DIFUSORA DECORADA 61X61</t>
        </is>
      </c>
      <c r="C1610" s="5" t="inlineStr">
        <is>
          <t>LAMINAS Y PERFILERIA LIVIANA</t>
        </is>
      </c>
      <c r="D1610" s="11" t="n">
        <v>31</v>
      </c>
      <c r="E1610" s="12" t="n">
        <v>66305.25</v>
      </c>
      <c r="F1610" s="12" t="n">
        <v>258680.25</v>
      </c>
      <c r="G1610" s="14">
        <f>E1610/SUM(E$2:E$4165)</f>
        <v/>
      </c>
      <c r="H1610" s="14">
        <f>H1609+G1610</f>
        <v/>
      </c>
      <c r="I1610" s="5">
        <f>IF(H1610&lt;=p_rot_a,"A",IF(H1610&lt;=p_rot_b,"B","C"))</f>
        <v/>
      </c>
      <c r="J1610" s="5" t="inlineStr">
        <is>
          <t>NO</t>
        </is>
      </c>
    </row>
    <row r="1611">
      <c r="A1611" s="5" t="inlineStr">
        <is>
          <t>73590</t>
        </is>
      </c>
      <c r="B1611" s="5" t="inlineStr">
        <is>
          <t>LLANETA HULE NEGRO GERMANY</t>
        </is>
      </c>
      <c r="C1611" s="5" t="inlineStr">
        <is>
          <t>FERRETERIA GENERAL</t>
        </is>
      </c>
      <c r="D1611" s="11" t="n">
        <v>97</v>
      </c>
      <c r="E1611" s="12" t="n">
        <v>65945.13</v>
      </c>
      <c r="F1611" s="12" t="n">
        <v>183737.13</v>
      </c>
      <c r="G1611" s="14">
        <f>E1611/SUM(E$2:E$4165)</f>
        <v/>
      </c>
      <c r="H1611" s="14">
        <f>H1610+G1611</f>
        <v/>
      </c>
      <c r="I1611" s="5">
        <f>IF(H1611&lt;=p_rot_a,"A",IF(H1611&lt;=p_rot_b,"B","C"))</f>
        <v/>
      </c>
      <c r="J1611" s="5" t="inlineStr">
        <is>
          <t>NO</t>
        </is>
      </c>
    </row>
    <row r="1612">
      <c r="A1612" s="5" t="inlineStr">
        <is>
          <t>351100300992259</t>
        </is>
      </c>
      <c r="B1612" s="5" t="inlineStr">
        <is>
          <t>DIAMOND LAVATORIO NEGRO MATE RED 3142A-M2  TIPO BOWL SOBREPONER 36X36</t>
        </is>
      </c>
      <c r="C1612" s="5" t="inlineStr">
        <is>
          <t>IMPORTACION LOZA</t>
        </is>
      </c>
      <c r="D1612" s="11" t="n">
        <v>4</v>
      </c>
      <c r="E1612" s="12" t="n">
        <v>65696.73</v>
      </c>
      <c r="F1612" s="12" t="n">
        <v>138511.07</v>
      </c>
      <c r="G1612" s="14">
        <f>E1612/SUM(E$2:E$4165)</f>
        <v/>
      </c>
      <c r="H1612" s="14">
        <f>H1611+G1612</f>
        <v/>
      </c>
      <c r="I1612" s="5">
        <f>IF(H1612&lt;=p_rot_a,"A",IF(H1612&lt;=p_rot_b,"B","C"))</f>
        <v/>
      </c>
      <c r="J1612" s="5" t="inlineStr">
        <is>
          <t>NO</t>
        </is>
      </c>
    </row>
    <row r="1613">
      <c r="A1613" s="5" t="inlineStr">
        <is>
          <t>1118</t>
        </is>
      </c>
      <c r="B1613" s="5" t="inlineStr">
        <is>
          <t>UÑA LAVATORIO DOBLE PLATINA T8201-0001</t>
        </is>
      </c>
      <c r="C1613" s="5" t="inlineStr">
        <is>
          <t>FERRETERIA GENERAL</t>
        </is>
      </c>
      <c r="D1613" s="11" t="n">
        <v>101</v>
      </c>
      <c r="E1613" s="12" t="n">
        <v>65624.61</v>
      </c>
      <c r="F1613" s="12" t="n">
        <v>133408.68</v>
      </c>
      <c r="G1613" s="14">
        <f>E1613/SUM(E$2:E$4165)</f>
        <v/>
      </c>
      <c r="H1613" s="14">
        <f>H1612+G1613</f>
        <v/>
      </c>
      <c r="I1613" s="5">
        <f>IF(H1613&lt;=p_rot_a,"A",IF(H1613&lt;=p_rot_b,"B","C"))</f>
        <v/>
      </c>
      <c r="J1613" s="5" t="inlineStr">
        <is>
          <t>NO</t>
        </is>
      </c>
    </row>
    <row r="1614">
      <c r="A1614" s="5" t="inlineStr">
        <is>
          <t>30161</t>
        </is>
      </c>
      <c r="B1614" s="5" t="inlineStr">
        <is>
          <t>CAJA OCTAGONAL PLASTICA</t>
        </is>
      </c>
      <c r="C1614" s="5" t="inlineStr">
        <is>
          <t>ACCESORIOS ELECTRICOS Y CABLES</t>
        </is>
      </c>
      <c r="D1614" s="11" t="n">
        <v>194</v>
      </c>
      <c r="E1614" s="12" t="n">
        <v>65553.69</v>
      </c>
      <c r="F1614" s="12" t="n">
        <v>98340.53999999999</v>
      </c>
      <c r="G1614" s="14">
        <f>E1614/SUM(E$2:E$4165)</f>
        <v/>
      </c>
      <c r="H1614" s="14">
        <f>H1613+G1614</f>
        <v/>
      </c>
      <c r="I1614" s="5">
        <f>IF(H1614&lt;=p_rot_a,"A",IF(H1614&lt;=p_rot_b,"B","C"))</f>
        <v/>
      </c>
      <c r="J1614" s="5" t="inlineStr">
        <is>
          <t>NO</t>
        </is>
      </c>
    </row>
    <row r="1615">
      <c r="A1615" s="5" t="inlineStr">
        <is>
          <t>111311</t>
        </is>
      </c>
      <c r="B1615" s="5" t="inlineStr">
        <is>
          <t>$$ CACHERA FREGADERO CUELLO FLEXIBLE 90120A EZ-FLO</t>
        </is>
      </c>
      <c r="C1615" s="5" t="inlineStr">
        <is>
          <t>SIN CATEGORIA</t>
        </is>
      </c>
      <c r="D1615" s="11" t="n">
        <v>15</v>
      </c>
      <c r="E1615" s="12" t="n">
        <v>65264.57</v>
      </c>
      <c r="F1615" s="12" t="n">
        <v>242710.37</v>
      </c>
      <c r="G1615" s="14">
        <f>E1615/SUM(E$2:E$4165)</f>
        <v/>
      </c>
      <c r="H1615" s="14">
        <f>H1614+G1615</f>
        <v/>
      </c>
      <c r="I1615" s="5">
        <f>IF(H1615&lt;=p_rot_a,"A",IF(H1615&lt;=p_rot_b,"B","C"))</f>
        <v/>
      </c>
      <c r="J1615" s="5" t="inlineStr">
        <is>
          <t>NO</t>
        </is>
      </c>
    </row>
    <row r="1616">
      <c r="A1616" s="5" t="inlineStr">
        <is>
          <t>91711</t>
        </is>
      </c>
      <c r="B1616" s="5" t="inlineStr">
        <is>
          <t>COFLEX BRIDA FLEXIBLE LARGA 4 PB-300</t>
        </is>
      </c>
      <c r="C1616" s="5" t="inlineStr">
        <is>
          <t>FERRETERIA GENERAL</t>
        </is>
      </c>
      <c r="D1616" s="11" t="n">
        <v>33</v>
      </c>
      <c r="E1616" s="12" t="n">
        <v>65206.88</v>
      </c>
      <c r="F1616" s="12" t="n">
        <v>224652.93</v>
      </c>
      <c r="G1616" s="14">
        <f>E1616/SUM(E$2:E$4165)</f>
        <v/>
      </c>
      <c r="H1616" s="14">
        <f>H1615+G1616</f>
        <v/>
      </c>
      <c r="I1616" s="5">
        <f>IF(H1616&lt;=p_rot_a,"A",IF(H1616&lt;=p_rot_b,"B","C"))</f>
        <v/>
      </c>
      <c r="J1616" s="5" t="inlineStr">
        <is>
          <t>NO</t>
        </is>
      </c>
    </row>
    <row r="1617">
      <c r="A1617" s="5" t="inlineStr">
        <is>
          <t>224</t>
        </is>
      </c>
      <c r="B1617" s="5" t="inlineStr">
        <is>
          <t>LAUREL TABLILLA 1/2X3 EN VARAS</t>
        </is>
      </c>
      <c r="C1617" s="5" t="inlineStr">
        <is>
          <t>LAUREL</t>
        </is>
      </c>
      <c r="D1617" s="11" t="n">
        <v>406</v>
      </c>
      <c r="E1617" s="12" t="n">
        <v>65095.75</v>
      </c>
      <c r="F1617" s="12" t="n">
        <v>215315.75</v>
      </c>
      <c r="G1617" s="14">
        <f>E1617/SUM(E$2:E$4165)</f>
        <v/>
      </c>
      <c r="H1617" s="14">
        <f>H1616+G1617</f>
        <v/>
      </c>
      <c r="I1617" s="5">
        <f>IF(H1617&lt;=p_rot_a,"A",IF(H1617&lt;=p_rot_b,"B","C"))</f>
        <v/>
      </c>
      <c r="J1617" s="5" t="inlineStr">
        <is>
          <t>NO</t>
        </is>
      </c>
    </row>
    <row r="1618">
      <c r="A1618" s="5" t="inlineStr">
        <is>
          <t>351100300992209</t>
        </is>
      </c>
      <c r="B1618" s="5" t="inlineStr">
        <is>
          <t>351100300992209</t>
        </is>
      </c>
      <c r="C1618" s="5" t="inlineStr">
        <is>
          <t>SIN CATEGORIA</t>
        </is>
      </c>
      <c r="D1618" s="11" t="n">
        <v>6</v>
      </c>
      <c r="E1618" s="12" t="n">
        <v>64987.38</v>
      </c>
      <c r="F1618" s="12" t="n">
        <v>234543.34</v>
      </c>
      <c r="G1618" s="14">
        <f>E1618/SUM(E$2:E$4165)</f>
        <v/>
      </c>
      <c r="H1618" s="14">
        <f>H1617+G1618</f>
        <v/>
      </c>
      <c r="I1618" s="5">
        <f>IF(H1618&lt;=p_rot_a,"A",IF(H1618&lt;=p_rot_b,"B","C"))</f>
        <v/>
      </c>
      <c r="J1618" s="5" t="inlineStr">
        <is>
          <t>NO</t>
        </is>
      </c>
    </row>
    <row r="1619">
      <c r="A1619" s="5" t="inlineStr">
        <is>
          <t>351100300992487</t>
        </is>
      </c>
      <c r="B1619" s="5" t="inlineStr">
        <is>
          <t>CACHERA FREGADERO ZAFIRO NEGRA C175A19-2</t>
        </is>
      </c>
      <c r="C1619" s="5" t="inlineStr">
        <is>
          <t>IMPORTACION GRIFERIA</t>
        </is>
      </c>
      <c r="D1619" s="11" t="n">
        <v>6</v>
      </c>
      <c r="E1619" s="12" t="n">
        <v>64949.5</v>
      </c>
      <c r="F1619" s="12" t="n">
        <v>106194.69</v>
      </c>
      <c r="G1619" s="14">
        <f>E1619/SUM(E$2:E$4165)</f>
        <v/>
      </c>
      <c r="H1619" s="14">
        <f>H1618+G1619</f>
        <v/>
      </c>
      <c r="I1619" s="5">
        <f>IF(H1619&lt;=p_rot_a,"A",IF(H1619&lt;=p_rot_b,"B","C"))</f>
        <v/>
      </c>
      <c r="J1619" s="5" t="inlineStr">
        <is>
          <t>NO</t>
        </is>
      </c>
    </row>
    <row r="1620">
      <c r="A1620" s="5" t="inlineStr">
        <is>
          <t>9167</t>
        </is>
      </c>
      <c r="B1620" s="5" t="inlineStr">
        <is>
          <t>CANOA LISA PVC 3MTS AMANCO</t>
        </is>
      </c>
      <c r="C1620" s="5" t="inlineStr">
        <is>
          <t>TUBERIA PVC, CANOAS Y ACCESORIOS</t>
        </is>
      </c>
      <c r="D1620" s="11" t="n">
        <v>22</v>
      </c>
      <c r="E1620" s="12" t="n">
        <v>64935.29</v>
      </c>
      <c r="F1620" s="12" t="n">
        <v>267554.78</v>
      </c>
      <c r="G1620" s="14">
        <f>E1620/SUM(E$2:E$4165)</f>
        <v/>
      </c>
      <c r="H1620" s="14">
        <f>H1619+G1620</f>
        <v/>
      </c>
      <c r="I1620" s="5">
        <f>IF(H1620&lt;=p_rot_a,"A",IF(H1620&lt;=p_rot_b,"B","C"))</f>
        <v/>
      </c>
      <c r="J1620" s="5" t="inlineStr">
        <is>
          <t>NO</t>
        </is>
      </c>
    </row>
    <row r="1621">
      <c r="A1621" s="5" t="inlineStr">
        <is>
          <t>20100003</t>
        </is>
      </c>
      <c r="B1621" s="5" t="inlineStr">
        <is>
          <t>AZULEJO ARAMIS VERDE 20X30 CAJA 1.50M</t>
        </is>
      </c>
      <c r="C1621" s="5" t="inlineStr">
        <is>
          <t>SIN CATEGORIA</t>
        </is>
      </c>
      <c r="D1621" s="11" t="n">
        <v>36</v>
      </c>
      <c r="E1621" s="12" t="n">
        <v>64866.43</v>
      </c>
      <c r="F1621" s="12" t="n">
        <v>283404.43</v>
      </c>
      <c r="G1621" s="14">
        <f>E1621/SUM(E$2:E$4165)</f>
        <v/>
      </c>
      <c r="H1621" s="14">
        <f>H1620+G1621</f>
        <v/>
      </c>
      <c r="I1621" s="5">
        <f>IF(H1621&lt;=p_rot_a,"A",IF(H1621&lt;=p_rot_b,"B","C"))</f>
        <v/>
      </c>
      <c r="J1621" s="5" t="inlineStr">
        <is>
          <t>NO</t>
        </is>
      </c>
    </row>
    <row r="1622">
      <c r="A1622" s="5" t="inlineStr">
        <is>
          <t>351100300992298</t>
        </is>
      </c>
      <c r="B1622" s="5" t="inlineStr">
        <is>
          <t>PLAY GARDEN MANGUERA 4 CAPAS 7.60M</t>
        </is>
      </c>
      <c r="C1622" s="5" t="inlineStr">
        <is>
          <t>IMPORTACION GRIFERIA</t>
        </is>
      </c>
      <c r="D1622" s="11" t="n">
        <v>23</v>
      </c>
      <c r="E1622" s="12" t="n">
        <v>64818.72</v>
      </c>
      <c r="F1622" s="12" t="n">
        <v>129806.98</v>
      </c>
      <c r="G1622" s="14">
        <f>E1622/SUM(E$2:E$4165)</f>
        <v/>
      </c>
      <c r="H1622" s="14">
        <f>H1621+G1622</f>
        <v/>
      </c>
      <c r="I1622" s="5">
        <f>IF(H1622&lt;=p_rot_a,"A",IF(H1622&lt;=p_rot_b,"B","C"))</f>
        <v/>
      </c>
      <c r="J1622" s="5" t="inlineStr">
        <is>
          <t>NO</t>
        </is>
      </c>
    </row>
    <row r="1623">
      <c r="A1623" s="5" t="inlineStr">
        <is>
          <t>7927</t>
        </is>
      </c>
      <c r="B1623" s="5" t="inlineStr">
        <is>
          <t>ESPANDER #6 BOLSA 10U</t>
        </is>
      </c>
      <c r="C1623" s="5" t="inlineStr">
        <is>
          <t>TORNILLERIA</t>
        </is>
      </c>
      <c r="D1623" s="11" t="n">
        <v>445</v>
      </c>
      <c r="E1623" s="12" t="n">
        <v>64790.67</v>
      </c>
      <c r="F1623" s="12" t="n">
        <v>88280.67</v>
      </c>
      <c r="G1623" s="14">
        <f>E1623/SUM(E$2:E$4165)</f>
        <v/>
      </c>
      <c r="H1623" s="14">
        <f>H1622+G1623</f>
        <v/>
      </c>
      <c r="I1623" s="5">
        <f>IF(H1623&lt;=p_rot_a,"A",IF(H1623&lt;=p_rot_b,"B","C"))</f>
        <v/>
      </c>
      <c r="J1623" s="5" t="inlineStr">
        <is>
          <t>NO</t>
        </is>
      </c>
    </row>
    <row r="1624">
      <c r="A1624" s="5" t="inlineStr">
        <is>
          <t>351100300992427</t>
        </is>
      </c>
      <c r="B1624" s="5" t="inlineStr">
        <is>
          <t>CORTINERO EXTENDIBLE METAL 120CM HASTA 210CM SATIN HO-1123-SN</t>
        </is>
      </c>
      <c r="C1624" s="5" t="inlineStr">
        <is>
          <t>IMPORTACION FERRETERIA GENERAL</t>
        </is>
      </c>
      <c r="D1624" s="11" t="n">
        <v>18</v>
      </c>
      <c r="E1624" s="12" t="n">
        <v>64788.82</v>
      </c>
      <c r="F1624" s="12" t="n">
        <v>129939.59</v>
      </c>
      <c r="G1624" s="14">
        <f>E1624/SUM(E$2:E$4165)</f>
        <v/>
      </c>
      <c r="H1624" s="14">
        <f>H1623+G1624</f>
        <v/>
      </c>
      <c r="I1624" s="5">
        <f>IF(H1624&lt;=p_rot_a,"A",IF(H1624&lt;=p_rot_b,"B","C"))</f>
        <v/>
      </c>
      <c r="J1624" s="5" t="inlineStr">
        <is>
          <t>NO</t>
        </is>
      </c>
    </row>
    <row r="1625">
      <c r="A1625" s="5" t="inlineStr">
        <is>
          <t>463</t>
        </is>
      </c>
      <c r="B1625" s="5" t="inlineStr">
        <is>
          <t>LAMINA HIERRO NEGRO #22 .79MM 1.22 X 2.44</t>
        </is>
      </c>
      <c r="C1625" s="5" t="inlineStr">
        <is>
          <t>TUBERIA INDUSTRIAL, HIERROS PLANOS Y CORRUGADOS</t>
        </is>
      </c>
      <c r="D1625" s="11" t="n">
        <v>31</v>
      </c>
      <c r="E1625" s="12" t="n">
        <v>64729.46</v>
      </c>
      <c r="F1625" s="12" t="n">
        <v>338250.23</v>
      </c>
      <c r="G1625" s="14">
        <f>E1625/SUM(E$2:E$4165)</f>
        <v/>
      </c>
      <c r="H1625" s="14">
        <f>H1624+G1625</f>
        <v/>
      </c>
      <c r="I1625" s="5">
        <f>IF(H1625&lt;=p_rot_a,"A",IF(H1625&lt;=p_rot_b,"B","C"))</f>
        <v/>
      </c>
      <c r="J1625" s="5" t="inlineStr">
        <is>
          <t>NO</t>
        </is>
      </c>
    </row>
    <row r="1626">
      <c r="A1626" s="5" t="inlineStr">
        <is>
          <t>351100300992918</t>
        </is>
      </c>
      <c r="B1626" s="5" t="inlineStr">
        <is>
          <t>ESQUINERO PVC FLAT NAMASTE CIELOS Y PAREDES 2.90M 2121</t>
        </is>
      </c>
      <c r="C1626" s="5" t="inlineStr">
        <is>
          <t>PANEL ACANALADO INTERIOR</t>
        </is>
      </c>
      <c r="D1626" s="11" t="n">
        <v>26</v>
      </c>
      <c r="E1626" s="12" t="n">
        <v>64568.6</v>
      </c>
      <c r="F1626" s="12" t="n">
        <v>76268.60000000001</v>
      </c>
      <c r="G1626" s="14">
        <f>E1626/SUM(E$2:E$4165)</f>
        <v/>
      </c>
      <c r="H1626" s="14">
        <f>H1625+G1626</f>
        <v/>
      </c>
      <c r="I1626" s="5">
        <f>IF(H1626&lt;=p_rot_a,"A",IF(H1626&lt;=p_rot_b,"B","C"))</f>
        <v/>
      </c>
      <c r="J1626" s="5" t="inlineStr">
        <is>
          <t>NO</t>
        </is>
      </c>
    </row>
    <row r="1627">
      <c r="A1627" s="5" t="inlineStr">
        <is>
          <t>9299</t>
        </is>
      </c>
      <c r="B1627" s="5" t="inlineStr">
        <is>
          <t>CONECTOR PVC 3/4 UL CONDUIT</t>
        </is>
      </c>
      <c r="C1627" s="5" t="inlineStr">
        <is>
          <t>ACCESORIOS ELECTRICOS Y CABLES</t>
        </is>
      </c>
      <c r="D1627" s="11" t="n">
        <v>394</v>
      </c>
      <c r="E1627" s="12" t="n">
        <v>64522.39</v>
      </c>
      <c r="F1627" s="12" t="n">
        <v>102731.51</v>
      </c>
      <c r="G1627" s="14">
        <f>E1627/SUM(E$2:E$4165)</f>
        <v/>
      </c>
      <c r="H1627" s="14">
        <f>H1626+G1627</f>
        <v/>
      </c>
      <c r="I1627" s="5">
        <f>IF(H1627&lt;=p_rot_a,"A",IF(H1627&lt;=p_rot_b,"B","C"))</f>
        <v/>
      </c>
      <c r="J1627" s="5" t="inlineStr">
        <is>
          <t>NO</t>
        </is>
      </c>
    </row>
    <row r="1628">
      <c r="A1628" s="5" t="inlineStr">
        <is>
          <t>450992908</t>
        </is>
      </c>
      <c r="B1628" s="5" t="inlineStr">
        <is>
          <t>MUEBLE BAÑO PG0062 CLARO CON ESPEJO LED AQUABELLA 28CM LARGO X 26CM ANCHO NO INCLUYE GRIFERIA</t>
        </is>
      </c>
      <c r="C1628" s="5" t="inlineStr">
        <is>
          <t>LOZA SANITARIA</t>
        </is>
      </c>
      <c r="D1628" s="11" t="n">
        <v>3</v>
      </c>
      <c r="E1628" s="12" t="n">
        <v>64464.45</v>
      </c>
      <c r="F1628" s="12" t="n">
        <v>208846.95</v>
      </c>
      <c r="G1628" s="14">
        <f>E1628/SUM(E$2:E$4165)</f>
        <v/>
      </c>
      <c r="H1628" s="14">
        <f>H1627+G1628</f>
        <v/>
      </c>
      <c r="I1628" s="5">
        <f>IF(H1628&lt;=p_rot_a,"A",IF(H1628&lt;=p_rot_b,"B","C"))</f>
        <v/>
      </c>
      <c r="J1628" s="5" t="inlineStr">
        <is>
          <t>NO</t>
        </is>
      </c>
    </row>
    <row r="1629">
      <c r="A1629" s="5" t="inlineStr">
        <is>
          <t>351100300992745</t>
        </is>
      </c>
      <c r="B1629" s="5" t="inlineStr">
        <is>
          <t>TECHO UPVC ONDULADO 1.13M X 3.66M COLOR VERDE 2.5MM PROTECCION ASA AISLAMIENTO ACUSTICO TERMICO</t>
        </is>
      </c>
      <c r="C1629" s="5" t="inlineStr">
        <is>
          <t>TECHOS UPVC</t>
        </is>
      </c>
      <c r="D1629" s="11" t="n">
        <v>16</v>
      </c>
      <c r="E1629" s="12" t="n">
        <v>64368.14</v>
      </c>
      <c r="F1629" s="12" t="n">
        <v>317168.14</v>
      </c>
      <c r="G1629" s="14">
        <f>E1629/SUM(E$2:E$4165)</f>
        <v/>
      </c>
      <c r="H1629" s="14">
        <f>H1628+G1629</f>
        <v/>
      </c>
      <c r="I1629" s="5">
        <f>IF(H1629&lt;=p_rot_a,"A",IF(H1629&lt;=p_rot_b,"B","C"))</f>
        <v/>
      </c>
      <c r="J1629" s="5" t="inlineStr">
        <is>
          <t>NO</t>
        </is>
      </c>
    </row>
    <row r="1630">
      <c r="A1630" s="5" t="inlineStr">
        <is>
          <t>400992910</t>
        </is>
      </c>
      <c r="B1630" s="5" t="inlineStr">
        <is>
          <t>KIT LLAVE EMPOTRAR + REGADERA LUJOSA CROACIA NEGRA MATE BT003F-MB</t>
        </is>
      </c>
      <c r="C1630" s="5" t="inlineStr">
        <is>
          <t>IMPORTACION GRIFERIA</t>
        </is>
      </c>
      <c r="D1630" s="11" t="n">
        <v>2</v>
      </c>
      <c r="E1630" s="12" t="n">
        <v>64323.91</v>
      </c>
      <c r="F1630" s="12" t="n">
        <v>84955.75</v>
      </c>
      <c r="G1630" s="14">
        <f>E1630/SUM(E$2:E$4165)</f>
        <v/>
      </c>
      <c r="H1630" s="14">
        <f>H1629+G1630</f>
        <v/>
      </c>
      <c r="I1630" s="5">
        <f>IF(H1630&lt;=p_rot_a,"A",IF(H1630&lt;=p_rot_b,"B","C"))</f>
        <v/>
      </c>
      <c r="J1630" s="5" t="inlineStr">
        <is>
          <t>NO</t>
        </is>
      </c>
    </row>
    <row r="1631">
      <c r="A1631" s="5" t="inlineStr">
        <is>
          <t>564564</t>
        </is>
      </c>
      <c r="B1631" s="5" t="inlineStr">
        <is>
          <t>TOTAL TALADRO PERCUSION 1/2 850W UTG109136</t>
        </is>
      </c>
      <c r="C1631" s="5" t="inlineStr">
        <is>
          <t>HERRAMIENTA ELECTRICA</t>
        </is>
      </c>
      <c r="D1631" s="11" t="n">
        <v>12</v>
      </c>
      <c r="E1631" s="12" t="n">
        <v>64219.56</v>
      </c>
      <c r="F1631" s="12" t="n">
        <v>310321.68</v>
      </c>
      <c r="G1631" s="14">
        <f>E1631/SUM(E$2:E$4165)</f>
        <v/>
      </c>
      <c r="H1631" s="14">
        <f>H1630+G1631</f>
        <v/>
      </c>
      <c r="I1631" s="5">
        <f>IF(H1631&lt;=p_rot_a,"A",IF(H1631&lt;=p_rot_b,"B","C"))</f>
        <v/>
      </c>
      <c r="J1631" s="5" t="inlineStr">
        <is>
          <t>NO</t>
        </is>
      </c>
    </row>
    <row r="1632">
      <c r="A1632" s="5" t="inlineStr">
        <is>
          <t>3200990626</t>
        </is>
      </c>
      <c r="B1632" s="5" t="inlineStr">
        <is>
          <t>LLAVE TANQUE BAJO TIPO FILL PRO FV75</t>
        </is>
      </c>
      <c r="C1632" s="5" t="inlineStr">
        <is>
          <t>GRIFERIA - ACC. BAÑO Y COCINA</t>
        </is>
      </c>
      <c r="D1632" s="11" t="n">
        <v>45</v>
      </c>
      <c r="E1632" s="12" t="n">
        <v>64211.34</v>
      </c>
      <c r="F1632" s="12" t="n">
        <v>183055.13</v>
      </c>
      <c r="G1632" s="14">
        <f>E1632/SUM(E$2:E$4165)</f>
        <v/>
      </c>
      <c r="H1632" s="14">
        <f>H1631+G1632</f>
        <v/>
      </c>
      <c r="I1632" s="5">
        <f>IF(H1632&lt;=p_rot_a,"A",IF(H1632&lt;=p_rot_b,"B","C"))</f>
        <v/>
      </c>
      <c r="J1632" s="5" t="inlineStr">
        <is>
          <t>NO</t>
        </is>
      </c>
    </row>
    <row r="1633">
      <c r="A1633" s="5" t="inlineStr">
        <is>
          <t>351100300991945</t>
        </is>
      </c>
      <c r="B1633" s="5" t="inlineStr">
        <is>
          <t>TOTAL CUTTER P/CARTON PESADO - ALUMINIO TG5121806</t>
        </is>
      </c>
      <c r="C1633" s="5" t="inlineStr">
        <is>
          <t>FERRETERIA GENERAL</t>
        </is>
      </c>
      <c r="D1633" s="11" t="n">
        <v>67</v>
      </c>
      <c r="E1633" s="12" t="n">
        <v>64141.73</v>
      </c>
      <c r="F1633" s="12" t="n">
        <v>208191.84</v>
      </c>
      <c r="G1633" s="14">
        <f>E1633/SUM(E$2:E$4165)</f>
        <v/>
      </c>
      <c r="H1633" s="14">
        <f>H1632+G1633</f>
        <v/>
      </c>
      <c r="I1633" s="5">
        <f>IF(H1633&lt;=p_rot_a,"A",IF(H1633&lt;=p_rot_b,"B","C"))</f>
        <v/>
      </c>
      <c r="J1633" s="5" t="inlineStr">
        <is>
          <t>NO</t>
        </is>
      </c>
    </row>
    <row r="1634">
      <c r="A1634" s="5" t="inlineStr">
        <is>
          <t>351100300992443</t>
        </is>
      </c>
      <c r="B1634" s="5" t="inlineStr">
        <is>
          <t>DESAGUE METALICO TIPO PUSH AQP-643</t>
        </is>
      </c>
      <c r="C1634" s="5" t="inlineStr">
        <is>
          <t>IMPORTACION GRIFERIA</t>
        </is>
      </c>
      <c r="D1634" s="11" t="n">
        <v>30</v>
      </c>
      <c r="E1634" s="12" t="n">
        <v>64098.82</v>
      </c>
      <c r="F1634" s="12" t="n">
        <v>117896.02</v>
      </c>
      <c r="G1634" s="14">
        <f>E1634/SUM(E$2:E$4165)</f>
        <v/>
      </c>
      <c r="H1634" s="14">
        <f>H1633+G1634</f>
        <v/>
      </c>
      <c r="I1634" s="5">
        <f>IF(H1634&lt;=p_rot_a,"A",IF(H1634&lt;=p_rot_b,"B","C"))</f>
        <v/>
      </c>
      <c r="J1634" s="5" t="inlineStr">
        <is>
          <t>NO</t>
        </is>
      </c>
    </row>
    <row r="1635">
      <c r="A1635" s="5" t="inlineStr">
        <is>
          <t>351100300992009</t>
        </is>
      </c>
      <c r="B1635" s="5" t="inlineStr">
        <is>
          <t>GLADIATOR INVERSOR MIG + TIG + ELECTRODO 7160 / 2 / 120  110v</t>
        </is>
      </c>
      <c r="C1635" s="5" t="inlineStr">
        <is>
          <t>SIN CATEGORIA</t>
        </is>
      </c>
      <c r="D1635" s="11" t="n">
        <v>6</v>
      </c>
      <c r="E1635" s="12" t="n">
        <v>64008.62</v>
      </c>
      <c r="F1635" s="12" t="n">
        <v>477408.62</v>
      </c>
      <c r="G1635" s="14">
        <f>E1635/SUM(E$2:E$4165)</f>
        <v/>
      </c>
      <c r="H1635" s="14">
        <f>H1634+G1635</f>
        <v/>
      </c>
      <c r="I1635" s="5">
        <f>IF(H1635&lt;=p_rot_a,"A",IF(H1635&lt;=p_rot_b,"B","C"))</f>
        <v/>
      </c>
      <c r="J1635" s="5" t="inlineStr">
        <is>
          <t>NO</t>
        </is>
      </c>
    </row>
    <row r="1636">
      <c r="A1636" s="5" t="inlineStr">
        <is>
          <t>5243</t>
        </is>
      </c>
      <c r="B1636" s="5" t="inlineStr">
        <is>
          <t>UNION TABLILLA CEDRO / CANELA CANET 2.5 METROS</t>
        </is>
      </c>
      <c r="C1636" s="5" t="inlineStr">
        <is>
          <t>TABLILLA PVC Y CORNISAS</t>
        </is>
      </c>
      <c r="D1636" s="11" t="n">
        <v>78</v>
      </c>
      <c r="E1636" s="12" t="n">
        <v>63962.35</v>
      </c>
      <c r="F1636" s="12" t="n">
        <v>219173.45</v>
      </c>
      <c r="G1636" s="14">
        <f>E1636/SUM(E$2:E$4165)</f>
        <v/>
      </c>
      <c r="H1636" s="14">
        <f>H1635+G1636</f>
        <v/>
      </c>
      <c r="I1636" s="5">
        <f>IF(H1636&lt;=p_rot_a,"A",IF(H1636&lt;=p_rot_b,"B","C"))</f>
        <v/>
      </c>
      <c r="J1636" s="5" t="inlineStr">
        <is>
          <t>NO</t>
        </is>
      </c>
    </row>
    <row r="1637">
      <c r="A1637" s="5" t="inlineStr">
        <is>
          <t>9140</t>
        </is>
      </c>
      <c r="B1637" s="5" t="inlineStr">
        <is>
          <t>$$ VIEJO TUBO CONDUIT 3/4 LIVIANO</t>
        </is>
      </c>
      <c r="C1637" s="5" t="inlineStr">
        <is>
          <t>ACCESORIOS ELECTRICOS Y CABLES</t>
        </is>
      </c>
      <c r="D1637" s="11" t="n">
        <v>187</v>
      </c>
      <c r="E1637" s="12" t="n">
        <v>63929.4</v>
      </c>
      <c r="F1637" s="12" t="n">
        <v>143059.4</v>
      </c>
      <c r="G1637" s="14">
        <f>E1637/SUM(E$2:E$4165)</f>
        <v/>
      </c>
      <c r="H1637" s="14">
        <f>H1636+G1637</f>
        <v/>
      </c>
      <c r="I1637" s="5">
        <f>IF(H1637&lt;=p_rot_a,"A",IF(H1637&lt;=p_rot_b,"B","C"))</f>
        <v/>
      </c>
      <c r="J1637" s="5" t="inlineStr">
        <is>
          <t>NO</t>
        </is>
      </c>
    </row>
    <row r="1638">
      <c r="A1638" s="5" t="inlineStr">
        <is>
          <t>54992884</t>
        </is>
      </c>
      <c r="B1638" s="5" t="inlineStr">
        <is>
          <t>$$ LANCO ANTI. POLIURETANO GRIS CUBETA MM86-2</t>
        </is>
      </c>
      <c r="C1638" s="5" t="inlineStr">
        <is>
          <t>ANTICORROSIVOS Y BASE ACEITE</t>
        </is>
      </c>
      <c r="D1638" s="11" t="n">
        <v>3</v>
      </c>
      <c r="E1638" s="12" t="n">
        <v>63897.63</v>
      </c>
      <c r="F1638" s="12" t="n">
        <v>212256.63</v>
      </c>
      <c r="G1638" s="14">
        <f>E1638/SUM(E$2:E$4165)</f>
        <v/>
      </c>
      <c r="H1638" s="14">
        <f>H1637+G1638</f>
        <v/>
      </c>
      <c r="I1638" s="5">
        <f>IF(H1638&lt;=p_rot_a,"A",IF(H1638&lt;=p_rot_b,"B","C"))</f>
        <v/>
      </c>
      <c r="J1638" s="5" t="inlineStr">
        <is>
          <t>NO</t>
        </is>
      </c>
    </row>
    <row r="1639">
      <c r="A1639" s="5" t="inlineStr">
        <is>
          <t>351100300992334</t>
        </is>
      </c>
      <c r="B1639" s="5" t="inlineStr">
        <is>
          <t>SOFA INFLABLE ROSA</t>
        </is>
      </c>
      <c r="C1639" s="5" t="inlineStr">
        <is>
          <t>IMPORTACION FERRETERIA GENERAL</t>
        </is>
      </c>
      <c r="D1639" s="11" t="n">
        <v>19</v>
      </c>
      <c r="E1639" s="12" t="n">
        <v>63829.76</v>
      </c>
      <c r="F1639" s="12" t="n">
        <v>224856.96</v>
      </c>
      <c r="G1639" s="14">
        <f>E1639/SUM(E$2:E$4165)</f>
        <v/>
      </c>
      <c r="H1639" s="14">
        <f>H1638+G1639</f>
        <v/>
      </c>
      <c r="I1639" s="5">
        <f>IF(H1639&lt;=p_rot_a,"A",IF(H1639&lt;=p_rot_b,"B","C"))</f>
        <v/>
      </c>
      <c r="J1639" s="5" t="inlineStr">
        <is>
          <t>NO</t>
        </is>
      </c>
    </row>
    <row r="1640">
      <c r="A1640" s="5" t="inlineStr">
        <is>
          <t>914</t>
        </is>
      </c>
      <c r="B1640" s="5" t="inlineStr">
        <is>
          <t>REDUCCION PVC 2 X 11/2</t>
        </is>
      </c>
      <c r="C1640" s="5" t="inlineStr">
        <is>
          <t>TUBERIA PVC, CANOAS Y ACCESORIOS</t>
        </is>
      </c>
      <c r="D1640" s="11" t="n">
        <v>101</v>
      </c>
      <c r="E1640" s="12" t="n">
        <v>63773.59</v>
      </c>
      <c r="F1640" s="12" t="n">
        <v>80179.75999999999</v>
      </c>
      <c r="G1640" s="14">
        <f>E1640/SUM(E$2:E$4165)</f>
        <v/>
      </c>
      <c r="H1640" s="14">
        <f>H1639+G1640</f>
        <v/>
      </c>
      <c r="I1640" s="5">
        <f>IF(H1640&lt;=p_rot_a,"A",IF(H1640&lt;=p_rot_b,"B","C"))</f>
        <v/>
      </c>
      <c r="J1640" s="5" t="inlineStr">
        <is>
          <t>NO</t>
        </is>
      </c>
    </row>
    <row r="1641">
      <c r="A1641" s="5" t="inlineStr">
        <is>
          <t>684635</t>
        </is>
      </c>
      <c r="B1641" s="5" t="inlineStr">
        <is>
          <t>FAMA FLANGER MOVIL INODORO CON EMPAQUE 9591 BRIDA</t>
        </is>
      </c>
      <c r="C1641" s="5" t="inlineStr">
        <is>
          <t>FERRETERIA GENERAL</t>
        </is>
      </c>
      <c r="D1641" s="11" t="n">
        <v>49</v>
      </c>
      <c r="E1641" s="12" t="n">
        <v>63744.52</v>
      </c>
      <c r="F1641" s="12" t="n">
        <v>193676.62</v>
      </c>
      <c r="G1641" s="14">
        <f>E1641/SUM(E$2:E$4165)</f>
        <v/>
      </c>
      <c r="H1641" s="14">
        <f>H1640+G1641</f>
        <v/>
      </c>
      <c r="I1641" s="5">
        <f>IF(H1641&lt;=p_rot_a,"A",IF(H1641&lt;=p_rot_b,"B","C"))</f>
        <v/>
      </c>
      <c r="J1641" s="5" t="inlineStr">
        <is>
          <t>NO</t>
        </is>
      </c>
    </row>
    <row r="1642">
      <c r="A1642" s="5" t="inlineStr">
        <is>
          <t>990044</t>
        </is>
      </c>
      <c r="B1642" s="5" t="inlineStr">
        <is>
          <t>LAUREL MEDIA CAÑA 2 EN VARAS</t>
        </is>
      </c>
      <c r="C1642" s="5" t="inlineStr">
        <is>
          <t>LAUREL</t>
        </is>
      </c>
      <c r="D1642" s="11" t="n">
        <v>293</v>
      </c>
      <c r="E1642" s="12" t="n">
        <v>63616.77</v>
      </c>
      <c r="F1642" s="12" t="n">
        <v>222916.77</v>
      </c>
      <c r="G1642" s="14">
        <f>E1642/SUM(E$2:E$4165)</f>
        <v/>
      </c>
      <c r="H1642" s="14">
        <f>H1641+G1642</f>
        <v/>
      </c>
      <c r="I1642" s="5">
        <f>IF(H1642&lt;=p_rot_a,"A",IF(H1642&lt;=p_rot_b,"B","C"))</f>
        <v/>
      </c>
      <c r="J1642" s="5" t="inlineStr">
        <is>
          <t>NO</t>
        </is>
      </c>
    </row>
    <row r="1643">
      <c r="A1643" s="5" t="inlineStr">
        <is>
          <t>464</t>
        </is>
      </c>
      <c r="B1643" s="5" t="inlineStr">
        <is>
          <t>TOTAL BATERIA LITIO 20V 2AH TFBLI20011</t>
        </is>
      </c>
      <c r="C1643" s="5" t="inlineStr">
        <is>
          <t>HERRAMIENTA ELECTRICA</t>
        </is>
      </c>
      <c r="D1643" s="11" t="n">
        <v>16</v>
      </c>
      <c r="E1643" s="12" t="n">
        <v>63523.6</v>
      </c>
      <c r="F1643" s="12" t="n">
        <v>216074.78</v>
      </c>
      <c r="G1643" s="14">
        <f>E1643/SUM(E$2:E$4165)</f>
        <v/>
      </c>
      <c r="H1643" s="14">
        <f>H1642+G1643</f>
        <v/>
      </c>
      <c r="I1643" s="5">
        <f>IF(H1643&lt;=p_rot_a,"A",IF(H1643&lt;=p_rot_b,"B","C"))</f>
        <v/>
      </c>
      <c r="J1643" s="5" t="inlineStr">
        <is>
          <t>NO</t>
        </is>
      </c>
    </row>
    <row r="1644">
      <c r="A1644" s="5" t="inlineStr">
        <is>
          <t>943111</t>
        </is>
      </c>
      <c r="B1644" s="5" t="inlineStr">
        <is>
          <t>TOTAL CANDADO 50MM TLK32502</t>
        </is>
      </c>
      <c r="C1644" s="5" t="inlineStr">
        <is>
          <t>FERRETERIA GENERAL</t>
        </is>
      </c>
      <c r="D1644" s="11" t="n">
        <v>39</v>
      </c>
      <c r="E1644" s="12" t="n">
        <v>63513.4</v>
      </c>
      <c r="F1644" s="12" t="n">
        <v>211963.24</v>
      </c>
      <c r="G1644" s="14">
        <f>E1644/SUM(E$2:E$4165)</f>
        <v/>
      </c>
      <c r="H1644" s="14">
        <f>H1643+G1644</f>
        <v/>
      </c>
      <c r="I1644" s="5">
        <f>IF(H1644&lt;=p_rot_a,"A",IF(H1644&lt;=p_rot_b,"B","C"))</f>
        <v/>
      </c>
      <c r="J1644" s="5" t="inlineStr">
        <is>
          <t>NO</t>
        </is>
      </c>
    </row>
    <row r="1645">
      <c r="A1645" s="5" t="inlineStr">
        <is>
          <t>34534653</t>
        </is>
      </c>
      <c r="B1645" s="5" t="inlineStr">
        <is>
          <t>TOTAL MASCARA SOLDAR ELECTRONICA REGULABLE TSP9306</t>
        </is>
      </c>
      <c r="C1645" s="5" t="inlineStr">
        <is>
          <t>HERRAMIENTA ELECTRICA</t>
        </is>
      </c>
      <c r="D1645" s="11" t="n">
        <v>15</v>
      </c>
      <c r="E1645" s="12" t="n">
        <v>63475.27</v>
      </c>
      <c r="F1645" s="12" t="n">
        <v>233255.77</v>
      </c>
      <c r="G1645" s="14">
        <f>E1645/SUM(E$2:E$4165)</f>
        <v/>
      </c>
      <c r="H1645" s="14">
        <f>H1644+G1645</f>
        <v/>
      </c>
      <c r="I1645" s="5">
        <f>IF(H1645&lt;=p_rot_a,"A",IF(H1645&lt;=p_rot_b,"B","C"))</f>
        <v/>
      </c>
      <c r="J1645" s="5" t="inlineStr">
        <is>
          <t>NO</t>
        </is>
      </c>
    </row>
    <row r="1646">
      <c r="A1646" s="5" t="inlineStr">
        <is>
          <t>73987</t>
        </is>
      </c>
      <c r="B1646" s="5" t="inlineStr">
        <is>
          <t>AGARRADERA MUEBLE 309-2 AB AC</t>
        </is>
      </c>
      <c r="C1646" s="5" t="inlineStr">
        <is>
          <t>FERRETERIA GENERAL</t>
        </is>
      </c>
      <c r="D1646" s="11" t="n">
        <v>97</v>
      </c>
      <c r="E1646" s="12" t="n">
        <v>63456.25</v>
      </c>
      <c r="F1646" s="12" t="n">
        <v>118001.62</v>
      </c>
      <c r="G1646" s="14">
        <f>E1646/SUM(E$2:E$4165)</f>
        <v/>
      </c>
      <c r="H1646" s="14">
        <f>H1645+G1646</f>
        <v/>
      </c>
      <c r="I1646" s="5">
        <f>IF(H1646&lt;=p_rot_a,"A",IF(H1646&lt;=p_rot_b,"B","C"))</f>
        <v/>
      </c>
      <c r="J1646" s="5" t="inlineStr">
        <is>
          <t>NO</t>
        </is>
      </c>
    </row>
    <row r="1647">
      <c r="A1647" s="5" t="inlineStr">
        <is>
          <t>351100300992186</t>
        </is>
      </c>
      <c r="B1647" s="5" t="inlineStr">
        <is>
          <t>$$ ETR-3 ESCURRIDOR DE TRASTES ACERO NEGRO 47501</t>
        </is>
      </c>
      <c r="C1647" s="5" t="inlineStr">
        <is>
          <t>GRIFERIA - ACC. BAÑO Y COCINA</t>
        </is>
      </c>
      <c r="D1647" s="11" t="n">
        <v>27</v>
      </c>
      <c r="E1647" s="12" t="n">
        <v>63417.12</v>
      </c>
      <c r="F1647" s="12" t="n">
        <v>214805.31</v>
      </c>
      <c r="G1647" s="14">
        <f>E1647/SUM(E$2:E$4165)</f>
        <v/>
      </c>
      <c r="H1647" s="14">
        <f>H1646+G1647</f>
        <v/>
      </c>
      <c r="I1647" s="5">
        <f>IF(H1647&lt;=p_rot_a,"A",IF(H1647&lt;=p_rot_b,"B","C"))</f>
        <v/>
      </c>
      <c r="J1647" s="5" t="inlineStr">
        <is>
          <t>NO</t>
        </is>
      </c>
    </row>
    <row r="1648">
      <c r="A1648" s="5" t="inlineStr">
        <is>
          <t>74031</t>
        </is>
      </c>
      <c r="B1648" s="5" t="inlineStr">
        <is>
          <t>TOTAL DISCO FLAP #80 4 1/2 TAC631153</t>
        </is>
      </c>
      <c r="C1648" s="5" t="inlineStr">
        <is>
          <t>FERRETERIA GENERAL</t>
        </is>
      </c>
      <c r="D1648" s="11" t="n">
        <v>119</v>
      </c>
      <c r="E1648" s="12" t="n">
        <v>63194.18</v>
      </c>
      <c r="F1648" s="12" t="n">
        <v>118059.88</v>
      </c>
      <c r="G1648" s="14">
        <f>E1648/SUM(E$2:E$4165)</f>
        <v/>
      </c>
      <c r="H1648" s="14">
        <f>H1647+G1648</f>
        <v/>
      </c>
      <c r="I1648" s="5">
        <f>IF(H1648&lt;=p_rot_a,"A",IF(H1648&lt;=p_rot_b,"B","C"))</f>
        <v/>
      </c>
      <c r="J1648" s="5" t="inlineStr">
        <is>
          <t>NO</t>
        </is>
      </c>
    </row>
    <row r="1649">
      <c r="A1649" s="5" t="inlineStr">
        <is>
          <t>10120005</t>
        </is>
      </c>
      <c r="B1649" s="5" t="inlineStr">
        <is>
          <t>PLATINA 1 X 1/8</t>
        </is>
      </c>
      <c r="C1649" s="5" t="inlineStr">
        <is>
          <t>PLATINA HIERRO</t>
        </is>
      </c>
      <c r="D1649" s="11" t="n">
        <v>129</v>
      </c>
      <c r="E1649" s="12" t="n">
        <v>63060.65</v>
      </c>
      <c r="F1649" s="12" t="n">
        <v>279361.09</v>
      </c>
      <c r="G1649" s="14">
        <f>E1649/SUM(E$2:E$4165)</f>
        <v/>
      </c>
      <c r="H1649" s="14">
        <f>H1648+G1649</f>
        <v/>
      </c>
      <c r="I1649" s="5">
        <f>IF(H1649&lt;=p_rot_a,"A",IF(H1649&lt;=p_rot_b,"B","C"))</f>
        <v/>
      </c>
      <c r="J1649" s="5" t="inlineStr">
        <is>
          <t>NO</t>
        </is>
      </c>
    </row>
    <row r="1650">
      <c r="A1650" s="5" t="inlineStr">
        <is>
          <t>351100300992851</t>
        </is>
      </c>
      <c r="B1650" s="5" t="inlineStr">
        <is>
          <t>IMPERFECTA LLAVE LAVATORIO 180MM NT16400-180</t>
        </is>
      </c>
      <c r="C1650" s="5" t="inlineStr">
        <is>
          <t>IMPORTACION GRIFERIA</t>
        </is>
      </c>
      <c r="D1650" s="11" t="n">
        <v>11</v>
      </c>
      <c r="E1650" s="12" t="n">
        <v>62953.13</v>
      </c>
      <c r="F1650" s="12" t="n">
        <v>96548.67</v>
      </c>
      <c r="G1650" s="14">
        <f>E1650/SUM(E$2:E$4165)</f>
        <v/>
      </c>
      <c r="H1650" s="14">
        <f>H1649+G1650</f>
        <v/>
      </c>
      <c r="I1650" s="5">
        <f>IF(H1650&lt;=p_rot_a,"A",IF(H1650&lt;=p_rot_b,"B","C"))</f>
        <v/>
      </c>
      <c r="J1650" s="5" t="inlineStr">
        <is>
          <t>NO</t>
        </is>
      </c>
    </row>
    <row r="1651">
      <c r="A1651" s="5" t="inlineStr">
        <is>
          <t>351100300991991</t>
        </is>
      </c>
      <c r="B1651" s="5" t="inlineStr">
        <is>
          <t>CACHERA PARA DUCHA EXPUESTA CROMADA MONOMANDO MB-909 TOSCANA 4324002039900</t>
        </is>
      </c>
      <c r="C1651" s="5" t="inlineStr">
        <is>
          <t>SIN CATEGORIA</t>
        </is>
      </c>
      <c r="D1651" s="11" t="n">
        <v>3</v>
      </c>
      <c r="E1651" s="12" t="n">
        <v>62854.4</v>
      </c>
      <c r="F1651" s="12" t="n">
        <v>256054.4</v>
      </c>
      <c r="G1651" s="14">
        <f>E1651/SUM(E$2:E$4165)</f>
        <v/>
      </c>
      <c r="H1651" s="14">
        <f>H1650+G1651</f>
        <v/>
      </c>
      <c r="I1651" s="5">
        <f>IF(H1651&lt;=p_rot_a,"A",IF(H1651&lt;=p_rot_b,"B","C"))</f>
        <v/>
      </c>
      <c r="J1651" s="5" t="inlineStr">
        <is>
          <t>NO</t>
        </is>
      </c>
    </row>
    <row r="1652">
      <c r="A1652" s="5" t="inlineStr">
        <is>
          <t>351100300992297</t>
        </is>
      </c>
      <c r="B1652" s="5" t="inlineStr">
        <is>
          <t>AQUA BLUE BRIDA 4 PULG  P-11612</t>
        </is>
      </c>
      <c r="C1652" s="5" t="inlineStr">
        <is>
          <t>IMPORTACION GRIFERIA</t>
        </is>
      </c>
      <c r="D1652" s="11" t="n">
        <v>25</v>
      </c>
      <c r="E1652" s="12" t="n">
        <v>62828.81</v>
      </c>
      <c r="F1652" s="12" t="n">
        <v>125960.65</v>
      </c>
      <c r="G1652" s="14">
        <f>E1652/SUM(E$2:E$4165)</f>
        <v/>
      </c>
      <c r="H1652" s="14">
        <f>H1651+G1652</f>
        <v/>
      </c>
      <c r="I1652" s="5">
        <f>IF(H1652&lt;=p_rot_a,"A",IF(H1652&lt;=p_rot_b,"B","C"))</f>
        <v/>
      </c>
      <c r="J1652" s="5" t="inlineStr">
        <is>
          <t>NO</t>
        </is>
      </c>
    </row>
    <row r="1653">
      <c r="A1653" s="5" t="inlineStr">
        <is>
          <t>PINT-IM-0014</t>
        </is>
      </c>
      <c r="B1653" s="5" t="inlineStr">
        <is>
          <t>LANCO SEAL COAT DEEP MATE GALON SC447-4</t>
        </is>
      </c>
      <c r="C1653" s="5" t="inlineStr">
        <is>
          <t>IMPERMEABILIZANTES</t>
        </is>
      </c>
      <c r="D1653" s="11" t="n">
        <v>9</v>
      </c>
      <c r="E1653" s="12" t="n">
        <v>62556.5</v>
      </c>
      <c r="F1653" s="12" t="n">
        <v>131017.7</v>
      </c>
      <c r="G1653" s="14">
        <f>E1653/SUM(E$2:E$4165)</f>
        <v/>
      </c>
      <c r="H1653" s="14">
        <f>H1652+G1653</f>
        <v/>
      </c>
      <c r="I1653" s="5">
        <f>IF(H1653&lt;=p_rot_a,"A",IF(H1653&lt;=p_rot_b,"B","C"))</f>
        <v/>
      </c>
      <c r="J1653" s="5" t="inlineStr">
        <is>
          <t>NO</t>
        </is>
      </c>
    </row>
    <row r="1654">
      <c r="A1654" s="5" t="inlineStr">
        <is>
          <t>PINT-PA-0082</t>
        </is>
      </c>
      <c r="B1654" s="5" t="inlineStr">
        <is>
          <t>SUPRA LATEX DEEP MATE GALON VA965-4</t>
        </is>
      </c>
      <c r="C1654" s="5" t="inlineStr">
        <is>
          <t>PINTURA ACRILICA</t>
        </is>
      </c>
      <c r="D1654" s="11" t="n">
        <v>10</v>
      </c>
      <c r="E1654" s="12" t="n">
        <v>62521.02</v>
      </c>
      <c r="F1654" s="12" t="n">
        <v>119746.02</v>
      </c>
      <c r="G1654" s="14">
        <f>E1654/SUM(E$2:E$4165)</f>
        <v/>
      </c>
      <c r="H1654" s="14">
        <f>H1653+G1654</f>
        <v/>
      </c>
      <c r="I1654" s="5">
        <f>IF(H1654&lt;=p_rot_a,"A",IF(H1654&lt;=p_rot_b,"B","C"))</f>
        <v/>
      </c>
      <c r="J1654" s="5" t="inlineStr">
        <is>
          <t>NO</t>
        </is>
      </c>
    </row>
    <row r="1655">
      <c r="A1655" s="5" t="inlineStr">
        <is>
          <t>71249</t>
        </is>
      </c>
      <c r="B1655" s="5" t="inlineStr">
        <is>
          <t>BROCA METAL 1/4 IRWIN</t>
        </is>
      </c>
      <c r="C1655" s="5" t="inlineStr">
        <is>
          <t>FERRETERIA GENERAL</t>
        </is>
      </c>
      <c r="D1655" s="11" t="n">
        <v>108</v>
      </c>
      <c r="E1655" s="12" t="n">
        <v>62359.51</v>
      </c>
      <c r="F1655" s="12" t="n">
        <v>150384.91</v>
      </c>
      <c r="G1655" s="14">
        <f>E1655/SUM(E$2:E$4165)</f>
        <v/>
      </c>
      <c r="H1655" s="14">
        <f>H1654+G1655</f>
        <v/>
      </c>
      <c r="I1655" s="5">
        <f>IF(H1655&lt;=p_rot_a,"A",IF(H1655&lt;=p_rot_b,"B","C"))</f>
        <v/>
      </c>
      <c r="J1655" s="5" t="inlineStr">
        <is>
          <t>NO</t>
        </is>
      </c>
    </row>
    <row r="1656">
      <c r="A1656" s="5" t="inlineStr">
        <is>
          <t>72199</t>
        </is>
      </c>
      <c r="B1656" s="5" t="inlineStr">
        <is>
          <t>TORNILLO CARROCERIA 5/16 X 5</t>
        </is>
      </c>
      <c r="C1656" s="5" t="inlineStr">
        <is>
          <t>TORNILLERIA</t>
        </is>
      </c>
      <c r="D1656" s="11" t="n">
        <v>462</v>
      </c>
      <c r="E1656" s="12" t="n">
        <v>62253.45</v>
      </c>
      <c r="F1656" s="12" t="n">
        <v>91993.44</v>
      </c>
      <c r="G1656" s="14">
        <f>E1656/SUM(E$2:E$4165)</f>
        <v/>
      </c>
      <c r="H1656" s="14">
        <f>H1655+G1656</f>
        <v/>
      </c>
      <c r="I1656" s="5">
        <f>IF(H1656&lt;=p_rot_a,"A",IF(H1656&lt;=p_rot_b,"B","C"))</f>
        <v/>
      </c>
      <c r="J1656" s="5" t="inlineStr">
        <is>
          <t>NO</t>
        </is>
      </c>
    </row>
    <row r="1657">
      <c r="A1657" s="5" t="inlineStr">
        <is>
          <t>351100300991153</t>
        </is>
      </c>
      <c r="B1657" s="5" t="inlineStr">
        <is>
          <t>CINTA METRICA 5M X 1 BOLT HARDEX KNIGHT</t>
        </is>
      </c>
      <c r="C1657" s="5" t="inlineStr">
        <is>
          <t>FERRETERIA GENERAL</t>
        </is>
      </c>
      <c r="D1657" s="11" t="n">
        <v>51</v>
      </c>
      <c r="E1657" s="12" t="n">
        <v>62056.2</v>
      </c>
      <c r="F1657" s="12" t="n">
        <v>143299.2</v>
      </c>
      <c r="G1657" s="14">
        <f>E1657/SUM(E$2:E$4165)</f>
        <v/>
      </c>
      <c r="H1657" s="14">
        <f>H1656+G1657</f>
        <v/>
      </c>
      <c r="I1657" s="5">
        <f>IF(H1657&lt;=p_rot_a,"A",IF(H1657&lt;=p_rot_b,"B","C"))</f>
        <v/>
      </c>
      <c r="J1657" s="5" t="inlineStr">
        <is>
          <t>NO</t>
        </is>
      </c>
    </row>
    <row r="1658">
      <c r="A1658" s="5" t="inlineStr">
        <is>
          <t>351100300991995</t>
        </is>
      </c>
      <c r="B1658" s="5" t="inlineStr">
        <is>
          <t>ESQUINERO DE002 TIPO MADERA PANEL ACANALADO 1X1 2.90M WALL PANEL</t>
        </is>
      </c>
      <c r="C1658" s="5" t="inlineStr">
        <is>
          <t>PANEL ACANALADO INTERIOR</t>
        </is>
      </c>
      <c r="D1658" s="11" t="n">
        <v>36</v>
      </c>
      <c r="E1658" s="12" t="n">
        <v>62041.03</v>
      </c>
      <c r="F1658" s="12" t="n">
        <v>108747.79</v>
      </c>
      <c r="G1658" s="14">
        <f>E1658/SUM(E$2:E$4165)</f>
        <v/>
      </c>
      <c r="H1658" s="14">
        <f>H1657+G1658</f>
        <v/>
      </c>
      <c r="I1658" s="5">
        <f>IF(H1658&lt;=p_rot_a,"A",IF(H1658&lt;=p_rot_b,"B","C"))</f>
        <v/>
      </c>
      <c r="J1658" s="5" t="inlineStr">
        <is>
          <t>NO</t>
        </is>
      </c>
    </row>
    <row r="1659">
      <c r="A1659" s="5" t="inlineStr">
        <is>
          <t>351100300992079</t>
        </is>
      </c>
      <c r="B1659" s="5" t="inlineStr">
        <is>
          <t>TOTAL COMBO 5 PCS TALADRO + PIST IMPACTO + ROTOMARTIL+ ESMERILADORA+ LINTERNA + MALETIN UTCKLI2019</t>
        </is>
      </c>
      <c r="C1659" s="5" t="inlineStr">
        <is>
          <t>SIN CATEGORIA</t>
        </is>
      </c>
      <c r="D1659" s="11" t="n">
        <v>2</v>
      </c>
      <c r="E1659" s="12" t="n">
        <v>62023</v>
      </c>
      <c r="F1659" s="12" t="n">
        <v>314149</v>
      </c>
      <c r="G1659" s="14">
        <f>E1659/SUM(E$2:E$4165)</f>
        <v/>
      </c>
      <c r="H1659" s="14">
        <f>H1658+G1659</f>
        <v/>
      </c>
      <c r="I1659" s="5">
        <f>IF(H1659&lt;=p_rot_a,"A",IF(H1659&lt;=p_rot_b,"B","C"))</f>
        <v/>
      </c>
      <c r="J1659" s="5" t="inlineStr">
        <is>
          <t>NO</t>
        </is>
      </c>
    </row>
    <row r="1660">
      <c r="A1660" s="5" t="inlineStr">
        <is>
          <t>72029</t>
        </is>
      </c>
      <c r="B1660" s="5" t="inlineStr">
        <is>
          <t>TORNILLO GYP TORLAK 1 PBX100</t>
        </is>
      </c>
      <c r="C1660" s="5" t="inlineStr">
        <is>
          <t>TORNILLERIA</t>
        </is>
      </c>
      <c r="D1660" s="11" t="n">
        <v>151</v>
      </c>
      <c r="E1660" s="12" t="n">
        <v>61981.42</v>
      </c>
      <c r="F1660" s="12" t="n">
        <v>143291.15</v>
      </c>
      <c r="G1660" s="14">
        <f>E1660/SUM(E$2:E$4165)</f>
        <v/>
      </c>
      <c r="H1660" s="14">
        <f>H1659+G1660</f>
        <v/>
      </c>
      <c r="I1660" s="5">
        <f>IF(H1660&lt;=p_rot_a,"A",IF(H1660&lt;=p_rot_b,"B","C"))</f>
        <v/>
      </c>
      <c r="J1660" s="5" t="inlineStr">
        <is>
          <t>NO</t>
        </is>
      </c>
    </row>
    <row r="1661">
      <c r="A1661" s="5" t="inlineStr">
        <is>
          <t>7144</t>
        </is>
      </c>
      <c r="B1661" s="5" t="inlineStr">
        <is>
          <t>FELPA P/TECHO 9 X 3/8 FOAM PRO CALI PRE</t>
        </is>
      </c>
      <c r="C1661" s="5" t="inlineStr">
        <is>
          <t>PINTURAS Y SELLADORES</t>
        </is>
      </c>
      <c r="D1661" s="11" t="n">
        <v>85</v>
      </c>
      <c r="E1661" s="12" t="n">
        <v>61875.26</v>
      </c>
      <c r="F1661" s="12" t="n">
        <v>212832.31</v>
      </c>
      <c r="G1661" s="14">
        <f>E1661/SUM(E$2:E$4165)</f>
        <v/>
      </c>
      <c r="H1661" s="14">
        <f>H1660+G1661</f>
        <v/>
      </c>
      <c r="I1661" s="5">
        <f>IF(H1661&lt;=p_rot_a,"A",IF(H1661&lt;=p_rot_b,"B","C"))</f>
        <v/>
      </c>
      <c r="J1661" s="5" t="inlineStr">
        <is>
          <t>NO</t>
        </is>
      </c>
    </row>
    <row r="1662">
      <c r="A1662" s="5" t="inlineStr">
        <is>
          <t>918211</t>
        </is>
      </c>
      <c r="B1662" s="5" t="inlineStr">
        <is>
          <t>TOTAL CINTA METRICA 5M TMT 126052</t>
        </is>
      </c>
      <c r="C1662" s="5" t="inlineStr">
        <is>
          <t>FERRETERIA GENERAL</t>
        </is>
      </c>
      <c r="D1662" s="11" t="n">
        <v>70</v>
      </c>
      <c r="E1662" s="12" t="n">
        <v>61872.39</v>
      </c>
      <c r="F1662" s="12" t="n">
        <v>152996.19</v>
      </c>
      <c r="G1662" s="14">
        <f>E1662/SUM(E$2:E$4165)</f>
        <v/>
      </c>
      <c r="H1662" s="14">
        <f>H1661+G1662</f>
        <v/>
      </c>
      <c r="I1662" s="5">
        <f>IF(H1662&lt;=p_rot_a,"A",IF(H1662&lt;=p_rot_b,"B","C"))</f>
        <v/>
      </c>
      <c r="J1662" s="5" t="inlineStr">
        <is>
          <t>NO</t>
        </is>
      </c>
    </row>
    <row r="1663">
      <c r="A1663" s="5" t="inlineStr">
        <is>
          <t>351100300991284</t>
        </is>
      </c>
      <c r="B1663" s="5" t="inlineStr">
        <is>
          <t>PROTECTO HIGH STANDARD LATEX MATE BLANCO GALON</t>
        </is>
      </c>
      <c r="C1663" s="5" t="inlineStr">
        <is>
          <t>SIN CATEGORIA</t>
        </is>
      </c>
      <c r="D1663" s="11" t="n">
        <v>14</v>
      </c>
      <c r="E1663" s="12" t="n">
        <v>61854.11</v>
      </c>
      <c r="F1663" s="12" t="n">
        <v>178387.17</v>
      </c>
      <c r="G1663" s="14">
        <f>E1663/SUM(E$2:E$4165)</f>
        <v/>
      </c>
      <c r="H1663" s="14">
        <f>H1662+G1663</f>
        <v/>
      </c>
      <c r="I1663" s="5">
        <f>IF(H1663&lt;=p_rot_a,"A",IF(H1663&lt;=p_rot_b,"B","C"))</f>
        <v/>
      </c>
      <c r="J1663" s="5" t="inlineStr">
        <is>
          <t>NO</t>
        </is>
      </c>
    </row>
    <row r="1664">
      <c r="A1664" s="5" t="inlineStr">
        <is>
          <t>2530572</t>
        </is>
      </c>
      <c r="B1664" s="5" t="inlineStr">
        <is>
          <t>LANCO ESPUMA EXPANSIVA GRANDE 750ML POLYFOAM 25.3OZ</t>
        </is>
      </c>
      <c r="C1664" s="5" t="inlineStr">
        <is>
          <t>PINTURAS Y SELLADORES</t>
        </is>
      </c>
      <c r="D1664" s="11" t="n">
        <v>34</v>
      </c>
      <c r="E1664" s="12" t="n">
        <v>61798.4</v>
      </c>
      <c r="F1664" s="12" t="n">
        <v>216294.4</v>
      </c>
      <c r="G1664" s="14">
        <f>E1664/SUM(E$2:E$4165)</f>
        <v/>
      </c>
      <c r="H1664" s="14">
        <f>H1663+G1664</f>
        <v/>
      </c>
      <c r="I1664" s="5">
        <f>IF(H1664&lt;=p_rot_a,"A",IF(H1664&lt;=p_rot_b,"B","C"))</f>
        <v/>
      </c>
      <c r="J1664" s="5" t="inlineStr">
        <is>
          <t>NO</t>
        </is>
      </c>
    </row>
    <row r="1665">
      <c r="A1665" s="5" t="inlineStr">
        <is>
          <t>10160019</t>
        </is>
      </c>
      <c r="B1665" s="5" t="inlineStr">
        <is>
          <t>TUBO IND. RECTANGULAR 1X2 1.20MM NEGRO</t>
        </is>
      </c>
      <c r="C1665" s="5" t="inlineStr">
        <is>
          <t>TUBERIA INDUSTRIAL</t>
        </is>
      </c>
      <c r="D1665" s="11" t="n">
        <v>69</v>
      </c>
      <c r="E1665" s="12" t="n">
        <v>61759.6</v>
      </c>
      <c r="F1665" s="12" t="n">
        <v>349779.4</v>
      </c>
      <c r="G1665" s="14">
        <f>E1665/SUM(E$2:E$4165)</f>
        <v/>
      </c>
      <c r="H1665" s="14">
        <f>H1664+G1665</f>
        <v/>
      </c>
      <c r="I1665" s="5">
        <f>IF(H1665&lt;=p_rot_a,"A",IF(H1665&lt;=p_rot_b,"B","C"))</f>
        <v/>
      </c>
      <c r="J1665" s="5" t="inlineStr">
        <is>
          <t>NO</t>
        </is>
      </c>
    </row>
    <row r="1666">
      <c r="A1666" s="5" t="inlineStr">
        <is>
          <t>PINT-AN-0050</t>
        </is>
      </c>
      <c r="B1666" s="5" t="inlineStr">
        <is>
          <t>ESMALTE LANCO RAPID DRY NEGRO 1/4 RD3458-5</t>
        </is>
      </c>
      <c r="C1666" s="5" t="inlineStr">
        <is>
          <t>ANTICORROSIVOS Y BASE ACEITE</t>
        </is>
      </c>
      <c r="D1666" s="11" t="n">
        <v>35</v>
      </c>
      <c r="E1666" s="12" t="n">
        <v>61646.84</v>
      </c>
      <c r="F1666" s="12" t="n">
        <v>217433.1</v>
      </c>
      <c r="G1666" s="14">
        <f>E1666/SUM(E$2:E$4165)</f>
        <v/>
      </c>
      <c r="H1666" s="14">
        <f>H1665+G1666</f>
        <v/>
      </c>
      <c r="I1666" s="5">
        <f>IF(H1666&lt;=p_rot_a,"A",IF(H1666&lt;=p_rot_b,"B","C"))</f>
        <v/>
      </c>
      <c r="J1666" s="5" t="inlineStr">
        <is>
          <t>NO</t>
        </is>
      </c>
    </row>
    <row r="1667">
      <c r="A1667" s="5" t="inlineStr">
        <is>
          <t>351100300991563</t>
        </is>
      </c>
      <c r="B1667" s="5" t="inlineStr">
        <is>
          <t>DIAMOND ASIENTO INODORO BLANCO ELONGADO S065 CIERRE LENTO</t>
        </is>
      </c>
      <c r="C1667" s="5" t="inlineStr">
        <is>
          <t>LOZA SANITARIA</t>
        </is>
      </c>
      <c r="D1667" s="11" t="n">
        <v>13</v>
      </c>
      <c r="E1667" s="12" t="n">
        <v>61641.3</v>
      </c>
      <c r="F1667" s="12" t="n">
        <v>129630</v>
      </c>
      <c r="G1667" s="14">
        <f>E1667/SUM(E$2:E$4165)</f>
        <v/>
      </c>
      <c r="H1667" s="14">
        <f>H1666+G1667</f>
        <v/>
      </c>
      <c r="I1667" s="5">
        <f>IF(H1667&lt;=p_rot_a,"A",IF(H1667&lt;=p_rot_b,"B","C"))</f>
        <v/>
      </c>
      <c r="J1667" s="5" t="inlineStr">
        <is>
          <t>NO</t>
        </is>
      </c>
    </row>
    <row r="1668">
      <c r="A1668" s="5" t="inlineStr">
        <is>
          <t>PINT-AN-0036</t>
        </is>
      </c>
      <c r="B1668" s="5" t="inlineStr">
        <is>
          <t>LANCO DUREX VERDE ANTICORROSIVO CUBETA DE739-2</t>
        </is>
      </c>
      <c r="C1668" s="5" t="inlineStr">
        <is>
          <t>ANTICORROSIVOS Y BASE ACEITE</t>
        </is>
      </c>
      <c r="D1668" s="11" t="n">
        <v>2</v>
      </c>
      <c r="E1668" s="12" t="n">
        <v>61627.78</v>
      </c>
      <c r="F1668" s="12" t="n">
        <v>178495.58</v>
      </c>
      <c r="G1668" s="14">
        <f>E1668/SUM(E$2:E$4165)</f>
        <v/>
      </c>
      <c r="H1668" s="14">
        <f>H1667+G1668</f>
        <v/>
      </c>
      <c r="I1668" s="5">
        <f>IF(H1668&lt;=p_rot_a,"A",IF(H1668&lt;=p_rot_b,"B","C"))</f>
        <v/>
      </c>
      <c r="J1668" s="5" t="inlineStr">
        <is>
          <t>NO</t>
        </is>
      </c>
    </row>
    <row r="1669">
      <c r="A1669" s="5" t="inlineStr">
        <is>
          <t>11117</t>
        </is>
      </c>
      <c r="B1669" s="5" t="inlineStr">
        <is>
          <t>LLAVE CHORRO TRUPER 1/2 FOSET 49082</t>
        </is>
      </c>
      <c r="C1669" s="5" t="inlineStr">
        <is>
          <t>GRIFERIA - ACC. BAÑO Y COCINA</t>
        </is>
      </c>
      <c r="D1669" s="11" t="n">
        <v>53</v>
      </c>
      <c r="E1669" s="12" t="n">
        <v>61531.95</v>
      </c>
      <c r="F1669" s="12" t="n">
        <v>131347.83</v>
      </c>
      <c r="G1669" s="14">
        <f>E1669/SUM(E$2:E$4165)</f>
        <v/>
      </c>
      <c r="H1669" s="14">
        <f>H1668+G1669</f>
        <v/>
      </c>
      <c r="I1669" s="5">
        <f>IF(H1669&lt;=p_rot_a,"A",IF(H1669&lt;=p_rot_b,"B","C"))</f>
        <v/>
      </c>
      <c r="J1669" s="5" t="inlineStr">
        <is>
          <t>NO</t>
        </is>
      </c>
    </row>
    <row r="1670">
      <c r="A1670" s="5" t="inlineStr">
        <is>
          <t>7891</t>
        </is>
      </c>
      <c r="B1670" s="5" t="inlineStr">
        <is>
          <t>PRESERVANTE MADERA USO INTERIOR LITRO XILOBOR</t>
        </is>
      </c>
      <c r="C1670" s="5" t="inlineStr">
        <is>
          <t>FERRETERIA GENERAL</t>
        </is>
      </c>
      <c r="D1670" s="11" t="n">
        <v>88</v>
      </c>
      <c r="E1670" s="12" t="n">
        <v>61521.5</v>
      </c>
      <c r="F1670" s="12" t="n">
        <v>192108.36</v>
      </c>
      <c r="G1670" s="14">
        <f>E1670/SUM(E$2:E$4165)</f>
        <v/>
      </c>
      <c r="H1670" s="14">
        <f>H1669+G1670</f>
        <v/>
      </c>
      <c r="I1670" s="5">
        <f>IF(H1670&lt;=p_rot_a,"A",IF(H1670&lt;=p_rot_b,"B","C"))</f>
        <v/>
      </c>
      <c r="J1670" s="5" t="inlineStr">
        <is>
          <t>NO</t>
        </is>
      </c>
    </row>
    <row r="1671">
      <c r="A1671" s="5" t="inlineStr">
        <is>
          <t>9217</t>
        </is>
      </c>
      <c r="B1671" s="5" t="inlineStr">
        <is>
          <t>FOSA SEPTICA AVANZADA TS FORTE 1950L ECOTANK</t>
        </is>
      </c>
      <c r="C1671" s="5" t="inlineStr">
        <is>
          <t>FERRETERIA GENERAL</t>
        </is>
      </c>
      <c r="D1671" s="11" t="n">
        <v>1</v>
      </c>
      <c r="E1671" s="12" t="n">
        <v>61513.1</v>
      </c>
      <c r="F1671" s="12" t="n">
        <v>238053.1</v>
      </c>
      <c r="G1671" s="14">
        <f>E1671/SUM(E$2:E$4165)</f>
        <v/>
      </c>
      <c r="H1671" s="14">
        <f>H1670+G1671</f>
        <v/>
      </c>
      <c r="I1671" s="5">
        <f>IF(H1671&lt;=p_rot_a,"A",IF(H1671&lt;=p_rot_b,"B","C"))</f>
        <v/>
      </c>
      <c r="J1671" s="5" t="inlineStr">
        <is>
          <t>NO</t>
        </is>
      </c>
    </row>
    <row r="1672">
      <c r="A1672" s="5" t="inlineStr">
        <is>
          <t>111340</t>
        </is>
      </c>
      <c r="B1672" s="5" t="inlineStr">
        <is>
          <t>LLAVE LAVATORIO SENCILLA 90130 EZ-FLO</t>
        </is>
      </c>
      <c r="C1672" s="5" t="inlineStr">
        <is>
          <t>GRIFERIA - ACC. BAÑO Y COCINA</t>
        </is>
      </c>
      <c r="D1672" s="11" t="n">
        <v>30</v>
      </c>
      <c r="E1672" s="12" t="n">
        <v>61405.84</v>
      </c>
      <c r="F1672" s="12" t="n">
        <v>222632.44</v>
      </c>
      <c r="G1672" s="14">
        <f>E1672/SUM(E$2:E$4165)</f>
        <v/>
      </c>
      <c r="H1672" s="14">
        <f>H1671+G1672</f>
        <v/>
      </c>
      <c r="I1672" s="5">
        <f>IF(H1672&lt;=p_rot_a,"A",IF(H1672&lt;=p_rot_b,"B","C"))</f>
        <v/>
      </c>
      <c r="J1672" s="5" t="inlineStr">
        <is>
          <t>NO</t>
        </is>
      </c>
    </row>
    <row r="1673">
      <c r="A1673" s="5" t="inlineStr">
        <is>
          <t>351100300992218</t>
        </is>
      </c>
      <c r="B1673" s="5" t="inlineStr">
        <is>
          <t>DESAGUE LAVATORIO CON SIFON CON REGISTRO PLASTICO AQP-015</t>
        </is>
      </c>
      <c r="C1673" s="5" t="inlineStr">
        <is>
          <t>IMPORTACION GRIFERIA</t>
        </is>
      </c>
      <c r="D1673" s="11" t="n">
        <v>84</v>
      </c>
      <c r="E1673" s="12" t="n">
        <v>61351.89</v>
      </c>
      <c r="F1673" s="12" t="n">
        <v>131513.48</v>
      </c>
      <c r="G1673" s="14">
        <f>E1673/SUM(E$2:E$4165)</f>
        <v/>
      </c>
      <c r="H1673" s="14">
        <f>H1672+G1673</f>
        <v/>
      </c>
      <c r="I1673" s="5">
        <f>IF(H1673&lt;=p_rot_a,"A",IF(H1673&lt;=p_rot_b,"B","C"))</f>
        <v/>
      </c>
      <c r="J1673" s="5" t="inlineStr">
        <is>
          <t>NO</t>
        </is>
      </c>
    </row>
    <row r="1674">
      <c r="A1674" s="5" t="inlineStr">
        <is>
          <t>351100300992658</t>
        </is>
      </c>
      <c r="B1674" s="5" t="inlineStr">
        <is>
          <t xml:space="preserve"> FANG CACHERA LAVATORIO DORADO DORADO FF-6107G</t>
        </is>
      </c>
      <c r="C1674" s="5" t="inlineStr">
        <is>
          <t>IMPORTACION GRIFERIA</t>
        </is>
      </c>
      <c r="D1674" s="11" t="n">
        <v>5</v>
      </c>
      <c r="E1674" s="12" t="n">
        <v>61250.62</v>
      </c>
      <c r="F1674" s="12" t="n">
        <v>116084.08</v>
      </c>
      <c r="G1674" s="14">
        <f>E1674/SUM(E$2:E$4165)</f>
        <v/>
      </c>
      <c r="H1674" s="14">
        <f>H1673+G1674</f>
        <v/>
      </c>
      <c r="I1674" s="5">
        <f>IF(H1674&lt;=p_rot_a,"A",IF(H1674&lt;=p_rot_b,"B","C"))</f>
        <v/>
      </c>
      <c r="J1674" s="5" t="inlineStr">
        <is>
          <t>NO</t>
        </is>
      </c>
    </row>
    <row r="1675">
      <c r="A1675" s="5" t="inlineStr">
        <is>
          <t>PINT-PS-0017</t>
        </is>
      </c>
      <c r="B1675" s="5" t="inlineStr">
        <is>
          <t>BOSNY SPRAY TRANSPARENTE  BRILLANTE  SB-190</t>
        </is>
      </c>
      <c r="C1675" s="5" t="inlineStr">
        <is>
          <t>PINTURA SPRAY</t>
        </is>
      </c>
      <c r="D1675" s="11" t="n">
        <v>80</v>
      </c>
      <c r="E1675" s="12" t="n">
        <v>61196.83</v>
      </c>
      <c r="F1675" s="12" t="n">
        <v>217104.68</v>
      </c>
      <c r="G1675" s="14">
        <f>E1675/SUM(E$2:E$4165)</f>
        <v/>
      </c>
      <c r="H1675" s="14">
        <f>H1674+G1675</f>
        <v/>
      </c>
      <c r="I1675" s="5">
        <f>IF(H1675&lt;=p_rot_a,"A",IF(H1675&lt;=p_rot_b,"B","C"))</f>
        <v/>
      </c>
      <c r="J1675" s="5" t="inlineStr">
        <is>
          <t>NO</t>
        </is>
      </c>
    </row>
    <row r="1676">
      <c r="A1676" s="5" t="inlineStr">
        <is>
          <t>351100300991640</t>
        </is>
      </c>
      <c r="B1676" s="5" t="inlineStr">
        <is>
          <t>GRACIELA LAVATORIO BOWL CONICO BLANCO 5015 60000109</t>
        </is>
      </c>
      <c r="C1676" s="5" t="inlineStr">
        <is>
          <t>LOZA SANITARIA</t>
        </is>
      </c>
      <c r="D1676" s="11" t="n">
        <v>9</v>
      </c>
      <c r="E1676" s="12" t="n">
        <v>61167.52</v>
      </c>
      <c r="F1676" s="12" t="n">
        <v>180859.08</v>
      </c>
      <c r="G1676" s="14">
        <f>E1676/SUM(E$2:E$4165)</f>
        <v/>
      </c>
      <c r="H1676" s="14">
        <f>H1675+G1676</f>
        <v/>
      </c>
      <c r="I1676" s="5">
        <f>IF(H1676&lt;=p_rot_a,"A",IF(H1676&lt;=p_rot_b,"B","C"))</f>
        <v/>
      </c>
      <c r="J1676" s="5" t="inlineStr">
        <is>
          <t>NO</t>
        </is>
      </c>
    </row>
    <row r="1677">
      <c r="A1677" s="5" t="inlineStr">
        <is>
          <t>584</t>
        </is>
      </c>
      <c r="B1677" s="5" t="inlineStr">
        <is>
          <t>LAMINA PLYWOOD 18MM</t>
        </is>
      </c>
      <c r="C1677" s="5" t="inlineStr">
        <is>
          <t>LAMINAS Y PERFILERIA LIVIANA</t>
        </is>
      </c>
      <c r="D1677" s="11" t="n">
        <v>13</v>
      </c>
      <c r="E1677" s="12" t="n">
        <v>61164.89</v>
      </c>
      <c r="F1677" s="12" t="n">
        <v>243205.8</v>
      </c>
      <c r="G1677" s="14">
        <f>E1677/SUM(E$2:E$4165)</f>
        <v/>
      </c>
      <c r="H1677" s="14">
        <f>H1676+G1677</f>
        <v/>
      </c>
      <c r="I1677" s="5">
        <f>IF(H1677&lt;=p_rot_a,"A",IF(H1677&lt;=p_rot_b,"B","C"))</f>
        <v/>
      </c>
      <c r="J1677" s="5" t="inlineStr">
        <is>
          <t>NO</t>
        </is>
      </c>
    </row>
    <row r="1678">
      <c r="A1678" s="5" t="inlineStr">
        <is>
          <t>30246</t>
        </is>
      </c>
      <c r="B1678" s="5" t="inlineStr">
        <is>
          <t>CONECTOR BARRIL #4</t>
        </is>
      </c>
      <c r="C1678" s="5" t="inlineStr">
        <is>
          <t>ACCESORIOS ELECTRICOS Y CABLES</t>
        </is>
      </c>
      <c r="D1678" s="11" t="n">
        <v>109</v>
      </c>
      <c r="E1678" s="12" t="n">
        <v>60810.88</v>
      </c>
      <c r="F1678" s="12" t="n">
        <v>107924.68</v>
      </c>
      <c r="G1678" s="14">
        <f>E1678/SUM(E$2:E$4165)</f>
        <v/>
      </c>
      <c r="H1678" s="14">
        <f>H1677+G1678</f>
        <v/>
      </c>
      <c r="I1678" s="5">
        <f>IF(H1678&lt;=p_rot_a,"A",IF(H1678&lt;=p_rot_b,"B","C"))</f>
        <v/>
      </c>
      <c r="J1678" s="5" t="inlineStr">
        <is>
          <t>NO</t>
        </is>
      </c>
    </row>
    <row r="1679">
      <c r="A1679" s="5" t="inlineStr">
        <is>
          <t>351100300992454</t>
        </is>
      </c>
      <c r="B1679" s="5" t="inlineStr">
        <is>
          <t>MUEBLE LAVATORIO XL GRANDE CAFE OSCURO MELAMINA 55 X 55CM NO INCLUYE LOZA</t>
        </is>
      </c>
      <c r="C1679" s="5" t="inlineStr">
        <is>
          <t>LOZA SANITARIA</t>
        </is>
      </c>
      <c r="D1679" s="11" t="n">
        <v>4</v>
      </c>
      <c r="E1679" s="12" t="n">
        <v>60782.8</v>
      </c>
      <c r="F1679" s="12" t="n">
        <v>194690.27</v>
      </c>
      <c r="G1679" s="14">
        <f>E1679/SUM(E$2:E$4165)</f>
        <v/>
      </c>
      <c r="H1679" s="14">
        <f>H1678+G1679</f>
        <v/>
      </c>
      <c r="I1679" s="5">
        <f>IF(H1679&lt;=p_rot_a,"A",IF(H1679&lt;=p_rot_b,"B","C"))</f>
        <v/>
      </c>
      <c r="J1679" s="5" t="inlineStr">
        <is>
          <t>NO</t>
        </is>
      </c>
    </row>
    <row r="1680">
      <c r="A1680" s="5" t="inlineStr">
        <is>
          <t>71728</t>
        </is>
      </c>
      <c r="B1680" s="5" t="inlineStr">
        <is>
          <t>AGUILA ENCHUFE  220 NTP 80</t>
        </is>
      </c>
      <c r="C1680" s="5" t="inlineStr">
        <is>
          <t>ACCESORIOS ELECTRICOS Y CABLES</t>
        </is>
      </c>
      <c r="D1680" s="11" t="n">
        <v>71</v>
      </c>
      <c r="E1680" s="12" t="n">
        <v>60607.65</v>
      </c>
      <c r="F1680" s="12" t="n">
        <v>200124.49</v>
      </c>
      <c r="G1680" s="14">
        <f>E1680/SUM(E$2:E$4165)</f>
        <v/>
      </c>
      <c r="H1680" s="14">
        <f>H1679+G1680</f>
        <v/>
      </c>
      <c r="I1680" s="5">
        <f>IF(H1680&lt;=p_rot_a,"A",IF(H1680&lt;=p_rot_b,"B","C"))</f>
        <v/>
      </c>
      <c r="J1680" s="5" t="inlineStr">
        <is>
          <t>NO</t>
        </is>
      </c>
    </row>
    <row r="1681">
      <c r="A1681" s="5" t="inlineStr">
        <is>
          <t>351100300990204</t>
        </is>
      </c>
      <c r="B1681" s="5" t="inlineStr">
        <is>
          <t>BOSCH SIERRA DE MESA 10 1800W GTS 254</t>
        </is>
      </c>
      <c r="C1681" s="5" t="inlineStr">
        <is>
          <t>HERRAMIENTA ELECTRICA</t>
        </is>
      </c>
      <c r="D1681" s="11" t="n">
        <v>2</v>
      </c>
      <c r="E1681" s="12" t="n">
        <v>60554.31</v>
      </c>
      <c r="F1681" s="12" t="n">
        <v>314654.31</v>
      </c>
      <c r="G1681" s="14">
        <f>E1681/SUM(E$2:E$4165)</f>
        <v/>
      </c>
      <c r="H1681" s="14">
        <f>H1680+G1681</f>
        <v/>
      </c>
      <c r="I1681" s="5">
        <f>IF(H1681&lt;=p_rot_a,"A",IF(H1681&lt;=p_rot_b,"B","C"))</f>
        <v/>
      </c>
      <c r="J1681" s="5" t="inlineStr">
        <is>
          <t>NO</t>
        </is>
      </c>
    </row>
    <row r="1682">
      <c r="A1682" s="5" t="inlineStr">
        <is>
          <t>30520</t>
        </is>
      </c>
      <c r="B1682" s="5" t="inlineStr">
        <is>
          <t>CONECTOR BARRIL BEIGE/ROJO 3M AMERICANO</t>
        </is>
      </c>
      <c r="C1682" s="5" t="inlineStr">
        <is>
          <t>ACCESORIOS ELECTRICOS Y CABLES</t>
        </is>
      </c>
      <c r="D1682" s="11" t="n">
        <v>1258</v>
      </c>
      <c r="E1682" s="12" t="n">
        <v>60492.58</v>
      </c>
      <c r="F1682" s="12" t="n">
        <v>182704.07</v>
      </c>
      <c r="G1682" s="14">
        <f>E1682/SUM(E$2:E$4165)</f>
        <v/>
      </c>
      <c r="H1682" s="14">
        <f>H1681+G1682</f>
        <v/>
      </c>
      <c r="I1682" s="5">
        <f>IF(H1682&lt;=p_rot_a,"A",IF(H1682&lt;=p_rot_b,"B","C"))</f>
        <v/>
      </c>
      <c r="J1682" s="5" t="inlineStr">
        <is>
          <t>NO</t>
        </is>
      </c>
    </row>
    <row r="1683">
      <c r="A1683" s="5" t="inlineStr">
        <is>
          <t>351100300991675</t>
        </is>
      </c>
      <c r="B1683" s="5" t="inlineStr">
        <is>
          <t>PFISTER CACHERA FREGADERO 035PF0C PS CROMADO</t>
        </is>
      </c>
      <c r="C1683" s="5" t="inlineStr">
        <is>
          <t>GRIFERIA - ACC. BAÑO Y COCINA</t>
        </is>
      </c>
      <c r="D1683" s="11" t="n">
        <v>10</v>
      </c>
      <c r="E1683" s="12" t="n">
        <v>60382.71</v>
      </c>
      <c r="F1683" s="12" t="n">
        <v>187681.11</v>
      </c>
      <c r="G1683" s="14">
        <f>E1683/SUM(E$2:E$4165)</f>
        <v/>
      </c>
      <c r="H1683" s="14">
        <f>H1682+G1683</f>
        <v/>
      </c>
      <c r="I1683" s="5">
        <f>IF(H1683&lt;=p_rot_a,"A",IF(H1683&lt;=p_rot_b,"B","C"))</f>
        <v/>
      </c>
      <c r="J1683" s="5" t="inlineStr">
        <is>
          <t>NO</t>
        </is>
      </c>
    </row>
    <row r="1684">
      <c r="A1684" s="5" t="inlineStr">
        <is>
          <t>976</t>
        </is>
      </c>
      <c r="B1684" s="5" t="inlineStr">
        <is>
          <t>TUBO PVC 1 PARED GRUESA COMPLETO 6MTS</t>
        </is>
      </c>
      <c r="C1684" s="5" t="inlineStr">
        <is>
          <t>TUBERIA PVC, CANOAS Y ACCESORIOS</t>
        </is>
      </c>
      <c r="D1684" s="11" t="n">
        <v>16</v>
      </c>
      <c r="E1684" s="12" t="n">
        <v>60250.27</v>
      </c>
      <c r="F1684" s="12" t="n">
        <v>159337.51</v>
      </c>
      <c r="G1684" s="14">
        <f>E1684/SUM(E$2:E$4165)</f>
        <v/>
      </c>
      <c r="H1684" s="14">
        <f>H1683+G1684</f>
        <v/>
      </c>
      <c r="I1684" s="5">
        <f>IF(H1684&lt;=p_rot_a,"A",IF(H1684&lt;=p_rot_b,"B","C"))</f>
        <v/>
      </c>
      <c r="J1684" s="5" t="inlineStr">
        <is>
          <t>NO</t>
        </is>
      </c>
    </row>
    <row r="1685">
      <c r="A1685" s="5" t="inlineStr">
        <is>
          <t>7935</t>
        </is>
      </c>
      <c r="B1685" s="5" t="inlineStr">
        <is>
          <t>LIJA MADERA #120</t>
        </is>
      </c>
      <c r="C1685" s="5" t="inlineStr">
        <is>
          <t>FERRETERIA GENERAL</t>
        </is>
      </c>
      <c r="D1685" s="11" t="n">
        <v>337</v>
      </c>
      <c r="E1685" s="12" t="n">
        <v>60063.37</v>
      </c>
      <c r="F1685" s="12" t="n">
        <v>123834.59</v>
      </c>
      <c r="G1685" s="14">
        <f>E1685/SUM(E$2:E$4165)</f>
        <v/>
      </c>
      <c r="H1685" s="14">
        <f>H1684+G1685</f>
        <v/>
      </c>
      <c r="I1685" s="5">
        <f>IF(H1685&lt;=p_rot_a,"A",IF(H1685&lt;=p_rot_b,"B","C"))</f>
        <v/>
      </c>
      <c r="J1685" s="5" t="inlineStr">
        <is>
          <t>NO</t>
        </is>
      </c>
    </row>
    <row r="1686">
      <c r="A1686" s="5" t="inlineStr">
        <is>
          <t>PINT-AN-0042</t>
        </is>
      </c>
      <c r="B1686" s="5" t="inlineStr">
        <is>
          <t>LANCO EXPRESS DEEP GALON ACEITE EC348-4</t>
        </is>
      </c>
      <c r="C1686" s="5" t="inlineStr">
        <is>
          <t>ANTICORROSIVOS Y BASE ACEITE</t>
        </is>
      </c>
      <c r="D1686" s="11" t="n">
        <v>7</v>
      </c>
      <c r="E1686" s="12" t="n">
        <v>60034.58</v>
      </c>
      <c r="F1686" s="12" t="n">
        <v>119421.83</v>
      </c>
      <c r="G1686" s="14">
        <f>E1686/SUM(E$2:E$4165)</f>
        <v/>
      </c>
      <c r="H1686" s="14">
        <f>H1685+G1686</f>
        <v/>
      </c>
      <c r="I1686" s="5">
        <f>IF(H1686&lt;=p_rot_a,"A",IF(H1686&lt;=p_rot_b,"B","C"))</f>
        <v/>
      </c>
      <c r="J1686" s="5" t="inlineStr">
        <is>
          <t>NO</t>
        </is>
      </c>
    </row>
    <row r="1687">
      <c r="A1687" s="5" t="inlineStr">
        <is>
          <t>351100300990766</t>
        </is>
      </c>
      <c r="B1687" s="5" t="inlineStr">
        <is>
          <t>$$ CEDAZO PLASTICO 15X15 TIPO JORDOMEX</t>
        </is>
      </c>
      <c r="C1687" s="5" t="inlineStr">
        <is>
          <t>FERRETERIA GENERAL</t>
        </is>
      </c>
      <c r="D1687" s="11" t="n">
        <v>83</v>
      </c>
      <c r="E1687" s="12" t="n">
        <v>59734.64</v>
      </c>
      <c r="F1687" s="12" t="n">
        <v>173278.64</v>
      </c>
      <c r="G1687" s="14">
        <f>E1687/SUM(E$2:E$4165)</f>
        <v/>
      </c>
      <c r="H1687" s="14">
        <f>H1686+G1687</f>
        <v/>
      </c>
      <c r="I1687" s="5">
        <f>IF(H1687&lt;=p_rot_a,"A",IF(H1687&lt;=p_rot_b,"B","C"))</f>
        <v/>
      </c>
      <c r="J1687" s="5" t="inlineStr">
        <is>
          <t>NO</t>
        </is>
      </c>
    </row>
    <row r="1688">
      <c r="A1688" s="5" t="inlineStr">
        <is>
          <t>7742</t>
        </is>
      </c>
      <c r="B1688" s="5" t="inlineStr">
        <is>
          <t>TACHUELON ACERO 1 BOLSA 10 UNI</t>
        </is>
      </c>
      <c r="C1688" s="5" t="inlineStr">
        <is>
          <t>FERRETERIA GENERAL</t>
        </is>
      </c>
      <c r="D1688" s="11" t="n">
        <v>330</v>
      </c>
      <c r="E1688" s="12" t="n">
        <v>59643.76</v>
      </c>
      <c r="F1688" s="12" t="n">
        <v>157359.65</v>
      </c>
      <c r="G1688" s="14">
        <f>E1688/SUM(E$2:E$4165)</f>
        <v/>
      </c>
      <c r="H1688" s="14">
        <f>H1687+G1688</f>
        <v/>
      </c>
      <c r="I1688" s="5">
        <f>IF(H1688&lt;=p_rot_a,"A",IF(H1688&lt;=p_rot_b,"B","C"))</f>
        <v/>
      </c>
      <c r="J1688" s="5" t="inlineStr">
        <is>
          <t>NO</t>
        </is>
      </c>
    </row>
    <row r="1689">
      <c r="A1689" s="5" t="inlineStr">
        <is>
          <t>20140016</t>
        </is>
      </c>
      <c r="B1689" s="5" t="inlineStr">
        <is>
          <t>CERAMICA CATERINA SEMI ANTIDESLIZANTE 2.15M2 34X34 BORDE IRREGULAR PRIMERA CALIDAD</t>
        </is>
      </c>
      <c r="C1689" s="5" t="inlineStr">
        <is>
          <t>SIN CATEGORIA</t>
        </is>
      </c>
      <c r="D1689" s="11" t="n">
        <v>43</v>
      </c>
      <c r="E1689" s="12" t="n">
        <v>59582.19</v>
      </c>
      <c r="F1689" s="12" t="n">
        <v>260663.72</v>
      </c>
      <c r="G1689" s="14">
        <f>E1689/SUM(E$2:E$4165)</f>
        <v/>
      </c>
      <c r="H1689" s="14">
        <f>H1688+G1689</f>
        <v/>
      </c>
      <c r="I1689" s="5">
        <f>IF(H1689&lt;=p_rot_a,"A",IF(H1689&lt;=p_rot_b,"B","C"))</f>
        <v/>
      </c>
      <c r="J1689" s="5" t="inlineStr">
        <is>
          <t>NO</t>
        </is>
      </c>
    </row>
    <row r="1690">
      <c r="A1690" s="5" t="inlineStr">
        <is>
          <t>351100300991982</t>
        </is>
      </c>
      <c r="B1690" s="5" t="inlineStr">
        <is>
          <t>$$ TOSCANA DESAGUE LAVATORIO NEGRO INOXIDABLE NEG STP05</t>
        </is>
      </c>
      <c r="C1690" s="5" t="inlineStr">
        <is>
          <t>SIN CATEGORIA</t>
        </is>
      </c>
      <c r="D1690" s="11" t="n">
        <v>46</v>
      </c>
      <c r="E1690" s="12" t="n">
        <v>59504.28</v>
      </c>
      <c r="F1690" s="12" t="n">
        <v>213195.28</v>
      </c>
      <c r="G1690" s="14">
        <f>E1690/SUM(E$2:E$4165)</f>
        <v/>
      </c>
      <c r="H1690" s="14">
        <f>H1689+G1690</f>
        <v/>
      </c>
      <c r="I1690" s="5">
        <f>IF(H1690&lt;=p_rot_a,"A",IF(H1690&lt;=p_rot_b,"B","C"))</f>
        <v/>
      </c>
      <c r="J1690" s="5" t="inlineStr">
        <is>
          <t>NO</t>
        </is>
      </c>
    </row>
    <row r="1691">
      <c r="A1691" s="5" t="inlineStr">
        <is>
          <t>20140023</t>
        </is>
      </c>
      <c r="B1691" s="5" t="inlineStr">
        <is>
          <t>CERAMICA PAVIMENTO SATINADO HIDRAULICO 1737 58X58 2.32M2</t>
        </is>
      </c>
      <c r="C1691" s="5" t="inlineStr">
        <is>
          <t>SIN CATEGORIA</t>
        </is>
      </c>
      <c r="D1691" s="11" t="n">
        <v>27</v>
      </c>
      <c r="E1691" s="12" t="n">
        <v>59427.72</v>
      </c>
      <c r="F1691" s="12" t="n">
        <v>255663.72</v>
      </c>
      <c r="G1691" s="14">
        <f>E1691/SUM(E$2:E$4165)</f>
        <v/>
      </c>
      <c r="H1691" s="14">
        <f>H1690+G1691</f>
        <v/>
      </c>
      <c r="I1691" s="5">
        <f>IF(H1691&lt;=p_rot_a,"A",IF(H1691&lt;=p_rot_b,"B","C"))</f>
        <v/>
      </c>
      <c r="J1691" s="5" t="inlineStr">
        <is>
          <t>NO</t>
        </is>
      </c>
    </row>
    <row r="1692">
      <c r="A1692" s="5" t="inlineStr">
        <is>
          <t>351100300992315</t>
        </is>
      </c>
      <c r="B1692" s="5" t="inlineStr">
        <is>
          <t>GANCHO PARED CROMO ADHESIVO MULTI USO FF-0712</t>
        </is>
      </c>
      <c r="C1692" s="5" t="inlineStr">
        <is>
          <t>IMPORTACION GRIFERIA</t>
        </is>
      </c>
      <c r="D1692" s="11" t="n">
        <v>147</v>
      </c>
      <c r="E1692" s="12" t="n">
        <v>59362.93</v>
      </c>
      <c r="F1692" s="12" t="n">
        <v>142892.92</v>
      </c>
      <c r="G1692" s="14">
        <f>E1692/SUM(E$2:E$4165)</f>
        <v/>
      </c>
      <c r="H1692" s="14">
        <f>H1691+G1692</f>
        <v/>
      </c>
      <c r="I1692" s="5">
        <f>IF(H1692&lt;=p_rot_a,"A",IF(H1692&lt;=p_rot_b,"B","C"))</f>
        <v/>
      </c>
      <c r="J1692" s="5" t="inlineStr">
        <is>
          <t>NO</t>
        </is>
      </c>
    </row>
    <row r="1693">
      <c r="A1693" s="5" t="inlineStr">
        <is>
          <t>10140048</t>
        </is>
      </c>
      <c r="B1693" s="5" t="inlineStr">
        <is>
          <t>TUBO ESTRUCT. CUADRADO 3X3 1.50 - 1.40 CH16 GALVANIZADO</t>
        </is>
      </c>
      <c r="C1693" s="5" t="inlineStr">
        <is>
          <t>SIN CATEGORIA</t>
        </is>
      </c>
      <c r="D1693" s="11" t="n">
        <v>32</v>
      </c>
      <c r="E1693" s="12" t="n">
        <v>59309.42</v>
      </c>
      <c r="F1693" s="12" t="n">
        <v>345362.83</v>
      </c>
      <c r="G1693" s="14">
        <f>E1693/SUM(E$2:E$4165)</f>
        <v/>
      </c>
      <c r="H1693" s="14">
        <f>H1692+G1693</f>
        <v/>
      </c>
      <c r="I1693" s="5">
        <f>IF(H1693&lt;=p_rot_a,"A",IF(H1693&lt;=p_rot_b,"B","C"))</f>
        <v/>
      </c>
      <c r="J1693" s="5" t="inlineStr">
        <is>
          <t>NO</t>
        </is>
      </c>
    </row>
    <row r="1694">
      <c r="A1694" s="5" t="inlineStr">
        <is>
          <t>351100300992683</t>
        </is>
      </c>
      <c r="B1694" s="5" t="inlineStr">
        <is>
          <t xml:space="preserve">CALENTADOR DE AGUA INSTANTANEO A GAS 13 LITROS / MIN CALE-13L </t>
        </is>
      </c>
      <c r="C1694" s="5" t="inlineStr">
        <is>
          <t>GRIFERIA - ACC. BAÑO Y COCINA</t>
        </is>
      </c>
      <c r="D1694" s="11" t="n">
        <v>2</v>
      </c>
      <c r="E1694" s="12" t="n">
        <v>59178.25</v>
      </c>
      <c r="F1694" s="12" t="n">
        <v>185840.71</v>
      </c>
      <c r="G1694" s="14">
        <f>E1694/SUM(E$2:E$4165)</f>
        <v/>
      </c>
      <c r="H1694" s="14">
        <f>H1693+G1694</f>
        <v/>
      </c>
      <c r="I1694" s="5">
        <f>IF(H1694&lt;=p_rot_a,"A",IF(H1694&lt;=p_rot_b,"B","C"))</f>
        <v/>
      </c>
      <c r="J1694" s="5" t="inlineStr">
        <is>
          <t>NO</t>
        </is>
      </c>
    </row>
    <row r="1695">
      <c r="A1695" s="5" t="inlineStr">
        <is>
          <t>11183</t>
        </is>
      </c>
      <c r="B1695" s="5" t="inlineStr">
        <is>
          <t>LLAVE LAVAPIE F1187 COPA CRUZ</t>
        </is>
      </c>
      <c r="C1695" s="5" t="inlineStr">
        <is>
          <t>GRIFERIA - ACC. BAÑO Y COCINA</t>
        </is>
      </c>
      <c r="D1695" s="11" t="n">
        <v>42</v>
      </c>
      <c r="E1695" s="12" t="n">
        <v>58878.19</v>
      </c>
      <c r="F1695" s="12" t="n">
        <v>184156.69</v>
      </c>
      <c r="G1695" s="14">
        <f>E1695/SUM(E$2:E$4165)</f>
        <v/>
      </c>
      <c r="H1695" s="14">
        <f>H1694+G1695</f>
        <v/>
      </c>
      <c r="I1695" s="5">
        <f>IF(H1695&lt;=p_rot_a,"A",IF(H1695&lt;=p_rot_b,"B","C"))</f>
        <v/>
      </c>
      <c r="J1695" s="5" t="inlineStr">
        <is>
          <t>NO</t>
        </is>
      </c>
    </row>
    <row r="1696">
      <c r="A1696" s="5" t="inlineStr">
        <is>
          <t>46546465</t>
        </is>
      </c>
      <c r="B1696" s="5" t="inlineStr">
        <is>
          <t>LLAVE LAVATORIO MONOCOMANDO NEGRA AQP-21682</t>
        </is>
      </c>
      <c r="C1696" s="5" t="inlineStr">
        <is>
          <t>IMPORTACION GRIFERIA</t>
        </is>
      </c>
      <c r="D1696" s="11" t="n">
        <v>8</v>
      </c>
      <c r="E1696" s="12" t="n">
        <v>58843.54</v>
      </c>
      <c r="F1696" s="12" t="n">
        <v>99115.03999999999</v>
      </c>
      <c r="G1696" s="14">
        <f>E1696/SUM(E$2:E$4165)</f>
        <v/>
      </c>
      <c r="H1696" s="14">
        <f>H1695+G1696</f>
        <v/>
      </c>
      <c r="I1696" s="5">
        <f>IF(H1696&lt;=p_rot_a,"A",IF(H1696&lt;=p_rot_b,"B","C"))</f>
        <v/>
      </c>
      <c r="J1696" s="5" t="inlineStr">
        <is>
          <t>NO</t>
        </is>
      </c>
    </row>
    <row r="1697">
      <c r="A1697" s="5" t="inlineStr">
        <is>
          <t>351100300992442</t>
        </is>
      </c>
      <c r="B1697" s="5" t="inlineStr">
        <is>
          <t>LLAVE LAVATORIO ALTA TIPO BOWL NEGRA AQP-23309</t>
        </is>
      </c>
      <c r="C1697" s="5" t="inlineStr">
        <is>
          <t>IMPORTACION GRIFERIA</t>
        </is>
      </c>
      <c r="D1697" s="11" t="n">
        <v>6</v>
      </c>
      <c r="E1697" s="12" t="n">
        <v>58813.79</v>
      </c>
      <c r="F1697" s="12" t="n">
        <v>85712.39</v>
      </c>
      <c r="G1697" s="14">
        <f>E1697/SUM(E$2:E$4165)</f>
        <v/>
      </c>
      <c r="H1697" s="14">
        <f>H1696+G1697</f>
        <v/>
      </c>
      <c r="I1697" s="5">
        <f>IF(H1697&lt;=p_rot_a,"A",IF(H1697&lt;=p_rot_b,"B","C"))</f>
        <v/>
      </c>
      <c r="J1697" s="5" t="inlineStr">
        <is>
          <t>NO</t>
        </is>
      </c>
    </row>
    <row r="1698">
      <c r="A1698" s="5" t="inlineStr">
        <is>
          <t>351100300992300</t>
        </is>
      </c>
      <c r="B1698" s="5" t="inlineStr">
        <is>
          <t>PLAY GARDEN MANGUERA 4 CAPAS 22.8M</t>
        </is>
      </c>
      <c r="C1698" s="5" t="inlineStr">
        <is>
          <t>IMPORTACION GRIFERIA</t>
        </is>
      </c>
      <c r="D1698" s="11" t="n">
        <v>10</v>
      </c>
      <c r="E1698" s="12" t="n">
        <v>58766.67</v>
      </c>
      <c r="F1698" s="12" t="n">
        <v>118247.1</v>
      </c>
      <c r="G1698" s="14">
        <f>E1698/SUM(E$2:E$4165)</f>
        <v/>
      </c>
      <c r="H1698" s="14">
        <f>H1697+G1698</f>
        <v/>
      </c>
      <c r="I1698" s="5">
        <f>IF(H1698&lt;=p_rot_a,"A",IF(H1698&lt;=p_rot_b,"B","C"))</f>
        <v/>
      </c>
      <c r="J1698" s="5" t="inlineStr">
        <is>
          <t>NO</t>
        </is>
      </c>
    </row>
    <row r="1699">
      <c r="A1699" s="5" t="inlineStr">
        <is>
          <t>351100300991872</t>
        </is>
      </c>
      <c r="B1699" s="5" t="inlineStr">
        <is>
          <t>ACCESORIO RODAPIE PVC ESQUINERO INTERNO ZP-01 MADERA ROJIZA</t>
        </is>
      </c>
      <c r="C1699" s="5" t="inlineStr">
        <is>
          <t>RODAPIE Y ACCESORIOS</t>
        </is>
      </c>
      <c r="D1699" s="11" t="n">
        <v>212</v>
      </c>
      <c r="E1699" s="12" t="n">
        <v>58682.1</v>
      </c>
      <c r="F1699" s="12" t="n">
        <v>114862.1</v>
      </c>
      <c r="G1699" s="14">
        <f>E1699/SUM(E$2:E$4165)</f>
        <v/>
      </c>
      <c r="H1699" s="14">
        <f>H1698+G1699</f>
        <v/>
      </c>
      <c r="I1699" s="5">
        <f>IF(H1699&lt;=p_rot_a,"A",IF(H1699&lt;=p_rot_b,"B","C"))</f>
        <v/>
      </c>
      <c r="J1699" s="5" t="inlineStr">
        <is>
          <t>NO</t>
        </is>
      </c>
    </row>
    <row r="1700">
      <c r="A1700" s="5" t="inlineStr">
        <is>
          <t>38992910</t>
        </is>
      </c>
      <c r="B1700" s="5" t="inlineStr">
        <is>
          <t>LLAVE LAVATORIO LIVERPOOL ALTA NEGRO MATE TIPO BOWL AB2S001-AT-MB</t>
        </is>
      </c>
      <c r="C1700" s="5" t="inlineStr">
        <is>
          <t>IMPORTACION GRIFERIA</t>
        </is>
      </c>
      <c r="D1700" s="11" t="n">
        <v>5</v>
      </c>
      <c r="E1700" s="12" t="n">
        <v>58639.79</v>
      </c>
      <c r="F1700" s="12" t="n">
        <v>85979.2</v>
      </c>
      <c r="G1700" s="14">
        <f>E1700/SUM(E$2:E$4165)</f>
        <v/>
      </c>
      <c r="H1700" s="14">
        <f>H1699+G1700</f>
        <v/>
      </c>
      <c r="I1700" s="5">
        <f>IF(H1700&lt;=p_rot_a,"A",IF(H1700&lt;=p_rot_b,"B","C"))</f>
        <v/>
      </c>
      <c r="J1700" s="5" t="inlineStr">
        <is>
          <t>NO</t>
        </is>
      </c>
    </row>
    <row r="1701">
      <c r="A1701" s="5" t="inlineStr">
        <is>
          <t>73788</t>
        </is>
      </c>
      <c r="B1701" s="5" t="inlineStr">
        <is>
          <t>TOTAL JUEGO CUBOS 1/4 45PCS THT141462</t>
        </is>
      </c>
      <c r="C1701" s="5" t="inlineStr">
        <is>
          <t>FERRETERIA GENERAL</t>
        </is>
      </c>
      <c r="D1701" s="11" t="n">
        <v>13</v>
      </c>
      <c r="E1701" s="12" t="n">
        <v>58571.3</v>
      </c>
      <c r="F1701" s="12" t="n">
        <v>205815.8</v>
      </c>
      <c r="G1701" s="14">
        <f>E1701/SUM(E$2:E$4165)</f>
        <v/>
      </c>
      <c r="H1701" s="14">
        <f>H1700+G1701</f>
        <v/>
      </c>
      <c r="I1701" s="5">
        <f>IF(H1701&lt;=p_rot_a,"A",IF(H1701&lt;=p_rot_b,"B","C"))</f>
        <v/>
      </c>
      <c r="J1701" s="5" t="inlineStr">
        <is>
          <t>NO</t>
        </is>
      </c>
    </row>
    <row r="1702">
      <c r="A1702" s="5" t="inlineStr">
        <is>
          <t>351100300992808</t>
        </is>
      </c>
      <c r="B1702" s="5" t="inlineStr">
        <is>
          <t>LAVATORIO TIPO BOWL NEGRO CON DORADO REDONDO DIAMANTE  CPL 10801-H</t>
        </is>
      </c>
      <c r="C1702" s="5" t="inlineStr">
        <is>
          <t>IMPORTACION LOZA</t>
        </is>
      </c>
      <c r="D1702" s="11" t="n">
        <v>4</v>
      </c>
      <c r="E1702" s="12" t="n">
        <v>58547.94</v>
      </c>
      <c r="F1702" s="12" t="n">
        <v>176637.17</v>
      </c>
      <c r="G1702" s="14">
        <f>E1702/SUM(E$2:E$4165)</f>
        <v/>
      </c>
      <c r="H1702" s="14">
        <f>H1701+G1702</f>
        <v/>
      </c>
      <c r="I1702" s="5">
        <f>IF(H1702&lt;=p_rot_a,"A",IF(H1702&lt;=p_rot_b,"B","C"))</f>
        <v/>
      </c>
      <c r="J1702" s="5" t="inlineStr">
        <is>
          <t>NO</t>
        </is>
      </c>
    </row>
    <row r="1703">
      <c r="A1703" s="5" t="inlineStr">
        <is>
          <t>3033</t>
        </is>
      </c>
      <c r="B1703" s="5" t="inlineStr">
        <is>
          <t>CH CENTRO DE CARGA 4 CIRCUITOS EMPOTRAR 4L 125FP</t>
        </is>
      </c>
      <c r="C1703" s="5" t="inlineStr">
        <is>
          <t>ACCESORIOS ELECTRICOS Y CABLES</t>
        </is>
      </c>
      <c r="D1703" s="11" t="n">
        <v>8</v>
      </c>
      <c r="E1703" s="12" t="n">
        <v>58463.46</v>
      </c>
      <c r="F1703" s="12" t="n">
        <v>270644.26</v>
      </c>
      <c r="G1703" s="14">
        <f>E1703/SUM(E$2:E$4165)</f>
        <v/>
      </c>
      <c r="H1703" s="14">
        <f>H1702+G1703</f>
        <v/>
      </c>
      <c r="I1703" s="5">
        <f>IF(H1703&lt;=p_rot_a,"A",IF(H1703&lt;=p_rot_b,"B","C"))</f>
        <v/>
      </c>
      <c r="J1703" s="5" t="inlineStr">
        <is>
          <t>NO</t>
        </is>
      </c>
    </row>
    <row r="1704">
      <c r="A1704" s="5" t="inlineStr">
        <is>
          <t>6526</t>
        </is>
      </c>
      <c r="B1704" s="5" t="inlineStr">
        <is>
          <t>$$ LAVATORIO TIPO BOWL MAYIST VITREO VIDRIO</t>
        </is>
      </c>
      <c r="C1704" s="5" t="inlineStr">
        <is>
          <t>LOZA</t>
        </is>
      </c>
      <c r="D1704" s="11" t="n">
        <v>9</v>
      </c>
      <c r="E1704" s="12" t="n">
        <v>58263.19</v>
      </c>
      <c r="F1704" s="12" t="n">
        <v>192544.54</v>
      </c>
      <c r="G1704" s="14">
        <f>E1704/SUM(E$2:E$4165)</f>
        <v/>
      </c>
      <c r="H1704" s="14">
        <f>H1703+G1704</f>
        <v/>
      </c>
      <c r="I1704" s="5">
        <f>IF(H1704&lt;=p_rot_a,"A",IF(H1704&lt;=p_rot_b,"B","C"))</f>
        <v/>
      </c>
      <c r="J1704" s="5" t="inlineStr">
        <is>
          <t>NO</t>
        </is>
      </c>
    </row>
    <row r="1705">
      <c r="A1705" s="5" t="inlineStr">
        <is>
          <t>322990591</t>
        </is>
      </c>
      <c r="B1705" s="5" t="inlineStr">
        <is>
          <t>TOTAL HERRAMIENTA MULTIPLE 20V SIN BATERIA TMLI2022 MULTIFUNCIONAL</t>
        </is>
      </c>
      <c r="C1705" s="5" t="inlineStr">
        <is>
          <t>HERRAMIENTA ELECTRICA</t>
        </is>
      </c>
      <c r="D1705" s="11" t="n">
        <v>11</v>
      </c>
      <c r="E1705" s="12" t="n">
        <v>58143.66</v>
      </c>
      <c r="F1705" s="12" t="n">
        <v>205081.05</v>
      </c>
      <c r="G1705" s="14">
        <f>E1705/SUM(E$2:E$4165)</f>
        <v/>
      </c>
      <c r="H1705" s="14">
        <f>H1704+G1705</f>
        <v/>
      </c>
      <c r="I1705" s="5">
        <f>IF(H1705&lt;=p_rot_a,"A",IF(H1705&lt;=p_rot_b,"B","C"))</f>
        <v/>
      </c>
      <c r="J1705" s="5" t="inlineStr">
        <is>
          <t>NO</t>
        </is>
      </c>
    </row>
    <row r="1706">
      <c r="A1706" s="5" t="inlineStr">
        <is>
          <t>351100300991881</t>
        </is>
      </c>
      <c r="B1706" s="5" t="inlineStr">
        <is>
          <t>ACCESORIO RODAPIE PVC TAPAS ZP-01 MADERA ROJIZA</t>
        </is>
      </c>
      <c r="C1706" s="5" t="inlineStr">
        <is>
          <t>RODAPIE Y ACCESORIOS</t>
        </is>
      </c>
      <c r="D1706" s="11" t="n">
        <v>145</v>
      </c>
      <c r="E1706" s="12" t="n">
        <v>58132</v>
      </c>
      <c r="F1706" s="12" t="n">
        <v>134982</v>
      </c>
      <c r="G1706" s="14">
        <f>E1706/SUM(E$2:E$4165)</f>
        <v/>
      </c>
      <c r="H1706" s="14">
        <f>H1705+G1706</f>
        <v/>
      </c>
      <c r="I1706" s="5">
        <f>IF(H1706&lt;=p_rot_a,"A",IF(H1706&lt;=p_rot_b,"B","C"))</f>
        <v/>
      </c>
      <c r="J1706" s="5" t="inlineStr">
        <is>
          <t>NO</t>
        </is>
      </c>
    </row>
    <row r="1707">
      <c r="A1707" s="5" t="inlineStr">
        <is>
          <t>20140028</t>
        </is>
      </c>
      <c r="B1707" s="5" t="inlineStr">
        <is>
          <t>CERAMICA TAMESIS BEIGE 45 X45 CM ANTIDESLIZANTE CAJA 1.42M2</t>
        </is>
      </c>
      <c r="C1707" s="5" t="inlineStr">
        <is>
          <t>SIN CATEGORIA</t>
        </is>
      </c>
      <c r="D1707" s="11" t="n">
        <v>25</v>
      </c>
      <c r="E1707" s="12" t="n">
        <v>58101.77</v>
      </c>
      <c r="F1707" s="12" t="n">
        <v>251001.77</v>
      </c>
      <c r="G1707" s="14">
        <f>E1707/SUM(E$2:E$4165)</f>
        <v/>
      </c>
      <c r="H1707" s="14">
        <f>H1706+G1707</f>
        <v/>
      </c>
      <c r="I1707" s="5">
        <f>IF(H1707&lt;=p_rot_a,"A",IF(H1707&lt;=p_rot_b,"B","C"))</f>
        <v/>
      </c>
      <c r="J1707" s="5" t="inlineStr">
        <is>
          <t>NO</t>
        </is>
      </c>
    </row>
    <row r="1708">
      <c r="A1708" s="5" t="inlineStr">
        <is>
          <t>54908</t>
        </is>
      </c>
      <c r="B1708" s="5" t="inlineStr">
        <is>
          <t>PORCELANATO ALTO BRILLO ONZE BLUE 0.60X1.20 CAJA 2 PIEZAS 1.44M2</t>
        </is>
      </c>
      <c r="C1708" s="5" t="inlineStr">
        <is>
          <t>CERAMICAS, AZULEJOS, PORCELANATOS</t>
        </is>
      </c>
      <c r="D1708" s="11" t="n">
        <v>19</v>
      </c>
      <c r="E1708" s="12" t="n">
        <v>57951.73</v>
      </c>
      <c r="F1708" s="12" t="n">
        <v>211725.65</v>
      </c>
      <c r="G1708" s="14">
        <f>E1708/SUM(E$2:E$4165)</f>
        <v/>
      </c>
      <c r="H1708" s="14">
        <f>H1707+G1708</f>
        <v/>
      </c>
      <c r="I1708" s="5">
        <f>IF(H1708&lt;=p_rot_a,"A",IF(H1708&lt;=p_rot_b,"B","C"))</f>
        <v/>
      </c>
      <c r="J1708" s="5" t="inlineStr">
        <is>
          <t>NO</t>
        </is>
      </c>
    </row>
    <row r="1709">
      <c r="A1709" s="5" t="inlineStr">
        <is>
          <t>351100300992225</t>
        </is>
      </c>
      <c r="B1709" s="5" t="inlineStr">
        <is>
          <t>DESAGUE LAVATORIO FLEXIBLE CROMADO AQP-23369</t>
        </is>
      </c>
      <c r="C1709" s="5" t="inlineStr">
        <is>
          <t>IMPORTACION GRIFERIA</t>
        </is>
      </c>
      <c r="D1709" s="11" t="n">
        <v>35</v>
      </c>
      <c r="E1709" s="12" t="n">
        <v>57931.38</v>
      </c>
      <c r="F1709" s="12" t="n">
        <v>88488.5</v>
      </c>
      <c r="G1709" s="14">
        <f>E1709/SUM(E$2:E$4165)</f>
        <v/>
      </c>
      <c r="H1709" s="14">
        <f>H1708+G1709</f>
        <v/>
      </c>
      <c r="I1709" s="5">
        <f>IF(H1709&lt;=p_rot_a,"A",IF(H1709&lt;=p_rot_b,"B","C"))</f>
        <v/>
      </c>
      <c r="J1709" s="5" t="inlineStr">
        <is>
          <t>NO</t>
        </is>
      </c>
    </row>
    <row r="1710">
      <c r="A1710" s="5" t="inlineStr">
        <is>
          <t>16</t>
        </is>
      </c>
      <c r="B1710" s="5" t="inlineStr">
        <is>
          <t>VARILLA LISA 3/8 #3</t>
        </is>
      </c>
      <c r="C1710" s="5" t="inlineStr">
        <is>
          <t>TUBERIA INDUSTRIAL, HIERROS PLANOS Y CORRUGADOS</t>
        </is>
      </c>
      <c r="D1710" s="11" t="n">
        <v>116</v>
      </c>
      <c r="E1710" s="12" t="n">
        <v>57884.03</v>
      </c>
      <c r="F1710" s="12" t="n">
        <v>256284.43</v>
      </c>
      <c r="G1710" s="14">
        <f>E1710/SUM(E$2:E$4165)</f>
        <v/>
      </c>
      <c r="H1710" s="14">
        <f>H1709+G1710</f>
        <v/>
      </c>
      <c r="I1710" s="5">
        <f>IF(H1710&lt;=p_rot_a,"A",IF(H1710&lt;=p_rot_b,"B","C"))</f>
        <v/>
      </c>
      <c r="J1710" s="5" t="inlineStr">
        <is>
          <t>NO</t>
        </is>
      </c>
    </row>
    <row r="1711">
      <c r="A1711" s="5" t="inlineStr">
        <is>
          <t>998</t>
        </is>
      </c>
      <c r="B1711" s="5" t="inlineStr">
        <is>
          <t>CODO 2 X 45</t>
        </is>
      </c>
      <c r="C1711" s="5" t="inlineStr">
        <is>
          <t>TUBERIA PVC, CANOAS Y ACCESORIOS</t>
        </is>
      </c>
      <c r="D1711" s="11" t="n">
        <v>111</v>
      </c>
      <c r="E1711" s="12" t="n">
        <v>57880.41</v>
      </c>
      <c r="F1711" s="12" t="n">
        <v>77168.85000000001</v>
      </c>
      <c r="G1711" s="14">
        <f>E1711/SUM(E$2:E$4165)</f>
        <v/>
      </c>
      <c r="H1711" s="14">
        <f>H1710+G1711</f>
        <v/>
      </c>
      <c r="I1711" s="5">
        <f>IF(H1711&lt;=p_rot_a,"A",IF(H1711&lt;=p_rot_b,"B","C"))</f>
        <v/>
      </c>
      <c r="J1711" s="5" t="inlineStr">
        <is>
          <t>NO</t>
        </is>
      </c>
    </row>
    <row r="1712">
      <c r="A1712" s="5" t="inlineStr">
        <is>
          <t>111267</t>
        </is>
      </c>
      <c r="B1712" s="5" t="inlineStr">
        <is>
          <t xml:space="preserve">LLAVE CONTROL 1/2 X 3/8 ESCUADRA </t>
        </is>
      </c>
      <c r="C1712" s="5" t="inlineStr">
        <is>
          <t>FERRETERIA GENERAL</t>
        </is>
      </c>
      <c r="D1712" s="11" t="n">
        <v>26</v>
      </c>
      <c r="E1712" s="12" t="n">
        <v>57805.35</v>
      </c>
      <c r="F1712" s="12" t="n">
        <v>108127.89</v>
      </c>
      <c r="G1712" s="14">
        <f>E1712/SUM(E$2:E$4165)</f>
        <v/>
      </c>
      <c r="H1712" s="14">
        <f>H1711+G1712</f>
        <v/>
      </c>
      <c r="I1712" s="5">
        <f>IF(H1712&lt;=p_rot_a,"A",IF(H1712&lt;=p_rot_b,"B","C"))</f>
        <v/>
      </c>
      <c r="J1712" s="5" t="inlineStr">
        <is>
          <t>NO</t>
        </is>
      </c>
    </row>
    <row r="1713">
      <c r="A1713" s="5" t="inlineStr">
        <is>
          <t>6265</t>
        </is>
      </c>
      <c r="B1713" s="5" t="inlineStr">
        <is>
          <t>BROCHA 2 1/2 MASTER GAM</t>
        </is>
      </c>
      <c r="C1713" s="5" t="inlineStr">
        <is>
          <t>FERRETERIA GENERAL</t>
        </is>
      </c>
      <c r="D1713" s="11" t="n">
        <v>120</v>
      </c>
      <c r="E1713" s="12" t="n">
        <v>57732.28</v>
      </c>
      <c r="F1713" s="12" t="n">
        <v>185028.28</v>
      </c>
      <c r="G1713" s="14">
        <f>E1713/SUM(E$2:E$4165)</f>
        <v/>
      </c>
      <c r="H1713" s="14">
        <f>H1712+G1713</f>
        <v/>
      </c>
      <c r="I1713" s="5">
        <f>IF(H1713&lt;=p_rot_a,"A",IF(H1713&lt;=p_rot_b,"B","C"))</f>
        <v/>
      </c>
      <c r="J1713" s="5" t="inlineStr">
        <is>
          <t>NO</t>
        </is>
      </c>
    </row>
    <row r="1714">
      <c r="A1714" s="5" t="inlineStr">
        <is>
          <t>PINT-AN-0008</t>
        </is>
      </c>
      <c r="B1714" s="5" t="inlineStr">
        <is>
          <t>DUREX BASE AGUA VERDE ANTICORROSIVO GALON DE739-4</t>
        </is>
      </c>
      <c r="C1714" s="5" t="inlineStr">
        <is>
          <t>ANTICORROSIVOS Y BASE ACEITE</t>
        </is>
      </c>
      <c r="D1714" s="11" t="n">
        <v>15</v>
      </c>
      <c r="E1714" s="12" t="n">
        <v>57648.03</v>
      </c>
      <c r="F1714" s="12" t="n">
        <v>243638.53</v>
      </c>
      <c r="G1714" s="14">
        <f>E1714/SUM(E$2:E$4165)</f>
        <v/>
      </c>
      <c r="H1714" s="14">
        <f>H1713+G1714</f>
        <v/>
      </c>
      <c r="I1714" s="5">
        <f>IF(H1714&lt;=p_rot_a,"A",IF(H1714&lt;=p_rot_b,"B","C"))</f>
        <v/>
      </c>
      <c r="J1714" s="5" t="inlineStr">
        <is>
          <t>NO</t>
        </is>
      </c>
    </row>
    <row r="1715">
      <c r="A1715" s="5" t="inlineStr">
        <is>
          <t>20120006</t>
        </is>
      </c>
      <c r="B1715" s="5" t="inlineStr">
        <is>
          <t>FACHALETA OMICRON 15.   31X56 1.39M2</t>
        </is>
      </c>
      <c r="C1715" s="5" t="inlineStr">
        <is>
          <t>SIN CATEGORIA</t>
        </is>
      </c>
      <c r="D1715" s="11" t="n">
        <v>104</v>
      </c>
      <c r="E1715" s="12" t="n">
        <v>57585.45</v>
      </c>
      <c r="F1715" s="12" t="n">
        <v>680446.5699999999</v>
      </c>
      <c r="G1715" s="14">
        <f>E1715/SUM(E$2:E$4165)</f>
        <v/>
      </c>
      <c r="H1715" s="14">
        <f>H1714+G1715</f>
        <v/>
      </c>
      <c r="I1715" s="5">
        <f>IF(H1715&lt;=p_rot_a,"A",IF(H1715&lt;=p_rot_b,"B","C"))</f>
        <v/>
      </c>
      <c r="J1715" s="5" t="inlineStr">
        <is>
          <t>NO</t>
        </is>
      </c>
    </row>
    <row r="1716">
      <c r="A1716" s="5" t="inlineStr">
        <is>
          <t>PINT-BT-0034</t>
        </is>
      </c>
      <c r="B1716" s="5" t="inlineStr">
        <is>
          <t>LANCO AQUAVAR BARNIZ 3 EN 1 MARRON OSCURO 1/4 AQ1361-5</t>
        </is>
      </c>
      <c r="C1716" s="5" t="inlineStr">
        <is>
          <t>BARNIZ Y TINTES</t>
        </is>
      </c>
      <c r="D1716" s="11" t="n">
        <v>26</v>
      </c>
      <c r="E1716" s="12" t="n">
        <v>57388.99</v>
      </c>
      <c r="F1716" s="12" t="n">
        <v>185767.99</v>
      </c>
      <c r="G1716" s="14">
        <f>E1716/SUM(E$2:E$4165)</f>
        <v/>
      </c>
      <c r="H1716" s="14">
        <f>H1715+G1716</f>
        <v/>
      </c>
      <c r="I1716" s="5">
        <f>IF(H1716&lt;=p_rot_a,"A",IF(H1716&lt;=p_rot_b,"B","C"))</f>
        <v/>
      </c>
      <c r="J1716" s="5" t="inlineStr">
        <is>
          <t>NO</t>
        </is>
      </c>
    </row>
    <row r="1717">
      <c r="A1717" s="5" t="inlineStr">
        <is>
          <t>351100300990203</t>
        </is>
      </c>
      <c r="B1717" s="5" t="inlineStr">
        <is>
          <t>ZINC LISO ESMALTADO #26 1.22 x.44</t>
        </is>
      </c>
      <c r="C1717" s="5" t="inlineStr">
        <is>
          <t>LAMINAS DE ZINC Y ACCESORIOS</t>
        </is>
      </c>
      <c r="D1717" s="11" t="n">
        <v>24</v>
      </c>
      <c r="E1717" s="12" t="n">
        <v>57276</v>
      </c>
      <c r="F1717" s="12" t="n">
        <v>248196</v>
      </c>
      <c r="G1717" s="14">
        <f>E1717/SUM(E$2:E$4165)</f>
        <v/>
      </c>
      <c r="H1717" s="14">
        <f>H1716+G1717</f>
        <v/>
      </c>
      <c r="I1717" s="5">
        <f>IF(H1717&lt;=p_rot_a,"A",IF(H1717&lt;=p_rot_b,"B","C"))</f>
        <v/>
      </c>
      <c r="J1717" s="5" t="inlineStr">
        <is>
          <t>NO</t>
        </is>
      </c>
    </row>
    <row r="1718">
      <c r="A1718" s="5" t="inlineStr">
        <is>
          <t>351100300992915</t>
        </is>
      </c>
      <c r="B1718" s="5" t="inlineStr">
        <is>
          <t>ESQUINERO PVC FLAT OMEGA CIELOS Y PAREDES 2.90M 2106</t>
        </is>
      </c>
      <c r="C1718" s="5" t="inlineStr">
        <is>
          <t>PANEL ACANALADO INTERIOR</t>
        </is>
      </c>
      <c r="D1718" s="11" t="n">
        <v>23</v>
      </c>
      <c r="E1718" s="12" t="n">
        <v>57196.32</v>
      </c>
      <c r="F1718" s="12" t="n">
        <v>67546.32000000001</v>
      </c>
      <c r="G1718" s="14">
        <f>E1718/SUM(E$2:E$4165)</f>
        <v/>
      </c>
      <c r="H1718" s="14">
        <f>H1717+G1718</f>
        <v/>
      </c>
      <c r="I1718" s="5">
        <f>IF(H1718&lt;=p_rot_a,"A",IF(H1718&lt;=p_rot_b,"B","C"))</f>
        <v/>
      </c>
      <c r="J1718" s="5" t="inlineStr">
        <is>
          <t>NO</t>
        </is>
      </c>
    </row>
    <row r="1719">
      <c r="A1719" s="5" t="inlineStr">
        <is>
          <t>72049</t>
        </is>
      </c>
      <c r="B1719" s="5" t="inlineStr">
        <is>
          <t>FREGADERO ACERO INOX IZQ 1 BAT  PARCHE/MUEBLE</t>
        </is>
      </c>
      <c r="C1719" s="5" t="inlineStr">
        <is>
          <t>GRIFERIA - ACC. BAÑO Y COCINA</t>
        </is>
      </c>
      <c r="D1719" s="11" t="n">
        <v>14</v>
      </c>
      <c r="E1719" s="12" t="n">
        <v>57154.24</v>
      </c>
      <c r="F1719" s="12" t="n">
        <v>202206.47</v>
      </c>
      <c r="G1719" s="14">
        <f>E1719/SUM(E$2:E$4165)</f>
        <v/>
      </c>
      <c r="H1719" s="14">
        <f>H1718+G1719</f>
        <v/>
      </c>
      <c r="I1719" s="5">
        <f>IF(H1719&lt;=p_rot_a,"A",IF(H1719&lt;=p_rot_b,"B","C"))</f>
        <v/>
      </c>
      <c r="J1719" s="5" t="inlineStr">
        <is>
          <t>NO</t>
        </is>
      </c>
    </row>
    <row r="1720">
      <c r="A1720" s="5" t="inlineStr">
        <is>
          <t>14100009</t>
        </is>
      </c>
      <c r="B1720" s="5" t="inlineStr">
        <is>
          <t>PUERTA BLANCA INTERNA 6 TABLEROS 100 X 210 CM</t>
        </is>
      </c>
      <c r="C1720" s="5" t="inlineStr">
        <is>
          <t>PUERTAS</t>
        </is>
      </c>
      <c r="D1720" s="11" t="n">
        <v>13</v>
      </c>
      <c r="E1720" s="12" t="n">
        <v>57084.65</v>
      </c>
      <c r="F1720" s="12" t="n">
        <v>231907.08</v>
      </c>
      <c r="G1720" s="14">
        <f>E1720/SUM(E$2:E$4165)</f>
        <v/>
      </c>
      <c r="H1720" s="14">
        <f>H1719+G1720</f>
        <v/>
      </c>
      <c r="I1720" s="5">
        <f>IF(H1720&lt;=p_rot_a,"A",IF(H1720&lt;=p_rot_b,"B","C"))</f>
        <v/>
      </c>
      <c r="J1720" s="5" t="inlineStr">
        <is>
          <t>NO</t>
        </is>
      </c>
    </row>
    <row r="1721">
      <c r="A1721" s="5" t="inlineStr">
        <is>
          <t>351100300992341</t>
        </is>
      </c>
      <c r="B1721" s="5" t="inlineStr">
        <is>
          <t>PISTOLA MANGUERA MULTIFUNCION CAMARA DE ESPUMA DT09-HW81</t>
        </is>
      </c>
      <c r="C1721" s="5" t="inlineStr">
        <is>
          <t>IMPORTACION GRIFERIA</t>
        </is>
      </c>
      <c r="D1721" s="11" t="n">
        <v>19</v>
      </c>
      <c r="E1721" s="12" t="n">
        <v>57061.68</v>
      </c>
      <c r="F1721" s="12" t="n">
        <v>82389.38</v>
      </c>
      <c r="G1721" s="14">
        <f>E1721/SUM(E$2:E$4165)</f>
        <v/>
      </c>
      <c r="H1721" s="14">
        <f>H1720+G1721</f>
        <v/>
      </c>
      <c r="I1721" s="5">
        <f>IF(H1721&lt;=p_rot_a,"A",IF(H1721&lt;=p_rot_b,"B","C"))</f>
        <v/>
      </c>
      <c r="J1721" s="5" t="inlineStr">
        <is>
          <t>NO</t>
        </is>
      </c>
    </row>
    <row r="1722">
      <c r="A1722" s="5" t="inlineStr">
        <is>
          <t>71845</t>
        </is>
      </c>
      <c r="B1722" s="5" t="inlineStr">
        <is>
          <t>AGUILA BLANCO TOMA Y APAGADOR PLATA 1006W</t>
        </is>
      </c>
      <c r="C1722" s="5" t="inlineStr">
        <is>
          <t>ACCESORIOS ELECTRICOS Y CABLES</t>
        </is>
      </c>
      <c r="D1722" s="11" t="n">
        <v>93</v>
      </c>
      <c r="E1722" s="12" t="n">
        <v>56963.1</v>
      </c>
      <c r="F1722" s="12" t="n">
        <v>199743.88</v>
      </c>
      <c r="G1722" s="14">
        <f>E1722/SUM(E$2:E$4165)</f>
        <v/>
      </c>
      <c r="H1722" s="14">
        <f>H1721+G1722</f>
        <v/>
      </c>
      <c r="I1722" s="5">
        <f>IF(H1722&lt;=p_rot_a,"A",IF(H1722&lt;=p_rot_b,"B","C"))</f>
        <v/>
      </c>
      <c r="J1722" s="5" t="inlineStr">
        <is>
          <t>NO</t>
        </is>
      </c>
    </row>
    <row r="1723">
      <c r="A1723" s="5" t="inlineStr">
        <is>
          <t>351100300992440</t>
        </is>
      </c>
      <c r="B1723" s="5" t="inlineStr">
        <is>
          <t>LLAVE LAVATORIO ALTA TIPO BOWL SATIN AQP-23307</t>
        </is>
      </c>
      <c r="C1723" s="5" t="inlineStr">
        <is>
          <t>IMPORTACION GRIFERIA</t>
        </is>
      </c>
      <c r="D1723" s="11" t="n">
        <v>6</v>
      </c>
      <c r="E1723" s="12" t="n">
        <v>56822.64</v>
      </c>
      <c r="F1723" s="12" t="n">
        <v>83721.24000000001</v>
      </c>
      <c r="G1723" s="14">
        <f>E1723/SUM(E$2:E$4165)</f>
        <v/>
      </c>
      <c r="H1723" s="14">
        <f>H1722+G1723</f>
        <v/>
      </c>
      <c r="I1723" s="5">
        <f>IF(H1723&lt;=p_rot_a,"A",IF(H1723&lt;=p_rot_b,"B","C"))</f>
        <v/>
      </c>
      <c r="J1723" s="5" t="inlineStr">
        <is>
          <t>NO</t>
        </is>
      </c>
    </row>
    <row r="1724">
      <c r="A1724" s="5" t="inlineStr">
        <is>
          <t>PINT-AN-0051</t>
        </is>
      </c>
      <c r="B1724" s="5" t="inlineStr">
        <is>
          <t>ESMALTE LANCO RAPID DRY NEGRO GALON RD3458-4</t>
        </is>
      </c>
      <c r="C1724" s="5" t="inlineStr">
        <is>
          <t>ANTICORROSIVOS Y BASE ACEITE</t>
        </is>
      </c>
      <c r="D1724" s="11" t="n">
        <v>9</v>
      </c>
      <c r="E1724" s="12" t="n">
        <v>56788.76</v>
      </c>
      <c r="F1724" s="12" t="n">
        <v>198604.01</v>
      </c>
      <c r="G1724" s="14">
        <f>E1724/SUM(E$2:E$4165)</f>
        <v/>
      </c>
      <c r="H1724" s="14">
        <f>H1723+G1724</f>
        <v/>
      </c>
      <c r="I1724" s="5">
        <f>IF(H1724&lt;=p_rot_a,"A",IF(H1724&lt;=p_rot_b,"B","C"))</f>
        <v/>
      </c>
      <c r="J1724" s="5" t="inlineStr">
        <is>
          <t>NO</t>
        </is>
      </c>
    </row>
    <row r="1725">
      <c r="A1725" s="5" t="inlineStr">
        <is>
          <t>351100300992465</t>
        </is>
      </c>
      <c r="B1725" s="5" t="inlineStr">
        <is>
          <t>LAMPARA APLIQUE CARCASA BLANCA 4 WATTS LUZ AMARILLA VT-222090Y</t>
        </is>
      </c>
      <c r="C1725" s="5" t="inlineStr">
        <is>
          <t>ILUMINACION</t>
        </is>
      </c>
      <c r="D1725" s="11" t="n">
        <v>29</v>
      </c>
      <c r="E1725" s="12" t="n">
        <v>56774.49</v>
      </c>
      <c r="F1725" s="12" t="n">
        <v>128027.49</v>
      </c>
      <c r="G1725" s="14">
        <f>E1725/SUM(E$2:E$4165)</f>
        <v/>
      </c>
      <c r="H1725" s="14">
        <f>H1724+G1725</f>
        <v/>
      </c>
      <c r="I1725" s="5">
        <f>IF(H1725&lt;=p_rot_a,"A",IF(H1725&lt;=p_rot_b,"B","C"))</f>
        <v/>
      </c>
      <c r="J1725" s="5" t="inlineStr">
        <is>
          <t>NO</t>
        </is>
      </c>
    </row>
    <row r="1726">
      <c r="A1726" s="5" t="inlineStr">
        <is>
          <t>1039</t>
        </is>
      </c>
      <c r="B1726" s="5" t="inlineStr">
        <is>
          <t>CABLE COAXIAL RG6</t>
        </is>
      </c>
      <c r="C1726" s="5" t="inlineStr">
        <is>
          <t>ACCESORIOS ELECTRICOS Y CABLES</t>
        </is>
      </c>
      <c r="D1726" s="11" t="n">
        <v>430</v>
      </c>
      <c r="E1726" s="12" t="n">
        <v>56752.77</v>
      </c>
      <c r="F1726" s="12" t="n">
        <v>132316.07</v>
      </c>
      <c r="G1726" s="14">
        <f>E1726/SUM(E$2:E$4165)</f>
        <v/>
      </c>
      <c r="H1726" s="14">
        <f>H1725+G1726</f>
        <v/>
      </c>
      <c r="I1726" s="5">
        <f>IF(H1726&lt;=p_rot_a,"A",IF(H1726&lt;=p_rot_b,"B","C"))</f>
        <v/>
      </c>
      <c r="J1726" s="5" t="inlineStr">
        <is>
          <t>NO</t>
        </is>
      </c>
    </row>
    <row r="1727">
      <c r="A1727" s="5" t="inlineStr">
        <is>
          <t>42865</t>
        </is>
      </c>
      <c r="B1727" s="5" t="inlineStr">
        <is>
          <t>RESISTENCIA DUCHA FAME 4 TEMPERATURAS 127V 5400W</t>
        </is>
      </c>
      <c r="C1727" s="5" t="inlineStr">
        <is>
          <t>FERRETERIA GENERAL</t>
        </is>
      </c>
      <c r="D1727" s="11" t="n">
        <v>32</v>
      </c>
      <c r="E1727" s="12" t="n">
        <v>56715.67</v>
      </c>
      <c r="F1727" s="12" t="n">
        <v>178472.63</v>
      </c>
      <c r="G1727" s="14">
        <f>E1727/SUM(E$2:E$4165)</f>
        <v/>
      </c>
      <c r="H1727" s="14">
        <f>H1726+G1727</f>
        <v/>
      </c>
      <c r="I1727" s="5">
        <f>IF(H1727&lt;=p_rot_a,"A",IF(H1727&lt;=p_rot_b,"B","C"))</f>
        <v/>
      </c>
      <c r="J1727" s="5" t="inlineStr">
        <is>
          <t>NO</t>
        </is>
      </c>
    </row>
    <row r="1728">
      <c r="A1728" s="5" t="inlineStr">
        <is>
          <t>351100300990420</t>
        </is>
      </c>
      <c r="B1728" s="5" t="inlineStr">
        <is>
          <t>NOVA SET PINTOR 7 PIEZAS BANDEJA FELPA RODILLO BROCHAS</t>
        </is>
      </c>
      <c r="C1728" s="5" t="inlineStr">
        <is>
          <t>FERRETERIA GENERAL</t>
        </is>
      </c>
      <c r="D1728" s="11" t="n">
        <v>27</v>
      </c>
      <c r="E1728" s="12" t="n">
        <v>56566.29</v>
      </c>
      <c r="F1728" s="12" t="n">
        <v>185688.06</v>
      </c>
      <c r="G1728" s="14">
        <f>E1728/SUM(E$2:E$4165)</f>
        <v/>
      </c>
      <c r="H1728" s="14">
        <f>H1727+G1728</f>
        <v/>
      </c>
      <c r="I1728" s="5">
        <f>IF(H1728&lt;=p_rot_a,"A",IF(H1728&lt;=p_rot_b,"B","C"))</f>
        <v/>
      </c>
      <c r="J1728" s="5" t="inlineStr">
        <is>
          <t>NO</t>
        </is>
      </c>
    </row>
    <row r="1729">
      <c r="A1729" s="5" t="inlineStr">
        <is>
          <t>60992864</t>
        </is>
      </c>
      <c r="B1729" s="5" t="inlineStr">
        <is>
          <t>ENERGY MASCARA SOLDAR ELECTRONICA FOTO SENSIBLE WM30/2</t>
        </is>
      </c>
      <c r="C1729" s="5" t="inlineStr">
        <is>
          <t>HERRAMIENTA ELECTRICA</t>
        </is>
      </c>
      <c r="D1729" s="11" t="n">
        <v>26</v>
      </c>
      <c r="E1729" s="12" t="n">
        <v>56545.44</v>
      </c>
      <c r="F1729" s="12" t="n">
        <v>159050.44</v>
      </c>
      <c r="G1729" s="14">
        <f>E1729/SUM(E$2:E$4165)</f>
        <v/>
      </c>
      <c r="H1729" s="14">
        <f>H1728+G1729</f>
        <v/>
      </c>
      <c r="I1729" s="5">
        <f>IF(H1729&lt;=p_rot_a,"A",IF(H1729&lt;=p_rot_b,"B","C"))</f>
        <v/>
      </c>
      <c r="J1729" s="5" t="inlineStr">
        <is>
          <t>NO</t>
        </is>
      </c>
    </row>
    <row r="1730">
      <c r="A1730" s="5" t="inlineStr">
        <is>
          <t>20140018</t>
        </is>
      </c>
      <c r="B1730" s="5" t="inlineStr">
        <is>
          <t>CERAMICA LAJA BEIGE ANTIDESLIZANTE 34X34 CAJA 2.15 M2</t>
        </is>
      </c>
      <c r="C1730" s="5" t="inlineStr">
        <is>
          <t>SIN CATEGORIA</t>
        </is>
      </c>
      <c r="D1730" s="11" t="n">
        <v>30</v>
      </c>
      <c r="E1730" s="12" t="n">
        <v>56472.49</v>
      </c>
      <c r="F1730" s="12" t="n">
        <v>212992.71</v>
      </c>
      <c r="G1730" s="14">
        <f>E1730/SUM(E$2:E$4165)</f>
        <v/>
      </c>
      <c r="H1730" s="14">
        <f>H1729+G1730</f>
        <v/>
      </c>
      <c r="I1730" s="5">
        <f>IF(H1730&lt;=p_rot_a,"A",IF(H1730&lt;=p_rot_b,"B","C"))</f>
        <v/>
      </c>
      <c r="J1730" s="5" t="inlineStr">
        <is>
          <t>NO</t>
        </is>
      </c>
    </row>
    <row r="1731">
      <c r="A1731" s="5" t="inlineStr">
        <is>
          <t>71415</t>
        </is>
      </c>
      <c r="B1731" s="5" t="inlineStr">
        <is>
          <t>EXTRACTOR BANO 50 CFM BPT12-12D 22CMX22CM</t>
        </is>
      </c>
      <c r="C1731" s="5" t="inlineStr">
        <is>
          <t>FERRETERIA GENERAL</t>
        </is>
      </c>
      <c r="D1731" s="11" t="n">
        <v>12</v>
      </c>
      <c r="E1731" s="12" t="n">
        <v>56256.83</v>
      </c>
      <c r="F1731" s="12" t="n">
        <v>201560.75</v>
      </c>
      <c r="G1731" s="14">
        <f>E1731/SUM(E$2:E$4165)</f>
        <v/>
      </c>
      <c r="H1731" s="14">
        <f>H1730+G1731</f>
        <v/>
      </c>
      <c r="I1731" s="5">
        <f>IF(H1731&lt;=p_rot_a,"A",IF(H1731&lt;=p_rot_b,"B","C"))</f>
        <v/>
      </c>
      <c r="J1731" s="5" t="inlineStr">
        <is>
          <t>NO</t>
        </is>
      </c>
    </row>
    <row r="1732">
      <c r="A1732" s="5" t="inlineStr">
        <is>
          <t>7528</t>
        </is>
      </c>
      <c r="B1732" s="5" t="inlineStr">
        <is>
          <t>CORTINERO DOBLE MASACA PLASTICO</t>
        </is>
      </c>
      <c r="C1732" s="5" t="inlineStr">
        <is>
          <t>FERRETERIA GENERAL</t>
        </is>
      </c>
      <c r="D1732" s="11" t="n">
        <v>216</v>
      </c>
      <c r="E1732" s="12" t="n">
        <v>56077.95</v>
      </c>
      <c r="F1732" s="12" t="n">
        <v>85558.95</v>
      </c>
      <c r="G1732" s="14">
        <f>E1732/SUM(E$2:E$4165)</f>
        <v/>
      </c>
      <c r="H1732" s="14">
        <f>H1731+G1732</f>
        <v/>
      </c>
      <c r="I1732" s="5">
        <f>IF(H1732&lt;=p_rot_a,"A",IF(H1732&lt;=p_rot_b,"B","C"))</f>
        <v/>
      </c>
      <c r="J1732" s="5" t="inlineStr">
        <is>
          <t>NO</t>
        </is>
      </c>
    </row>
    <row r="1733">
      <c r="A1733" s="5" t="inlineStr">
        <is>
          <t>351100300992240</t>
        </is>
      </c>
      <c r="B1733" s="5" t="inlineStr">
        <is>
          <t>TOTAL MAQUINA CORTAR ZACATE 196CC 4.8HP TGT196201</t>
        </is>
      </c>
      <c r="C1733" s="5" t="inlineStr">
        <is>
          <t>SIN CATEGORIA</t>
        </is>
      </c>
      <c r="D1733" s="11" t="n">
        <v>1</v>
      </c>
      <c r="E1733" s="12" t="n">
        <v>56012.85</v>
      </c>
      <c r="F1733" s="12" t="n">
        <v>225663.72</v>
      </c>
      <c r="G1733" s="14">
        <f>E1733/SUM(E$2:E$4165)</f>
        <v/>
      </c>
      <c r="H1733" s="14">
        <f>H1732+G1733</f>
        <v/>
      </c>
      <c r="I1733" s="5">
        <f>IF(H1733&lt;=p_rot_a,"A",IF(H1733&lt;=p_rot_b,"B","C"))</f>
        <v/>
      </c>
      <c r="J1733" s="5" t="inlineStr">
        <is>
          <t>NO</t>
        </is>
      </c>
    </row>
    <row r="1734">
      <c r="A1734" s="5" t="inlineStr">
        <is>
          <t>784</t>
        </is>
      </c>
      <c r="B1734" s="5" t="inlineStr">
        <is>
          <t>BROCA CONCRETO 3/8 IRWIN</t>
        </is>
      </c>
      <c r="C1734" s="5" t="inlineStr">
        <is>
          <t>FERRETERIA GENERAL</t>
        </is>
      </c>
      <c r="D1734" s="11" t="n">
        <v>109</v>
      </c>
      <c r="E1734" s="12" t="n">
        <v>55972.02</v>
      </c>
      <c r="F1734" s="12" t="n">
        <v>131243.52</v>
      </c>
      <c r="G1734" s="14">
        <f>E1734/SUM(E$2:E$4165)</f>
        <v/>
      </c>
      <c r="H1734" s="14">
        <f>H1733+G1734</f>
        <v/>
      </c>
      <c r="I1734" s="5">
        <f>IF(H1734&lt;=p_rot_a,"A",IF(H1734&lt;=p_rot_b,"B","C"))</f>
        <v/>
      </c>
      <c r="J1734" s="5" t="inlineStr">
        <is>
          <t>NO</t>
        </is>
      </c>
    </row>
    <row r="1735">
      <c r="A1735" s="5" t="inlineStr">
        <is>
          <t>1183</t>
        </is>
      </c>
      <c r="B1735" s="5" t="inlineStr">
        <is>
          <t>CUNETA 8 X 95CM</t>
        </is>
      </c>
      <c r="C1735" s="5" t="inlineStr">
        <is>
          <t>BLOQUES, VARILLAS, MALLAS</t>
        </is>
      </c>
      <c r="D1735" s="11" t="n">
        <v>47</v>
      </c>
      <c r="E1735" s="12" t="n">
        <v>55911.49</v>
      </c>
      <c r="F1735" s="12" t="n">
        <v>241435.06</v>
      </c>
      <c r="G1735" s="14">
        <f>E1735/SUM(E$2:E$4165)</f>
        <v/>
      </c>
      <c r="H1735" s="14">
        <f>H1734+G1735</f>
        <v/>
      </c>
      <c r="I1735" s="5">
        <f>IF(H1735&lt;=p_rot_a,"A",IF(H1735&lt;=p_rot_b,"B","C"))</f>
        <v/>
      </c>
      <c r="J1735" s="5" t="inlineStr">
        <is>
          <t>NO</t>
        </is>
      </c>
    </row>
    <row r="1736">
      <c r="A1736" s="5" t="inlineStr">
        <is>
          <t>351100300992113</t>
        </is>
      </c>
      <c r="B1736" s="5" t="inlineStr">
        <is>
          <t>PERFIL H DORADA 2.95M PARA LAMINA BAMBU</t>
        </is>
      </c>
      <c r="C1736" s="5" t="inlineStr">
        <is>
          <t>IMPORTACION LAMINA PVC, BAMBU, ACC</t>
        </is>
      </c>
      <c r="D1736" s="11" t="n">
        <v>28</v>
      </c>
      <c r="E1736" s="12" t="n">
        <v>55806.51</v>
      </c>
      <c r="F1736" s="12" t="n">
        <v>93722.12</v>
      </c>
      <c r="G1736" s="14">
        <f>E1736/SUM(E$2:E$4165)</f>
        <v/>
      </c>
      <c r="H1736" s="14">
        <f>H1735+G1736</f>
        <v/>
      </c>
      <c r="I1736" s="5">
        <f>IF(H1736&lt;=p_rot_a,"A",IF(H1736&lt;=p_rot_b,"B","C"))</f>
        <v/>
      </c>
      <c r="J1736" s="5" t="inlineStr">
        <is>
          <t>NO</t>
        </is>
      </c>
    </row>
    <row r="1737">
      <c r="A1737" s="5" t="inlineStr">
        <is>
          <t>7445</t>
        </is>
      </c>
      <c r="B1737" s="5" t="inlineStr">
        <is>
          <t>SEPARADOR P/CERAMICA 2MM</t>
        </is>
      </c>
      <c r="C1737" s="5" t="inlineStr">
        <is>
          <t>FERRETERIA GENERAL</t>
        </is>
      </c>
      <c r="D1737" s="11" t="n">
        <v>130</v>
      </c>
      <c r="E1737" s="12" t="n">
        <v>55595.96</v>
      </c>
      <c r="F1737" s="12" t="n">
        <v>67923.86</v>
      </c>
      <c r="G1737" s="14">
        <f>E1737/SUM(E$2:E$4165)</f>
        <v/>
      </c>
      <c r="H1737" s="14">
        <f>H1736+G1737</f>
        <v/>
      </c>
      <c r="I1737" s="5">
        <f>IF(H1737&lt;=p_rot_a,"A",IF(H1737&lt;=p_rot_b,"B","C"))</f>
        <v/>
      </c>
      <c r="J1737" s="5" t="inlineStr">
        <is>
          <t>NO</t>
        </is>
      </c>
    </row>
    <row r="1738">
      <c r="A1738" s="5" t="inlineStr">
        <is>
          <t>35110030992661</t>
        </is>
      </c>
      <c r="B1738" s="5" t="inlineStr">
        <is>
          <t>LAVATORIO TIPO BOWL CUADRADO BLANCO BORDE NEGRO FF-9030 41CM X 41CM X 14CM</t>
        </is>
      </c>
      <c r="C1738" s="5" t="inlineStr">
        <is>
          <t>IMPORTACION LOZA</t>
        </is>
      </c>
      <c r="D1738" s="11" t="n">
        <v>3</v>
      </c>
      <c r="E1738" s="12" t="n">
        <v>55586.52</v>
      </c>
      <c r="F1738" s="12" t="n">
        <v>107256.64</v>
      </c>
      <c r="G1738" s="14">
        <f>E1738/SUM(E$2:E$4165)</f>
        <v/>
      </c>
      <c r="H1738" s="14">
        <f>H1737+G1738</f>
        <v/>
      </c>
      <c r="I1738" s="5">
        <f>IF(H1738&lt;=p_rot_a,"A",IF(H1738&lt;=p_rot_b,"B","C"))</f>
        <v/>
      </c>
      <c r="J1738" s="5" t="inlineStr">
        <is>
          <t>NO</t>
        </is>
      </c>
    </row>
    <row r="1739">
      <c r="A1739" s="5" t="inlineStr">
        <is>
          <t>351100300992037</t>
        </is>
      </c>
      <c r="B1739" s="5" t="inlineStr">
        <is>
          <t>ONESTO BREAK 2X63 CON CAJA PARA EXTERIOR</t>
        </is>
      </c>
      <c r="C1739" s="5" t="inlineStr">
        <is>
          <t>ACCESORIOS ELECTRICOS Y CABLES</t>
        </is>
      </c>
      <c r="D1739" s="11" t="n">
        <v>17</v>
      </c>
      <c r="E1739" s="12" t="n">
        <v>55418.22</v>
      </c>
      <c r="F1739" s="12" t="n">
        <v>186096.54</v>
      </c>
      <c r="G1739" s="14">
        <f>E1739/SUM(E$2:E$4165)</f>
        <v/>
      </c>
      <c r="H1739" s="14">
        <f>H1738+G1739</f>
        <v/>
      </c>
      <c r="I1739" s="5">
        <f>IF(H1739&lt;=p_rot_a,"A",IF(H1739&lt;=p_rot_b,"B","C"))</f>
        <v/>
      </c>
      <c r="J1739" s="5" t="inlineStr">
        <is>
          <t>NO</t>
        </is>
      </c>
    </row>
    <row r="1740">
      <c r="A1740" s="5" t="inlineStr">
        <is>
          <t>955</t>
        </is>
      </c>
      <c r="B1740" s="5" t="inlineStr">
        <is>
          <t>CODO 1 1/4 X 90</t>
        </is>
      </c>
      <c r="C1740" s="5" t="inlineStr">
        <is>
          <t>TUBERIA PVC, CANOAS Y ACCESORIOS</t>
        </is>
      </c>
      <c r="D1740" s="11" t="n">
        <v>81</v>
      </c>
      <c r="E1740" s="12" t="n">
        <v>55389.46</v>
      </c>
      <c r="F1740" s="12" t="n">
        <v>76193.71000000001</v>
      </c>
      <c r="G1740" s="14">
        <f>E1740/SUM(E$2:E$4165)</f>
        <v/>
      </c>
      <c r="H1740" s="14">
        <f>H1739+G1740</f>
        <v/>
      </c>
      <c r="I1740" s="5">
        <f>IF(H1740&lt;=p_rot_a,"A",IF(H1740&lt;=p_rot_b,"B","C"))</f>
        <v/>
      </c>
      <c r="J1740" s="5" t="inlineStr">
        <is>
          <t>NO</t>
        </is>
      </c>
    </row>
    <row r="1741">
      <c r="A1741" s="5" t="inlineStr">
        <is>
          <t>351100300992374</t>
        </is>
      </c>
      <c r="B1741" s="5" t="inlineStr">
        <is>
          <t>LAMPARA NEGRA LED CUAD. EMPOT. 720LM 12W 100-240V WELLMAX NEGRA NEGRA</t>
        </is>
      </c>
      <c r="C1741" s="5" t="inlineStr">
        <is>
          <t>ILUMINACION</t>
        </is>
      </c>
      <c r="D1741" s="11" t="n">
        <v>31</v>
      </c>
      <c r="E1741" s="12" t="n">
        <v>55350.15</v>
      </c>
      <c r="F1741" s="12" t="n">
        <v>113633.25</v>
      </c>
      <c r="G1741" s="14">
        <f>E1741/SUM(E$2:E$4165)</f>
        <v/>
      </c>
      <c r="H1741" s="14">
        <f>H1740+G1741</f>
        <v/>
      </c>
      <c r="I1741" s="5">
        <f>IF(H1741&lt;=p_rot_a,"A",IF(H1741&lt;=p_rot_b,"B","C"))</f>
        <v/>
      </c>
      <c r="J1741" s="5" t="inlineStr">
        <is>
          <t>NO</t>
        </is>
      </c>
    </row>
    <row r="1742">
      <c r="A1742" s="5" t="inlineStr">
        <is>
          <t>1050</t>
        </is>
      </c>
      <c r="B1742" s="5" t="inlineStr">
        <is>
          <t>CABLE NEUTRACEM 3X4</t>
        </is>
      </c>
      <c r="C1742" s="5" t="inlineStr">
        <is>
          <t>ACCESORIOS ELECTRICOS Y CABLES</t>
        </is>
      </c>
      <c r="D1742" s="11" t="n">
        <v>237</v>
      </c>
      <c r="E1742" s="12" t="n">
        <v>55217.7</v>
      </c>
      <c r="F1742" s="12" t="n">
        <v>234151.7</v>
      </c>
      <c r="G1742" s="14">
        <f>E1742/SUM(E$2:E$4165)</f>
        <v/>
      </c>
      <c r="H1742" s="14">
        <f>H1741+G1742</f>
        <v/>
      </c>
      <c r="I1742" s="5">
        <f>IF(H1742&lt;=p_rot_a,"A",IF(H1742&lt;=p_rot_b,"B","C"))</f>
        <v/>
      </c>
      <c r="J1742" s="5" t="inlineStr">
        <is>
          <t>NO</t>
        </is>
      </c>
    </row>
    <row r="1743">
      <c r="A1743" s="5" t="inlineStr">
        <is>
          <t>1157</t>
        </is>
      </c>
      <c r="B1743" s="5" t="inlineStr">
        <is>
          <t>GEO TEXTIL 4M ANCHO</t>
        </is>
      </c>
      <c r="C1743" s="5" t="inlineStr">
        <is>
          <t>FERRETERIA GENERAL</t>
        </is>
      </c>
      <c r="D1743" s="11" t="n">
        <v>55</v>
      </c>
      <c r="E1743" s="12" t="n">
        <v>55113.75</v>
      </c>
      <c r="F1743" s="12" t="n">
        <v>193691.75</v>
      </c>
      <c r="G1743" s="14">
        <f>E1743/SUM(E$2:E$4165)</f>
        <v/>
      </c>
      <c r="H1743" s="14">
        <f>H1742+G1743</f>
        <v/>
      </c>
      <c r="I1743" s="5">
        <f>IF(H1743&lt;=p_rot_a,"A",IF(H1743&lt;=p_rot_b,"B","C"))</f>
        <v/>
      </c>
      <c r="J1743" s="5" t="inlineStr">
        <is>
          <t>NO</t>
        </is>
      </c>
    </row>
    <row r="1744">
      <c r="A1744" s="5" t="inlineStr">
        <is>
          <t>351100300992637</t>
        </is>
      </c>
      <c r="B1744" s="5" t="inlineStr">
        <is>
          <t>BOSCH KIT TALADRO GSB 185 + ESMERILADORA GWS 180 + BATERIAS Y CARGADOR</t>
        </is>
      </c>
      <c r="C1744" s="5" t="inlineStr">
        <is>
          <t>SIN CATEGORIA</t>
        </is>
      </c>
      <c r="D1744" s="11" t="n">
        <v>3</v>
      </c>
      <c r="E1744" s="12" t="n">
        <v>54993</v>
      </c>
      <c r="F1744" s="12" t="n">
        <v>341913</v>
      </c>
      <c r="G1744" s="14">
        <f>E1744/SUM(E$2:E$4165)</f>
        <v/>
      </c>
      <c r="H1744" s="14">
        <f>H1743+G1744</f>
        <v/>
      </c>
      <c r="I1744" s="5">
        <f>IF(H1744&lt;=p_rot_a,"A",IF(H1744&lt;=p_rot_b,"B","C"))</f>
        <v/>
      </c>
      <c r="J1744" s="5" t="inlineStr">
        <is>
          <t>NO</t>
        </is>
      </c>
    </row>
    <row r="1745">
      <c r="A1745" s="5" t="inlineStr">
        <is>
          <t>351100300992820</t>
        </is>
      </c>
      <c r="B1745" s="5" t="inlineStr">
        <is>
          <t>DESAGUE DE BAÑO 20CM X 8CM ACERO INOX NEGRO ULTRA LUJOSO AQP-23276</t>
        </is>
      </c>
      <c r="C1745" s="5" t="inlineStr">
        <is>
          <t>IMPORTACION GRIFERIA</t>
        </is>
      </c>
      <c r="D1745" s="11" t="n">
        <v>9</v>
      </c>
      <c r="E1745" s="12" t="n">
        <v>54775.15</v>
      </c>
      <c r="F1745" s="12" t="n">
        <v>78938.05</v>
      </c>
      <c r="G1745" s="14">
        <f>E1745/SUM(E$2:E$4165)</f>
        <v/>
      </c>
      <c r="H1745" s="14">
        <f>H1744+G1745</f>
        <v/>
      </c>
      <c r="I1745" s="5">
        <f>IF(H1745&lt;=p_rot_a,"A",IF(H1745&lt;=p_rot_b,"B","C"))</f>
        <v/>
      </c>
      <c r="J1745" s="5" t="inlineStr">
        <is>
          <t>NO</t>
        </is>
      </c>
    </row>
    <row r="1746">
      <c r="A1746" s="5" t="inlineStr">
        <is>
          <t>40992888</t>
        </is>
      </c>
      <c r="B1746" s="5" t="inlineStr">
        <is>
          <t>ALTIVA APAGADOR SENCILO 9000-W BLANCO EAGLE</t>
        </is>
      </c>
      <c r="C1746" s="5" t="inlineStr">
        <is>
          <t>ACCESORIOS ELECTRICOS Y CABLES</t>
        </is>
      </c>
      <c r="D1746" s="11" t="n">
        <v>64</v>
      </c>
      <c r="E1746" s="12" t="n">
        <v>54693.74</v>
      </c>
      <c r="F1746" s="12" t="n">
        <v>136326.19</v>
      </c>
      <c r="G1746" s="14">
        <f>E1746/SUM(E$2:E$4165)</f>
        <v/>
      </c>
      <c r="H1746" s="14">
        <f>H1745+G1746</f>
        <v/>
      </c>
      <c r="I1746" s="5">
        <f>IF(H1746&lt;=p_rot_a,"A",IF(H1746&lt;=p_rot_b,"B","C"))</f>
        <v/>
      </c>
      <c r="J1746" s="5" t="inlineStr">
        <is>
          <t>NO</t>
        </is>
      </c>
    </row>
    <row r="1747">
      <c r="A1747" s="5" t="inlineStr">
        <is>
          <t>3052</t>
        </is>
      </c>
      <c r="B1747" s="5" t="inlineStr">
        <is>
          <t>CH BREAKER 1X30</t>
        </is>
      </c>
      <c r="C1747" s="5" t="inlineStr">
        <is>
          <t>ACCESORIOS ELECTRICOS Y CABLES</t>
        </is>
      </c>
      <c r="D1747" s="11" t="n">
        <v>34</v>
      </c>
      <c r="E1747" s="12" t="n">
        <v>54681.14</v>
      </c>
      <c r="F1747" s="12" t="n">
        <v>231640.88</v>
      </c>
      <c r="G1747" s="14">
        <f>E1747/SUM(E$2:E$4165)</f>
        <v/>
      </c>
      <c r="H1747" s="14">
        <f>H1746+G1747</f>
        <v/>
      </c>
      <c r="I1747" s="5">
        <f>IF(H1747&lt;=p_rot_a,"A",IF(H1747&lt;=p_rot_b,"B","C"))</f>
        <v/>
      </c>
      <c r="J1747" s="5" t="inlineStr">
        <is>
          <t>NO</t>
        </is>
      </c>
    </row>
    <row r="1748">
      <c r="A1748" s="5" t="inlineStr">
        <is>
          <t>9163</t>
        </is>
      </c>
      <c r="B1748" s="5" t="inlineStr">
        <is>
          <t>TAPA PAR CANOA PECHO PALOMA DERECHA - IZQUIERDA AMANCO</t>
        </is>
      </c>
      <c r="C1748" s="5" t="inlineStr">
        <is>
          <t>TUBERIA PVC, CANOAS Y ACCESORIOS</t>
        </is>
      </c>
      <c r="D1748" s="11" t="n">
        <v>166</v>
      </c>
      <c r="E1748" s="12" t="n">
        <v>54640.91</v>
      </c>
      <c r="F1748" s="12" t="n">
        <v>199081.21</v>
      </c>
      <c r="G1748" s="14">
        <f>E1748/SUM(E$2:E$4165)</f>
        <v/>
      </c>
      <c r="H1748" s="14">
        <f>H1747+G1748</f>
        <v/>
      </c>
      <c r="I1748" s="5">
        <f>IF(H1748&lt;=p_rot_a,"A",IF(H1748&lt;=p_rot_b,"B","C"))</f>
        <v/>
      </c>
      <c r="J1748" s="5" t="inlineStr">
        <is>
          <t>NO</t>
        </is>
      </c>
    </row>
    <row r="1749">
      <c r="A1749" s="5" t="inlineStr">
        <is>
          <t>30118</t>
        </is>
      </c>
      <c r="B1749" s="5" t="inlineStr">
        <is>
          <t>AGUILA TOMA 220 ELEC  EMPOTRAR 32</t>
        </is>
      </c>
      <c r="C1749" s="5" t="inlineStr">
        <is>
          <t>ACCESORIOS ELECTRICOS Y CABLES</t>
        </is>
      </c>
      <c r="D1749" s="11" t="n">
        <v>84</v>
      </c>
      <c r="E1749" s="12" t="n">
        <v>54604.8</v>
      </c>
      <c r="F1749" s="12" t="n">
        <v>193236.8</v>
      </c>
      <c r="G1749" s="14">
        <f>E1749/SUM(E$2:E$4165)</f>
        <v/>
      </c>
      <c r="H1749" s="14">
        <f>H1748+G1749</f>
        <v/>
      </c>
      <c r="I1749" s="5">
        <f>IF(H1749&lt;=p_rot_a,"A",IF(H1749&lt;=p_rot_b,"B","C"))</f>
        <v/>
      </c>
      <c r="J1749" s="5" t="inlineStr">
        <is>
          <t>NO</t>
        </is>
      </c>
    </row>
    <row r="1750">
      <c r="A1750" s="5" t="inlineStr">
        <is>
          <t>232</t>
        </is>
      </c>
      <c r="B1750" s="5" t="inlineStr">
        <is>
          <t>LAUREL VENILLA 1/2X1/2 EN VARAS</t>
        </is>
      </c>
      <c r="C1750" s="5" t="inlineStr">
        <is>
          <t>LAUREL</t>
        </is>
      </c>
      <c r="D1750" s="11" t="n">
        <v>1048</v>
      </c>
      <c r="E1750" s="12" t="n">
        <v>54594.71</v>
      </c>
      <c r="F1750" s="12" t="n">
        <v>189044.71</v>
      </c>
      <c r="G1750" s="14">
        <f>E1750/SUM(E$2:E$4165)</f>
        <v/>
      </c>
      <c r="H1750" s="14">
        <f>H1749+G1750</f>
        <v/>
      </c>
      <c r="I1750" s="5">
        <f>IF(H1750&lt;=p_rot_a,"A",IF(H1750&lt;=p_rot_b,"B","C"))</f>
        <v/>
      </c>
      <c r="J1750" s="5" t="inlineStr">
        <is>
          <t>NO</t>
        </is>
      </c>
    </row>
    <row r="1751">
      <c r="A1751" s="5" t="inlineStr">
        <is>
          <t>6481</t>
        </is>
      </c>
      <c r="B1751" s="5" t="inlineStr">
        <is>
          <t>BANDEJA PINTOR ECONO PLASTICA</t>
        </is>
      </c>
      <c r="C1751" s="5" t="inlineStr">
        <is>
          <t>FERRETERIA GENERAL</t>
        </is>
      </c>
      <c r="D1751" s="11" t="n">
        <v>106</v>
      </c>
      <c r="E1751" s="12" t="n">
        <v>54590.76</v>
      </c>
      <c r="F1751" s="12" t="n">
        <v>109922.76</v>
      </c>
      <c r="G1751" s="14">
        <f>E1751/SUM(E$2:E$4165)</f>
        <v/>
      </c>
      <c r="H1751" s="14">
        <f>H1750+G1751</f>
        <v/>
      </c>
      <c r="I1751" s="5">
        <f>IF(H1751&lt;=p_rot_a,"A",IF(H1751&lt;=p_rot_b,"B","C"))</f>
        <v/>
      </c>
      <c r="J1751" s="5" t="inlineStr">
        <is>
          <t>NO</t>
        </is>
      </c>
    </row>
    <row r="1752">
      <c r="A1752" s="5" t="inlineStr">
        <is>
          <t>PINT-AN-0002</t>
        </is>
      </c>
      <c r="B1752" s="5" t="inlineStr">
        <is>
          <t>DUREX BASE AGUA BLANCO ANTICORROSIVO GALON DE736-4</t>
        </is>
      </c>
      <c r="C1752" s="5" t="inlineStr">
        <is>
          <t>ANTICORROSIVOS Y BASE ACEITE</t>
        </is>
      </c>
      <c r="D1752" s="11" t="n">
        <v>12</v>
      </c>
      <c r="E1752" s="12" t="n">
        <v>54554.1</v>
      </c>
      <c r="F1752" s="12" t="n">
        <v>199605.1</v>
      </c>
      <c r="G1752" s="14">
        <f>E1752/SUM(E$2:E$4165)</f>
        <v/>
      </c>
      <c r="H1752" s="14">
        <f>H1751+G1752</f>
        <v/>
      </c>
      <c r="I1752" s="5">
        <f>IF(H1752&lt;=p_rot_a,"A",IF(H1752&lt;=p_rot_b,"B","C"))</f>
        <v/>
      </c>
      <c r="J1752" s="5" t="inlineStr">
        <is>
          <t>NO</t>
        </is>
      </c>
    </row>
    <row r="1753">
      <c r="A1753" s="5" t="inlineStr">
        <is>
          <t>36452</t>
        </is>
      </c>
      <c r="B1753" s="5" t="inlineStr">
        <is>
          <t>PORCELANATO SAHARA NOIR  0.60X1.20 CAJA 1.44M2 (Trae 2 piezas)</t>
        </is>
      </c>
      <c r="C1753" s="5" t="inlineStr">
        <is>
          <t>SIN CATEGORIA</t>
        </is>
      </c>
      <c r="D1753" s="11" t="n">
        <v>23</v>
      </c>
      <c r="E1753" s="12" t="n">
        <v>54411.74</v>
      </c>
      <c r="F1753" s="12" t="n">
        <v>242134.09</v>
      </c>
      <c r="G1753" s="14">
        <f>E1753/SUM(E$2:E$4165)</f>
        <v/>
      </c>
      <c r="H1753" s="14">
        <f>H1752+G1753</f>
        <v/>
      </c>
      <c r="I1753" s="5">
        <f>IF(H1753&lt;=p_rot_a,"A",IF(H1753&lt;=p_rot_b,"B","C"))</f>
        <v/>
      </c>
      <c r="J1753" s="5" t="inlineStr">
        <is>
          <t>NO</t>
        </is>
      </c>
    </row>
    <row r="1754">
      <c r="A1754" s="5" t="inlineStr">
        <is>
          <t>169</t>
        </is>
      </c>
      <c r="B1754" s="5" t="inlineStr">
        <is>
          <t>CAJA CONCRETO VARILLA COPPERWELL 25X25</t>
        </is>
      </c>
      <c r="C1754" s="5" t="inlineStr">
        <is>
          <t>BLOQUES, VARILLAS, MALLAS</t>
        </is>
      </c>
      <c r="D1754" s="11" t="n">
        <v>31</v>
      </c>
      <c r="E1754" s="12" t="n">
        <v>53984.68</v>
      </c>
      <c r="F1754" s="12" t="n">
        <v>136285.03</v>
      </c>
      <c r="G1754" s="14">
        <f>E1754/SUM(E$2:E$4165)</f>
        <v/>
      </c>
      <c r="H1754" s="14">
        <f>H1753+G1754</f>
        <v/>
      </c>
      <c r="I1754" s="5">
        <f>IF(H1754&lt;=p_rot_a,"A",IF(H1754&lt;=p_rot_b,"B","C"))</f>
        <v/>
      </c>
      <c r="J1754" s="5" t="inlineStr">
        <is>
          <t>NO</t>
        </is>
      </c>
    </row>
    <row r="1755">
      <c r="A1755" s="5" t="inlineStr">
        <is>
          <t>73543</t>
        </is>
      </c>
      <c r="B1755" s="5" t="inlineStr">
        <is>
          <t>TOTAL DISCO SIERRA 41/2 40 DIENTES TAC231255</t>
        </is>
      </c>
      <c r="C1755" s="5" t="inlineStr">
        <is>
          <t>FERRETERIA GENERAL</t>
        </is>
      </c>
      <c r="D1755" s="11" t="n">
        <v>45</v>
      </c>
      <c r="E1755" s="12" t="n">
        <v>53807.82</v>
      </c>
      <c r="F1755" s="12" t="n">
        <v>130861.06</v>
      </c>
      <c r="G1755" s="14">
        <f>E1755/SUM(E$2:E$4165)</f>
        <v/>
      </c>
      <c r="H1755" s="14">
        <f>H1754+G1755</f>
        <v/>
      </c>
      <c r="I1755" s="5">
        <f>IF(H1755&lt;=p_rot_a,"A",IF(H1755&lt;=p_rot_b,"B","C"))</f>
        <v/>
      </c>
      <c r="J1755" s="5" t="inlineStr">
        <is>
          <t>NO</t>
        </is>
      </c>
    </row>
    <row r="1756">
      <c r="A1756" s="5" t="inlineStr">
        <is>
          <t>351100300992340</t>
        </is>
      </c>
      <c r="B1756" s="5" t="inlineStr">
        <is>
          <t>BOMBILLO 100W ILUMINACION INDUSTRIAL VT-222001</t>
        </is>
      </c>
      <c r="C1756" s="5" t="inlineStr">
        <is>
          <t>IMPORTACION FERRETERIA GENERAL</t>
        </is>
      </c>
      <c r="D1756" s="11" t="n">
        <v>22</v>
      </c>
      <c r="E1756" s="12" t="n">
        <v>53591.71</v>
      </c>
      <c r="F1756" s="12" t="n">
        <v>142343.92</v>
      </c>
      <c r="G1756" s="14">
        <f>E1756/SUM(E$2:E$4165)</f>
        <v/>
      </c>
      <c r="H1756" s="14">
        <f>H1755+G1756</f>
        <v/>
      </c>
      <c r="I1756" s="5">
        <f>IF(H1756&lt;=p_rot_a,"A",IF(H1756&lt;=p_rot_b,"B","C"))</f>
        <v/>
      </c>
      <c r="J1756" s="5" t="inlineStr">
        <is>
          <t>NO</t>
        </is>
      </c>
    </row>
    <row r="1757">
      <c r="A1757" s="5" t="inlineStr">
        <is>
          <t>7931</t>
        </is>
      </c>
      <c r="B1757" s="5" t="inlineStr">
        <is>
          <t>ESPANDER #10 BOLSA</t>
        </is>
      </c>
      <c r="C1757" s="5" t="inlineStr">
        <is>
          <t>TORNILLERIA</t>
        </is>
      </c>
      <c r="D1757" s="11" t="n">
        <v>209</v>
      </c>
      <c r="E1757" s="12" t="n">
        <v>53456.17</v>
      </c>
      <c r="F1757" s="12" t="n">
        <v>76109.17</v>
      </c>
      <c r="G1757" s="14">
        <f>E1757/SUM(E$2:E$4165)</f>
        <v/>
      </c>
      <c r="H1757" s="14">
        <f>H1756+G1757</f>
        <v/>
      </c>
      <c r="I1757" s="5">
        <f>IF(H1757&lt;=p_rot_a,"A",IF(H1757&lt;=p_rot_b,"B","C"))</f>
        <v/>
      </c>
      <c r="J1757" s="5" t="inlineStr">
        <is>
          <t>NO</t>
        </is>
      </c>
    </row>
    <row r="1758">
      <c r="A1758" s="5" t="inlineStr">
        <is>
          <t>PINT-BT-0035</t>
        </is>
      </c>
      <c r="B1758" s="5" t="inlineStr">
        <is>
          <t>LANCO AQUAVAR BARNIZ 3 EN 1 NUEZ 1/4 AQ1362-5</t>
        </is>
      </c>
      <c r="C1758" s="5" t="inlineStr">
        <is>
          <t>BARNIZ Y TINTES</t>
        </is>
      </c>
      <c r="D1758" s="11" t="n">
        <v>25</v>
      </c>
      <c r="E1758" s="12" t="n">
        <v>53249.19</v>
      </c>
      <c r="F1758" s="12" t="n">
        <v>177109.44</v>
      </c>
      <c r="G1758" s="14">
        <f>E1758/SUM(E$2:E$4165)</f>
        <v/>
      </c>
      <c r="H1758" s="14">
        <f>H1757+G1758</f>
        <v/>
      </c>
      <c r="I1758" s="5">
        <f>IF(H1758&lt;=p_rot_a,"A",IF(H1758&lt;=p_rot_b,"B","C"))</f>
        <v/>
      </c>
      <c r="J1758" s="5" t="inlineStr">
        <is>
          <t>NO</t>
        </is>
      </c>
    </row>
    <row r="1759">
      <c r="A1759" s="5" t="inlineStr">
        <is>
          <t>63485</t>
        </is>
      </c>
      <c r="B1759" s="5" t="inlineStr">
        <is>
          <t>CABLE 12 AZUL POR METRO</t>
        </is>
      </c>
      <c r="C1759" s="5" t="inlineStr">
        <is>
          <t>ACCESORIOS ELECTRICOS Y CABLES</t>
        </is>
      </c>
      <c r="D1759" s="11" t="n">
        <v>568</v>
      </c>
      <c r="E1759" s="12" t="n">
        <v>53244.8</v>
      </c>
      <c r="F1759" s="12" t="n">
        <v>180944</v>
      </c>
      <c r="G1759" s="14">
        <f>E1759/SUM(E$2:E$4165)</f>
        <v/>
      </c>
      <c r="H1759" s="14">
        <f>H1758+G1759</f>
        <v/>
      </c>
      <c r="I1759" s="5">
        <f>IF(H1759&lt;=p_rot_a,"A",IF(H1759&lt;=p_rot_b,"B","C"))</f>
        <v/>
      </c>
      <c r="J1759" s="5" t="inlineStr">
        <is>
          <t>NO</t>
        </is>
      </c>
    </row>
    <row r="1760">
      <c r="A1760" s="5" t="inlineStr">
        <is>
          <t>71238</t>
        </is>
      </c>
      <c r="B1760" s="5" t="inlineStr">
        <is>
          <t>TORNILLO GYP 3 PF</t>
        </is>
      </c>
      <c r="C1760" s="5" t="inlineStr">
        <is>
          <t>TORNILLERIA</t>
        </is>
      </c>
      <c r="D1760" s="11" t="n">
        <v>50</v>
      </c>
      <c r="E1760" s="12" t="n">
        <v>53053.36</v>
      </c>
      <c r="F1760" s="12" t="n">
        <v>83314.36</v>
      </c>
      <c r="G1760" s="14">
        <f>E1760/SUM(E$2:E$4165)</f>
        <v/>
      </c>
      <c r="H1760" s="14">
        <f>H1759+G1760</f>
        <v/>
      </c>
      <c r="I1760" s="5">
        <f>IF(H1760&lt;=p_rot_a,"A",IF(H1760&lt;=p_rot_b,"B","C"))</f>
        <v/>
      </c>
      <c r="J1760" s="5" t="inlineStr">
        <is>
          <t>NO</t>
        </is>
      </c>
    </row>
    <row r="1761">
      <c r="A1761" s="5" t="inlineStr">
        <is>
          <t>3452990343</t>
        </is>
      </c>
      <c r="B1761" s="5" t="inlineStr">
        <is>
          <t>2DA PINO 1X8 3.20 SEGUNDA</t>
        </is>
      </c>
      <c r="C1761" s="5" t="inlineStr">
        <is>
          <t>MATERIAL SEGUNDA</t>
        </is>
      </c>
      <c r="D1761" s="11" t="n">
        <v>53</v>
      </c>
      <c r="E1761" s="12" t="n">
        <v>53000</v>
      </c>
      <c r="F1761" s="12" t="n">
        <v>185500</v>
      </c>
      <c r="G1761" s="14">
        <f>E1761/SUM(E$2:E$4165)</f>
        <v/>
      </c>
      <c r="H1761" s="14">
        <f>H1760+G1761</f>
        <v/>
      </c>
      <c r="I1761" s="5">
        <f>IF(H1761&lt;=p_rot_a,"A",IF(H1761&lt;=p_rot_b,"B","C"))</f>
        <v/>
      </c>
      <c r="J1761" s="5" t="inlineStr">
        <is>
          <t>NO</t>
        </is>
      </c>
    </row>
    <row r="1762">
      <c r="A1762" s="5" t="inlineStr">
        <is>
          <t>9126</t>
        </is>
      </c>
      <c r="B1762" s="5" t="inlineStr">
        <is>
          <t>BAJANTE RECTANGULAR 4x2  CANOA 3MT</t>
        </is>
      </c>
      <c r="C1762" s="5" t="inlineStr">
        <is>
          <t>TUBERIA PVC, CANOAS Y ACCESORIOS</t>
        </is>
      </c>
      <c r="D1762" s="11" t="n">
        <v>22</v>
      </c>
      <c r="E1762" s="12" t="n">
        <v>52865.48</v>
      </c>
      <c r="F1762" s="12" t="n">
        <v>183717.17</v>
      </c>
      <c r="G1762" s="14">
        <f>E1762/SUM(E$2:E$4165)</f>
        <v/>
      </c>
      <c r="H1762" s="14">
        <f>H1761+G1762</f>
        <v/>
      </c>
      <c r="I1762" s="5">
        <f>IF(H1762&lt;=p_rot_a,"A",IF(H1762&lt;=p_rot_b,"B","C"))</f>
        <v/>
      </c>
      <c r="J1762" s="5" t="inlineStr">
        <is>
          <t>NO</t>
        </is>
      </c>
    </row>
    <row r="1763">
      <c r="A1763" s="5" t="inlineStr">
        <is>
          <t>72846</t>
        </is>
      </c>
      <c r="B1763" s="5" t="inlineStr">
        <is>
          <t>LORENZETTI DUCHA TOP JET  7547292</t>
        </is>
      </c>
      <c r="C1763" s="5" t="inlineStr">
        <is>
          <t>FERRETERIA GENERAL</t>
        </is>
      </c>
      <c r="D1763" s="11" t="n">
        <v>8</v>
      </c>
      <c r="E1763" s="12" t="n">
        <v>52833.68</v>
      </c>
      <c r="F1763" s="12" t="n">
        <v>224000</v>
      </c>
      <c r="G1763" s="14">
        <f>E1763/SUM(E$2:E$4165)</f>
        <v/>
      </c>
      <c r="H1763" s="14">
        <f>H1762+G1763</f>
        <v/>
      </c>
      <c r="I1763" s="5">
        <f>IF(H1763&lt;=p_rot_a,"A",IF(H1763&lt;=p_rot_b,"B","C"))</f>
        <v/>
      </c>
      <c r="J1763" s="5" t="inlineStr">
        <is>
          <t>NO</t>
        </is>
      </c>
    </row>
    <row r="1764">
      <c r="A1764" s="5" t="inlineStr">
        <is>
          <t>30277</t>
        </is>
      </c>
      <c r="B1764" s="5" t="inlineStr">
        <is>
          <t>AGUILA BLANCO APAGADOR TRIPLE PLATA 1005W</t>
        </is>
      </c>
      <c r="C1764" s="5" t="inlineStr">
        <is>
          <t>ACCESORIOS ELECTRICOS Y CABLES</t>
        </is>
      </c>
      <c r="D1764" s="11" t="n">
        <v>59</v>
      </c>
      <c r="E1764" s="12" t="n">
        <v>52709.62</v>
      </c>
      <c r="F1764" s="12" t="n">
        <v>187121.6</v>
      </c>
      <c r="G1764" s="14">
        <f>E1764/SUM(E$2:E$4165)</f>
        <v/>
      </c>
      <c r="H1764" s="14">
        <f>H1763+G1764</f>
        <v/>
      </c>
      <c r="I1764" s="5">
        <f>IF(H1764&lt;=p_rot_a,"A",IF(H1764&lt;=p_rot_b,"B","C"))</f>
        <v/>
      </c>
      <c r="J1764" s="5" t="inlineStr">
        <is>
          <t>NO</t>
        </is>
      </c>
    </row>
    <row r="1765">
      <c r="A1765" s="5" t="inlineStr">
        <is>
          <t>14100017</t>
        </is>
      </c>
      <c r="B1765" s="5" t="inlineStr">
        <is>
          <t>PUERTA CEDRO MEDIA LUNA 90 X 210 CM</t>
        </is>
      </c>
      <c r="C1765" s="5" t="inlineStr">
        <is>
          <t>PUERTAS</t>
        </is>
      </c>
      <c r="D1765" s="11" t="n">
        <v>4</v>
      </c>
      <c r="E1765" s="12" t="n">
        <v>52619.47</v>
      </c>
      <c r="F1765" s="12" t="n">
        <v>341469.03</v>
      </c>
      <c r="G1765" s="14">
        <f>E1765/SUM(E$2:E$4165)</f>
        <v/>
      </c>
      <c r="H1765" s="14">
        <f>H1764+G1765</f>
        <v/>
      </c>
      <c r="I1765" s="5">
        <f>IF(H1765&lt;=p_rot_a,"A",IF(H1765&lt;=p_rot_b,"B","C"))</f>
        <v/>
      </c>
      <c r="J1765" s="5" t="inlineStr">
        <is>
          <t>NO</t>
        </is>
      </c>
    </row>
    <row r="1766">
      <c r="A1766" s="5" t="inlineStr">
        <is>
          <t>351100300992073</t>
        </is>
      </c>
      <c r="B1766" s="5" t="inlineStr">
        <is>
          <t>COCINA GAS 5 QUEMADORES CON BASE Y ESTANTES KMGS019B DECAK</t>
        </is>
      </c>
      <c r="C1766" s="5" t="inlineStr">
        <is>
          <t>SIN CATEGORIA</t>
        </is>
      </c>
      <c r="D1766" s="11" t="n">
        <v>4</v>
      </c>
      <c r="E1766" s="12" t="n">
        <v>52502.88</v>
      </c>
      <c r="F1766" s="12" t="n">
        <v>182300.88</v>
      </c>
      <c r="G1766" s="14">
        <f>E1766/SUM(E$2:E$4165)</f>
        <v/>
      </c>
      <c r="H1766" s="14">
        <f>H1765+G1766</f>
        <v/>
      </c>
      <c r="I1766" s="5">
        <f>IF(H1766&lt;=p_rot_a,"A",IF(H1766&lt;=p_rot_b,"B","C"))</f>
        <v/>
      </c>
      <c r="J1766" s="5" t="inlineStr">
        <is>
          <t>NO</t>
        </is>
      </c>
    </row>
    <row r="1767">
      <c r="A1767" s="5" t="inlineStr">
        <is>
          <t>174</t>
        </is>
      </c>
      <c r="B1767" s="5" t="inlineStr">
        <is>
          <t>PILA ROJA GRANDE 1 TANQUE 2 BATEAS 125x70 #2</t>
        </is>
      </c>
      <c r="C1767" s="5" t="inlineStr">
        <is>
          <t>PILAS</t>
        </is>
      </c>
      <c r="D1767" s="11" t="n">
        <v>10</v>
      </c>
      <c r="E1767" s="12" t="n">
        <v>52500</v>
      </c>
      <c r="F1767" s="12" t="n">
        <v>227500</v>
      </c>
      <c r="G1767" s="14">
        <f>E1767/SUM(E$2:E$4165)</f>
        <v/>
      </c>
      <c r="H1767" s="14">
        <f>H1766+G1767</f>
        <v/>
      </c>
      <c r="I1767" s="5">
        <f>IF(H1767&lt;=p_rot_a,"A",IF(H1767&lt;=p_rot_b,"B","C"))</f>
        <v/>
      </c>
      <c r="J1767" s="5" t="inlineStr">
        <is>
          <t>NO</t>
        </is>
      </c>
    </row>
    <row r="1768">
      <c r="A1768" s="5" t="inlineStr">
        <is>
          <t>71242</t>
        </is>
      </c>
      <c r="B1768" s="5" t="inlineStr">
        <is>
          <t>TORNILLO METAL 10X1 1/2</t>
        </is>
      </c>
      <c r="C1768" s="5" t="inlineStr">
        <is>
          <t>TORNILLERIA</t>
        </is>
      </c>
      <c r="D1768" s="11" t="n">
        <v>2587</v>
      </c>
      <c r="E1768" s="12" t="n">
        <v>52469.54</v>
      </c>
      <c r="F1768" s="12" t="n">
        <v>74511.31</v>
      </c>
      <c r="G1768" s="14">
        <f>E1768/SUM(E$2:E$4165)</f>
        <v/>
      </c>
      <c r="H1768" s="14">
        <f>H1767+G1768</f>
        <v/>
      </c>
      <c r="I1768" s="5">
        <f>IF(H1768&lt;=p_rot_a,"A",IF(H1768&lt;=p_rot_b,"B","C"))</f>
        <v/>
      </c>
      <c r="J1768" s="5" t="inlineStr">
        <is>
          <t>NO</t>
        </is>
      </c>
    </row>
    <row r="1769">
      <c r="A1769" s="5" t="inlineStr">
        <is>
          <t>351100300992849</t>
        </is>
      </c>
      <c r="B1769" s="5" t="inlineStr">
        <is>
          <t>LLAVE LAVATORIO DORADA ACERO INOX NT16198-BG</t>
        </is>
      </c>
      <c r="C1769" s="5" t="inlineStr">
        <is>
          <t>IMPORTACION GRIFERIA</t>
        </is>
      </c>
      <c r="D1769" s="11" t="n">
        <v>4</v>
      </c>
      <c r="E1769" s="12" t="n">
        <v>52191.8</v>
      </c>
      <c r="F1769" s="12" t="n">
        <v>95221.24000000001</v>
      </c>
      <c r="G1769" s="14">
        <f>E1769/SUM(E$2:E$4165)</f>
        <v/>
      </c>
      <c r="H1769" s="14">
        <f>H1768+G1769</f>
        <v/>
      </c>
      <c r="I1769" s="5">
        <f>IF(H1769&lt;=p_rot_a,"A",IF(H1769&lt;=p_rot_b,"B","C"))</f>
        <v/>
      </c>
      <c r="J1769" s="5" t="inlineStr">
        <is>
          <t>NO</t>
        </is>
      </c>
    </row>
    <row r="1770">
      <c r="A1770" s="5" t="inlineStr">
        <is>
          <t>20140020</t>
        </is>
      </c>
      <c r="B1770" s="5" t="inlineStr">
        <is>
          <t>CERAMICA MADERA GRIGIO 2.34M2 48X48</t>
        </is>
      </c>
      <c r="C1770" s="5" t="inlineStr">
        <is>
          <t>CERAMICA</t>
        </is>
      </c>
      <c r="D1770" s="11" t="n">
        <v>38</v>
      </c>
      <c r="E1770" s="12" t="n">
        <v>52190.38</v>
      </c>
      <c r="F1770" s="12" t="n">
        <v>267294.02</v>
      </c>
      <c r="G1770" s="14">
        <f>E1770/SUM(E$2:E$4165)</f>
        <v/>
      </c>
      <c r="H1770" s="14">
        <f>H1769+G1770</f>
        <v/>
      </c>
      <c r="I1770" s="5">
        <f>IF(H1770&lt;=p_rot_a,"A",IF(H1770&lt;=p_rot_b,"B","C"))</f>
        <v/>
      </c>
      <c r="J1770" s="5" t="inlineStr">
        <is>
          <t>NO</t>
        </is>
      </c>
    </row>
    <row r="1771">
      <c r="A1771" s="5" t="inlineStr">
        <is>
          <t>351100300991985</t>
        </is>
      </c>
      <c r="B1771" s="5" t="inlineStr">
        <is>
          <t>ONESTO BREAK 2X40 CON CAJA PARA EXTERIOR</t>
        </is>
      </c>
      <c r="C1771" s="5" t="inlineStr">
        <is>
          <t>ACCESORIOS ELECTRICOS Y CABLES</t>
        </is>
      </c>
      <c r="D1771" s="11" t="n">
        <v>18</v>
      </c>
      <c r="E1771" s="12" t="n">
        <v>52038.73</v>
      </c>
      <c r="F1771" s="12" t="n">
        <v>184035.61</v>
      </c>
      <c r="G1771" s="14">
        <f>E1771/SUM(E$2:E$4165)</f>
        <v/>
      </c>
      <c r="H1771" s="14">
        <f>H1770+G1771</f>
        <v/>
      </c>
      <c r="I1771" s="5">
        <f>IF(H1771&lt;=p_rot_a,"A",IF(H1771&lt;=p_rot_b,"B","C"))</f>
        <v/>
      </c>
      <c r="J1771" s="5" t="inlineStr">
        <is>
          <t>NO</t>
        </is>
      </c>
    </row>
    <row r="1772">
      <c r="A1772" s="5" t="inlineStr">
        <is>
          <t>7753</t>
        </is>
      </c>
      <c r="B1772" s="5" t="inlineStr">
        <is>
          <t>TAPA CIEGA LISA/HUECO OCTAGONAL</t>
        </is>
      </c>
      <c r="C1772" s="5" t="inlineStr">
        <is>
          <t>ACCESORIOS ELECTRICOS Y CABLES</t>
        </is>
      </c>
      <c r="D1772" s="11" t="n">
        <v>647</v>
      </c>
      <c r="E1772" s="12" t="n">
        <v>52033.07</v>
      </c>
      <c r="F1772" s="12" t="n">
        <v>107012.96</v>
      </c>
      <c r="G1772" s="14">
        <f>E1772/SUM(E$2:E$4165)</f>
        <v/>
      </c>
      <c r="H1772" s="14">
        <f>H1771+G1772</f>
        <v/>
      </c>
      <c r="I1772" s="5">
        <f>IF(H1772&lt;=p_rot_a,"A",IF(H1772&lt;=p_rot_b,"B","C"))</f>
        <v/>
      </c>
      <c r="J1772" s="5" t="inlineStr">
        <is>
          <t>NO</t>
        </is>
      </c>
    </row>
    <row r="1773">
      <c r="A1773" s="5" t="inlineStr">
        <is>
          <t>14100026</t>
        </is>
      </c>
      <c r="B1773" s="5" t="inlineStr">
        <is>
          <t>PUERTA PINO 60 X 210 CM</t>
        </is>
      </c>
      <c r="C1773" s="5" t="inlineStr">
        <is>
          <t>PUERTAS</t>
        </is>
      </c>
      <c r="D1773" s="11" t="n">
        <v>8</v>
      </c>
      <c r="E1773" s="12" t="n">
        <v>51876.61</v>
      </c>
      <c r="F1773" s="12" t="n">
        <v>231660.64</v>
      </c>
      <c r="G1773" s="14">
        <f>E1773/SUM(E$2:E$4165)</f>
        <v/>
      </c>
      <c r="H1773" s="14">
        <f>H1772+G1773</f>
        <v/>
      </c>
      <c r="I1773" s="5">
        <f>IF(H1773&lt;=p_rot_a,"A",IF(H1773&lt;=p_rot_b,"B","C"))</f>
        <v/>
      </c>
      <c r="J1773" s="5" t="inlineStr">
        <is>
          <t>NO</t>
        </is>
      </c>
    </row>
    <row r="1774">
      <c r="A1774" s="5" t="inlineStr">
        <is>
          <t>351100300990701</t>
        </is>
      </c>
      <c r="B1774" s="5" t="inlineStr">
        <is>
          <t>AGUILA NEGRO APAGADOR SENCILLO PLATA 1000BK</t>
        </is>
      </c>
      <c r="C1774" s="5" t="inlineStr">
        <is>
          <t>ACCESORIOS ELECTRICOS Y CABLES</t>
        </is>
      </c>
      <c r="D1774" s="11" t="n">
        <v>123</v>
      </c>
      <c r="E1774" s="12" t="n">
        <v>51813.44</v>
      </c>
      <c r="F1774" s="12" t="n">
        <v>177837.53</v>
      </c>
      <c r="G1774" s="14">
        <f>E1774/SUM(E$2:E$4165)</f>
        <v/>
      </c>
      <c r="H1774" s="14">
        <f>H1773+G1774</f>
        <v/>
      </c>
      <c r="I1774" s="5">
        <f>IF(H1774&lt;=p_rot_a,"A",IF(H1774&lt;=p_rot_b,"B","C"))</f>
        <v/>
      </c>
      <c r="J1774" s="5" t="inlineStr">
        <is>
          <t>NO</t>
        </is>
      </c>
    </row>
    <row r="1775">
      <c r="A1775" s="5" t="inlineStr">
        <is>
          <t>6202</t>
        </is>
      </c>
      <c r="B1775" s="5" t="inlineStr">
        <is>
          <t>CANFIN GALON</t>
        </is>
      </c>
      <c r="C1775" s="5" t="inlineStr">
        <is>
          <t>PINTURAS Y SELLADORES</t>
        </is>
      </c>
      <c r="D1775" s="11" t="n">
        <v>26</v>
      </c>
      <c r="E1775" s="12" t="n">
        <v>51540</v>
      </c>
      <c r="F1775" s="12" t="n">
        <v>148440</v>
      </c>
      <c r="G1775" s="14">
        <f>E1775/SUM(E$2:E$4165)</f>
        <v/>
      </c>
      <c r="H1775" s="14">
        <f>H1774+G1775</f>
        <v/>
      </c>
      <c r="I1775" s="5">
        <f>IF(H1775&lt;=p_rot_a,"A",IF(H1775&lt;=p_rot_b,"B","C"))</f>
        <v/>
      </c>
      <c r="J1775" s="5" t="inlineStr">
        <is>
          <t>NO</t>
        </is>
      </c>
    </row>
    <row r="1776">
      <c r="A1776" s="5" t="inlineStr">
        <is>
          <t>351100300992304</t>
        </is>
      </c>
      <c r="B1776" s="5" t="inlineStr">
        <is>
          <t>HUNTER ESCALERA DE 4 PELDAÑOS HO-1459</t>
        </is>
      </c>
      <c r="C1776" s="5" t="inlineStr">
        <is>
          <t>IMPORTACION FERRETERIA GENERAL</t>
        </is>
      </c>
      <c r="D1776" s="11" t="n">
        <v>8</v>
      </c>
      <c r="E1776" s="12" t="n">
        <v>51482.82</v>
      </c>
      <c r="F1776" s="12" t="n">
        <v>180189.88</v>
      </c>
      <c r="G1776" s="14">
        <f>E1776/SUM(E$2:E$4165)</f>
        <v/>
      </c>
      <c r="H1776" s="14">
        <f>H1775+G1776</f>
        <v/>
      </c>
      <c r="I1776" s="5">
        <f>IF(H1776&lt;=p_rot_a,"A",IF(H1776&lt;=p_rot_b,"B","C"))</f>
        <v/>
      </c>
      <c r="J1776" s="5" t="inlineStr">
        <is>
          <t>NO</t>
        </is>
      </c>
    </row>
    <row r="1777">
      <c r="A1777" s="5" t="inlineStr">
        <is>
          <t>7944</t>
        </is>
      </c>
      <c r="B1777" s="5" t="inlineStr">
        <is>
          <t xml:space="preserve">LIJA METAL 150 </t>
        </is>
      </c>
      <c r="C1777" s="5" t="inlineStr">
        <is>
          <t>FERRETERIA GENERAL</t>
        </is>
      </c>
      <c r="D1777" s="11" t="n">
        <v>229</v>
      </c>
      <c r="E1777" s="12" t="n">
        <v>51415.67</v>
      </c>
      <c r="F1777" s="12" t="n">
        <v>100912.15</v>
      </c>
      <c r="G1777" s="14">
        <f>E1777/SUM(E$2:E$4165)</f>
        <v/>
      </c>
      <c r="H1777" s="14">
        <f>H1776+G1777</f>
        <v/>
      </c>
      <c r="I1777" s="5">
        <f>IF(H1777&lt;=p_rot_a,"A",IF(H1777&lt;=p_rot_b,"B","C"))</f>
        <v/>
      </c>
      <c r="J1777" s="5" t="inlineStr">
        <is>
          <t>NO</t>
        </is>
      </c>
    </row>
    <row r="1778">
      <c r="A1778" s="5" t="inlineStr">
        <is>
          <t>351100300992094</t>
        </is>
      </c>
      <c r="B1778" s="5" t="inlineStr">
        <is>
          <t>CACHERA BAÑO TIPO PANEL SATINADA MT-5812 140X22CM DE BOTONES</t>
        </is>
      </c>
      <c r="C1778" s="5" t="inlineStr">
        <is>
          <t>GRIFERIA - ACC. BAÑO Y COCINA</t>
        </is>
      </c>
      <c r="D1778" s="11" t="n">
        <v>3</v>
      </c>
      <c r="E1778" s="12" t="n">
        <v>51382.85</v>
      </c>
      <c r="F1778" s="12" t="n">
        <v>267504.55</v>
      </c>
      <c r="G1778" s="14">
        <f>E1778/SUM(E$2:E$4165)</f>
        <v/>
      </c>
      <c r="H1778" s="14">
        <f>H1777+G1778</f>
        <v/>
      </c>
      <c r="I1778" s="5">
        <f>IF(H1778&lt;=p_rot_a,"A",IF(H1778&lt;=p_rot_b,"B","C"))</f>
        <v/>
      </c>
      <c r="J1778" s="5" t="inlineStr">
        <is>
          <t>NO</t>
        </is>
      </c>
    </row>
    <row r="1779">
      <c r="A1779" s="5" t="inlineStr">
        <is>
          <t>73577</t>
        </is>
      </c>
      <c r="B1779" s="5" t="inlineStr">
        <is>
          <t>MECATE 6MM NAUTICA</t>
        </is>
      </c>
      <c r="C1779" s="5" t="inlineStr">
        <is>
          <t>FERRETERIA GENERAL</t>
        </is>
      </c>
      <c r="D1779" s="11" t="n">
        <v>216</v>
      </c>
      <c r="E1779" s="12" t="n">
        <v>51362.62</v>
      </c>
      <c r="F1779" s="12" t="n">
        <v>95044.73</v>
      </c>
      <c r="G1779" s="14">
        <f>E1779/SUM(E$2:E$4165)</f>
        <v/>
      </c>
      <c r="H1779" s="14">
        <f>H1778+G1779</f>
        <v/>
      </c>
      <c r="I1779" s="5">
        <f>IF(H1779&lt;=p_rot_a,"A",IF(H1779&lt;=p_rot_b,"B","C"))</f>
        <v/>
      </c>
      <c r="J1779" s="5" t="inlineStr">
        <is>
          <t>NO</t>
        </is>
      </c>
    </row>
    <row r="1780">
      <c r="A1780" s="5" t="inlineStr">
        <is>
          <t>8159</t>
        </is>
      </c>
      <c r="B1780" s="5" t="inlineStr">
        <is>
          <t xml:space="preserve">PASAMANOS 18 </t>
        </is>
      </c>
      <c r="C1780" s="5" t="inlineStr">
        <is>
          <t>FERRETERIA GENERAL</t>
        </is>
      </c>
      <c r="D1780" s="11" t="n">
        <v>10</v>
      </c>
      <c r="E1780" s="12" t="n">
        <v>51256.8</v>
      </c>
      <c r="F1780" s="12" t="n">
        <v>109306.8</v>
      </c>
      <c r="G1780" s="14">
        <f>E1780/SUM(E$2:E$4165)</f>
        <v/>
      </c>
      <c r="H1780" s="14">
        <f>H1779+G1780</f>
        <v/>
      </c>
      <c r="I1780" s="5">
        <f>IF(H1780&lt;=p_rot_a,"A",IF(H1780&lt;=p_rot_b,"B","C"))</f>
        <v/>
      </c>
      <c r="J1780" s="5" t="inlineStr">
        <is>
          <t>NO</t>
        </is>
      </c>
    </row>
    <row r="1781">
      <c r="A1781" s="5" t="inlineStr">
        <is>
          <t>PINT-PS-0006</t>
        </is>
      </c>
      <c r="B1781" s="5" t="inlineStr">
        <is>
          <t>BOSNY SPRAY BLANCO BRILLANTESB-40</t>
        </is>
      </c>
      <c r="C1781" s="5" t="inlineStr">
        <is>
          <t>PINTURA SPRAY</t>
        </is>
      </c>
      <c r="D1781" s="11" t="n">
        <v>68</v>
      </c>
      <c r="E1781" s="12" t="n">
        <v>51230.15</v>
      </c>
      <c r="F1781" s="12" t="n">
        <v>183596.4</v>
      </c>
      <c r="G1781" s="14">
        <f>E1781/SUM(E$2:E$4165)</f>
        <v/>
      </c>
      <c r="H1781" s="14">
        <f>H1780+G1781</f>
        <v/>
      </c>
      <c r="I1781" s="5">
        <f>IF(H1781&lt;=p_rot_a,"A",IF(H1781&lt;=p_rot_b,"B","C"))</f>
        <v/>
      </c>
      <c r="J1781" s="5" t="inlineStr">
        <is>
          <t>NO</t>
        </is>
      </c>
    </row>
    <row r="1782">
      <c r="A1782" s="5" t="inlineStr">
        <is>
          <t>351100300991878</t>
        </is>
      </c>
      <c r="B1782" s="5" t="inlineStr">
        <is>
          <t>ACCESORIO RODAPIE PVC UNION ZP-01 MADERA ROJIZA</t>
        </is>
      </c>
      <c r="C1782" s="5" t="inlineStr">
        <is>
          <t>RODAPIE Y ACCESORIOS</t>
        </is>
      </c>
      <c r="D1782" s="11" t="n">
        <v>187</v>
      </c>
      <c r="E1782" s="12" t="n">
        <v>51185.3</v>
      </c>
      <c r="F1782" s="12" t="n">
        <v>100740.3</v>
      </c>
      <c r="G1782" s="14">
        <f>E1782/SUM(E$2:E$4165)</f>
        <v/>
      </c>
      <c r="H1782" s="14">
        <f>H1781+G1782</f>
        <v/>
      </c>
      <c r="I1782" s="5">
        <f>IF(H1782&lt;=p_rot_a,"A",IF(H1782&lt;=p_rot_b,"B","C"))</f>
        <v/>
      </c>
      <c r="J1782" s="5" t="inlineStr">
        <is>
          <t>NO</t>
        </is>
      </c>
    </row>
    <row r="1783">
      <c r="A1783" s="5" t="inlineStr">
        <is>
          <t>3432</t>
        </is>
      </c>
      <c r="B1783" s="5" t="inlineStr">
        <is>
          <t>PRETUL CORTADORA CERAMICA 40CM CAZ 40P</t>
        </is>
      </c>
      <c r="C1783" s="5" t="inlineStr">
        <is>
          <t>FERRETERIA GENERAL</t>
        </is>
      </c>
      <c r="D1783" s="11" t="n">
        <v>14</v>
      </c>
      <c r="E1783" s="12" t="n">
        <v>51092.42</v>
      </c>
      <c r="F1783" s="12" t="n">
        <v>122416.64</v>
      </c>
      <c r="G1783" s="14">
        <f>E1783/SUM(E$2:E$4165)</f>
        <v/>
      </c>
      <c r="H1783" s="14">
        <f>H1782+G1783</f>
        <v/>
      </c>
      <c r="I1783" s="5">
        <f>IF(H1783&lt;=p_rot_a,"A",IF(H1783&lt;=p_rot_b,"B","C"))</f>
        <v/>
      </c>
      <c r="J1783" s="5" t="inlineStr">
        <is>
          <t>NO</t>
        </is>
      </c>
    </row>
    <row r="1784">
      <c r="A1784" s="5" t="inlineStr">
        <is>
          <t>32346</t>
        </is>
      </c>
      <c r="B1784" s="5" t="inlineStr">
        <is>
          <t>ESPEJO D1016 RECTANGULAR 60x45</t>
        </is>
      </c>
      <c r="C1784" s="5" t="inlineStr">
        <is>
          <t>FERRETERIA GENERAL</t>
        </is>
      </c>
      <c r="D1784" s="11" t="n">
        <v>31</v>
      </c>
      <c r="E1784" s="12" t="n">
        <v>51040.21</v>
      </c>
      <c r="F1784" s="12" t="n">
        <v>165895.51</v>
      </c>
      <c r="G1784" s="14">
        <f>E1784/SUM(E$2:E$4165)</f>
        <v/>
      </c>
      <c r="H1784" s="14">
        <f>H1783+G1784</f>
        <v/>
      </c>
      <c r="I1784" s="5">
        <f>IF(H1784&lt;=p_rot_a,"A",IF(H1784&lt;=p_rot_b,"B","C"))</f>
        <v/>
      </c>
      <c r="J1784" s="5" t="inlineStr">
        <is>
          <t>NO</t>
        </is>
      </c>
    </row>
    <row r="1785">
      <c r="A1785" s="5" t="inlineStr">
        <is>
          <t>351100300991813</t>
        </is>
      </c>
      <c r="B1785" s="5" t="inlineStr">
        <is>
          <t>TOSCANA LLAVE FREGADERO NEGRA MC-IR15N</t>
        </is>
      </c>
      <c r="C1785" s="5" t="inlineStr">
        <is>
          <t>GRIFERIA - ACC. BAÑO Y COCINA</t>
        </is>
      </c>
      <c r="D1785" s="11" t="n">
        <v>10</v>
      </c>
      <c r="E1785" s="12" t="n">
        <v>51000.6</v>
      </c>
      <c r="F1785" s="12" t="n">
        <v>199200.6</v>
      </c>
      <c r="G1785" s="14">
        <f>E1785/SUM(E$2:E$4165)</f>
        <v/>
      </c>
      <c r="H1785" s="14">
        <f>H1784+G1785</f>
        <v/>
      </c>
      <c r="I1785" s="5">
        <f>IF(H1785&lt;=p_rot_a,"A",IF(H1785&lt;=p_rot_b,"B","C"))</f>
        <v/>
      </c>
      <c r="J1785" s="5" t="inlineStr">
        <is>
          <t>NO</t>
        </is>
      </c>
    </row>
    <row r="1786">
      <c r="A1786" s="5" t="inlineStr">
        <is>
          <t>917</t>
        </is>
      </c>
      <c r="B1786" s="5" t="inlineStr">
        <is>
          <t>REDUCCION PVC 4 X 2</t>
        </is>
      </c>
      <c r="C1786" s="5" t="inlineStr">
        <is>
          <t>TUBERIA PVC, CANOAS Y ACCESORIOS</t>
        </is>
      </c>
      <c r="D1786" s="11" t="n">
        <v>29</v>
      </c>
      <c r="E1786" s="12" t="n">
        <v>50987.39</v>
      </c>
      <c r="F1786" s="12" t="n">
        <v>63275.39</v>
      </c>
      <c r="G1786" s="14">
        <f>E1786/SUM(E$2:E$4165)</f>
        <v/>
      </c>
      <c r="H1786" s="14">
        <f>H1785+G1786</f>
        <v/>
      </c>
      <c r="I1786" s="5">
        <f>IF(H1786&lt;=p_rot_a,"A",IF(H1786&lt;=p_rot_b,"B","C"))</f>
        <v/>
      </c>
      <c r="J1786" s="5" t="inlineStr">
        <is>
          <t>NO</t>
        </is>
      </c>
    </row>
    <row r="1787">
      <c r="A1787" s="5" t="inlineStr">
        <is>
          <t>101106</t>
        </is>
      </c>
      <c r="B1787" s="5" t="inlineStr">
        <is>
          <t>TOTAL LIJADORA CUADRADA 240W UTF2241108</t>
        </is>
      </c>
      <c r="C1787" s="5" t="inlineStr">
        <is>
          <t>HERRAMIENTA ELECTRICA</t>
        </is>
      </c>
      <c r="D1787" s="11" t="n">
        <v>10</v>
      </c>
      <c r="E1787" s="12" t="n">
        <v>50912.75</v>
      </c>
      <c r="F1787" s="12" t="n">
        <v>200936.47</v>
      </c>
      <c r="G1787" s="14">
        <f>E1787/SUM(E$2:E$4165)</f>
        <v/>
      </c>
      <c r="H1787" s="14">
        <f>H1786+G1787</f>
        <v/>
      </c>
      <c r="I1787" s="5">
        <f>IF(H1787&lt;=p_rot_a,"A",IF(H1787&lt;=p_rot_b,"B","C"))</f>
        <v/>
      </c>
      <c r="J1787" s="5" t="inlineStr">
        <is>
          <t>NO</t>
        </is>
      </c>
    </row>
    <row r="1788">
      <c r="A1788" s="5" t="inlineStr">
        <is>
          <t>30452</t>
        </is>
      </c>
      <c r="B1788" s="5" t="inlineStr">
        <is>
          <t>CURVA CONDUIT 3/4 TIPO A UL*</t>
        </is>
      </c>
      <c r="C1788" s="5" t="inlineStr">
        <is>
          <t>ACCESORIOS ELECTRICOS Y CABLES</t>
        </is>
      </c>
      <c r="D1788" s="11" t="n">
        <v>281</v>
      </c>
      <c r="E1788" s="12" t="n">
        <v>50895.49</v>
      </c>
      <c r="F1788" s="12" t="n">
        <v>98384.49000000001</v>
      </c>
      <c r="G1788" s="14">
        <f>E1788/SUM(E$2:E$4165)</f>
        <v/>
      </c>
      <c r="H1788" s="14">
        <f>H1787+G1788</f>
        <v/>
      </c>
      <c r="I1788" s="5">
        <f>IF(H1788&lt;=p_rot_a,"A",IF(H1788&lt;=p_rot_b,"B","C"))</f>
        <v/>
      </c>
      <c r="J1788" s="5" t="inlineStr">
        <is>
          <t>NO</t>
        </is>
      </c>
    </row>
    <row r="1789">
      <c r="A1789" s="5" t="inlineStr">
        <is>
          <t>60100017</t>
        </is>
      </c>
      <c r="B1789" s="5" t="inlineStr">
        <is>
          <t>LAMPARA LED CUAD. EMPOT. 300LM 6W 100-240V WELLMAX 2100314</t>
        </is>
      </c>
      <c r="C1789" s="5" t="inlineStr">
        <is>
          <t>BOMBILLOS Y LAMPARAS</t>
        </is>
      </c>
      <c r="D1789" s="11" t="n">
        <v>33</v>
      </c>
      <c r="E1789" s="12" t="n">
        <v>50723.32</v>
      </c>
      <c r="F1789" s="12" t="n">
        <v>93788.32000000001</v>
      </c>
      <c r="G1789" s="14">
        <f>E1789/SUM(E$2:E$4165)</f>
        <v/>
      </c>
      <c r="H1789" s="14">
        <f>H1788+G1789</f>
        <v/>
      </c>
      <c r="I1789" s="5">
        <f>IF(H1789&lt;=p_rot_a,"A",IF(H1789&lt;=p_rot_b,"B","C"))</f>
        <v/>
      </c>
      <c r="J1789" s="5" t="inlineStr">
        <is>
          <t>NO</t>
        </is>
      </c>
    </row>
    <row r="1790">
      <c r="A1790" s="5" t="inlineStr">
        <is>
          <t>534</t>
        </is>
      </c>
      <c r="B1790" s="5" t="inlineStr">
        <is>
          <t>FIBROLIT 8MM PLYROCK</t>
        </is>
      </c>
      <c r="C1790" s="5" t="inlineStr">
        <is>
          <t>LAMINAS Y PERFILERIA LIVIANA</t>
        </is>
      </c>
      <c r="D1790" s="11" t="n">
        <v>18</v>
      </c>
      <c r="E1790" s="12" t="n">
        <v>50637.96</v>
      </c>
      <c r="F1790" s="12" t="n">
        <v>286673.85</v>
      </c>
      <c r="G1790" s="14">
        <f>E1790/SUM(E$2:E$4165)</f>
        <v/>
      </c>
      <c r="H1790" s="14">
        <f>H1789+G1790</f>
        <v/>
      </c>
      <c r="I1790" s="5">
        <f>IF(H1790&lt;=p_rot_a,"A",IF(H1790&lt;=p_rot_b,"B","C"))</f>
        <v/>
      </c>
      <c r="J1790" s="5" t="inlineStr">
        <is>
          <t>NO</t>
        </is>
      </c>
    </row>
    <row r="1791">
      <c r="A1791" s="5" t="inlineStr">
        <is>
          <t>7117</t>
        </is>
      </c>
      <c r="B1791" s="5" t="inlineStr">
        <is>
          <t>LANCO MASILLA BLANCA 236 ML</t>
        </is>
      </c>
      <c r="C1791" s="5" t="inlineStr">
        <is>
          <t>PINTURAS Y SELLADORES</t>
        </is>
      </c>
      <c r="D1791" s="11" t="n">
        <v>117</v>
      </c>
      <c r="E1791" s="12" t="n">
        <v>50624.85</v>
      </c>
      <c r="F1791" s="12" t="n">
        <v>177717.48</v>
      </c>
      <c r="G1791" s="14">
        <f>E1791/SUM(E$2:E$4165)</f>
        <v/>
      </c>
      <c r="H1791" s="14">
        <f>H1790+G1791</f>
        <v/>
      </c>
      <c r="I1791" s="5">
        <f>IF(H1791&lt;=p_rot_a,"A",IF(H1791&lt;=p_rot_b,"B","C"))</f>
        <v/>
      </c>
      <c r="J1791" s="5" t="inlineStr">
        <is>
          <t>NO</t>
        </is>
      </c>
    </row>
    <row r="1792">
      <c r="A1792" s="5" t="inlineStr">
        <is>
          <t>73196</t>
        </is>
      </c>
      <c r="B1792" s="5" t="inlineStr">
        <is>
          <t>SILICON TRANSPARENTE USO GENERAL CARTUCHO HENKEL F109 1857718</t>
        </is>
      </c>
      <c r="C1792" s="5" t="inlineStr">
        <is>
          <t>FERRETERIA GENERAL</t>
        </is>
      </c>
      <c r="D1792" s="11" t="n">
        <v>35</v>
      </c>
      <c r="E1792" s="12" t="n">
        <v>50612.46</v>
      </c>
      <c r="F1792" s="12" t="n">
        <v>171743.95</v>
      </c>
      <c r="G1792" s="14">
        <f>E1792/SUM(E$2:E$4165)</f>
        <v/>
      </c>
      <c r="H1792" s="14">
        <f>H1791+G1792</f>
        <v/>
      </c>
      <c r="I1792" s="5">
        <f>IF(H1792&lt;=p_rot_a,"A",IF(H1792&lt;=p_rot_b,"B","C"))</f>
        <v/>
      </c>
      <c r="J1792" s="5" t="inlineStr">
        <is>
          <t>NO</t>
        </is>
      </c>
    </row>
    <row r="1793">
      <c r="A1793" s="5" t="inlineStr">
        <is>
          <t>7451</t>
        </is>
      </c>
      <c r="B1793" s="5" t="inlineStr">
        <is>
          <t>GUIJO B-01</t>
        </is>
      </c>
      <c r="C1793" s="5" t="inlineStr">
        <is>
          <t>FERRETERIA GENERAL</t>
        </is>
      </c>
      <c r="D1793" s="11" t="n">
        <v>185</v>
      </c>
      <c r="E1793" s="12" t="n">
        <v>50434.41</v>
      </c>
      <c r="F1793" s="12" t="n">
        <v>166444.42</v>
      </c>
      <c r="G1793" s="14">
        <f>E1793/SUM(E$2:E$4165)</f>
        <v/>
      </c>
      <c r="H1793" s="14">
        <f>H1792+G1793</f>
        <v/>
      </c>
      <c r="I1793" s="5">
        <f>IF(H1793&lt;=p_rot_a,"A",IF(H1793&lt;=p_rot_b,"B","C"))</f>
        <v/>
      </c>
      <c r="J1793" s="5" t="inlineStr">
        <is>
          <t>NO</t>
        </is>
      </c>
    </row>
    <row r="1794">
      <c r="A1794" s="5" t="inlineStr">
        <is>
          <t>978</t>
        </is>
      </c>
      <c r="B1794" s="5" t="inlineStr">
        <is>
          <t>$$ PEGAMENTO PVC AMANCO TRANSPARENTE 50 G</t>
        </is>
      </c>
      <c r="C1794" s="5" t="inlineStr">
        <is>
          <t>TUBERIA PVC, CANOAS Y ACCESORIOS</t>
        </is>
      </c>
      <c r="D1794" s="11" t="n">
        <v>95</v>
      </c>
      <c r="E1794" s="12" t="n">
        <v>50384.9</v>
      </c>
      <c r="F1794" s="12" t="n">
        <v>105700.03</v>
      </c>
      <c r="G1794" s="14">
        <f>E1794/SUM(E$2:E$4165)</f>
        <v/>
      </c>
      <c r="H1794" s="14">
        <f>H1793+G1794</f>
        <v/>
      </c>
      <c r="I1794" s="5">
        <f>IF(H1794&lt;=p_rot_a,"A",IF(H1794&lt;=p_rot_b,"B","C"))</f>
        <v/>
      </c>
      <c r="J1794" s="5" t="inlineStr">
        <is>
          <t>NO</t>
        </is>
      </c>
    </row>
    <row r="1795">
      <c r="A1795" s="5" t="inlineStr">
        <is>
          <t>9992908</t>
        </is>
      </c>
      <c r="B1795" s="5" t="inlineStr">
        <is>
          <t>ESPEJO LED OVALADO MARCO CUADRADO PG0058</t>
        </is>
      </c>
      <c r="C1795" s="5" t="inlineStr">
        <is>
          <t>LOZA</t>
        </is>
      </c>
      <c r="D1795" s="11" t="n">
        <v>6</v>
      </c>
      <c r="E1795" s="12" t="n">
        <v>50383.46</v>
      </c>
      <c r="F1795" s="12" t="n">
        <v>150796.46</v>
      </c>
      <c r="G1795" s="14">
        <f>E1795/SUM(E$2:E$4165)</f>
        <v/>
      </c>
      <c r="H1795" s="14">
        <f>H1794+G1795</f>
        <v/>
      </c>
      <c r="I1795" s="5">
        <f>IF(H1795&lt;=p_rot_a,"A",IF(H1795&lt;=p_rot_b,"B","C"))</f>
        <v/>
      </c>
      <c r="J1795" s="5" t="inlineStr">
        <is>
          <t>NO</t>
        </is>
      </c>
    </row>
    <row r="1796">
      <c r="A1796" s="5" t="inlineStr">
        <is>
          <t>71465</t>
        </is>
      </c>
      <c r="B1796" s="5" t="inlineStr">
        <is>
          <t>CEDAZO MOSQUITO ALUMINIO</t>
        </is>
      </c>
      <c r="C1796" s="5" t="inlineStr">
        <is>
          <t>FERRETERIA GENERAL</t>
        </is>
      </c>
      <c r="D1796" s="11" t="n">
        <v>66</v>
      </c>
      <c r="E1796" s="12" t="n">
        <v>50369.64</v>
      </c>
      <c r="F1796" s="12" t="n">
        <v>104014.67</v>
      </c>
      <c r="G1796" s="14">
        <f>E1796/SUM(E$2:E$4165)</f>
        <v/>
      </c>
      <c r="H1796" s="14">
        <f>H1795+G1796</f>
        <v/>
      </c>
      <c r="I1796" s="5">
        <f>IF(H1796&lt;=p_rot_a,"A",IF(H1796&lt;=p_rot_b,"B","C"))</f>
        <v/>
      </c>
      <c r="J1796" s="5" t="inlineStr">
        <is>
          <t>NO</t>
        </is>
      </c>
    </row>
    <row r="1797">
      <c r="A1797" s="5" t="inlineStr">
        <is>
          <t>10140021</t>
        </is>
      </c>
      <c r="B1797" s="5" t="inlineStr">
        <is>
          <t>TUBO ESTRUCT. CUADRADO 2X2 1.80MM NEGRO</t>
        </is>
      </c>
      <c r="C1797" s="5" t="inlineStr">
        <is>
          <t>TUBERIA ESTRUCTURAL</t>
        </is>
      </c>
      <c r="D1797" s="11" t="n">
        <v>41</v>
      </c>
      <c r="E1797" s="12" t="n">
        <v>50357.57</v>
      </c>
      <c r="F1797" s="12" t="n">
        <v>384364.68</v>
      </c>
      <c r="G1797" s="14">
        <f>E1797/SUM(E$2:E$4165)</f>
        <v/>
      </c>
      <c r="H1797" s="14">
        <f>H1796+G1797</f>
        <v/>
      </c>
      <c r="I1797" s="5">
        <f>IF(H1797&lt;=p_rot_a,"A",IF(H1797&lt;=p_rot_b,"B","C"))</f>
        <v/>
      </c>
      <c r="J1797" s="5" t="inlineStr">
        <is>
          <t>NO</t>
        </is>
      </c>
    </row>
    <row r="1798">
      <c r="A1798" s="5" t="inlineStr">
        <is>
          <t>868</t>
        </is>
      </c>
      <c r="B1798" s="5" t="inlineStr">
        <is>
          <t>LAVATORIO ESQUINERO BLANCO OCEAN 38cm x 38cm</t>
        </is>
      </c>
      <c r="C1798" s="5" t="inlineStr">
        <is>
          <t>SIN CATEGORIA</t>
        </is>
      </c>
      <c r="D1798" s="11" t="n">
        <v>12</v>
      </c>
      <c r="E1798" s="12" t="n">
        <v>50245.01</v>
      </c>
      <c r="F1798" s="12" t="n">
        <v>158485.01</v>
      </c>
      <c r="G1798" s="14">
        <f>E1798/SUM(E$2:E$4165)</f>
        <v/>
      </c>
      <c r="H1798" s="14">
        <f>H1797+G1798</f>
        <v/>
      </c>
      <c r="I1798" s="5">
        <f>IF(H1798&lt;=p_rot_a,"A",IF(H1798&lt;=p_rot_b,"B","C"))</f>
        <v/>
      </c>
      <c r="J1798" s="5" t="inlineStr">
        <is>
          <t>NO</t>
        </is>
      </c>
    </row>
    <row r="1799">
      <c r="A1799" s="5" t="inlineStr">
        <is>
          <t>4646567</t>
        </is>
      </c>
      <c r="B1799" s="5" t="inlineStr">
        <is>
          <t>LAVATORIO TIPO BOWL BLANCO CUADRADO CPL 10800-A</t>
        </is>
      </c>
      <c r="C1799" s="5" t="inlineStr">
        <is>
          <t>IMPORTACION LOZA</t>
        </is>
      </c>
      <c r="D1799" s="11" t="n">
        <v>4</v>
      </c>
      <c r="E1799" s="12" t="n">
        <v>50160.35</v>
      </c>
      <c r="F1799" s="12" t="n">
        <v>103105.31</v>
      </c>
      <c r="G1799" s="14">
        <f>E1799/SUM(E$2:E$4165)</f>
        <v/>
      </c>
      <c r="H1799" s="14">
        <f>H1798+G1799</f>
        <v/>
      </c>
      <c r="I1799" s="5">
        <f>IF(H1799&lt;=p_rot_a,"A",IF(H1799&lt;=p_rot_b,"B","C"))</f>
        <v/>
      </c>
      <c r="J1799" s="5" t="inlineStr">
        <is>
          <t>NO</t>
        </is>
      </c>
    </row>
    <row r="1800">
      <c r="A1800" s="5" t="inlineStr">
        <is>
          <t>PINT-PA-0035</t>
        </is>
      </c>
      <c r="B1800" s="5" t="inlineStr">
        <is>
          <t>LANCO SUPER COAT DEEP MATE 1/4 SC690-5</t>
        </is>
      </c>
      <c r="C1800" s="5" t="inlineStr">
        <is>
          <t>PINTURA ACRILICA</t>
        </is>
      </c>
      <c r="D1800" s="11" t="n">
        <v>19</v>
      </c>
      <c r="E1800" s="12" t="n">
        <v>50151.59</v>
      </c>
      <c r="F1800" s="12" t="n">
        <v>98435.84</v>
      </c>
      <c r="G1800" s="14">
        <f>E1800/SUM(E$2:E$4165)</f>
        <v/>
      </c>
      <c r="H1800" s="14">
        <f>H1799+G1800</f>
        <v/>
      </c>
      <c r="I1800" s="5">
        <f>IF(H1800&lt;=p_rot_a,"A",IF(H1800&lt;=p_rot_b,"B","C"))</f>
        <v/>
      </c>
      <c r="J1800" s="5" t="inlineStr">
        <is>
          <t>NO</t>
        </is>
      </c>
    </row>
    <row r="1801">
      <c r="A1801" s="5" t="inlineStr">
        <is>
          <t>152</t>
        </is>
      </c>
      <c r="B1801" s="5" t="inlineStr">
        <is>
          <t>SIFON CONCRETO</t>
        </is>
      </c>
      <c r="C1801" s="5" t="inlineStr">
        <is>
          <t>BLOQUES, VARILLAS, MALLAS</t>
        </is>
      </c>
      <c r="D1801" s="11" t="n">
        <v>30</v>
      </c>
      <c r="E1801" s="12" t="n">
        <v>50131.45</v>
      </c>
      <c r="F1801" s="12" t="n">
        <v>164290.45</v>
      </c>
      <c r="G1801" s="14">
        <f>E1801/SUM(E$2:E$4165)</f>
        <v/>
      </c>
      <c r="H1801" s="14">
        <f>H1800+G1801</f>
        <v/>
      </c>
      <c r="I1801" s="5">
        <f>IF(H1801&lt;=p_rot_a,"A",IF(H1801&lt;=p_rot_b,"B","C"))</f>
        <v/>
      </c>
      <c r="J1801" s="5" t="inlineStr">
        <is>
          <t>NO</t>
        </is>
      </c>
    </row>
    <row r="1802">
      <c r="A1802" s="5" t="inlineStr">
        <is>
          <t>351100300991875</t>
        </is>
      </c>
      <c r="B1802" s="5" t="inlineStr">
        <is>
          <t>ACCESORIO RODAPIE PVC ESQUINERO EXTERNO ZP-01 MADERA ROJIZA</t>
        </is>
      </c>
      <c r="C1802" s="5" t="inlineStr">
        <is>
          <t>RODAPIE Y ACCESORIOS</t>
        </is>
      </c>
      <c r="D1802" s="11" t="n">
        <v>184</v>
      </c>
      <c r="E1802" s="12" t="n">
        <v>50117.3</v>
      </c>
      <c r="F1802" s="12" t="n">
        <v>98877.3</v>
      </c>
      <c r="G1802" s="14">
        <f>E1802/SUM(E$2:E$4165)</f>
        <v/>
      </c>
      <c r="H1802" s="14">
        <f>H1801+G1802</f>
        <v/>
      </c>
      <c r="I1802" s="5">
        <f>IF(H1802&lt;=p_rot_a,"A",IF(H1802&lt;=p_rot_b,"B","C"))</f>
        <v/>
      </c>
      <c r="J1802" s="5" t="inlineStr">
        <is>
          <t>NO</t>
        </is>
      </c>
    </row>
    <row r="1803">
      <c r="A1803" s="5" t="inlineStr">
        <is>
          <t>351100300991983</t>
        </is>
      </c>
      <c r="B1803" s="5" t="inlineStr">
        <is>
          <t>TOSCANA LLAVE LAVATORIO BOWL MB-608 SATIN</t>
        </is>
      </c>
      <c r="C1803" s="5" t="inlineStr">
        <is>
          <t>SIN CATEGORIA</t>
        </is>
      </c>
      <c r="D1803" s="11" t="n">
        <v>13</v>
      </c>
      <c r="E1803" s="12" t="n">
        <v>49987.01</v>
      </c>
      <c r="F1803" s="12" t="n">
        <v>186553.53</v>
      </c>
      <c r="G1803" s="14">
        <f>E1803/SUM(E$2:E$4165)</f>
        <v/>
      </c>
      <c r="H1803" s="14">
        <f>H1802+G1803</f>
        <v/>
      </c>
      <c r="I1803" s="5">
        <f>IF(H1803&lt;=p_rot_a,"A",IF(H1803&lt;=p_rot_b,"B","C"))</f>
        <v/>
      </c>
      <c r="J1803" s="5" t="inlineStr">
        <is>
          <t>NO</t>
        </is>
      </c>
    </row>
    <row r="1804">
      <c r="A1804" s="5" t="inlineStr">
        <is>
          <t>351100300991708</t>
        </is>
      </c>
      <c r="B1804" s="5" t="inlineStr">
        <is>
          <t>PARRILLA BBQ PORTATIL PLEGABLE 17 PULG KMCC014B DK</t>
        </is>
      </c>
      <c r="C1804" s="5" t="inlineStr">
        <is>
          <t>SIN CATEGORIA</t>
        </is>
      </c>
      <c r="D1804" s="11" t="n">
        <v>10</v>
      </c>
      <c r="E1804" s="12" t="n">
        <v>49845.22</v>
      </c>
      <c r="F1804" s="12" t="n">
        <v>136987.22</v>
      </c>
      <c r="G1804" s="14">
        <f>E1804/SUM(E$2:E$4165)</f>
        <v/>
      </c>
      <c r="H1804" s="14">
        <f>H1803+G1804</f>
        <v/>
      </c>
      <c r="I1804" s="5">
        <f>IF(H1804&lt;=p_rot_a,"A",IF(H1804&lt;=p_rot_b,"B","C"))</f>
        <v/>
      </c>
      <c r="J1804" s="5" t="inlineStr">
        <is>
          <t>NO</t>
        </is>
      </c>
    </row>
    <row r="1805">
      <c r="A1805" s="5" t="inlineStr">
        <is>
          <t>9215</t>
        </is>
      </c>
      <c r="B1805" s="5" t="inlineStr">
        <is>
          <t>GAZA PVC 3 PUL BAJANTE REDONDA</t>
        </is>
      </c>
      <c r="C1805" s="5" t="inlineStr">
        <is>
          <t>TUBERIA PVC, CANOAS Y ACCESORIOS</t>
        </is>
      </c>
      <c r="D1805" s="11" t="n">
        <v>260</v>
      </c>
      <c r="E1805" s="12" t="n">
        <v>49814.33</v>
      </c>
      <c r="F1805" s="12" t="n">
        <v>97653.25999999999</v>
      </c>
      <c r="G1805" s="14">
        <f>E1805/SUM(E$2:E$4165)</f>
        <v/>
      </c>
      <c r="H1805" s="14">
        <f>H1804+G1805</f>
        <v/>
      </c>
      <c r="I1805" s="5">
        <f>IF(H1805&lt;=p_rot_a,"A",IF(H1805&lt;=p_rot_b,"B","C"))</f>
        <v/>
      </c>
      <c r="J1805" s="5" t="inlineStr">
        <is>
          <t>NO</t>
        </is>
      </c>
    </row>
    <row r="1806">
      <c r="A1806" s="5" t="inlineStr">
        <is>
          <t>10120011</t>
        </is>
      </c>
      <c r="B1806" s="5" t="inlineStr">
        <is>
          <t>PLATINA 2 X 1/8</t>
        </is>
      </c>
      <c r="C1806" s="5" t="inlineStr">
        <is>
          <t>PLATINA HIERRO</t>
        </is>
      </c>
      <c r="D1806" s="11" t="n">
        <v>50</v>
      </c>
      <c r="E1806" s="12" t="n">
        <v>49788.71</v>
      </c>
      <c r="F1806" s="12" t="n">
        <v>213494.12</v>
      </c>
      <c r="G1806" s="14">
        <f>E1806/SUM(E$2:E$4165)</f>
        <v/>
      </c>
      <c r="H1806" s="14">
        <f>H1805+G1806</f>
        <v/>
      </c>
      <c r="I1806" s="5">
        <f>IF(H1806&lt;=p_rot_a,"A",IF(H1806&lt;=p_rot_b,"B","C"))</f>
        <v/>
      </c>
      <c r="J1806" s="5" t="inlineStr">
        <is>
          <t>NO</t>
        </is>
      </c>
    </row>
    <row r="1807">
      <c r="A1807" s="5" t="inlineStr">
        <is>
          <t>PINT-PS-0013</t>
        </is>
      </c>
      <c r="B1807" s="5" t="inlineStr">
        <is>
          <t>BOSNY SPRAY NEGRO MATE  SB-4</t>
        </is>
      </c>
      <c r="C1807" s="5" t="inlineStr">
        <is>
          <t>PINTURA SPRAY</t>
        </is>
      </c>
      <c r="D1807" s="11" t="n">
        <v>65</v>
      </c>
      <c r="E1807" s="12" t="n">
        <v>49597.6</v>
      </c>
      <c r="F1807" s="12" t="n">
        <v>176254.4</v>
      </c>
      <c r="G1807" s="14">
        <f>E1807/SUM(E$2:E$4165)</f>
        <v/>
      </c>
      <c r="H1807" s="14">
        <f>H1806+G1807</f>
        <v/>
      </c>
      <c r="I1807" s="5">
        <f>IF(H1807&lt;=p_rot_a,"A",IF(H1807&lt;=p_rot_b,"B","C"))</f>
        <v/>
      </c>
      <c r="J1807" s="5" t="inlineStr">
        <is>
          <t>NO</t>
        </is>
      </c>
    </row>
    <row r="1808">
      <c r="A1808" s="5" t="inlineStr">
        <is>
          <t>1115</t>
        </is>
      </c>
      <c r="B1808" s="5" t="inlineStr">
        <is>
          <t>UÑA LAVATORIO SENCILLA 2 PZAS</t>
        </is>
      </c>
      <c r="C1808" s="5" t="inlineStr">
        <is>
          <t>FERRETERIA GENERAL</t>
        </is>
      </c>
      <c r="D1808" s="11" t="n">
        <v>59</v>
      </c>
      <c r="E1808" s="12" t="n">
        <v>49493.33</v>
      </c>
      <c r="F1808" s="12" t="n">
        <v>75607.78999999999</v>
      </c>
      <c r="G1808" s="14">
        <f>E1808/SUM(E$2:E$4165)</f>
        <v/>
      </c>
      <c r="H1808" s="14">
        <f>H1807+G1808</f>
        <v/>
      </c>
      <c r="I1808" s="5">
        <f>IF(H1808&lt;=p_rot_a,"A",IF(H1808&lt;=p_rot_b,"B","C"))</f>
        <v/>
      </c>
      <c r="J1808" s="5" t="inlineStr">
        <is>
          <t>NO</t>
        </is>
      </c>
    </row>
    <row r="1809">
      <c r="A1809" s="5" t="inlineStr">
        <is>
          <t>747</t>
        </is>
      </c>
      <c r="B1809" s="5" t="inlineStr">
        <is>
          <t>LAPIZ CARPINTERO LYRA 335 ROJO</t>
        </is>
      </c>
      <c r="C1809" s="5" t="inlineStr">
        <is>
          <t>FERRETERIA GENERAL</t>
        </is>
      </c>
      <c r="D1809" s="11" t="n">
        <v>350</v>
      </c>
      <c r="E1809" s="12" t="n">
        <v>49487.89</v>
      </c>
      <c r="F1809" s="12" t="n">
        <v>169009.36</v>
      </c>
      <c r="G1809" s="14">
        <f>E1809/SUM(E$2:E$4165)</f>
        <v/>
      </c>
      <c r="H1809" s="14">
        <f>H1808+G1809</f>
        <v/>
      </c>
      <c r="I1809" s="5">
        <f>IF(H1809&lt;=p_rot_a,"A",IF(H1809&lt;=p_rot_b,"B","C"))</f>
        <v/>
      </c>
      <c r="J1809" s="5" t="inlineStr">
        <is>
          <t>NO</t>
        </is>
      </c>
    </row>
    <row r="1810">
      <c r="A1810" s="5" t="inlineStr">
        <is>
          <t>351100300990637</t>
        </is>
      </c>
      <c r="B1810" s="5" t="inlineStr">
        <is>
          <t>LASTRE VAGONETA 12M</t>
        </is>
      </c>
      <c r="C1810" s="5" t="inlineStr">
        <is>
          <t>AGREGADOS</t>
        </is>
      </c>
      <c r="D1810" s="11" t="n">
        <v>2</v>
      </c>
      <c r="E1810" s="12" t="n">
        <v>49442.47</v>
      </c>
      <c r="F1810" s="12" t="n">
        <v>357407.07</v>
      </c>
      <c r="G1810" s="14">
        <f>E1810/SUM(E$2:E$4165)</f>
        <v/>
      </c>
      <c r="H1810" s="14">
        <f>H1809+G1810</f>
        <v/>
      </c>
      <c r="I1810" s="5">
        <f>IF(H1810&lt;=p_rot_a,"A",IF(H1810&lt;=p_rot_b,"B","C"))</f>
        <v/>
      </c>
      <c r="J1810" s="5" t="inlineStr">
        <is>
          <t>NO</t>
        </is>
      </c>
    </row>
    <row r="1811">
      <c r="A1811" s="5" t="inlineStr">
        <is>
          <t>PINT-PA-0089</t>
        </is>
      </c>
      <c r="B1811" s="5" t="inlineStr">
        <is>
          <t>SUPRA SATIN ACCENT 1/4 VA3684-5</t>
        </is>
      </c>
      <c r="C1811" s="5" t="inlineStr">
        <is>
          <t>PINTURA ACRILICA</t>
        </is>
      </c>
      <c r="D1811" s="11" t="n">
        <v>18</v>
      </c>
      <c r="E1811" s="12" t="n">
        <v>49414.59</v>
      </c>
      <c r="F1811" s="12" t="n">
        <v>80730.09</v>
      </c>
      <c r="G1811" s="14">
        <f>E1811/SUM(E$2:E$4165)</f>
        <v/>
      </c>
      <c r="H1811" s="14">
        <f>H1810+G1811</f>
        <v/>
      </c>
      <c r="I1811" s="5">
        <f>IF(H1811&lt;=p_rot_a,"A",IF(H1811&lt;=p_rot_b,"B","C"))</f>
        <v/>
      </c>
      <c r="J1811" s="5" t="inlineStr">
        <is>
          <t>NO</t>
        </is>
      </c>
    </row>
    <row r="1812">
      <c r="A1812" s="5" t="inlineStr">
        <is>
          <t>10156</t>
        </is>
      </c>
      <c r="B1812" s="5" t="inlineStr">
        <is>
          <t>LLAVE LAVATORIO 3 3/4 LAINZ 240PF2LC PRICE PFISTER</t>
        </is>
      </c>
      <c r="C1812" s="5" t="inlineStr">
        <is>
          <t>GRIFERIA - ACC. BAÑO Y COCINA</t>
        </is>
      </c>
      <c r="D1812" s="11" t="n">
        <v>16</v>
      </c>
      <c r="E1812" s="12" t="n">
        <v>49312.57</v>
      </c>
      <c r="F1812" s="12" t="n">
        <v>221133.37</v>
      </c>
      <c r="G1812" s="14">
        <f>E1812/SUM(E$2:E$4165)</f>
        <v/>
      </c>
      <c r="H1812" s="14">
        <f>H1811+G1812</f>
        <v/>
      </c>
      <c r="I1812" s="5">
        <f>IF(H1812&lt;=p_rot_a,"A",IF(H1812&lt;=p_rot_b,"B","C"))</f>
        <v/>
      </c>
      <c r="J1812" s="5" t="inlineStr">
        <is>
          <t>NO</t>
        </is>
      </c>
    </row>
    <row r="1813">
      <c r="A1813" s="5" t="inlineStr">
        <is>
          <t>958</t>
        </is>
      </c>
      <c r="B1813" s="5" t="inlineStr">
        <is>
          <t>FLANGER PVC 3</t>
        </is>
      </c>
      <c r="C1813" s="5" t="inlineStr">
        <is>
          <t>TUBERIA PVC, CANOAS Y ACCESORIOS</t>
        </is>
      </c>
      <c r="D1813" s="11" t="n">
        <v>25</v>
      </c>
      <c r="E1813" s="12" t="n">
        <v>49194.65</v>
      </c>
      <c r="F1813" s="12" t="n">
        <v>66684.88</v>
      </c>
      <c r="G1813" s="14">
        <f>E1813/SUM(E$2:E$4165)</f>
        <v/>
      </c>
      <c r="H1813" s="14">
        <f>H1812+G1813</f>
        <v/>
      </c>
      <c r="I1813" s="5">
        <f>IF(H1813&lt;=p_rot_a,"A",IF(H1813&lt;=p_rot_b,"B","C"))</f>
        <v/>
      </c>
      <c r="J1813" s="5" t="inlineStr">
        <is>
          <t>NO</t>
        </is>
      </c>
    </row>
    <row r="1814">
      <c r="A1814" s="5" t="inlineStr">
        <is>
          <t>51</t>
        </is>
      </c>
      <c r="B1814" s="5" t="inlineStr">
        <is>
          <t>CUMBRERA TEJA TOLEDO PLUS 1.20 MTS</t>
        </is>
      </c>
      <c r="C1814" s="5" t="inlineStr">
        <is>
          <t>LAMINAS DE ZINC Y ACCESORIOS</t>
        </is>
      </c>
      <c r="D1814" s="11" t="n">
        <v>44</v>
      </c>
      <c r="E1814" s="12" t="n">
        <v>49183.68</v>
      </c>
      <c r="F1814" s="12" t="n">
        <v>187323.68</v>
      </c>
      <c r="G1814" s="14">
        <f>E1814/SUM(E$2:E$4165)</f>
        <v/>
      </c>
      <c r="H1814" s="14">
        <f>H1813+G1814</f>
        <v/>
      </c>
      <c r="I1814" s="5">
        <f>IF(H1814&lt;=p_rot_a,"A",IF(H1814&lt;=p_rot_b,"B","C"))</f>
        <v/>
      </c>
      <c r="J1814" s="5" t="inlineStr">
        <is>
          <t>NO</t>
        </is>
      </c>
    </row>
    <row r="1815">
      <c r="A1815" s="5" t="inlineStr">
        <is>
          <t>7818</t>
        </is>
      </c>
      <c r="B1815" s="5" t="inlineStr">
        <is>
          <t>ESPONJA MULTIUSO  ARSA</t>
        </is>
      </c>
      <c r="C1815" s="5" t="inlineStr">
        <is>
          <t>FERRETERIA GENERAL</t>
        </is>
      </c>
      <c r="D1815" s="11" t="n">
        <v>203</v>
      </c>
      <c r="E1815" s="12" t="n">
        <v>49161.34</v>
      </c>
      <c r="F1815" s="12" t="n">
        <v>107442.64</v>
      </c>
      <c r="G1815" s="14">
        <f>E1815/SUM(E$2:E$4165)</f>
        <v/>
      </c>
      <c r="H1815" s="14">
        <f>H1814+G1815</f>
        <v/>
      </c>
      <c r="I1815" s="5">
        <f>IF(H1815&lt;=p_rot_a,"A",IF(H1815&lt;=p_rot_b,"B","C"))</f>
        <v/>
      </c>
      <c r="J1815" s="5" t="inlineStr">
        <is>
          <t>NO</t>
        </is>
      </c>
    </row>
    <row r="1816">
      <c r="A1816" s="5" t="inlineStr">
        <is>
          <t>929</t>
        </is>
      </c>
      <c r="B1816" s="5" t="inlineStr">
        <is>
          <t xml:space="preserve">MANGUERA NIVEL 1/2  </t>
        </is>
      </c>
      <c r="C1816" s="5" t="inlineStr">
        <is>
          <t>FERRETERIA GENERAL</t>
        </is>
      </c>
      <c r="D1816" s="11" t="n">
        <v>419</v>
      </c>
      <c r="E1816" s="12" t="n">
        <v>49105.03</v>
      </c>
      <c r="F1816" s="12" t="n">
        <v>127884.46</v>
      </c>
      <c r="G1816" s="14">
        <f>E1816/SUM(E$2:E$4165)</f>
        <v/>
      </c>
      <c r="H1816" s="14">
        <f>H1815+G1816</f>
        <v/>
      </c>
      <c r="I1816" s="5">
        <f>IF(H1816&lt;=p_rot_a,"A",IF(H1816&lt;=p_rot_b,"B","C"))</f>
        <v/>
      </c>
      <c r="J1816" s="5" t="inlineStr">
        <is>
          <t>NO</t>
        </is>
      </c>
    </row>
    <row r="1817">
      <c r="A1817" s="5" t="inlineStr">
        <is>
          <t>540</t>
        </is>
      </c>
      <c r="B1817" s="5" t="inlineStr">
        <is>
          <t>PRECINTA FIBROLIT 40CM</t>
        </is>
      </c>
      <c r="C1817" s="5" t="inlineStr">
        <is>
          <t>LAMINAS Y PERFILERIA LIVIANA</t>
        </is>
      </c>
      <c r="D1817" s="11" t="n">
        <v>46</v>
      </c>
      <c r="E1817" s="12" t="n">
        <v>49095.37</v>
      </c>
      <c r="F1817" s="12" t="n">
        <v>253634.71</v>
      </c>
      <c r="G1817" s="14">
        <f>E1817/SUM(E$2:E$4165)</f>
        <v/>
      </c>
      <c r="H1817" s="14">
        <f>H1816+G1817</f>
        <v/>
      </c>
      <c r="I1817" s="5">
        <f>IF(H1817&lt;=p_rot_a,"A",IF(H1817&lt;=p_rot_b,"B","C"))</f>
        <v/>
      </c>
      <c r="J1817" s="5" t="inlineStr">
        <is>
          <t>NO</t>
        </is>
      </c>
    </row>
    <row r="1818">
      <c r="A1818" s="5" t="inlineStr">
        <is>
          <t>351100300992645</t>
        </is>
      </c>
      <c r="B1818" s="5" t="inlineStr">
        <is>
          <t>FACHALETA PIZARRA BLANCO 26X36CM CAJA 1.98M2</t>
        </is>
      </c>
      <c r="C1818" s="5" t="inlineStr">
        <is>
          <t>CERAMICAS, AZULEJOS, PORCELANATOS</t>
        </is>
      </c>
      <c r="D1818" s="11" t="n">
        <v>21</v>
      </c>
      <c r="E1818" s="12" t="n">
        <v>49008.99</v>
      </c>
      <c r="F1818" s="12" t="n">
        <v>171531.45</v>
      </c>
      <c r="G1818" s="14">
        <f>E1818/SUM(E$2:E$4165)</f>
        <v/>
      </c>
      <c r="H1818" s="14">
        <f>H1817+G1818</f>
        <v/>
      </c>
      <c r="I1818" s="5">
        <f>IF(H1818&lt;=p_rot_a,"A",IF(H1818&lt;=p_rot_b,"B","C"))</f>
        <v/>
      </c>
      <c r="J1818" s="5" t="inlineStr">
        <is>
          <t>NO</t>
        </is>
      </c>
    </row>
    <row r="1819">
      <c r="A1819" s="5" t="inlineStr">
        <is>
          <t>71014</t>
        </is>
      </c>
      <c r="B1819" s="5" t="inlineStr">
        <is>
          <t>BROCA METAL 3/8 IRWIN</t>
        </is>
      </c>
      <c r="C1819" s="5" t="inlineStr">
        <is>
          <t>FERRETERIA GENERAL</t>
        </is>
      </c>
      <c r="D1819" s="11" t="n">
        <v>42</v>
      </c>
      <c r="E1819" s="12" t="n">
        <v>48963.28</v>
      </c>
      <c r="F1819" s="12" t="n">
        <v>122799.28</v>
      </c>
      <c r="G1819" s="14">
        <f>E1819/SUM(E$2:E$4165)</f>
        <v/>
      </c>
      <c r="H1819" s="14">
        <f>H1818+G1819</f>
        <v/>
      </c>
      <c r="I1819" s="5">
        <f>IF(H1819&lt;=p_rot_a,"A",IF(H1819&lt;=p_rot_b,"B","C"))</f>
        <v/>
      </c>
      <c r="J1819" s="5" t="inlineStr">
        <is>
          <t>NO</t>
        </is>
      </c>
    </row>
    <row r="1820">
      <c r="A1820" s="5" t="inlineStr">
        <is>
          <t>7358</t>
        </is>
      </c>
      <c r="B1820" s="5" t="inlineStr">
        <is>
          <t>CINTA METRICA 10MTS X 1 HARDEX KNIGHT</t>
        </is>
      </c>
      <c r="C1820" s="5" t="inlineStr">
        <is>
          <t>FERRETERIA GENERAL</t>
        </is>
      </c>
      <c r="D1820" s="11" t="n">
        <v>28</v>
      </c>
      <c r="E1820" s="12" t="n">
        <v>48961.61</v>
      </c>
      <c r="F1820" s="12" t="n">
        <v>135066.11</v>
      </c>
      <c r="G1820" s="14">
        <f>E1820/SUM(E$2:E$4165)</f>
        <v/>
      </c>
      <c r="H1820" s="14">
        <f>H1819+G1820</f>
        <v/>
      </c>
      <c r="I1820" s="5">
        <f>IF(H1820&lt;=p_rot_a,"A",IF(H1820&lt;=p_rot_b,"B","C"))</f>
        <v/>
      </c>
      <c r="J1820" s="5" t="inlineStr">
        <is>
          <t>NO</t>
        </is>
      </c>
    </row>
    <row r="1821">
      <c r="A1821" s="5" t="inlineStr">
        <is>
          <t>351100300992852</t>
        </is>
      </c>
      <c r="B1821" s="5" t="inlineStr">
        <is>
          <t>IMPERFECTA LLAVE LAVATORIO SATINADA NT16403-1SS</t>
        </is>
      </c>
      <c r="C1821" s="5" t="inlineStr">
        <is>
          <t>IMPORTACION GRIFERIA</t>
        </is>
      </c>
      <c r="D1821" s="11" t="n">
        <v>11</v>
      </c>
      <c r="E1821" s="12" t="n">
        <v>48856.85</v>
      </c>
      <c r="F1821" s="12" t="n">
        <v>96637.17</v>
      </c>
      <c r="G1821" s="14">
        <f>E1821/SUM(E$2:E$4165)</f>
        <v/>
      </c>
      <c r="H1821" s="14">
        <f>H1820+G1821</f>
        <v/>
      </c>
      <c r="I1821" s="5">
        <f>IF(H1821&lt;=p_rot_a,"A",IF(H1821&lt;=p_rot_b,"B","C"))</f>
        <v/>
      </c>
      <c r="J1821" s="5" t="inlineStr">
        <is>
          <t>NO</t>
        </is>
      </c>
    </row>
    <row r="1822">
      <c r="A1822" s="5" t="inlineStr">
        <is>
          <t>56322</t>
        </is>
      </c>
      <c r="B1822" s="5" t="inlineStr">
        <is>
          <t>TOSCANA LLAVE FREGADERO SATINADA MC-IR15SS</t>
        </is>
      </c>
      <c r="C1822" s="5" t="inlineStr">
        <is>
          <t>GRIFERIA - ACC. BAÑO Y COCINA</t>
        </is>
      </c>
      <c r="D1822" s="11" t="n">
        <v>6</v>
      </c>
      <c r="E1822" s="12" t="n">
        <v>48837.81</v>
      </c>
      <c r="F1822" s="12" t="n">
        <v>174581.61</v>
      </c>
      <c r="G1822" s="14">
        <f>E1822/SUM(E$2:E$4165)</f>
        <v/>
      </c>
      <c r="H1822" s="14">
        <f>H1821+G1822</f>
        <v/>
      </c>
      <c r="I1822" s="5">
        <f>IF(H1822&lt;=p_rot_a,"A",IF(H1822&lt;=p_rot_b,"B","C"))</f>
        <v/>
      </c>
      <c r="J1822" s="5" t="inlineStr">
        <is>
          <t>NO</t>
        </is>
      </c>
    </row>
    <row r="1823">
      <c r="A1823" s="5" t="inlineStr">
        <is>
          <t>7187</t>
        </is>
      </c>
      <c r="B1823" s="5" t="inlineStr">
        <is>
          <t>SILICON TRANSPARENTE 75G PENS01</t>
        </is>
      </c>
      <c r="C1823" s="5" t="inlineStr">
        <is>
          <t>FERRETERIA GENERAL</t>
        </is>
      </c>
      <c r="D1823" s="11" t="n">
        <v>61</v>
      </c>
      <c r="E1823" s="12" t="n">
        <v>48813.03</v>
      </c>
      <c r="F1823" s="12" t="n">
        <v>154557.03</v>
      </c>
      <c r="G1823" s="14">
        <f>E1823/SUM(E$2:E$4165)</f>
        <v/>
      </c>
      <c r="H1823" s="14">
        <f>H1822+G1823</f>
        <v/>
      </c>
      <c r="I1823" s="5">
        <f>IF(H1823&lt;=p_rot_a,"A",IF(H1823&lt;=p_rot_b,"B","C"))</f>
        <v/>
      </c>
      <c r="J1823" s="5" t="inlineStr">
        <is>
          <t>NO</t>
        </is>
      </c>
    </row>
    <row r="1824">
      <c r="A1824" s="5" t="inlineStr">
        <is>
          <t>351100300992365</t>
        </is>
      </c>
      <c r="B1824" s="5" t="inlineStr">
        <is>
          <t>ORGANIZADOR BLANCO ROPA Y ZAPATO 110 X55 X150 AM-3318 CLOSET 35KG MAX</t>
        </is>
      </c>
      <c r="C1824" s="5" t="inlineStr">
        <is>
          <t>IMPORTACION FERRETERIA GENERAL</t>
        </is>
      </c>
      <c r="D1824" s="11" t="n">
        <v>8</v>
      </c>
      <c r="E1824" s="12" t="n">
        <v>48780.86</v>
      </c>
      <c r="F1824" s="12" t="n">
        <v>90884.96000000001</v>
      </c>
      <c r="G1824" s="14">
        <f>E1824/SUM(E$2:E$4165)</f>
        <v/>
      </c>
      <c r="H1824" s="14">
        <f>H1823+G1824</f>
        <v/>
      </c>
      <c r="I1824" s="5">
        <f>IF(H1824&lt;=p_rot_a,"A",IF(H1824&lt;=p_rot_b,"B","C"))</f>
        <v/>
      </c>
      <c r="J1824" s="5" t="inlineStr">
        <is>
          <t>NO</t>
        </is>
      </c>
    </row>
    <row r="1825">
      <c r="A1825" s="5" t="inlineStr">
        <is>
          <t>10160018</t>
        </is>
      </c>
      <c r="B1825" s="5" t="inlineStr">
        <is>
          <t>TUBO IND. RECTANGULAR 1X11/2 1.50MM NEGRO</t>
        </is>
      </c>
      <c r="C1825" s="5" t="inlineStr">
        <is>
          <t>TUBERIA INDUSTRIAL</t>
        </is>
      </c>
      <c r="D1825" s="11" t="n">
        <v>55</v>
      </c>
      <c r="E1825" s="12" t="n">
        <v>48657.06</v>
      </c>
      <c r="F1825" s="12" t="n">
        <v>261555.06</v>
      </c>
      <c r="G1825" s="14">
        <f>E1825/SUM(E$2:E$4165)</f>
        <v/>
      </c>
      <c r="H1825" s="14">
        <f>H1824+G1825</f>
        <v/>
      </c>
      <c r="I1825" s="5">
        <f>IF(H1825&lt;=p_rot_a,"A",IF(H1825&lt;=p_rot_b,"B","C"))</f>
        <v/>
      </c>
      <c r="J1825" s="5" t="inlineStr">
        <is>
          <t>NO</t>
        </is>
      </c>
    </row>
    <row r="1826">
      <c r="A1826" s="5" t="inlineStr">
        <is>
          <t>25895</t>
        </is>
      </c>
      <c r="B1826" s="5" t="inlineStr">
        <is>
          <t>TOTAL BROCHA PLASTICO 2 THT846026</t>
        </is>
      </c>
      <c r="C1826" s="5" t="inlineStr">
        <is>
          <t>FERRETERIA GENERAL</t>
        </is>
      </c>
      <c r="D1826" s="11" t="n">
        <v>135</v>
      </c>
      <c r="E1826" s="12" t="n">
        <v>48609.95</v>
      </c>
      <c r="F1826" s="12" t="n">
        <v>103867.07</v>
      </c>
      <c r="G1826" s="14">
        <f>E1826/SUM(E$2:E$4165)</f>
        <v/>
      </c>
      <c r="H1826" s="14">
        <f>H1825+G1826</f>
        <v/>
      </c>
      <c r="I1826" s="5">
        <f>IF(H1826&lt;=p_rot_a,"A",IF(H1826&lt;=p_rot_b,"B","C"))</f>
        <v/>
      </c>
      <c r="J1826" s="5" t="inlineStr">
        <is>
          <t>NO</t>
        </is>
      </c>
    </row>
    <row r="1827">
      <c r="A1827" s="5" t="inlineStr">
        <is>
          <t>5320572</t>
        </is>
      </c>
      <c r="B1827" s="5" t="inlineStr">
        <is>
          <t>LANCO SILICONFLEX SILICON TRANSPARENTE CARTUCHO</t>
        </is>
      </c>
      <c r="C1827" s="5" t="inlineStr">
        <is>
          <t>PINTURAS Y SELLADORES</t>
        </is>
      </c>
      <c r="D1827" s="11" t="n">
        <v>49</v>
      </c>
      <c r="E1827" s="12" t="n">
        <v>48522.68</v>
      </c>
      <c r="F1827" s="12" t="n">
        <v>159042.68</v>
      </c>
      <c r="G1827" s="14">
        <f>E1827/SUM(E$2:E$4165)</f>
        <v/>
      </c>
      <c r="H1827" s="14">
        <f>H1826+G1827</f>
        <v/>
      </c>
      <c r="I1827" s="5">
        <f>IF(H1827&lt;=p_rot_a,"A",IF(H1827&lt;=p_rot_b,"B","C"))</f>
        <v/>
      </c>
      <c r="J1827" s="5" t="inlineStr">
        <is>
          <t>NO</t>
        </is>
      </c>
    </row>
    <row r="1828">
      <c r="A1828" s="5" t="inlineStr">
        <is>
          <t>300992893</t>
        </is>
      </c>
      <c r="B1828" s="5" t="inlineStr">
        <is>
          <t>ALTIVA TOMA DOBLE USB-C 9011-W BLANCO  EAGLE</t>
        </is>
      </c>
      <c r="C1828" s="5" t="inlineStr">
        <is>
          <t>ACCESORIOS ELECTRICOS Y CABLES</t>
        </is>
      </c>
      <c r="D1828" s="11" t="n">
        <v>12</v>
      </c>
      <c r="E1828" s="12" t="n">
        <v>48484.48</v>
      </c>
      <c r="F1828" s="12" t="n">
        <v>136467.34</v>
      </c>
      <c r="G1828" s="14">
        <f>E1828/SUM(E$2:E$4165)</f>
        <v/>
      </c>
      <c r="H1828" s="14">
        <f>H1827+G1828</f>
        <v/>
      </c>
      <c r="I1828" s="5">
        <f>IF(H1828&lt;=p_rot_a,"A",IF(H1828&lt;=p_rot_b,"B","C"))</f>
        <v/>
      </c>
      <c r="J1828" s="5" t="inlineStr">
        <is>
          <t>NO</t>
        </is>
      </c>
    </row>
    <row r="1829">
      <c r="A1829" s="5" t="inlineStr">
        <is>
          <t>351100300992202</t>
        </is>
      </c>
      <c r="B1829" s="5" t="inlineStr">
        <is>
          <t>LAVATORIO TIPO BOWL MARMOL BLANCO  FF-127HG  41CM X 41CM X 14CM</t>
        </is>
      </c>
      <c r="C1829" s="5" t="inlineStr">
        <is>
          <t>IMPORTACION LOZA</t>
        </is>
      </c>
      <c r="D1829" s="11" t="n">
        <v>4</v>
      </c>
      <c r="E1829" s="12" t="n">
        <v>48367.46</v>
      </c>
      <c r="F1829" s="12" t="n">
        <v>135977.88</v>
      </c>
      <c r="G1829" s="14">
        <f>E1829/SUM(E$2:E$4165)</f>
        <v/>
      </c>
      <c r="H1829" s="14">
        <f>H1828+G1829</f>
        <v/>
      </c>
      <c r="I1829" s="5">
        <f>IF(H1829&lt;=p_rot_a,"A",IF(H1829&lt;=p_rot_b,"B","C"))</f>
        <v/>
      </c>
      <c r="J1829" s="5" t="inlineStr">
        <is>
          <t>NO</t>
        </is>
      </c>
    </row>
    <row r="1830">
      <c r="A1830" s="5" t="inlineStr">
        <is>
          <t>3029</t>
        </is>
      </c>
      <c r="B1830" s="5" t="inlineStr">
        <is>
          <t>LORENZETTI RESISTENCIA DUCHA ADVANCED 7587198</t>
        </is>
      </c>
      <c r="C1830" s="5" t="inlineStr">
        <is>
          <t>FERRETERIA GENERAL</t>
        </is>
      </c>
      <c r="D1830" s="11" t="n">
        <v>24</v>
      </c>
      <c r="E1830" s="12" t="n">
        <v>48282.42</v>
      </c>
      <c r="F1830" s="12" t="n">
        <v>187350.42</v>
      </c>
      <c r="G1830" s="14">
        <f>E1830/SUM(E$2:E$4165)</f>
        <v/>
      </c>
      <c r="H1830" s="14">
        <f>H1829+G1830</f>
        <v/>
      </c>
      <c r="I1830" s="5">
        <f>IF(H1830&lt;=p_rot_a,"A",IF(H1830&lt;=p_rot_b,"B","C"))</f>
        <v/>
      </c>
      <c r="J1830" s="5" t="inlineStr">
        <is>
          <t>NO</t>
        </is>
      </c>
    </row>
    <row r="1831">
      <c r="A1831" s="5" t="inlineStr">
        <is>
          <t>10153</t>
        </is>
      </c>
      <c r="B1831" s="5" t="inlineStr">
        <is>
          <t>LLAVE EMPOTRAR MANIJA CRUZ CLASSIC 013CSCC PRICE PFISTER</t>
        </is>
      </c>
      <c r="C1831" s="5" t="inlineStr">
        <is>
          <t>GRIFERIA - ACC. BAÑO Y COCINA</t>
        </is>
      </c>
      <c r="D1831" s="11" t="n">
        <v>15</v>
      </c>
      <c r="E1831" s="12" t="n">
        <v>48011.01</v>
      </c>
      <c r="F1831" s="12" t="n">
        <v>199886.01</v>
      </c>
      <c r="G1831" s="14">
        <f>E1831/SUM(E$2:E$4165)</f>
        <v/>
      </c>
      <c r="H1831" s="14">
        <f>H1830+G1831</f>
        <v/>
      </c>
      <c r="I1831" s="5">
        <f>IF(H1831&lt;=p_rot_a,"A",IF(H1831&lt;=p_rot_b,"B","C"))</f>
        <v/>
      </c>
      <c r="J1831" s="5" t="inlineStr">
        <is>
          <t>NO</t>
        </is>
      </c>
    </row>
    <row r="1832">
      <c r="A1832" s="5" t="inlineStr">
        <is>
          <t>990950</t>
        </is>
      </c>
      <c r="B1832" s="5" t="inlineStr">
        <is>
          <t>INTACO MAXI SEAL 25KG GRIS</t>
        </is>
      </c>
      <c r="C1832" s="5" t="inlineStr">
        <is>
          <t>MORTEROS, CEMENTOS</t>
        </is>
      </c>
      <c r="D1832" s="11" t="n">
        <v>5</v>
      </c>
      <c r="E1832" s="12" t="n">
        <v>48000</v>
      </c>
      <c r="F1832" s="12" t="n">
        <v>208000</v>
      </c>
      <c r="G1832" s="14">
        <f>E1832/SUM(E$2:E$4165)</f>
        <v/>
      </c>
      <c r="H1832" s="14">
        <f>H1831+G1832</f>
        <v/>
      </c>
      <c r="I1832" s="5">
        <f>IF(H1832&lt;=p_rot_a,"A",IF(H1832&lt;=p_rot_b,"B","C"))</f>
        <v/>
      </c>
      <c r="J1832" s="5" t="inlineStr">
        <is>
          <t>NO</t>
        </is>
      </c>
    </row>
    <row r="1833">
      <c r="A1833" s="5" t="inlineStr">
        <is>
          <t>2793Y492</t>
        </is>
      </c>
      <c r="B1833" s="5" t="inlineStr">
        <is>
          <t>2DA POLICARBONATO TEJA 1.05 X 1.91 SEGUNDA</t>
        </is>
      </c>
      <c r="C1833" s="5" t="inlineStr">
        <is>
          <t>SIN CATEGORIA</t>
        </is>
      </c>
      <c r="D1833" s="11" t="n">
        <v>4</v>
      </c>
      <c r="E1833" s="12" t="n">
        <v>47999.23</v>
      </c>
      <c r="F1833" s="12" t="n">
        <v>53097.35</v>
      </c>
      <c r="G1833" s="14">
        <f>E1833/SUM(E$2:E$4165)</f>
        <v/>
      </c>
      <c r="H1833" s="14">
        <f>H1832+G1833</f>
        <v/>
      </c>
      <c r="I1833" s="5">
        <f>IF(H1833&lt;=p_rot_a,"A",IF(H1833&lt;=p_rot_b,"B","C"))</f>
        <v/>
      </c>
      <c r="J1833" s="5" t="inlineStr">
        <is>
          <t>NO</t>
        </is>
      </c>
    </row>
    <row r="1834">
      <c r="A1834" s="5" t="inlineStr">
        <is>
          <t>4564215</t>
        </is>
      </c>
      <c r="B1834" s="5" t="inlineStr">
        <is>
          <t>BARANDA EXTENSIBLE PARA BEBES O MASCOTAS 140CM ANCHO X 90CM ALTO AZ11015</t>
        </is>
      </c>
      <c r="C1834" s="5" t="inlineStr">
        <is>
          <t>IMPORTACION FERRETERIA GENERAL</t>
        </is>
      </c>
      <c r="D1834" s="11" t="n">
        <v>4</v>
      </c>
      <c r="E1834" s="12" t="n">
        <v>47874.98</v>
      </c>
      <c r="F1834" s="12" t="n">
        <v>94858.41</v>
      </c>
      <c r="G1834" s="14">
        <f>E1834/SUM(E$2:E$4165)</f>
        <v/>
      </c>
      <c r="H1834" s="14">
        <f>H1833+G1834</f>
        <v/>
      </c>
      <c r="I1834" s="5">
        <f>IF(H1834&lt;=p_rot_a,"A",IF(H1834&lt;=p_rot_b,"B","C"))</f>
        <v/>
      </c>
      <c r="J1834" s="5" t="inlineStr">
        <is>
          <t>NO</t>
        </is>
      </c>
    </row>
    <row r="1835">
      <c r="A1835" s="5" t="inlineStr">
        <is>
          <t>72927</t>
        </is>
      </c>
      <c r="B1835" s="5" t="inlineStr">
        <is>
          <t xml:space="preserve">3M CINTA DOBLE PROPOSITO 1M x 3/4 DOBLE ADHESIVO </t>
        </is>
      </c>
      <c r="C1835" s="5" t="inlineStr">
        <is>
          <t>FERRETERIA GENERAL</t>
        </is>
      </c>
      <c r="D1835" s="11" t="n">
        <v>156</v>
      </c>
      <c r="E1835" s="12" t="n">
        <v>47831.59</v>
      </c>
      <c r="F1835" s="12" t="n">
        <v>128123.9</v>
      </c>
      <c r="G1835" s="14">
        <f>E1835/SUM(E$2:E$4165)</f>
        <v/>
      </c>
      <c r="H1835" s="14">
        <f>H1834+G1835</f>
        <v/>
      </c>
      <c r="I1835" s="5">
        <f>IF(H1835&lt;=p_rot_a,"A",IF(H1835&lt;=p_rot_b,"B","C"))</f>
        <v/>
      </c>
      <c r="J1835" s="5" t="inlineStr">
        <is>
          <t>NO</t>
        </is>
      </c>
    </row>
    <row r="1836">
      <c r="A1836" s="5" t="inlineStr">
        <is>
          <t>351100300992309</t>
        </is>
      </c>
      <c r="B1836" s="5" t="inlineStr">
        <is>
          <t>CAMARA DE SEGURIDAD WIFI 8MM X 6MM PARA PLAFON JT-8177</t>
        </is>
      </c>
      <c r="C1836" s="5" t="inlineStr">
        <is>
          <t>IMPORTACION FERRETERIA GENERAL</t>
        </is>
      </c>
      <c r="D1836" s="11" t="n">
        <v>8</v>
      </c>
      <c r="E1836" s="12" t="n">
        <v>47715.14</v>
      </c>
      <c r="F1836" s="12" t="n">
        <v>127240.36</v>
      </c>
      <c r="G1836" s="14">
        <f>E1836/SUM(E$2:E$4165)</f>
        <v/>
      </c>
      <c r="H1836" s="14">
        <f>H1835+G1836</f>
        <v/>
      </c>
      <c r="I1836" s="5">
        <f>IF(H1836&lt;=p_rot_a,"A",IF(H1836&lt;=p_rot_b,"B","C"))</f>
        <v/>
      </c>
      <c r="J1836" s="5" t="inlineStr">
        <is>
          <t>NO</t>
        </is>
      </c>
    </row>
    <row r="1837">
      <c r="A1837" s="5" t="inlineStr">
        <is>
          <t>351100300992303</t>
        </is>
      </c>
      <c r="B1837" s="5" t="inlineStr">
        <is>
          <t>HUNTER SOPORTE DE TELEVISION, 26 - 65, CAPACIDAD 30KG HO-1475</t>
        </is>
      </c>
      <c r="C1837" s="5" t="inlineStr">
        <is>
          <t>IMPORTACION FERRETERIA GENERAL</t>
        </is>
      </c>
      <c r="D1837" s="11" t="n">
        <v>11</v>
      </c>
      <c r="E1837" s="12" t="n">
        <v>47691.84</v>
      </c>
      <c r="F1837" s="12" t="n">
        <v>143075.52</v>
      </c>
      <c r="G1837" s="14">
        <f>E1837/SUM(E$2:E$4165)</f>
        <v/>
      </c>
      <c r="H1837" s="14">
        <f>H1836+G1837</f>
        <v/>
      </c>
      <c r="I1837" s="5">
        <f>IF(H1837&lt;=p_rot_a,"A",IF(H1837&lt;=p_rot_b,"B","C"))</f>
        <v/>
      </c>
      <c r="J1837" s="5" t="inlineStr">
        <is>
          <t>NO</t>
        </is>
      </c>
    </row>
    <row r="1838">
      <c r="A1838" s="5" t="inlineStr">
        <is>
          <t>351100300992499</t>
        </is>
      </c>
      <c r="B1838" s="5" t="inlineStr">
        <is>
          <t>AQUAFINA REGADERA CUADRADA 12” X 12” NIPLE 19” ACERO/INOX ASPERSION</t>
        </is>
      </c>
      <c r="C1838" s="5" t="inlineStr">
        <is>
          <t>GRIFERIA - ACC. BAÑO Y COCINA</t>
        </is>
      </c>
      <c r="D1838" s="11" t="n">
        <v>13</v>
      </c>
      <c r="E1838" s="12" t="n">
        <v>47668.86</v>
      </c>
      <c r="F1838" s="12" t="n">
        <v>153372.62</v>
      </c>
      <c r="G1838" s="14">
        <f>E1838/SUM(E$2:E$4165)</f>
        <v/>
      </c>
      <c r="H1838" s="14">
        <f>H1837+G1838</f>
        <v/>
      </c>
      <c r="I1838" s="5">
        <f>IF(H1838&lt;=p_rot_a,"A",IF(H1838&lt;=p_rot_b,"B","C"))</f>
        <v/>
      </c>
      <c r="J1838" s="5" t="inlineStr">
        <is>
          <t>NO</t>
        </is>
      </c>
    </row>
    <row r="1839">
      <c r="A1839" s="5" t="inlineStr">
        <is>
          <t>30180</t>
        </is>
      </c>
      <c r="B1839" s="5" t="inlineStr">
        <is>
          <t>CONECTOR BARRIL #02</t>
        </is>
      </c>
      <c r="C1839" s="5" t="inlineStr">
        <is>
          <t>ACCESORIOS ELECTRICOS Y CABLES</t>
        </is>
      </c>
      <c r="D1839" s="11" t="n">
        <v>66</v>
      </c>
      <c r="E1839" s="12" t="n">
        <v>47597.28</v>
      </c>
      <c r="F1839" s="12" t="n">
        <v>95803.74000000001</v>
      </c>
      <c r="G1839" s="14">
        <f>E1839/SUM(E$2:E$4165)</f>
        <v/>
      </c>
      <c r="H1839" s="14">
        <f>H1838+G1839</f>
        <v/>
      </c>
      <c r="I1839" s="5">
        <f>IF(H1839&lt;=p_rot_a,"A",IF(H1839&lt;=p_rot_b,"B","C"))</f>
        <v/>
      </c>
      <c r="J1839" s="5" t="inlineStr">
        <is>
          <t>NO</t>
        </is>
      </c>
    </row>
    <row r="1840">
      <c r="A1840" s="5" t="inlineStr">
        <is>
          <t>9134</t>
        </is>
      </c>
      <c r="B1840" s="5" t="inlineStr">
        <is>
          <t>TEE 1/2 AGUA CALIENTE CPVC</t>
        </is>
      </c>
      <c r="C1840" s="5" t="inlineStr">
        <is>
          <t>TUBERIA PVC, CANOAS Y ACCESORIOS</t>
        </is>
      </c>
      <c r="D1840" s="11" t="n">
        <v>103</v>
      </c>
      <c r="E1840" s="12" t="n">
        <v>47517.73</v>
      </c>
      <c r="F1840" s="12" t="n">
        <v>59887.73</v>
      </c>
      <c r="G1840" s="14">
        <f>E1840/SUM(E$2:E$4165)</f>
        <v/>
      </c>
      <c r="H1840" s="14">
        <f>H1839+G1840</f>
        <v/>
      </c>
      <c r="I1840" s="5">
        <f>IF(H1840&lt;=p_rot_a,"A",IF(H1840&lt;=p_rot_b,"B","C"))</f>
        <v/>
      </c>
      <c r="J1840" s="5" t="inlineStr">
        <is>
          <t>NO</t>
        </is>
      </c>
    </row>
    <row r="1841">
      <c r="A1841" s="5" t="inlineStr">
        <is>
          <t>351100300992204</t>
        </is>
      </c>
      <c r="B1841" s="5" t="inlineStr">
        <is>
          <t>LAVATORIO TIPO BOWL OVALADO NEGRO MATE FF-602AMB 41CM X 38CM X 14CM</t>
        </is>
      </c>
      <c r="C1841" s="5" t="inlineStr">
        <is>
          <t>IMPORTACION LOZA</t>
        </is>
      </c>
      <c r="D1841" s="11" t="n">
        <v>3</v>
      </c>
      <c r="E1841" s="12" t="n">
        <v>47493</v>
      </c>
      <c r="F1841" s="12" t="n">
        <v>95955.24000000001</v>
      </c>
      <c r="G1841" s="14">
        <f>E1841/SUM(E$2:E$4165)</f>
        <v/>
      </c>
      <c r="H1841" s="14">
        <f>H1840+G1841</f>
        <v/>
      </c>
      <c r="I1841" s="5">
        <f>IF(H1841&lt;=p_rot_a,"A",IF(H1841&lt;=p_rot_b,"B","C"))</f>
        <v/>
      </c>
      <c r="J1841" s="5" t="inlineStr">
        <is>
          <t>NO</t>
        </is>
      </c>
    </row>
    <row r="1842">
      <c r="A1842" s="5" t="inlineStr">
        <is>
          <t>351100300991544</t>
        </is>
      </c>
      <c r="B1842" s="5" t="inlineStr">
        <is>
          <t>WADFOW MASCARA SOLDAR ELECTRONICA REGULABLE WWH3502</t>
        </is>
      </c>
      <c r="C1842" s="5" t="inlineStr">
        <is>
          <t>HERRAMIENTA ELECTRICA</t>
        </is>
      </c>
      <c r="D1842" s="11" t="n">
        <v>12</v>
      </c>
      <c r="E1842" s="12" t="n">
        <v>47470.66</v>
      </c>
      <c r="F1842" s="12" t="n">
        <v>149183.23</v>
      </c>
      <c r="G1842" s="14">
        <f>E1842/SUM(E$2:E$4165)</f>
        <v/>
      </c>
      <c r="H1842" s="14">
        <f>H1841+G1842</f>
        <v/>
      </c>
      <c r="I1842" s="5">
        <f>IF(H1842&lt;=p_rot_a,"A",IF(H1842&lt;=p_rot_b,"B","C"))</f>
        <v/>
      </c>
      <c r="J1842" s="5" t="inlineStr">
        <is>
          <t>NO</t>
        </is>
      </c>
    </row>
    <row r="1843">
      <c r="A1843" s="5" t="inlineStr">
        <is>
          <t>111215</t>
        </is>
      </c>
      <c r="B1843" s="5" t="inlineStr">
        <is>
          <t>DESAGUE FREGADERO PLASTICO GRACIELA / TW S9104B</t>
        </is>
      </c>
      <c r="C1843" s="5" t="inlineStr">
        <is>
          <t>FERRETERIA GENERAL</t>
        </is>
      </c>
      <c r="D1843" s="11" t="n">
        <v>60</v>
      </c>
      <c r="E1843" s="12" t="n">
        <v>47365.75</v>
      </c>
      <c r="F1843" s="12" t="n">
        <v>100400.95</v>
      </c>
      <c r="G1843" s="14">
        <f>E1843/SUM(E$2:E$4165)</f>
        <v/>
      </c>
      <c r="H1843" s="14">
        <f>H1842+G1843</f>
        <v/>
      </c>
      <c r="I1843" s="5">
        <f>IF(H1843&lt;=p_rot_a,"A",IF(H1843&lt;=p_rot_b,"B","C"))</f>
        <v/>
      </c>
      <c r="J1843" s="5" t="inlineStr">
        <is>
          <t>NO</t>
        </is>
      </c>
    </row>
    <row r="1844">
      <c r="A1844" s="5" t="inlineStr">
        <is>
          <t>9284</t>
        </is>
      </c>
      <c r="B1844" s="5" t="inlineStr">
        <is>
          <t>TANQUE AGUA 750 LTS</t>
        </is>
      </c>
      <c r="C1844" s="5" t="inlineStr">
        <is>
          <t>TUBERIA PVC, CANOAS Y ACCESORIOS</t>
        </is>
      </c>
      <c r="D1844" s="11" t="n">
        <v>3</v>
      </c>
      <c r="E1844" s="12" t="n">
        <v>47306.57</v>
      </c>
      <c r="F1844" s="12" t="n">
        <v>228880.03</v>
      </c>
      <c r="G1844" s="14">
        <f>E1844/SUM(E$2:E$4165)</f>
        <v/>
      </c>
      <c r="H1844" s="14">
        <f>H1843+G1844</f>
        <v/>
      </c>
      <c r="I1844" s="5">
        <f>IF(H1844&lt;=p_rot_a,"A",IF(H1844&lt;=p_rot_b,"B","C"))</f>
        <v/>
      </c>
      <c r="J1844" s="5" t="inlineStr">
        <is>
          <t>NO</t>
        </is>
      </c>
    </row>
    <row r="1845">
      <c r="A1845" s="5" t="inlineStr">
        <is>
          <t>PINT-BT-0032</t>
        </is>
      </c>
      <c r="B1845" s="5" t="inlineStr">
        <is>
          <t>LANCO AQUAVAR BARNIZ 3 EN 1 EARLY AMERICAN 1/4 AQ1366-5</t>
        </is>
      </c>
      <c r="C1845" s="5" t="inlineStr">
        <is>
          <t>BARNIZ Y TINTES</t>
        </is>
      </c>
      <c r="D1845" s="11" t="n">
        <v>22</v>
      </c>
      <c r="E1845" s="12" t="n">
        <v>47256.57</v>
      </c>
      <c r="F1845" s="12" t="n">
        <v>156944.07</v>
      </c>
      <c r="G1845" s="14">
        <f>E1845/SUM(E$2:E$4165)</f>
        <v/>
      </c>
      <c r="H1845" s="14">
        <f>H1844+G1845</f>
        <v/>
      </c>
      <c r="I1845" s="5">
        <f>IF(H1845&lt;=p_rot_a,"A",IF(H1845&lt;=p_rot_b,"B","C"))</f>
        <v/>
      </c>
      <c r="J1845" s="5" t="inlineStr">
        <is>
          <t>NO</t>
        </is>
      </c>
    </row>
    <row r="1846">
      <c r="A1846" s="5" t="inlineStr">
        <is>
          <t>9101</t>
        </is>
      </c>
      <c r="B1846" s="5" t="inlineStr">
        <is>
          <t>CODO 1/2 C/R</t>
        </is>
      </c>
      <c r="C1846" s="5" t="inlineStr">
        <is>
          <t>TUBERIA PVC, CANOAS Y ACCESORIOS</t>
        </is>
      </c>
      <c r="D1846" s="11" t="n">
        <v>257</v>
      </c>
      <c r="E1846" s="12" t="n">
        <v>47207.19</v>
      </c>
      <c r="F1846" s="12" t="n">
        <v>77486.33</v>
      </c>
      <c r="G1846" s="14">
        <f>E1846/SUM(E$2:E$4165)</f>
        <v/>
      </c>
      <c r="H1846" s="14">
        <f>H1845+G1846</f>
        <v/>
      </c>
      <c r="I1846" s="5">
        <f>IF(H1846&lt;=p_rot_a,"A",IF(H1846&lt;=p_rot_b,"B","C"))</f>
        <v/>
      </c>
      <c r="J1846" s="5" t="inlineStr">
        <is>
          <t>NO</t>
        </is>
      </c>
    </row>
    <row r="1847">
      <c r="A1847" s="5" t="inlineStr">
        <is>
          <t>73380</t>
        </is>
      </c>
      <c r="B1847" s="5" t="inlineStr">
        <is>
          <t xml:space="preserve">STANLEY RIEL CLOSET 1.80M  72 PULG 2343-137 </t>
        </is>
      </c>
      <c r="C1847" s="5" t="inlineStr">
        <is>
          <t>FERRETERIA GENERAL</t>
        </is>
      </c>
      <c r="D1847" s="11" t="n">
        <v>21</v>
      </c>
      <c r="E1847" s="12" t="n">
        <v>47200.4</v>
      </c>
      <c r="F1847" s="12" t="n">
        <v>168222.56</v>
      </c>
      <c r="G1847" s="14">
        <f>E1847/SUM(E$2:E$4165)</f>
        <v/>
      </c>
      <c r="H1847" s="14">
        <f>H1846+G1847</f>
        <v/>
      </c>
      <c r="I1847" s="5">
        <f>IF(H1847&lt;=p_rot_a,"A",IF(H1847&lt;=p_rot_b,"B","C"))</f>
        <v/>
      </c>
      <c r="J1847" s="5" t="inlineStr">
        <is>
          <t>NO</t>
        </is>
      </c>
    </row>
    <row r="1848">
      <c r="A1848" s="5" t="inlineStr">
        <is>
          <t>72680</t>
        </is>
      </c>
      <c r="B1848" s="5" t="inlineStr">
        <is>
          <t>TERMINAL O INICIO PARA TABLILLA PLASTICA BLANCA</t>
        </is>
      </c>
      <c r="C1848" s="5" t="inlineStr">
        <is>
          <t>TABLILLA PVC Y CORNISAS</t>
        </is>
      </c>
      <c r="D1848" s="11" t="n">
        <v>47</v>
      </c>
      <c r="E1848" s="12" t="n">
        <v>47181.6</v>
      </c>
      <c r="F1848" s="12" t="n">
        <v>115162.96</v>
      </c>
      <c r="G1848" s="14">
        <f>E1848/SUM(E$2:E$4165)</f>
        <v/>
      </c>
      <c r="H1848" s="14">
        <f>H1847+G1848</f>
        <v/>
      </c>
      <c r="I1848" s="5">
        <f>IF(H1848&lt;=p_rot_a,"A",IF(H1848&lt;=p_rot_b,"B","C"))</f>
        <v/>
      </c>
      <c r="J1848" s="5" t="inlineStr">
        <is>
          <t>NO</t>
        </is>
      </c>
    </row>
    <row r="1849">
      <c r="A1849" s="5" t="inlineStr">
        <is>
          <t>918</t>
        </is>
      </c>
      <c r="B1849" s="5" t="inlineStr">
        <is>
          <t>CONECTOR EMT 1 1/4 UL</t>
        </is>
      </c>
      <c r="C1849" s="5" t="inlineStr">
        <is>
          <t>ACCESORIOS ELECTRICOS Y CABLES</t>
        </is>
      </c>
      <c r="D1849" s="11" t="n">
        <v>93</v>
      </c>
      <c r="E1849" s="12" t="n">
        <v>47169.84</v>
      </c>
      <c r="F1849" s="12" t="n">
        <v>82754.06</v>
      </c>
      <c r="G1849" s="14">
        <f>E1849/SUM(E$2:E$4165)</f>
        <v/>
      </c>
      <c r="H1849" s="14">
        <f>H1848+G1849</f>
        <v/>
      </c>
      <c r="I1849" s="5">
        <f>IF(H1849&lt;=p_rot_a,"A",IF(H1849&lt;=p_rot_b,"B","C"))</f>
        <v/>
      </c>
      <c r="J1849" s="5" t="inlineStr">
        <is>
          <t>NO</t>
        </is>
      </c>
    </row>
    <row r="1850">
      <c r="A1850" s="5" t="inlineStr">
        <is>
          <t>351100300992429</t>
        </is>
      </c>
      <c r="B1850" s="5" t="inlineStr">
        <is>
          <t>MALLA MOSQUITERA PARA PUERTA CON IMAN HASTA 1M ANCHO X 2.10M ALTO HO-1386</t>
        </is>
      </c>
      <c r="C1850" s="5" t="inlineStr">
        <is>
          <t>IMPORTACION FERRETERIA GENERAL</t>
        </is>
      </c>
      <c r="D1850" s="11" t="n">
        <v>8</v>
      </c>
      <c r="E1850" s="12" t="n">
        <v>46915.83</v>
      </c>
      <c r="F1850" s="12" t="n">
        <v>63008.85</v>
      </c>
      <c r="G1850" s="14">
        <f>E1850/SUM(E$2:E$4165)</f>
        <v/>
      </c>
      <c r="H1850" s="14">
        <f>H1849+G1850</f>
        <v/>
      </c>
      <c r="I1850" s="5">
        <f>IF(H1850&lt;=p_rot_a,"A",IF(H1850&lt;=p_rot_b,"B","C"))</f>
        <v/>
      </c>
      <c r="J1850" s="5" t="inlineStr">
        <is>
          <t>NO</t>
        </is>
      </c>
    </row>
    <row r="1851">
      <c r="A1851" s="5" t="inlineStr">
        <is>
          <t>923453</t>
        </is>
      </c>
      <c r="B1851" s="5" t="inlineStr">
        <is>
          <t>MASKING AZUL 11/2 HYSTICK PINTOR</t>
        </is>
      </c>
      <c r="C1851" s="5" t="inlineStr">
        <is>
          <t>FERRETERIA GENERAL</t>
        </is>
      </c>
      <c r="D1851" s="11" t="n">
        <v>19</v>
      </c>
      <c r="E1851" s="12" t="n">
        <v>46785.79</v>
      </c>
      <c r="F1851" s="12" t="n">
        <v>99529.53999999999</v>
      </c>
      <c r="G1851" s="14">
        <f>E1851/SUM(E$2:E$4165)</f>
        <v/>
      </c>
      <c r="H1851" s="14">
        <f>H1850+G1851</f>
        <v/>
      </c>
      <c r="I1851" s="5">
        <f>IF(H1851&lt;=p_rot_a,"A",IF(H1851&lt;=p_rot_b,"B","C"))</f>
        <v/>
      </c>
      <c r="J1851" s="5" t="inlineStr">
        <is>
          <t>NO</t>
        </is>
      </c>
    </row>
    <row r="1852">
      <c r="A1852" s="5" t="inlineStr">
        <is>
          <t>PINT-AN-0056</t>
        </is>
      </c>
      <c r="B1852" s="5" t="inlineStr">
        <is>
          <t>DUREX BASE AGUA MOKA ANTICORROSIVO 1/4 DE974-5</t>
        </is>
      </c>
      <c r="C1852" s="5" t="inlineStr">
        <is>
          <t>ANTICORROSIVOS Y BASE ACEITE</t>
        </is>
      </c>
      <c r="D1852" s="11" t="n">
        <v>24</v>
      </c>
      <c r="E1852" s="12" t="n">
        <v>46742.5</v>
      </c>
      <c r="F1852" s="12" t="n">
        <v>155455.75</v>
      </c>
      <c r="G1852" s="14">
        <f>E1852/SUM(E$2:E$4165)</f>
        <v/>
      </c>
      <c r="H1852" s="14">
        <f>H1851+G1852</f>
        <v/>
      </c>
      <c r="I1852" s="5">
        <f>IF(H1852&lt;=p_rot_a,"A",IF(H1852&lt;=p_rot_b,"B","C"))</f>
        <v/>
      </c>
      <c r="J1852" s="5" t="inlineStr">
        <is>
          <t>NO</t>
        </is>
      </c>
    </row>
    <row r="1853">
      <c r="A1853" s="5" t="inlineStr">
        <is>
          <t>351100300991163</t>
        </is>
      </c>
      <c r="B1853" s="5" t="inlineStr">
        <is>
          <t>LORENZETTI DUCHA ACQUA DUO ORO ROSA BLANCO</t>
        </is>
      </c>
      <c r="C1853" s="5" t="inlineStr">
        <is>
          <t>SIN CATEGORIA</t>
        </is>
      </c>
      <c r="D1853" s="11" t="n">
        <v>2</v>
      </c>
      <c r="E1853" s="12" t="n">
        <v>46712.54</v>
      </c>
      <c r="F1853" s="12" t="n">
        <v>213245.66</v>
      </c>
      <c r="G1853" s="14">
        <f>E1853/SUM(E$2:E$4165)</f>
        <v/>
      </c>
      <c r="H1853" s="14">
        <f>H1852+G1853</f>
        <v/>
      </c>
      <c r="I1853" s="5">
        <f>IF(H1853&lt;=p_rot_a,"A",IF(H1853&lt;=p_rot_b,"B","C"))</f>
        <v/>
      </c>
      <c r="J1853" s="5" t="inlineStr">
        <is>
          <t>NO</t>
        </is>
      </c>
    </row>
    <row r="1854">
      <c r="A1854" s="5" t="inlineStr">
        <is>
          <t>10150</t>
        </is>
      </c>
      <c r="B1854" s="5" t="inlineStr">
        <is>
          <t>CACHERA BAÑO LAINZ 801PF2LC PRICE PFISTER</t>
        </is>
      </c>
      <c r="C1854" s="5" t="inlineStr">
        <is>
          <t>GRIFERIA - ACC. BAÑO Y COCINA</t>
        </is>
      </c>
      <c r="D1854" s="11" t="n">
        <v>3</v>
      </c>
      <c r="E1854" s="12" t="n">
        <v>46675.2</v>
      </c>
      <c r="F1854" s="12" t="n">
        <v>210127.2</v>
      </c>
      <c r="G1854" s="14">
        <f>E1854/SUM(E$2:E$4165)</f>
        <v/>
      </c>
      <c r="H1854" s="14">
        <f>H1853+G1854</f>
        <v/>
      </c>
      <c r="I1854" s="5">
        <f>IF(H1854&lt;=p_rot_a,"A",IF(H1854&lt;=p_rot_b,"B","C"))</f>
        <v/>
      </c>
      <c r="J1854" s="5" t="inlineStr">
        <is>
          <t>NO</t>
        </is>
      </c>
    </row>
    <row r="1855">
      <c r="A1855" s="5" t="inlineStr">
        <is>
          <t>7118</t>
        </is>
      </c>
      <c r="B1855" s="5" t="inlineStr">
        <is>
          <t>LANCO MASILLA BLANCA 473 ML</t>
        </is>
      </c>
      <c r="C1855" s="5" t="inlineStr">
        <is>
          <t>PINTURAS Y SELLADORES</t>
        </is>
      </c>
      <c r="D1855" s="11" t="n">
        <v>57</v>
      </c>
      <c r="E1855" s="12" t="n">
        <v>46572.75</v>
      </c>
      <c r="F1855" s="12" t="n">
        <v>163746.45</v>
      </c>
      <c r="G1855" s="14">
        <f>E1855/SUM(E$2:E$4165)</f>
        <v/>
      </c>
      <c r="H1855" s="14">
        <f>H1854+G1855</f>
        <v/>
      </c>
      <c r="I1855" s="5">
        <f>IF(H1855&lt;=p_rot_a,"A",IF(H1855&lt;=p_rot_b,"B","C"))</f>
        <v/>
      </c>
      <c r="J1855" s="5" t="inlineStr">
        <is>
          <t>NO</t>
        </is>
      </c>
    </row>
    <row r="1856">
      <c r="A1856" s="5" t="inlineStr">
        <is>
          <t>10100002</t>
        </is>
      </c>
      <c r="B1856" s="5" t="inlineStr">
        <is>
          <t>ANGULAR 1 X 3/16</t>
        </is>
      </c>
      <c r="C1856" s="5" t="inlineStr">
        <is>
          <t>ANGULAR HIERRO</t>
        </is>
      </c>
      <c r="D1856" s="11" t="n">
        <v>24</v>
      </c>
      <c r="E1856" s="12" t="n">
        <v>46445.43</v>
      </c>
      <c r="F1856" s="12" t="n">
        <v>163083.57</v>
      </c>
      <c r="G1856" s="14">
        <f>E1856/SUM(E$2:E$4165)</f>
        <v/>
      </c>
      <c r="H1856" s="14">
        <f>H1855+G1856</f>
        <v/>
      </c>
      <c r="I1856" s="5">
        <f>IF(H1856&lt;=p_rot_a,"A",IF(H1856&lt;=p_rot_b,"B","C"))</f>
        <v/>
      </c>
      <c r="J1856" s="5" t="inlineStr">
        <is>
          <t>NO</t>
        </is>
      </c>
    </row>
    <row r="1857">
      <c r="A1857" s="5" t="inlineStr">
        <is>
          <t>7163</t>
        </is>
      </c>
      <c r="B1857" s="5" t="inlineStr">
        <is>
          <t>TAPA HUECO FREGADERO TORNILLO P2132</t>
        </is>
      </c>
      <c r="C1857" s="5" t="inlineStr">
        <is>
          <t>ACCESORIOS ELECTRICOS Y CABLES</t>
        </is>
      </c>
      <c r="D1857" s="11" t="n">
        <v>174</v>
      </c>
      <c r="E1857" s="12" t="n">
        <v>46260.56</v>
      </c>
      <c r="F1857" s="12" t="n">
        <v>92370.44</v>
      </c>
      <c r="G1857" s="14">
        <f>E1857/SUM(E$2:E$4165)</f>
        <v/>
      </c>
      <c r="H1857" s="14">
        <f>H1856+G1857</f>
        <v/>
      </c>
      <c r="I1857" s="5">
        <f>IF(H1857&lt;=p_rot_a,"A",IF(H1857&lt;=p_rot_b,"B","C"))</f>
        <v/>
      </c>
      <c r="J1857" s="5" t="inlineStr">
        <is>
          <t>NO</t>
        </is>
      </c>
    </row>
    <row r="1858">
      <c r="A1858" s="5" t="inlineStr">
        <is>
          <t>9906282</t>
        </is>
      </c>
      <c r="B1858" s="5" t="inlineStr">
        <is>
          <t>$$ FOREST GARDEN HIDROLAVADORA H 6130M / 1 / 120</t>
        </is>
      </c>
      <c r="C1858" s="5" t="inlineStr">
        <is>
          <t>SIN CATEGORIA</t>
        </is>
      </c>
      <c r="D1858" s="11" t="n">
        <v>4</v>
      </c>
      <c r="E1858" s="12" t="n">
        <v>46025.7</v>
      </c>
      <c r="F1858" s="12" t="n">
        <v>164801.7</v>
      </c>
      <c r="G1858" s="14">
        <f>E1858/SUM(E$2:E$4165)</f>
        <v/>
      </c>
      <c r="H1858" s="14">
        <f>H1857+G1858</f>
        <v/>
      </c>
      <c r="I1858" s="5">
        <f>IF(H1858&lt;=p_rot_a,"A",IF(H1858&lt;=p_rot_b,"B","C"))</f>
        <v/>
      </c>
      <c r="J1858" s="5" t="inlineStr">
        <is>
          <t>NO</t>
        </is>
      </c>
    </row>
    <row r="1859">
      <c r="A1859" s="5" t="inlineStr">
        <is>
          <t>182</t>
        </is>
      </c>
      <c r="B1859" s="5" t="inlineStr">
        <is>
          <t>TUBO CONCRETO 15 X 1 MT</t>
        </is>
      </c>
      <c r="C1859" s="5" t="inlineStr">
        <is>
          <t>BLOQUES, VARILLAS, MALLAS</t>
        </is>
      </c>
      <c r="D1859" s="11" t="n">
        <v>18</v>
      </c>
      <c r="E1859" s="12" t="n">
        <v>45938.84</v>
      </c>
      <c r="F1859" s="12" t="n">
        <v>199142.06</v>
      </c>
      <c r="G1859" s="14">
        <f>E1859/SUM(E$2:E$4165)</f>
        <v/>
      </c>
      <c r="H1859" s="14">
        <f>H1858+G1859</f>
        <v/>
      </c>
      <c r="I1859" s="5">
        <f>IF(H1859&lt;=p_rot_a,"A",IF(H1859&lt;=p_rot_b,"B","C"))</f>
        <v/>
      </c>
      <c r="J1859" s="5" t="inlineStr">
        <is>
          <t>NO</t>
        </is>
      </c>
    </row>
    <row r="1860">
      <c r="A1860" s="5" t="inlineStr">
        <is>
          <t>71477</t>
        </is>
      </c>
      <c r="B1860" s="5" t="inlineStr">
        <is>
          <t xml:space="preserve">MANGUERA GAS METRO AMARILLA ROJA O NEGRA </t>
        </is>
      </c>
      <c r="C1860" s="5" t="inlineStr">
        <is>
          <t>FERRETERIA GENERAL</t>
        </is>
      </c>
      <c r="D1860" s="11" t="n">
        <v>251</v>
      </c>
      <c r="E1860" s="12" t="n">
        <v>45877.23</v>
      </c>
      <c r="F1860" s="12" t="n">
        <v>113391.84</v>
      </c>
      <c r="G1860" s="14">
        <f>E1860/SUM(E$2:E$4165)</f>
        <v/>
      </c>
      <c r="H1860" s="14">
        <f>H1859+G1860</f>
        <v/>
      </c>
      <c r="I1860" s="5">
        <f>IF(H1860&lt;=p_rot_a,"A",IF(H1860&lt;=p_rot_b,"B","C"))</f>
        <v/>
      </c>
      <c r="J1860" s="5" t="inlineStr">
        <is>
          <t>NO</t>
        </is>
      </c>
    </row>
    <row r="1861">
      <c r="A1861" s="5" t="inlineStr">
        <is>
          <t>351100300992791</t>
        </is>
      </c>
      <c r="B1861" s="5" t="inlineStr">
        <is>
          <t>EXTRACTOR COCINA ACERO INOX  75CM ACERO INOX CAME-75 45440</t>
        </is>
      </c>
      <c r="C1861" s="5" t="inlineStr">
        <is>
          <t>FERRETERIA GENERAL</t>
        </is>
      </c>
      <c r="D1861" s="11" t="n">
        <v>3</v>
      </c>
      <c r="E1861" s="12" t="n">
        <v>45856.56</v>
      </c>
      <c r="F1861" s="12" t="n">
        <v>132610.62</v>
      </c>
      <c r="G1861" s="14">
        <f>E1861/SUM(E$2:E$4165)</f>
        <v/>
      </c>
      <c r="H1861" s="14">
        <f>H1860+G1861</f>
        <v/>
      </c>
      <c r="I1861" s="5">
        <f>IF(H1861&lt;=p_rot_a,"A",IF(H1861&lt;=p_rot_b,"B","C"))</f>
        <v/>
      </c>
      <c r="J1861" s="5" t="inlineStr">
        <is>
          <t>NO</t>
        </is>
      </c>
    </row>
    <row r="1862">
      <c r="A1862" s="5" t="inlineStr">
        <is>
          <t>73424</t>
        </is>
      </c>
      <c r="B1862" s="5" t="inlineStr">
        <is>
          <t>TRUPER BARRA  1 X 1.5M BAP-150</t>
        </is>
      </c>
      <c r="C1862" s="5" t="inlineStr">
        <is>
          <t>FERRETERIA GENERAL</t>
        </is>
      </c>
      <c r="D1862" s="11" t="n">
        <v>13</v>
      </c>
      <c r="E1862" s="12" t="n">
        <v>45778.3</v>
      </c>
      <c r="F1862" s="12" t="n">
        <v>172556.93</v>
      </c>
      <c r="G1862" s="14">
        <f>E1862/SUM(E$2:E$4165)</f>
        <v/>
      </c>
      <c r="H1862" s="14">
        <f>H1861+G1862</f>
        <v/>
      </c>
      <c r="I1862" s="5">
        <f>IF(H1862&lt;=p_rot_a,"A",IF(H1862&lt;=p_rot_b,"B","C"))</f>
        <v/>
      </c>
      <c r="J1862" s="5" t="inlineStr">
        <is>
          <t>NO</t>
        </is>
      </c>
    </row>
    <row r="1863">
      <c r="A1863" s="5" t="inlineStr">
        <is>
          <t>PINT-AN-0058</t>
        </is>
      </c>
      <c r="B1863" s="5" t="inlineStr">
        <is>
          <t>DUREX BASE AGUA GRIS ANTICORROSIVO 1/4 DE1492-5</t>
        </is>
      </c>
      <c r="C1863" s="5" t="inlineStr">
        <is>
          <t>ANTICORROSIVOS Y BASE ACEITE</t>
        </is>
      </c>
      <c r="D1863" s="11" t="n">
        <v>24</v>
      </c>
      <c r="E1863" s="12" t="n">
        <v>45750.07</v>
      </c>
      <c r="F1863" s="12" t="n">
        <v>154089.82</v>
      </c>
      <c r="G1863" s="14">
        <f>E1863/SUM(E$2:E$4165)</f>
        <v/>
      </c>
      <c r="H1863" s="14">
        <f>H1862+G1863</f>
        <v/>
      </c>
      <c r="I1863" s="5">
        <f>IF(H1863&lt;=p_rot_a,"A",IF(H1863&lt;=p_rot_b,"B","C"))</f>
        <v/>
      </c>
      <c r="J1863" s="5" t="inlineStr">
        <is>
          <t>NO</t>
        </is>
      </c>
    </row>
    <row r="1864">
      <c r="A1864" s="5" t="inlineStr">
        <is>
          <t>7446</t>
        </is>
      </c>
      <c r="B1864" s="5" t="inlineStr">
        <is>
          <t>SEPARADOR P/CERAMICA 3MM</t>
        </is>
      </c>
      <c r="C1864" s="5" t="inlineStr">
        <is>
          <t>FERRETERIA GENERAL</t>
        </is>
      </c>
      <c r="D1864" s="11" t="n">
        <v>141</v>
      </c>
      <c r="E1864" s="12" t="n">
        <v>45740.65</v>
      </c>
      <c r="F1864" s="12" t="n">
        <v>74447.78999999999</v>
      </c>
      <c r="G1864" s="14">
        <f>E1864/SUM(E$2:E$4165)</f>
        <v/>
      </c>
      <c r="H1864" s="14">
        <f>H1863+G1864</f>
        <v/>
      </c>
      <c r="I1864" s="5">
        <f>IF(H1864&lt;=p_rot_a,"A",IF(H1864&lt;=p_rot_b,"B","C"))</f>
        <v/>
      </c>
      <c r="J1864" s="5" t="inlineStr">
        <is>
          <t>NO</t>
        </is>
      </c>
    </row>
    <row r="1865">
      <c r="A1865" s="5" t="inlineStr">
        <is>
          <t>351100300992627</t>
        </is>
      </c>
      <c r="B1865" s="5" t="inlineStr">
        <is>
          <t>TORNILLO TECHO 2 PF ROJO</t>
        </is>
      </c>
      <c r="C1865" s="5" t="inlineStr">
        <is>
          <t>TORNILLERIA</t>
        </is>
      </c>
      <c r="D1865" s="11" t="n">
        <v>2020</v>
      </c>
      <c r="E1865" s="12" t="n">
        <v>45664.41</v>
      </c>
      <c r="F1865" s="12" t="n">
        <v>80004.41</v>
      </c>
      <c r="G1865" s="14">
        <f>E1865/SUM(E$2:E$4165)</f>
        <v/>
      </c>
      <c r="H1865" s="14">
        <f>H1864+G1865</f>
        <v/>
      </c>
      <c r="I1865" s="5">
        <f>IF(H1865&lt;=p_rot_a,"A",IF(H1865&lt;=p_rot_b,"B","C"))</f>
        <v/>
      </c>
      <c r="J1865" s="5" t="inlineStr">
        <is>
          <t>NO</t>
        </is>
      </c>
    </row>
    <row r="1866">
      <c r="A1866" s="5" t="inlineStr">
        <is>
          <t>20100002</t>
        </is>
      </c>
      <c r="B1866" s="5" t="inlineStr">
        <is>
          <t>AZULEJO ARAMIS PERLA 20X30 1.50M</t>
        </is>
      </c>
      <c r="C1866" s="5" t="inlineStr">
        <is>
          <t>AZULEJOS</t>
        </is>
      </c>
      <c r="D1866" s="11" t="n">
        <v>29</v>
      </c>
      <c r="E1866" s="12" t="n">
        <v>45652.29</v>
      </c>
      <c r="F1866" s="12" t="n">
        <v>221809.1</v>
      </c>
      <c r="G1866" s="14">
        <f>E1866/SUM(E$2:E$4165)</f>
        <v/>
      </c>
      <c r="H1866" s="14">
        <f>H1865+G1866</f>
        <v/>
      </c>
      <c r="I1866" s="5">
        <f>IF(H1866&lt;=p_rot_a,"A",IF(H1866&lt;=p_rot_b,"B","C"))</f>
        <v/>
      </c>
      <c r="J1866" s="5" t="inlineStr">
        <is>
          <t>NO</t>
        </is>
      </c>
    </row>
    <row r="1867">
      <c r="A1867" s="5" t="inlineStr">
        <is>
          <t>72978</t>
        </is>
      </c>
      <c r="B1867" s="5" t="inlineStr">
        <is>
          <t>DURETAN BLANCO BLISTER 95G</t>
        </is>
      </c>
      <c r="C1867" s="5" t="inlineStr">
        <is>
          <t>PINTURAS Y SELLADORES</t>
        </is>
      </c>
      <c r="D1867" s="11" t="n">
        <v>53</v>
      </c>
      <c r="E1867" s="12" t="n">
        <v>45647.31</v>
      </c>
      <c r="F1867" s="12" t="n">
        <v>161681.28</v>
      </c>
      <c r="G1867" s="14">
        <f>E1867/SUM(E$2:E$4165)</f>
        <v/>
      </c>
      <c r="H1867" s="14">
        <f>H1866+G1867</f>
        <v/>
      </c>
      <c r="I1867" s="5">
        <f>IF(H1867&lt;=p_rot_a,"A",IF(H1867&lt;=p_rot_b,"B","C"))</f>
        <v/>
      </c>
      <c r="J1867" s="5" t="inlineStr">
        <is>
          <t>NO</t>
        </is>
      </c>
    </row>
    <row r="1868">
      <c r="A1868" s="5" t="inlineStr">
        <is>
          <t>1040</t>
        </is>
      </c>
      <c r="B1868" s="5" t="inlineStr">
        <is>
          <t>CABLE 10 NEGRO</t>
        </is>
      </c>
      <c r="C1868" s="5" t="inlineStr">
        <is>
          <t>ACCESORIOS ELECTRICOS Y CABLES</t>
        </is>
      </c>
      <c r="D1868" s="11" t="n">
        <v>289</v>
      </c>
      <c r="E1868" s="12" t="n">
        <v>45614.57</v>
      </c>
      <c r="F1868" s="12" t="n">
        <v>158440.17</v>
      </c>
      <c r="G1868" s="14">
        <f>E1868/SUM(E$2:E$4165)</f>
        <v/>
      </c>
      <c r="H1868" s="14">
        <f>H1867+G1868</f>
        <v/>
      </c>
      <c r="I1868" s="5">
        <f>IF(H1868&lt;=p_rot_a,"A",IF(H1868&lt;=p_rot_b,"B","C"))</f>
        <v/>
      </c>
      <c r="J1868" s="5" t="inlineStr">
        <is>
          <t>NO</t>
        </is>
      </c>
    </row>
    <row r="1869">
      <c r="A1869" s="5" t="inlineStr">
        <is>
          <t>351100300991780</t>
        </is>
      </c>
      <c r="B1869" s="5" t="inlineStr">
        <is>
          <t>OCEL MSC FREGADERO 2 TANQUES 84X56 ACERO INOX</t>
        </is>
      </c>
      <c r="C1869" s="5" t="inlineStr">
        <is>
          <t>GRIFERIA - ACC. BAÑO Y COCINA</t>
        </is>
      </c>
      <c r="D1869" s="11" t="n">
        <v>5</v>
      </c>
      <c r="E1869" s="12" t="n">
        <v>45444.61</v>
      </c>
      <c r="F1869" s="12" t="n">
        <v>142239.62</v>
      </c>
      <c r="G1869" s="14">
        <f>E1869/SUM(E$2:E$4165)</f>
        <v/>
      </c>
      <c r="H1869" s="14">
        <f>H1868+G1869</f>
        <v/>
      </c>
      <c r="I1869" s="5">
        <f>IF(H1869&lt;=p_rot_a,"A",IF(H1869&lt;=p_rot_b,"B","C"))</f>
        <v/>
      </c>
      <c r="J1869" s="5" t="inlineStr">
        <is>
          <t>NO</t>
        </is>
      </c>
    </row>
    <row r="1870">
      <c r="A1870" s="5" t="inlineStr">
        <is>
          <t>8700992911</t>
        </is>
      </c>
      <c r="B1870" s="5" t="inlineStr">
        <is>
          <t>LAVATORIO BLANCO DORADO TIPO BOWL FF-9021G</t>
        </is>
      </c>
      <c r="C1870" s="5" t="inlineStr">
        <is>
          <t>IMPORTACION LOZA</t>
        </is>
      </c>
      <c r="D1870" s="11" t="n">
        <v>2</v>
      </c>
      <c r="E1870" s="12" t="n">
        <v>45317.31</v>
      </c>
      <c r="F1870" s="12" t="n">
        <v>95669.87</v>
      </c>
      <c r="G1870" s="14">
        <f>E1870/SUM(E$2:E$4165)</f>
        <v/>
      </c>
      <c r="H1870" s="14">
        <f>H1869+G1870</f>
        <v/>
      </c>
      <c r="I1870" s="5">
        <f>IF(H1870&lt;=p_rot_a,"A",IF(H1870&lt;=p_rot_b,"B","C"))</f>
        <v/>
      </c>
      <c r="J1870" s="5" t="inlineStr">
        <is>
          <t>NO</t>
        </is>
      </c>
    </row>
    <row r="1871">
      <c r="A1871" s="5" t="inlineStr">
        <is>
          <t>72645</t>
        </is>
      </c>
      <c r="B1871" s="5" t="inlineStr">
        <is>
          <t>LANCO CEMENTO DE CONTACTO  1/4 /LANCO</t>
        </is>
      </c>
      <c r="C1871" s="5" t="inlineStr">
        <is>
          <t>PINTURAS Y SELLADORES</t>
        </is>
      </c>
      <c r="D1871" s="11" t="n">
        <v>29</v>
      </c>
      <c r="E1871" s="12" t="n">
        <v>45310.49</v>
      </c>
      <c r="F1871" s="12" t="n">
        <v>161820.89</v>
      </c>
      <c r="G1871" s="14">
        <f>E1871/SUM(E$2:E$4165)</f>
        <v/>
      </c>
      <c r="H1871" s="14">
        <f>H1870+G1871</f>
        <v/>
      </c>
      <c r="I1871" s="5">
        <f>IF(H1871&lt;=p_rot_a,"A",IF(H1871&lt;=p_rot_b,"B","C"))</f>
        <v/>
      </c>
      <c r="J1871" s="5" t="inlineStr">
        <is>
          <t>NO</t>
        </is>
      </c>
    </row>
    <row r="1872">
      <c r="A1872" s="5" t="inlineStr">
        <is>
          <t>351100300990892</t>
        </is>
      </c>
      <c r="B1872" s="5" t="inlineStr">
        <is>
          <t>ENERGY TALADRO INALAMBRICO PERCUTOR 1/2 20V PC20C1 13MM</t>
        </is>
      </c>
      <c r="C1872" s="5" t="inlineStr">
        <is>
          <t>SIN CATEGORIA</t>
        </is>
      </c>
      <c r="D1872" s="11" t="n">
        <v>6</v>
      </c>
      <c r="E1872" s="12" t="n">
        <v>45290.18</v>
      </c>
      <c r="F1872" s="12" t="n">
        <v>150810.18</v>
      </c>
      <c r="G1872" s="14">
        <f>E1872/SUM(E$2:E$4165)</f>
        <v/>
      </c>
      <c r="H1872" s="14">
        <f>H1871+G1872</f>
        <v/>
      </c>
      <c r="I1872" s="5">
        <f>IF(H1872&lt;=p_rot_a,"A",IF(H1872&lt;=p_rot_b,"B","C"))</f>
        <v/>
      </c>
      <c r="J1872" s="5" t="inlineStr">
        <is>
          <t>NO</t>
        </is>
      </c>
    </row>
    <row r="1873">
      <c r="A1873" s="5" t="inlineStr">
        <is>
          <t>351100300992167</t>
        </is>
      </c>
      <c r="B1873" s="5" t="inlineStr">
        <is>
          <t xml:space="preserve">AQF-88M CACHERA FREGADERO CUELLO FLEXIBLE PALANCA NEGRA </t>
        </is>
      </c>
      <c r="C1873" s="5" t="inlineStr">
        <is>
          <t>GRIFERIA - ACC. BAÑO Y COCINA</t>
        </is>
      </c>
      <c r="D1873" s="11" t="n">
        <v>9</v>
      </c>
      <c r="E1873" s="12" t="n">
        <v>45257.8</v>
      </c>
      <c r="F1873" s="12" t="n">
        <v>135773.39</v>
      </c>
      <c r="G1873" s="14">
        <f>E1873/SUM(E$2:E$4165)</f>
        <v/>
      </c>
      <c r="H1873" s="14">
        <f>H1872+G1873</f>
        <v/>
      </c>
      <c r="I1873" s="5">
        <f>IF(H1873&lt;=p_rot_a,"A",IF(H1873&lt;=p_rot_b,"B","C"))</f>
        <v/>
      </c>
      <c r="J1873" s="5" t="inlineStr">
        <is>
          <t>NO</t>
        </is>
      </c>
    </row>
    <row r="1874">
      <c r="A1874" s="5" t="inlineStr">
        <is>
          <t>7928</t>
        </is>
      </c>
      <c r="B1874" s="5" t="inlineStr">
        <is>
          <t>ESPANDER #8 BOLSA 76241</t>
        </is>
      </c>
      <c r="C1874" s="5" t="inlineStr">
        <is>
          <t>TORNILLERIA</t>
        </is>
      </c>
      <c r="D1874" s="11" t="n">
        <v>378</v>
      </c>
      <c r="E1874" s="12" t="n">
        <v>45187.97</v>
      </c>
      <c r="F1874" s="12" t="n">
        <v>97432.07000000001</v>
      </c>
      <c r="G1874" s="14">
        <f>E1874/SUM(E$2:E$4165)</f>
        <v/>
      </c>
      <c r="H1874" s="14">
        <f>H1873+G1874</f>
        <v/>
      </c>
      <c r="I1874" s="5">
        <f>IF(H1874&lt;=p_rot_a,"A",IF(H1874&lt;=p_rot_b,"B","C"))</f>
        <v/>
      </c>
      <c r="J1874" s="5" t="inlineStr">
        <is>
          <t>NO</t>
        </is>
      </c>
    </row>
    <row r="1875">
      <c r="A1875" s="5" t="inlineStr">
        <is>
          <t>351100300990774</t>
        </is>
      </c>
      <c r="B1875" s="5" t="inlineStr">
        <is>
          <t>TOTAL JUEGO CUBOS 1/2 12 PIEZAS THT141121</t>
        </is>
      </c>
      <c r="C1875" s="5" t="inlineStr">
        <is>
          <t>FERRETERIA GENERAL</t>
        </is>
      </c>
      <c r="D1875" s="11" t="n">
        <v>13</v>
      </c>
      <c r="E1875" s="12" t="n">
        <v>45121.54</v>
      </c>
      <c r="F1875" s="12" t="n">
        <v>151233.7</v>
      </c>
      <c r="G1875" s="14">
        <f>E1875/SUM(E$2:E$4165)</f>
        <v/>
      </c>
      <c r="H1875" s="14">
        <f>H1874+G1875</f>
        <v/>
      </c>
      <c r="I1875" s="5">
        <f>IF(H1875&lt;=p_rot_a,"A",IF(H1875&lt;=p_rot_b,"B","C"))</f>
        <v/>
      </c>
      <c r="J1875" s="5" t="inlineStr">
        <is>
          <t>NO</t>
        </is>
      </c>
    </row>
    <row r="1876">
      <c r="A1876" s="5" t="inlineStr">
        <is>
          <t>71252</t>
        </is>
      </c>
      <c r="B1876" s="5" t="inlineStr">
        <is>
          <t>$$ CEDAZO 3/4 X 3/4</t>
        </is>
      </c>
      <c r="C1876" s="5" t="inlineStr">
        <is>
          <t>FERRETERIA GENERAL</t>
        </is>
      </c>
      <c r="D1876" s="11" t="n">
        <v>86</v>
      </c>
      <c r="E1876" s="12" t="n">
        <v>45072.87</v>
      </c>
      <c r="F1876" s="12" t="n">
        <v>86404.61</v>
      </c>
      <c r="G1876" s="14">
        <f>E1876/SUM(E$2:E$4165)</f>
        <v/>
      </c>
      <c r="H1876" s="14">
        <f>H1875+G1876</f>
        <v/>
      </c>
      <c r="I1876" s="5">
        <f>IF(H1876&lt;=p_rot_a,"A",IF(H1876&lt;=p_rot_b,"B","C"))</f>
        <v/>
      </c>
      <c r="J1876" s="5" t="inlineStr">
        <is>
          <t>NO</t>
        </is>
      </c>
    </row>
    <row r="1877">
      <c r="A1877" s="5" t="inlineStr">
        <is>
          <t>11190</t>
        </is>
      </c>
      <c r="B1877" s="5" t="inlineStr">
        <is>
          <t>EMBOLO LLAVE EMPOTRAR TW GENERICO#568 15-PP02</t>
        </is>
      </c>
      <c r="C1877" s="5" t="inlineStr">
        <is>
          <t>GRIFERIA - ACC. BAÑO Y COCINA</t>
        </is>
      </c>
      <c r="D1877" s="11" t="n">
        <v>29</v>
      </c>
      <c r="E1877" s="12" t="n">
        <v>45012.95</v>
      </c>
      <c r="F1877" s="12" t="n">
        <v>112283.75</v>
      </c>
      <c r="G1877" s="14">
        <f>E1877/SUM(E$2:E$4165)</f>
        <v/>
      </c>
      <c r="H1877" s="14">
        <f>H1876+G1877</f>
        <v/>
      </c>
      <c r="I1877" s="5">
        <f>IF(H1877&lt;=p_rot_a,"A",IF(H1877&lt;=p_rot_b,"B","C"))</f>
        <v/>
      </c>
      <c r="J1877" s="5" t="inlineStr">
        <is>
          <t>NO</t>
        </is>
      </c>
    </row>
    <row r="1878">
      <c r="A1878" s="5" t="inlineStr">
        <is>
          <t>351100300992821</t>
        </is>
      </c>
      <c r="B1878" s="5" t="inlineStr">
        <is>
          <t>SIFON FLEXIBLE CROMADO 11/4 X 11/2 AQP-22982</t>
        </is>
      </c>
      <c r="C1878" s="5" t="inlineStr">
        <is>
          <t>IMPORTACION GRIFERIA</t>
        </is>
      </c>
      <c r="D1878" s="11" t="n">
        <v>27</v>
      </c>
      <c r="E1878" s="12" t="n">
        <v>44816.42</v>
      </c>
      <c r="F1878" s="12" t="n">
        <v>59314.16</v>
      </c>
      <c r="G1878" s="14">
        <f>E1878/SUM(E$2:E$4165)</f>
        <v/>
      </c>
      <c r="H1878" s="14">
        <f>H1877+G1878</f>
        <v/>
      </c>
      <c r="I1878" s="5">
        <f>IF(H1878&lt;=p_rot_a,"A",IF(H1878&lt;=p_rot_b,"B","C"))</f>
        <v/>
      </c>
      <c r="J1878" s="5" t="inlineStr">
        <is>
          <t>NO</t>
        </is>
      </c>
    </row>
    <row r="1879">
      <c r="A1879" s="5" t="inlineStr">
        <is>
          <t>351100300992524</t>
        </is>
      </c>
      <c r="B1879" s="5" t="inlineStr">
        <is>
          <t>PERSIANA BLACKOUT BLANCO 120CM X 160CM AD048</t>
        </is>
      </c>
      <c r="C1879" s="5" t="inlineStr">
        <is>
          <t>FERRETERIA GENERAL</t>
        </is>
      </c>
      <c r="D1879" s="11" t="n">
        <v>12</v>
      </c>
      <c r="E1879" s="12" t="n">
        <v>44744.77</v>
      </c>
      <c r="F1879" s="12" t="n">
        <v>164061.49</v>
      </c>
      <c r="G1879" s="14">
        <f>E1879/SUM(E$2:E$4165)</f>
        <v/>
      </c>
      <c r="H1879" s="14">
        <f>H1878+G1879</f>
        <v/>
      </c>
      <c r="I1879" s="5">
        <f>IF(H1879&lt;=p_rot_a,"A",IF(H1879&lt;=p_rot_b,"B","C"))</f>
        <v/>
      </c>
      <c r="J1879" s="5" t="inlineStr">
        <is>
          <t>NO</t>
        </is>
      </c>
    </row>
    <row r="1880">
      <c r="A1880" s="5" t="inlineStr">
        <is>
          <t>351100300991558</t>
        </is>
      </c>
      <c r="B1880" s="5" t="inlineStr">
        <is>
          <t>DIAMOND LAVATORIO ZT-8032 MANANTIAL TIPO BOWL SOBREPONER  48CM X 48CM X 19CM</t>
        </is>
      </c>
      <c r="C1880" s="5" t="inlineStr">
        <is>
          <t>IMPORTACION LOZA</t>
        </is>
      </c>
      <c r="D1880" s="11" t="n">
        <v>15</v>
      </c>
      <c r="E1880" s="12" t="n">
        <v>44726.62</v>
      </c>
      <c r="F1880" s="12" t="n">
        <v>251917.75</v>
      </c>
      <c r="G1880" s="14">
        <f>E1880/SUM(E$2:E$4165)</f>
        <v/>
      </c>
      <c r="H1880" s="14">
        <f>H1879+G1880</f>
        <v/>
      </c>
      <c r="I1880" s="5">
        <f>IF(H1880&lt;=p_rot_a,"A",IF(H1880&lt;=p_rot_b,"B","C"))</f>
        <v/>
      </c>
      <c r="J1880" s="5" t="inlineStr">
        <is>
          <t>NO</t>
        </is>
      </c>
    </row>
    <row r="1881">
      <c r="A1881" s="5" t="inlineStr">
        <is>
          <t>171</t>
        </is>
      </c>
      <c r="B1881" s="5" t="inlineStr">
        <is>
          <t>TRAMPA DE GRASA SIFON</t>
        </is>
      </c>
      <c r="C1881" s="5" t="inlineStr">
        <is>
          <t>BLOQUES, VARILLAS, MALLAS</t>
        </is>
      </c>
      <c r="D1881" s="11" t="n">
        <v>17</v>
      </c>
      <c r="E1881" s="12" t="n">
        <v>44707.67</v>
      </c>
      <c r="F1881" s="12" t="n">
        <v>119929.27</v>
      </c>
      <c r="G1881" s="14">
        <f>E1881/SUM(E$2:E$4165)</f>
        <v/>
      </c>
      <c r="H1881" s="14">
        <f>H1880+G1881</f>
        <v/>
      </c>
      <c r="I1881" s="5">
        <f>IF(H1881&lt;=p_rot_a,"A",IF(H1881&lt;=p_rot_b,"B","C"))</f>
        <v/>
      </c>
      <c r="J1881" s="5" t="inlineStr">
        <is>
          <t>NO</t>
        </is>
      </c>
    </row>
    <row r="1882">
      <c r="A1882" s="5" t="inlineStr">
        <is>
          <t>351100300990528</t>
        </is>
      </c>
      <c r="B1882" s="5" t="inlineStr">
        <is>
          <t>TOTAL ESPATULA 6 THT831506</t>
        </is>
      </c>
      <c r="C1882" s="5" t="inlineStr">
        <is>
          <t>FERRETERIA GENERAL</t>
        </is>
      </c>
      <c r="D1882" s="11" t="n">
        <v>66</v>
      </c>
      <c r="E1882" s="12" t="n">
        <v>44631.32</v>
      </c>
      <c r="F1882" s="12" t="n">
        <v>120232.58</v>
      </c>
      <c r="G1882" s="14">
        <f>E1882/SUM(E$2:E$4165)</f>
        <v/>
      </c>
      <c r="H1882" s="14">
        <f>H1881+G1882</f>
        <v/>
      </c>
      <c r="I1882" s="5">
        <f>IF(H1882&lt;=p_rot_a,"A",IF(H1882&lt;=p_rot_b,"B","C"))</f>
        <v/>
      </c>
      <c r="J1882" s="5" t="inlineStr">
        <is>
          <t>NO</t>
        </is>
      </c>
    </row>
    <row r="1883">
      <c r="A1883" s="5" t="inlineStr">
        <is>
          <t>351100300992366</t>
        </is>
      </c>
      <c r="B1883" s="5" t="inlineStr">
        <is>
          <t>ORGANIZADOR NEGRO PARA ROPA MH10468</t>
        </is>
      </c>
      <c r="C1883" s="5" t="inlineStr">
        <is>
          <t>IMPORTACION FERRETERIA GENERAL</t>
        </is>
      </c>
      <c r="D1883" s="11" t="n">
        <v>7</v>
      </c>
      <c r="E1883" s="12" t="n">
        <v>44604.42</v>
      </c>
      <c r="F1883" s="12" t="n">
        <v>85858.41</v>
      </c>
      <c r="G1883" s="14">
        <f>E1883/SUM(E$2:E$4165)</f>
        <v/>
      </c>
      <c r="H1883" s="14">
        <f>H1882+G1883</f>
        <v/>
      </c>
      <c r="I1883" s="5">
        <f>IF(H1883&lt;=p_rot_a,"A",IF(H1883&lt;=p_rot_b,"B","C"))</f>
        <v/>
      </c>
      <c r="J1883" s="5" t="inlineStr">
        <is>
          <t>NO</t>
        </is>
      </c>
    </row>
    <row r="1884">
      <c r="A1884" s="5" t="inlineStr">
        <is>
          <t>101103</t>
        </is>
      </c>
      <c r="B1884" s="5" t="inlineStr">
        <is>
          <t>TOTAL LIJADORA VIBRACION 1/2 320W  UTF1301826</t>
        </is>
      </c>
      <c r="C1884" s="5" t="inlineStr">
        <is>
          <t>HERRAMIENTA ELECTRICA</t>
        </is>
      </c>
      <c r="D1884" s="11" t="n">
        <v>7</v>
      </c>
      <c r="E1884" s="12" t="n">
        <v>44518.81</v>
      </c>
      <c r="F1884" s="12" t="n">
        <v>161704.79</v>
      </c>
      <c r="G1884" s="14">
        <f>E1884/SUM(E$2:E$4165)</f>
        <v/>
      </c>
      <c r="H1884" s="14">
        <f>H1883+G1884</f>
        <v/>
      </c>
      <c r="I1884" s="5">
        <f>IF(H1884&lt;=p_rot_a,"A",IF(H1884&lt;=p_rot_b,"B","C"))</f>
        <v/>
      </c>
      <c r="J1884" s="5" t="inlineStr">
        <is>
          <t>NO</t>
        </is>
      </c>
    </row>
    <row r="1885">
      <c r="A1885" s="5" t="inlineStr">
        <is>
          <t>4692910</t>
        </is>
      </c>
      <c r="B1885" s="5" t="inlineStr">
        <is>
          <t>ORINAL MATEO BLANCO 32X34X49 CM BCU211-W</t>
        </is>
      </c>
      <c r="C1885" s="5" t="inlineStr">
        <is>
          <t>IMPORTACION LOZA</t>
        </is>
      </c>
      <c r="D1885" s="11" t="n">
        <v>3</v>
      </c>
      <c r="E1885" s="12" t="n">
        <v>44495.16</v>
      </c>
      <c r="F1885" s="12" t="n">
        <v>87607.96000000001</v>
      </c>
      <c r="G1885" s="14">
        <f>E1885/SUM(E$2:E$4165)</f>
        <v/>
      </c>
      <c r="H1885" s="14">
        <f>H1884+G1885</f>
        <v/>
      </c>
      <c r="I1885" s="5">
        <f>IF(H1885&lt;=p_rot_a,"A",IF(H1885&lt;=p_rot_b,"B","C"))</f>
        <v/>
      </c>
      <c r="J1885" s="5" t="inlineStr">
        <is>
          <t>NO</t>
        </is>
      </c>
    </row>
    <row r="1886">
      <c r="A1886" s="5" t="inlineStr">
        <is>
          <t>351100300991370</t>
        </is>
      </c>
      <c r="B1886" s="5" t="inlineStr">
        <is>
          <t>PROTECTO SELLADOR CONCRETO BLANCO 2015 CUBETA</t>
        </is>
      </c>
      <c r="C1886" s="5" t="inlineStr">
        <is>
          <t>SIN CATEGORIA</t>
        </is>
      </c>
      <c r="D1886" s="11" t="n">
        <v>4</v>
      </c>
      <c r="E1886" s="12" t="n">
        <v>44475.92</v>
      </c>
      <c r="F1886" s="12" t="n">
        <v>133427.76</v>
      </c>
      <c r="G1886" s="14">
        <f>E1886/SUM(E$2:E$4165)</f>
        <v/>
      </c>
      <c r="H1886" s="14">
        <f>H1885+G1886</f>
        <v/>
      </c>
      <c r="I1886" s="5">
        <f>IF(H1886&lt;=p_rot_a,"A",IF(H1886&lt;=p_rot_b,"B","C"))</f>
        <v/>
      </c>
      <c r="J1886" s="5" t="inlineStr">
        <is>
          <t>NO</t>
        </is>
      </c>
    </row>
    <row r="1887">
      <c r="A1887" s="5" t="inlineStr">
        <is>
          <t>351100300990622</t>
        </is>
      </c>
      <c r="B1887" s="5" t="inlineStr">
        <is>
          <t xml:space="preserve">RESISTOL CEMENTO DE CONTACTO 1/48 </t>
        </is>
      </c>
      <c r="C1887" s="5" t="inlineStr">
        <is>
          <t>FERRETERIA GENERAL</t>
        </is>
      </c>
      <c r="D1887" s="11" t="n">
        <v>96</v>
      </c>
      <c r="E1887" s="12" t="n">
        <v>44272.21</v>
      </c>
      <c r="F1887" s="12" t="n">
        <v>112227.49</v>
      </c>
      <c r="G1887" s="14">
        <f>E1887/SUM(E$2:E$4165)</f>
        <v/>
      </c>
      <c r="H1887" s="14">
        <f>H1886+G1887</f>
        <v/>
      </c>
      <c r="I1887" s="5">
        <f>IF(H1887&lt;=p_rot_a,"A",IF(H1887&lt;=p_rot_b,"B","C"))</f>
        <v/>
      </c>
      <c r="J1887" s="5" t="inlineStr">
        <is>
          <t>NO</t>
        </is>
      </c>
    </row>
    <row r="1888">
      <c r="A1888" s="5" t="inlineStr">
        <is>
          <t>1044</t>
        </is>
      </c>
      <c r="B1888" s="5" t="inlineStr">
        <is>
          <t>CABLE 12 AZUL POR CAJA</t>
        </is>
      </c>
      <c r="C1888" s="5" t="inlineStr">
        <is>
          <t>ACCESORIOS ELECTRICOS Y CABLES</t>
        </is>
      </c>
      <c r="D1888" s="11" t="n">
        <v>7</v>
      </c>
      <c r="E1888" s="12" t="n">
        <v>44184.36</v>
      </c>
      <c r="F1888" s="12" t="n">
        <v>196454.36</v>
      </c>
      <c r="G1888" s="14">
        <f>E1888/SUM(E$2:E$4165)</f>
        <v/>
      </c>
      <c r="H1888" s="14">
        <f>H1887+G1888</f>
        <v/>
      </c>
      <c r="I1888" s="5">
        <f>IF(H1888&lt;=p_rot_a,"A",IF(H1888&lt;=p_rot_b,"B","C"))</f>
        <v/>
      </c>
      <c r="J1888" s="5" t="inlineStr">
        <is>
          <t>NO</t>
        </is>
      </c>
    </row>
    <row r="1889">
      <c r="A1889" s="5" t="inlineStr">
        <is>
          <t>351100300991061</t>
        </is>
      </c>
      <c r="B1889" s="5" t="inlineStr">
        <is>
          <t>SET PINTOR 4 PIEZAS BANDEJA/RODILLO/FELPA/BROCHA</t>
        </is>
      </c>
      <c r="C1889" s="5" t="inlineStr">
        <is>
          <t>FERRETERIA GENERAL</t>
        </is>
      </c>
      <c r="D1889" s="11" t="n">
        <v>39</v>
      </c>
      <c r="E1889" s="12" t="n">
        <v>44093.3</v>
      </c>
      <c r="F1889" s="12" t="n">
        <v>127560.3</v>
      </c>
      <c r="G1889" s="14">
        <f>E1889/SUM(E$2:E$4165)</f>
        <v/>
      </c>
      <c r="H1889" s="14">
        <f>H1888+G1889</f>
        <v/>
      </c>
      <c r="I1889" s="5">
        <f>IF(H1889&lt;=p_rot_a,"A",IF(H1889&lt;=p_rot_b,"B","C"))</f>
        <v/>
      </c>
      <c r="J1889" s="5" t="inlineStr">
        <is>
          <t>NO</t>
        </is>
      </c>
    </row>
    <row r="1890">
      <c r="A1890" s="5" t="inlineStr">
        <is>
          <t>10140032</t>
        </is>
      </c>
      <c r="B1890" s="5" t="inlineStr">
        <is>
          <t>TUBO ESTRUCT. CUADRADO 3X3 1.20MM NEGRO</t>
        </is>
      </c>
      <c r="C1890" s="5" t="inlineStr">
        <is>
          <t>TUBERIA ESTRUCTURAL</t>
        </is>
      </c>
      <c r="D1890" s="11" t="n">
        <v>26</v>
      </c>
      <c r="E1890" s="12" t="n">
        <v>43869.23</v>
      </c>
      <c r="F1890" s="12" t="n">
        <v>248828.4</v>
      </c>
      <c r="G1890" s="14">
        <f>E1890/SUM(E$2:E$4165)</f>
        <v/>
      </c>
      <c r="H1890" s="14">
        <f>H1889+G1890</f>
        <v/>
      </c>
      <c r="I1890" s="5">
        <f>IF(H1890&lt;=p_rot_a,"A",IF(H1890&lt;=p_rot_b,"B","C"))</f>
        <v/>
      </c>
      <c r="J1890" s="5" t="inlineStr">
        <is>
          <t>NO</t>
        </is>
      </c>
    </row>
    <row r="1891">
      <c r="A1891" s="5" t="inlineStr">
        <is>
          <t>111339</t>
        </is>
      </c>
      <c r="B1891" s="5" t="inlineStr">
        <is>
          <t>LLAVE LAVATORIO SENCILLA 90137 EZ-FLO</t>
        </is>
      </c>
      <c r="C1891" s="5" t="inlineStr">
        <is>
          <t>GRIFERIA - ACC. BAÑO Y COCINA</t>
        </is>
      </c>
      <c r="D1891" s="11" t="n">
        <v>22</v>
      </c>
      <c r="E1891" s="12" t="n">
        <v>43831.83</v>
      </c>
      <c r="F1891" s="12" t="n">
        <v>162064.45</v>
      </c>
      <c r="G1891" s="14">
        <f>E1891/SUM(E$2:E$4165)</f>
        <v/>
      </c>
      <c r="H1891" s="14">
        <f>H1890+G1891</f>
        <v/>
      </c>
      <c r="I1891" s="5">
        <f>IF(H1891&lt;=p_rot_a,"A",IF(H1891&lt;=p_rot_b,"B","C"))</f>
        <v/>
      </c>
      <c r="J1891" s="5" t="inlineStr">
        <is>
          <t>NO</t>
        </is>
      </c>
    </row>
    <row r="1892">
      <c r="A1892" s="5" t="inlineStr">
        <is>
          <t>7423</t>
        </is>
      </c>
      <c r="B1892" s="5" t="inlineStr">
        <is>
          <t xml:space="preserve">CINTA PAPEL PEQUENA GYPSUM 76.25 M </t>
        </is>
      </c>
      <c r="C1892" s="5" t="inlineStr">
        <is>
          <t>FERRETERIA GENERAL</t>
        </is>
      </c>
      <c r="D1892" s="11" t="n">
        <v>69</v>
      </c>
      <c r="E1892" s="12" t="n">
        <v>43816.29</v>
      </c>
      <c r="F1892" s="12" t="n">
        <v>102439.91</v>
      </c>
      <c r="G1892" s="14">
        <f>E1892/SUM(E$2:E$4165)</f>
        <v/>
      </c>
      <c r="H1892" s="14">
        <f>H1891+G1892</f>
        <v/>
      </c>
      <c r="I1892" s="5">
        <f>IF(H1892&lt;=p_rot_a,"A",IF(H1892&lt;=p_rot_b,"B","C"))</f>
        <v/>
      </c>
      <c r="J1892" s="5" t="inlineStr">
        <is>
          <t>NO</t>
        </is>
      </c>
    </row>
    <row r="1893">
      <c r="A1893" s="5" t="inlineStr">
        <is>
          <t>952</t>
        </is>
      </c>
      <c r="B1893" s="5" t="inlineStr">
        <is>
          <t xml:space="preserve">GAZA EMT 1 SENCILLA 1 OREJA </t>
        </is>
      </c>
      <c r="C1893" s="5" t="inlineStr">
        <is>
          <t>ACCESORIOS ELECTRICOS Y CABLES</t>
        </is>
      </c>
      <c r="D1893" s="11" t="n">
        <v>332</v>
      </c>
      <c r="E1893" s="12" t="n">
        <v>43796.35</v>
      </c>
      <c r="F1893" s="12" t="n">
        <v>58275.48</v>
      </c>
      <c r="G1893" s="14">
        <f>E1893/SUM(E$2:E$4165)</f>
        <v/>
      </c>
      <c r="H1893" s="14">
        <f>H1892+G1893</f>
        <v/>
      </c>
      <c r="I1893" s="5">
        <f>IF(H1893&lt;=p_rot_a,"A",IF(H1893&lt;=p_rot_b,"B","C"))</f>
        <v/>
      </c>
      <c r="J1893" s="5" t="inlineStr">
        <is>
          <t>NO</t>
        </is>
      </c>
    </row>
    <row r="1894">
      <c r="A1894" s="5" t="inlineStr">
        <is>
          <t>60100004</t>
        </is>
      </c>
      <c r="B1894" s="5" t="inlineStr">
        <is>
          <t>BOMBILLO LED 9W E27 100-240V WELLMAX 2100023</t>
        </is>
      </c>
      <c r="C1894" s="5" t="inlineStr">
        <is>
          <t>BOMBILLOS Y LAMPARAS</t>
        </is>
      </c>
      <c r="D1894" s="11" t="n">
        <v>143</v>
      </c>
      <c r="E1894" s="12" t="n">
        <v>43709.44</v>
      </c>
      <c r="F1894" s="12" t="n">
        <v>80528.37</v>
      </c>
      <c r="G1894" s="14">
        <f>E1894/SUM(E$2:E$4165)</f>
        <v/>
      </c>
      <c r="H1894" s="14">
        <f>H1893+G1894</f>
        <v/>
      </c>
      <c r="I1894" s="5">
        <f>IF(H1894&lt;=p_rot_a,"A",IF(H1894&lt;=p_rot_b,"B","C"))</f>
        <v/>
      </c>
      <c r="J1894" s="5" t="inlineStr">
        <is>
          <t>NO</t>
        </is>
      </c>
    </row>
    <row r="1895">
      <c r="A1895" s="5" t="inlineStr">
        <is>
          <t>342342432</t>
        </is>
      </c>
      <c r="B1895" s="5" t="inlineStr">
        <is>
          <t>CACHERA FREGADERO 036CSLC PALANCA PRICE PFISTER</t>
        </is>
      </c>
      <c r="C1895" s="5" t="inlineStr">
        <is>
          <t>GRIFERIA - ACC. BAÑO Y COCINA</t>
        </is>
      </c>
      <c r="D1895" s="11" t="n">
        <v>6</v>
      </c>
      <c r="E1895" s="12" t="n">
        <v>43672.3</v>
      </c>
      <c r="F1895" s="12" t="n">
        <v>191380.2</v>
      </c>
      <c r="G1895" s="14">
        <f>E1895/SUM(E$2:E$4165)</f>
        <v/>
      </c>
      <c r="H1895" s="14">
        <f>H1894+G1895</f>
        <v/>
      </c>
      <c r="I1895" s="5">
        <f>IF(H1895&lt;=p_rot_a,"A",IF(H1895&lt;=p_rot_b,"B","C"))</f>
        <v/>
      </c>
      <c r="J1895" s="5" t="inlineStr">
        <is>
          <t>NO</t>
        </is>
      </c>
    </row>
    <row r="1896">
      <c r="A1896" s="5" t="inlineStr">
        <is>
          <t>351100300992224</t>
        </is>
      </c>
      <c r="B1896" s="5" t="inlineStr">
        <is>
          <t>TOALLERO TIPO ARO PORTA TOALLA AQP-23222</t>
        </is>
      </c>
      <c r="C1896" s="5" t="inlineStr">
        <is>
          <t>IMPORTACION GRIFERIA</t>
        </is>
      </c>
      <c r="D1896" s="11" t="n">
        <v>20</v>
      </c>
      <c r="E1896" s="12" t="n">
        <v>43653.02</v>
      </c>
      <c r="F1896" s="12" t="n">
        <v>98219.28999999999</v>
      </c>
      <c r="G1896" s="14">
        <f>E1896/SUM(E$2:E$4165)</f>
        <v/>
      </c>
      <c r="H1896" s="14">
        <f>H1895+G1896</f>
        <v/>
      </c>
      <c r="I1896" s="5">
        <f>IF(H1896&lt;=p_rot_a,"A",IF(H1896&lt;=p_rot_b,"B","C"))</f>
        <v/>
      </c>
      <c r="J1896" s="5" t="inlineStr">
        <is>
          <t>NO</t>
        </is>
      </c>
    </row>
    <row r="1897">
      <c r="A1897" s="5" t="inlineStr">
        <is>
          <t>9206</t>
        </is>
      </c>
      <c r="B1897" s="5" t="inlineStr">
        <is>
          <t>UNION TRANSICION PVC 1/2 LARGA REPARACION</t>
        </is>
      </c>
      <c r="C1897" s="5" t="inlineStr">
        <is>
          <t>FERRETERIA GENERAL</t>
        </is>
      </c>
      <c r="D1897" s="11" t="n">
        <v>43</v>
      </c>
      <c r="E1897" s="12" t="n">
        <v>43572.03</v>
      </c>
      <c r="F1897" s="12" t="n">
        <v>82927.53</v>
      </c>
      <c r="G1897" s="14">
        <f>E1897/SUM(E$2:E$4165)</f>
        <v/>
      </c>
      <c r="H1897" s="14">
        <f>H1896+G1897</f>
        <v/>
      </c>
      <c r="I1897" s="5">
        <f>IF(H1897&lt;=p_rot_a,"A",IF(H1897&lt;=p_rot_b,"B","C"))</f>
        <v/>
      </c>
      <c r="J1897" s="5" t="inlineStr">
        <is>
          <t>NO</t>
        </is>
      </c>
    </row>
    <row r="1898">
      <c r="A1898" s="5" t="inlineStr">
        <is>
          <t>30415</t>
        </is>
      </c>
      <c r="B1898" s="5" t="inlineStr">
        <is>
          <t>CURVA CONDUIT 11/4 TIPO A UL*</t>
        </is>
      </c>
      <c r="C1898" s="5" t="inlineStr">
        <is>
          <t>ACCESORIOS ELECTRICOS Y CABLES</t>
        </is>
      </c>
      <c r="D1898" s="11" t="n">
        <v>51</v>
      </c>
      <c r="E1898" s="12" t="n">
        <v>43568.52</v>
      </c>
      <c r="F1898" s="12" t="n">
        <v>68201.52</v>
      </c>
      <c r="G1898" s="14">
        <f>E1898/SUM(E$2:E$4165)</f>
        <v/>
      </c>
      <c r="H1898" s="14">
        <f>H1897+G1898</f>
        <v/>
      </c>
      <c r="I1898" s="5">
        <f>IF(H1898&lt;=p_rot_a,"A",IF(H1898&lt;=p_rot_b,"B","C"))</f>
        <v/>
      </c>
      <c r="J1898" s="5" t="inlineStr">
        <is>
          <t>NO</t>
        </is>
      </c>
    </row>
    <row r="1899">
      <c r="A1899" s="5" t="inlineStr">
        <is>
          <t>351100300992402</t>
        </is>
      </c>
      <c r="B1899" s="5" t="inlineStr">
        <is>
          <t>CAMARA DE SEGURIDAD WIFI E27 4MP CTV-40SW PARA PLAFON</t>
        </is>
      </c>
      <c r="C1899" s="5" t="inlineStr">
        <is>
          <t>HERRAMIENTA ELECTRICA</t>
        </is>
      </c>
      <c r="D1899" s="11" t="n">
        <v>9</v>
      </c>
      <c r="E1899" s="12" t="n">
        <v>43517.89</v>
      </c>
      <c r="F1899" s="12" t="n">
        <v>122123.89</v>
      </c>
      <c r="G1899" s="14">
        <f>E1899/SUM(E$2:E$4165)</f>
        <v/>
      </c>
      <c r="H1899" s="14">
        <f>H1898+G1899</f>
        <v/>
      </c>
      <c r="I1899" s="5">
        <f>IF(H1899&lt;=p_rot_a,"A",IF(H1899&lt;=p_rot_b,"B","C"))</f>
        <v/>
      </c>
      <c r="J1899" s="5" t="inlineStr">
        <is>
          <t>NO</t>
        </is>
      </c>
    </row>
    <row r="1900">
      <c r="A1900" s="5" t="inlineStr">
        <is>
          <t>351100300991552</t>
        </is>
      </c>
      <c r="B1900" s="5" t="inlineStr">
        <is>
          <t>NORTON DISCO CORTE MADERA 41/2 PARA ESMERILADORA 10147</t>
        </is>
      </c>
      <c r="C1900" s="5" t="inlineStr">
        <is>
          <t>FERRETERIA GENERAL</t>
        </is>
      </c>
      <c r="D1900" s="11" t="n">
        <v>17</v>
      </c>
      <c r="E1900" s="12" t="n">
        <v>43421.84</v>
      </c>
      <c r="F1900" s="12" t="n">
        <v>124186.09</v>
      </c>
      <c r="G1900" s="14">
        <f>E1900/SUM(E$2:E$4165)</f>
        <v/>
      </c>
      <c r="H1900" s="14">
        <f>H1899+G1900</f>
        <v/>
      </c>
      <c r="I1900" s="5">
        <f>IF(H1900&lt;=p_rot_a,"A",IF(H1900&lt;=p_rot_b,"B","C"))</f>
        <v/>
      </c>
      <c r="J1900" s="5" t="inlineStr">
        <is>
          <t>NO</t>
        </is>
      </c>
    </row>
    <row r="1901">
      <c r="A1901" s="5" t="inlineStr">
        <is>
          <t>729</t>
        </is>
      </c>
      <c r="B1901" s="5" t="inlineStr">
        <is>
          <t>CINTA REFLECTIVA BICOLOR ROJA BLANCO POR METRO</t>
        </is>
      </c>
      <c r="C1901" s="5" t="inlineStr">
        <is>
          <t>FERRETERIA GENERAL</t>
        </is>
      </c>
      <c r="D1901" s="11" t="n">
        <v>84</v>
      </c>
      <c r="E1901" s="12" t="n">
        <v>43419.62</v>
      </c>
      <c r="F1901" s="12" t="n">
        <v>100289.78</v>
      </c>
      <c r="G1901" s="14">
        <f>E1901/SUM(E$2:E$4165)</f>
        <v/>
      </c>
      <c r="H1901" s="14">
        <f>H1900+G1901</f>
        <v/>
      </c>
      <c r="I1901" s="5">
        <f>IF(H1901&lt;=p_rot_a,"A",IF(H1901&lt;=p_rot_b,"B","C"))</f>
        <v/>
      </c>
      <c r="J1901" s="5" t="inlineStr">
        <is>
          <t>NO</t>
        </is>
      </c>
    </row>
    <row r="1902">
      <c r="A1902" s="5" t="inlineStr">
        <is>
          <t>72643</t>
        </is>
      </c>
      <c r="B1902" s="5" t="inlineStr">
        <is>
          <t>DURETAN GRIS BLISTER 95G</t>
        </is>
      </c>
      <c r="C1902" s="5" t="inlineStr">
        <is>
          <t>PINTURAS Y SELLADORES</t>
        </is>
      </c>
      <c r="D1902" s="11" t="n">
        <v>50</v>
      </c>
      <c r="E1902" s="12" t="n">
        <v>43357.03</v>
      </c>
      <c r="F1902" s="12" t="n">
        <v>152823.29</v>
      </c>
      <c r="G1902" s="14">
        <f>E1902/SUM(E$2:E$4165)</f>
        <v/>
      </c>
      <c r="H1902" s="14">
        <f>H1901+G1902</f>
        <v/>
      </c>
      <c r="I1902" s="5">
        <f>IF(H1902&lt;=p_rot_a,"A",IF(H1902&lt;=p_rot_b,"B","C"))</f>
        <v/>
      </c>
      <c r="J1902" s="5" t="inlineStr">
        <is>
          <t>NO</t>
        </is>
      </c>
    </row>
    <row r="1903">
      <c r="A1903" s="5" t="inlineStr">
        <is>
          <t>351100300991477</t>
        </is>
      </c>
      <c r="B1903" s="5" t="inlineStr">
        <is>
          <t>TORNILLO TECHO 2 1/2 PF</t>
        </is>
      </c>
      <c r="C1903" s="5" t="inlineStr">
        <is>
          <t>TORNILLERIA</t>
        </is>
      </c>
      <c r="D1903" s="11" t="n">
        <v>3494</v>
      </c>
      <c r="E1903" s="12" t="n">
        <v>43343.18</v>
      </c>
      <c r="F1903" s="12" t="n">
        <v>120211.18</v>
      </c>
      <c r="G1903" s="14">
        <f>E1903/SUM(E$2:E$4165)</f>
        <v/>
      </c>
      <c r="H1903" s="14">
        <f>H1902+G1903</f>
        <v/>
      </c>
      <c r="I1903" s="5">
        <f>IF(H1903&lt;=p_rot_a,"A",IF(H1903&lt;=p_rot_b,"B","C"))</f>
        <v/>
      </c>
      <c r="J1903" s="5" t="inlineStr">
        <is>
          <t>NO</t>
        </is>
      </c>
    </row>
    <row r="1904">
      <c r="A1904" s="5" t="inlineStr">
        <is>
          <t>351100300990358</t>
        </is>
      </c>
      <c r="B1904" s="5" t="inlineStr">
        <is>
          <t>MIXTA VAGONETA 7 MTS</t>
        </is>
      </c>
      <c r="C1904" s="5" t="inlineStr">
        <is>
          <t>AGREGADOS</t>
        </is>
      </c>
      <c r="D1904" s="11" t="n">
        <v>2</v>
      </c>
      <c r="E1904" s="12" t="n">
        <v>43269.21</v>
      </c>
      <c r="F1904" s="12" t="n">
        <v>231269.21</v>
      </c>
      <c r="G1904" s="14">
        <f>E1904/SUM(E$2:E$4165)</f>
        <v/>
      </c>
      <c r="H1904" s="14">
        <f>H1903+G1904</f>
        <v/>
      </c>
      <c r="I1904" s="5">
        <f>IF(H1904&lt;=p_rot_a,"A",IF(H1904&lt;=p_rot_b,"B","C"))</f>
        <v/>
      </c>
      <c r="J1904" s="5" t="inlineStr">
        <is>
          <t>NO</t>
        </is>
      </c>
    </row>
    <row r="1905">
      <c r="A1905" s="5" t="inlineStr">
        <is>
          <t>1184</t>
        </is>
      </c>
      <c r="B1905" s="5" t="inlineStr">
        <is>
          <t>CUNETA 10 X 95CM</t>
        </is>
      </c>
      <c r="C1905" s="5" t="inlineStr">
        <is>
          <t>BLOQUES, VARILLAS, MALLAS</t>
        </is>
      </c>
      <c r="D1905" s="11" t="n">
        <v>33</v>
      </c>
      <c r="E1905" s="12" t="n">
        <v>43249.02</v>
      </c>
      <c r="F1905" s="12" t="n">
        <v>188232.54</v>
      </c>
      <c r="G1905" s="14">
        <f>E1905/SUM(E$2:E$4165)</f>
        <v/>
      </c>
      <c r="H1905" s="14">
        <f>H1904+G1905</f>
        <v/>
      </c>
      <c r="I1905" s="5">
        <f>IF(H1905&lt;=p_rot_a,"A",IF(H1905&lt;=p_rot_b,"B","C"))</f>
        <v/>
      </c>
      <c r="J1905" s="5" t="inlineStr">
        <is>
          <t>NO</t>
        </is>
      </c>
    </row>
    <row r="1906">
      <c r="A1906" s="5" t="inlineStr">
        <is>
          <t>71603</t>
        </is>
      </c>
      <c r="B1906" s="5" t="inlineStr">
        <is>
          <t>TUERCA 1/4</t>
        </is>
      </c>
      <c r="C1906" s="5" t="inlineStr">
        <is>
          <t>TORNILLERIA</t>
        </is>
      </c>
      <c r="D1906" s="11" t="n">
        <v>3666</v>
      </c>
      <c r="E1906" s="12" t="n">
        <v>43222.69</v>
      </c>
      <c r="F1906" s="12" t="n">
        <v>64627.66</v>
      </c>
      <c r="G1906" s="14">
        <f>E1906/SUM(E$2:E$4165)</f>
        <v/>
      </c>
      <c r="H1906" s="14">
        <f>H1905+G1906</f>
        <v/>
      </c>
      <c r="I1906" s="5">
        <f>IF(H1906&lt;=p_rot_a,"A",IF(H1906&lt;=p_rot_b,"B","C"))</f>
        <v/>
      </c>
      <c r="J1906" s="5" t="inlineStr">
        <is>
          <t>NO</t>
        </is>
      </c>
    </row>
    <row r="1907">
      <c r="A1907" s="5" t="inlineStr">
        <is>
          <t>PINT-PA-0032</t>
        </is>
      </c>
      <c r="B1907" s="5" t="inlineStr">
        <is>
          <t>LANCO SUPER COAT BLANCO MATE 1/4 SC687-5</t>
        </is>
      </c>
      <c r="C1907" s="5" t="inlineStr">
        <is>
          <t>PINTURA ACRILICA</t>
        </is>
      </c>
      <c r="D1907" s="11" t="n">
        <v>29</v>
      </c>
      <c r="E1907" s="12" t="n">
        <v>43131.5</v>
      </c>
      <c r="F1907" s="12" t="n">
        <v>147248</v>
      </c>
      <c r="G1907" s="14">
        <f>E1907/SUM(E$2:E$4165)</f>
        <v/>
      </c>
      <c r="H1907" s="14">
        <f>H1906+G1907</f>
        <v/>
      </c>
      <c r="I1907" s="5">
        <f>IF(H1907&lt;=p_rot_a,"A",IF(H1907&lt;=p_rot_b,"B","C"))</f>
        <v/>
      </c>
      <c r="J1907" s="5" t="inlineStr">
        <is>
          <t>NO</t>
        </is>
      </c>
    </row>
    <row r="1908">
      <c r="A1908" s="5" t="inlineStr">
        <is>
          <t>936</t>
        </is>
      </c>
      <c r="B1908" s="5" t="inlineStr">
        <is>
          <t>BAJANTE CANOA REDONDO 3MTS</t>
        </is>
      </c>
      <c r="C1908" s="5" t="inlineStr">
        <is>
          <t>TUBERIA PVC, CANOAS Y ACCESORIOS</t>
        </is>
      </c>
      <c r="D1908" s="11" t="n">
        <v>37</v>
      </c>
      <c r="E1908" s="12" t="n">
        <v>43127.48</v>
      </c>
      <c r="F1908" s="12" t="n">
        <v>217707.96</v>
      </c>
      <c r="G1908" s="14">
        <f>E1908/SUM(E$2:E$4165)</f>
        <v/>
      </c>
      <c r="H1908" s="14">
        <f>H1907+G1908</f>
        <v/>
      </c>
      <c r="I1908" s="5">
        <f>IF(H1908&lt;=p_rot_a,"A",IF(H1908&lt;=p_rot_b,"B","C"))</f>
        <v/>
      </c>
      <c r="J1908" s="5" t="inlineStr">
        <is>
          <t>NO</t>
        </is>
      </c>
    </row>
    <row r="1909">
      <c r="A1909" s="5" t="inlineStr">
        <is>
          <t>72182</t>
        </is>
      </c>
      <c r="B1909" s="5" t="inlineStr">
        <is>
          <t>TAPON PVC 3¨ SANITARIO</t>
        </is>
      </c>
      <c r="C1909" s="5" t="inlineStr">
        <is>
          <t>TUBERIA PVC, CANOAS Y ACCESORIOS</t>
        </is>
      </c>
      <c r="D1909" s="11" t="n">
        <v>69</v>
      </c>
      <c r="E1909" s="12" t="n">
        <v>42992.43</v>
      </c>
      <c r="F1909" s="12" t="n">
        <v>55675.53</v>
      </c>
      <c r="G1909" s="14">
        <f>E1909/SUM(E$2:E$4165)</f>
        <v/>
      </c>
      <c r="H1909" s="14">
        <f>H1908+G1909</f>
        <v/>
      </c>
      <c r="I1909" s="5">
        <f>IF(H1909&lt;=p_rot_a,"A",IF(H1909&lt;=p_rot_b,"B","C"))</f>
        <v/>
      </c>
      <c r="J1909" s="5" t="inlineStr">
        <is>
          <t>NO</t>
        </is>
      </c>
    </row>
    <row r="1910">
      <c r="A1910" s="5" t="inlineStr">
        <is>
          <t>73882</t>
        </is>
      </c>
      <c r="B1910" s="5" t="inlineStr">
        <is>
          <t>TOTAL MOTO TOOL L C/ACCES 130W UTG501032 UTG513326</t>
        </is>
      </c>
      <c r="C1910" s="5" t="inlineStr">
        <is>
          <t>HERRAMIENTA ELECTRICA</t>
        </is>
      </c>
      <c r="D1910" s="11" t="n">
        <v>8</v>
      </c>
      <c r="E1910" s="12" t="n">
        <v>42833.21</v>
      </c>
      <c r="F1910" s="12" t="n">
        <v>140450.7</v>
      </c>
      <c r="G1910" s="14">
        <f>E1910/SUM(E$2:E$4165)</f>
        <v/>
      </c>
      <c r="H1910" s="14">
        <f>H1909+G1910</f>
        <v/>
      </c>
      <c r="I1910" s="5">
        <f>IF(H1910&lt;=p_rot_a,"A",IF(H1910&lt;=p_rot_b,"B","C"))</f>
        <v/>
      </c>
      <c r="J1910" s="5" t="inlineStr">
        <is>
          <t>NO</t>
        </is>
      </c>
    </row>
    <row r="1911">
      <c r="A1911" s="5" t="inlineStr">
        <is>
          <t>5242422</t>
        </is>
      </c>
      <c r="B1911" s="5" t="inlineStr">
        <is>
          <t>LLANETA TOTAL LISA THT81286</t>
        </is>
      </c>
      <c r="C1911" s="5" t="inlineStr">
        <is>
          <t>FERRETERIA GENERAL</t>
        </is>
      </c>
      <c r="D1911" s="11" t="n">
        <v>41</v>
      </c>
      <c r="E1911" s="12" t="n">
        <v>42807.74</v>
      </c>
      <c r="F1911" s="12" t="n">
        <v>144395.9</v>
      </c>
      <c r="G1911" s="14">
        <f>E1911/SUM(E$2:E$4165)</f>
        <v/>
      </c>
      <c r="H1911" s="14">
        <f>H1910+G1911</f>
        <v/>
      </c>
      <c r="I1911" s="5">
        <f>IF(H1911&lt;=p_rot_a,"A",IF(H1911&lt;=p_rot_b,"B","C"))</f>
        <v/>
      </c>
      <c r="J1911" s="5" t="inlineStr">
        <is>
          <t>NO</t>
        </is>
      </c>
    </row>
    <row r="1912">
      <c r="A1912" s="5" t="inlineStr">
        <is>
          <t>7804</t>
        </is>
      </c>
      <c r="B1912" s="5" t="inlineStr">
        <is>
          <t>LLAVIN ELECTRICO YALE DER</t>
        </is>
      </c>
      <c r="C1912" s="5" t="inlineStr">
        <is>
          <t>FERRETERIA GENERAL</t>
        </is>
      </c>
      <c r="D1912" s="11" t="n">
        <v>5</v>
      </c>
      <c r="E1912" s="12" t="n">
        <v>42727.2</v>
      </c>
      <c r="F1912" s="12" t="n">
        <v>191250.2</v>
      </c>
      <c r="G1912" s="14">
        <f>E1912/SUM(E$2:E$4165)</f>
        <v/>
      </c>
      <c r="H1912" s="14">
        <f>H1911+G1912</f>
        <v/>
      </c>
      <c r="I1912" s="5">
        <f>IF(H1912&lt;=p_rot_a,"A",IF(H1912&lt;=p_rot_b,"B","C"))</f>
        <v/>
      </c>
      <c r="J1912" s="5" t="inlineStr">
        <is>
          <t>NO</t>
        </is>
      </c>
    </row>
    <row r="1913">
      <c r="A1913" s="5" t="inlineStr">
        <is>
          <t>10165</t>
        </is>
      </c>
      <c r="B1913" s="5" t="inlineStr">
        <is>
          <t>CACHERA FREGADERO MANIJA CRUZ CLASSIC 036CSCC PRICE PFISTER</t>
        </is>
      </c>
      <c r="C1913" s="5" t="inlineStr">
        <is>
          <t>GRIFERIA - ACC. BAÑO Y COCINA</t>
        </is>
      </c>
      <c r="D1913" s="11" t="n">
        <v>4</v>
      </c>
      <c r="E1913" s="12" t="n">
        <v>42650.55</v>
      </c>
      <c r="F1913" s="12" t="n">
        <v>130176.95</v>
      </c>
      <c r="G1913" s="14">
        <f>E1913/SUM(E$2:E$4165)</f>
        <v/>
      </c>
      <c r="H1913" s="14">
        <f>H1912+G1913</f>
        <v/>
      </c>
      <c r="I1913" s="5">
        <f>IF(H1913&lt;=p_rot_a,"A",IF(H1913&lt;=p_rot_b,"B","C"))</f>
        <v/>
      </c>
      <c r="J1913" s="5" t="inlineStr">
        <is>
          <t>NO</t>
        </is>
      </c>
    </row>
    <row r="1914">
      <c r="A1914" s="5" t="inlineStr">
        <is>
          <t>8157</t>
        </is>
      </c>
      <c r="B1914" s="5" t="inlineStr">
        <is>
          <t>PASAMANOS 20</t>
        </is>
      </c>
      <c r="C1914" s="5" t="inlineStr">
        <is>
          <t>FERRETERIA GENERAL</t>
        </is>
      </c>
      <c r="D1914" s="11" t="n">
        <v>8</v>
      </c>
      <c r="E1914" s="12" t="n">
        <v>42552</v>
      </c>
      <c r="F1914" s="12" t="n">
        <v>85752</v>
      </c>
      <c r="G1914" s="14">
        <f>E1914/SUM(E$2:E$4165)</f>
        <v/>
      </c>
      <c r="H1914" s="14">
        <f>H1913+G1914</f>
        <v/>
      </c>
      <c r="I1914" s="5">
        <f>IF(H1914&lt;=p_rot_a,"A",IF(H1914&lt;=p_rot_b,"B","C"))</f>
        <v/>
      </c>
      <c r="J1914" s="5" t="inlineStr">
        <is>
          <t>NO</t>
        </is>
      </c>
    </row>
    <row r="1915">
      <c r="A1915" s="5" t="inlineStr">
        <is>
          <t>351100300990513</t>
        </is>
      </c>
      <c r="B1915" s="5" t="inlineStr">
        <is>
          <t>TOTAL GUANTE ANTICORTE TSP1701-TSP1702</t>
        </is>
      </c>
      <c r="C1915" s="5" t="inlineStr">
        <is>
          <t>FERRETERIA GENERAL</t>
        </is>
      </c>
      <c r="D1915" s="11" t="n">
        <v>48</v>
      </c>
      <c r="E1915" s="12" t="n">
        <v>42451.84</v>
      </c>
      <c r="F1915" s="12" t="n">
        <v>99073.17999999999</v>
      </c>
      <c r="G1915" s="14">
        <f>E1915/SUM(E$2:E$4165)</f>
        <v/>
      </c>
      <c r="H1915" s="14">
        <f>H1914+G1915</f>
        <v/>
      </c>
      <c r="I1915" s="5">
        <f>IF(H1915&lt;=p_rot_a,"A",IF(H1915&lt;=p_rot_b,"B","C"))</f>
        <v/>
      </c>
      <c r="J1915" s="5" t="inlineStr">
        <is>
          <t>NO</t>
        </is>
      </c>
    </row>
    <row r="1916">
      <c r="A1916" s="5" t="inlineStr">
        <is>
          <t>7406</t>
        </is>
      </c>
      <c r="B1916" s="5" t="inlineStr">
        <is>
          <t>ALAMBRE PUAS 200VRS 168MTS</t>
        </is>
      </c>
      <c r="C1916" s="5" t="inlineStr">
        <is>
          <t>TUBERIA INDUSTRIAL, HIERROS PLANOS Y CORRUGADOS</t>
        </is>
      </c>
      <c r="D1916" s="11" t="n">
        <v>16</v>
      </c>
      <c r="E1916" s="12" t="n">
        <v>42412.39</v>
      </c>
      <c r="F1916" s="12" t="n">
        <v>148443.36</v>
      </c>
      <c r="G1916" s="14">
        <f>E1916/SUM(E$2:E$4165)</f>
        <v/>
      </c>
      <c r="H1916" s="14">
        <f>H1915+G1916</f>
        <v/>
      </c>
      <c r="I1916" s="5">
        <f>IF(H1916&lt;=p_rot_a,"A",IF(H1916&lt;=p_rot_b,"B","C"))</f>
        <v/>
      </c>
      <c r="J1916" s="5" t="inlineStr">
        <is>
          <t>NO</t>
        </is>
      </c>
    </row>
    <row r="1917">
      <c r="A1917" s="5" t="inlineStr">
        <is>
          <t>2100</t>
        </is>
      </c>
      <c r="B1917" s="5" t="inlineStr">
        <is>
          <t>LAUREL BATIENTE 1/2X2 EN VARAS</t>
        </is>
      </c>
      <c r="C1917" s="5" t="inlineStr">
        <is>
          <t>LAUREL</t>
        </is>
      </c>
      <c r="D1917" s="11" t="n">
        <v>373</v>
      </c>
      <c r="E1917" s="12" t="n">
        <v>42357.36</v>
      </c>
      <c r="F1917" s="12" t="n">
        <v>125247.36</v>
      </c>
      <c r="G1917" s="14">
        <f>E1917/SUM(E$2:E$4165)</f>
        <v/>
      </c>
      <c r="H1917" s="14">
        <f>H1916+G1917</f>
        <v/>
      </c>
      <c r="I1917" s="5">
        <f>IF(H1917&lt;=p_rot_a,"A",IF(H1917&lt;=p_rot_b,"B","C"))</f>
        <v/>
      </c>
      <c r="J1917" s="5" t="inlineStr">
        <is>
          <t>NO</t>
        </is>
      </c>
    </row>
    <row r="1918">
      <c r="A1918" s="5" t="inlineStr">
        <is>
          <t>357</t>
        </is>
      </c>
      <c r="B1918" s="5" t="inlineStr">
        <is>
          <t>CEMENTO BLANCO</t>
        </is>
      </c>
      <c r="C1918" s="5" t="inlineStr">
        <is>
          <t>MORTEROS, CEMENTOS</t>
        </is>
      </c>
      <c r="D1918" s="11" t="n">
        <v>142</v>
      </c>
      <c r="E1918" s="12" t="n">
        <v>42341.12</v>
      </c>
      <c r="F1918" s="12" t="n">
        <v>90708.41</v>
      </c>
      <c r="G1918" s="14">
        <f>E1918/SUM(E$2:E$4165)</f>
        <v/>
      </c>
      <c r="H1918" s="14">
        <f>H1917+G1918</f>
        <v/>
      </c>
      <c r="I1918" s="5">
        <f>IF(H1918&lt;=p_rot_a,"A",IF(H1918&lt;=p_rot_b,"B","C"))</f>
        <v/>
      </c>
      <c r="J1918" s="5" t="inlineStr">
        <is>
          <t>NO</t>
        </is>
      </c>
    </row>
    <row r="1919">
      <c r="A1919" s="5" t="inlineStr">
        <is>
          <t>351100300990416</t>
        </is>
      </c>
      <c r="B1919" s="5" t="inlineStr">
        <is>
          <t>PEGATANKE NEGRO</t>
        </is>
      </c>
      <c r="C1919" s="5" t="inlineStr">
        <is>
          <t>FERRETERIA GENERAL</t>
        </is>
      </c>
      <c r="D1919" s="11" t="n">
        <v>22</v>
      </c>
      <c r="E1919" s="12" t="n">
        <v>42337.84</v>
      </c>
      <c r="F1919" s="12" t="n">
        <v>149374.44</v>
      </c>
      <c r="G1919" s="14">
        <f>E1919/SUM(E$2:E$4165)</f>
        <v/>
      </c>
      <c r="H1919" s="14">
        <f>H1918+G1919</f>
        <v/>
      </c>
      <c r="I1919" s="5">
        <f>IF(H1919&lt;=p_rot_a,"A",IF(H1919&lt;=p_rot_b,"B","C"))</f>
        <v/>
      </c>
      <c r="J1919" s="5" t="inlineStr">
        <is>
          <t>NO</t>
        </is>
      </c>
    </row>
    <row r="1920">
      <c r="A1920" s="5" t="inlineStr">
        <is>
          <t>72676</t>
        </is>
      </c>
      <c r="B1920" s="5" t="inlineStr">
        <is>
          <t>LLAVIN PICO LORA YALE IZQ C/R 3026</t>
        </is>
      </c>
      <c r="C1920" s="5" t="inlineStr">
        <is>
          <t>FERRETERIA GENERAL</t>
        </is>
      </c>
      <c r="D1920" s="11" t="n">
        <v>8</v>
      </c>
      <c r="E1920" s="12" t="n">
        <v>42202.8</v>
      </c>
      <c r="F1920" s="12" t="n">
        <v>195802.8</v>
      </c>
      <c r="G1920" s="14">
        <f>E1920/SUM(E$2:E$4165)</f>
        <v/>
      </c>
      <c r="H1920" s="14">
        <f>H1919+G1920</f>
        <v/>
      </c>
      <c r="I1920" s="5">
        <f>IF(H1920&lt;=p_rot_a,"A",IF(H1920&lt;=p_rot_b,"B","C"))</f>
        <v/>
      </c>
      <c r="J1920" s="5" t="inlineStr">
        <is>
          <t>NO</t>
        </is>
      </c>
    </row>
    <row r="1921">
      <c r="A1921" s="5" t="inlineStr">
        <is>
          <t>10158</t>
        </is>
      </c>
      <c r="B1921" s="5" t="inlineStr">
        <is>
          <t>LLAVE LAVATORIO COPA CLASSIC 040CSVPC PRICE PFISTER</t>
        </is>
      </c>
      <c r="C1921" s="5" t="inlineStr">
        <is>
          <t>GRIFERIA - ACC. BAÑO Y COCINA</t>
        </is>
      </c>
      <c r="D1921" s="11" t="n">
        <v>14</v>
      </c>
      <c r="E1921" s="12" t="n">
        <v>42145.04</v>
      </c>
      <c r="F1921" s="12" t="n">
        <v>144433.84</v>
      </c>
      <c r="G1921" s="14">
        <f>E1921/SUM(E$2:E$4165)</f>
        <v/>
      </c>
      <c r="H1921" s="14">
        <f>H1920+G1921</f>
        <v/>
      </c>
      <c r="I1921" s="5">
        <f>IF(H1921&lt;=p_rot_a,"A",IF(H1921&lt;=p_rot_b,"B","C"))</f>
        <v/>
      </c>
      <c r="J1921" s="5" t="inlineStr">
        <is>
          <t>NO</t>
        </is>
      </c>
    </row>
    <row r="1922">
      <c r="A1922" s="5" t="inlineStr">
        <is>
          <t>30172</t>
        </is>
      </c>
      <c r="B1922" s="5" t="inlineStr">
        <is>
          <t>CH BREAKER 2X70</t>
        </is>
      </c>
      <c r="C1922" s="5" t="inlineStr">
        <is>
          <t>ACCESORIOS ELECTRICOS Y CABLES</t>
        </is>
      </c>
      <c r="D1922" s="11" t="n">
        <v>11</v>
      </c>
      <c r="E1922" s="12" t="n">
        <v>42112.07</v>
      </c>
      <c r="F1922" s="12" t="n">
        <v>180314.95</v>
      </c>
      <c r="G1922" s="14">
        <f>E1922/SUM(E$2:E$4165)</f>
        <v/>
      </c>
      <c r="H1922" s="14">
        <f>H1921+G1922</f>
        <v/>
      </c>
      <c r="I1922" s="5">
        <f>IF(H1922&lt;=p_rot_a,"A",IF(H1922&lt;=p_rot_b,"B","C"))</f>
        <v/>
      </c>
      <c r="J1922" s="5" t="inlineStr">
        <is>
          <t>NO</t>
        </is>
      </c>
    </row>
    <row r="1923">
      <c r="A1923" s="5" t="inlineStr">
        <is>
          <t>173</t>
        </is>
      </c>
      <c r="B1923" s="5" t="inlineStr">
        <is>
          <t>PILA ROJA IZQUIERDA PEQ 90X75 #03</t>
        </is>
      </c>
      <c r="C1923" s="5" t="inlineStr">
        <is>
          <t>PILAS</t>
        </is>
      </c>
      <c r="D1923" s="11" t="n">
        <v>9</v>
      </c>
      <c r="E1923" s="12" t="n">
        <v>41969.56</v>
      </c>
      <c r="F1923" s="12" t="n">
        <v>172469.56</v>
      </c>
      <c r="G1923" s="14">
        <f>E1923/SUM(E$2:E$4165)</f>
        <v/>
      </c>
      <c r="H1923" s="14">
        <f>H1922+G1923</f>
        <v/>
      </c>
      <c r="I1923" s="5">
        <f>IF(H1923&lt;=p_rot_a,"A",IF(H1923&lt;=p_rot_b,"B","C"))</f>
        <v/>
      </c>
      <c r="J1923" s="5" t="inlineStr">
        <is>
          <t>NO</t>
        </is>
      </c>
    </row>
    <row r="1924">
      <c r="A1924" s="5" t="inlineStr">
        <is>
          <t>351100300992223</t>
        </is>
      </c>
      <c r="B1924" s="5" t="inlineStr">
        <is>
          <t>SOPORTE PARA PAPEL HIGIENICO AQP-23221</t>
        </is>
      </c>
      <c r="C1924" s="5" t="inlineStr">
        <is>
          <t>IMPORTACION GRIFERIA</t>
        </is>
      </c>
      <c r="D1924" s="11" t="n">
        <v>18</v>
      </c>
      <c r="E1924" s="12" t="n">
        <v>41906.9</v>
      </c>
      <c r="F1924" s="12" t="n">
        <v>94290.52</v>
      </c>
      <c r="G1924" s="14">
        <f>E1924/SUM(E$2:E$4165)</f>
        <v/>
      </c>
      <c r="H1924" s="14">
        <f>H1923+G1924</f>
        <v/>
      </c>
      <c r="I1924" s="5">
        <f>IF(H1924&lt;=p_rot_a,"A",IF(H1924&lt;=p_rot_b,"B","C"))</f>
        <v/>
      </c>
      <c r="J1924" s="5" t="inlineStr">
        <is>
          <t>NO</t>
        </is>
      </c>
    </row>
    <row r="1925">
      <c r="A1925" s="5" t="inlineStr">
        <is>
          <t>3050</t>
        </is>
      </c>
      <c r="B1925" s="5" t="inlineStr">
        <is>
          <t>CH BREAKER 1X15</t>
        </is>
      </c>
      <c r="C1925" s="5" t="inlineStr">
        <is>
          <t>ACCESORIOS ELECTRICOS Y CABLES</t>
        </is>
      </c>
      <c r="D1925" s="11" t="n">
        <v>38</v>
      </c>
      <c r="E1925" s="12" t="n">
        <v>41892.68</v>
      </c>
      <c r="F1925" s="12" t="n">
        <v>180647.8</v>
      </c>
      <c r="G1925" s="14">
        <f>E1925/SUM(E$2:E$4165)</f>
        <v/>
      </c>
      <c r="H1925" s="14">
        <f>H1924+G1925</f>
        <v/>
      </c>
      <c r="I1925" s="5">
        <f>IF(H1925&lt;=p_rot_a,"A",IF(H1925&lt;=p_rot_b,"B","C"))</f>
        <v/>
      </c>
      <c r="J1925" s="5" t="inlineStr">
        <is>
          <t>NO</t>
        </is>
      </c>
    </row>
    <row r="1926">
      <c r="A1926" s="5" t="inlineStr">
        <is>
          <t>7447</t>
        </is>
      </c>
      <c r="B1926" s="5" t="inlineStr">
        <is>
          <t>SEPARADOR P/CERAMICA 4MM</t>
        </is>
      </c>
      <c r="C1926" s="5" t="inlineStr">
        <is>
          <t>FERRETERIA GENERAL</t>
        </is>
      </c>
      <c r="D1926" s="11" t="n">
        <v>145</v>
      </c>
      <c r="E1926" s="12" t="n">
        <v>41845.32</v>
      </c>
      <c r="F1926" s="12" t="n">
        <v>76491.56</v>
      </c>
      <c r="G1926" s="14">
        <f>E1926/SUM(E$2:E$4165)</f>
        <v/>
      </c>
      <c r="H1926" s="14">
        <f>H1925+G1926</f>
        <v/>
      </c>
      <c r="I1926" s="5">
        <f>IF(H1926&lt;=p_rot_a,"A",IF(H1926&lt;=p_rot_b,"B","C"))</f>
        <v/>
      </c>
      <c r="J1926" s="5" t="inlineStr">
        <is>
          <t>NO</t>
        </is>
      </c>
    </row>
    <row r="1927">
      <c r="A1927" s="5" t="inlineStr">
        <is>
          <t>351100300992592</t>
        </is>
      </c>
      <c r="B1927" s="5" t="inlineStr">
        <is>
          <t>ASPERSION XL 30CM CUADRADA AEREA ACERO INOX  R-312N RIVIERA</t>
        </is>
      </c>
      <c r="C1927" s="5" t="inlineStr">
        <is>
          <t>GRIFERIA - ACC. BAÑO Y COCINA</t>
        </is>
      </c>
      <c r="D1927" s="11" t="n">
        <v>4</v>
      </c>
      <c r="E1927" s="12" t="n">
        <v>41805.32</v>
      </c>
      <c r="F1927" s="12" t="n">
        <v>146371.68</v>
      </c>
      <c r="G1927" s="14">
        <f>E1927/SUM(E$2:E$4165)</f>
        <v/>
      </c>
      <c r="H1927" s="14">
        <f>H1926+G1927</f>
        <v/>
      </c>
      <c r="I1927" s="5">
        <f>IF(H1927&lt;=p_rot_a,"A",IF(H1927&lt;=p_rot_b,"B","C"))</f>
        <v/>
      </c>
      <c r="J1927" s="5" t="inlineStr">
        <is>
          <t>NO</t>
        </is>
      </c>
    </row>
    <row r="1928">
      <c r="A1928" s="5" t="inlineStr">
        <is>
          <t>7745</t>
        </is>
      </c>
      <c r="B1928" s="5" t="inlineStr">
        <is>
          <t>TIRO P/CLAVO IMPACTO ALEXCO 100 PCS 16MM</t>
        </is>
      </c>
      <c r="C1928" s="5" t="inlineStr">
        <is>
          <t>FERRETERIA GENERAL</t>
        </is>
      </c>
      <c r="D1928" s="11" t="n">
        <v>33</v>
      </c>
      <c r="E1928" s="12" t="n">
        <v>41769.89</v>
      </c>
      <c r="F1928" s="12" t="n">
        <v>120873.89</v>
      </c>
      <c r="G1928" s="14">
        <f>E1928/SUM(E$2:E$4165)</f>
        <v/>
      </c>
      <c r="H1928" s="14">
        <f>H1927+G1928</f>
        <v/>
      </c>
      <c r="I1928" s="5">
        <f>IF(H1928&lt;=p_rot_a,"A",IF(H1928&lt;=p_rot_b,"B","C"))</f>
        <v/>
      </c>
      <c r="J1928" s="5" t="inlineStr">
        <is>
          <t>NO</t>
        </is>
      </c>
    </row>
    <row r="1929">
      <c r="A1929" s="5" t="inlineStr">
        <is>
          <t>4615</t>
        </is>
      </c>
      <c r="B1929" s="5" t="inlineStr">
        <is>
          <t>PILETA FREGADERO ACERO INOX 38CM X 38CM</t>
        </is>
      </c>
      <c r="C1929" s="5" t="inlineStr">
        <is>
          <t>GRIFERIA - ACC. BAÑO Y COCINA</t>
        </is>
      </c>
      <c r="D1929" s="11" t="n">
        <v>11</v>
      </c>
      <c r="E1929" s="12" t="n">
        <v>41756.1</v>
      </c>
      <c r="F1929" s="12" t="n">
        <v>164517.89</v>
      </c>
      <c r="G1929" s="14">
        <f>E1929/SUM(E$2:E$4165)</f>
        <v/>
      </c>
      <c r="H1929" s="14">
        <f>H1928+G1929</f>
        <v/>
      </c>
      <c r="I1929" s="5">
        <f>IF(H1929&lt;=p_rot_a,"A",IF(H1929&lt;=p_rot_b,"B","C"))</f>
        <v/>
      </c>
      <c r="J1929" s="5" t="inlineStr">
        <is>
          <t>NO</t>
        </is>
      </c>
    </row>
    <row r="1930">
      <c r="A1930" s="5" t="inlineStr">
        <is>
          <t>9120</t>
        </is>
      </c>
      <c r="B1930" s="5" t="inlineStr">
        <is>
          <t>YEE 2 PVC</t>
        </is>
      </c>
      <c r="C1930" s="5" t="inlineStr">
        <is>
          <t>TUBERIA PVC, CANOAS Y ACCESORIOS</t>
        </is>
      </c>
      <c r="D1930" s="11" t="n">
        <v>57</v>
      </c>
      <c r="E1930" s="12" t="n">
        <v>41714.34</v>
      </c>
      <c r="F1930" s="12" t="n">
        <v>62269.08</v>
      </c>
      <c r="G1930" s="14">
        <f>E1930/SUM(E$2:E$4165)</f>
        <v/>
      </c>
      <c r="H1930" s="14">
        <f>H1929+G1930</f>
        <v/>
      </c>
      <c r="I1930" s="5">
        <f>IF(H1930&lt;=p_rot_a,"A",IF(H1930&lt;=p_rot_b,"B","C"))</f>
        <v/>
      </c>
      <c r="J1930" s="5" t="inlineStr">
        <is>
          <t>NO</t>
        </is>
      </c>
    </row>
    <row r="1931">
      <c r="A1931" s="5" t="inlineStr">
        <is>
          <t>351100300992090</t>
        </is>
      </c>
      <c r="B1931" s="5" t="inlineStr">
        <is>
          <t>WADFOW COMBO 2 PCS TALADRO + PISTOLA IMPACTO 20V UWCK2017</t>
        </is>
      </c>
      <c r="C1931" s="5" t="inlineStr">
        <is>
          <t>SIN CATEGORIA</t>
        </is>
      </c>
      <c r="D1931" s="11" t="n">
        <v>4</v>
      </c>
      <c r="E1931" s="12" t="n">
        <v>41686.97</v>
      </c>
      <c r="F1931" s="12" t="n">
        <v>202021.46</v>
      </c>
      <c r="G1931" s="14">
        <f>E1931/SUM(E$2:E$4165)</f>
        <v/>
      </c>
      <c r="H1931" s="14">
        <f>H1930+G1931</f>
        <v/>
      </c>
      <c r="I1931" s="5">
        <f>IF(H1931&lt;=p_rot_a,"A",IF(H1931&lt;=p_rot_b,"B","C"))</f>
        <v/>
      </c>
      <c r="J1931" s="5" t="inlineStr">
        <is>
          <t>NO</t>
        </is>
      </c>
    </row>
    <row r="1932">
      <c r="A1932" s="5" t="inlineStr">
        <is>
          <t>11175</t>
        </is>
      </c>
      <c r="B1932" s="5" t="inlineStr">
        <is>
          <t>LLAVE CHORRO PVC BLANCA</t>
        </is>
      </c>
      <c r="C1932" s="5" t="inlineStr">
        <is>
          <t>FERRETERIA GENERAL</t>
        </is>
      </c>
      <c r="D1932" s="11" t="n">
        <v>72</v>
      </c>
      <c r="E1932" s="12" t="n">
        <v>41599.7</v>
      </c>
      <c r="F1932" s="12" t="n">
        <v>63504.73</v>
      </c>
      <c r="G1932" s="14">
        <f>E1932/SUM(E$2:E$4165)</f>
        <v/>
      </c>
      <c r="H1932" s="14">
        <f>H1931+G1932</f>
        <v/>
      </c>
      <c r="I1932" s="5">
        <f>IF(H1932&lt;=p_rot_a,"A",IF(H1932&lt;=p_rot_b,"B","C"))</f>
        <v/>
      </c>
      <c r="J1932" s="5" t="inlineStr">
        <is>
          <t>NO</t>
        </is>
      </c>
    </row>
    <row r="1933">
      <c r="A1933" s="5" t="inlineStr">
        <is>
          <t>351100300992076</t>
        </is>
      </c>
      <c r="B1933" s="5" t="inlineStr">
        <is>
          <t>$$ TOTAL INVERSOR 130AMP UTW21301 - UTW213049</t>
        </is>
      </c>
      <c r="C1933" s="5" t="inlineStr">
        <is>
          <t>ESMERILADORAS</t>
        </is>
      </c>
      <c r="D1933" s="11" t="n">
        <v>2</v>
      </c>
      <c r="E1933" s="12" t="n">
        <v>41588.64</v>
      </c>
      <c r="F1933" s="12" t="n">
        <v>177312.64</v>
      </c>
      <c r="G1933" s="14">
        <f>E1933/SUM(E$2:E$4165)</f>
        <v/>
      </c>
      <c r="H1933" s="14">
        <f>H1932+G1933</f>
        <v/>
      </c>
      <c r="I1933" s="5">
        <f>IF(H1933&lt;=p_rot_a,"A",IF(H1933&lt;=p_rot_b,"B","C"))</f>
        <v/>
      </c>
      <c r="J1933" s="5" t="inlineStr">
        <is>
          <t>NO</t>
        </is>
      </c>
    </row>
    <row r="1934">
      <c r="A1934" s="5" t="inlineStr">
        <is>
          <t>722</t>
        </is>
      </c>
      <c r="B1934" s="5" t="inlineStr">
        <is>
          <t>SCOTCH BRITE GRANDE MORADA 7447 ESPONJA</t>
        </is>
      </c>
      <c r="C1934" s="5" t="inlineStr">
        <is>
          <t>FERRETERIA GENERAL</t>
        </is>
      </c>
      <c r="D1934" s="11" t="n">
        <v>175</v>
      </c>
      <c r="E1934" s="12" t="n">
        <v>41573.41</v>
      </c>
      <c r="F1934" s="12" t="n">
        <v>124119.51</v>
      </c>
      <c r="G1934" s="14">
        <f>E1934/SUM(E$2:E$4165)</f>
        <v/>
      </c>
      <c r="H1934" s="14">
        <f>H1933+G1934</f>
        <v/>
      </c>
      <c r="I1934" s="5">
        <f>IF(H1934&lt;=p_rot_a,"A",IF(H1934&lt;=p_rot_b,"B","C"))</f>
        <v/>
      </c>
      <c r="J1934" s="5" t="inlineStr">
        <is>
          <t>NO</t>
        </is>
      </c>
    </row>
    <row r="1935">
      <c r="A1935" s="5" t="inlineStr">
        <is>
          <t>101112</t>
        </is>
      </c>
      <c r="B1935" s="5" t="inlineStr">
        <is>
          <t>TOTAL PISTOLA MANGUERA 9 VIAS THWS010901</t>
        </is>
      </c>
      <c r="C1935" s="5" t="inlineStr">
        <is>
          <t>FERRETERIA GENERAL</t>
        </is>
      </c>
      <c r="D1935" s="11" t="n">
        <v>45</v>
      </c>
      <c r="E1935" s="12" t="n">
        <v>41547.58</v>
      </c>
      <c r="F1935" s="12" t="n">
        <v>108999.12</v>
      </c>
      <c r="G1935" s="14">
        <f>E1935/SUM(E$2:E$4165)</f>
        <v/>
      </c>
      <c r="H1935" s="14">
        <f>H1934+G1935</f>
        <v/>
      </c>
      <c r="I1935" s="5">
        <f>IF(H1935&lt;=p_rot_a,"A",IF(H1935&lt;=p_rot_b,"B","C"))</f>
        <v/>
      </c>
      <c r="J1935" s="5" t="inlineStr">
        <is>
          <t>NO</t>
        </is>
      </c>
    </row>
    <row r="1936">
      <c r="A1936" s="5" t="inlineStr">
        <is>
          <t>20100010</t>
        </is>
      </c>
      <c r="B1936" s="5" t="inlineStr">
        <is>
          <t>AZULEJO YUKON FD GRIS 20X30 CAJA 1.59M2</t>
        </is>
      </c>
      <c r="C1936" s="5" t="inlineStr">
        <is>
          <t>AZULEJOS</t>
        </is>
      </c>
      <c r="D1936" s="11" t="n">
        <v>20</v>
      </c>
      <c r="E1936" s="12" t="n">
        <v>41452.77</v>
      </c>
      <c r="F1936" s="12" t="n">
        <v>191556.95</v>
      </c>
      <c r="G1936" s="14">
        <f>E1936/SUM(E$2:E$4165)</f>
        <v/>
      </c>
      <c r="H1936" s="14">
        <f>H1935+G1936</f>
        <v/>
      </c>
      <c r="I1936" s="5">
        <f>IF(H1936&lt;=p_rot_a,"A",IF(H1936&lt;=p_rot_b,"B","C"))</f>
        <v/>
      </c>
      <c r="J1936" s="5" t="inlineStr">
        <is>
          <t>NO</t>
        </is>
      </c>
    </row>
    <row r="1937">
      <c r="A1937" s="5" t="inlineStr">
        <is>
          <t>7918</t>
        </is>
      </c>
      <c r="B1937" s="5" t="inlineStr">
        <is>
          <t>CUERDA ALBAñIL BLANCA</t>
        </is>
      </c>
      <c r="C1937" s="5" t="inlineStr">
        <is>
          <t>FERRETERIA GENERAL</t>
        </is>
      </c>
      <c r="D1937" s="11" t="n">
        <v>104</v>
      </c>
      <c r="E1937" s="12" t="n">
        <v>41370.44</v>
      </c>
      <c r="F1937" s="12" t="n">
        <v>85977.95</v>
      </c>
      <c r="G1937" s="14">
        <f>E1937/SUM(E$2:E$4165)</f>
        <v/>
      </c>
      <c r="H1937" s="14">
        <f>H1936+G1937</f>
        <v/>
      </c>
      <c r="I1937" s="5">
        <f>IF(H1937&lt;=p_rot_a,"A",IF(H1937&lt;=p_rot_b,"B","C"))</f>
        <v/>
      </c>
      <c r="J1937" s="5" t="inlineStr">
        <is>
          <t>NO</t>
        </is>
      </c>
    </row>
    <row r="1938">
      <c r="A1938" s="5" t="inlineStr">
        <is>
          <t>14100043</t>
        </is>
      </c>
      <c r="B1938" s="5" t="inlineStr">
        <is>
          <t>PUERTA PLEGABLE GUAYANA CEDRO 90 X 210 CM</t>
        </is>
      </c>
      <c r="C1938" s="5" t="inlineStr">
        <is>
          <t>PUERTAS</t>
        </is>
      </c>
      <c r="D1938" s="11" t="n">
        <v>11</v>
      </c>
      <c r="E1938" s="12" t="n">
        <v>41347.97</v>
      </c>
      <c r="F1938" s="12" t="n">
        <v>145852</v>
      </c>
      <c r="G1938" s="14">
        <f>E1938/SUM(E$2:E$4165)</f>
        <v/>
      </c>
      <c r="H1938" s="14">
        <f>H1937+G1938</f>
        <v/>
      </c>
      <c r="I1938" s="5">
        <f>IF(H1938&lt;=p_rot_a,"A",IF(H1938&lt;=p_rot_b,"B","C"))</f>
        <v/>
      </c>
      <c r="J1938" s="5" t="inlineStr">
        <is>
          <t>NO</t>
        </is>
      </c>
    </row>
    <row r="1939">
      <c r="A1939" s="5" t="inlineStr">
        <is>
          <t>9128</t>
        </is>
      </c>
      <c r="B1939" s="5" t="inlineStr">
        <is>
          <t>TAPON PVC 1/2 LISO</t>
        </is>
      </c>
      <c r="C1939" s="5" t="inlineStr">
        <is>
          <t>TUBERIA PVC, CANOAS Y ACCESORIOS</t>
        </is>
      </c>
      <c r="D1939" s="11" t="n">
        <v>445</v>
      </c>
      <c r="E1939" s="12" t="n">
        <v>41146.17</v>
      </c>
      <c r="F1939" s="12" t="n">
        <v>58501.17</v>
      </c>
      <c r="G1939" s="14">
        <f>E1939/SUM(E$2:E$4165)</f>
        <v/>
      </c>
      <c r="H1939" s="14">
        <f>H1938+G1939</f>
        <v/>
      </c>
      <c r="I1939" s="5">
        <f>IF(H1939&lt;=p_rot_a,"A",IF(H1939&lt;=p_rot_b,"B","C"))</f>
        <v/>
      </c>
      <c r="J1939" s="5" t="inlineStr">
        <is>
          <t>NO</t>
        </is>
      </c>
    </row>
    <row r="1940">
      <c r="A1940" s="5" t="inlineStr">
        <is>
          <t>351100300992339</t>
        </is>
      </c>
      <c r="B1940" s="5" t="inlineStr">
        <is>
          <t xml:space="preserve">BOMBILLO LED 80W ILUMINACION INDUSTRIAL VT-211972 </t>
        </is>
      </c>
      <c r="C1940" s="5" t="inlineStr">
        <is>
          <t>IMPORTACION FERRETERIA GENERAL</t>
        </is>
      </c>
      <c r="D1940" s="11" t="n">
        <v>16</v>
      </c>
      <c r="E1940" s="12" t="n">
        <v>41130.81</v>
      </c>
      <c r="F1940" s="12" t="n">
        <v>95013.57000000001</v>
      </c>
      <c r="G1940" s="14">
        <f>E1940/SUM(E$2:E$4165)</f>
        <v/>
      </c>
      <c r="H1940" s="14">
        <f>H1939+G1940</f>
        <v/>
      </c>
      <c r="I1940" s="5">
        <f>IF(H1940&lt;=p_rot_a,"A",IF(H1940&lt;=p_rot_b,"B","C"))</f>
        <v/>
      </c>
      <c r="J1940" s="5" t="inlineStr">
        <is>
          <t>NO</t>
        </is>
      </c>
    </row>
    <row r="1941">
      <c r="A1941" s="5" t="inlineStr">
        <is>
          <t>PINT-PP-0004</t>
        </is>
      </c>
      <c r="B1941" s="5" t="inlineStr">
        <is>
          <t>LANCO PINTURA PISO ANTI SLIP SLATE ROJO GALON SF288-4</t>
        </is>
      </c>
      <c r="C1941" s="5" t="inlineStr">
        <is>
          <t>PINTURA Y SELLADORES PISO</t>
        </is>
      </c>
      <c r="D1941" s="11" t="n">
        <v>8</v>
      </c>
      <c r="E1941" s="12" t="n">
        <v>41119.8</v>
      </c>
      <c r="F1941" s="12" t="n">
        <v>146358.3</v>
      </c>
      <c r="G1941" s="14">
        <f>E1941/SUM(E$2:E$4165)</f>
        <v/>
      </c>
      <c r="H1941" s="14">
        <f>H1940+G1941</f>
        <v/>
      </c>
      <c r="I1941" s="5">
        <f>IF(H1941&lt;=p_rot_a,"A",IF(H1941&lt;=p_rot_b,"B","C"))</f>
        <v/>
      </c>
      <c r="J1941" s="5" t="inlineStr">
        <is>
          <t>NO</t>
        </is>
      </c>
    </row>
    <row r="1942">
      <c r="A1942" s="5" t="inlineStr">
        <is>
          <t>351100300992805</t>
        </is>
      </c>
      <c r="B1942" s="5" t="inlineStr">
        <is>
          <t>MUEBLE DE LAVATORIO AEREO COMPACTO BLANCO 10811-BLANCO CON ESPEJO 40X50X15CM</t>
        </is>
      </c>
      <c r="C1942" s="5" t="inlineStr">
        <is>
          <t>IMPORTACION LOZA</t>
        </is>
      </c>
      <c r="D1942" s="11" t="n">
        <v>2</v>
      </c>
      <c r="E1942" s="12" t="n">
        <v>40799.8</v>
      </c>
      <c r="F1942" s="12" t="n">
        <v>77876.11</v>
      </c>
      <c r="G1942" s="14">
        <f>E1942/SUM(E$2:E$4165)</f>
        <v/>
      </c>
      <c r="H1942" s="14">
        <f>H1941+G1942</f>
        <v/>
      </c>
      <c r="I1942" s="5">
        <f>IF(H1942&lt;=p_rot_a,"A",IF(H1942&lt;=p_rot_b,"B","C"))</f>
        <v/>
      </c>
      <c r="J1942" s="5" t="inlineStr">
        <is>
          <t>NO</t>
        </is>
      </c>
    </row>
    <row r="1943">
      <c r="A1943" s="5" t="inlineStr">
        <is>
          <t>7379</t>
        </is>
      </c>
      <c r="B1943" s="5" t="inlineStr">
        <is>
          <t>TOTAL MASCARA SOLDAR ELECTRONICA LIVIANA TSP9309</t>
        </is>
      </c>
      <c r="C1943" s="5" t="inlineStr">
        <is>
          <t>HERRAMIENTA ELECTRICA</t>
        </is>
      </c>
      <c r="D1943" s="11" t="n">
        <v>14</v>
      </c>
      <c r="E1943" s="12" t="n">
        <v>40726.13</v>
      </c>
      <c r="F1943" s="12" t="n">
        <v>150796.79</v>
      </c>
      <c r="G1943" s="14">
        <f>E1943/SUM(E$2:E$4165)</f>
        <v/>
      </c>
      <c r="H1943" s="14">
        <f>H1942+G1943</f>
        <v/>
      </c>
      <c r="I1943" s="5">
        <f>IF(H1943&lt;=p_rot_a,"A",IF(H1943&lt;=p_rot_b,"B","C"))</f>
        <v/>
      </c>
      <c r="J1943" s="5" t="inlineStr">
        <is>
          <t>NO</t>
        </is>
      </c>
    </row>
    <row r="1944">
      <c r="A1944" s="5" t="inlineStr">
        <is>
          <t>351100300991031</t>
        </is>
      </c>
      <c r="B1944" s="5" t="inlineStr">
        <is>
          <t>TRUPER CUCHILLO DOBLE FILO 18 C/FUNDA MACH-18X MACHETE</t>
        </is>
      </c>
      <c r="C1944" s="5" t="inlineStr">
        <is>
          <t>FERRETERIA GENERAL</t>
        </is>
      </c>
      <c r="D1944" s="11" t="n">
        <v>13</v>
      </c>
      <c r="E1944" s="12" t="n">
        <v>40680.02</v>
      </c>
      <c r="F1944" s="12" t="n">
        <v>103066.6</v>
      </c>
      <c r="G1944" s="14">
        <f>E1944/SUM(E$2:E$4165)</f>
        <v/>
      </c>
      <c r="H1944" s="14">
        <f>H1943+G1944</f>
        <v/>
      </c>
      <c r="I1944" s="5">
        <f>IF(H1944&lt;=p_rot_a,"A",IF(H1944&lt;=p_rot_b,"B","C"))</f>
        <v/>
      </c>
      <c r="J1944" s="5" t="inlineStr">
        <is>
          <t>NO</t>
        </is>
      </c>
    </row>
    <row r="1945">
      <c r="A1945" s="5" t="inlineStr">
        <is>
          <t>71705</t>
        </is>
      </c>
      <c r="B1945" s="5" t="inlineStr">
        <is>
          <t>TOTAL MARTILLO 16 OZ FIBRA VIDRIO THCH61016</t>
        </is>
      </c>
      <c r="C1945" s="5" t="inlineStr">
        <is>
          <t>FERRETERIA GENERAL</t>
        </is>
      </c>
      <c r="D1945" s="11" t="n">
        <v>48</v>
      </c>
      <c r="E1945" s="12" t="n">
        <v>40672.77</v>
      </c>
      <c r="F1945" s="12" t="n">
        <v>134928.49</v>
      </c>
      <c r="G1945" s="14">
        <f>E1945/SUM(E$2:E$4165)</f>
        <v/>
      </c>
      <c r="H1945" s="14">
        <f>H1944+G1945</f>
        <v/>
      </c>
      <c r="I1945" s="5">
        <f>IF(H1945&lt;=p_rot_a,"A",IF(H1945&lt;=p_rot_b,"B","C"))</f>
        <v/>
      </c>
      <c r="J1945" s="5" t="inlineStr">
        <is>
          <t>NO</t>
        </is>
      </c>
    </row>
    <row r="1946">
      <c r="A1946" s="5" t="inlineStr">
        <is>
          <t>30515</t>
        </is>
      </c>
      <c r="B1946" s="5" t="inlineStr">
        <is>
          <t>AMARRA PLASTICA NEGRA 10 PAQ 100 UND</t>
        </is>
      </c>
      <c r="C1946" s="5" t="inlineStr">
        <is>
          <t>FERRETERIA GENERAL</t>
        </is>
      </c>
      <c r="D1946" s="11" t="n">
        <v>1160</v>
      </c>
      <c r="E1946" s="12" t="n">
        <v>40655.42</v>
      </c>
      <c r="F1946" s="12" t="n">
        <v>50842.98</v>
      </c>
      <c r="G1946" s="14">
        <f>E1946/SUM(E$2:E$4165)</f>
        <v/>
      </c>
      <c r="H1946" s="14">
        <f>H1945+G1946</f>
        <v/>
      </c>
      <c r="I1946" s="5">
        <f>IF(H1946&lt;=p_rot_a,"A",IF(H1946&lt;=p_rot_b,"B","C"))</f>
        <v/>
      </c>
      <c r="J1946" s="5" t="inlineStr">
        <is>
          <t>NO</t>
        </is>
      </c>
    </row>
    <row r="1947">
      <c r="A1947" s="5" t="inlineStr">
        <is>
          <t>7791</t>
        </is>
      </c>
      <c r="B1947" s="5" t="inlineStr">
        <is>
          <t>PLASTICO PALETIZAR 18</t>
        </is>
      </c>
      <c r="C1947" s="5" t="inlineStr">
        <is>
          <t>FERRETERIA GENERAL</t>
        </is>
      </c>
      <c r="D1947" s="11" t="n">
        <v>41</v>
      </c>
      <c r="E1947" s="12" t="n">
        <v>40653.92</v>
      </c>
      <c r="F1947" s="12" t="n">
        <v>119702.12</v>
      </c>
      <c r="G1947" s="14">
        <f>E1947/SUM(E$2:E$4165)</f>
        <v/>
      </c>
      <c r="H1947" s="14">
        <f>H1946+G1947</f>
        <v/>
      </c>
      <c r="I1947" s="5">
        <f>IF(H1947&lt;=p_rot_a,"A",IF(H1947&lt;=p_rot_b,"B","C"))</f>
        <v/>
      </c>
      <c r="J1947" s="5" t="inlineStr">
        <is>
          <t>NO</t>
        </is>
      </c>
    </row>
    <row r="1948">
      <c r="A1948" s="5" t="inlineStr">
        <is>
          <t>351100300991326</t>
        </is>
      </c>
      <c r="B1948" s="5" t="inlineStr">
        <is>
          <t>TOTAL COMBO TALADRO + ROTOMARTILLO +PISTOLA IMPACTO + ESMERILADORA + LINTERNA +2 BATERIAS UTCKLI2058</t>
        </is>
      </c>
      <c r="C1948" s="5" t="inlineStr">
        <is>
          <t>SIN CATEGORIA</t>
        </is>
      </c>
      <c r="D1948" s="11" t="n">
        <v>1</v>
      </c>
      <c r="E1948" s="12" t="n">
        <v>40641.49</v>
      </c>
      <c r="F1948" s="12" t="n">
        <v>185789.68</v>
      </c>
      <c r="G1948" s="14">
        <f>E1948/SUM(E$2:E$4165)</f>
        <v/>
      </c>
      <c r="H1948" s="14">
        <f>H1947+G1948</f>
        <v/>
      </c>
      <c r="I1948" s="5">
        <f>IF(H1948&lt;=p_rot_a,"A",IF(H1948&lt;=p_rot_b,"B","C"))</f>
        <v/>
      </c>
      <c r="J1948" s="5" t="inlineStr">
        <is>
          <t>NO</t>
        </is>
      </c>
    </row>
    <row r="1949">
      <c r="A1949" s="5" t="inlineStr">
        <is>
          <t>PINT-AN-0005</t>
        </is>
      </c>
      <c r="B1949" s="5" t="inlineStr">
        <is>
          <t>DUREX BASE AGUA ROJO ANTICORROSIVO 1/4 DE738-5</t>
        </is>
      </c>
      <c r="C1949" s="5" t="inlineStr">
        <is>
          <t>ANTICORROSIVOS Y BASE ACEITE</t>
        </is>
      </c>
      <c r="D1949" s="11" t="n">
        <v>21</v>
      </c>
      <c r="E1949" s="12" t="n">
        <v>40635.03</v>
      </c>
      <c r="F1949" s="12" t="n">
        <v>135362.28</v>
      </c>
      <c r="G1949" s="14">
        <f>E1949/SUM(E$2:E$4165)</f>
        <v/>
      </c>
      <c r="H1949" s="14">
        <f>H1948+G1949</f>
        <v/>
      </c>
      <c r="I1949" s="5">
        <f>IF(H1949&lt;=p_rot_a,"A",IF(H1949&lt;=p_rot_b,"B","C"))</f>
        <v/>
      </c>
      <c r="J1949" s="5" t="inlineStr">
        <is>
          <t>NO</t>
        </is>
      </c>
    </row>
    <row r="1950">
      <c r="A1950" s="5" t="inlineStr">
        <is>
          <t>9118</t>
        </is>
      </c>
      <c r="B1950" s="5" t="inlineStr">
        <is>
          <t>UNION 4 PVC</t>
        </is>
      </c>
      <c r="C1950" s="5" t="inlineStr">
        <is>
          <t>TUBERIA PVC, CANOAS Y ACCESORIOS</t>
        </is>
      </c>
      <c r="D1950" s="11" t="n">
        <v>41</v>
      </c>
      <c r="E1950" s="12" t="n">
        <v>40607.4</v>
      </c>
      <c r="F1950" s="12" t="n">
        <v>67317</v>
      </c>
      <c r="G1950" s="14">
        <f>E1950/SUM(E$2:E$4165)</f>
        <v/>
      </c>
      <c r="H1950" s="14">
        <f>H1949+G1950</f>
        <v/>
      </c>
      <c r="I1950" s="5">
        <f>IF(H1950&lt;=p_rot_a,"A",IF(H1950&lt;=p_rot_b,"B","C"))</f>
        <v/>
      </c>
      <c r="J1950" s="5" t="inlineStr">
        <is>
          <t>NO</t>
        </is>
      </c>
    </row>
    <row r="1951">
      <c r="A1951" s="5" t="inlineStr">
        <is>
          <t>PINT-AN-0022</t>
        </is>
      </c>
      <c r="B1951" s="5" t="inlineStr">
        <is>
          <t>LANCO ANTICORROSIVO IND GRIS 1/4 AC3438-5</t>
        </is>
      </c>
      <c r="C1951" s="5" t="inlineStr">
        <is>
          <t>ANTICORROSIVOS Y BASE ACEITE</t>
        </is>
      </c>
      <c r="D1951" s="11" t="n">
        <v>30</v>
      </c>
      <c r="E1951" s="12" t="n">
        <v>40507.08</v>
      </c>
      <c r="F1951" s="12" t="n">
        <v>133423.08</v>
      </c>
      <c r="G1951" s="14">
        <f>E1951/SUM(E$2:E$4165)</f>
        <v/>
      </c>
      <c r="H1951" s="14">
        <f>H1950+G1951</f>
        <v/>
      </c>
      <c r="I1951" s="5">
        <f>IF(H1951&lt;=p_rot_a,"A",IF(H1951&lt;=p_rot_b,"B","C"))</f>
        <v/>
      </c>
      <c r="J1951" s="5" t="inlineStr">
        <is>
          <t>NO</t>
        </is>
      </c>
    </row>
    <row r="1952">
      <c r="A1952" s="5" t="inlineStr">
        <is>
          <t>71258</t>
        </is>
      </c>
      <c r="B1952" s="5" t="inlineStr">
        <is>
          <t>BROCA METAL 3/16 IRWIN</t>
        </is>
      </c>
      <c r="C1952" s="5" t="inlineStr">
        <is>
          <t>FERRETERIA GENERAL</t>
        </is>
      </c>
      <c r="D1952" s="11" t="n">
        <v>93</v>
      </c>
      <c r="E1952" s="12" t="n">
        <v>40428.49</v>
      </c>
      <c r="F1952" s="12" t="n">
        <v>92045.28999999999</v>
      </c>
      <c r="G1952" s="14">
        <f>E1952/SUM(E$2:E$4165)</f>
        <v/>
      </c>
      <c r="H1952" s="14">
        <f>H1951+G1952</f>
        <v/>
      </c>
      <c r="I1952" s="5">
        <f>IF(H1952&lt;=p_rot_a,"A",IF(H1952&lt;=p_rot_b,"B","C"))</f>
        <v/>
      </c>
      <c r="J1952" s="5" t="inlineStr">
        <is>
          <t>NO</t>
        </is>
      </c>
    </row>
    <row r="1953">
      <c r="A1953" s="5" t="inlineStr">
        <is>
          <t>592927</t>
        </is>
      </c>
      <c r="B1953" s="5" t="inlineStr">
        <is>
          <t>NEGRA AQUA1500 PUERTA DE BAÑO AQUA NEGRA AJUSTABLE 1.46M A 1.36M ALTURA 1.80M  MAMPARA</t>
        </is>
      </c>
      <c r="C1953" s="5" t="inlineStr">
        <is>
          <t>PUERTAS</t>
        </is>
      </c>
      <c r="D1953" s="11" t="n">
        <v>1</v>
      </c>
      <c r="E1953" s="12" t="n">
        <v>40422.12</v>
      </c>
      <c r="F1953" s="12" t="n">
        <v>102522.12</v>
      </c>
      <c r="G1953" s="14">
        <f>E1953/SUM(E$2:E$4165)</f>
        <v/>
      </c>
      <c r="H1953" s="14">
        <f>H1952+G1953</f>
        <v/>
      </c>
      <c r="I1953" s="5">
        <f>IF(H1953&lt;=p_rot_a,"A",IF(H1953&lt;=p_rot_b,"B","C"))</f>
        <v/>
      </c>
      <c r="J1953" s="5" t="inlineStr">
        <is>
          <t>NO</t>
        </is>
      </c>
    </row>
    <row r="1954">
      <c r="A1954" s="5" t="inlineStr">
        <is>
          <t>351100300992319</t>
        </is>
      </c>
      <c r="B1954" s="5" t="inlineStr">
        <is>
          <t xml:space="preserve">LAVATORIO TIPO BOWL OVALADO BLANCO DORADO  FF-9031g </t>
        </is>
      </c>
      <c r="C1954" s="5" t="inlineStr">
        <is>
          <t>IMPORTACION LOZA</t>
        </is>
      </c>
      <c r="D1954" s="11" t="n">
        <v>2</v>
      </c>
      <c r="E1954" s="12" t="n">
        <v>40397.45</v>
      </c>
      <c r="F1954" s="12" t="n">
        <v>82755.60000000001</v>
      </c>
      <c r="G1954" s="14">
        <f>E1954/SUM(E$2:E$4165)</f>
        <v/>
      </c>
      <c r="H1954" s="14">
        <f>H1953+G1954</f>
        <v/>
      </c>
      <c r="I1954" s="5">
        <f>IF(H1954&lt;=p_rot_a,"A",IF(H1954&lt;=p_rot_b,"B","C"))</f>
        <v/>
      </c>
      <c r="J1954" s="5" t="inlineStr">
        <is>
          <t>NO</t>
        </is>
      </c>
    </row>
    <row r="1955">
      <c r="A1955" s="5" t="inlineStr">
        <is>
          <t>5332</t>
        </is>
      </c>
      <c r="B1955" s="5" t="inlineStr">
        <is>
          <t>POLICELULAR PEDIDO ESPECIAL</t>
        </is>
      </c>
      <c r="C1955" s="5" t="inlineStr">
        <is>
          <t>LAMINAS Y PERFILERIA LIVIANA</t>
        </is>
      </c>
      <c r="D1955" s="11" t="n">
        <v>8</v>
      </c>
      <c r="E1955" s="12" t="n">
        <v>40382.91</v>
      </c>
      <c r="F1955" s="12" t="n">
        <v>437637.1</v>
      </c>
      <c r="G1955" s="14">
        <f>E1955/SUM(E$2:E$4165)</f>
        <v/>
      </c>
      <c r="H1955" s="14">
        <f>H1954+G1955</f>
        <v/>
      </c>
      <c r="I1955" s="5">
        <f>IF(H1955&lt;=p_rot_a,"A",IF(H1955&lt;=p_rot_b,"B","C"))</f>
        <v/>
      </c>
      <c r="J1955" s="5" t="inlineStr">
        <is>
          <t>NO</t>
        </is>
      </c>
    </row>
    <row r="1956">
      <c r="A1956" s="5" t="inlineStr">
        <is>
          <t>7746</t>
        </is>
      </c>
      <c r="B1956" s="5" t="inlineStr">
        <is>
          <t>CAJA CLAVO IMPACTO 3/4</t>
        </is>
      </c>
      <c r="C1956" s="5" t="inlineStr">
        <is>
          <t>FERRETERIA GENERAL</t>
        </is>
      </c>
      <c r="D1956" s="11" t="n">
        <v>41</v>
      </c>
      <c r="E1956" s="12" t="n">
        <v>40361.88</v>
      </c>
      <c r="F1956" s="12" t="n">
        <v>88331.88</v>
      </c>
      <c r="G1956" s="14">
        <f>E1956/SUM(E$2:E$4165)</f>
        <v/>
      </c>
      <c r="H1956" s="14">
        <f>H1955+G1956</f>
        <v/>
      </c>
      <c r="I1956" s="5">
        <f>IF(H1956&lt;=p_rot_a,"A",IF(H1956&lt;=p_rot_b,"B","C"))</f>
        <v/>
      </c>
      <c r="J1956" s="5" t="inlineStr">
        <is>
          <t>NO</t>
        </is>
      </c>
    </row>
    <row r="1957">
      <c r="A1957" s="5" t="inlineStr">
        <is>
          <t>351100300992667</t>
        </is>
      </c>
      <c r="B1957" s="5" t="inlineStr">
        <is>
          <t>LAMINA NUEVA TEC XL ONDAS COBRE J03-11 1.22 X. 2.80M 5MM MATE FIBRA BAMBU CARBON PVC IMITACION PIEDR</t>
        </is>
      </c>
      <c r="C1957" s="5" t="inlineStr">
        <is>
          <t>IMPORTACION LAMINA PVC, BAMBU, ACC</t>
        </is>
      </c>
      <c r="D1957" s="11" t="n">
        <v>3</v>
      </c>
      <c r="E1957" s="12" t="n">
        <v>40318.02</v>
      </c>
      <c r="F1957" s="12" t="n">
        <v>79643.36</v>
      </c>
      <c r="G1957" s="14">
        <f>E1957/SUM(E$2:E$4165)</f>
        <v/>
      </c>
      <c r="H1957" s="14">
        <f>H1956+G1957</f>
        <v/>
      </c>
      <c r="I1957" s="5">
        <f>IF(H1957&lt;=p_rot_a,"A",IF(H1957&lt;=p_rot_b,"B","C"))</f>
        <v/>
      </c>
      <c r="J1957" s="5" t="inlineStr">
        <is>
          <t>NO</t>
        </is>
      </c>
    </row>
    <row r="1958">
      <c r="A1958" s="5" t="inlineStr">
        <is>
          <t>844</t>
        </is>
      </c>
      <c r="B1958" s="5" t="inlineStr">
        <is>
          <t>ASIENTO INOD REDONDO BONE</t>
        </is>
      </c>
      <c r="C1958" s="5" t="inlineStr">
        <is>
          <t>IMPORTACION LOZA</t>
        </is>
      </c>
      <c r="D1958" s="11" t="n">
        <v>13</v>
      </c>
      <c r="E1958" s="12" t="n">
        <v>40314.66</v>
      </c>
      <c r="F1958" s="12" t="n">
        <v>76331.86</v>
      </c>
      <c r="G1958" s="14">
        <f>E1958/SUM(E$2:E$4165)</f>
        <v/>
      </c>
      <c r="H1958" s="14">
        <f>H1957+G1958</f>
        <v/>
      </c>
      <c r="I1958" s="5">
        <f>IF(H1958&lt;=p_rot_a,"A",IF(H1958&lt;=p_rot_b,"B","C"))</f>
        <v/>
      </c>
      <c r="J1958" s="5" t="inlineStr">
        <is>
          <t>NO</t>
        </is>
      </c>
    </row>
    <row r="1959">
      <c r="A1959" s="5" t="inlineStr">
        <is>
          <t>5316</t>
        </is>
      </c>
      <c r="B1959" s="5" t="inlineStr">
        <is>
          <t>CUMBRERA ROJO 6X6</t>
        </is>
      </c>
      <c r="C1959" s="5" t="inlineStr">
        <is>
          <t>LAMINAS DE ZINC Y ACCESORIOS</t>
        </is>
      </c>
      <c r="D1959" s="11" t="n">
        <v>42</v>
      </c>
      <c r="E1959" s="12" t="n">
        <v>40267.5</v>
      </c>
      <c r="F1959" s="12" t="n">
        <v>121095</v>
      </c>
      <c r="G1959" s="14">
        <f>E1959/SUM(E$2:E$4165)</f>
        <v/>
      </c>
      <c r="H1959" s="14">
        <f>H1958+G1959</f>
        <v/>
      </c>
      <c r="I1959" s="5">
        <f>IF(H1959&lt;=p_rot_a,"A",IF(H1959&lt;=p_rot_b,"B","C"))</f>
        <v/>
      </c>
      <c r="J1959" s="5" t="inlineStr">
        <is>
          <t>NO</t>
        </is>
      </c>
    </row>
    <row r="1960">
      <c r="A1960" s="5" t="inlineStr">
        <is>
          <t>73329</t>
        </is>
      </c>
      <c r="B1960" s="5" t="inlineStr">
        <is>
          <t>ACOPLE HEMBRA PLASTICO MANGUERA  XCE X2A</t>
        </is>
      </c>
      <c r="C1960" s="5" t="inlineStr">
        <is>
          <t>FERRETERIA GENERAL</t>
        </is>
      </c>
      <c r="D1960" s="11" t="n">
        <v>122</v>
      </c>
      <c r="E1960" s="12" t="n">
        <v>40238.64</v>
      </c>
      <c r="F1960" s="12" t="n">
        <v>98615.64</v>
      </c>
      <c r="G1960" s="14">
        <f>E1960/SUM(E$2:E$4165)</f>
        <v/>
      </c>
      <c r="H1960" s="14">
        <f>H1959+G1960</f>
        <v/>
      </c>
      <c r="I1960" s="5">
        <f>IF(H1960&lt;=p_rot_a,"A",IF(H1960&lt;=p_rot_b,"B","C"))</f>
        <v/>
      </c>
      <c r="J1960" s="5" t="inlineStr">
        <is>
          <t>NO</t>
        </is>
      </c>
    </row>
    <row r="1961">
      <c r="A1961" s="5" t="inlineStr">
        <is>
          <t>393</t>
        </is>
      </c>
      <c r="B1961" s="5" t="inlineStr">
        <is>
          <t>PILA ENCHAPADA TIPO PILETA 50 X 50  #14</t>
        </is>
      </c>
      <c r="C1961" s="5" t="inlineStr">
        <is>
          <t>PILAS</t>
        </is>
      </c>
      <c r="D1961" s="11" t="n">
        <v>6</v>
      </c>
      <c r="E1961" s="12" t="n">
        <v>40174.77</v>
      </c>
      <c r="F1961" s="12" t="n">
        <v>157174.77</v>
      </c>
      <c r="G1961" s="14">
        <f>E1961/SUM(E$2:E$4165)</f>
        <v/>
      </c>
      <c r="H1961" s="14">
        <f>H1960+G1961</f>
        <v/>
      </c>
      <c r="I1961" s="5">
        <f>IF(H1961&lt;=p_rot_a,"A",IF(H1961&lt;=p_rot_b,"B","C"))</f>
        <v/>
      </c>
      <c r="J1961" s="5" t="inlineStr">
        <is>
          <t>NO</t>
        </is>
      </c>
    </row>
    <row r="1962">
      <c r="A1962" s="5" t="inlineStr">
        <is>
          <t>351100300990795</t>
        </is>
      </c>
      <c r="B1962" s="5" t="inlineStr">
        <is>
          <t>TOTAL SIERRA SABLE INALAMBRICA 20B TRSLI1151 SIN BATERIA</t>
        </is>
      </c>
      <c r="C1962" s="5" t="inlineStr">
        <is>
          <t>HERRAMIENTA ELECTRICA</t>
        </is>
      </c>
      <c r="D1962" s="11" t="n">
        <v>4</v>
      </c>
      <c r="E1962" s="12" t="n">
        <v>40121.06</v>
      </c>
      <c r="F1962" s="12" t="n">
        <v>132153.14</v>
      </c>
      <c r="G1962" s="14">
        <f>E1962/SUM(E$2:E$4165)</f>
        <v/>
      </c>
      <c r="H1962" s="14">
        <f>H1961+G1962</f>
        <v/>
      </c>
      <c r="I1962" s="5">
        <f>IF(H1962&lt;=p_rot_a,"A",IF(H1962&lt;=p_rot_b,"B","C"))</f>
        <v/>
      </c>
      <c r="J1962" s="5" t="inlineStr">
        <is>
          <t>NO</t>
        </is>
      </c>
    </row>
    <row r="1963">
      <c r="A1963" s="5" t="inlineStr">
        <is>
          <t>73675</t>
        </is>
      </c>
      <c r="B1963" s="5" t="inlineStr">
        <is>
          <t>DURETAN GRIS NUMERO 2 HIBRIDO</t>
        </is>
      </c>
      <c r="C1963" s="5" t="inlineStr">
        <is>
          <t>PINTURAS Y SELLADORES</t>
        </is>
      </c>
      <c r="D1963" s="11" t="n">
        <v>24</v>
      </c>
      <c r="E1963" s="12" t="n">
        <v>40097.72</v>
      </c>
      <c r="F1963" s="12" t="n">
        <v>154664.12</v>
      </c>
      <c r="G1963" s="14">
        <f>E1963/SUM(E$2:E$4165)</f>
        <v/>
      </c>
      <c r="H1963" s="14">
        <f>H1962+G1963</f>
        <v/>
      </c>
      <c r="I1963" s="5">
        <f>IF(H1963&lt;=p_rot_a,"A",IF(H1963&lt;=p_rot_b,"B","C"))</f>
        <v/>
      </c>
      <c r="J1963" s="5" t="inlineStr">
        <is>
          <t>NO</t>
        </is>
      </c>
    </row>
    <row r="1964">
      <c r="A1964" s="5" t="inlineStr">
        <is>
          <t>351100300991167</t>
        </is>
      </c>
      <c r="B1964" s="5" t="inlineStr">
        <is>
          <t>ENERGY LIJADORA ORBITAL 150W LO 180/120</t>
        </is>
      </c>
      <c r="C1964" s="5" t="inlineStr">
        <is>
          <t>SIN CATEGORIA</t>
        </is>
      </c>
      <c r="D1964" s="11" t="n">
        <v>9</v>
      </c>
      <c r="E1964" s="12" t="n">
        <v>40084.32</v>
      </c>
      <c r="F1964" s="12" t="n">
        <v>121336.32</v>
      </c>
      <c r="G1964" s="14">
        <f>E1964/SUM(E$2:E$4165)</f>
        <v/>
      </c>
      <c r="H1964" s="14">
        <f>H1963+G1964</f>
        <v/>
      </c>
      <c r="I1964" s="5">
        <f>IF(H1964&lt;=p_rot_a,"A",IF(H1964&lt;=p_rot_b,"B","C"))</f>
        <v/>
      </c>
      <c r="J1964" s="5" t="inlineStr">
        <is>
          <t>NO</t>
        </is>
      </c>
    </row>
    <row r="1965">
      <c r="A1965" s="5" t="inlineStr">
        <is>
          <t>351100300992775</t>
        </is>
      </c>
      <c r="B1965" s="5" t="inlineStr">
        <is>
          <t>TOTAL SOPLADORA 20V S/B TABLI2002 144KM/H TABLI20428</t>
        </is>
      </c>
      <c r="C1965" s="5" t="inlineStr">
        <is>
          <t>HERRAMIENTAS ELECTRICAS</t>
        </is>
      </c>
      <c r="D1965" s="11" t="n">
        <v>3</v>
      </c>
      <c r="E1965" s="12" t="n">
        <v>40066.42</v>
      </c>
      <c r="F1965" s="12" t="n">
        <v>112705.35</v>
      </c>
      <c r="G1965" s="14">
        <f>E1965/SUM(E$2:E$4165)</f>
        <v/>
      </c>
      <c r="H1965" s="14">
        <f>H1964+G1965</f>
        <v/>
      </c>
      <c r="I1965" s="5">
        <f>IF(H1965&lt;=p_rot_a,"A",IF(H1965&lt;=p_rot_b,"B","C"))</f>
        <v/>
      </c>
      <c r="J1965" s="5" t="inlineStr">
        <is>
          <t>NO</t>
        </is>
      </c>
    </row>
    <row r="1966">
      <c r="A1966" s="5" t="inlineStr">
        <is>
          <t>953</t>
        </is>
      </c>
      <c r="B1966" s="5" t="inlineStr">
        <is>
          <t>GAZA EMT 3/4 SENCILLA  1 OREJA</t>
        </is>
      </c>
      <c r="C1966" s="5" t="inlineStr">
        <is>
          <t>ACCESORIOS ELECTRICOS Y CABLES</t>
        </is>
      </c>
      <c r="D1966" s="11" t="n">
        <v>1293</v>
      </c>
      <c r="E1966" s="12" t="n">
        <v>40036.84</v>
      </c>
      <c r="F1966" s="12" t="n">
        <v>75782.63</v>
      </c>
      <c r="G1966" s="14">
        <f>E1966/SUM(E$2:E$4165)</f>
        <v/>
      </c>
      <c r="H1966" s="14">
        <f>H1965+G1966</f>
        <v/>
      </c>
      <c r="I1966" s="5">
        <f>IF(H1966&lt;=p_rot_a,"A",IF(H1966&lt;=p_rot_b,"B","C"))</f>
        <v/>
      </c>
      <c r="J1966" s="5" t="inlineStr">
        <is>
          <t>NO</t>
        </is>
      </c>
    </row>
    <row r="1967">
      <c r="A1967" s="5" t="inlineStr">
        <is>
          <t>351100300992382</t>
        </is>
      </c>
      <c r="B1967" s="5" t="inlineStr">
        <is>
          <t>WADFOW CAJA ORGNIZADORA 9 PIEZAS 38CM X 15CM X 32CM WTB8331 APILABLE</t>
        </is>
      </c>
      <c r="C1967" s="5" t="inlineStr">
        <is>
          <t>FERRETERIA GENERAL</t>
        </is>
      </c>
      <c r="D1967" s="11" t="n">
        <v>16</v>
      </c>
      <c r="E1967" s="12" t="n">
        <v>39964.22</v>
      </c>
      <c r="F1967" s="12" t="n">
        <v>124676.88</v>
      </c>
      <c r="G1967" s="14">
        <f>E1967/SUM(E$2:E$4165)</f>
        <v/>
      </c>
      <c r="H1967" s="14">
        <f>H1966+G1967</f>
        <v/>
      </c>
      <c r="I1967" s="5">
        <f>IF(H1967&lt;=p_rot_a,"A",IF(H1967&lt;=p_rot_b,"B","C"))</f>
        <v/>
      </c>
      <c r="J1967" s="5" t="inlineStr">
        <is>
          <t>NO</t>
        </is>
      </c>
    </row>
    <row r="1968">
      <c r="A1968" s="5" t="inlineStr">
        <is>
          <t>351100300991324</t>
        </is>
      </c>
      <c r="B1968" s="5" t="inlineStr">
        <is>
          <t>WADFOW JUEGO HERRAMIENTAS ROSA 22 PIEZAS WHS1M22</t>
        </is>
      </c>
      <c r="C1968" s="5" t="inlineStr">
        <is>
          <t>FERRETERIA GENERAL</t>
        </is>
      </c>
      <c r="D1968" s="11" t="n">
        <v>13</v>
      </c>
      <c r="E1968" s="12" t="n">
        <v>39880.54</v>
      </c>
      <c r="F1968" s="12" t="n">
        <v>137700.73</v>
      </c>
      <c r="G1968" s="14">
        <f>E1968/SUM(E$2:E$4165)</f>
        <v/>
      </c>
      <c r="H1968" s="14">
        <f>H1967+G1968</f>
        <v/>
      </c>
      <c r="I1968" s="5">
        <f>IF(H1968&lt;=p_rot_a,"A",IF(H1968&lt;=p_rot_b,"B","C"))</f>
        <v/>
      </c>
      <c r="J1968" s="5" t="inlineStr">
        <is>
          <t>NO</t>
        </is>
      </c>
    </row>
    <row r="1969">
      <c r="A1969" s="5" t="inlineStr">
        <is>
          <t>101104</t>
        </is>
      </c>
      <c r="B1969" s="5" t="inlineStr">
        <is>
          <t>TOTAL PISTOLA GRAVEDAD  PINTOR TAT10601</t>
        </is>
      </c>
      <c r="C1969" s="5" t="inlineStr">
        <is>
          <t>HERRAMIENTA ELECTRICA</t>
        </is>
      </c>
      <c r="D1969" s="11" t="n">
        <v>11</v>
      </c>
      <c r="E1969" s="12" t="n">
        <v>39837.11</v>
      </c>
      <c r="F1969" s="12" t="n">
        <v>140417.81</v>
      </c>
      <c r="G1969" s="14">
        <f>E1969/SUM(E$2:E$4165)</f>
        <v/>
      </c>
      <c r="H1969" s="14">
        <f>H1968+G1969</f>
        <v/>
      </c>
      <c r="I1969" s="5">
        <f>IF(H1969&lt;=p_rot_a,"A",IF(H1969&lt;=p_rot_b,"B","C"))</f>
        <v/>
      </c>
      <c r="J1969" s="5" t="inlineStr">
        <is>
          <t>NO</t>
        </is>
      </c>
    </row>
    <row r="1970">
      <c r="A1970" s="5" t="inlineStr">
        <is>
          <t>351100300992844</t>
        </is>
      </c>
      <c r="B1970" s="5" t="inlineStr">
        <is>
          <t>LLAVIN MANIJA SATINADO NT1408-SS</t>
        </is>
      </c>
      <c r="C1970" s="5" t="inlineStr">
        <is>
          <t>IMPORTACION FERRETERIA GENERAL</t>
        </is>
      </c>
      <c r="D1970" s="11" t="n">
        <v>10</v>
      </c>
      <c r="E1970" s="12" t="n">
        <v>39615.08</v>
      </c>
      <c r="F1970" s="12" t="n">
        <v>74092.92</v>
      </c>
      <c r="G1970" s="14">
        <f>E1970/SUM(E$2:E$4165)</f>
        <v/>
      </c>
      <c r="H1970" s="14">
        <f>H1969+G1970</f>
        <v/>
      </c>
      <c r="I1970" s="5">
        <f>IF(H1970&lt;=p_rot_a,"A",IF(H1970&lt;=p_rot_b,"B","C"))</f>
        <v/>
      </c>
      <c r="J1970" s="5" t="inlineStr">
        <is>
          <t>NO</t>
        </is>
      </c>
    </row>
    <row r="1971">
      <c r="A1971" s="5" t="inlineStr">
        <is>
          <t>351100300992469</t>
        </is>
      </c>
      <c r="B1971" s="5" t="inlineStr">
        <is>
          <t>REMATE FINAL PISO SPC GRIS 45 X 2400MM DE041-C</t>
        </is>
      </c>
      <c r="C1971" s="5" t="inlineStr">
        <is>
          <t>PISO SPC</t>
        </is>
      </c>
      <c r="D1971" s="11" t="n">
        <v>26</v>
      </c>
      <c r="E1971" s="12" t="n">
        <v>39588.03</v>
      </c>
      <c r="F1971" s="12" t="n">
        <v>126321.95</v>
      </c>
      <c r="G1971" s="14">
        <f>E1971/SUM(E$2:E$4165)</f>
        <v/>
      </c>
      <c r="H1971" s="14">
        <f>H1970+G1971</f>
        <v/>
      </c>
      <c r="I1971" s="5">
        <f>IF(H1971&lt;=p_rot_a,"A",IF(H1971&lt;=p_rot_b,"B","C"))</f>
        <v/>
      </c>
      <c r="J1971" s="5" t="inlineStr">
        <is>
          <t>NO</t>
        </is>
      </c>
    </row>
    <row r="1972">
      <c r="A1972" s="5" t="inlineStr">
        <is>
          <t>351100300992891</t>
        </is>
      </c>
      <c r="B1972" s="5" t="inlineStr">
        <is>
          <t>ALTIVA APAGADOR SENCILLO TR WAY 9001-BK NEGRO EAGLE</t>
        </is>
      </c>
      <c r="C1972" s="5" t="inlineStr">
        <is>
          <t>ACCESORIOS ELECTRICOS Y CABLES</t>
        </is>
      </c>
      <c r="D1972" s="11" t="n">
        <v>39</v>
      </c>
      <c r="E1972" s="12" t="n">
        <v>39525.54</v>
      </c>
      <c r="F1972" s="12" t="n">
        <v>114844.75</v>
      </c>
      <c r="G1972" s="14">
        <f>E1972/SUM(E$2:E$4165)</f>
        <v/>
      </c>
      <c r="H1972" s="14">
        <f>H1971+G1972</f>
        <v/>
      </c>
      <c r="I1972" s="5">
        <f>IF(H1972&lt;=p_rot_a,"A",IF(H1972&lt;=p_rot_b,"B","C"))</f>
        <v/>
      </c>
      <c r="J1972" s="5" t="inlineStr">
        <is>
          <t>NO</t>
        </is>
      </c>
    </row>
    <row r="1973">
      <c r="A1973" s="5" t="inlineStr">
        <is>
          <t>PINT-IM-0001</t>
        </is>
      </c>
      <c r="B1973" s="5" t="inlineStr">
        <is>
          <t>LANCO SILICONIZER 1/4 GALON BLANCO RC200-5</t>
        </is>
      </c>
      <c r="C1973" s="5" t="inlineStr">
        <is>
          <t>IMPERMEABILIZANTES</t>
        </is>
      </c>
      <c r="D1973" s="11" t="n">
        <v>22</v>
      </c>
      <c r="E1973" s="12" t="n">
        <v>39520.67</v>
      </c>
      <c r="F1973" s="12" t="n">
        <v>126588.17</v>
      </c>
      <c r="G1973" s="14">
        <f>E1973/SUM(E$2:E$4165)</f>
        <v/>
      </c>
      <c r="H1973" s="14">
        <f>H1972+G1973</f>
        <v/>
      </c>
      <c r="I1973" s="5">
        <f>IF(H1973&lt;=p_rot_a,"A",IF(H1973&lt;=p_rot_b,"B","C"))</f>
        <v/>
      </c>
      <c r="J1973" s="5" t="inlineStr">
        <is>
          <t>NO</t>
        </is>
      </c>
    </row>
    <row r="1974">
      <c r="A1974" s="5" t="inlineStr">
        <is>
          <t>7816</t>
        </is>
      </c>
      <c r="B1974" s="5" t="inlineStr">
        <is>
          <t>ESCUADRA MUEBLE 8X10</t>
        </is>
      </c>
      <c r="C1974" s="5" t="inlineStr">
        <is>
          <t>FERRETERIA GENERAL</t>
        </is>
      </c>
      <c r="D1974" s="11" t="n">
        <v>70</v>
      </c>
      <c r="E1974" s="12" t="n">
        <v>39495.99</v>
      </c>
      <c r="F1974" s="12" t="n">
        <v>59019.57</v>
      </c>
      <c r="G1974" s="14">
        <f>E1974/SUM(E$2:E$4165)</f>
        <v/>
      </c>
      <c r="H1974" s="14">
        <f>H1973+G1974</f>
        <v/>
      </c>
      <c r="I1974" s="5">
        <f>IF(H1974&lt;=p_rot_a,"A",IF(H1974&lt;=p_rot_b,"B","C"))</f>
        <v/>
      </c>
      <c r="J1974" s="5" t="inlineStr">
        <is>
          <t>NO</t>
        </is>
      </c>
    </row>
    <row r="1975">
      <c r="A1975" s="5" t="inlineStr">
        <is>
          <t>351100300992398</t>
        </is>
      </c>
      <c r="B1975" s="5" t="inlineStr">
        <is>
          <t>TOTAL DESATORNILLADOR 4V 1/4 25 PIEZAS TSDLI04425</t>
        </is>
      </c>
      <c r="C1975" s="5" t="inlineStr">
        <is>
          <t>TALADROS</t>
        </is>
      </c>
      <c r="D1975" s="11" t="n">
        <v>14</v>
      </c>
      <c r="E1975" s="12" t="n">
        <v>39474.55</v>
      </c>
      <c r="F1975" s="12" t="n">
        <v>140489.46</v>
      </c>
      <c r="G1975" s="14">
        <f>E1975/SUM(E$2:E$4165)</f>
        <v/>
      </c>
      <c r="H1975" s="14">
        <f>H1974+G1975</f>
        <v/>
      </c>
      <c r="I1975" s="5">
        <f>IF(H1975&lt;=p_rot_a,"A",IF(H1975&lt;=p_rot_b,"B","C"))</f>
        <v/>
      </c>
      <c r="J1975" s="5" t="inlineStr">
        <is>
          <t>NO</t>
        </is>
      </c>
    </row>
    <row r="1976">
      <c r="A1976" s="5" t="inlineStr">
        <is>
          <t>9173</t>
        </is>
      </c>
      <c r="B1976" s="5" t="inlineStr">
        <is>
          <t>TAPA PAR CANOA LISA DERECHA - IZQUIERDA AMANCO</t>
        </is>
      </c>
      <c r="C1976" s="5" t="inlineStr">
        <is>
          <t>TUBERIA PVC, CANOAS Y ACCESORIOS</t>
        </is>
      </c>
      <c r="D1976" s="11" t="n">
        <v>89</v>
      </c>
      <c r="E1976" s="12" t="n">
        <v>39358.26</v>
      </c>
      <c r="F1976" s="12" t="n">
        <v>129154.22</v>
      </c>
      <c r="G1976" s="14">
        <f>E1976/SUM(E$2:E$4165)</f>
        <v/>
      </c>
      <c r="H1976" s="14">
        <f>H1975+G1976</f>
        <v/>
      </c>
      <c r="I1976" s="5">
        <f>IF(H1976&lt;=p_rot_a,"A",IF(H1976&lt;=p_rot_b,"B","C"))</f>
        <v/>
      </c>
      <c r="J1976" s="5" t="inlineStr">
        <is>
          <t>NO</t>
        </is>
      </c>
    </row>
    <row r="1977">
      <c r="A1977" s="5" t="inlineStr">
        <is>
          <t>20100006</t>
        </is>
      </c>
      <c r="B1977" s="5" t="inlineStr">
        <is>
          <t>AZULEJO DOVELA AZUL 20X30 CAJA 1.59M2</t>
        </is>
      </c>
      <c r="C1977" s="5" t="inlineStr">
        <is>
          <t>AZULEJOS</t>
        </is>
      </c>
      <c r="D1977" s="11" t="n">
        <v>22</v>
      </c>
      <c r="E1977" s="12" t="n">
        <v>39353.31</v>
      </c>
      <c r="F1977" s="12" t="n">
        <v>182387.76</v>
      </c>
      <c r="G1977" s="14">
        <f>E1977/SUM(E$2:E$4165)</f>
        <v/>
      </c>
      <c r="H1977" s="14">
        <f>H1976+G1977</f>
        <v/>
      </c>
      <c r="I1977" s="5">
        <f>IF(H1977&lt;=p_rot_a,"A",IF(H1977&lt;=p_rot_b,"B","C"))</f>
        <v/>
      </c>
      <c r="J1977" s="5" t="inlineStr">
        <is>
          <t>NO</t>
        </is>
      </c>
    </row>
    <row r="1978">
      <c r="A1978" s="5" t="inlineStr">
        <is>
          <t>PINT-AN-0048</t>
        </is>
      </c>
      <c r="B1978" s="5" t="inlineStr">
        <is>
          <t>ESMALTE LANCO CAOBA RAPID DRY GALON RD3456-4</t>
        </is>
      </c>
      <c r="C1978" s="5" t="inlineStr">
        <is>
          <t>ANTICORROSIVOS Y BASE ACEITE</t>
        </is>
      </c>
      <c r="D1978" s="11" t="n">
        <v>6</v>
      </c>
      <c r="E1978" s="12" t="n">
        <v>39261.81</v>
      </c>
      <c r="F1978" s="12" t="n">
        <v>133805.31</v>
      </c>
      <c r="G1978" s="14">
        <f>E1978/SUM(E$2:E$4165)</f>
        <v/>
      </c>
      <c r="H1978" s="14">
        <f>H1977+G1978</f>
        <v/>
      </c>
      <c r="I1978" s="5">
        <f>IF(H1978&lt;=p_rot_a,"A",IF(H1978&lt;=p_rot_b,"B","C"))</f>
        <v/>
      </c>
      <c r="J1978" s="5" t="inlineStr">
        <is>
          <t>NO</t>
        </is>
      </c>
    </row>
    <row r="1979">
      <c r="A1979" s="5" t="inlineStr">
        <is>
          <t>30501</t>
        </is>
      </c>
      <c r="B1979" s="5" t="inlineStr">
        <is>
          <t>FITTIN ROSCA RG-6 CALIDAD  1010266</t>
        </is>
      </c>
      <c r="C1979" s="5" t="inlineStr">
        <is>
          <t>FERRETERIA GENERAL</t>
        </is>
      </c>
      <c r="D1979" s="11" t="n">
        <v>140</v>
      </c>
      <c r="E1979" s="12" t="n">
        <v>39037.73</v>
      </c>
      <c r="F1979" s="12" t="n">
        <v>49465.56</v>
      </c>
      <c r="G1979" s="14">
        <f>E1979/SUM(E$2:E$4165)</f>
        <v/>
      </c>
      <c r="H1979" s="14">
        <f>H1978+G1979</f>
        <v/>
      </c>
      <c r="I1979" s="5">
        <f>IF(H1979&lt;=p_rot_a,"A",IF(H1979&lt;=p_rot_b,"B","C"))</f>
        <v/>
      </c>
      <c r="J1979" s="5" t="inlineStr">
        <is>
          <t>NO</t>
        </is>
      </c>
    </row>
    <row r="1980">
      <c r="A1980" s="5" t="inlineStr">
        <is>
          <t>3990359</t>
        </is>
      </c>
      <c r="B1980" s="5" t="inlineStr">
        <is>
          <t>TRI CIRCLE CERRA PRINCIPAL DE LUJO TC8051-SS ALUMINIO LLAVIN</t>
        </is>
      </c>
      <c r="C1980" s="5" t="inlineStr">
        <is>
          <t>FERRETERIA GENERAL</t>
        </is>
      </c>
      <c r="D1980" s="11" t="n">
        <v>6</v>
      </c>
      <c r="E1980" s="12" t="n">
        <v>39012.11</v>
      </c>
      <c r="F1980" s="12" t="n">
        <v>106576.91</v>
      </c>
      <c r="G1980" s="14">
        <f>E1980/SUM(E$2:E$4165)</f>
        <v/>
      </c>
      <c r="H1980" s="14">
        <f>H1979+G1980</f>
        <v/>
      </c>
      <c r="I1980" s="5">
        <f>IF(H1980&lt;=p_rot_a,"A",IF(H1980&lt;=p_rot_b,"B","C"))</f>
        <v/>
      </c>
      <c r="J1980" s="5" t="inlineStr">
        <is>
          <t>NO</t>
        </is>
      </c>
    </row>
    <row r="1981">
      <c r="A1981" s="5" t="inlineStr">
        <is>
          <t>351100300990702</t>
        </is>
      </c>
      <c r="B1981" s="5" t="inlineStr">
        <is>
          <t>AGUILA NEGRO APAGADOR DOBLE 1004-BK PLATA</t>
        </is>
      </c>
      <c r="C1981" s="5" t="inlineStr">
        <is>
          <t>ACCESORIOS ELECTRICOS Y CABLES</t>
        </is>
      </c>
      <c r="D1981" s="11" t="n">
        <v>52</v>
      </c>
      <c r="E1981" s="12" t="n">
        <v>38960.57</v>
      </c>
      <c r="F1981" s="12" t="n">
        <v>130122.41</v>
      </c>
      <c r="G1981" s="14">
        <f>E1981/SUM(E$2:E$4165)</f>
        <v/>
      </c>
      <c r="H1981" s="14">
        <f>H1980+G1981</f>
        <v/>
      </c>
      <c r="I1981" s="5">
        <f>IF(H1981&lt;=p_rot_a,"A",IF(H1981&lt;=p_rot_b,"B","C"))</f>
        <v/>
      </c>
      <c r="J1981" s="5" t="inlineStr">
        <is>
          <t>NO</t>
        </is>
      </c>
    </row>
    <row r="1982">
      <c r="A1982" s="5" t="inlineStr">
        <is>
          <t>10140038</t>
        </is>
      </c>
      <c r="B1982" s="5" t="inlineStr">
        <is>
          <t>TUBO ESTRUCT. CUADRADO 4x4 (100X100) 1.80MM NEGRO</t>
        </is>
      </c>
      <c r="C1982" s="5" t="inlineStr">
        <is>
          <t>TUBERIA ESTRUCTURAL</t>
        </is>
      </c>
      <c r="D1982" s="11" t="n">
        <v>11</v>
      </c>
      <c r="E1982" s="12" t="n">
        <v>38956.56</v>
      </c>
      <c r="F1982" s="12" t="n">
        <v>225102.96</v>
      </c>
      <c r="G1982" s="14">
        <f>E1982/SUM(E$2:E$4165)</f>
        <v/>
      </c>
      <c r="H1982" s="14">
        <f>H1981+G1982</f>
        <v/>
      </c>
      <c r="I1982" s="5">
        <f>IF(H1982&lt;=p_rot_a,"A",IF(H1982&lt;=p_rot_b,"B","C"))</f>
        <v/>
      </c>
      <c r="J1982" s="5" t="inlineStr">
        <is>
          <t>NO</t>
        </is>
      </c>
    </row>
    <row r="1983">
      <c r="A1983" s="5" t="inlineStr">
        <is>
          <t>200</t>
        </is>
      </c>
      <c r="B1983" s="5" t="inlineStr">
        <is>
          <t>LLAVE FREGADERO SENCILLA CUELLO FLEXIBLE 90117D EZ-FLO</t>
        </is>
      </c>
      <c r="C1983" s="5" t="inlineStr">
        <is>
          <t>GRIFERIA - ACC. BAÑO Y COCINA</t>
        </is>
      </c>
      <c r="D1983" s="11" t="n">
        <v>15</v>
      </c>
      <c r="E1983" s="12" t="n">
        <v>38833.14</v>
      </c>
      <c r="F1983" s="12" t="n">
        <v>140668.29</v>
      </c>
      <c r="G1983" s="14">
        <f>E1983/SUM(E$2:E$4165)</f>
        <v/>
      </c>
      <c r="H1983" s="14">
        <f>H1982+G1983</f>
        <v/>
      </c>
      <c r="I1983" s="5">
        <f>IF(H1983&lt;=p_rot_a,"A",IF(H1983&lt;=p_rot_b,"B","C"))</f>
        <v/>
      </c>
      <c r="J1983" s="5" t="inlineStr">
        <is>
          <t>NO</t>
        </is>
      </c>
    </row>
    <row r="1984">
      <c r="A1984" s="5" t="inlineStr">
        <is>
          <t>351100300991851</t>
        </is>
      </c>
      <c r="B1984" s="5" t="inlineStr">
        <is>
          <t>NOVA FELPA ANTIGOTEO 3/4 X 9EXTRA GRUESA RC-40934</t>
        </is>
      </c>
      <c r="C1984" s="5" t="inlineStr">
        <is>
          <t>PINTURAS Y SELLADORES</t>
        </is>
      </c>
      <c r="D1984" s="11" t="n">
        <v>78</v>
      </c>
      <c r="E1984" s="12" t="n">
        <v>38817.35</v>
      </c>
      <c r="F1984" s="12" t="n">
        <v>137540.6</v>
      </c>
      <c r="G1984" s="14">
        <f>E1984/SUM(E$2:E$4165)</f>
        <v/>
      </c>
      <c r="H1984" s="14">
        <f>H1983+G1984</f>
        <v/>
      </c>
      <c r="I1984" s="5">
        <f>IF(H1984&lt;=p_rot_a,"A",IF(H1984&lt;=p_rot_b,"B","C"))</f>
        <v/>
      </c>
      <c r="J1984" s="5" t="inlineStr">
        <is>
          <t>NO</t>
        </is>
      </c>
    </row>
    <row r="1985">
      <c r="A1985" s="5" t="inlineStr">
        <is>
          <t>10140029</t>
        </is>
      </c>
      <c r="B1985" s="5" t="inlineStr">
        <is>
          <t>TUBO ESTRUCT. RECTANGULAR 2X6 1.80MM NEGRO</t>
        </is>
      </c>
      <c r="C1985" s="5" t="inlineStr">
        <is>
          <t>TUBERIA ESTRUCTURAL</t>
        </is>
      </c>
      <c r="D1985" s="11" t="n">
        <v>14</v>
      </c>
      <c r="E1985" s="12" t="n">
        <v>38553.36</v>
      </c>
      <c r="F1985" s="12" t="n">
        <v>263495.76</v>
      </c>
      <c r="G1985" s="14">
        <f>E1985/SUM(E$2:E$4165)</f>
        <v/>
      </c>
      <c r="H1985" s="14">
        <f>H1984+G1985</f>
        <v/>
      </c>
      <c r="I1985" s="5">
        <f>IF(H1985&lt;=p_rot_a,"A",IF(H1985&lt;=p_rot_b,"B","C"))</f>
        <v/>
      </c>
      <c r="J1985" s="5" t="inlineStr">
        <is>
          <t>NO</t>
        </is>
      </c>
    </row>
    <row r="1986">
      <c r="A1986" s="5" t="inlineStr">
        <is>
          <t>3472322</t>
        </is>
      </c>
      <c r="B1986" s="5" t="inlineStr">
        <is>
          <t xml:space="preserve">PRETUL SONDA CANERIA 7.6M </t>
        </is>
      </c>
      <c r="C1986" s="5" t="inlineStr">
        <is>
          <t>FERRETERIA GENERAL</t>
        </is>
      </c>
      <c r="D1986" s="11" t="n">
        <v>20</v>
      </c>
      <c r="E1986" s="12" t="n">
        <v>38521.19</v>
      </c>
      <c r="F1986" s="12" t="n">
        <v>129384.57</v>
      </c>
      <c r="G1986" s="14">
        <f>E1986/SUM(E$2:E$4165)</f>
        <v/>
      </c>
      <c r="H1986" s="14">
        <f>H1985+G1986</f>
        <v/>
      </c>
      <c r="I1986" s="5">
        <f>IF(H1986&lt;=p_rot_a,"A",IF(H1986&lt;=p_rot_b,"B","C"))</f>
        <v/>
      </c>
      <c r="J1986" s="5" t="inlineStr">
        <is>
          <t>NO</t>
        </is>
      </c>
    </row>
    <row r="1987">
      <c r="A1987" s="5" t="inlineStr">
        <is>
          <t>PINT-PP-0003</t>
        </is>
      </c>
      <c r="B1987" s="5" t="inlineStr">
        <is>
          <t>LANCO PINTURA PISO ANTI SLIP OLIVE VERDE GALON SF292-4</t>
        </is>
      </c>
      <c r="C1987" s="5" t="inlineStr">
        <is>
          <t>PINTURA Y SELLADORES PISO</t>
        </is>
      </c>
      <c r="D1987" s="11" t="n">
        <v>8</v>
      </c>
      <c r="E1987" s="12" t="n">
        <v>38519.07</v>
      </c>
      <c r="F1987" s="12" t="n">
        <v>142162.32</v>
      </c>
      <c r="G1987" s="14">
        <f>E1987/SUM(E$2:E$4165)</f>
        <v/>
      </c>
      <c r="H1987" s="14">
        <f>H1986+G1987</f>
        <v/>
      </c>
      <c r="I1987" s="5">
        <f>IF(H1987&lt;=p_rot_a,"A",IF(H1987&lt;=p_rot_b,"B","C"))</f>
        <v/>
      </c>
      <c r="J1987" s="5" t="inlineStr">
        <is>
          <t>NO</t>
        </is>
      </c>
    </row>
    <row r="1988">
      <c r="A1988" s="5" t="inlineStr">
        <is>
          <t>351100300992543</t>
        </is>
      </c>
      <c r="B1988" s="5" t="inlineStr">
        <is>
          <t>BOSCH TALADRO INALAMB 1/2 18V 2 BATERIAS + CARGADOR GSB 183-LI</t>
        </is>
      </c>
      <c r="C1988" s="5" t="inlineStr">
        <is>
          <t>TALADROS</t>
        </is>
      </c>
      <c r="D1988" s="11" t="n">
        <v>16</v>
      </c>
      <c r="E1988" s="12" t="n">
        <v>38493</v>
      </c>
      <c r="F1988" s="12" t="n">
        <v>595413</v>
      </c>
      <c r="G1988" s="14">
        <f>E1988/SUM(E$2:E$4165)</f>
        <v/>
      </c>
      <c r="H1988" s="14">
        <f>H1987+G1988</f>
        <v/>
      </c>
      <c r="I1988" s="5">
        <f>IF(H1988&lt;=p_rot_a,"A",IF(H1988&lt;=p_rot_b,"B","C"))</f>
        <v/>
      </c>
      <c r="J1988" s="5" t="inlineStr">
        <is>
          <t>NO</t>
        </is>
      </c>
    </row>
    <row r="1989">
      <c r="A1989" s="5" t="inlineStr">
        <is>
          <t>71296</t>
        </is>
      </c>
      <c r="B1989" s="5" t="inlineStr">
        <is>
          <t>ARANDELA PLANA 1/4</t>
        </is>
      </c>
      <c r="C1989" s="5" t="inlineStr">
        <is>
          <t>TORNILLERIA</t>
        </is>
      </c>
      <c r="D1989" s="11" t="n">
        <v>3783</v>
      </c>
      <c r="E1989" s="12" t="n">
        <v>38449.56</v>
      </c>
      <c r="F1989" s="12" t="n">
        <v>66596.62</v>
      </c>
      <c r="G1989" s="14">
        <f>E1989/SUM(E$2:E$4165)</f>
        <v/>
      </c>
      <c r="H1989" s="14">
        <f>H1988+G1989</f>
        <v/>
      </c>
      <c r="I1989" s="5">
        <f>IF(H1989&lt;=p_rot_a,"A",IF(H1989&lt;=p_rot_b,"B","C"))</f>
        <v/>
      </c>
      <c r="J1989" s="5" t="inlineStr">
        <is>
          <t>NO</t>
        </is>
      </c>
    </row>
    <row r="1990">
      <c r="A1990" s="5" t="inlineStr">
        <is>
          <t>452524</t>
        </is>
      </c>
      <c r="B1990" s="5" t="inlineStr">
        <is>
          <t>PANEL PINO 18MM 1.22 X 2.44</t>
        </is>
      </c>
      <c r="C1990" s="5" t="inlineStr">
        <is>
          <t>PINO</t>
        </is>
      </c>
      <c r="D1990" s="11" t="n">
        <v>9</v>
      </c>
      <c r="E1990" s="12" t="n">
        <v>38052.81</v>
      </c>
      <c r="F1990" s="12" t="n">
        <v>243845.31</v>
      </c>
      <c r="G1990" s="14">
        <f>E1990/SUM(E$2:E$4165)</f>
        <v/>
      </c>
      <c r="H1990" s="14">
        <f>H1989+G1990</f>
        <v/>
      </c>
      <c r="I1990" s="5">
        <f>IF(H1990&lt;=p_rot_a,"A",IF(H1990&lt;=p_rot_b,"B","C"))</f>
        <v/>
      </c>
      <c r="J1990" s="5" t="inlineStr">
        <is>
          <t>NO</t>
        </is>
      </c>
    </row>
    <row r="1991">
      <c r="A1991" s="5" t="inlineStr">
        <is>
          <t>351100300992118</t>
        </is>
      </c>
      <c r="B1991" s="5" t="inlineStr">
        <is>
          <t>PERFIL IN NEGRO 2.95M PARA LAMINA BAMBU</t>
        </is>
      </c>
      <c r="C1991" s="5" t="inlineStr">
        <is>
          <t>IMPORTACION LAMINA PVC, BAMBU, ACC</t>
        </is>
      </c>
      <c r="D1991" s="11" t="n">
        <v>23</v>
      </c>
      <c r="E1991" s="12" t="n">
        <v>38041.68</v>
      </c>
      <c r="F1991" s="12" t="n">
        <v>71238.94</v>
      </c>
      <c r="G1991" s="14">
        <f>E1991/SUM(E$2:E$4165)</f>
        <v/>
      </c>
      <c r="H1991" s="14">
        <f>H1990+G1991</f>
        <v/>
      </c>
      <c r="I1991" s="5">
        <f>IF(H1991&lt;=p_rot_a,"A",IF(H1991&lt;=p_rot_b,"B","C"))</f>
        <v/>
      </c>
      <c r="J1991" s="5" t="inlineStr">
        <is>
          <t>NO</t>
        </is>
      </c>
    </row>
    <row r="1992">
      <c r="A1992" s="5" t="inlineStr">
        <is>
          <t>PINT-PA-0013</t>
        </is>
      </c>
      <c r="B1992" s="5" t="inlineStr">
        <is>
          <t>LANCO MAXIMA LATEX TINT MATE GALON MA682-4</t>
        </is>
      </c>
      <c r="C1992" s="5" t="inlineStr">
        <is>
          <t>PINTURA ACRILICA</t>
        </is>
      </c>
      <c r="D1992" s="11" t="n">
        <v>5</v>
      </c>
      <c r="E1992" s="12" t="n">
        <v>38026.68</v>
      </c>
      <c r="F1992" s="12" t="n">
        <v>81371.67999999999</v>
      </c>
      <c r="G1992" s="14">
        <f>E1992/SUM(E$2:E$4165)</f>
        <v/>
      </c>
      <c r="H1992" s="14">
        <f>H1991+G1992</f>
        <v/>
      </c>
      <c r="I1992" s="5">
        <f>IF(H1992&lt;=p_rot_a,"A",IF(H1992&lt;=p_rot_b,"B","C"))</f>
        <v/>
      </c>
      <c r="J1992" s="5" t="inlineStr">
        <is>
          <t>NO</t>
        </is>
      </c>
    </row>
    <row r="1993">
      <c r="A1993" s="5" t="inlineStr">
        <is>
          <t>351100300991860</t>
        </is>
      </c>
      <c r="B1993" s="5" t="inlineStr">
        <is>
          <t>$$ JAPPY LLAVE FREGADERO BLANCA JA-GRI-010</t>
        </is>
      </c>
      <c r="C1993" s="5" t="inlineStr">
        <is>
          <t>GRIFERIA - ACC. BAÑO Y COCINA</t>
        </is>
      </c>
      <c r="D1993" s="11" t="n">
        <v>14</v>
      </c>
      <c r="E1993" s="12" t="n">
        <v>37999.08</v>
      </c>
      <c r="F1993" s="12" t="n">
        <v>101330.88</v>
      </c>
      <c r="G1993" s="14">
        <f>E1993/SUM(E$2:E$4165)</f>
        <v/>
      </c>
      <c r="H1993" s="14">
        <f>H1992+G1993</f>
        <v/>
      </c>
      <c r="I1993" s="5">
        <f>IF(H1993&lt;=p_rot_a,"A",IF(H1993&lt;=p_rot_b,"B","C"))</f>
        <v/>
      </c>
      <c r="J1993" s="5" t="inlineStr">
        <is>
          <t>NO</t>
        </is>
      </c>
    </row>
    <row r="1994">
      <c r="A1994" s="5" t="inlineStr">
        <is>
          <t>681</t>
        </is>
      </c>
      <c r="B1994" s="5" t="inlineStr">
        <is>
          <t>BROCHA 1 MASTER/BASIC</t>
        </is>
      </c>
      <c r="C1994" s="5" t="inlineStr">
        <is>
          <t>FERRETERIA GENERAL</t>
        </is>
      </c>
      <c r="D1994" s="11" t="n">
        <v>122</v>
      </c>
      <c r="E1994" s="12" t="n">
        <v>37993.34</v>
      </c>
      <c r="F1994" s="12" t="n">
        <v>109230.14</v>
      </c>
      <c r="G1994" s="14">
        <f>E1994/SUM(E$2:E$4165)</f>
        <v/>
      </c>
      <c r="H1994" s="14">
        <f>H1993+G1994</f>
        <v/>
      </c>
      <c r="I1994" s="5">
        <f>IF(H1994&lt;=p_rot_a,"A",IF(H1994&lt;=p_rot_b,"B","C"))</f>
        <v/>
      </c>
      <c r="J1994" s="5" t="inlineStr">
        <is>
          <t>NO</t>
        </is>
      </c>
    </row>
    <row r="1995">
      <c r="A1995" s="5" t="inlineStr">
        <is>
          <t>6484214</t>
        </is>
      </c>
      <c r="B1995" s="5" t="inlineStr">
        <is>
          <t>TOTAL NIVEL LASER 0-15M TLL156506</t>
        </is>
      </c>
      <c r="C1995" s="5" t="inlineStr">
        <is>
          <t>HERRAMIENTA ELECTRICA</t>
        </is>
      </c>
      <c r="D1995" s="11" t="n">
        <v>5</v>
      </c>
      <c r="E1995" s="12" t="n">
        <v>37906.58</v>
      </c>
      <c r="F1995" s="12" t="n">
        <v>146952.77</v>
      </c>
      <c r="G1995" s="14">
        <f>E1995/SUM(E$2:E$4165)</f>
        <v/>
      </c>
      <c r="H1995" s="14">
        <f>H1994+G1995</f>
        <v/>
      </c>
      <c r="I1995" s="5">
        <f>IF(H1995&lt;=p_rot_a,"A",IF(H1995&lt;=p_rot_b,"B","C"))</f>
        <v/>
      </c>
      <c r="J1995" s="5" t="inlineStr">
        <is>
          <t>NO</t>
        </is>
      </c>
    </row>
    <row r="1996">
      <c r="A1996" s="5" t="inlineStr">
        <is>
          <t>6645</t>
        </is>
      </c>
      <c r="B1996" s="5" t="inlineStr">
        <is>
          <t>MARCO RODILLO 4 CON FELPA GOLDEN STRIPE</t>
        </is>
      </c>
      <c r="C1996" s="5" t="inlineStr">
        <is>
          <t>PINTURAS Y SELLADORES</t>
        </is>
      </c>
      <c r="D1996" s="11" t="n">
        <v>67</v>
      </c>
      <c r="E1996" s="12" t="n">
        <v>37891.25</v>
      </c>
      <c r="F1996" s="12" t="n">
        <v>115260.8</v>
      </c>
      <c r="G1996" s="14">
        <f>E1996/SUM(E$2:E$4165)</f>
        <v/>
      </c>
      <c r="H1996" s="14">
        <f>H1995+G1996</f>
        <v/>
      </c>
      <c r="I1996" s="5">
        <f>IF(H1996&lt;=p_rot_a,"A",IF(H1996&lt;=p_rot_b,"B","C"))</f>
        <v/>
      </c>
      <c r="J1996" s="5" t="inlineStr">
        <is>
          <t>NO</t>
        </is>
      </c>
    </row>
    <row r="1997">
      <c r="A1997" s="5" t="inlineStr">
        <is>
          <t>22081</t>
        </is>
      </c>
      <c r="B1997" s="5" t="inlineStr">
        <is>
          <t>TOTAL JUEGO CUBOS  1/4 - 1/2 44 PCS THT421441</t>
        </is>
      </c>
      <c r="C1997" s="5" t="inlineStr">
        <is>
          <t>FERRETERIA GENERAL</t>
        </is>
      </c>
      <c r="D1997" s="11" t="n">
        <v>3</v>
      </c>
      <c r="E1997" s="12" t="n">
        <v>37757.05</v>
      </c>
      <c r="F1997" s="12" t="n">
        <v>139704.52</v>
      </c>
      <c r="G1997" s="14">
        <f>E1997/SUM(E$2:E$4165)</f>
        <v/>
      </c>
      <c r="H1997" s="14">
        <f>H1996+G1997</f>
        <v/>
      </c>
      <c r="I1997" s="5">
        <f>IF(H1997&lt;=p_rot_a,"A",IF(H1997&lt;=p_rot_b,"B","C"))</f>
        <v/>
      </c>
      <c r="J1997" s="5" t="inlineStr">
        <is>
          <t>NO</t>
        </is>
      </c>
    </row>
    <row r="1998">
      <c r="A1998" s="5" t="inlineStr">
        <is>
          <t>392889</t>
        </is>
      </c>
      <c r="B1998" s="5" t="inlineStr">
        <is>
          <t>ALTIVA APAGADOR TRIPLE 9005-BK NEGRO EAGLE</t>
        </is>
      </c>
      <c r="C1998" s="5" t="inlineStr">
        <is>
          <t>ACCESORIOS ELECTRICOS Y CABLES</t>
        </is>
      </c>
      <c r="D1998" s="11" t="n">
        <v>26</v>
      </c>
      <c r="E1998" s="12" t="n">
        <v>37674.25</v>
      </c>
      <c r="F1998" s="12" t="n">
        <v>111340.27</v>
      </c>
      <c r="G1998" s="14">
        <f>E1998/SUM(E$2:E$4165)</f>
        <v/>
      </c>
      <c r="H1998" s="14">
        <f>H1997+G1998</f>
        <v/>
      </c>
      <c r="I1998" s="5">
        <f>IF(H1998&lt;=p_rot_a,"A",IF(H1998&lt;=p_rot_b,"B","C"))</f>
        <v/>
      </c>
      <c r="J1998" s="5" t="inlineStr">
        <is>
          <t>NO</t>
        </is>
      </c>
    </row>
    <row r="1999">
      <c r="A1999" s="5" t="inlineStr">
        <is>
          <t>73943</t>
        </is>
      </c>
      <c r="B1999" s="5" t="inlineStr">
        <is>
          <t>TOTAL JUEGO LLAVES COROFIJA  8 PCS THT102286</t>
        </is>
      </c>
      <c r="C1999" s="5" t="inlineStr">
        <is>
          <t>FERRETERIA GENERAL</t>
        </is>
      </c>
      <c r="D1999" s="11" t="n">
        <v>23</v>
      </c>
      <c r="E1999" s="12" t="n">
        <v>37512.87</v>
      </c>
      <c r="F1999" s="12" t="n">
        <v>126188.25</v>
      </c>
      <c r="G1999" s="14">
        <f>E1999/SUM(E$2:E$4165)</f>
        <v/>
      </c>
      <c r="H1999" s="14">
        <f>H1998+G1999</f>
        <v/>
      </c>
      <c r="I1999" s="5">
        <f>IF(H1999&lt;=p_rot_a,"A",IF(H1999&lt;=p_rot_b,"B","C"))</f>
        <v/>
      </c>
      <c r="J1999" s="5" t="inlineStr">
        <is>
          <t>NO</t>
        </is>
      </c>
    </row>
    <row r="2000">
      <c r="A2000" s="5" t="inlineStr">
        <is>
          <t>351100300992078</t>
        </is>
      </c>
      <c r="B2000" s="5" t="inlineStr">
        <is>
          <t>WADFOW COMBO DIA DEL PADRE MOTOGUADANA 62CC + ANTEOJO + ESCOBA JARD + ANTEOJO</t>
        </is>
      </c>
      <c r="C2000" s="5" t="inlineStr">
        <is>
          <t>SIERRAS ELECTRICAS</t>
        </is>
      </c>
      <c r="D2000" s="11" t="n">
        <v>2</v>
      </c>
      <c r="E2000" s="12" t="n">
        <v>37484.24</v>
      </c>
      <c r="F2000" s="12" t="n">
        <v>161604.24</v>
      </c>
      <c r="G2000" s="14">
        <f>E2000/SUM(E$2:E$4165)</f>
        <v/>
      </c>
      <c r="H2000" s="14">
        <f>H1999+G2000</f>
        <v/>
      </c>
      <c r="I2000" s="5">
        <f>IF(H2000&lt;=p_rot_a,"A",IF(H2000&lt;=p_rot_b,"B","C"))</f>
        <v/>
      </c>
      <c r="J2000" s="5" t="inlineStr">
        <is>
          <t>NO</t>
        </is>
      </c>
    </row>
    <row r="2001">
      <c r="A2001" s="5" t="inlineStr">
        <is>
          <t>30111</t>
        </is>
      </c>
      <c r="B2001" s="5" t="inlineStr">
        <is>
          <t>CH CENTRO DE CARGA 2 CIRCUITOS 70 A PARCHE 2L 70SP</t>
        </is>
      </c>
      <c r="C2001" s="5" t="inlineStr">
        <is>
          <t>ACCESORIOS ELECTRICOS Y CABLES</t>
        </is>
      </c>
      <c r="D2001" s="11" t="n">
        <v>5</v>
      </c>
      <c r="E2001" s="12" t="n">
        <v>37475.94</v>
      </c>
      <c r="F2001" s="12" t="n">
        <v>122910.4</v>
      </c>
      <c r="G2001" s="14">
        <f>E2001/SUM(E$2:E$4165)</f>
        <v/>
      </c>
      <c r="H2001" s="14">
        <f>H2000+G2001</f>
        <v/>
      </c>
      <c r="I2001" s="5">
        <f>IF(H2001&lt;=p_rot_a,"A",IF(H2001&lt;=p_rot_b,"B","C"))</f>
        <v/>
      </c>
      <c r="J2001" s="5" t="inlineStr">
        <is>
          <t>NO</t>
        </is>
      </c>
    </row>
    <row r="2002">
      <c r="A2002" s="5" t="inlineStr">
        <is>
          <t>461</t>
        </is>
      </c>
      <c r="B2002" s="5" t="inlineStr">
        <is>
          <t>LAMINA HIERRO NEGRO #18 1.20MM 1.22x2.44</t>
        </is>
      </c>
      <c r="C2002" s="5" t="inlineStr">
        <is>
          <t>TUBERIA INDUSTRIAL, HIERROS PLANOS Y CORRUGADOS</t>
        </is>
      </c>
      <c r="D2002" s="11" t="n">
        <v>10</v>
      </c>
      <c r="E2002" s="12" t="n">
        <v>37431.88</v>
      </c>
      <c r="F2002" s="12" t="n">
        <v>182546.28</v>
      </c>
      <c r="G2002" s="14">
        <f>E2002/SUM(E$2:E$4165)</f>
        <v/>
      </c>
      <c r="H2002" s="14">
        <f>H2001+G2002</f>
        <v/>
      </c>
      <c r="I2002" s="5">
        <f>IF(H2002&lt;=p_rot_a,"A",IF(H2002&lt;=p_rot_b,"B","C"))</f>
        <v/>
      </c>
      <c r="J2002" s="5" t="inlineStr">
        <is>
          <t>NO</t>
        </is>
      </c>
    </row>
    <row r="2003">
      <c r="A2003" s="5" t="inlineStr">
        <is>
          <t>351100300992601</t>
        </is>
      </c>
      <c r="B2003" s="5" t="inlineStr">
        <is>
          <t>LANCO MAXIMA LATEX SATIN DEEP CUBETA MA763-2</t>
        </is>
      </c>
      <c r="C2003" s="5" t="inlineStr">
        <is>
          <t>PINTURA ACRILICA</t>
        </is>
      </c>
      <c r="D2003" s="11" t="n">
        <v>1</v>
      </c>
      <c r="E2003" s="12" t="n">
        <v>37397.85</v>
      </c>
      <c r="F2003" s="12" t="n">
        <v>73008.85000000001</v>
      </c>
      <c r="G2003" s="14">
        <f>E2003/SUM(E$2:E$4165)</f>
        <v/>
      </c>
      <c r="H2003" s="14">
        <f>H2002+G2003</f>
        <v/>
      </c>
      <c r="I2003" s="5">
        <f>IF(H2003&lt;=p_rot_a,"A",IF(H2003&lt;=p_rot_b,"B","C"))</f>
        <v/>
      </c>
      <c r="J2003" s="5" t="inlineStr">
        <is>
          <t>NO</t>
        </is>
      </c>
    </row>
    <row r="2004">
      <c r="A2004" s="5" t="inlineStr">
        <is>
          <t>979</t>
        </is>
      </c>
      <c r="B2004" s="5" t="inlineStr">
        <is>
          <t>TAPON PVC 4 CON REGISTRO</t>
        </is>
      </c>
      <c r="C2004" s="5" t="inlineStr">
        <is>
          <t>TUBERIA PVC, CANOAS Y ACCESORIOS</t>
        </is>
      </c>
      <c r="D2004" s="11" t="n">
        <v>30</v>
      </c>
      <c r="E2004" s="12" t="n">
        <v>37312.6</v>
      </c>
      <c r="F2004" s="12" t="n">
        <v>73154.83</v>
      </c>
      <c r="G2004" s="14">
        <f>E2004/SUM(E$2:E$4165)</f>
        <v/>
      </c>
      <c r="H2004" s="14">
        <f>H2003+G2004</f>
        <v/>
      </c>
      <c r="I2004" s="5">
        <f>IF(H2004&lt;=p_rot_a,"A",IF(H2004&lt;=p_rot_b,"B","C"))</f>
        <v/>
      </c>
      <c r="J2004" s="5" t="inlineStr">
        <is>
          <t>NO</t>
        </is>
      </c>
    </row>
    <row r="2005">
      <c r="A2005" s="5" t="inlineStr">
        <is>
          <t>10180015</t>
        </is>
      </c>
      <c r="B2005" s="5" t="inlineStr">
        <is>
          <t>PERLING TIPO C 2X8 1.50MM 1/16 NEGRO</t>
        </is>
      </c>
      <c r="C2005" s="5" t="inlineStr">
        <is>
          <t>PERLING</t>
        </is>
      </c>
      <c r="D2005" s="11" t="n">
        <v>17</v>
      </c>
      <c r="E2005" s="12" t="n">
        <v>37312.04</v>
      </c>
      <c r="F2005" s="12" t="n">
        <v>222379.19</v>
      </c>
      <c r="G2005" s="14">
        <f>E2005/SUM(E$2:E$4165)</f>
        <v/>
      </c>
      <c r="H2005" s="14">
        <f>H2004+G2005</f>
        <v/>
      </c>
      <c r="I2005" s="5">
        <f>IF(H2005&lt;=p_rot_a,"A",IF(H2005&lt;=p_rot_b,"B","C"))</f>
        <v/>
      </c>
      <c r="J2005" s="5" t="inlineStr">
        <is>
          <t>NO</t>
        </is>
      </c>
    </row>
    <row r="2006">
      <c r="A2006" s="5" t="inlineStr">
        <is>
          <t>351100300991930</t>
        </is>
      </c>
      <c r="B2006" s="5" t="inlineStr">
        <is>
          <t>LAVATORIO TIPO BOWL RI 124 VERDE / BLANCO</t>
        </is>
      </c>
      <c r="C2006" s="5" t="inlineStr">
        <is>
          <t>LOZA SANITARIA</t>
        </is>
      </c>
      <c r="D2006" s="11" t="n">
        <v>3</v>
      </c>
      <c r="E2006" s="12" t="n">
        <v>37275.6</v>
      </c>
      <c r="F2006" s="12" t="n">
        <v>130464.6</v>
      </c>
      <c r="G2006" s="14">
        <f>E2006/SUM(E$2:E$4165)</f>
        <v/>
      </c>
      <c r="H2006" s="14">
        <f>H2005+G2006</f>
        <v/>
      </c>
      <c r="I2006" s="5">
        <f>IF(H2006&lt;=p_rot_a,"A",IF(H2006&lt;=p_rot_b,"B","C"))</f>
        <v/>
      </c>
      <c r="J2006" s="5" t="inlineStr">
        <is>
          <t>NO</t>
        </is>
      </c>
    </row>
    <row r="2007">
      <c r="A2007" s="5" t="inlineStr">
        <is>
          <t>PINT-AN-0044</t>
        </is>
      </c>
      <c r="B2007" s="5" t="inlineStr">
        <is>
          <t>LANCO EXPRESS PASTEL GALON ACEITE EC346-4</t>
        </is>
      </c>
      <c r="C2007" s="5" t="inlineStr">
        <is>
          <t>ANTICORROSIVOS Y BASE ACEITE</t>
        </is>
      </c>
      <c r="D2007" s="11" t="n">
        <v>7</v>
      </c>
      <c r="E2007" s="12" t="n">
        <v>37210.27</v>
      </c>
      <c r="F2007" s="12" t="n">
        <v>117340.27</v>
      </c>
      <c r="G2007" s="14">
        <f>E2007/SUM(E$2:E$4165)</f>
        <v/>
      </c>
      <c r="H2007" s="14">
        <f>H2006+G2007</f>
        <v/>
      </c>
      <c r="I2007" s="5">
        <f>IF(H2007&lt;=p_rot_a,"A",IF(H2007&lt;=p_rot_b,"B","C"))</f>
        <v/>
      </c>
      <c r="J2007" s="5" t="inlineStr">
        <is>
          <t>NO</t>
        </is>
      </c>
    </row>
    <row r="2008">
      <c r="A2008" s="5" t="inlineStr">
        <is>
          <t>195</t>
        </is>
      </c>
      <c r="B2008" s="5" t="inlineStr">
        <is>
          <t>TANDEN VAGONETA PIEDRA 12M</t>
        </is>
      </c>
      <c r="C2008" s="5" t="inlineStr">
        <is>
          <t>AGREGADOS</t>
        </is>
      </c>
      <c r="D2008" s="11" t="n">
        <v>2</v>
      </c>
      <c r="E2008" s="12" t="n">
        <v>37167.45</v>
      </c>
      <c r="F2008" s="12" t="n">
        <v>334512.59</v>
      </c>
      <c r="G2008" s="14">
        <f>E2008/SUM(E$2:E$4165)</f>
        <v/>
      </c>
      <c r="H2008" s="14">
        <f>H2007+G2008</f>
        <v/>
      </c>
      <c r="I2008" s="5">
        <f>IF(H2008&lt;=p_rot_a,"A",IF(H2008&lt;=p_rot_b,"B","C"))</f>
        <v/>
      </c>
      <c r="J2008" s="5" t="inlineStr">
        <is>
          <t>NO</t>
        </is>
      </c>
    </row>
    <row r="2009">
      <c r="A2009" s="5" t="inlineStr">
        <is>
          <t>5992895</t>
        </is>
      </c>
      <c r="B2009" s="5" t="inlineStr">
        <is>
          <t xml:space="preserve"> MUEBLE ORGANIZADOR BLANCO CON 3 REPISAS OWC-3</t>
        </is>
      </c>
      <c r="C2009" s="5" t="inlineStr">
        <is>
          <t>FERRETERIA GENERAL</t>
        </is>
      </c>
      <c r="D2009" s="11" t="n">
        <v>5</v>
      </c>
      <c r="E2009" s="12" t="n">
        <v>37101.1</v>
      </c>
      <c r="F2009" s="12" t="n">
        <v>74202.2</v>
      </c>
      <c r="G2009" s="14">
        <f>E2009/SUM(E$2:E$4165)</f>
        <v/>
      </c>
      <c r="H2009" s="14">
        <f>H2008+G2009</f>
        <v/>
      </c>
      <c r="I2009" s="5">
        <f>IF(H2009&lt;=p_rot_a,"A",IF(H2009&lt;=p_rot_b,"B","C"))</f>
        <v/>
      </c>
      <c r="J2009" s="5" t="inlineStr">
        <is>
          <t>NO</t>
        </is>
      </c>
    </row>
    <row r="2010">
      <c r="A2010" s="5" t="inlineStr">
        <is>
          <t>5454</t>
        </is>
      </c>
      <c r="B2010" s="5" t="inlineStr">
        <is>
          <t>CUMBRERA BLANCA 6X6</t>
        </is>
      </c>
      <c r="C2010" s="5" t="inlineStr">
        <is>
          <t>LAMINAS DE ZINC Y ACCESORIOS</t>
        </is>
      </c>
      <c r="D2010" s="11" t="n">
        <v>37</v>
      </c>
      <c r="E2010" s="12" t="n">
        <v>37089</v>
      </c>
      <c r="F2010" s="12" t="n">
        <v>107581.5</v>
      </c>
      <c r="G2010" s="14">
        <f>E2010/SUM(E$2:E$4165)</f>
        <v/>
      </c>
      <c r="H2010" s="14">
        <f>H2009+G2010</f>
        <v/>
      </c>
      <c r="I2010" s="5">
        <f>IF(H2010&lt;=p_rot_a,"A",IF(H2010&lt;=p_rot_b,"B","C"))</f>
        <v/>
      </c>
      <c r="J2010" s="5" t="inlineStr">
        <is>
          <t>NO</t>
        </is>
      </c>
    </row>
    <row r="2011">
      <c r="A2011" s="5" t="inlineStr">
        <is>
          <t>3059</t>
        </is>
      </c>
      <c r="B2011" s="5" t="inlineStr">
        <is>
          <t>$$ BTICINO OVAL TOMA PARCHE P38</t>
        </is>
      </c>
      <c r="C2011" s="5" t="inlineStr">
        <is>
          <t>ACCESORIOS ELECTRICOS Y CABLES</t>
        </is>
      </c>
      <c r="D2011" s="11" t="n">
        <v>44</v>
      </c>
      <c r="E2011" s="12" t="n">
        <v>37080.45</v>
      </c>
      <c r="F2011" s="12" t="n">
        <v>112937.15</v>
      </c>
      <c r="G2011" s="14">
        <f>E2011/SUM(E$2:E$4165)</f>
        <v/>
      </c>
      <c r="H2011" s="14">
        <f>H2010+G2011</f>
        <v/>
      </c>
      <c r="I2011" s="5">
        <f>IF(H2011&lt;=p_rot_a,"A",IF(H2011&lt;=p_rot_b,"B","C"))</f>
        <v/>
      </c>
      <c r="J2011" s="5" t="inlineStr">
        <is>
          <t>NO</t>
        </is>
      </c>
    </row>
    <row r="2012">
      <c r="A2012" s="5" t="inlineStr">
        <is>
          <t>101127</t>
        </is>
      </c>
      <c r="B2012" s="5" t="inlineStr">
        <is>
          <t>CAJA CONCRETO VARILLA COPPERWELL 30X30</t>
        </is>
      </c>
      <c r="C2012" s="5" t="inlineStr">
        <is>
          <t>BLOQUES, VARILLAS, MALLAS</t>
        </is>
      </c>
      <c r="D2012" s="11" t="n">
        <v>26</v>
      </c>
      <c r="E2012" s="12" t="n">
        <v>37049.57</v>
      </c>
      <c r="F2012" s="12" t="n">
        <v>119881.67</v>
      </c>
      <c r="G2012" s="14">
        <f>E2012/SUM(E$2:E$4165)</f>
        <v/>
      </c>
      <c r="H2012" s="14">
        <f>H2011+G2012</f>
        <v/>
      </c>
      <c r="I2012" s="5">
        <f>IF(H2012&lt;=p_rot_a,"A",IF(H2012&lt;=p_rot_b,"B","C"))</f>
        <v/>
      </c>
      <c r="J2012" s="5" t="inlineStr">
        <is>
          <t>NO</t>
        </is>
      </c>
    </row>
    <row r="2013">
      <c r="A2013" s="5" t="inlineStr">
        <is>
          <t>728735</t>
        </is>
      </c>
      <c r="B2013" s="5" t="inlineStr">
        <is>
          <t>CACHERA FREGADERO DIAMANTE DORADO LS-3</t>
        </is>
      </c>
      <c r="C2013" s="5" t="inlineStr">
        <is>
          <t>IMPORTACION GRIFERIA</t>
        </is>
      </c>
      <c r="D2013" s="11" t="n">
        <v>3</v>
      </c>
      <c r="E2013" s="12" t="n">
        <v>36998.41</v>
      </c>
      <c r="F2013" s="12" t="n">
        <v>74751.89</v>
      </c>
      <c r="G2013" s="14">
        <f>E2013/SUM(E$2:E$4165)</f>
        <v/>
      </c>
      <c r="H2013" s="14">
        <f>H2012+G2013</f>
        <v/>
      </c>
      <c r="I2013" s="5">
        <f>IF(H2013&lt;=p_rot_a,"A",IF(H2013&lt;=p_rot_b,"B","C"))</f>
        <v/>
      </c>
      <c r="J2013" s="5" t="inlineStr">
        <is>
          <t>NO</t>
        </is>
      </c>
    </row>
    <row r="2014">
      <c r="A2014" s="5" t="inlineStr">
        <is>
          <t>7984</t>
        </is>
      </c>
      <c r="B2014" s="5" t="inlineStr">
        <is>
          <t>JUEGO ASIENTOS LLAVE EMPOTRAR PRICE PFISTER P.P</t>
        </is>
      </c>
      <c r="C2014" s="5" t="inlineStr">
        <is>
          <t>FERRETERIA GENERAL</t>
        </is>
      </c>
      <c r="D2014" s="11" t="n">
        <v>57</v>
      </c>
      <c r="E2014" s="12" t="n">
        <v>36986.68</v>
      </c>
      <c r="F2014" s="12" t="n">
        <v>87809.59</v>
      </c>
      <c r="G2014" s="14">
        <f>E2014/SUM(E$2:E$4165)</f>
        <v/>
      </c>
      <c r="H2014" s="14">
        <f>H2013+G2014</f>
        <v/>
      </c>
      <c r="I2014" s="5">
        <f>IF(H2014&lt;=p_rot_a,"A",IF(H2014&lt;=p_rot_b,"B","C"))</f>
        <v/>
      </c>
      <c r="J2014" s="5" t="inlineStr">
        <is>
          <t>NO</t>
        </is>
      </c>
    </row>
    <row r="2015">
      <c r="A2015" s="5" t="inlineStr">
        <is>
          <t>72452</t>
        </is>
      </c>
      <c r="B2015" s="5" t="inlineStr">
        <is>
          <t>MECHA COLOR 1/2K</t>
        </is>
      </c>
      <c r="C2015" s="5" t="inlineStr">
        <is>
          <t>FERRETERIA GENERAL</t>
        </is>
      </c>
      <c r="D2015" s="11" t="n">
        <v>44</v>
      </c>
      <c r="E2015" s="12" t="n">
        <v>36882.01</v>
      </c>
      <c r="F2015" s="12" t="n">
        <v>85282.00999999999</v>
      </c>
      <c r="G2015" s="14">
        <f>E2015/SUM(E$2:E$4165)</f>
        <v/>
      </c>
      <c r="H2015" s="14">
        <f>H2014+G2015</f>
        <v/>
      </c>
      <c r="I2015" s="5">
        <f>IF(H2015&lt;=p_rot_a,"A",IF(H2015&lt;=p_rot_b,"B","C"))</f>
        <v/>
      </c>
      <c r="J2015" s="5" t="inlineStr">
        <is>
          <t>NO</t>
        </is>
      </c>
    </row>
    <row r="2016">
      <c r="A2016" s="5" t="inlineStr">
        <is>
          <t>72657</t>
        </is>
      </c>
      <c r="B2016" s="5" t="inlineStr">
        <is>
          <t>RODIN PERLIN 3 RECTO RP3R</t>
        </is>
      </c>
      <c r="C2016" s="5" t="inlineStr">
        <is>
          <t>FERRETERIA GENERAL</t>
        </is>
      </c>
      <c r="D2016" s="11" t="n">
        <v>51</v>
      </c>
      <c r="E2016" s="12" t="n">
        <v>36811.35</v>
      </c>
      <c r="F2016" s="12" t="n">
        <v>114308.6</v>
      </c>
      <c r="G2016" s="14">
        <f>E2016/SUM(E$2:E$4165)</f>
        <v/>
      </c>
      <c r="H2016" s="14">
        <f>H2015+G2016</f>
        <v/>
      </c>
      <c r="I2016" s="5">
        <f>IF(H2016&lt;=p_rot_a,"A",IF(H2016&lt;=p_rot_b,"B","C"))</f>
        <v/>
      </c>
      <c r="J2016" s="5" t="inlineStr">
        <is>
          <t>NO</t>
        </is>
      </c>
    </row>
    <row r="2017">
      <c r="A2017" s="5" t="inlineStr">
        <is>
          <t>6196</t>
        </is>
      </c>
      <c r="B2017" s="5" t="inlineStr">
        <is>
          <t xml:space="preserve">MASKING 2 </t>
        </is>
      </c>
      <c r="C2017" s="5" t="inlineStr">
        <is>
          <t>FERRETERIA GENERAL</t>
        </is>
      </c>
      <c r="D2017" s="11" t="n">
        <v>57</v>
      </c>
      <c r="E2017" s="12" t="n">
        <v>36794.72</v>
      </c>
      <c r="F2017" s="12" t="n">
        <v>60543.63</v>
      </c>
      <c r="G2017" s="14">
        <f>E2017/SUM(E$2:E$4165)</f>
        <v/>
      </c>
      <c r="H2017" s="14">
        <f>H2016+G2017</f>
        <v/>
      </c>
      <c r="I2017" s="5">
        <f>IF(H2017&lt;=p_rot_a,"A",IF(H2017&lt;=p_rot_b,"B","C"))</f>
        <v/>
      </c>
      <c r="J2017" s="5" t="inlineStr">
        <is>
          <t>NO</t>
        </is>
      </c>
    </row>
    <row r="2018">
      <c r="A2018" s="5" t="inlineStr">
        <is>
          <t>351100300990787</t>
        </is>
      </c>
      <c r="B2018" s="5" t="inlineStr">
        <is>
          <t>TOTAL DISCO SIERRA CIRCULAR CALZADA 7 1/4 X 60 T TAC231413</t>
        </is>
      </c>
      <c r="C2018" s="5" t="inlineStr">
        <is>
          <t>FERRETERIA GENERAL</t>
        </is>
      </c>
      <c r="D2018" s="11" t="n">
        <v>19</v>
      </c>
      <c r="E2018" s="12" t="n">
        <v>36777.66</v>
      </c>
      <c r="F2018" s="12" t="n">
        <v>104319.24</v>
      </c>
      <c r="G2018" s="14">
        <f>E2018/SUM(E$2:E$4165)</f>
        <v/>
      </c>
      <c r="H2018" s="14">
        <f>H2017+G2018</f>
        <v/>
      </c>
      <c r="I2018" s="5">
        <f>IF(H2018&lt;=p_rot_a,"A",IF(H2018&lt;=p_rot_b,"B","C"))</f>
        <v/>
      </c>
      <c r="J2018" s="5" t="inlineStr">
        <is>
          <t>NO</t>
        </is>
      </c>
    </row>
    <row r="2019">
      <c r="A2019" s="5" t="inlineStr">
        <is>
          <t>978545</t>
        </is>
      </c>
      <c r="B2019" s="5" t="inlineStr">
        <is>
          <t>TOTAL ALICATE UNIVERSAL 8 THT210806</t>
        </is>
      </c>
      <c r="C2019" s="5" t="inlineStr">
        <is>
          <t>FERRETERIA GENERAL</t>
        </is>
      </c>
      <c r="D2019" s="11" t="n">
        <v>28</v>
      </c>
      <c r="E2019" s="12" t="n">
        <v>36777.27</v>
      </c>
      <c r="F2019" s="12" t="n">
        <v>104585.86</v>
      </c>
      <c r="G2019" s="14">
        <f>E2019/SUM(E$2:E$4165)</f>
        <v/>
      </c>
      <c r="H2019" s="14">
        <f>H2018+G2019</f>
        <v/>
      </c>
      <c r="I2019" s="5">
        <f>IF(H2019&lt;=p_rot_a,"A",IF(H2019&lt;=p_rot_b,"B","C"))</f>
        <v/>
      </c>
      <c r="J2019" s="5" t="inlineStr">
        <is>
          <t>NO</t>
        </is>
      </c>
    </row>
    <row r="2020">
      <c r="A2020" s="5" t="inlineStr">
        <is>
          <t>PINT-PA-0001</t>
        </is>
      </c>
      <c r="B2020" s="5" t="inlineStr">
        <is>
          <t>CORONA DURA ARRECIFE OFERTA CUBETA</t>
        </is>
      </c>
      <c r="C2020" s="5" t="inlineStr">
        <is>
          <t>PINTURA ACRILICA</t>
        </is>
      </c>
      <c r="D2020" s="11" t="n">
        <v>6</v>
      </c>
      <c r="E2020" s="12" t="n">
        <v>36759.58</v>
      </c>
      <c r="F2020" s="12" t="n">
        <v>104488.58</v>
      </c>
      <c r="G2020" s="14">
        <f>E2020/SUM(E$2:E$4165)</f>
        <v/>
      </c>
      <c r="H2020" s="14">
        <f>H2019+G2020</f>
        <v/>
      </c>
      <c r="I2020" s="5">
        <f>IF(H2020&lt;=p_rot_a,"A",IF(H2020&lt;=p_rot_b,"B","C"))</f>
        <v/>
      </c>
      <c r="J2020" s="5" t="inlineStr">
        <is>
          <t>NO</t>
        </is>
      </c>
    </row>
    <row r="2021">
      <c r="A2021" s="5" t="inlineStr">
        <is>
          <t>7489</t>
        </is>
      </c>
      <c r="B2021" s="5" t="inlineStr">
        <is>
          <t>CLAVO 1 1/2 CC</t>
        </is>
      </c>
      <c r="C2021" s="5" t="inlineStr">
        <is>
          <t>FERRETERIA GENERAL</t>
        </is>
      </c>
      <c r="D2021" s="11" t="n">
        <v>32.65</v>
      </c>
      <c r="E2021" s="12" t="n">
        <v>36731.85</v>
      </c>
      <c r="F2021" s="12" t="n">
        <v>60056.11</v>
      </c>
      <c r="G2021" s="14">
        <f>E2021/SUM(E$2:E$4165)</f>
        <v/>
      </c>
      <c r="H2021" s="14">
        <f>H2020+G2021</f>
        <v/>
      </c>
      <c r="I2021" s="5">
        <f>IF(H2021&lt;=p_rot_a,"A",IF(H2021&lt;=p_rot_b,"B","C"))</f>
        <v/>
      </c>
      <c r="J2021" s="5" t="inlineStr">
        <is>
          <t>NO</t>
        </is>
      </c>
    </row>
    <row r="2022">
      <c r="A2022" s="5" t="inlineStr">
        <is>
          <t>123412</t>
        </is>
      </c>
      <c r="B2022" s="5" t="inlineStr">
        <is>
          <t>GRASA AKRON 250G MULTIUSO</t>
        </is>
      </c>
      <c r="C2022" s="5" t="inlineStr">
        <is>
          <t>FERRETERIA GENERAL</t>
        </is>
      </c>
      <c r="D2022" s="11" t="n">
        <v>40</v>
      </c>
      <c r="E2022" s="12" t="n">
        <v>36647.77</v>
      </c>
      <c r="F2022" s="12" t="n">
        <v>108822.97</v>
      </c>
      <c r="G2022" s="14">
        <f>E2022/SUM(E$2:E$4165)</f>
        <v/>
      </c>
      <c r="H2022" s="14">
        <f>H2021+G2022</f>
        <v/>
      </c>
      <c r="I2022" s="5">
        <f>IF(H2022&lt;=p_rot_a,"A",IF(H2022&lt;=p_rot_b,"B","C"))</f>
        <v/>
      </c>
      <c r="J2022" s="5" t="inlineStr">
        <is>
          <t>NO</t>
        </is>
      </c>
    </row>
    <row r="2023">
      <c r="A2023" s="5" t="inlineStr">
        <is>
          <t>11158</t>
        </is>
      </c>
      <c r="B2023" s="5" t="inlineStr">
        <is>
          <t>MANIJA INODORO METALICA P1143</t>
        </is>
      </c>
      <c r="C2023" s="5" t="inlineStr">
        <is>
          <t>FERRETERIA GENERAL</t>
        </is>
      </c>
      <c r="D2023" s="11" t="n">
        <v>80</v>
      </c>
      <c r="E2023" s="12" t="n">
        <v>36616.84</v>
      </c>
      <c r="F2023" s="12" t="n">
        <v>79768.84</v>
      </c>
      <c r="G2023" s="14">
        <f>E2023/SUM(E$2:E$4165)</f>
        <v/>
      </c>
      <c r="H2023" s="14">
        <f>H2022+G2023</f>
        <v/>
      </c>
      <c r="I2023" s="5">
        <f>IF(H2023&lt;=p_rot_a,"A",IF(H2023&lt;=p_rot_b,"B","C"))</f>
        <v/>
      </c>
      <c r="J2023" s="5" t="inlineStr">
        <is>
          <t>NO</t>
        </is>
      </c>
    </row>
    <row r="2024">
      <c r="A2024" s="5" t="inlineStr">
        <is>
          <t>351100300991625</t>
        </is>
      </c>
      <c r="B2024" s="5" t="inlineStr">
        <is>
          <t>EISEN LLAVIN TRIPLE PASO NEGRO MATE IZQUIERDO KY715L-MB 4299201029900</t>
        </is>
      </c>
      <c r="C2024" s="5" t="inlineStr">
        <is>
          <t>FERRETERIA GENERAL</t>
        </is>
      </c>
      <c r="D2024" s="11" t="n">
        <v>18</v>
      </c>
      <c r="E2024" s="12" t="n">
        <v>36558.1</v>
      </c>
      <c r="F2024" s="12" t="n">
        <v>106555.5</v>
      </c>
      <c r="G2024" s="14">
        <f>E2024/SUM(E$2:E$4165)</f>
        <v/>
      </c>
      <c r="H2024" s="14">
        <f>H2023+G2024</f>
        <v/>
      </c>
      <c r="I2024" s="5">
        <f>IF(H2024&lt;=p_rot_a,"A",IF(H2024&lt;=p_rot_b,"B","C"))</f>
        <v/>
      </c>
      <c r="J2024" s="5" t="inlineStr">
        <is>
          <t>NO</t>
        </is>
      </c>
    </row>
    <row r="2025">
      <c r="A2025" s="5" t="inlineStr">
        <is>
          <t>179</t>
        </is>
      </c>
      <c r="B2025" s="5" t="inlineStr">
        <is>
          <t>$$ PILA ENCHAPADA GRANDE 1 TANQUE 2 BATEAS  1.25 X 65 #07</t>
        </is>
      </c>
      <c r="C2025" s="5" t="inlineStr">
        <is>
          <t>FERRETERIA GENERAL</t>
        </is>
      </c>
      <c r="D2025" s="11" t="n">
        <v>3</v>
      </c>
      <c r="E2025" s="12" t="n">
        <v>36553.18</v>
      </c>
      <c r="F2025" s="12" t="n">
        <v>140053.18</v>
      </c>
      <c r="G2025" s="14">
        <f>E2025/SUM(E$2:E$4165)</f>
        <v/>
      </c>
      <c r="H2025" s="14">
        <f>H2024+G2025</f>
        <v/>
      </c>
      <c r="I2025" s="5">
        <f>IF(H2025&lt;=p_rot_a,"A",IF(H2025&lt;=p_rot_b,"B","C"))</f>
        <v/>
      </c>
      <c r="J2025" s="5" t="inlineStr">
        <is>
          <t>NO</t>
        </is>
      </c>
    </row>
    <row r="2026">
      <c r="A2026" s="5" t="inlineStr">
        <is>
          <t>PINT-BT-0040</t>
        </is>
      </c>
      <c r="B2026" s="5" t="inlineStr">
        <is>
          <t>LANCO BARNIZ MARINO GALON VA972-4</t>
        </is>
      </c>
      <c r="C2026" s="5" t="inlineStr">
        <is>
          <t>BARNIZ Y TINTES</t>
        </is>
      </c>
      <c r="D2026" s="11" t="n">
        <v>6</v>
      </c>
      <c r="E2026" s="12" t="n">
        <v>36530.9</v>
      </c>
      <c r="F2026" s="12" t="n">
        <v>134294.15</v>
      </c>
      <c r="G2026" s="14">
        <f>E2026/SUM(E$2:E$4165)</f>
        <v/>
      </c>
      <c r="H2026" s="14">
        <f>H2025+G2026</f>
        <v/>
      </c>
      <c r="I2026" s="5">
        <f>IF(H2026&lt;=p_rot_a,"A",IF(H2026&lt;=p_rot_b,"B","C"))</f>
        <v/>
      </c>
      <c r="J2026" s="5" t="inlineStr">
        <is>
          <t>NO</t>
        </is>
      </c>
    </row>
    <row r="2027">
      <c r="A2027" s="5" t="inlineStr">
        <is>
          <t>9285</t>
        </is>
      </c>
      <c r="B2027" s="5" t="inlineStr">
        <is>
          <t>TANQUE AGUA 1100 LTS TRICAPA</t>
        </is>
      </c>
      <c r="C2027" s="5" t="inlineStr">
        <is>
          <t>TUBERIA PVC, CANOAS Y ACCESORIOS</t>
        </is>
      </c>
      <c r="D2027" s="11" t="n">
        <v>2</v>
      </c>
      <c r="E2027" s="12" t="n">
        <v>36520.18</v>
      </c>
      <c r="F2027" s="12" t="n">
        <v>178603.64</v>
      </c>
      <c r="G2027" s="14">
        <f>E2027/SUM(E$2:E$4165)</f>
        <v/>
      </c>
      <c r="H2027" s="14">
        <f>H2026+G2027</f>
        <v/>
      </c>
      <c r="I2027" s="5">
        <f>IF(H2027&lt;=p_rot_a,"A",IF(H2027&lt;=p_rot_b,"B","C"))</f>
        <v/>
      </c>
      <c r="J2027" s="5" t="inlineStr">
        <is>
          <t>NO</t>
        </is>
      </c>
    </row>
    <row r="2028">
      <c r="A2028" s="5" t="inlineStr">
        <is>
          <t>PINT-PS-0015</t>
        </is>
      </c>
      <c r="B2028" s="5" t="inlineStr">
        <is>
          <t>BOSNY SPRAY PREMIER GRIS SB-68</t>
        </is>
      </c>
      <c r="C2028" s="5" t="inlineStr">
        <is>
          <t>PINTURA SPRAY</t>
        </is>
      </c>
      <c r="D2028" s="11" t="n">
        <v>47</v>
      </c>
      <c r="E2028" s="12" t="n">
        <v>36458.99</v>
      </c>
      <c r="F2028" s="12" t="n">
        <v>128018.44</v>
      </c>
      <c r="G2028" s="14">
        <f>E2028/SUM(E$2:E$4165)</f>
        <v/>
      </c>
      <c r="H2028" s="14">
        <f>H2027+G2028</f>
        <v/>
      </c>
      <c r="I2028" s="5">
        <f>IF(H2028&lt;=p_rot_a,"A",IF(H2028&lt;=p_rot_b,"B","C"))</f>
        <v/>
      </c>
      <c r="J2028" s="5" t="inlineStr">
        <is>
          <t>NO</t>
        </is>
      </c>
    </row>
    <row r="2029">
      <c r="A2029" s="5" t="inlineStr">
        <is>
          <t>71021</t>
        </is>
      </c>
      <c r="B2029" s="5" t="inlineStr">
        <is>
          <t>ESPANDER GYPSUN BLANCO 6 U</t>
        </is>
      </c>
      <c r="C2029" s="5" t="inlineStr">
        <is>
          <t>TORNILLERIA</t>
        </is>
      </c>
      <c r="D2029" s="11" t="n">
        <v>220</v>
      </c>
      <c r="E2029" s="12" t="n">
        <v>36439.79</v>
      </c>
      <c r="F2029" s="12" t="n">
        <v>72964.94</v>
      </c>
      <c r="G2029" s="14">
        <f>E2029/SUM(E$2:E$4165)</f>
        <v/>
      </c>
      <c r="H2029" s="14">
        <f>H2028+G2029</f>
        <v/>
      </c>
      <c r="I2029" s="5">
        <f>IF(H2029&lt;=p_rot_a,"A",IF(H2029&lt;=p_rot_b,"B","C"))</f>
        <v/>
      </c>
      <c r="J2029" s="5" t="inlineStr">
        <is>
          <t>NO</t>
        </is>
      </c>
    </row>
    <row r="2030">
      <c r="A2030" s="5" t="inlineStr">
        <is>
          <t>452323</t>
        </is>
      </c>
      <c r="B2030" s="5" t="inlineStr">
        <is>
          <t>3M CINTA DOBLE CARA VHB BLANCA PARA EXTERIORES 3/4 X 5M</t>
        </is>
      </c>
      <c r="C2030" s="5" t="inlineStr">
        <is>
          <t>FERRETERIA GENERAL</t>
        </is>
      </c>
      <c r="D2030" s="11" t="n">
        <v>30</v>
      </c>
      <c r="E2030" s="12" t="n">
        <v>36400.59</v>
      </c>
      <c r="F2030" s="12" t="n">
        <v>108835.47</v>
      </c>
      <c r="G2030" s="14">
        <f>E2030/SUM(E$2:E$4165)</f>
        <v/>
      </c>
      <c r="H2030" s="14">
        <f>H2029+G2030</f>
        <v/>
      </c>
      <c r="I2030" s="5">
        <f>IF(H2030&lt;=p_rot_a,"A",IF(H2030&lt;=p_rot_b,"B","C"))</f>
        <v/>
      </c>
      <c r="J2030" s="5" t="inlineStr">
        <is>
          <t>NO</t>
        </is>
      </c>
    </row>
    <row r="2031">
      <c r="A2031" s="5" t="inlineStr">
        <is>
          <t>3992691</t>
        </is>
      </c>
      <c r="B2031" s="5" t="inlineStr">
        <is>
          <t>DYLLU MAQUINA CORTAR CERAMICA 120CM TDTTR1512 TRABAJO INTERMEDIO</t>
        </is>
      </c>
      <c r="C2031" s="5" t="inlineStr">
        <is>
          <t>HERRAMIENTAS MANUALES</t>
        </is>
      </c>
      <c r="D2031" s="11" t="n">
        <v>9</v>
      </c>
      <c r="E2031" s="12" t="n">
        <v>36341.59</v>
      </c>
      <c r="F2031" s="12" t="n">
        <v>351341.59</v>
      </c>
      <c r="G2031" s="14">
        <f>E2031/SUM(E$2:E$4165)</f>
        <v/>
      </c>
      <c r="H2031" s="14">
        <f>H2030+G2031</f>
        <v/>
      </c>
      <c r="I2031" s="5">
        <f>IF(H2031&lt;=p_rot_a,"A",IF(H2031&lt;=p_rot_b,"B","C"))</f>
        <v/>
      </c>
      <c r="J2031" s="5" t="inlineStr">
        <is>
          <t>NO</t>
        </is>
      </c>
    </row>
    <row r="2032">
      <c r="A2032" s="5" t="inlineStr">
        <is>
          <t>71170</t>
        </is>
      </c>
      <c r="B2032" s="5" t="inlineStr">
        <is>
          <t>TOTAL ANTEOJO SEGURIDAD TRANSPARENTE  TSP301</t>
        </is>
      </c>
      <c r="C2032" s="5" t="inlineStr">
        <is>
          <t>FERRETERIA GENERAL</t>
        </is>
      </c>
      <c r="D2032" s="11" t="n">
        <v>99</v>
      </c>
      <c r="E2032" s="12" t="n">
        <v>36340.65</v>
      </c>
      <c r="F2032" s="12" t="n">
        <v>99459.39</v>
      </c>
      <c r="G2032" s="14">
        <f>E2032/SUM(E$2:E$4165)</f>
        <v/>
      </c>
      <c r="H2032" s="14">
        <f>H2031+G2032</f>
        <v/>
      </c>
      <c r="I2032" s="5">
        <f>IF(H2032&lt;=p_rot_a,"A",IF(H2032&lt;=p_rot_b,"B","C"))</f>
        <v/>
      </c>
      <c r="J2032" s="5" t="inlineStr">
        <is>
          <t>NO</t>
        </is>
      </c>
    </row>
    <row r="2033">
      <c r="A2033" s="5" t="inlineStr">
        <is>
          <t>351100300992925</t>
        </is>
      </c>
      <c r="B2033" s="5" t="inlineStr">
        <is>
          <t>MUEBLE LAVATORIO NEGRO MELAMINA 45X45CM NO INCLUYE LOZA</t>
        </is>
      </c>
      <c r="C2033" s="5" t="inlineStr">
        <is>
          <t>LOZA SANITARIA</t>
        </is>
      </c>
      <c r="D2033" s="11" t="n">
        <v>2</v>
      </c>
      <c r="E2033" s="12" t="n">
        <v>36283.18</v>
      </c>
      <c r="F2033" s="12" t="n">
        <v>79646.02</v>
      </c>
      <c r="G2033" s="14">
        <f>E2033/SUM(E$2:E$4165)</f>
        <v/>
      </c>
      <c r="H2033" s="14">
        <f>H2032+G2033</f>
        <v/>
      </c>
      <c r="I2033" s="5">
        <f>IF(H2033&lt;=p_rot_a,"A",IF(H2033&lt;=p_rot_b,"B","C"))</f>
        <v/>
      </c>
      <c r="J2033" s="5" t="inlineStr">
        <is>
          <t>NO</t>
        </is>
      </c>
    </row>
    <row r="2034">
      <c r="A2034" s="5" t="inlineStr">
        <is>
          <t>71967</t>
        </is>
      </c>
      <c r="B2034" s="5" t="inlineStr">
        <is>
          <t>LLAVIN PICO LORA YALE IZQ S/R 3022</t>
        </is>
      </c>
      <c r="C2034" s="5" t="inlineStr">
        <is>
          <t>FERRETERIA GENERAL</t>
        </is>
      </c>
      <c r="D2034" s="11" t="n">
        <v>8</v>
      </c>
      <c r="E2034" s="12" t="n">
        <v>36256.21</v>
      </c>
      <c r="F2034" s="12" t="n">
        <v>185896.21</v>
      </c>
      <c r="G2034" s="14">
        <f>E2034/SUM(E$2:E$4165)</f>
        <v/>
      </c>
      <c r="H2034" s="14">
        <f>H2033+G2034</f>
        <v/>
      </c>
      <c r="I2034" s="5">
        <f>IF(H2034&lt;=p_rot_a,"A",IF(H2034&lt;=p_rot_b,"B","C"))</f>
        <v/>
      </c>
      <c r="J2034" s="5" t="inlineStr">
        <is>
          <t>NO</t>
        </is>
      </c>
    </row>
    <row r="2035">
      <c r="A2035" s="5" t="inlineStr">
        <is>
          <t>25893</t>
        </is>
      </c>
      <c r="B2035" s="5" t="inlineStr">
        <is>
          <t>TOTAL BROCHA  PLASTICO 4 THT846046</t>
        </is>
      </c>
      <c r="C2035" s="5" t="inlineStr">
        <is>
          <t>FERRETERIA GENERAL</t>
        </is>
      </c>
      <c r="D2035" s="11" t="n">
        <v>42</v>
      </c>
      <c r="E2035" s="12" t="n">
        <v>36234.56</v>
      </c>
      <c r="F2035" s="12" t="n">
        <v>78029.00999999999</v>
      </c>
      <c r="G2035" s="14">
        <f>E2035/SUM(E$2:E$4165)</f>
        <v/>
      </c>
      <c r="H2035" s="14">
        <f>H2034+G2035</f>
        <v/>
      </c>
      <c r="I2035" s="5">
        <f>IF(H2035&lt;=p_rot_a,"A",IF(H2035&lt;=p_rot_b,"B","C"))</f>
        <v/>
      </c>
      <c r="J2035" s="5" t="inlineStr">
        <is>
          <t>NO</t>
        </is>
      </c>
    </row>
    <row r="2036">
      <c r="A2036" s="5" t="inlineStr">
        <is>
          <t>351100300992308</t>
        </is>
      </c>
      <c r="B2036" s="5" t="inlineStr">
        <is>
          <t>ABANICO SOLAR HS 168 FF CARGA DURA APROX 3-4 HORAS</t>
        </is>
      </c>
      <c r="C2036" s="5" t="inlineStr">
        <is>
          <t>IMPORTACION FERRETERIA GENERAL</t>
        </is>
      </c>
      <c r="D2036" s="11" t="n">
        <v>5</v>
      </c>
      <c r="E2036" s="12" t="n">
        <v>36187.77</v>
      </c>
      <c r="F2036" s="12" t="n">
        <v>119026.55</v>
      </c>
      <c r="G2036" s="14">
        <f>E2036/SUM(E$2:E$4165)</f>
        <v/>
      </c>
      <c r="H2036" s="14">
        <f>H2035+G2036</f>
        <v/>
      </c>
      <c r="I2036" s="5">
        <f>IF(H2036&lt;=p_rot_a,"A",IF(H2036&lt;=p_rot_b,"B","C"))</f>
        <v/>
      </c>
      <c r="J2036" s="5" t="inlineStr">
        <is>
          <t>NO</t>
        </is>
      </c>
    </row>
    <row r="2037">
      <c r="A2037" s="5" t="inlineStr">
        <is>
          <t>72348</t>
        </is>
      </c>
      <c r="B2037" s="5" t="inlineStr">
        <is>
          <t>AMARRA PLASTICA BLANCA 8</t>
        </is>
      </c>
      <c r="C2037" s="5" t="inlineStr">
        <is>
          <t>FERRETERIA GENERAL</t>
        </is>
      </c>
      <c r="D2037" s="11" t="n">
        <v>531</v>
      </c>
      <c r="E2037" s="12" t="n">
        <v>36181.04</v>
      </c>
      <c r="F2037" s="12" t="n">
        <v>39119.65</v>
      </c>
      <c r="G2037" s="14">
        <f>E2037/SUM(E$2:E$4165)</f>
        <v/>
      </c>
      <c r="H2037" s="14">
        <f>H2036+G2037</f>
        <v/>
      </c>
      <c r="I2037" s="5">
        <f>IF(H2037&lt;=p_rot_a,"A",IF(H2037&lt;=p_rot_b,"B","C"))</f>
        <v/>
      </c>
      <c r="J2037" s="5" t="inlineStr">
        <is>
          <t>NO</t>
        </is>
      </c>
    </row>
    <row r="2038">
      <c r="A2038" s="5" t="inlineStr">
        <is>
          <t>PINT-AN-0066</t>
        </is>
      </c>
      <c r="B2038" s="5" t="inlineStr">
        <is>
          <t>LANCO ANTI. POLIURETANO AZUL GALON MM94-4</t>
        </is>
      </c>
      <c r="C2038" s="5" t="inlineStr">
        <is>
          <t>ANTICORROSIVOS Y BASE ACEITE</t>
        </is>
      </c>
      <c r="D2038" s="11" t="n">
        <v>9</v>
      </c>
      <c r="E2038" s="12" t="n">
        <v>36124.86</v>
      </c>
      <c r="F2038" s="12" t="n">
        <v>156269.91</v>
      </c>
      <c r="G2038" s="14">
        <f>E2038/SUM(E$2:E$4165)</f>
        <v/>
      </c>
      <c r="H2038" s="14">
        <f>H2037+G2038</f>
        <v/>
      </c>
      <c r="I2038" s="5">
        <f>IF(H2038&lt;=p_rot_a,"A",IF(H2038&lt;=p_rot_b,"B","C"))</f>
        <v/>
      </c>
      <c r="J2038" s="5" t="inlineStr">
        <is>
          <t>NO</t>
        </is>
      </c>
    </row>
    <row r="2039">
      <c r="A2039" s="5" t="inlineStr">
        <is>
          <t>351100300992096</t>
        </is>
      </c>
      <c r="B2039" s="5" t="inlineStr">
        <is>
          <t>TOTAL HIDRO LAVADORA INALAM 20V 24.8BAR SIN BATERIA TPWLI2008 TPWLI2036</t>
        </is>
      </c>
      <c r="C2039" s="5" t="inlineStr">
        <is>
          <t>HERRAMIENTAS ELECTRICAS</t>
        </is>
      </c>
      <c r="D2039" s="11" t="n">
        <v>5</v>
      </c>
      <c r="E2039" s="12" t="n">
        <v>36124.17</v>
      </c>
      <c r="F2039" s="12" t="n">
        <v>127339.88</v>
      </c>
      <c r="G2039" s="14">
        <f>E2039/SUM(E$2:E$4165)</f>
        <v/>
      </c>
      <c r="H2039" s="14">
        <f>H2038+G2039</f>
        <v/>
      </c>
      <c r="I2039" s="5">
        <f>IF(H2039&lt;=p_rot_a,"A",IF(H2039&lt;=p_rot_b,"B","C"))</f>
        <v/>
      </c>
      <c r="J2039" s="5" t="inlineStr">
        <is>
          <t>NO</t>
        </is>
      </c>
    </row>
    <row r="2040">
      <c r="A2040" s="5" t="inlineStr">
        <is>
          <t>1055</t>
        </is>
      </c>
      <c r="B2040" s="5" t="inlineStr">
        <is>
          <t>CABLE TGP 3X14</t>
        </is>
      </c>
      <c r="C2040" s="5" t="inlineStr">
        <is>
          <t>ACCESORIOS ELECTRICOS Y CABLES</t>
        </is>
      </c>
      <c r="D2040" s="11" t="n">
        <v>52</v>
      </c>
      <c r="E2040" s="12" t="n">
        <v>36115.42</v>
      </c>
      <c r="F2040" s="12" t="n">
        <v>79411.14</v>
      </c>
      <c r="G2040" s="14">
        <f>E2040/SUM(E$2:E$4165)</f>
        <v/>
      </c>
      <c r="H2040" s="14">
        <f>H2039+G2040</f>
        <v/>
      </c>
      <c r="I2040" s="5">
        <f>IF(H2040&lt;=p_rot_a,"A",IF(H2040&lt;=p_rot_b,"B","C"))</f>
        <v/>
      </c>
      <c r="J2040" s="5" t="inlineStr">
        <is>
          <t>NO</t>
        </is>
      </c>
    </row>
    <row r="2041">
      <c r="A2041" s="5" t="inlineStr">
        <is>
          <t>420420885</t>
        </is>
      </c>
      <c r="B2041" s="5" t="inlineStr">
        <is>
          <t>PROTECTO MEGA FILLER MASILLA POLIESTER 1/4 GL (0.946L) MERULA</t>
        </is>
      </c>
      <c r="C2041" s="5" t="inlineStr">
        <is>
          <t>SIN CATEGORIA</t>
        </is>
      </c>
      <c r="D2041" s="11" t="n">
        <v>15</v>
      </c>
      <c r="E2041" s="12" t="n">
        <v>35994.32</v>
      </c>
      <c r="F2041" s="12" t="n">
        <v>87319.02</v>
      </c>
      <c r="G2041" s="14">
        <f>E2041/SUM(E$2:E$4165)</f>
        <v/>
      </c>
      <c r="H2041" s="14">
        <f>H2040+G2041</f>
        <v/>
      </c>
      <c r="I2041" s="5">
        <f>IF(H2041&lt;=p_rot_a,"A",IF(H2041&lt;=p_rot_b,"B","C"))</f>
        <v/>
      </c>
      <c r="J2041" s="5" t="inlineStr">
        <is>
          <t>NO</t>
        </is>
      </c>
    </row>
    <row r="2042">
      <c r="A2042" s="5" t="inlineStr">
        <is>
          <t>351100300991925</t>
        </is>
      </c>
      <c r="B2042" s="5" t="inlineStr">
        <is>
          <t>METALES CACHERA BOWL INOXIDABLE CROMADA MET-631 MET-445</t>
        </is>
      </c>
      <c r="C2042" s="5" t="inlineStr">
        <is>
          <t>SIN CATEGORIA</t>
        </is>
      </c>
      <c r="D2042" s="11" t="n">
        <v>6</v>
      </c>
      <c r="E2042" s="12" t="n">
        <v>35856.16</v>
      </c>
      <c r="F2042" s="12" t="n">
        <v>130463.44</v>
      </c>
      <c r="G2042" s="14">
        <f>E2042/SUM(E$2:E$4165)</f>
        <v/>
      </c>
      <c r="H2042" s="14">
        <f>H2041+G2042</f>
        <v/>
      </c>
      <c r="I2042" s="5">
        <f>IF(H2042&lt;=p_rot_a,"A",IF(H2042&lt;=p_rot_b,"B","C"))</f>
        <v/>
      </c>
      <c r="J2042" s="5" t="inlineStr">
        <is>
          <t>NO</t>
        </is>
      </c>
    </row>
    <row r="2043">
      <c r="A2043" s="5" t="inlineStr">
        <is>
          <t>351100300992375</t>
        </is>
      </c>
      <c r="B2043" s="5" t="inlineStr">
        <is>
          <t>LAMPARA NEGRA LED REDOM. EMPOT. 720LM 12W 100-240V WELLMAX NEGRA NEGRA</t>
        </is>
      </c>
      <c r="C2043" s="5" t="inlineStr">
        <is>
          <t>BOMBILLOS Y LAMPARAS</t>
        </is>
      </c>
      <c r="D2043" s="11" t="n">
        <v>22</v>
      </c>
      <c r="E2043" s="12" t="n">
        <v>35839.44</v>
      </c>
      <c r="F2043" s="12" t="n">
        <v>71875.44</v>
      </c>
      <c r="G2043" s="14">
        <f>E2043/SUM(E$2:E$4165)</f>
        <v/>
      </c>
      <c r="H2043" s="14">
        <f>H2042+G2043</f>
        <v/>
      </c>
      <c r="I2043" s="5">
        <f>IF(H2043&lt;=p_rot_a,"A",IF(H2043&lt;=p_rot_b,"B","C"))</f>
        <v/>
      </c>
      <c r="J2043" s="5" t="inlineStr">
        <is>
          <t>NO</t>
        </is>
      </c>
    </row>
    <row r="2044">
      <c r="A2044" s="5" t="inlineStr">
        <is>
          <t>PINT-PA-0077</t>
        </is>
      </c>
      <c r="B2044" s="5" t="inlineStr">
        <is>
          <t>SUPRA LATEX BLANCO MATE 1/4 VA950-5</t>
        </is>
      </c>
      <c r="C2044" s="5" t="inlineStr">
        <is>
          <t>PINTURA ACRILICA</t>
        </is>
      </c>
      <c r="D2044" s="11" t="n">
        <v>25</v>
      </c>
      <c r="E2044" s="12" t="n">
        <v>35825.56</v>
      </c>
      <c r="F2044" s="12" t="n">
        <v>112138.81</v>
      </c>
      <c r="G2044" s="14">
        <f>E2044/SUM(E$2:E$4165)</f>
        <v/>
      </c>
      <c r="H2044" s="14">
        <f>H2043+G2044</f>
        <v/>
      </c>
      <c r="I2044" s="5">
        <f>IF(H2044&lt;=p_rot_a,"A",IF(H2044&lt;=p_rot_b,"B","C"))</f>
        <v/>
      </c>
      <c r="J2044" s="5" t="inlineStr">
        <is>
          <t>NO</t>
        </is>
      </c>
    </row>
    <row r="2045">
      <c r="A2045" s="5" t="inlineStr">
        <is>
          <t>54834</t>
        </is>
      </c>
      <c r="B2045" s="5" t="inlineStr">
        <is>
          <t>DESAGUE PARA BAÑO DORADO TIPO POP UP 4 PULG CUADRADO ACERO INOX HTK-RJ-B/G</t>
        </is>
      </c>
      <c r="C2045" s="5" t="inlineStr">
        <is>
          <t>IMPORTACION GRIFERIA</t>
        </is>
      </c>
      <c r="D2045" s="11" t="n">
        <v>9</v>
      </c>
      <c r="E2045" s="12" t="n">
        <v>35750.26</v>
      </c>
      <c r="F2045" s="12" t="n">
        <v>51597.35</v>
      </c>
      <c r="G2045" s="14">
        <f>E2045/SUM(E$2:E$4165)</f>
        <v/>
      </c>
      <c r="H2045" s="14">
        <f>H2044+G2045</f>
        <v/>
      </c>
      <c r="I2045" s="5">
        <f>IF(H2045&lt;=p_rot_a,"A",IF(H2045&lt;=p_rot_b,"B","C"))</f>
        <v/>
      </c>
      <c r="J2045" s="5" t="inlineStr">
        <is>
          <t>NO</t>
        </is>
      </c>
    </row>
    <row r="2046">
      <c r="A2046" s="5" t="inlineStr">
        <is>
          <t>10200013</t>
        </is>
      </c>
      <c r="B2046" s="5" t="inlineStr">
        <is>
          <t>TUBO REDONDO P/MALLA  2  1.50MM GALVANIZADO</t>
        </is>
      </c>
      <c r="C2046" s="5" t="inlineStr">
        <is>
          <t>SIN CATEGORIA</t>
        </is>
      </c>
      <c r="D2046" s="11" t="n">
        <v>25</v>
      </c>
      <c r="E2046" s="12" t="n">
        <v>35700.75</v>
      </c>
      <c r="F2046" s="12" t="n">
        <v>209850.75</v>
      </c>
      <c r="G2046" s="14">
        <f>E2046/SUM(E$2:E$4165)</f>
        <v/>
      </c>
      <c r="H2046" s="14">
        <f>H2045+G2046</f>
        <v/>
      </c>
      <c r="I2046" s="5">
        <f>IF(H2046&lt;=p_rot_a,"A",IF(H2046&lt;=p_rot_b,"B","C"))</f>
        <v/>
      </c>
      <c r="J2046" s="5" t="inlineStr">
        <is>
          <t>NO</t>
        </is>
      </c>
    </row>
    <row r="2047">
      <c r="A2047" s="5" t="inlineStr">
        <is>
          <t>351100300991531</t>
        </is>
      </c>
      <c r="B2047" s="5" t="inlineStr">
        <is>
          <t>ARIS CEMENTO GRIS 60X60 CAJA 1.44M2 MATE CERAMICA PRIMERA CALIDAD</t>
        </is>
      </c>
      <c r="C2047" s="5" t="inlineStr">
        <is>
          <t>SIN CATEGORIA</t>
        </is>
      </c>
      <c r="D2047" s="11" t="n">
        <v>23</v>
      </c>
      <c r="E2047" s="12" t="n">
        <v>35656.65</v>
      </c>
      <c r="F2047" s="12" t="n">
        <v>151392.27</v>
      </c>
      <c r="G2047" s="14">
        <f>E2047/SUM(E$2:E$4165)</f>
        <v/>
      </c>
      <c r="H2047" s="14">
        <f>H2046+G2047</f>
        <v/>
      </c>
      <c r="I2047" s="5">
        <f>IF(H2047&lt;=p_rot_a,"A",IF(H2047&lt;=p_rot_b,"B","C"))</f>
        <v/>
      </c>
      <c r="J2047" s="5" t="inlineStr">
        <is>
          <t>NO</t>
        </is>
      </c>
    </row>
    <row r="2048">
      <c r="A2048" s="5" t="inlineStr">
        <is>
          <t>76598</t>
        </is>
      </c>
      <c r="B2048" s="5" t="inlineStr">
        <is>
          <t>2DA TABLILLA PVC BLANCA LISA SEGUNDA CALIDAD 11.80m2 PAQ 10 UNIDADES</t>
        </is>
      </c>
      <c r="C2048" s="5" t="inlineStr">
        <is>
          <t>SIN CATEGORIA</t>
        </is>
      </c>
      <c r="D2048" s="11" t="n">
        <v>51</v>
      </c>
      <c r="E2048" s="12" t="n">
        <v>35654.87</v>
      </c>
      <c r="F2048" s="12" t="n">
        <v>902654.87</v>
      </c>
      <c r="G2048" s="14">
        <f>E2048/SUM(E$2:E$4165)</f>
        <v/>
      </c>
      <c r="H2048" s="14">
        <f>H2047+G2048</f>
        <v/>
      </c>
      <c r="I2048" s="5">
        <f>IF(H2048&lt;=p_rot_a,"A",IF(H2048&lt;=p_rot_b,"B","C"))</f>
        <v/>
      </c>
      <c r="J2048" s="5" t="inlineStr">
        <is>
          <t>SI</t>
        </is>
      </c>
    </row>
    <row r="2049">
      <c r="A2049" s="5" t="inlineStr">
        <is>
          <t>34293</t>
        </is>
      </c>
      <c r="B2049" s="5" t="inlineStr">
        <is>
          <t>ECCOLE ADHESIVO P/ZAPATOS</t>
        </is>
      </c>
      <c r="C2049" s="5" t="inlineStr">
        <is>
          <t>FERRETERIA GENERAL</t>
        </is>
      </c>
      <c r="D2049" s="11" t="n">
        <v>44</v>
      </c>
      <c r="E2049" s="12" t="n">
        <v>35551.8</v>
      </c>
      <c r="F2049" s="12" t="n">
        <v>107281.8</v>
      </c>
      <c r="G2049" s="14">
        <f>E2049/SUM(E$2:E$4165)</f>
        <v/>
      </c>
      <c r="H2049" s="14">
        <f>H2048+G2049</f>
        <v/>
      </c>
      <c r="I2049" s="5">
        <f>IF(H2049&lt;=p_rot_a,"A",IF(H2049&lt;=p_rot_b,"B","C"))</f>
        <v/>
      </c>
      <c r="J2049" s="5" t="inlineStr">
        <is>
          <t>NO</t>
        </is>
      </c>
    </row>
    <row r="2050">
      <c r="A2050" s="5" t="inlineStr">
        <is>
          <t>73108</t>
        </is>
      </c>
      <c r="B2050" s="5" t="inlineStr">
        <is>
          <t>TOTAL DISCO DIAMANTADO 4 1/2 TURBO  TAC2131151</t>
        </is>
      </c>
      <c r="C2050" s="5" t="inlineStr">
        <is>
          <t>FERRETERIA GENERAL</t>
        </is>
      </c>
      <c r="D2050" s="11" t="n">
        <v>20</v>
      </c>
      <c r="E2050" s="12" t="n">
        <v>35531.33</v>
      </c>
      <c r="F2050" s="12" t="n">
        <v>69805.03999999999</v>
      </c>
      <c r="G2050" s="14">
        <f>E2050/SUM(E$2:E$4165)</f>
        <v/>
      </c>
      <c r="H2050" s="14">
        <f>H2049+G2050</f>
        <v/>
      </c>
      <c r="I2050" s="5">
        <f>IF(H2050&lt;=p_rot_a,"A",IF(H2050&lt;=p_rot_b,"B","C"))</f>
        <v/>
      </c>
      <c r="J2050" s="5" t="inlineStr">
        <is>
          <t>NO</t>
        </is>
      </c>
    </row>
    <row r="2051">
      <c r="A2051" s="5" t="inlineStr">
        <is>
          <t>81234</t>
        </is>
      </c>
      <c r="B2051" s="5" t="inlineStr">
        <is>
          <t>TOTAL CANDADO 60MM TLK32602</t>
        </is>
      </c>
      <c r="C2051" s="5" t="inlineStr">
        <is>
          <t>FERRETERIA GENERAL</t>
        </is>
      </c>
      <c r="D2051" s="11" t="n">
        <v>21</v>
      </c>
      <c r="E2051" s="12" t="n">
        <v>35515.9</v>
      </c>
      <c r="F2051" s="12" t="n">
        <v>137736.55</v>
      </c>
      <c r="G2051" s="14">
        <f>E2051/SUM(E$2:E$4165)</f>
        <v/>
      </c>
      <c r="H2051" s="14">
        <f>H2050+G2051</f>
        <v/>
      </c>
      <c r="I2051" s="5">
        <f>IF(H2051&lt;=p_rot_a,"A",IF(H2051&lt;=p_rot_b,"B","C"))</f>
        <v/>
      </c>
      <c r="J2051" s="5" t="inlineStr">
        <is>
          <t>NO</t>
        </is>
      </c>
    </row>
    <row r="2052">
      <c r="A2052" s="5" t="inlineStr">
        <is>
          <t>PINT-SE-0004</t>
        </is>
      </c>
      <c r="B2052" s="5" t="inlineStr">
        <is>
          <t>LANCO STAIN KILLER 1/4 BLOQUEADOR DE MANCHAS WP039-5</t>
        </is>
      </c>
      <c r="C2052" s="5" t="inlineStr">
        <is>
          <t>SELLADORES</t>
        </is>
      </c>
      <c r="D2052" s="11" t="n">
        <v>17</v>
      </c>
      <c r="E2052" s="12" t="n">
        <v>35453.4</v>
      </c>
      <c r="F2052" s="12" t="n">
        <v>126041.4</v>
      </c>
      <c r="G2052" s="14">
        <f>E2052/SUM(E$2:E$4165)</f>
        <v/>
      </c>
      <c r="H2052" s="14">
        <f>H2051+G2052</f>
        <v/>
      </c>
      <c r="I2052" s="5">
        <f>IF(H2052&lt;=p_rot_a,"A",IF(H2052&lt;=p_rot_b,"B","C"))</f>
        <v/>
      </c>
      <c r="J2052" s="5" t="inlineStr">
        <is>
          <t>NO</t>
        </is>
      </c>
    </row>
    <row r="2053">
      <c r="A2053" s="5" t="inlineStr">
        <is>
          <t>9138</t>
        </is>
      </c>
      <c r="B2053" s="5" t="inlineStr">
        <is>
          <t>UNION CPVC CON ROSCA ADAPTADOR AGUA CALIENTE</t>
        </is>
      </c>
      <c r="C2053" s="5" t="inlineStr">
        <is>
          <t>TUBERIA PVC, CANOAS Y ACCESORIOS</t>
        </is>
      </c>
      <c r="D2053" s="11" t="n">
        <v>55</v>
      </c>
      <c r="E2053" s="12" t="n">
        <v>35340.34</v>
      </c>
      <c r="F2053" s="12" t="n">
        <v>69420.58</v>
      </c>
      <c r="G2053" s="14">
        <f>E2053/SUM(E$2:E$4165)</f>
        <v/>
      </c>
      <c r="H2053" s="14">
        <f>H2052+G2053</f>
        <v/>
      </c>
      <c r="I2053" s="5">
        <f>IF(H2053&lt;=p_rot_a,"A",IF(H2053&lt;=p_rot_b,"B","C"))</f>
        <v/>
      </c>
      <c r="J2053" s="5" t="inlineStr">
        <is>
          <t>NO</t>
        </is>
      </c>
    </row>
    <row r="2054">
      <c r="A2054" s="5" t="inlineStr">
        <is>
          <t>111278</t>
        </is>
      </c>
      <c r="B2054" s="5" t="inlineStr">
        <is>
          <t>$$ LLAVE FREGADERO SENCILLA CUELLO FLEXIBLE 90117C EZ-FLO</t>
        </is>
      </c>
      <c r="C2054" s="5" t="inlineStr">
        <is>
          <t>GRIFERIA - ACC. BAÑO Y COCINA</t>
        </is>
      </c>
      <c r="D2054" s="11" t="n">
        <v>13</v>
      </c>
      <c r="E2054" s="12" t="n">
        <v>35302.85</v>
      </c>
      <c r="F2054" s="12" t="n">
        <v>123559.98</v>
      </c>
      <c r="G2054" s="14">
        <f>E2054/SUM(E$2:E$4165)</f>
        <v/>
      </c>
      <c r="H2054" s="14">
        <f>H2053+G2054</f>
        <v/>
      </c>
      <c r="I2054" s="5">
        <f>IF(H2054&lt;=p_rot_a,"A",IF(H2054&lt;=p_rot_b,"B","C"))</f>
        <v/>
      </c>
      <c r="J2054" s="5" t="inlineStr">
        <is>
          <t>NO</t>
        </is>
      </c>
    </row>
    <row r="2055">
      <c r="A2055" s="5" t="inlineStr">
        <is>
          <t>72815</t>
        </is>
      </c>
      <c r="B2055" s="5" t="inlineStr">
        <is>
          <t>CINTA PAPEL GRANDE GYPSUM 150M</t>
        </is>
      </c>
      <c r="C2055" s="5" t="inlineStr">
        <is>
          <t>FERRETERIA GENERAL</t>
        </is>
      </c>
      <c r="D2055" s="11" t="n">
        <v>47</v>
      </c>
      <c r="E2055" s="12" t="n">
        <v>35302.52</v>
      </c>
      <c r="F2055" s="12" t="n">
        <v>127643.42</v>
      </c>
      <c r="G2055" s="14">
        <f>E2055/SUM(E$2:E$4165)</f>
        <v/>
      </c>
      <c r="H2055" s="14">
        <f>H2054+G2055</f>
        <v/>
      </c>
      <c r="I2055" s="5">
        <f>IF(H2055&lt;=p_rot_a,"A",IF(H2055&lt;=p_rot_b,"B","C"))</f>
        <v/>
      </c>
      <c r="J2055" s="5" t="inlineStr">
        <is>
          <t>NO</t>
        </is>
      </c>
    </row>
    <row r="2056">
      <c r="A2056" s="5" t="inlineStr">
        <is>
          <t>351100300992830</t>
        </is>
      </c>
      <c r="B2056" s="5" t="inlineStr">
        <is>
          <t>ASPERSION CUADRADA CORMADA CON ASPERSION TIPO TELEFONO HTK-SET-2</t>
        </is>
      </c>
      <c r="C2056" s="5" t="inlineStr">
        <is>
          <t>IMPORTACION GRIFERIA</t>
        </is>
      </c>
      <c r="D2056" s="11" t="n">
        <v>7</v>
      </c>
      <c r="E2056" s="12" t="n">
        <v>35291.6</v>
      </c>
      <c r="F2056" s="12" t="n">
        <v>67849.56</v>
      </c>
      <c r="G2056" s="14">
        <f>E2056/SUM(E$2:E$4165)</f>
        <v/>
      </c>
      <c r="H2056" s="14">
        <f>H2055+G2056</f>
        <v/>
      </c>
      <c r="I2056" s="5">
        <f>IF(H2056&lt;=p_rot_a,"A",IF(H2056&lt;=p_rot_b,"B","C"))</f>
        <v/>
      </c>
      <c r="J2056" s="5" t="inlineStr">
        <is>
          <t>NO</t>
        </is>
      </c>
    </row>
    <row r="2057">
      <c r="A2057" s="5" t="inlineStr">
        <is>
          <t>71760</t>
        </is>
      </c>
      <c r="B2057" s="5" t="inlineStr">
        <is>
          <t>TOTAL DISCO FLAP #60 41/2 TAC631152</t>
        </is>
      </c>
      <c r="C2057" s="5" t="inlineStr">
        <is>
          <t>FERRETERIA GENERAL</t>
        </is>
      </c>
      <c r="D2057" s="11" t="n">
        <v>80</v>
      </c>
      <c r="E2057" s="12" t="n">
        <v>35245.61</v>
      </c>
      <c r="F2057" s="12" t="n">
        <v>71159.21000000001</v>
      </c>
      <c r="G2057" s="14">
        <f>E2057/SUM(E$2:E$4165)</f>
        <v/>
      </c>
      <c r="H2057" s="14">
        <f>H2056+G2057</f>
        <v/>
      </c>
      <c r="I2057" s="5">
        <f>IF(H2057&lt;=p_rot_a,"A",IF(H2057&lt;=p_rot_b,"B","C"))</f>
        <v/>
      </c>
      <c r="J2057" s="5" t="inlineStr">
        <is>
          <t>NO</t>
        </is>
      </c>
    </row>
    <row r="2058">
      <c r="A2058" s="5" t="inlineStr">
        <is>
          <t>921</t>
        </is>
      </c>
      <c r="B2058" s="5" t="inlineStr">
        <is>
          <t>METRO TUBO PVC 2 PVC</t>
        </is>
      </c>
      <c r="C2058" s="5" t="inlineStr">
        <is>
          <t>TUBERIA PVC, CANOAS Y ACCESORIOS</t>
        </is>
      </c>
      <c r="D2058" s="11" t="n">
        <v>293</v>
      </c>
      <c r="E2058" s="12" t="n">
        <v>35241.24</v>
      </c>
      <c r="F2058" s="12" t="n">
        <v>386841.24</v>
      </c>
      <c r="G2058" s="14">
        <f>E2058/SUM(E$2:E$4165)</f>
        <v/>
      </c>
      <c r="H2058" s="14">
        <f>H2057+G2058</f>
        <v/>
      </c>
      <c r="I2058" s="5">
        <f>IF(H2058&lt;=p_rot_a,"A",IF(H2058&lt;=p_rot_b,"B","C"))</f>
        <v/>
      </c>
      <c r="J2058" s="5" t="inlineStr">
        <is>
          <t>NO</t>
        </is>
      </c>
    </row>
    <row r="2059">
      <c r="A2059" s="5" t="inlineStr">
        <is>
          <t>PINT-PA-0004</t>
        </is>
      </c>
      <c r="B2059" s="5" t="inlineStr">
        <is>
          <t>CORONA DURA CELESTE CIELO OFERTA CUBETA</t>
        </is>
      </c>
      <c r="C2059" s="5" t="inlineStr">
        <is>
          <t>PINTURA ACRILICA</t>
        </is>
      </c>
      <c r="D2059" s="11" t="n">
        <v>5</v>
      </c>
      <c r="E2059" s="12" t="n">
        <v>35234.58</v>
      </c>
      <c r="F2059" s="12" t="n">
        <v>88495.58</v>
      </c>
      <c r="G2059" s="14">
        <f>E2059/SUM(E$2:E$4165)</f>
        <v/>
      </c>
      <c r="H2059" s="14">
        <f>H2058+G2059</f>
        <v/>
      </c>
      <c r="I2059" s="5">
        <f>IF(H2059&lt;=p_rot_a,"A",IF(H2059&lt;=p_rot_b,"B","C"))</f>
        <v/>
      </c>
      <c r="J2059" s="5" t="inlineStr">
        <is>
          <t>NO</t>
        </is>
      </c>
    </row>
    <row r="2060">
      <c r="A2060" s="5" t="inlineStr">
        <is>
          <t>351100300991257</t>
        </is>
      </c>
      <c r="B2060" s="5" t="inlineStr">
        <is>
          <t>TRUPER MEZCLADOR DE PINTURA 120X60 REV-12</t>
        </is>
      </c>
      <c r="C2060" s="5" t="inlineStr">
        <is>
          <t>HERRAMIENTA ELECTRICA</t>
        </is>
      </c>
      <c r="D2060" s="11" t="n">
        <v>22</v>
      </c>
      <c r="E2060" s="12" t="n">
        <v>35121.98</v>
      </c>
      <c r="F2060" s="12" t="n">
        <v>101640.89</v>
      </c>
      <c r="G2060" s="14">
        <f>E2060/SUM(E$2:E$4165)</f>
        <v/>
      </c>
      <c r="H2060" s="14">
        <f>H2059+G2060</f>
        <v/>
      </c>
      <c r="I2060" s="5">
        <f>IF(H2060&lt;=p_rot_a,"A",IF(H2060&lt;=p_rot_b,"B","C"))</f>
        <v/>
      </c>
      <c r="J2060" s="5" t="inlineStr">
        <is>
          <t>NO</t>
        </is>
      </c>
    </row>
    <row r="2061">
      <c r="A2061" s="5" t="inlineStr">
        <is>
          <t>351100300991013</t>
        </is>
      </c>
      <c r="B2061" s="5" t="inlineStr">
        <is>
          <t>FISHER ESPUMA EXPANSIVA GRANDE 750 ML 94728 PU1/750</t>
        </is>
      </c>
      <c r="C2061" s="5" t="inlineStr">
        <is>
          <t>PINTURAS Y SELLADORES</t>
        </is>
      </c>
      <c r="D2061" s="11" t="n">
        <v>17</v>
      </c>
      <c r="E2061" s="12" t="n">
        <v>34987.4</v>
      </c>
      <c r="F2061" s="12" t="n">
        <v>123549.92</v>
      </c>
      <c r="G2061" s="14">
        <f>E2061/SUM(E$2:E$4165)</f>
        <v/>
      </c>
      <c r="H2061" s="14">
        <f>H2060+G2061</f>
        <v/>
      </c>
      <c r="I2061" s="5">
        <f>IF(H2061&lt;=p_rot_a,"A",IF(H2061&lt;=p_rot_b,"B","C"))</f>
        <v/>
      </c>
      <c r="J2061" s="5" t="inlineStr">
        <is>
          <t>NO</t>
        </is>
      </c>
    </row>
    <row r="2062">
      <c r="A2062" s="5" t="inlineStr">
        <is>
          <t>6705</t>
        </is>
      </c>
      <c r="B2062" s="5" t="inlineStr">
        <is>
          <t>BROCHIN TECHO 6PULG NOVA BN00306</t>
        </is>
      </c>
      <c r="C2062" s="5" t="inlineStr">
        <is>
          <t>FERRETERIA GENERAL</t>
        </is>
      </c>
      <c r="D2062" s="11" t="n">
        <v>26</v>
      </c>
      <c r="E2062" s="12" t="n">
        <v>34981.49</v>
      </c>
      <c r="F2062" s="12" t="n">
        <v>89847.45</v>
      </c>
      <c r="G2062" s="14">
        <f>E2062/SUM(E$2:E$4165)</f>
        <v/>
      </c>
      <c r="H2062" s="14">
        <f>H2061+G2062</f>
        <v/>
      </c>
      <c r="I2062" s="5">
        <f>IF(H2062&lt;=p_rot_a,"A",IF(H2062&lt;=p_rot_b,"B","C"))</f>
        <v/>
      </c>
      <c r="J2062" s="5" t="inlineStr">
        <is>
          <t>NO</t>
        </is>
      </c>
    </row>
    <row r="2063">
      <c r="A2063" s="5" t="inlineStr">
        <is>
          <t>71314</t>
        </is>
      </c>
      <c r="B2063" s="5" t="inlineStr">
        <is>
          <t>ARANDELA PLANA 5/16</t>
        </is>
      </c>
      <c r="C2063" s="5" t="inlineStr">
        <is>
          <t>TORNILLERIA</t>
        </is>
      </c>
      <c r="D2063" s="11" t="n">
        <v>1301</v>
      </c>
      <c r="E2063" s="12" t="n">
        <v>34971.34</v>
      </c>
      <c r="F2063" s="12" t="n">
        <v>45366.84</v>
      </c>
      <c r="G2063" s="14">
        <f>E2063/SUM(E$2:E$4165)</f>
        <v/>
      </c>
      <c r="H2063" s="14">
        <f>H2062+G2063</f>
        <v/>
      </c>
      <c r="I2063" s="5">
        <f>IF(H2063&lt;=p_rot_a,"A",IF(H2063&lt;=p_rot_b,"B","C"))</f>
        <v/>
      </c>
      <c r="J2063" s="5" t="inlineStr">
        <is>
          <t>NO</t>
        </is>
      </c>
    </row>
    <row r="2064">
      <c r="A2064" s="5" t="inlineStr">
        <is>
          <t>10120009</t>
        </is>
      </c>
      <c r="B2064" s="5" t="inlineStr">
        <is>
          <t>PLATINA 1 1/2 X 1/8</t>
        </is>
      </c>
      <c r="C2064" s="5" t="inlineStr">
        <is>
          <t>PLATINA HIERRO</t>
        </is>
      </c>
      <c r="D2064" s="11" t="n">
        <v>32</v>
      </c>
      <c r="E2064" s="12" t="n">
        <v>34919.11</v>
      </c>
      <c r="F2064" s="12" t="n">
        <v>122388.6</v>
      </c>
      <c r="G2064" s="14">
        <f>E2064/SUM(E$2:E$4165)</f>
        <v/>
      </c>
      <c r="H2064" s="14">
        <f>H2063+G2064</f>
        <v/>
      </c>
      <c r="I2064" s="5">
        <f>IF(H2064&lt;=p_rot_a,"A",IF(H2064&lt;=p_rot_b,"B","C"))</f>
        <v/>
      </c>
      <c r="J2064" s="5" t="inlineStr">
        <is>
          <t>NO</t>
        </is>
      </c>
    </row>
    <row r="2065">
      <c r="A2065" s="5" t="inlineStr">
        <is>
          <t>14100039</t>
        </is>
      </c>
      <c r="B2065" s="5" t="inlineStr">
        <is>
          <t>PUERTA CONTEMPORANEA PINO 100 X 210 CM</t>
        </is>
      </c>
      <c r="C2065" s="5" t="inlineStr">
        <is>
          <t>SIN CATEGORIA</t>
        </is>
      </c>
      <c r="D2065" s="11" t="n">
        <v>3</v>
      </c>
      <c r="E2065" s="12" t="n">
        <v>34904.71</v>
      </c>
      <c r="F2065" s="12" t="n">
        <v>132740.71</v>
      </c>
      <c r="G2065" s="14">
        <f>E2065/SUM(E$2:E$4165)</f>
        <v/>
      </c>
      <c r="H2065" s="14">
        <f>H2064+G2065</f>
        <v/>
      </c>
      <c r="I2065" s="5">
        <f>IF(H2065&lt;=p_rot_a,"A",IF(H2065&lt;=p_rot_b,"B","C"))</f>
        <v/>
      </c>
      <c r="J2065" s="5" t="inlineStr">
        <is>
          <t>NO</t>
        </is>
      </c>
    </row>
    <row r="2066">
      <c r="A2066" s="5" t="inlineStr">
        <is>
          <t>10159</t>
        </is>
      </c>
      <c r="B2066" s="5" t="inlineStr">
        <is>
          <t>LLAVE LAVATORIO DE PALANCA CLASSIC 040CSLPC PRICE PFISTER</t>
        </is>
      </c>
      <c r="C2066" s="5" t="inlineStr">
        <is>
          <t>GRIFERIA - ACC. BAÑO Y COCINA</t>
        </is>
      </c>
      <c r="D2066" s="11" t="n">
        <v>10</v>
      </c>
      <c r="E2066" s="12" t="n">
        <v>34739.08</v>
      </c>
      <c r="F2066" s="12" t="n">
        <v>119078.08</v>
      </c>
      <c r="G2066" s="14">
        <f>E2066/SUM(E$2:E$4165)</f>
        <v/>
      </c>
      <c r="H2066" s="14">
        <f>H2065+G2066</f>
        <v/>
      </c>
      <c r="I2066" s="5">
        <f>IF(H2066&lt;=p_rot_a,"A",IF(H2066&lt;=p_rot_b,"B","C"))</f>
        <v/>
      </c>
      <c r="J2066" s="5" t="inlineStr">
        <is>
          <t>NO</t>
        </is>
      </c>
    </row>
    <row r="2067">
      <c r="A2067" s="5" t="inlineStr">
        <is>
          <t>351100300991966</t>
        </is>
      </c>
      <c r="B2067" s="5" t="inlineStr">
        <is>
          <t>AQUABELLA LAVE FREGADERO GRIS MATE 711155 PU24011GBQ</t>
        </is>
      </c>
      <c r="C2067" s="5" t="inlineStr">
        <is>
          <t>GRIFERIA - ACC. BAÑO Y COCINA</t>
        </is>
      </c>
      <c r="D2067" s="11" t="n">
        <v>12</v>
      </c>
      <c r="E2067" s="12" t="n">
        <v>34669.06</v>
      </c>
      <c r="F2067" s="12" t="n">
        <v>311089.06</v>
      </c>
      <c r="G2067" s="14">
        <f>E2067/SUM(E$2:E$4165)</f>
        <v/>
      </c>
      <c r="H2067" s="14">
        <f>H2066+G2067</f>
        <v/>
      </c>
      <c r="I2067" s="5">
        <f>IF(H2067&lt;=p_rot_a,"A",IF(H2067&lt;=p_rot_b,"B","C"))</f>
        <v/>
      </c>
      <c r="J2067" s="5" t="inlineStr">
        <is>
          <t>NO</t>
        </is>
      </c>
    </row>
    <row r="2068">
      <c r="A2068" s="5" t="inlineStr">
        <is>
          <t>351100300991524</t>
        </is>
      </c>
      <c r="B2068" s="5" t="inlineStr">
        <is>
          <t>ARIS AGATTA PLATA 34X34 CAJA 1.85M2 BRILLANTE CERAMICA PRIMERA CALIDAD</t>
        </is>
      </c>
      <c r="C2068" s="5" t="inlineStr">
        <is>
          <t>SIN CATEGORIA</t>
        </is>
      </c>
      <c r="D2068" s="11" t="n">
        <v>18</v>
      </c>
      <c r="E2068" s="12" t="n">
        <v>34638.81</v>
      </c>
      <c r="F2068" s="12" t="n">
        <v>121235.84</v>
      </c>
      <c r="G2068" s="14">
        <f>E2068/SUM(E$2:E$4165)</f>
        <v/>
      </c>
      <c r="H2068" s="14">
        <f>H2067+G2068</f>
        <v/>
      </c>
      <c r="I2068" s="5">
        <f>IF(H2068&lt;=p_rot_a,"A",IF(H2068&lt;=p_rot_b,"B","C"))</f>
        <v/>
      </c>
      <c r="J2068" s="5" t="inlineStr">
        <is>
          <t>NO</t>
        </is>
      </c>
    </row>
    <row r="2069">
      <c r="A2069" s="5" t="inlineStr">
        <is>
          <t>351100300992172</t>
        </is>
      </c>
      <c r="B2069" s="5" t="inlineStr">
        <is>
          <t>ADAPTAR DE DADO PARA PISTOLA DE IMPACTO DE 1/2 A 1/4 JDVSV7K01</t>
        </is>
      </c>
      <c r="C2069" s="5" t="inlineStr">
        <is>
          <t>FERRETERIA GENERAL</t>
        </is>
      </c>
      <c r="D2069" s="11" t="n">
        <v>46</v>
      </c>
      <c r="E2069" s="12" t="n">
        <v>34575.3</v>
      </c>
      <c r="F2069" s="12" t="n">
        <v>78854.03999999999</v>
      </c>
      <c r="G2069" s="14">
        <f>E2069/SUM(E$2:E$4165)</f>
        <v/>
      </c>
      <c r="H2069" s="14">
        <f>H2068+G2069</f>
        <v/>
      </c>
      <c r="I2069" s="5">
        <f>IF(H2069&lt;=p_rot_a,"A",IF(H2069&lt;=p_rot_b,"B","C"))</f>
        <v/>
      </c>
      <c r="J2069" s="5" t="inlineStr">
        <is>
          <t>NO</t>
        </is>
      </c>
    </row>
    <row r="2070">
      <c r="A2070" s="5" t="inlineStr">
        <is>
          <t>1129</t>
        </is>
      </c>
      <c r="B2070" s="5" t="inlineStr">
        <is>
          <t>TANDEN VAGONETA ARENA 12M</t>
        </is>
      </c>
      <c r="C2070" s="5" t="inlineStr">
        <is>
          <t>AGREGADOS</t>
        </is>
      </c>
      <c r="D2070" s="11" t="n">
        <v>2</v>
      </c>
      <c r="E2070" s="12" t="n">
        <v>34559.05</v>
      </c>
      <c r="F2070" s="12" t="n">
        <v>331904.19</v>
      </c>
      <c r="G2070" s="14">
        <f>E2070/SUM(E$2:E$4165)</f>
        <v/>
      </c>
      <c r="H2070" s="14">
        <f>H2069+G2070</f>
        <v/>
      </c>
      <c r="I2070" s="5">
        <f>IF(H2070&lt;=p_rot_a,"A",IF(H2070&lt;=p_rot_b,"B","C"))</f>
        <v/>
      </c>
      <c r="J2070" s="5" t="inlineStr">
        <is>
          <t>NO</t>
        </is>
      </c>
    </row>
    <row r="2071">
      <c r="A2071" s="5" t="inlineStr">
        <is>
          <t>71464</t>
        </is>
      </c>
      <c r="B2071" s="5" t="inlineStr">
        <is>
          <t>CEDAZO ZARANDA 1/8 O 8 X 8</t>
        </is>
      </c>
      <c r="C2071" s="5" t="inlineStr">
        <is>
          <t>FERRETERIA GENERAL</t>
        </is>
      </c>
      <c r="D2071" s="11" t="n">
        <v>38.5</v>
      </c>
      <c r="E2071" s="12" t="n">
        <v>34500.95</v>
      </c>
      <c r="F2071" s="12" t="n">
        <v>92770.06</v>
      </c>
      <c r="G2071" s="14">
        <f>E2071/SUM(E$2:E$4165)</f>
        <v/>
      </c>
      <c r="H2071" s="14">
        <f>H2070+G2071</f>
        <v/>
      </c>
      <c r="I2071" s="5">
        <f>IF(H2071&lt;=p_rot_a,"A",IF(H2071&lt;=p_rot_b,"B","C"))</f>
        <v/>
      </c>
      <c r="J2071" s="5" t="inlineStr">
        <is>
          <t>NO</t>
        </is>
      </c>
    </row>
    <row r="2072">
      <c r="A2072" s="5" t="inlineStr">
        <is>
          <t>351100300991060</t>
        </is>
      </c>
      <c r="B2072" s="5" t="inlineStr">
        <is>
          <t>LANCO ESPUMA EXPANSIVA POLY FOAM 16.9OZ 500ML</t>
        </is>
      </c>
      <c r="C2072" s="5" t="inlineStr">
        <is>
          <t>PINTURAS Y SELLADORES</t>
        </is>
      </c>
      <c r="D2072" s="11" t="n">
        <v>22</v>
      </c>
      <c r="E2072" s="12" t="n">
        <v>34497.75</v>
      </c>
      <c r="F2072" s="12" t="n">
        <v>122079.75</v>
      </c>
      <c r="G2072" s="14">
        <f>E2072/SUM(E$2:E$4165)</f>
        <v/>
      </c>
      <c r="H2072" s="14">
        <f>H2071+G2072</f>
        <v/>
      </c>
      <c r="I2072" s="5">
        <f>IF(H2072&lt;=p_rot_a,"A",IF(H2072&lt;=p_rot_b,"B","C"))</f>
        <v/>
      </c>
      <c r="J2072" s="5" t="inlineStr">
        <is>
          <t>NO</t>
        </is>
      </c>
    </row>
    <row r="2073">
      <c r="A2073" s="5" t="inlineStr">
        <is>
          <t>20300992910</t>
        </is>
      </c>
      <c r="B2073" s="5" t="inlineStr">
        <is>
          <t>LLAVE LAVATORIO MADRID CROMADA METALICA BA2004-CH</t>
        </is>
      </c>
      <c r="C2073" s="5" t="inlineStr">
        <is>
          <t>IMPORTACION GRIFERIA</t>
        </is>
      </c>
      <c r="D2073" s="11" t="n">
        <v>7</v>
      </c>
      <c r="E2073" s="12" t="n">
        <v>34478.71</v>
      </c>
      <c r="F2073" s="12" t="n">
        <v>48518.58</v>
      </c>
      <c r="G2073" s="14">
        <f>E2073/SUM(E$2:E$4165)</f>
        <v/>
      </c>
      <c r="H2073" s="14">
        <f>H2072+G2073</f>
        <v/>
      </c>
      <c r="I2073" s="5">
        <f>IF(H2073&lt;=p_rot_a,"A",IF(H2073&lt;=p_rot_b,"B","C"))</f>
        <v/>
      </c>
      <c r="J2073" s="5" t="inlineStr">
        <is>
          <t>NO</t>
        </is>
      </c>
    </row>
    <row r="2074">
      <c r="A2074" s="5" t="inlineStr">
        <is>
          <t>PINT-SE-0005</t>
        </is>
      </c>
      <c r="B2074" s="5" t="inlineStr">
        <is>
          <t>LANCO STAIN KILLER GALON BLOQUEADOR DE MANCHAS WP039-4</t>
        </is>
      </c>
      <c r="C2074" s="5" t="inlineStr">
        <is>
          <t>SELLADORES</t>
        </is>
      </c>
      <c r="D2074" s="11" t="n">
        <v>6</v>
      </c>
      <c r="E2074" s="12" t="n">
        <v>34457.03</v>
      </c>
      <c r="F2074" s="12" t="n">
        <v>147785.03</v>
      </c>
      <c r="G2074" s="14">
        <f>E2074/SUM(E$2:E$4165)</f>
        <v/>
      </c>
      <c r="H2074" s="14">
        <f>H2073+G2074</f>
        <v/>
      </c>
      <c r="I2074" s="5">
        <f>IF(H2074&lt;=p_rot_a,"A",IF(H2074&lt;=p_rot_b,"B","C"))</f>
        <v/>
      </c>
      <c r="J2074" s="5" t="inlineStr">
        <is>
          <t>NO</t>
        </is>
      </c>
    </row>
    <row r="2075">
      <c r="A2075" s="5" t="inlineStr">
        <is>
          <t>351100300992437</t>
        </is>
      </c>
      <c r="B2075" s="5" t="inlineStr">
        <is>
          <t>CACHERA FREGADERO MANIJA COPA AQP-23259</t>
        </is>
      </c>
      <c r="C2075" s="5" t="inlineStr">
        <is>
          <t>IMPORTACION GRIFERIA</t>
        </is>
      </c>
      <c r="D2075" s="11" t="n">
        <v>4</v>
      </c>
      <c r="E2075" s="12" t="n">
        <v>34397.45</v>
      </c>
      <c r="F2075" s="12" t="n">
        <v>56633.63</v>
      </c>
      <c r="G2075" s="14">
        <f>E2075/SUM(E$2:E$4165)</f>
        <v/>
      </c>
      <c r="H2075" s="14">
        <f>H2074+G2075</f>
        <v/>
      </c>
      <c r="I2075" s="5">
        <f>IF(H2075&lt;=p_rot_a,"A",IF(H2075&lt;=p_rot_b,"B","C"))</f>
        <v/>
      </c>
      <c r="J2075" s="5" t="inlineStr">
        <is>
          <t>NO</t>
        </is>
      </c>
    </row>
    <row r="2076">
      <c r="A2076" s="5" t="inlineStr">
        <is>
          <t>PINT-AN-0039</t>
        </is>
      </c>
      <c r="B2076" s="5" t="inlineStr">
        <is>
          <t>LANCO EXPRESS BLANCO ACEITE 1/4 EC345-5</t>
        </is>
      </c>
      <c r="C2076" s="5" t="inlineStr">
        <is>
          <t>ANTICORROSIVOS Y BASE ACEITE</t>
        </is>
      </c>
      <c r="D2076" s="11" t="n">
        <v>22</v>
      </c>
      <c r="E2076" s="12" t="n">
        <v>34383.21</v>
      </c>
      <c r="F2076" s="12" t="n">
        <v>114982.71</v>
      </c>
      <c r="G2076" s="14">
        <f>E2076/SUM(E$2:E$4165)</f>
        <v/>
      </c>
      <c r="H2076" s="14">
        <f>H2075+G2076</f>
        <v/>
      </c>
      <c r="I2076" s="5">
        <f>IF(H2076&lt;=p_rot_a,"A",IF(H2076&lt;=p_rot_b,"B","C"))</f>
        <v/>
      </c>
      <c r="J2076" s="5" t="inlineStr">
        <is>
          <t>NO</t>
        </is>
      </c>
    </row>
    <row r="2077">
      <c r="A2077" s="5" t="inlineStr">
        <is>
          <t>351100300991933</t>
        </is>
      </c>
      <c r="B2077" s="5" t="inlineStr">
        <is>
          <t>ACERO INOX PLANTILLA COCINA 2 QUEMADORES PAGA-2X 30CM X 51CM</t>
        </is>
      </c>
      <c r="C2077" s="5" t="inlineStr">
        <is>
          <t>FERRETERIA GENERAL</t>
        </is>
      </c>
      <c r="D2077" s="11" t="n">
        <v>12</v>
      </c>
      <c r="E2077" s="12" t="n">
        <v>34373.56</v>
      </c>
      <c r="F2077" s="12" t="n">
        <v>139371.23</v>
      </c>
      <c r="G2077" s="14">
        <f>E2077/SUM(E$2:E$4165)</f>
        <v/>
      </c>
      <c r="H2077" s="14">
        <f>H2076+G2077</f>
        <v/>
      </c>
      <c r="I2077" s="5">
        <f>IF(H2077&lt;=p_rot_a,"A",IF(H2077&lt;=p_rot_b,"B","C"))</f>
        <v/>
      </c>
      <c r="J2077" s="5" t="inlineStr">
        <is>
          <t>NO</t>
        </is>
      </c>
    </row>
    <row r="2078">
      <c r="A2078" s="5" t="inlineStr">
        <is>
          <t>11127</t>
        </is>
      </c>
      <c r="B2078" s="5" t="inlineStr">
        <is>
          <t>COPA METALICA LLAVE EMPOTRAR H187</t>
        </is>
      </c>
      <c r="C2078" s="5" t="inlineStr">
        <is>
          <t>GRIFERIA - ACC. BAÑO Y COCINA</t>
        </is>
      </c>
      <c r="D2078" s="11" t="n">
        <v>102</v>
      </c>
      <c r="E2078" s="12" t="n">
        <v>34354.73</v>
      </c>
      <c r="F2078" s="12" t="n">
        <v>108808.46</v>
      </c>
      <c r="G2078" s="14">
        <f>E2078/SUM(E$2:E$4165)</f>
        <v/>
      </c>
      <c r="H2078" s="14">
        <f>H2077+G2078</f>
        <v/>
      </c>
      <c r="I2078" s="5">
        <f>IF(H2078&lt;=p_rot_a,"A",IF(H2078&lt;=p_rot_b,"B","C"))</f>
        <v/>
      </c>
      <c r="J2078" s="5" t="inlineStr">
        <is>
          <t>NO</t>
        </is>
      </c>
    </row>
    <row r="2079">
      <c r="A2079" s="5" t="inlineStr">
        <is>
          <t>30992910</t>
        </is>
      </c>
      <c r="B2079" s="5" t="inlineStr">
        <is>
          <t>LLAVE FREGADERO SINGAPUR GRIS PLOMO CON REPOSA ESPONJA Y CUELLO EXTRAIBLE BZ002-GD</t>
        </is>
      </c>
      <c r="C2079" s="5" t="inlineStr">
        <is>
          <t>IMPORTACION GRIFERIA</t>
        </is>
      </c>
      <c r="D2079" s="11" t="n">
        <v>2</v>
      </c>
      <c r="E2079" s="12" t="n">
        <v>34296.98</v>
      </c>
      <c r="F2079" s="12" t="n">
        <v>51952.21</v>
      </c>
      <c r="G2079" s="14">
        <f>E2079/SUM(E$2:E$4165)</f>
        <v/>
      </c>
      <c r="H2079" s="14">
        <f>H2078+G2079</f>
        <v/>
      </c>
      <c r="I2079" s="5">
        <f>IF(H2079&lt;=p_rot_a,"A",IF(H2079&lt;=p_rot_b,"B","C"))</f>
        <v/>
      </c>
      <c r="J2079" s="5" t="inlineStr">
        <is>
          <t>NO</t>
        </is>
      </c>
    </row>
    <row r="2080">
      <c r="A2080" s="5" t="inlineStr">
        <is>
          <t>351100300992498</t>
        </is>
      </c>
      <c r="B2080" s="5" t="inlineStr">
        <is>
          <t>AQUAFINA REGADERA REDONDA 12” NIPLE 19” NEGRA ASPERSION</t>
        </is>
      </c>
      <c r="C2080" s="5" t="inlineStr">
        <is>
          <t>GRIFERIA - ACC. BAÑO Y COCINA</t>
        </is>
      </c>
      <c r="D2080" s="11" t="n">
        <v>9</v>
      </c>
      <c r="E2080" s="12" t="n">
        <v>34233.6</v>
      </c>
      <c r="F2080" s="12" t="n">
        <v>122092.92</v>
      </c>
      <c r="G2080" s="14">
        <f>E2080/SUM(E$2:E$4165)</f>
        <v/>
      </c>
      <c r="H2080" s="14">
        <f>H2079+G2080</f>
        <v/>
      </c>
      <c r="I2080" s="5">
        <f>IF(H2080&lt;=p_rot_a,"A",IF(H2080&lt;=p_rot_b,"B","C"))</f>
        <v/>
      </c>
      <c r="J2080" s="5" t="inlineStr">
        <is>
          <t>NO</t>
        </is>
      </c>
    </row>
    <row r="2081">
      <c r="A2081" s="5" t="inlineStr">
        <is>
          <t>72101</t>
        </is>
      </c>
      <c r="B2081" s="5" t="inlineStr">
        <is>
          <t>BROCA METAL 5/16 IRWIN</t>
        </is>
      </c>
      <c r="C2081" s="5" t="inlineStr">
        <is>
          <t>FERRETERIA GENERAL</t>
        </is>
      </c>
      <c r="D2081" s="11" t="n">
        <v>28</v>
      </c>
      <c r="E2081" s="12" t="n">
        <v>34139.16</v>
      </c>
      <c r="F2081" s="12" t="n">
        <v>67774.86</v>
      </c>
      <c r="G2081" s="14">
        <f>E2081/SUM(E$2:E$4165)</f>
        <v/>
      </c>
      <c r="H2081" s="14">
        <f>H2080+G2081</f>
        <v/>
      </c>
      <c r="I2081" s="5">
        <f>IF(H2081&lt;=p_rot_a,"A",IF(H2081&lt;=p_rot_b,"B","C"))</f>
        <v/>
      </c>
      <c r="J2081" s="5" t="inlineStr">
        <is>
          <t>NO</t>
        </is>
      </c>
    </row>
    <row r="2082">
      <c r="A2082" s="5" t="inlineStr">
        <is>
          <t>8160</t>
        </is>
      </c>
      <c r="B2082" s="5" t="inlineStr">
        <is>
          <t>PASAMANOS 24</t>
        </is>
      </c>
      <c r="C2082" s="5" t="inlineStr">
        <is>
          <t>FERRETERIA GENERAL</t>
        </is>
      </c>
      <c r="D2082" s="11" t="n">
        <v>7</v>
      </c>
      <c r="E2082" s="12" t="n">
        <v>34134.3</v>
      </c>
      <c r="F2082" s="12" t="n">
        <v>79966.8</v>
      </c>
      <c r="G2082" s="14">
        <f>E2082/SUM(E$2:E$4165)</f>
        <v/>
      </c>
      <c r="H2082" s="14">
        <f>H2081+G2082</f>
        <v/>
      </c>
      <c r="I2082" s="5">
        <f>IF(H2082&lt;=p_rot_a,"A",IF(H2082&lt;=p_rot_b,"B","C"))</f>
        <v/>
      </c>
      <c r="J2082" s="5" t="inlineStr">
        <is>
          <t>NO</t>
        </is>
      </c>
    </row>
    <row r="2083">
      <c r="A2083" s="5" t="inlineStr">
        <is>
          <t>351100300992343</t>
        </is>
      </c>
      <c r="B2083" s="5" t="inlineStr">
        <is>
          <t>ESCUADRA RAPIDA 12 DT07-AR012</t>
        </is>
      </c>
      <c r="C2083" s="5" t="inlineStr">
        <is>
          <t>IMPORTACION FERRETERIA GENERAL</t>
        </is>
      </c>
      <c r="D2083" s="11" t="n">
        <v>14</v>
      </c>
      <c r="E2083" s="12" t="n">
        <v>34132.77</v>
      </c>
      <c r="F2083" s="12" t="n">
        <v>68511.09</v>
      </c>
      <c r="G2083" s="14">
        <f>E2083/SUM(E$2:E$4165)</f>
        <v/>
      </c>
      <c r="H2083" s="14">
        <f>H2082+G2083</f>
        <v/>
      </c>
      <c r="I2083" s="5">
        <f>IF(H2083&lt;=p_rot_a,"A",IF(H2083&lt;=p_rot_b,"B","C"))</f>
        <v/>
      </c>
      <c r="J2083" s="5" t="inlineStr">
        <is>
          <t>NO</t>
        </is>
      </c>
    </row>
    <row r="2084">
      <c r="A2084" s="5" t="inlineStr">
        <is>
          <t>351100300992843</t>
        </is>
      </c>
      <c r="B2084" s="5" t="inlineStr">
        <is>
          <t>LLAVIN MANIJA NEGRO NT1408-BK</t>
        </is>
      </c>
      <c r="C2084" s="5" t="inlineStr">
        <is>
          <t>IMPORTACION FERRETERIA GENERAL</t>
        </is>
      </c>
      <c r="D2084" s="11" t="n">
        <v>9</v>
      </c>
      <c r="E2084" s="12" t="n">
        <v>34123.94</v>
      </c>
      <c r="F2084" s="12" t="n">
        <v>67699.12</v>
      </c>
      <c r="G2084" s="14">
        <f>E2084/SUM(E$2:E$4165)</f>
        <v/>
      </c>
      <c r="H2084" s="14">
        <f>H2083+G2084</f>
        <v/>
      </c>
      <c r="I2084" s="5">
        <f>IF(H2084&lt;=p_rot_a,"A",IF(H2084&lt;=p_rot_b,"B","C"))</f>
        <v/>
      </c>
      <c r="J2084" s="5" t="inlineStr">
        <is>
          <t>NO</t>
        </is>
      </c>
    </row>
    <row r="2085">
      <c r="A2085" s="5" t="inlineStr">
        <is>
          <t>351100300991101</t>
        </is>
      </c>
      <c r="B2085" s="5" t="inlineStr">
        <is>
          <t>AZULEJO RAJU GRIS 1036D 30X60 CAJA 0.90M2</t>
        </is>
      </c>
      <c r="C2085" s="5" t="inlineStr">
        <is>
          <t>SIN CATEGORIA</t>
        </is>
      </c>
      <c r="D2085" s="11" t="n">
        <v>24</v>
      </c>
      <c r="E2085" s="12" t="n">
        <v>34050.19</v>
      </c>
      <c r="F2085" s="12" t="n">
        <v>125378.45</v>
      </c>
      <c r="G2085" s="14">
        <f>E2085/SUM(E$2:E$4165)</f>
        <v/>
      </c>
      <c r="H2085" s="14">
        <f>H2084+G2085</f>
        <v/>
      </c>
      <c r="I2085" s="5">
        <f>IF(H2085&lt;=p_rot_a,"A",IF(H2085&lt;=p_rot_b,"B","C"))</f>
        <v/>
      </c>
      <c r="J2085" s="5" t="inlineStr">
        <is>
          <t>NO</t>
        </is>
      </c>
    </row>
    <row r="2086">
      <c r="A2086" s="5" t="inlineStr">
        <is>
          <t>351100300992583</t>
        </is>
      </c>
      <c r="B2086" s="5" t="inlineStr">
        <is>
          <t xml:space="preserve">COMBO BASE MEDIDOR DOBLE CHM2100MR </t>
        </is>
      </c>
      <c r="C2086" s="5" t="inlineStr">
        <is>
          <t>ACCESORIOS ELECTRICOS Y CABLES</t>
        </is>
      </c>
      <c r="D2086" s="11" t="n">
        <v>1</v>
      </c>
      <c r="E2086" s="12" t="n">
        <v>34034.57</v>
      </c>
      <c r="F2086" s="12" t="n">
        <v>170353.98</v>
      </c>
      <c r="G2086" s="14">
        <f>E2086/SUM(E$2:E$4165)</f>
        <v/>
      </c>
      <c r="H2086" s="14">
        <f>H2085+G2086</f>
        <v/>
      </c>
      <c r="I2086" s="5">
        <f>IF(H2086&lt;=p_rot_a,"A",IF(H2086&lt;=p_rot_b,"B","C"))</f>
        <v/>
      </c>
      <c r="J2086" s="5" t="inlineStr">
        <is>
          <t>NO</t>
        </is>
      </c>
    </row>
    <row r="2087">
      <c r="A2087" s="5" t="inlineStr">
        <is>
          <t>72125</t>
        </is>
      </c>
      <c r="B2087" s="5" t="inlineStr">
        <is>
          <t xml:space="preserve">PRETUL JUEGO BROCA SIERRA KIT 8 P </t>
        </is>
      </c>
      <c r="C2087" s="5" t="inlineStr">
        <is>
          <t>FERRETERIA GENERAL</t>
        </is>
      </c>
      <c r="D2087" s="11" t="n">
        <v>25</v>
      </c>
      <c r="E2087" s="12" t="n">
        <v>34027.76</v>
      </c>
      <c r="F2087" s="12" t="n">
        <v>86442.61</v>
      </c>
      <c r="G2087" s="14">
        <f>E2087/SUM(E$2:E$4165)</f>
        <v/>
      </c>
      <c r="H2087" s="14">
        <f>H2086+G2087</f>
        <v/>
      </c>
      <c r="I2087" s="5">
        <f>IF(H2087&lt;=p_rot_a,"A",IF(H2087&lt;=p_rot_b,"B","C"))</f>
        <v/>
      </c>
      <c r="J2087" s="5" t="inlineStr">
        <is>
          <t>NO</t>
        </is>
      </c>
    </row>
    <row r="2088">
      <c r="A2088" s="5" t="inlineStr">
        <is>
          <t>351100300991467</t>
        </is>
      </c>
      <c r="B2088" s="5" t="inlineStr">
        <is>
          <t>ESQUINERO NEGRO MATE DE006 PANEL ACANALADO WALL PANEL 1X1 2.90M</t>
        </is>
      </c>
      <c r="C2088" s="5" t="inlineStr">
        <is>
          <t>PANEL ACANALADO INTERIOR</t>
        </is>
      </c>
      <c r="D2088" s="11" t="n">
        <v>19</v>
      </c>
      <c r="E2088" s="12" t="n">
        <v>34012.93</v>
      </c>
      <c r="F2088" s="12" t="n">
        <v>58663.72</v>
      </c>
      <c r="G2088" s="14">
        <f>E2088/SUM(E$2:E$4165)</f>
        <v/>
      </c>
      <c r="H2088" s="14">
        <f>H2087+G2088</f>
        <v/>
      </c>
      <c r="I2088" s="5">
        <f>IF(H2088&lt;=p_rot_a,"A",IF(H2088&lt;=p_rot_b,"B","C"))</f>
        <v/>
      </c>
      <c r="J2088" s="5" t="inlineStr">
        <is>
          <t>NO</t>
        </is>
      </c>
    </row>
    <row r="2089">
      <c r="A2089" s="5" t="inlineStr">
        <is>
          <t>351100300991825</t>
        </is>
      </c>
      <c r="B2089" s="5" t="inlineStr">
        <is>
          <t>VENTILADOR CON LUZ LED Y CONTROL REMOTO ENROSCABLE E27 6500K 24337-1 DESIGNERS</t>
        </is>
      </c>
      <c r="C2089" s="5" t="inlineStr">
        <is>
          <t>SIN CATEGORIA</t>
        </is>
      </c>
      <c r="D2089" s="11" t="n">
        <v>11</v>
      </c>
      <c r="E2089" s="12" t="n">
        <v>33918.63</v>
      </c>
      <c r="F2089" s="12" t="n">
        <v>96627.5</v>
      </c>
      <c r="G2089" s="14">
        <f>E2089/SUM(E$2:E$4165)</f>
        <v/>
      </c>
      <c r="H2089" s="14">
        <f>H2088+G2089</f>
        <v/>
      </c>
      <c r="I2089" s="5">
        <f>IF(H2089&lt;=p_rot_a,"A",IF(H2089&lt;=p_rot_b,"B","C"))</f>
        <v/>
      </c>
      <c r="J2089" s="5" t="inlineStr">
        <is>
          <t>NO</t>
        </is>
      </c>
    </row>
    <row r="2090">
      <c r="A2090" s="5" t="inlineStr">
        <is>
          <t>1053</t>
        </is>
      </c>
      <c r="B2090" s="5" t="inlineStr">
        <is>
          <t>CABLE 2 VERDE</t>
        </is>
      </c>
      <c r="C2090" s="5" t="inlineStr">
        <is>
          <t>ACCESORIOS ELECTRICOS Y CABLES</t>
        </is>
      </c>
      <c r="D2090" s="11" t="n">
        <v>42</v>
      </c>
      <c r="E2090" s="12" t="n">
        <v>33906.63</v>
      </c>
      <c r="F2090" s="12" t="n">
        <v>146928.63</v>
      </c>
      <c r="G2090" s="14">
        <f>E2090/SUM(E$2:E$4165)</f>
        <v/>
      </c>
      <c r="H2090" s="14">
        <f>H2089+G2090</f>
        <v/>
      </c>
      <c r="I2090" s="5">
        <f>IF(H2090&lt;=p_rot_a,"A",IF(H2090&lt;=p_rot_b,"B","C"))</f>
        <v/>
      </c>
      <c r="J2090" s="5" t="inlineStr">
        <is>
          <t>NO</t>
        </is>
      </c>
    </row>
    <row r="2091">
      <c r="A2091" s="5" t="inlineStr">
        <is>
          <t>354</t>
        </is>
      </c>
      <c r="B2091" s="5" t="inlineStr">
        <is>
          <t>OCRE ROJO</t>
        </is>
      </c>
      <c r="C2091" s="5" t="inlineStr">
        <is>
          <t>FERRETERIA GENERAL</t>
        </is>
      </c>
      <c r="D2091" s="11" t="n">
        <v>65</v>
      </c>
      <c r="E2091" s="12" t="n">
        <v>33839.59</v>
      </c>
      <c r="F2091" s="12" t="n">
        <v>72286.99000000001</v>
      </c>
      <c r="G2091" s="14">
        <f>E2091/SUM(E$2:E$4165)</f>
        <v/>
      </c>
      <c r="H2091" s="14">
        <f>H2090+G2091</f>
        <v/>
      </c>
      <c r="I2091" s="5">
        <f>IF(H2091&lt;=p_rot_a,"A",IF(H2091&lt;=p_rot_b,"B","C"))</f>
        <v/>
      </c>
      <c r="J2091" s="5" t="inlineStr">
        <is>
          <t>NO</t>
        </is>
      </c>
    </row>
    <row r="2092">
      <c r="A2092" s="5" t="inlineStr">
        <is>
          <t>PINT-PA-0030</t>
        </is>
      </c>
      <c r="B2092" s="5" t="inlineStr">
        <is>
          <t>LANCO SUPER COAT ACCENT MATE CUBETA SC691-2</t>
        </is>
      </c>
      <c r="C2092" s="5" t="inlineStr">
        <is>
          <t>PINTURA ACRILICA</t>
        </is>
      </c>
      <c r="D2092" s="11" t="n">
        <v>1</v>
      </c>
      <c r="E2092" s="12" t="n">
        <v>33825.69</v>
      </c>
      <c r="F2092" s="12" t="n">
        <v>56194.69</v>
      </c>
      <c r="G2092" s="14">
        <f>E2092/SUM(E$2:E$4165)</f>
        <v/>
      </c>
      <c r="H2092" s="14">
        <f>H2091+G2092</f>
        <v/>
      </c>
      <c r="I2092" s="5">
        <f>IF(H2092&lt;=p_rot_a,"A",IF(H2092&lt;=p_rot_b,"B","C"))</f>
        <v/>
      </c>
      <c r="J2092" s="5" t="inlineStr">
        <is>
          <t>NO</t>
        </is>
      </c>
    </row>
    <row r="2093">
      <c r="A2093" s="5" t="inlineStr">
        <is>
          <t>351100300992095</t>
        </is>
      </c>
      <c r="B2093" s="5" t="inlineStr">
        <is>
          <t>TOTAL COMPRESOR 1.5HP 24LTS UTCS1110242</t>
        </is>
      </c>
      <c r="C2093" s="5" t="inlineStr">
        <is>
          <t>HERRAMIENTA ELECTRICA</t>
        </is>
      </c>
      <c r="D2093" s="11" t="n">
        <v>3</v>
      </c>
      <c r="E2093" s="12" t="n">
        <v>33815.46</v>
      </c>
      <c r="F2093" s="12" t="n">
        <v>196147.54</v>
      </c>
      <c r="G2093" s="14">
        <f>E2093/SUM(E$2:E$4165)</f>
        <v/>
      </c>
      <c r="H2093" s="14">
        <f>H2092+G2093</f>
        <v/>
      </c>
      <c r="I2093" s="5">
        <f>IF(H2093&lt;=p_rot_a,"A",IF(H2093&lt;=p_rot_b,"B","C"))</f>
        <v/>
      </c>
      <c r="J2093" s="5" t="inlineStr">
        <is>
          <t>NO</t>
        </is>
      </c>
    </row>
    <row r="2094">
      <c r="A2094" s="5" t="inlineStr">
        <is>
          <t>73092</t>
        </is>
      </c>
      <c r="B2094" s="5" t="inlineStr">
        <is>
          <t>MANGUERA ABASTO 1/2X1/2 DE UN METRO</t>
        </is>
      </c>
      <c r="C2094" s="5" t="inlineStr">
        <is>
          <t>FERRETERIA GENERAL</t>
        </is>
      </c>
      <c r="D2094" s="11" t="n">
        <v>42</v>
      </c>
      <c r="E2094" s="12" t="n">
        <v>33798.32</v>
      </c>
      <c r="F2094" s="12" t="n">
        <v>105900</v>
      </c>
      <c r="G2094" s="14">
        <f>E2094/SUM(E$2:E$4165)</f>
        <v/>
      </c>
      <c r="H2094" s="14">
        <f>H2093+G2094</f>
        <v/>
      </c>
      <c r="I2094" s="5">
        <f>IF(H2094&lt;=p_rot_a,"A",IF(H2094&lt;=p_rot_b,"B","C"))</f>
        <v/>
      </c>
      <c r="J2094" s="5" t="inlineStr">
        <is>
          <t>NO</t>
        </is>
      </c>
    </row>
    <row r="2095">
      <c r="A2095" s="5" t="inlineStr">
        <is>
          <t>351100300991016</t>
        </is>
      </c>
      <c r="B2095" s="5" t="inlineStr">
        <is>
          <t>PFISTER LLAVE LAVATORIO BOWL 12 17/32 MAIA 040-PF2LC</t>
        </is>
      </c>
      <c r="C2095" s="5" t="inlineStr">
        <is>
          <t>GRIFERIA - ACC. BAÑO Y COCINA</t>
        </is>
      </c>
      <c r="D2095" s="11" t="n">
        <v>4</v>
      </c>
      <c r="E2095" s="12" t="n">
        <v>33737.53</v>
      </c>
      <c r="F2095" s="12" t="n">
        <v>146611.93</v>
      </c>
      <c r="G2095" s="14">
        <f>E2095/SUM(E$2:E$4165)</f>
        <v/>
      </c>
      <c r="H2095" s="14">
        <f>H2094+G2095</f>
        <v/>
      </c>
      <c r="I2095" s="5">
        <f>IF(H2095&lt;=p_rot_a,"A",IF(H2095&lt;=p_rot_b,"B","C"))</f>
        <v/>
      </c>
      <c r="J2095" s="5" t="inlineStr">
        <is>
          <t>NO</t>
        </is>
      </c>
    </row>
    <row r="2096">
      <c r="A2096" s="5" t="inlineStr">
        <is>
          <t>829</t>
        </is>
      </c>
      <c r="B2096" s="5" t="inlineStr">
        <is>
          <t>REJILLA VENTILACION RECTANGULAR</t>
        </is>
      </c>
      <c r="C2096" s="5" t="inlineStr">
        <is>
          <t>FERRETERIA GENERAL</t>
        </is>
      </c>
      <c r="D2096" s="11" t="n">
        <v>43</v>
      </c>
      <c r="E2096" s="12" t="n">
        <v>33663.11</v>
      </c>
      <c r="F2096" s="12" t="n">
        <v>100452.14</v>
      </c>
      <c r="G2096" s="14">
        <f>E2096/SUM(E$2:E$4165)</f>
        <v/>
      </c>
      <c r="H2096" s="14">
        <f>H2095+G2096</f>
        <v/>
      </c>
      <c r="I2096" s="5">
        <f>IF(H2096&lt;=p_rot_a,"A",IF(H2096&lt;=p_rot_b,"B","C"))</f>
        <v/>
      </c>
      <c r="J2096" s="5" t="inlineStr">
        <is>
          <t>NO</t>
        </is>
      </c>
    </row>
    <row r="2097">
      <c r="A2097" s="5" t="inlineStr">
        <is>
          <t>12832</t>
        </is>
      </c>
      <c r="B2097" s="5" t="inlineStr">
        <is>
          <t>TOTAL CANDADO 30MM TLK32302</t>
        </is>
      </c>
      <c r="C2097" s="5" t="inlineStr">
        <is>
          <t>FERRETERIA GENERAL</t>
        </is>
      </c>
      <c r="D2097" s="11" t="n">
        <v>36</v>
      </c>
      <c r="E2097" s="12" t="n">
        <v>33547.74</v>
      </c>
      <c r="F2097" s="12" t="n">
        <v>99322.59</v>
      </c>
      <c r="G2097" s="14">
        <f>E2097/SUM(E$2:E$4165)</f>
        <v/>
      </c>
      <c r="H2097" s="14">
        <f>H2096+G2097</f>
        <v/>
      </c>
      <c r="I2097" s="5">
        <f>IF(H2097&lt;=p_rot_a,"A",IF(H2097&lt;=p_rot_b,"B","C"))</f>
        <v/>
      </c>
      <c r="J2097" s="5" t="inlineStr">
        <is>
          <t>NO</t>
        </is>
      </c>
    </row>
    <row r="2098">
      <c r="A2098" s="5" t="inlineStr">
        <is>
          <t>24091</t>
        </is>
      </c>
      <c r="B2098" s="5" t="inlineStr">
        <is>
          <t>TOTAL HIDRO LAVADORA 1.75 HP 1400W UTGT11316</t>
        </is>
      </c>
      <c r="C2098" s="5" t="inlineStr">
        <is>
          <t>HERRAMIENTA ELECTRICA</t>
        </is>
      </c>
      <c r="D2098" s="11" t="n">
        <v>3</v>
      </c>
      <c r="E2098" s="12" t="n">
        <v>33525.6</v>
      </c>
      <c r="F2098" s="12" t="n">
        <v>150119.52</v>
      </c>
      <c r="G2098" s="14">
        <f>E2098/SUM(E$2:E$4165)</f>
        <v/>
      </c>
      <c r="H2098" s="14">
        <f>H2097+G2098</f>
        <v/>
      </c>
      <c r="I2098" s="5">
        <f>IF(H2098&lt;=p_rot_a,"A",IF(H2098&lt;=p_rot_b,"B","C"))</f>
        <v/>
      </c>
      <c r="J2098" s="5" t="inlineStr">
        <is>
          <t>NO</t>
        </is>
      </c>
    </row>
    <row r="2099">
      <c r="A2099" s="5" t="inlineStr">
        <is>
          <t>1178</t>
        </is>
      </c>
      <c r="B2099" s="5" t="inlineStr">
        <is>
          <t>TUBO CONCRETO 12 X 1M</t>
        </is>
      </c>
      <c r="C2099" s="5" t="inlineStr">
        <is>
          <t>BLOQUES, VARILLAS, MALLAS</t>
        </is>
      </c>
      <c r="D2099" s="11" t="n">
        <v>14</v>
      </c>
      <c r="E2099" s="12" t="n">
        <v>33499.29</v>
      </c>
      <c r="F2099" s="12" t="n">
        <v>147276.59</v>
      </c>
      <c r="G2099" s="14">
        <f>E2099/SUM(E$2:E$4165)</f>
        <v/>
      </c>
      <c r="H2099" s="14">
        <f>H2098+G2099</f>
        <v/>
      </c>
      <c r="I2099" s="5">
        <f>IF(H2099&lt;=p_rot_a,"A",IF(H2099&lt;=p_rot_b,"B","C"))</f>
        <v/>
      </c>
      <c r="J2099" s="5" t="inlineStr">
        <is>
          <t>NO</t>
        </is>
      </c>
    </row>
    <row r="2100">
      <c r="A2100" s="5" t="inlineStr">
        <is>
          <t>351100300991076</t>
        </is>
      </c>
      <c r="B2100" s="5" t="inlineStr">
        <is>
          <t>CERAMICA CALACATA BLANCO 34.6 X34.6 CAJA 2.15 M2</t>
        </is>
      </c>
      <c r="C2100" s="5" t="inlineStr">
        <is>
          <t>CERAMICAS, AZULEJOS, PORCELANATOS</t>
        </is>
      </c>
      <c r="D2100" s="11" t="n">
        <v>24</v>
      </c>
      <c r="E2100" s="12" t="n">
        <v>33312.89</v>
      </c>
      <c r="F2100" s="12" t="n">
        <v>147814.76</v>
      </c>
      <c r="G2100" s="14">
        <f>E2100/SUM(E$2:E$4165)</f>
        <v/>
      </c>
      <c r="H2100" s="14">
        <f>H2099+G2100</f>
        <v/>
      </c>
      <c r="I2100" s="5">
        <f>IF(H2100&lt;=p_rot_a,"A",IF(H2100&lt;=p_rot_b,"B","C"))</f>
        <v/>
      </c>
      <c r="J2100" s="5" t="inlineStr">
        <is>
          <t>NO</t>
        </is>
      </c>
    </row>
    <row r="2101">
      <c r="A2101" s="5" t="inlineStr">
        <is>
          <t>7787</t>
        </is>
      </c>
      <c r="B2101" s="5" t="inlineStr">
        <is>
          <t>BROCA METAL 1/8 IRWIN</t>
        </is>
      </c>
      <c r="C2101" s="5" t="inlineStr">
        <is>
          <t>FERRETERIA GENERAL</t>
        </is>
      </c>
      <c r="D2101" s="11" t="n">
        <v>143</v>
      </c>
      <c r="E2101" s="12" t="n">
        <v>33221.16</v>
      </c>
      <c r="F2101" s="12" t="n">
        <v>79687.25999999999</v>
      </c>
      <c r="G2101" s="14">
        <f>E2101/SUM(E$2:E$4165)</f>
        <v/>
      </c>
      <c r="H2101" s="14">
        <f>H2100+G2101</f>
        <v/>
      </c>
      <c r="I2101" s="5">
        <f>IF(H2101&lt;=p_rot_a,"A",IF(H2101&lt;=p_rot_b,"B","C"))</f>
        <v/>
      </c>
      <c r="J2101" s="5" t="inlineStr">
        <is>
          <t>NO</t>
        </is>
      </c>
    </row>
    <row r="2102">
      <c r="A2102" s="5" t="inlineStr">
        <is>
          <t>9166</t>
        </is>
      </c>
      <c r="B2102" s="5" t="inlineStr">
        <is>
          <t>METRO TUBO PVC 1/2</t>
        </is>
      </c>
      <c r="C2102" s="5" t="inlineStr">
        <is>
          <t>TUBERIA PVC, CANOAS Y ACCESORIOS</t>
        </is>
      </c>
      <c r="D2102" s="11" t="n">
        <v>408</v>
      </c>
      <c r="E2102" s="12" t="n">
        <v>33162.83</v>
      </c>
      <c r="F2102" s="12" t="n">
        <v>359562.83</v>
      </c>
      <c r="G2102" s="14">
        <f>E2102/SUM(E$2:E$4165)</f>
        <v/>
      </c>
      <c r="H2102" s="14">
        <f>H2101+G2102</f>
        <v/>
      </c>
      <c r="I2102" s="5">
        <f>IF(H2102&lt;=p_rot_a,"A",IF(H2102&lt;=p_rot_b,"B","C"))</f>
        <v/>
      </c>
      <c r="J2102" s="5" t="inlineStr">
        <is>
          <t>NO</t>
        </is>
      </c>
    </row>
    <row r="2103">
      <c r="A2103" s="5" t="inlineStr">
        <is>
          <t>72736</t>
        </is>
      </c>
      <c r="B2103" s="5" t="inlineStr">
        <is>
          <t>FILTRO ATRAPA PELUSAS COFLEX DJ-K455AS 150CM SECADORA</t>
        </is>
      </c>
      <c r="C2103" s="5" t="inlineStr">
        <is>
          <t>FERRETERIA GENERAL</t>
        </is>
      </c>
      <c r="D2103" s="11" t="n">
        <v>7</v>
      </c>
      <c r="E2103" s="12" t="n">
        <v>33114.83</v>
      </c>
      <c r="F2103" s="12" t="n">
        <v>122043.23</v>
      </c>
      <c r="G2103" s="14">
        <f>E2103/SUM(E$2:E$4165)</f>
        <v/>
      </c>
      <c r="H2103" s="14">
        <f>H2102+G2103</f>
        <v/>
      </c>
      <c r="I2103" s="5">
        <f>IF(H2103&lt;=p_rot_a,"A",IF(H2103&lt;=p_rot_b,"B","C"))</f>
        <v/>
      </c>
      <c r="J2103" s="5" t="inlineStr">
        <is>
          <t>NO</t>
        </is>
      </c>
    </row>
    <row r="2104">
      <c r="A2104" s="5" t="inlineStr">
        <is>
          <t>10140037</t>
        </is>
      </c>
      <c r="B2104" s="5" t="inlineStr">
        <is>
          <t>TUBO ESTRUCT. CUADRADO 4X4 (100X100) 1.50MM NEGRO</t>
        </is>
      </c>
      <c r="C2104" s="5" t="inlineStr">
        <is>
          <t>TUBERIA ESTRUCTURAL</t>
        </is>
      </c>
      <c r="D2104" s="11" t="n">
        <v>12</v>
      </c>
      <c r="E2104" s="12" t="n">
        <v>32950.24</v>
      </c>
      <c r="F2104" s="12" t="n">
        <v>193016.24</v>
      </c>
      <c r="G2104" s="14">
        <f>E2104/SUM(E$2:E$4165)</f>
        <v/>
      </c>
      <c r="H2104" s="14">
        <f>H2103+G2104</f>
        <v/>
      </c>
      <c r="I2104" s="5">
        <f>IF(H2104&lt;=p_rot_a,"A",IF(H2104&lt;=p_rot_b,"B","C"))</f>
        <v/>
      </c>
      <c r="J2104" s="5" t="inlineStr">
        <is>
          <t>NO</t>
        </is>
      </c>
    </row>
    <row r="2105">
      <c r="A2105" s="5" t="inlineStr">
        <is>
          <t>345345</t>
        </is>
      </c>
      <c r="B2105" s="5" t="inlineStr">
        <is>
          <t>TOTAL CANDADO ANTICIZALLA 80MM TLK32803</t>
        </is>
      </c>
      <c r="C2105" s="5" t="inlineStr">
        <is>
          <t>FERRETERIA GENERAL</t>
        </is>
      </c>
      <c r="D2105" s="11" t="n">
        <v>10</v>
      </c>
      <c r="E2105" s="12" t="n">
        <v>32846.71</v>
      </c>
      <c r="F2105" s="12" t="n">
        <v>103741.23</v>
      </c>
      <c r="G2105" s="14">
        <f>E2105/SUM(E$2:E$4165)</f>
        <v/>
      </c>
      <c r="H2105" s="14">
        <f>H2104+G2105</f>
        <v/>
      </c>
      <c r="I2105" s="5">
        <f>IF(H2105&lt;=p_rot_a,"A",IF(H2105&lt;=p_rot_b,"B","C"))</f>
        <v/>
      </c>
      <c r="J2105" s="5" t="inlineStr">
        <is>
          <t>NO</t>
        </is>
      </c>
    </row>
    <row r="2106">
      <c r="A2106" s="5" t="inlineStr">
        <is>
          <t>213</t>
        </is>
      </c>
      <c r="B2106" s="5" t="inlineStr">
        <is>
          <t>PINO VENILLA 1/2X1/2 3.05MTS</t>
        </is>
      </c>
      <c r="C2106" s="5" t="inlineStr">
        <is>
          <t>PINO</t>
        </is>
      </c>
      <c r="D2106" s="11" t="n">
        <v>207</v>
      </c>
      <c r="E2106" s="12" t="n">
        <v>32727.59</v>
      </c>
      <c r="F2106" s="12" t="n">
        <v>92035.39999999999</v>
      </c>
      <c r="G2106" s="14">
        <f>E2106/SUM(E$2:E$4165)</f>
        <v/>
      </c>
      <c r="H2106" s="14">
        <f>H2105+G2106</f>
        <v/>
      </c>
      <c r="I2106" s="5">
        <f>IF(H2106&lt;=p_rot_a,"A",IF(H2106&lt;=p_rot_b,"B","C"))</f>
        <v/>
      </c>
      <c r="J2106" s="5" t="inlineStr">
        <is>
          <t>NO</t>
        </is>
      </c>
    </row>
    <row r="2107">
      <c r="A2107" s="5" t="inlineStr">
        <is>
          <t>143</t>
        </is>
      </c>
      <c r="B2107" s="5" t="inlineStr">
        <is>
          <t>bolsita CEMENTO BOLSA 2.5KG</t>
        </is>
      </c>
      <c r="C2107" s="5" t="inlineStr">
        <is>
          <t>MORTEROS, CEMENTOS</t>
        </is>
      </c>
      <c r="D2107" s="11" t="n">
        <v>409</v>
      </c>
      <c r="E2107" s="12" t="n">
        <v>32727.43</v>
      </c>
      <c r="F2107" s="12" t="n">
        <v>361771.65</v>
      </c>
      <c r="G2107" s="14">
        <f>E2107/SUM(E$2:E$4165)</f>
        <v/>
      </c>
      <c r="H2107" s="14">
        <f>H2106+G2107</f>
        <v/>
      </c>
      <c r="I2107" s="5">
        <f>IF(H2107&lt;=p_rot_a,"A",IF(H2107&lt;=p_rot_b,"B","C"))</f>
        <v/>
      </c>
      <c r="J2107" s="5" t="inlineStr">
        <is>
          <t>NO</t>
        </is>
      </c>
    </row>
    <row r="2108">
      <c r="A2108" s="5" t="inlineStr">
        <is>
          <t>351100300992862</t>
        </is>
      </c>
      <c r="B2108" s="5" t="inlineStr">
        <is>
          <t>REMATE FINAL PISO SPC BEIGE STONE 45 X 2400MM DE033-C</t>
        </is>
      </c>
      <c r="C2108" s="5" t="inlineStr">
        <is>
          <t>PISOS</t>
        </is>
      </c>
      <c r="D2108" s="11" t="n">
        <v>7</v>
      </c>
      <c r="E2108" s="12" t="n">
        <v>32692.02</v>
      </c>
      <c r="F2108" s="12" t="n">
        <v>32692.02</v>
      </c>
      <c r="G2108" s="14">
        <f>E2108/SUM(E$2:E$4165)</f>
        <v/>
      </c>
      <c r="H2108" s="14">
        <f>H2107+G2108</f>
        <v/>
      </c>
      <c r="I2108" s="5">
        <f>IF(H2108&lt;=p_rot_a,"A",IF(H2108&lt;=p_rot_b,"B","C"))</f>
        <v/>
      </c>
      <c r="J2108" s="5" t="inlineStr">
        <is>
          <t>NO</t>
        </is>
      </c>
    </row>
    <row r="2109">
      <c r="A2109" s="5" t="inlineStr">
        <is>
          <t>351100300992367</t>
        </is>
      </c>
      <c r="B2109" s="5" t="inlineStr">
        <is>
          <t>ORGANIZADOR ESQUINERO DE ROPA Y ZAPATO 45 X45 X 180CM AM-3315 TM3-03 20KG MAX</t>
        </is>
      </c>
      <c r="C2109" s="5" t="inlineStr">
        <is>
          <t>IMPORTACION FERRETERIA GENERAL</t>
        </is>
      </c>
      <c r="D2109" s="11" t="n">
        <v>5</v>
      </c>
      <c r="E2109" s="12" t="n">
        <v>32665.41</v>
      </c>
      <c r="F2109" s="12" t="n">
        <v>44066.39</v>
      </c>
      <c r="G2109" s="14">
        <f>E2109/SUM(E$2:E$4165)</f>
        <v/>
      </c>
      <c r="H2109" s="14">
        <f>H2108+G2109</f>
        <v/>
      </c>
      <c r="I2109" s="5">
        <f>IF(H2109&lt;=p_rot_a,"A",IF(H2109&lt;=p_rot_b,"B","C"))</f>
        <v/>
      </c>
      <c r="J2109" s="5" t="inlineStr">
        <is>
          <t>NO</t>
        </is>
      </c>
    </row>
    <row r="2110">
      <c r="A2110" s="5" t="inlineStr">
        <is>
          <t>35212</t>
        </is>
      </c>
      <c r="B2110" s="5" t="inlineStr">
        <is>
          <t>BROCHA 6  MASTER</t>
        </is>
      </c>
      <c r="C2110" s="5" t="inlineStr">
        <is>
          <t>FERRETERIA GENERAL</t>
        </is>
      </c>
      <c r="D2110" s="11" t="n">
        <v>23</v>
      </c>
      <c r="E2110" s="12" t="n">
        <v>32662.42</v>
      </c>
      <c r="F2110" s="12" t="n">
        <v>116616.92</v>
      </c>
      <c r="G2110" s="14">
        <f>E2110/SUM(E$2:E$4165)</f>
        <v/>
      </c>
      <c r="H2110" s="14">
        <f>H2109+G2110</f>
        <v/>
      </c>
      <c r="I2110" s="5">
        <f>IF(H2110&lt;=p_rot_a,"A",IF(H2110&lt;=p_rot_b,"B","C"))</f>
        <v/>
      </c>
      <c r="J2110" s="5" t="inlineStr">
        <is>
          <t>NO</t>
        </is>
      </c>
    </row>
    <row r="2111">
      <c r="A2111" s="5" t="inlineStr">
        <is>
          <t>682</t>
        </is>
      </c>
      <c r="B2111" s="5" t="inlineStr">
        <is>
          <t>BROCHA 1 1/2 MASTER GAM</t>
        </is>
      </c>
      <c r="C2111" s="5" t="inlineStr">
        <is>
          <t>FERRETERIA GENERAL</t>
        </is>
      </c>
      <c r="D2111" s="11" t="n">
        <v>93</v>
      </c>
      <c r="E2111" s="12" t="n">
        <v>32635.17</v>
      </c>
      <c r="F2111" s="12" t="n">
        <v>94925.86</v>
      </c>
      <c r="G2111" s="14">
        <f>E2111/SUM(E$2:E$4165)</f>
        <v/>
      </c>
      <c r="H2111" s="14">
        <f>H2110+G2111</f>
        <v/>
      </c>
      <c r="I2111" s="5">
        <f>IF(H2111&lt;=p_rot_a,"A",IF(H2111&lt;=p_rot_b,"B","C"))</f>
        <v/>
      </c>
      <c r="J2111" s="5" t="inlineStr">
        <is>
          <t>NO</t>
        </is>
      </c>
    </row>
    <row r="2112">
      <c r="A2112" s="5" t="inlineStr">
        <is>
          <t>9283442</t>
        </is>
      </c>
      <c r="B2112" s="5" t="inlineStr">
        <is>
          <t>2DA TUBO IND 3X3 1.20 GALVA SEGUNDA SEGUNDA IMPERFECTO</t>
        </is>
      </c>
      <c r="C2112" s="5" t="inlineStr">
        <is>
          <t>TUBERIA INDUSTRIAL, HIERROS PLANOS Y CORRUGADOS</t>
        </is>
      </c>
      <c r="D2112" s="11" t="n">
        <v>18</v>
      </c>
      <c r="E2112" s="12" t="n">
        <v>32629.16</v>
      </c>
      <c r="F2112" s="12" t="n">
        <v>161681.42</v>
      </c>
      <c r="G2112" s="14">
        <f>E2112/SUM(E$2:E$4165)</f>
        <v/>
      </c>
      <c r="H2112" s="14">
        <f>H2111+G2112</f>
        <v/>
      </c>
      <c r="I2112" s="5">
        <f>IF(H2112&lt;=p_rot_a,"A",IF(H2112&lt;=p_rot_b,"B","C"))</f>
        <v/>
      </c>
      <c r="J2112" s="5" t="inlineStr">
        <is>
          <t>NO</t>
        </is>
      </c>
    </row>
    <row r="2113">
      <c r="A2113" s="5" t="inlineStr">
        <is>
          <t>351100300991371</t>
        </is>
      </c>
      <c r="B2113" s="5" t="inlineStr">
        <is>
          <t>$$ DAP DYNAGRIP ADHESIVO HEAVY DUTY AGARRE INSTANTANEO CARTUCHO 266ML</t>
        </is>
      </c>
      <c r="C2113" s="5" t="inlineStr">
        <is>
          <t>PINTURAS Y SELLADORES</t>
        </is>
      </c>
      <c r="D2113" s="11" t="n">
        <v>33</v>
      </c>
      <c r="E2113" s="12" t="n">
        <v>32621.9</v>
      </c>
      <c r="F2113" s="12" t="n">
        <v>173540.15</v>
      </c>
      <c r="G2113" s="14">
        <f>E2113/SUM(E$2:E$4165)</f>
        <v/>
      </c>
      <c r="H2113" s="14">
        <f>H2112+G2113</f>
        <v/>
      </c>
      <c r="I2113" s="5">
        <f>IF(H2113&lt;=p_rot_a,"A",IF(H2113&lt;=p_rot_b,"B","C"))</f>
        <v/>
      </c>
      <c r="J2113" s="5" t="inlineStr">
        <is>
          <t>NO</t>
        </is>
      </c>
    </row>
    <row r="2114">
      <c r="A2114" s="5" t="inlineStr">
        <is>
          <t>23423221</t>
        </is>
      </c>
      <c r="B2114" s="5" t="inlineStr">
        <is>
          <t>GRACIELA FREGADERO DOBLE TANQUE 84X48 EMPOTRAR T3319A</t>
        </is>
      </c>
      <c r="C2114" s="5" t="inlineStr">
        <is>
          <t>GRIFERIA - ACC. BAÑO Y COCINA</t>
        </is>
      </c>
      <c r="D2114" s="11" t="n">
        <v>5</v>
      </c>
      <c r="E2114" s="12" t="n">
        <v>32609.17</v>
      </c>
      <c r="F2114" s="12" t="n">
        <v>115289.62</v>
      </c>
      <c r="G2114" s="14">
        <f>E2114/SUM(E$2:E$4165)</f>
        <v/>
      </c>
      <c r="H2114" s="14">
        <f>H2113+G2114</f>
        <v/>
      </c>
      <c r="I2114" s="5">
        <f>IF(H2114&lt;=p_rot_a,"A",IF(H2114&lt;=p_rot_b,"B","C"))</f>
        <v/>
      </c>
      <c r="J2114" s="5" t="inlineStr">
        <is>
          <t>NO</t>
        </is>
      </c>
    </row>
    <row r="2115">
      <c r="A2115" s="5" t="inlineStr">
        <is>
          <t>7661</t>
        </is>
      </c>
      <c r="B2115" s="5" t="inlineStr">
        <is>
          <t>TORNILLO TECHO 3 PB</t>
        </is>
      </c>
      <c r="C2115" s="5" t="inlineStr">
        <is>
          <t>TORNILLERIA</t>
        </is>
      </c>
      <c r="D2115" s="11" t="n">
        <v>1308</v>
      </c>
      <c r="E2115" s="12" t="n">
        <v>32599.69</v>
      </c>
      <c r="F2115" s="12" t="n">
        <v>63875.39</v>
      </c>
      <c r="G2115" s="14">
        <f>E2115/SUM(E$2:E$4165)</f>
        <v/>
      </c>
      <c r="H2115" s="14">
        <f>H2114+G2115</f>
        <v/>
      </c>
      <c r="I2115" s="5">
        <f>IF(H2115&lt;=p_rot_a,"A",IF(H2115&lt;=p_rot_b,"B","C"))</f>
        <v/>
      </c>
      <c r="J2115" s="5" t="inlineStr">
        <is>
          <t>NO</t>
        </is>
      </c>
    </row>
    <row r="2116">
      <c r="A2116" s="5" t="inlineStr">
        <is>
          <t>351100300992767</t>
        </is>
      </c>
      <c r="B2116" s="5" t="inlineStr">
        <is>
          <t>WADFOW CAJA ORGANIZADORA APILABLE 4PCS 38X18X32 WTB8344</t>
        </is>
      </c>
      <c r="C2116" s="5" t="inlineStr">
        <is>
          <t>FERRETERIA GENERAL</t>
        </is>
      </c>
      <c r="D2116" s="11" t="n">
        <v>8</v>
      </c>
      <c r="E2116" s="12" t="n">
        <v>32488.22</v>
      </c>
      <c r="F2116" s="12" t="n">
        <v>91557.74000000001</v>
      </c>
      <c r="G2116" s="14">
        <f>E2116/SUM(E$2:E$4165)</f>
        <v/>
      </c>
      <c r="H2116" s="14">
        <f>H2115+G2116</f>
        <v/>
      </c>
      <c r="I2116" s="5">
        <f>IF(H2116&lt;=p_rot_a,"A",IF(H2116&lt;=p_rot_b,"B","C"))</f>
        <v/>
      </c>
      <c r="J2116" s="5" t="inlineStr">
        <is>
          <t>NO</t>
        </is>
      </c>
    </row>
    <row r="2117">
      <c r="A2117" s="5" t="inlineStr">
        <is>
          <t>351100300992575</t>
        </is>
      </c>
      <c r="B2117" s="5" t="inlineStr">
        <is>
          <t>CACHERA LAVATORIO TIPO BOWL NEGRA ULTRA LUJO FF6002B</t>
        </is>
      </c>
      <c r="C2117" s="5" t="inlineStr">
        <is>
          <t>IMPORTACION GRIFERIA</t>
        </is>
      </c>
      <c r="D2117" s="11" t="n">
        <v>2</v>
      </c>
      <c r="E2117" s="12" t="n">
        <v>32439.46</v>
      </c>
      <c r="F2117" s="12" t="n">
        <v>63716.81</v>
      </c>
      <c r="G2117" s="14">
        <f>E2117/SUM(E$2:E$4165)</f>
        <v/>
      </c>
      <c r="H2117" s="14">
        <f>H2116+G2117</f>
        <v/>
      </c>
      <c r="I2117" s="5">
        <f>IF(H2117&lt;=p_rot_a,"A",IF(H2117&lt;=p_rot_b,"B","C"))</f>
        <v/>
      </c>
      <c r="J2117" s="5" t="inlineStr">
        <is>
          <t>NO</t>
        </is>
      </c>
    </row>
    <row r="2118">
      <c r="A2118" s="5" t="inlineStr">
        <is>
          <t>74095</t>
        </is>
      </c>
      <c r="B2118" s="5" t="inlineStr">
        <is>
          <t>TOTAL JUEGO ALICATES 3 PCS THT2K0301</t>
        </is>
      </c>
      <c r="C2118" s="5" t="inlineStr">
        <is>
          <t>FERRETERIA GENERAL</t>
        </is>
      </c>
      <c r="D2118" s="11" t="n">
        <v>11</v>
      </c>
      <c r="E2118" s="12" t="n">
        <v>32426.69</v>
      </c>
      <c r="F2118" s="12" t="n">
        <v>92059.97</v>
      </c>
      <c r="G2118" s="14">
        <f>E2118/SUM(E$2:E$4165)</f>
        <v/>
      </c>
      <c r="H2118" s="14">
        <f>H2117+G2118</f>
        <v/>
      </c>
      <c r="I2118" s="5">
        <f>IF(H2118&lt;=p_rot_a,"A",IF(H2118&lt;=p_rot_b,"B","C"))</f>
        <v/>
      </c>
      <c r="J2118" s="5" t="inlineStr">
        <is>
          <t>NO</t>
        </is>
      </c>
    </row>
    <row r="2119">
      <c r="A2119" s="5" t="inlineStr">
        <is>
          <t>72898</t>
        </is>
      </c>
      <c r="B2119" s="5" t="inlineStr">
        <is>
          <t>$$ GLADIATOR TALADRO 1050W TP 813 1/2</t>
        </is>
      </c>
      <c r="C2119" s="5" t="inlineStr">
        <is>
          <t>SIN CATEGORIA</t>
        </is>
      </c>
      <c r="D2119" s="11" t="n">
        <v>3</v>
      </c>
      <c r="E2119" s="12" t="n">
        <v>32418</v>
      </c>
      <c r="F2119" s="12" t="n">
        <v>96768</v>
      </c>
      <c r="G2119" s="14">
        <f>E2119/SUM(E$2:E$4165)</f>
        <v/>
      </c>
      <c r="H2119" s="14">
        <f>H2118+G2119</f>
        <v/>
      </c>
      <c r="I2119" s="5">
        <f>IF(H2119&lt;=p_rot_a,"A",IF(H2119&lt;=p_rot_b,"B","C"))</f>
        <v/>
      </c>
      <c r="J2119" s="5" t="inlineStr">
        <is>
          <t>NO</t>
        </is>
      </c>
    </row>
    <row r="2120">
      <c r="A2120" s="5" t="inlineStr">
        <is>
          <t>351100300992353</t>
        </is>
      </c>
      <c r="B2120" s="5" t="inlineStr">
        <is>
          <t>CACHERA FREGADERO FLEXIBLE DOBLE NEGRA AQP-23255</t>
        </is>
      </c>
      <c r="C2120" s="5" t="inlineStr">
        <is>
          <t>IMPORTACION GRIFERIA</t>
        </is>
      </c>
      <c r="D2120" s="11" t="n">
        <v>3</v>
      </c>
      <c r="E2120" s="12" t="n">
        <v>32390.33</v>
      </c>
      <c r="F2120" s="12" t="n">
        <v>47123.89</v>
      </c>
      <c r="G2120" s="14">
        <f>E2120/SUM(E$2:E$4165)</f>
        <v/>
      </c>
      <c r="H2120" s="14">
        <f>H2119+G2120</f>
        <v/>
      </c>
      <c r="I2120" s="5">
        <f>IF(H2120&lt;=p_rot_a,"A",IF(H2120&lt;=p_rot_b,"B","C"))</f>
        <v/>
      </c>
      <c r="J2120" s="5" t="inlineStr">
        <is>
          <t>NO</t>
        </is>
      </c>
    </row>
    <row r="2121">
      <c r="A2121" s="5" t="inlineStr">
        <is>
          <t>71574</t>
        </is>
      </c>
      <c r="B2121" s="5" t="inlineStr">
        <is>
          <t>BROCA METAL 1/2 IRWIN</t>
        </is>
      </c>
      <c r="C2121" s="5" t="inlineStr">
        <is>
          <t>FERRETERIA GENERAL</t>
        </is>
      </c>
      <c r="D2121" s="11" t="n">
        <v>18</v>
      </c>
      <c r="E2121" s="12" t="n">
        <v>32365.12</v>
      </c>
      <c r="F2121" s="12" t="n">
        <v>96117.52</v>
      </c>
      <c r="G2121" s="14">
        <f>E2121/SUM(E$2:E$4165)</f>
        <v/>
      </c>
      <c r="H2121" s="14">
        <f>H2120+G2121</f>
        <v/>
      </c>
      <c r="I2121" s="5">
        <f>IF(H2121&lt;=p_rot_a,"A",IF(H2121&lt;=p_rot_b,"B","C"))</f>
        <v/>
      </c>
      <c r="J2121" s="5" t="inlineStr">
        <is>
          <t>NO</t>
        </is>
      </c>
    </row>
    <row r="2122">
      <c r="A2122" s="5" t="inlineStr">
        <is>
          <t>351100300992911</t>
        </is>
      </c>
      <c r="B2122" s="5" t="inlineStr">
        <is>
          <t>ESQUINERO PVC FLAT ALFA CIELOS Y PAREDES  2.90M 2104</t>
        </is>
      </c>
      <c r="C2122" s="5" t="inlineStr">
        <is>
          <t>PANEL ACANALADO INTERIOR</t>
        </is>
      </c>
      <c r="D2122" s="11" t="n">
        <v>13</v>
      </c>
      <c r="E2122" s="12" t="n">
        <v>32328.35</v>
      </c>
      <c r="F2122" s="12" t="n">
        <v>38178.35</v>
      </c>
      <c r="G2122" s="14">
        <f>E2122/SUM(E$2:E$4165)</f>
        <v/>
      </c>
      <c r="H2122" s="14">
        <f>H2121+G2122</f>
        <v/>
      </c>
      <c r="I2122" s="5">
        <f>IF(H2122&lt;=p_rot_a,"A",IF(H2122&lt;=p_rot_b,"B","C"))</f>
        <v/>
      </c>
      <c r="J2122" s="5" t="inlineStr">
        <is>
          <t>NO</t>
        </is>
      </c>
    </row>
    <row r="2123">
      <c r="A2123" s="5" t="inlineStr">
        <is>
          <t>14100045</t>
        </is>
      </c>
      <c r="B2123" s="5" t="inlineStr">
        <is>
          <t>PUERTA PLEGABLE GUAYANA FRESNO 90 X 210 CM</t>
        </is>
      </c>
      <c r="C2123" s="5" t="inlineStr">
        <is>
          <t>PUERTAS</t>
        </is>
      </c>
      <c r="D2123" s="11" t="n">
        <v>7</v>
      </c>
      <c r="E2123" s="12" t="n">
        <v>32296.86</v>
      </c>
      <c r="F2123" s="12" t="n">
        <v>105108.13</v>
      </c>
      <c r="G2123" s="14">
        <f>E2123/SUM(E$2:E$4165)</f>
        <v/>
      </c>
      <c r="H2123" s="14">
        <f>H2122+G2123</f>
        <v/>
      </c>
      <c r="I2123" s="5">
        <f>IF(H2123&lt;=p_rot_a,"A",IF(H2123&lt;=p_rot_b,"B","C"))</f>
        <v/>
      </c>
      <c r="J2123" s="5" t="inlineStr">
        <is>
          <t>NO</t>
        </is>
      </c>
    </row>
    <row r="2124">
      <c r="A2124" s="5" t="inlineStr">
        <is>
          <t>PINT-AN-0065</t>
        </is>
      </c>
      <c r="B2124" s="5" t="inlineStr">
        <is>
          <t>LANCO WALL MASTER ACCENT MATE 1/4 ACEITE WS1051-5</t>
        </is>
      </c>
      <c r="C2124" s="5" t="inlineStr">
        <is>
          <t>ANTICORROSIVOS Y BASE ACEITE</t>
        </is>
      </c>
      <c r="D2124" s="11" t="n">
        <v>8</v>
      </c>
      <c r="E2124" s="12" t="n">
        <v>32268.33</v>
      </c>
      <c r="F2124" s="12" t="n">
        <v>54159.29</v>
      </c>
      <c r="G2124" s="14">
        <f>E2124/SUM(E$2:E$4165)</f>
        <v/>
      </c>
      <c r="H2124" s="14">
        <f>H2123+G2124</f>
        <v/>
      </c>
      <c r="I2124" s="5">
        <f>IF(H2124&lt;=p_rot_a,"A",IF(H2124&lt;=p_rot_b,"B","C"))</f>
        <v/>
      </c>
      <c r="J2124" s="5" t="inlineStr">
        <is>
          <t>NO</t>
        </is>
      </c>
    </row>
    <row r="2125">
      <c r="A2125" s="5" t="inlineStr">
        <is>
          <t>30264</t>
        </is>
      </c>
      <c r="B2125" s="5" t="inlineStr">
        <is>
          <t>AGUILA TOMA PARCHE 78V</t>
        </is>
      </c>
      <c r="C2125" s="5" t="inlineStr">
        <is>
          <t>ACCESORIOS ELECTRICOS Y CABLES</t>
        </is>
      </c>
      <c r="D2125" s="11" t="n">
        <v>102</v>
      </c>
      <c r="E2125" s="12" t="n">
        <v>32246.51</v>
      </c>
      <c r="F2125" s="12" t="n">
        <v>97578.36</v>
      </c>
      <c r="G2125" s="14">
        <f>E2125/SUM(E$2:E$4165)</f>
        <v/>
      </c>
      <c r="H2125" s="14">
        <f>H2124+G2125</f>
        <v/>
      </c>
      <c r="I2125" s="5">
        <f>IF(H2125&lt;=p_rot_a,"A",IF(H2125&lt;=p_rot_b,"B","C"))</f>
        <v/>
      </c>
      <c r="J2125" s="5" t="inlineStr">
        <is>
          <t>NO</t>
        </is>
      </c>
    </row>
    <row r="2126">
      <c r="A2126" s="5" t="inlineStr">
        <is>
          <t>72808</t>
        </is>
      </c>
      <c r="B2126" s="5" t="inlineStr">
        <is>
          <t>FANAL LLAVIN MANIJA CANNES 90450-040 PALANCA</t>
        </is>
      </c>
      <c r="C2126" s="5" t="inlineStr">
        <is>
          <t>FERRETERIA GENERAL</t>
        </is>
      </c>
      <c r="D2126" s="11" t="n">
        <v>16</v>
      </c>
      <c r="E2126" s="12" t="n">
        <v>32183.87</v>
      </c>
      <c r="F2126" s="12" t="n">
        <v>115351.07</v>
      </c>
      <c r="G2126" s="14">
        <f>E2126/SUM(E$2:E$4165)</f>
        <v/>
      </c>
      <c r="H2126" s="14">
        <f>H2125+G2126</f>
        <v/>
      </c>
      <c r="I2126" s="5">
        <f>IF(H2126&lt;=p_rot_a,"A",IF(H2126&lt;=p_rot_b,"B","C"))</f>
        <v/>
      </c>
      <c r="J2126" s="5" t="inlineStr">
        <is>
          <t>NO</t>
        </is>
      </c>
    </row>
    <row r="2127">
      <c r="A2127" s="5" t="inlineStr">
        <is>
          <t>1015</t>
        </is>
      </c>
      <c r="B2127" s="5" t="inlineStr">
        <is>
          <t>CABLE 10 VERDE</t>
        </is>
      </c>
      <c r="C2127" s="5" t="inlineStr">
        <is>
          <t>ACCESORIOS ELECTRICOS Y CABLES</t>
        </is>
      </c>
      <c r="D2127" s="11" t="n">
        <v>232</v>
      </c>
      <c r="E2127" s="12" t="n">
        <v>32160.25</v>
      </c>
      <c r="F2127" s="12" t="n">
        <v>134094.5</v>
      </c>
      <c r="G2127" s="14">
        <f>E2127/SUM(E$2:E$4165)</f>
        <v/>
      </c>
      <c r="H2127" s="14">
        <f>H2126+G2127</f>
        <v/>
      </c>
      <c r="I2127" s="5">
        <f>IF(H2127&lt;=p_rot_a,"A",IF(H2127&lt;=p_rot_b,"B","C"))</f>
        <v/>
      </c>
      <c r="J2127" s="5" t="inlineStr">
        <is>
          <t>NO</t>
        </is>
      </c>
    </row>
    <row r="2128">
      <c r="A2128" s="5" t="inlineStr">
        <is>
          <t>351100300991313</t>
        </is>
      </c>
      <c r="B2128" s="5" t="inlineStr">
        <is>
          <t>ESPEJO REDONDO CON LUZ LED PG0018 60CM DIAMETRO AQUABELLA</t>
        </is>
      </c>
      <c r="C2128" s="5" t="inlineStr">
        <is>
          <t>FERRETERIA GENERAL</t>
        </is>
      </c>
      <c r="D2128" s="11" t="n">
        <v>5</v>
      </c>
      <c r="E2128" s="12" t="n">
        <v>32141.03</v>
      </c>
      <c r="F2128" s="12" t="n">
        <v>176969.03</v>
      </c>
      <c r="G2128" s="14">
        <f>E2128/SUM(E$2:E$4165)</f>
        <v/>
      </c>
      <c r="H2128" s="14">
        <f>H2127+G2128</f>
        <v/>
      </c>
      <c r="I2128" s="5">
        <f>IF(H2128&lt;=p_rot_a,"A",IF(H2128&lt;=p_rot_b,"B","C"))</f>
        <v/>
      </c>
      <c r="J2128" s="5" t="inlineStr">
        <is>
          <t>NO</t>
        </is>
      </c>
    </row>
    <row r="2129">
      <c r="A2129" s="5" t="inlineStr">
        <is>
          <t>10120006</t>
        </is>
      </c>
      <c r="B2129" s="5" t="inlineStr">
        <is>
          <t>PLATINA 1 X 3/16</t>
        </is>
      </c>
      <c r="C2129" s="5" t="inlineStr">
        <is>
          <t>PLATINA HIERRO</t>
        </is>
      </c>
      <c r="D2129" s="11" t="n">
        <v>30</v>
      </c>
      <c r="E2129" s="12" t="n">
        <v>32124.39</v>
      </c>
      <c r="F2129" s="12" t="n">
        <v>113787.75</v>
      </c>
      <c r="G2129" s="14">
        <f>E2129/SUM(E$2:E$4165)</f>
        <v/>
      </c>
      <c r="H2129" s="14">
        <f>H2128+G2129</f>
        <v/>
      </c>
      <c r="I2129" s="5">
        <f>IF(H2129&lt;=p_rot_a,"A",IF(H2129&lt;=p_rot_b,"B","C"))</f>
        <v/>
      </c>
      <c r="J2129" s="5" t="inlineStr">
        <is>
          <t>NO</t>
        </is>
      </c>
    </row>
    <row r="2130">
      <c r="A2130" s="5" t="inlineStr">
        <is>
          <t>45674</t>
        </is>
      </c>
      <c r="B2130" s="5" t="inlineStr">
        <is>
          <t>LAVATORIO TIPO BOWL LEMANS 46X32X13 CM BCYP-8417A-366C</t>
        </is>
      </c>
      <c r="C2130" s="5" t="inlineStr">
        <is>
          <t>IMPORTACION LOZA</t>
        </is>
      </c>
      <c r="D2130" s="11" t="n">
        <v>2</v>
      </c>
      <c r="E2130" s="12" t="n">
        <v>32084.46</v>
      </c>
      <c r="F2130" s="12" t="n">
        <v>58681.42</v>
      </c>
      <c r="G2130" s="14">
        <f>E2130/SUM(E$2:E$4165)</f>
        <v/>
      </c>
      <c r="H2130" s="14">
        <f>H2129+G2130</f>
        <v/>
      </c>
      <c r="I2130" s="5">
        <f>IF(H2130&lt;=p_rot_a,"A",IF(H2130&lt;=p_rot_b,"B","C"))</f>
        <v/>
      </c>
      <c r="J2130" s="5" t="inlineStr">
        <is>
          <t>NO</t>
        </is>
      </c>
    </row>
    <row r="2131">
      <c r="A2131" s="5" t="inlineStr">
        <is>
          <t>351100300992834</t>
        </is>
      </c>
      <c r="B2131" s="5" t="inlineStr">
        <is>
          <t>DESAGUE PARA BAÑO CROMADO TIPO POP UP 4 PULG CUADRADO ACERO INOX HTK-RJ-B/C</t>
        </is>
      </c>
      <c r="C2131" s="5" t="inlineStr">
        <is>
          <t>IMPORTACION GRIFERIA</t>
        </is>
      </c>
      <c r="D2131" s="11" t="n">
        <v>14</v>
      </c>
      <c r="E2131" s="12" t="n">
        <v>32029.73</v>
      </c>
      <c r="F2131" s="12" t="n">
        <v>49238.94</v>
      </c>
      <c r="G2131" s="14">
        <f>E2131/SUM(E$2:E$4165)</f>
        <v/>
      </c>
      <c r="H2131" s="14">
        <f>H2130+G2131</f>
        <v/>
      </c>
      <c r="I2131" s="5">
        <f>IF(H2131&lt;=p_rot_a,"A",IF(H2131&lt;=p_rot_b,"B","C"))</f>
        <v/>
      </c>
      <c r="J2131" s="5" t="inlineStr">
        <is>
          <t>NO</t>
        </is>
      </c>
    </row>
    <row r="2132">
      <c r="A2132" s="5" t="inlineStr">
        <is>
          <t>56817</t>
        </is>
      </c>
      <c r="B2132" s="5" t="inlineStr">
        <is>
          <t>EXTRACTOR DE BAÑO 8 PULG CON CUBIERTA VT-2904</t>
        </is>
      </c>
      <c r="C2132" s="5" t="inlineStr">
        <is>
          <t>IMPORTACION FERRETERIA GENERAL</t>
        </is>
      </c>
      <c r="D2132" s="11" t="n">
        <v>5</v>
      </c>
      <c r="E2132" s="12" t="n">
        <v>31935.31</v>
      </c>
      <c r="F2132" s="12" t="n">
        <v>64655.91</v>
      </c>
      <c r="G2132" s="14">
        <f>E2132/SUM(E$2:E$4165)</f>
        <v/>
      </c>
      <c r="H2132" s="14">
        <f>H2131+G2132</f>
        <v/>
      </c>
      <c r="I2132" s="5">
        <f>IF(H2132&lt;=p_rot_a,"A",IF(H2132&lt;=p_rot_b,"B","C"))</f>
        <v/>
      </c>
      <c r="J2132" s="5" t="inlineStr">
        <is>
          <t>NO</t>
        </is>
      </c>
    </row>
    <row r="2133">
      <c r="A2133" s="5" t="inlineStr">
        <is>
          <t>351100300992394</t>
        </is>
      </c>
      <c r="B2133" s="5" t="inlineStr">
        <is>
          <t>TOTAL ATORNILLADOR GYPSUM INALAMB 20V TDSLI2042006 TDSLI20428 SIN BATERIA</t>
        </is>
      </c>
      <c r="C2133" s="5" t="inlineStr">
        <is>
          <t>TALADROS</t>
        </is>
      </c>
      <c r="D2133" s="11" t="n">
        <v>4</v>
      </c>
      <c r="E2133" s="12" t="n">
        <v>31874.46</v>
      </c>
      <c r="F2133" s="12" t="n">
        <v>137990.11</v>
      </c>
      <c r="G2133" s="14">
        <f>E2133/SUM(E$2:E$4165)</f>
        <v/>
      </c>
      <c r="H2133" s="14">
        <f>H2132+G2133</f>
        <v/>
      </c>
      <c r="I2133" s="5">
        <f>IF(H2133&lt;=p_rot_a,"A",IF(H2133&lt;=p_rot_b,"B","C"))</f>
        <v/>
      </c>
      <c r="J2133" s="5" t="inlineStr">
        <is>
          <t>NO</t>
        </is>
      </c>
    </row>
    <row r="2134">
      <c r="A2134" s="5" t="inlineStr">
        <is>
          <t>359</t>
        </is>
      </c>
      <c r="B2134" s="5" t="inlineStr">
        <is>
          <t>CAL BOLSA 5 KG</t>
        </is>
      </c>
      <c r="C2134" s="5" t="inlineStr">
        <is>
          <t>FERRETERIA GENERAL</t>
        </is>
      </c>
      <c r="D2134" s="11" t="n">
        <v>63</v>
      </c>
      <c r="E2134" s="12" t="n">
        <v>31834.64</v>
      </c>
      <c r="F2134" s="12" t="n">
        <v>108209.03</v>
      </c>
      <c r="G2134" s="14">
        <f>E2134/SUM(E$2:E$4165)</f>
        <v/>
      </c>
      <c r="H2134" s="14">
        <f>H2133+G2134</f>
        <v/>
      </c>
      <c r="I2134" s="5">
        <f>IF(H2134&lt;=p_rot_a,"A",IF(H2134&lt;=p_rot_b,"B","C"))</f>
        <v/>
      </c>
      <c r="J2134" s="5" t="inlineStr">
        <is>
          <t>NO</t>
        </is>
      </c>
    </row>
    <row r="2135">
      <c r="A2135" s="5" t="inlineStr">
        <is>
          <t>PINT-AN-0020</t>
        </is>
      </c>
      <c r="B2135" s="5" t="inlineStr">
        <is>
          <t>LANCO ANTICORROSIVO IND BLANCO 1/4 AC3434-5</t>
        </is>
      </c>
      <c r="C2135" s="5" t="inlineStr">
        <is>
          <t>ANTICORROSIVOS Y BASE ACEITE</t>
        </is>
      </c>
      <c r="D2135" s="11" t="n">
        <v>24</v>
      </c>
      <c r="E2135" s="12" t="n">
        <v>31709.75</v>
      </c>
      <c r="F2135" s="12" t="n">
        <v>105941.75</v>
      </c>
      <c r="G2135" s="14">
        <f>E2135/SUM(E$2:E$4165)</f>
        <v/>
      </c>
      <c r="H2135" s="14">
        <f>H2134+G2135</f>
        <v/>
      </c>
      <c r="I2135" s="5">
        <f>IF(H2135&lt;=p_rot_a,"A",IF(H2135&lt;=p_rot_b,"B","C"))</f>
        <v/>
      </c>
      <c r="J2135" s="5" t="inlineStr">
        <is>
          <t>NO</t>
        </is>
      </c>
    </row>
    <row r="2136">
      <c r="A2136" s="5" t="inlineStr">
        <is>
          <t>351100300991428</t>
        </is>
      </c>
      <c r="B2136" s="5" t="inlineStr">
        <is>
          <t>LANCO WET LOOK GALON</t>
        </is>
      </c>
      <c r="C2136" s="5" t="inlineStr">
        <is>
          <t>PINTURAS Y SELLADORES</t>
        </is>
      </c>
      <c r="D2136" s="11" t="n">
        <v>6</v>
      </c>
      <c r="E2136" s="12" t="n">
        <v>31666.62</v>
      </c>
      <c r="F2136" s="12" t="n">
        <v>125368.62</v>
      </c>
      <c r="G2136" s="14">
        <f>E2136/SUM(E$2:E$4165)</f>
        <v/>
      </c>
      <c r="H2136" s="14">
        <f>H2135+G2136</f>
        <v/>
      </c>
      <c r="I2136" s="5">
        <f>IF(H2136&lt;=p_rot_a,"A",IF(H2136&lt;=p_rot_b,"B","C"))</f>
        <v/>
      </c>
      <c r="J2136" s="5" t="inlineStr">
        <is>
          <t>NO</t>
        </is>
      </c>
    </row>
    <row r="2137">
      <c r="A2137" s="5" t="inlineStr">
        <is>
          <t>234398</t>
        </is>
      </c>
      <c r="B2137" s="5" t="inlineStr">
        <is>
          <t>ALAMBRE GALVANIZADO DELGADO #22 ROLLO 1K</t>
        </is>
      </c>
      <c r="C2137" s="5" t="inlineStr">
        <is>
          <t>FERRETERIA GENERAL</t>
        </is>
      </c>
      <c r="D2137" s="11" t="n">
        <v>22</v>
      </c>
      <c r="E2137" s="12" t="n">
        <v>31664.45</v>
      </c>
      <c r="F2137" s="12" t="n">
        <v>52902.8</v>
      </c>
      <c r="G2137" s="14">
        <f>E2137/SUM(E$2:E$4165)</f>
        <v/>
      </c>
      <c r="H2137" s="14">
        <f>H2136+G2137</f>
        <v/>
      </c>
      <c r="I2137" s="5">
        <f>IF(H2137&lt;=p_rot_a,"A",IF(H2137&lt;=p_rot_b,"B","C"))</f>
        <v/>
      </c>
      <c r="J2137" s="5" t="inlineStr">
        <is>
          <t>NO</t>
        </is>
      </c>
    </row>
    <row r="2138">
      <c r="A2138" s="5" t="inlineStr">
        <is>
          <t>990323</t>
        </is>
      </c>
      <c r="B2138" s="5" t="inlineStr">
        <is>
          <t xml:space="preserve">CORNISA LAMINADA BLANCA </t>
        </is>
      </c>
      <c r="C2138" s="5" t="inlineStr">
        <is>
          <t>TABLILLA PVC Y CORNISAS</t>
        </is>
      </c>
      <c r="D2138" s="11" t="n">
        <v>88</v>
      </c>
      <c r="E2138" s="12" t="n">
        <v>31529.52</v>
      </c>
      <c r="F2138" s="12" t="n">
        <v>299500.96</v>
      </c>
      <c r="G2138" s="14">
        <f>E2138/SUM(E$2:E$4165)</f>
        <v/>
      </c>
      <c r="H2138" s="14">
        <f>H2137+G2138</f>
        <v/>
      </c>
      <c r="I2138" s="5">
        <f>IF(H2138&lt;=p_rot_a,"A",IF(H2138&lt;=p_rot_b,"B","C"))</f>
        <v/>
      </c>
      <c r="J2138" s="5" t="inlineStr">
        <is>
          <t>NO</t>
        </is>
      </c>
    </row>
    <row r="2139">
      <c r="A2139" s="5" t="inlineStr">
        <is>
          <t>PINT-PA-0105</t>
        </is>
      </c>
      <c r="B2139" s="5" t="inlineStr">
        <is>
          <t>STAINLESS TINT MATE GALON OF376-4</t>
        </is>
      </c>
      <c r="C2139" s="5" t="inlineStr">
        <is>
          <t>PINTURA ACRILICA</t>
        </is>
      </c>
      <c r="D2139" s="11" t="n">
        <v>5</v>
      </c>
      <c r="E2139" s="12" t="n">
        <v>31522.61</v>
      </c>
      <c r="F2139" s="12" t="n">
        <v>72787.61</v>
      </c>
      <c r="G2139" s="14">
        <f>E2139/SUM(E$2:E$4165)</f>
        <v/>
      </c>
      <c r="H2139" s="14">
        <f>H2138+G2139</f>
        <v/>
      </c>
      <c r="I2139" s="5">
        <f>IF(H2139&lt;=p_rot_a,"A",IF(H2139&lt;=p_rot_b,"B","C"))</f>
        <v/>
      </c>
      <c r="J2139" s="5" t="inlineStr">
        <is>
          <t>NO</t>
        </is>
      </c>
    </row>
    <row r="2140">
      <c r="A2140" s="5" t="inlineStr">
        <is>
          <t>351100300992077</t>
        </is>
      </c>
      <c r="B2140" s="5" t="inlineStr">
        <is>
          <t>COMBO TOTAL DIA DEL PADRE MOTOGUADANA 52CC + CARETA +GUANTE2 + CUERDA</t>
        </is>
      </c>
      <c r="C2140" s="5" t="inlineStr">
        <is>
          <t>SIN CATEGORIA</t>
        </is>
      </c>
      <c r="D2140" s="11" t="n">
        <v>2</v>
      </c>
      <c r="E2140" s="12" t="n">
        <v>31450.61</v>
      </c>
      <c r="F2140" s="12" t="n">
        <v>159298.61</v>
      </c>
      <c r="G2140" s="14">
        <f>E2140/SUM(E$2:E$4165)</f>
        <v/>
      </c>
      <c r="H2140" s="14">
        <f>H2139+G2140</f>
        <v/>
      </c>
      <c r="I2140" s="5">
        <f>IF(H2140&lt;=p_rot_a,"A",IF(H2140&lt;=p_rot_b,"B","C"))</f>
        <v/>
      </c>
      <c r="J2140" s="5" t="inlineStr">
        <is>
          <t>NO</t>
        </is>
      </c>
    </row>
    <row r="2141">
      <c r="A2141" s="5" t="inlineStr">
        <is>
          <t>20109</t>
        </is>
      </c>
      <c r="B2141" s="5" t="inlineStr">
        <is>
          <t>TOTAL PISTOLA SILICON 9 PESADA THT20109</t>
        </is>
      </c>
      <c r="C2141" s="5" t="inlineStr">
        <is>
          <t>FERRETERIA GENERAL</t>
        </is>
      </c>
      <c r="D2141" s="11" t="n">
        <v>24</v>
      </c>
      <c r="E2141" s="12" t="n">
        <v>31417.2</v>
      </c>
      <c r="F2141" s="12" t="n">
        <v>105823.08</v>
      </c>
      <c r="G2141" s="14">
        <f>E2141/SUM(E$2:E$4165)</f>
        <v/>
      </c>
      <c r="H2141" s="14">
        <f>H2140+G2141</f>
        <v/>
      </c>
      <c r="I2141" s="5">
        <f>IF(H2141&lt;=p_rot_a,"A",IF(H2141&lt;=p_rot_b,"B","C"))</f>
        <v/>
      </c>
      <c r="J2141" s="5" t="inlineStr">
        <is>
          <t>NO</t>
        </is>
      </c>
    </row>
    <row r="2142">
      <c r="A2142" s="5" t="inlineStr">
        <is>
          <t>1052</t>
        </is>
      </c>
      <c r="B2142" s="5" t="inlineStr">
        <is>
          <t>CABLE 2 ROJO</t>
        </is>
      </c>
      <c r="C2142" s="5" t="inlineStr">
        <is>
          <t>ACCESORIOS ELECTRICOS Y CABLES</t>
        </is>
      </c>
      <c r="D2142" s="11" t="n">
        <v>35</v>
      </c>
      <c r="E2142" s="12" t="n">
        <v>31413.7</v>
      </c>
      <c r="F2142" s="12" t="n">
        <v>129280.7</v>
      </c>
      <c r="G2142" s="14">
        <f>E2142/SUM(E$2:E$4165)</f>
        <v/>
      </c>
      <c r="H2142" s="14">
        <f>H2141+G2142</f>
        <v/>
      </c>
      <c r="I2142" s="5">
        <f>IF(H2142&lt;=p_rot_a,"A",IF(H2142&lt;=p_rot_b,"B","C"))</f>
        <v/>
      </c>
      <c r="J2142" s="5" t="inlineStr">
        <is>
          <t>NO</t>
        </is>
      </c>
    </row>
    <row r="2143">
      <c r="A2143" s="5" t="inlineStr">
        <is>
          <t>351100300992219</t>
        </is>
      </c>
      <c r="B2143" s="5" t="inlineStr">
        <is>
          <t>PORTA PAPEL HIGIENICO AQP-23186</t>
        </is>
      </c>
      <c r="C2143" s="5" t="inlineStr">
        <is>
          <t>IMPORTACION GRIFERIA</t>
        </is>
      </c>
      <c r="D2143" s="11" t="n">
        <v>14</v>
      </c>
      <c r="E2143" s="12" t="n">
        <v>31398.98</v>
      </c>
      <c r="F2143" s="12" t="n">
        <v>64056.65</v>
      </c>
      <c r="G2143" s="14">
        <f>E2143/SUM(E$2:E$4165)</f>
        <v/>
      </c>
      <c r="H2143" s="14">
        <f>H2142+G2143</f>
        <v/>
      </c>
      <c r="I2143" s="5">
        <f>IF(H2143&lt;=p_rot_a,"A",IF(H2143&lt;=p_rot_b,"B","C"))</f>
        <v/>
      </c>
      <c r="J2143" s="5" t="inlineStr">
        <is>
          <t>NO</t>
        </is>
      </c>
    </row>
    <row r="2144">
      <c r="A2144" s="5" t="inlineStr">
        <is>
          <t>7657</t>
        </is>
      </c>
      <c r="B2144" s="5" t="inlineStr">
        <is>
          <t>MANGUERA ICE MAKER C/ACCESORIO</t>
        </is>
      </c>
      <c r="C2144" s="5" t="inlineStr">
        <is>
          <t>FERRETERIA GENERAL</t>
        </is>
      </c>
      <c r="D2144" s="11" t="n">
        <v>21</v>
      </c>
      <c r="E2144" s="12" t="n">
        <v>31394.81</v>
      </c>
      <c r="F2144" s="12" t="n">
        <v>88511.17999999999</v>
      </c>
      <c r="G2144" s="14">
        <f>E2144/SUM(E$2:E$4165)</f>
        <v/>
      </c>
      <c r="H2144" s="14">
        <f>H2143+G2144</f>
        <v/>
      </c>
      <c r="I2144" s="5">
        <f>IF(H2144&lt;=p_rot_a,"A",IF(H2144&lt;=p_rot_b,"B","C"))</f>
        <v/>
      </c>
      <c r="J2144" s="5" t="inlineStr">
        <is>
          <t>NO</t>
        </is>
      </c>
    </row>
    <row r="2145">
      <c r="A2145" s="5" t="inlineStr">
        <is>
          <t>7946</t>
        </is>
      </c>
      <c r="B2145" s="5" t="inlineStr">
        <is>
          <t xml:space="preserve">LIJA METAL 220 </t>
        </is>
      </c>
      <c r="C2145" s="5" t="inlineStr">
        <is>
          <t>FERRETERIA GENERAL</t>
        </is>
      </c>
      <c r="D2145" s="11" t="n">
        <v>158</v>
      </c>
      <c r="E2145" s="12" t="n">
        <v>31375.36</v>
      </c>
      <c r="F2145" s="12" t="n">
        <v>53577.79</v>
      </c>
      <c r="G2145" s="14">
        <f>E2145/SUM(E$2:E$4165)</f>
        <v/>
      </c>
      <c r="H2145" s="14">
        <f>H2144+G2145</f>
        <v/>
      </c>
      <c r="I2145" s="5">
        <f>IF(H2145&lt;=p_rot_a,"A",IF(H2145&lt;=p_rot_b,"B","C"))</f>
        <v/>
      </c>
      <c r="J2145" s="5" t="inlineStr">
        <is>
          <t>NO</t>
        </is>
      </c>
    </row>
    <row r="2146">
      <c r="A2146" s="5" t="inlineStr">
        <is>
          <t>111345</t>
        </is>
      </c>
      <c r="B2146" s="5" t="inlineStr">
        <is>
          <t>LLAVE LAVATORIO SENCILLA CRUZ 90138 EZ-FLO</t>
        </is>
      </c>
      <c r="C2146" s="5" t="inlineStr">
        <is>
          <t>GRIFERIA - ACC. BAÑO Y COCINA</t>
        </is>
      </c>
      <c r="D2146" s="11" t="n">
        <v>15</v>
      </c>
      <c r="E2146" s="12" t="n">
        <v>31267.15</v>
      </c>
      <c r="F2146" s="12" t="n">
        <v>111880.3</v>
      </c>
      <c r="G2146" s="14">
        <f>E2146/SUM(E$2:E$4165)</f>
        <v/>
      </c>
      <c r="H2146" s="14">
        <f>H2145+G2146</f>
        <v/>
      </c>
      <c r="I2146" s="5">
        <f>IF(H2146&lt;=p_rot_a,"A",IF(H2146&lt;=p_rot_b,"B","C"))</f>
        <v/>
      </c>
      <c r="J2146" s="5" t="inlineStr">
        <is>
          <t>NO</t>
        </is>
      </c>
    </row>
    <row r="2147">
      <c r="A2147" s="5" t="inlineStr">
        <is>
          <t>10180007</t>
        </is>
      </c>
      <c r="B2147" s="5" t="inlineStr">
        <is>
          <t>PERLING TIPO C 2X3 1.20MM NEGRO</t>
        </is>
      </c>
      <c r="C2147" s="5" t="inlineStr">
        <is>
          <t>PERLING</t>
        </is>
      </c>
      <c r="D2147" s="11" t="n">
        <v>31</v>
      </c>
      <c r="E2147" s="12" t="n">
        <v>31185</v>
      </c>
      <c r="F2147" s="12" t="n">
        <v>170685</v>
      </c>
      <c r="G2147" s="14">
        <f>E2147/SUM(E$2:E$4165)</f>
        <v/>
      </c>
      <c r="H2147" s="14">
        <f>H2146+G2147</f>
        <v/>
      </c>
      <c r="I2147" s="5">
        <f>IF(H2147&lt;=p_rot_a,"A",IF(H2147&lt;=p_rot_b,"B","C"))</f>
        <v/>
      </c>
      <c r="J2147" s="5" t="inlineStr">
        <is>
          <t>NO</t>
        </is>
      </c>
    </row>
    <row r="2148">
      <c r="A2148" s="5" t="inlineStr">
        <is>
          <t>50992910</t>
        </is>
      </c>
      <c r="B2148" s="5" t="inlineStr">
        <is>
          <t>KIT LLAVE EMPOTRAR + REGADERA LUJOSA CROACIA DORADO BT003F-GS</t>
        </is>
      </c>
      <c r="C2148" s="5" t="inlineStr">
        <is>
          <t>IMPORTACION GRIFERIA</t>
        </is>
      </c>
      <c r="D2148" s="11" t="n">
        <v>1</v>
      </c>
      <c r="E2148" s="12" t="n">
        <v>31168.97</v>
      </c>
      <c r="F2148" s="12" t="n">
        <v>43362.83</v>
      </c>
      <c r="G2148" s="14">
        <f>E2148/SUM(E$2:E$4165)</f>
        <v/>
      </c>
      <c r="H2148" s="14">
        <f>H2147+G2148</f>
        <v/>
      </c>
      <c r="I2148" s="5">
        <f>IF(H2148&lt;=p_rot_a,"A",IF(H2148&lt;=p_rot_b,"B","C"))</f>
        <v/>
      </c>
      <c r="J2148" s="5" t="inlineStr">
        <is>
          <t>NO</t>
        </is>
      </c>
    </row>
    <row r="2149">
      <c r="A2149" s="5" t="inlineStr">
        <is>
          <t>351100300992241</t>
        </is>
      </c>
      <c r="B2149" s="5" t="inlineStr">
        <is>
          <t>TUBO AGUA CALIENTE 3/4 CPVC</t>
        </is>
      </c>
      <c r="C2149" s="5" t="inlineStr">
        <is>
          <t>TUBERIA PVC, CANOAS Y ACCESORIOS</t>
        </is>
      </c>
      <c r="D2149" s="11" t="n">
        <v>3</v>
      </c>
      <c r="E2149" s="12" t="n">
        <v>31161</v>
      </c>
      <c r="F2149" s="12" t="n">
        <v>56808</v>
      </c>
      <c r="G2149" s="14">
        <f>E2149/SUM(E$2:E$4165)</f>
        <v/>
      </c>
      <c r="H2149" s="14">
        <f>H2148+G2149</f>
        <v/>
      </c>
      <c r="I2149" s="5">
        <f>IF(H2149&lt;=p_rot_a,"A",IF(H2149&lt;=p_rot_b,"B","C"))</f>
        <v/>
      </c>
      <c r="J2149" s="5" t="inlineStr">
        <is>
          <t>NO</t>
        </is>
      </c>
    </row>
    <row r="2150">
      <c r="A2150" s="5" t="inlineStr">
        <is>
          <t>73708</t>
        </is>
      </c>
      <c r="B2150" s="5" t="inlineStr">
        <is>
          <t>AMARRA PLASTICA NEGRA 8 PAQ 100 UND</t>
        </is>
      </c>
      <c r="C2150" s="5" t="inlineStr">
        <is>
          <t>FERRETERIA GENERAL</t>
        </is>
      </c>
      <c r="D2150" s="11" t="n">
        <v>1063</v>
      </c>
      <c r="E2150" s="12" t="n">
        <v>31029.96</v>
      </c>
      <c r="F2150" s="12" t="n">
        <v>37523.39</v>
      </c>
      <c r="G2150" s="14">
        <f>E2150/SUM(E$2:E$4165)</f>
        <v/>
      </c>
      <c r="H2150" s="14">
        <f>H2149+G2150</f>
        <v/>
      </c>
      <c r="I2150" s="5">
        <f>IF(H2150&lt;=p_rot_a,"A",IF(H2150&lt;=p_rot_b,"B","C"))</f>
        <v/>
      </c>
      <c r="J2150" s="5" t="inlineStr">
        <is>
          <t>NO</t>
        </is>
      </c>
    </row>
    <row r="2151">
      <c r="A2151" s="5" t="inlineStr">
        <is>
          <t>351100300992766</t>
        </is>
      </c>
      <c r="B2151" s="5" t="inlineStr">
        <is>
          <t>WADFOW CAJA ORGANIZADORA APILABLE 9PCS 38X17X32 WTB8330</t>
        </is>
      </c>
      <c r="C2151" s="5" t="inlineStr">
        <is>
          <t>FERRETERIA GENERAL</t>
        </is>
      </c>
      <c r="D2151" s="11" t="n">
        <v>12</v>
      </c>
      <c r="E2151" s="12" t="n">
        <v>31021.49</v>
      </c>
      <c r="F2151" s="12" t="n">
        <v>90470.33</v>
      </c>
      <c r="G2151" s="14">
        <f>E2151/SUM(E$2:E$4165)</f>
        <v/>
      </c>
      <c r="H2151" s="14">
        <f>H2150+G2151</f>
        <v/>
      </c>
      <c r="I2151" s="5">
        <f>IF(H2151&lt;=p_rot_a,"A",IF(H2151&lt;=p_rot_b,"B","C"))</f>
        <v/>
      </c>
      <c r="J2151" s="5" t="inlineStr">
        <is>
          <t>NO</t>
        </is>
      </c>
    </row>
    <row r="2152">
      <c r="A2152" s="5" t="inlineStr">
        <is>
          <t>2140</t>
        </is>
      </c>
      <c r="B2152" s="5" t="inlineStr">
        <is>
          <t>LAUREL CUARTO REDONDO 1 EN VARAS</t>
        </is>
      </c>
      <c r="C2152" s="5" t="inlineStr">
        <is>
          <t>LAUREL</t>
        </is>
      </c>
      <c r="D2152" s="11" t="n">
        <v>247</v>
      </c>
      <c r="E2152" s="12" t="n">
        <v>30997.94</v>
      </c>
      <c r="F2152" s="12" t="n">
        <v>75047.94</v>
      </c>
      <c r="G2152" s="14">
        <f>E2152/SUM(E$2:E$4165)</f>
        <v/>
      </c>
      <c r="H2152" s="14">
        <f>H2151+G2152</f>
        <v/>
      </c>
      <c r="I2152" s="5">
        <f>IF(H2152&lt;=p_rot_a,"A",IF(H2152&lt;=p_rot_b,"B","C"))</f>
        <v/>
      </c>
      <c r="J2152" s="5" t="inlineStr">
        <is>
          <t>NO</t>
        </is>
      </c>
    </row>
    <row r="2153">
      <c r="A2153" s="5" t="inlineStr">
        <is>
          <t>PINT-AN-0007</t>
        </is>
      </c>
      <c r="B2153" s="5" t="inlineStr">
        <is>
          <t>DUREX BASE AGUA VERDE ANTICORROSIVO 1/4 DE739-5</t>
        </is>
      </c>
      <c r="C2153" s="5" t="inlineStr">
        <is>
          <t>ANTICORROSIVOS Y BASE ACEITE</t>
        </is>
      </c>
      <c r="D2153" s="11" t="n">
        <v>16</v>
      </c>
      <c r="E2153" s="12" t="n">
        <v>30960</v>
      </c>
      <c r="F2153" s="12" t="n">
        <v>103124.25</v>
      </c>
      <c r="G2153" s="14">
        <f>E2153/SUM(E$2:E$4165)</f>
        <v/>
      </c>
      <c r="H2153" s="14">
        <f>H2152+G2153</f>
        <v/>
      </c>
      <c r="I2153" s="5">
        <f>IF(H2153&lt;=p_rot_a,"A",IF(H2153&lt;=p_rot_b,"B","C"))</f>
        <v/>
      </c>
      <c r="J2153" s="5" t="inlineStr">
        <is>
          <t>NO</t>
        </is>
      </c>
    </row>
    <row r="2154">
      <c r="A2154" s="5" t="inlineStr">
        <is>
          <t>351100300992261</t>
        </is>
      </c>
      <c r="B2154" s="5" t="inlineStr">
        <is>
          <t>DIAMOND LAVATORIO AZUL MATE 2271-M6  TIPO BOWL SOBREPONER 40X40CM</t>
        </is>
      </c>
      <c r="C2154" s="5" t="inlineStr">
        <is>
          <t>IMPORTACION LOZA</t>
        </is>
      </c>
      <c r="D2154" s="11" t="n">
        <v>3</v>
      </c>
      <c r="E2154" s="12" t="n">
        <v>30827.11</v>
      </c>
      <c r="F2154" s="12" t="n">
        <v>91991.14999999999</v>
      </c>
      <c r="G2154" s="14">
        <f>E2154/SUM(E$2:E$4165)</f>
        <v/>
      </c>
      <c r="H2154" s="14">
        <f>H2153+G2154</f>
        <v/>
      </c>
      <c r="I2154" s="5">
        <f>IF(H2154&lt;=p_rot_a,"A",IF(H2154&lt;=p_rot_b,"B","C"))</f>
        <v/>
      </c>
      <c r="J2154" s="5" t="inlineStr">
        <is>
          <t>NO</t>
        </is>
      </c>
    </row>
    <row r="2155">
      <c r="A2155" s="5" t="inlineStr">
        <is>
          <t>351100300992889</t>
        </is>
      </c>
      <c r="B2155" s="5" t="inlineStr">
        <is>
          <t>ALTIVA APAGADOR TRIPLE 9005-W BLANCO EAGLE</t>
        </is>
      </c>
      <c r="C2155" s="5" t="inlineStr">
        <is>
          <t>ACCESORIOS ELECTRICOS Y CABLES</t>
        </is>
      </c>
      <c r="D2155" s="11" t="n">
        <v>25</v>
      </c>
      <c r="E2155" s="12" t="n">
        <v>30796.51</v>
      </c>
      <c r="F2155" s="12" t="n">
        <v>88988.25</v>
      </c>
      <c r="G2155" s="14">
        <f>E2155/SUM(E$2:E$4165)</f>
        <v/>
      </c>
      <c r="H2155" s="14">
        <f>H2154+G2155</f>
        <v/>
      </c>
      <c r="I2155" s="5">
        <f>IF(H2155&lt;=p_rot_a,"A",IF(H2155&lt;=p_rot_b,"B","C"))</f>
        <v/>
      </c>
      <c r="J2155" s="5" t="inlineStr">
        <is>
          <t>NO</t>
        </is>
      </c>
    </row>
    <row r="2156">
      <c r="A2156" s="5" t="inlineStr">
        <is>
          <t>71568</t>
        </is>
      </c>
      <c r="B2156" s="5" t="inlineStr">
        <is>
          <t>BROCA CONCRETO 5/16 IRWIN</t>
        </is>
      </c>
      <c r="C2156" s="5" t="inlineStr">
        <is>
          <t>FERRETERIA GENERAL</t>
        </is>
      </c>
      <c r="D2156" s="11" t="n">
        <v>66</v>
      </c>
      <c r="E2156" s="12" t="n">
        <v>30681.99</v>
      </c>
      <c r="F2156" s="12" t="n">
        <v>62966.79</v>
      </c>
      <c r="G2156" s="14">
        <f>E2156/SUM(E$2:E$4165)</f>
        <v/>
      </c>
      <c r="H2156" s="14">
        <f>H2155+G2156</f>
        <v/>
      </c>
      <c r="I2156" s="5">
        <f>IF(H2156&lt;=p_rot_a,"A",IF(H2156&lt;=p_rot_b,"B","C"))</f>
        <v/>
      </c>
      <c r="J2156" s="5" t="inlineStr">
        <is>
          <t>NO</t>
        </is>
      </c>
    </row>
    <row r="2157">
      <c r="A2157" s="5" t="inlineStr">
        <is>
          <t>4179</t>
        </is>
      </c>
      <c r="B2157" s="5" t="inlineStr">
        <is>
          <t xml:space="preserve">$$ TOTAL DISCO METAL 9 CORTE NORMAL </t>
        </is>
      </c>
      <c r="C2157" s="5" t="inlineStr">
        <is>
          <t>FERRETERIA GENERAL</t>
        </is>
      </c>
      <c r="D2157" s="11" t="n">
        <v>38</v>
      </c>
      <c r="E2157" s="12" t="n">
        <v>30666.6</v>
      </c>
      <c r="F2157" s="12" t="n">
        <v>61875.24</v>
      </c>
      <c r="G2157" s="14">
        <f>E2157/SUM(E$2:E$4165)</f>
        <v/>
      </c>
      <c r="H2157" s="14">
        <f>H2156+G2157</f>
        <v/>
      </c>
      <c r="I2157" s="5">
        <f>IF(H2157&lt;=p_rot_a,"A",IF(H2157&lt;=p_rot_b,"B","C"))</f>
        <v/>
      </c>
      <c r="J2157" s="5" t="inlineStr">
        <is>
          <t>NO</t>
        </is>
      </c>
    </row>
    <row r="2158">
      <c r="A2158" s="5" t="inlineStr">
        <is>
          <t>3043</t>
        </is>
      </c>
      <c r="B2158" s="5" t="inlineStr">
        <is>
          <t>CH CENTRO DE CARGA 2 CIRCUITOS 70 EMPOTRAR 2L 70FA</t>
        </is>
      </c>
      <c r="C2158" s="5" t="inlineStr">
        <is>
          <t>ACCESORIOS ELECTRICOS Y CABLES</t>
        </is>
      </c>
      <c r="D2158" s="11" t="n">
        <v>6</v>
      </c>
      <c r="E2158" s="12" t="n">
        <v>30662.95</v>
      </c>
      <c r="F2158" s="12" t="n">
        <v>139926.57</v>
      </c>
      <c r="G2158" s="14">
        <f>E2158/SUM(E$2:E$4165)</f>
        <v/>
      </c>
      <c r="H2158" s="14">
        <f>H2157+G2158</f>
        <v/>
      </c>
      <c r="I2158" s="5">
        <f>IF(H2158&lt;=p_rot_a,"A",IF(H2158&lt;=p_rot_b,"B","C"))</f>
        <v/>
      </c>
      <c r="J2158" s="5" t="inlineStr">
        <is>
          <t>NO</t>
        </is>
      </c>
    </row>
    <row r="2159">
      <c r="A2159" s="5" t="inlineStr">
        <is>
          <t>351100300990043</t>
        </is>
      </c>
      <c r="B2159" s="5" t="inlineStr">
        <is>
          <t>SUR MASILLA PLASTICA 1/4 UNIPAR MERULA</t>
        </is>
      </c>
      <c r="C2159" s="5" t="inlineStr">
        <is>
          <t>PINTURAS Y SELLADORES</t>
        </is>
      </c>
      <c r="D2159" s="11" t="n">
        <v>13</v>
      </c>
      <c r="E2159" s="12" t="n">
        <v>30537.94</v>
      </c>
      <c r="F2159" s="12" t="n">
        <v>93262.94</v>
      </c>
      <c r="G2159" s="14">
        <f>E2159/SUM(E$2:E$4165)</f>
        <v/>
      </c>
      <c r="H2159" s="14">
        <f>H2158+G2159</f>
        <v/>
      </c>
      <c r="I2159" s="5">
        <f>IF(H2159&lt;=p_rot_a,"A",IF(H2159&lt;=p_rot_b,"B","C"))</f>
        <v/>
      </c>
      <c r="J2159" s="5" t="inlineStr">
        <is>
          <t>NO</t>
        </is>
      </c>
    </row>
    <row r="2160">
      <c r="A2160" s="5" t="inlineStr">
        <is>
          <t>351100300992622</t>
        </is>
      </c>
      <c r="B2160" s="5" t="inlineStr">
        <is>
          <t>TALADRO 650W 1/2 UJDMD15651 JADEVER.</t>
        </is>
      </c>
      <c r="C2160" s="5" t="inlineStr">
        <is>
          <t>TALADROS</t>
        </is>
      </c>
      <c r="D2160" s="11" t="n">
        <v>14</v>
      </c>
      <c r="E2160" s="12" t="n">
        <v>30472.04</v>
      </c>
      <c r="F2160" s="12" t="n">
        <v>148660.18</v>
      </c>
      <c r="G2160" s="14">
        <f>E2160/SUM(E$2:E$4165)</f>
        <v/>
      </c>
      <c r="H2160" s="14">
        <f>H2159+G2160</f>
        <v/>
      </c>
      <c r="I2160" s="5">
        <f>IF(H2160&lt;=p_rot_a,"A",IF(H2160&lt;=p_rot_b,"B","C"))</f>
        <v/>
      </c>
      <c r="J2160" s="5" t="inlineStr">
        <is>
          <t>NO</t>
        </is>
      </c>
    </row>
    <row r="2161">
      <c r="A2161" s="5" t="inlineStr">
        <is>
          <t>351100300992100</t>
        </is>
      </c>
      <c r="B2161" s="5" t="inlineStr">
        <is>
          <t>WADFOW ROUTER PALMA 500W 1/4 UWLT155001</t>
        </is>
      </c>
      <c r="C2161" s="5" t="inlineStr">
        <is>
          <t>HERRAMIENTA ELECTRICA</t>
        </is>
      </c>
      <c r="D2161" s="11" t="n">
        <v>5</v>
      </c>
      <c r="E2161" s="12" t="n">
        <v>30436.95</v>
      </c>
      <c r="F2161" s="12" t="n">
        <v>112256.71</v>
      </c>
      <c r="G2161" s="14">
        <f>E2161/SUM(E$2:E$4165)</f>
        <v/>
      </c>
      <c r="H2161" s="14">
        <f>H2160+G2161</f>
        <v/>
      </c>
      <c r="I2161" s="5">
        <f>IF(H2161&lt;=p_rot_a,"A",IF(H2161&lt;=p_rot_b,"B","C"))</f>
        <v/>
      </c>
      <c r="J2161" s="5" t="inlineStr">
        <is>
          <t>NO</t>
        </is>
      </c>
    </row>
    <row r="2162">
      <c r="A2162" s="5" t="inlineStr">
        <is>
          <t>351100300992403</t>
        </is>
      </c>
      <c r="B2162" s="5" t="inlineStr">
        <is>
          <t>HERMEX TOPE DE PUERTA NEGRO MAGNETICO TOMA-6</t>
        </is>
      </c>
      <c r="C2162" s="5" t="inlineStr">
        <is>
          <t>PUERTAS</t>
        </is>
      </c>
      <c r="D2162" s="11" t="n">
        <v>57</v>
      </c>
      <c r="E2162" s="12" t="n">
        <v>30386.16</v>
      </c>
      <c r="F2162" s="12" t="n">
        <v>98116.98</v>
      </c>
      <c r="G2162" s="14">
        <f>E2162/SUM(E$2:E$4165)</f>
        <v/>
      </c>
      <c r="H2162" s="14">
        <f>H2161+G2162</f>
        <v/>
      </c>
      <c r="I2162" s="5">
        <f>IF(H2162&lt;=p_rot_a,"A",IF(H2162&lt;=p_rot_b,"B","C"))</f>
        <v/>
      </c>
      <c r="J2162" s="5" t="inlineStr">
        <is>
          <t>NO</t>
        </is>
      </c>
    </row>
    <row r="2163">
      <c r="A2163" s="5" t="inlineStr">
        <is>
          <t>71455</t>
        </is>
      </c>
      <c r="B2163" s="5" t="inlineStr">
        <is>
          <t>AGUILA BLANCO APAGADOR TW SENCILLO PLATA 1001-W TRES VIAS</t>
        </is>
      </c>
      <c r="C2163" s="5" t="inlineStr">
        <is>
          <t>ACCESORIOS ELECTRICOS Y CABLES</t>
        </is>
      </c>
      <c r="D2163" s="11" t="n">
        <v>71</v>
      </c>
      <c r="E2163" s="12" t="n">
        <v>30298.88</v>
      </c>
      <c r="F2163" s="12" t="n">
        <v>108012.3</v>
      </c>
      <c r="G2163" s="14">
        <f>E2163/SUM(E$2:E$4165)</f>
        <v/>
      </c>
      <c r="H2163" s="14">
        <f>H2162+G2163</f>
        <v/>
      </c>
      <c r="I2163" s="5">
        <f>IF(H2163&lt;=p_rot_a,"A",IF(H2163&lt;=p_rot_b,"B","C"))</f>
        <v/>
      </c>
      <c r="J2163" s="5" t="inlineStr">
        <is>
          <t>NO</t>
        </is>
      </c>
    </row>
    <row r="2164">
      <c r="A2164" s="5" t="inlineStr">
        <is>
          <t>PINT-PA-0073</t>
        </is>
      </c>
      <c r="B2164" s="5" t="inlineStr">
        <is>
          <t>MULTICOLOR PROMO 2.5GL BLANCO MATE 1/2 CUBETA</t>
        </is>
      </c>
      <c r="C2164" s="5" t="inlineStr">
        <is>
          <t>PINTURA ACRILICA</t>
        </is>
      </c>
      <c r="D2164" s="11" t="n">
        <v>10</v>
      </c>
      <c r="E2164" s="12" t="n">
        <v>30269.91</v>
      </c>
      <c r="F2164" s="12" t="n">
        <v>101769.91</v>
      </c>
      <c r="G2164" s="14">
        <f>E2164/SUM(E$2:E$4165)</f>
        <v/>
      </c>
      <c r="H2164" s="14">
        <f>H2163+G2164</f>
        <v/>
      </c>
      <c r="I2164" s="5">
        <f>IF(H2164&lt;=p_rot_a,"A",IF(H2164&lt;=p_rot_b,"B","C"))</f>
        <v/>
      </c>
      <c r="J2164" s="5" t="inlineStr">
        <is>
          <t>NO</t>
        </is>
      </c>
    </row>
    <row r="2165">
      <c r="A2165" s="5" t="inlineStr">
        <is>
          <t>9727</t>
        </is>
      </c>
      <c r="B2165" s="5" t="inlineStr">
        <is>
          <t>TORNILLO GYP 2 1/2 PB</t>
        </is>
      </c>
      <c r="C2165" s="5" t="inlineStr">
        <is>
          <t>TORNILLERIA</t>
        </is>
      </c>
      <c r="D2165" s="11" t="n">
        <v>32</v>
      </c>
      <c r="E2165" s="12" t="n">
        <v>30236.16</v>
      </c>
      <c r="F2165" s="12" t="n">
        <v>56339.1</v>
      </c>
      <c r="G2165" s="14">
        <f>E2165/SUM(E$2:E$4165)</f>
        <v/>
      </c>
      <c r="H2165" s="14">
        <f>H2164+G2165</f>
        <v/>
      </c>
      <c r="I2165" s="5">
        <f>IF(H2165&lt;=p_rot_a,"A",IF(H2165&lt;=p_rot_b,"B","C"))</f>
        <v/>
      </c>
      <c r="J2165" s="5" t="inlineStr">
        <is>
          <t>NO</t>
        </is>
      </c>
    </row>
    <row r="2166">
      <c r="A2166" s="5" t="inlineStr">
        <is>
          <t>73790</t>
        </is>
      </c>
      <c r="B2166" s="5" t="inlineStr">
        <is>
          <t>TOTAL CUTTER P/CARTON THT511815</t>
        </is>
      </c>
      <c r="C2166" s="5" t="inlineStr">
        <is>
          <t>FERRETERIA GENERAL</t>
        </is>
      </c>
      <c r="D2166" s="11" t="n">
        <v>84</v>
      </c>
      <c r="E2166" s="12" t="n">
        <v>30235.32</v>
      </c>
      <c r="F2166" s="12" t="n">
        <v>82779.71000000001</v>
      </c>
      <c r="G2166" s="14">
        <f>E2166/SUM(E$2:E$4165)</f>
        <v/>
      </c>
      <c r="H2166" s="14">
        <f>H2165+G2166</f>
        <v/>
      </c>
      <c r="I2166" s="5">
        <f>IF(H2166&lt;=p_rot_a,"A",IF(H2166&lt;=p_rot_b,"B","C"))</f>
        <v/>
      </c>
      <c r="J2166" s="5" t="inlineStr">
        <is>
          <t>NO</t>
        </is>
      </c>
    </row>
    <row r="2167">
      <c r="A2167" s="5" t="inlineStr">
        <is>
          <t>351100300992289</t>
        </is>
      </c>
      <c r="B2167" s="5" t="inlineStr">
        <is>
          <t>PERFIL UNION PLATA CON PREVISTA LUZ LED LAMINA BAMBU DE136</t>
        </is>
      </c>
      <c r="C2167" s="5" t="inlineStr">
        <is>
          <t>LAMINA PVC, BAMBU, ACC</t>
        </is>
      </c>
      <c r="D2167" s="11" t="n">
        <v>10</v>
      </c>
      <c r="E2167" s="12" t="n">
        <v>30218.59</v>
      </c>
      <c r="F2167" s="12" t="n">
        <v>61053.89</v>
      </c>
      <c r="G2167" s="14">
        <f>E2167/SUM(E$2:E$4165)</f>
        <v/>
      </c>
      <c r="H2167" s="14">
        <f>H2166+G2167</f>
        <v/>
      </c>
      <c r="I2167" s="5">
        <f>IF(H2167&lt;=p_rot_a,"A",IF(H2167&lt;=p_rot_b,"B","C"))</f>
        <v/>
      </c>
      <c r="J2167" s="5" t="inlineStr">
        <is>
          <t>NO</t>
        </is>
      </c>
    </row>
    <row r="2168">
      <c r="A2168" s="5" t="inlineStr">
        <is>
          <t>PINT-PA-0023</t>
        </is>
      </c>
      <c r="B2168" s="5" t="inlineStr">
        <is>
          <t>LANCO MAXIMA TINT MATE 1/4 MA682-5</t>
        </is>
      </c>
      <c r="C2168" s="5" t="inlineStr">
        <is>
          <t>PINTURA ACRILICA</t>
        </is>
      </c>
      <c r="D2168" s="11" t="n">
        <v>11</v>
      </c>
      <c r="E2168" s="12" t="n">
        <v>30205.07</v>
      </c>
      <c r="F2168" s="12" t="n">
        <v>68628.32000000001</v>
      </c>
      <c r="G2168" s="14">
        <f>E2168/SUM(E$2:E$4165)</f>
        <v/>
      </c>
      <c r="H2168" s="14">
        <f>H2167+G2168</f>
        <v/>
      </c>
      <c r="I2168" s="5">
        <f>IF(H2168&lt;=p_rot_a,"A",IF(H2168&lt;=p_rot_b,"B","C"))</f>
        <v/>
      </c>
      <c r="J2168" s="5" t="inlineStr">
        <is>
          <t>NO</t>
        </is>
      </c>
    </row>
    <row r="2169">
      <c r="A2169" s="5" t="inlineStr">
        <is>
          <t>351100300992119</t>
        </is>
      </c>
      <c r="B2169" s="5" t="inlineStr">
        <is>
          <t>PERFIL OUT DORADA 2.95M PARA LAMINA BAMBU</t>
        </is>
      </c>
      <c r="C2169" s="5" t="inlineStr">
        <is>
          <t>IMPORTACION LAMINA PVC, BAMBU, ACC</t>
        </is>
      </c>
      <c r="D2169" s="11" t="n">
        <v>17</v>
      </c>
      <c r="E2169" s="12" t="n">
        <v>30195.69</v>
      </c>
      <c r="F2169" s="12" t="n">
        <v>56899.11</v>
      </c>
      <c r="G2169" s="14">
        <f>E2169/SUM(E$2:E$4165)</f>
        <v/>
      </c>
      <c r="H2169" s="14">
        <f>H2168+G2169</f>
        <v/>
      </c>
      <c r="I2169" s="5">
        <f>IF(H2169&lt;=p_rot_a,"A",IF(H2169&lt;=p_rot_b,"B","C"))</f>
        <v/>
      </c>
      <c r="J2169" s="5" t="inlineStr">
        <is>
          <t>NO</t>
        </is>
      </c>
    </row>
    <row r="2170">
      <c r="A2170" s="5" t="inlineStr">
        <is>
          <t>351100300992818</t>
        </is>
      </c>
      <c r="B2170" s="5" t="inlineStr">
        <is>
          <t>LLAVE LAVATORIO MONOCOMANDO NEGRA AQP-21681</t>
        </is>
      </c>
      <c r="C2170" s="5" t="inlineStr">
        <is>
          <t>IMPORTACION GRIFERIA</t>
        </is>
      </c>
      <c r="D2170" s="11" t="n">
        <v>4</v>
      </c>
      <c r="E2170" s="12" t="n">
        <v>30144.68</v>
      </c>
      <c r="F2170" s="12" t="n">
        <v>48938.05</v>
      </c>
      <c r="G2170" s="14">
        <f>E2170/SUM(E$2:E$4165)</f>
        <v/>
      </c>
      <c r="H2170" s="14">
        <f>H2169+G2170</f>
        <v/>
      </c>
      <c r="I2170" s="5">
        <f>IF(H2170&lt;=p_rot_a,"A",IF(H2170&lt;=p_rot_b,"B","C"))</f>
        <v/>
      </c>
      <c r="J2170" s="5" t="inlineStr">
        <is>
          <t>NO</t>
        </is>
      </c>
    </row>
    <row r="2171">
      <c r="A2171" s="5" t="inlineStr">
        <is>
          <t>265560</t>
        </is>
      </c>
      <c r="B2171" s="5" t="inlineStr">
        <is>
          <t>TOTAL ACCESORIOS MOTOTOOL 357 PIEZAS TACSD13571</t>
        </is>
      </c>
      <c r="C2171" s="5" t="inlineStr">
        <is>
          <t>FERRETERIA GENERAL</t>
        </is>
      </c>
      <c r="D2171" s="11" t="n">
        <v>6</v>
      </c>
      <c r="E2171" s="12" t="n">
        <v>30134.87</v>
      </c>
      <c r="F2171" s="12" t="n">
        <v>107735.39</v>
      </c>
      <c r="G2171" s="14">
        <f>E2171/SUM(E$2:E$4165)</f>
        <v/>
      </c>
      <c r="H2171" s="14">
        <f>H2170+G2171</f>
        <v/>
      </c>
      <c r="I2171" s="5">
        <f>IF(H2171&lt;=p_rot_a,"A",IF(H2171&lt;=p_rot_b,"B","C"))</f>
        <v/>
      </c>
      <c r="J2171" s="5" t="inlineStr">
        <is>
          <t>NO</t>
        </is>
      </c>
    </row>
    <row r="2172">
      <c r="A2172" s="5" t="inlineStr">
        <is>
          <t>917422</t>
        </is>
      </c>
      <c r="B2172" s="5" t="inlineStr">
        <is>
          <t>Desatorador Tuberias GALON</t>
        </is>
      </c>
      <c r="C2172" s="5" t="inlineStr">
        <is>
          <t>FERRETERIA GENERAL</t>
        </is>
      </c>
      <c r="D2172" s="11" t="n">
        <v>9</v>
      </c>
      <c r="E2172" s="12" t="n">
        <v>30123.29</v>
      </c>
      <c r="F2172" s="12" t="n">
        <v>95809.49000000001</v>
      </c>
      <c r="G2172" s="14">
        <f>E2172/SUM(E$2:E$4165)</f>
        <v/>
      </c>
      <c r="H2172" s="14">
        <f>H2171+G2172</f>
        <v/>
      </c>
      <c r="I2172" s="5">
        <f>IF(H2172&lt;=p_rot_a,"A",IF(H2172&lt;=p_rot_b,"B","C"))</f>
        <v/>
      </c>
      <c r="J2172" s="5" t="inlineStr">
        <is>
          <t>NO</t>
        </is>
      </c>
    </row>
    <row r="2173">
      <c r="A2173" s="5" t="inlineStr">
        <is>
          <t>7476</t>
        </is>
      </c>
      <c r="B2173" s="5" t="inlineStr">
        <is>
          <t xml:space="preserve">MANGUERA ABASTO 1/2X3/8 </t>
        </is>
      </c>
      <c r="C2173" s="5" t="inlineStr">
        <is>
          <t>FERRETERIA GENERAL</t>
        </is>
      </c>
      <c r="D2173" s="11" t="n">
        <v>50</v>
      </c>
      <c r="E2173" s="12" t="n">
        <v>30106.35</v>
      </c>
      <c r="F2173" s="12" t="n">
        <v>85513.17</v>
      </c>
      <c r="G2173" s="14">
        <f>E2173/SUM(E$2:E$4165)</f>
        <v/>
      </c>
      <c r="H2173" s="14">
        <f>H2172+G2173</f>
        <v/>
      </c>
      <c r="I2173" s="5">
        <f>IF(H2173&lt;=p_rot_a,"A",IF(H2173&lt;=p_rot_b,"B","C"))</f>
        <v/>
      </c>
      <c r="J2173" s="5" t="inlineStr">
        <is>
          <t>NO</t>
        </is>
      </c>
    </row>
    <row r="2174">
      <c r="A2174" s="5" t="inlineStr">
        <is>
          <t>351100300992809</t>
        </is>
      </c>
      <c r="B2174" s="5" t="inlineStr">
        <is>
          <t>HIDROTEK ASPERSION CUADRADA DE DUCHA CROMADA 8 PULG HTK-RG-14C</t>
        </is>
      </c>
      <c r="C2174" s="5" t="inlineStr">
        <is>
          <t>IMPORTACION GRIFERIA</t>
        </is>
      </c>
      <c r="D2174" s="11" t="n">
        <v>7</v>
      </c>
      <c r="E2174" s="12" t="n">
        <v>30103.42</v>
      </c>
      <c r="F2174" s="12" t="n">
        <v>48707.96</v>
      </c>
      <c r="G2174" s="14">
        <f>E2174/SUM(E$2:E$4165)</f>
        <v/>
      </c>
      <c r="H2174" s="14">
        <f>H2173+G2174</f>
        <v/>
      </c>
      <c r="I2174" s="5">
        <f>IF(H2174&lt;=p_rot_a,"A",IF(H2174&lt;=p_rot_b,"B","C"))</f>
        <v/>
      </c>
      <c r="J2174" s="5" t="inlineStr">
        <is>
          <t>NO</t>
        </is>
      </c>
    </row>
    <row r="2175">
      <c r="A2175" s="5" t="inlineStr">
        <is>
          <t>351100300992501</t>
        </is>
      </c>
      <c r="B2175" s="5" t="inlineStr">
        <is>
          <t>SOFA INFLABLE CAFÉ</t>
        </is>
      </c>
      <c r="C2175" s="5" t="inlineStr">
        <is>
          <t>IMPORTACION FERRETERIA GENERAL</t>
        </is>
      </c>
      <c r="D2175" s="11" t="n">
        <v>8</v>
      </c>
      <c r="E2175" s="12" t="n">
        <v>29941.14</v>
      </c>
      <c r="F2175" s="12" t="n">
        <v>98761.06</v>
      </c>
      <c r="G2175" s="14">
        <f>E2175/SUM(E$2:E$4165)</f>
        <v/>
      </c>
      <c r="H2175" s="14">
        <f>H2174+G2175</f>
        <v/>
      </c>
      <c r="I2175" s="5">
        <f>IF(H2175&lt;=p_rot_a,"A",IF(H2175&lt;=p_rot_b,"B","C"))</f>
        <v/>
      </c>
      <c r="J2175" s="5" t="inlineStr">
        <is>
          <t>NO</t>
        </is>
      </c>
    </row>
    <row r="2176">
      <c r="A2176" s="5" t="inlineStr">
        <is>
          <t>351100300990189</t>
        </is>
      </c>
      <c r="B2176" s="5" t="inlineStr">
        <is>
          <t>$$ SCOTCH BRITE POR METRO MORADA ESPONJA</t>
        </is>
      </c>
      <c r="C2176" s="5" t="inlineStr">
        <is>
          <t>FERRETERIA GENERAL</t>
        </is>
      </c>
      <c r="D2176" s="11" t="n">
        <v>50.1</v>
      </c>
      <c r="E2176" s="12" t="n">
        <v>29889.43</v>
      </c>
      <c r="F2176" s="12" t="n">
        <v>87492.34</v>
      </c>
      <c r="G2176" s="14">
        <f>E2176/SUM(E$2:E$4165)</f>
        <v/>
      </c>
      <c r="H2176" s="14">
        <f>H2175+G2176</f>
        <v/>
      </c>
      <c r="I2176" s="5">
        <f>IF(H2176&lt;=p_rot_a,"A",IF(H2176&lt;=p_rot_b,"B","C"))</f>
        <v/>
      </c>
      <c r="J2176" s="5" t="inlineStr">
        <is>
          <t>NO</t>
        </is>
      </c>
    </row>
    <row r="2177">
      <c r="A2177" s="5" t="inlineStr">
        <is>
          <t>351100300990144</t>
        </is>
      </c>
      <c r="B2177" s="5" t="inlineStr">
        <is>
          <t>TOTAL MULTIMETRO DIGITAL SMART  TMT460013 TMT516004</t>
        </is>
      </c>
      <c r="C2177" s="5" t="inlineStr">
        <is>
          <t>HERRAMIENTA ELECTRICA</t>
        </is>
      </c>
      <c r="D2177" s="11" t="n">
        <v>4</v>
      </c>
      <c r="E2177" s="12" t="n">
        <v>29875.7</v>
      </c>
      <c r="F2177" s="12" t="n">
        <v>74675.48</v>
      </c>
      <c r="G2177" s="14">
        <f>E2177/SUM(E$2:E$4165)</f>
        <v/>
      </c>
      <c r="H2177" s="14">
        <f>H2176+G2177</f>
        <v/>
      </c>
      <c r="I2177" s="5">
        <f>IF(H2177&lt;=p_rot_a,"A",IF(H2177&lt;=p_rot_b,"B","C"))</f>
        <v/>
      </c>
      <c r="J2177" s="5" t="inlineStr">
        <is>
          <t>NO</t>
        </is>
      </c>
    </row>
    <row r="2178">
      <c r="A2178" s="5" t="inlineStr">
        <is>
          <t>351100300991885</t>
        </is>
      </c>
      <c r="B2178" s="5" t="inlineStr">
        <is>
          <t>LAVATORIO BOWL REDONDO NEGRO GRACIELA 60000146</t>
        </is>
      </c>
      <c r="C2178" s="5" t="inlineStr">
        <is>
          <t>LOZA SANITARIA</t>
        </is>
      </c>
      <c r="D2178" s="11" t="n">
        <v>3</v>
      </c>
      <c r="E2178" s="12" t="n">
        <v>29867.52</v>
      </c>
      <c r="F2178" s="12" t="n">
        <v>104584.51</v>
      </c>
      <c r="G2178" s="14">
        <f>E2178/SUM(E$2:E$4165)</f>
        <v/>
      </c>
      <c r="H2178" s="14">
        <f>H2177+G2178</f>
        <v/>
      </c>
      <c r="I2178" s="5">
        <f>IF(H2178&lt;=p_rot_a,"A",IF(H2178&lt;=p_rot_b,"B","C"))</f>
        <v/>
      </c>
      <c r="J2178" s="5" t="inlineStr">
        <is>
          <t>NO</t>
        </is>
      </c>
    </row>
    <row r="2179">
      <c r="A2179" s="5" t="inlineStr">
        <is>
          <t>73460</t>
        </is>
      </c>
      <c r="B2179" s="5" t="inlineStr">
        <is>
          <t>CINTA MALLA 4 X 45M PEQUEÑA ANCHA 100MMX45MTS PEQUEÑA</t>
        </is>
      </c>
      <c r="C2179" s="5" t="inlineStr">
        <is>
          <t>FERRETERIA GENERAL</t>
        </is>
      </c>
      <c r="D2179" s="11" t="n">
        <v>21</v>
      </c>
      <c r="E2179" s="12" t="n">
        <v>29863.35</v>
      </c>
      <c r="F2179" s="12" t="n">
        <v>51277.35</v>
      </c>
      <c r="G2179" s="14">
        <f>E2179/SUM(E$2:E$4165)</f>
        <v/>
      </c>
      <c r="H2179" s="14">
        <f>H2178+G2179</f>
        <v/>
      </c>
      <c r="I2179" s="5">
        <f>IF(H2179&lt;=p_rot_a,"A",IF(H2179&lt;=p_rot_b,"B","C"))</f>
        <v/>
      </c>
      <c r="J2179" s="5" t="inlineStr">
        <is>
          <t>NO</t>
        </is>
      </c>
    </row>
    <row r="2180">
      <c r="A2180" s="5" t="inlineStr">
        <is>
          <t>351100300992551</t>
        </is>
      </c>
      <c r="B2180" s="5" t="inlineStr">
        <is>
          <t>BOSCH NIVEL LASER VERDE 50M + TRIPODE BT150 GCL 2-50</t>
        </is>
      </c>
      <c r="C2180" s="5" t="inlineStr">
        <is>
          <t>SIN CATEGORIA</t>
        </is>
      </c>
      <c r="D2180" s="11" t="n">
        <v>3</v>
      </c>
      <c r="E2180" s="12" t="n">
        <v>29842.5</v>
      </c>
      <c r="F2180" s="12" t="n">
        <v>185542.5</v>
      </c>
      <c r="G2180" s="14">
        <f>E2180/SUM(E$2:E$4165)</f>
        <v/>
      </c>
      <c r="H2180" s="14">
        <f>H2179+G2180</f>
        <v/>
      </c>
      <c r="I2180" s="5">
        <f>IF(H2180&lt;=p_rot_a,"A",IF(H2180&lt;=p_rot_b,"B","C"))</f>
        <v/>
      </c>
      <c r="J2180" s="5" t="inlineStr">
        <is>
          <t>NO</t>
        </is>
      </c>
    </row>
    <row r="2181">
      <c r="A2181" s="5" t="inlineStr">
        <is>
          <t>50090357</t>
        </is>
      </c>
      <c r="B2181" s="5" t="inlineStr">
        <is>
          <t>TOTAL JUEGO PISTOLAS PINTAR INFLADOR SS TATK053-1</t>
        </is>
      </c>
      <c r="C2181" s="5" t="inlineStr">
        <is>
          <t>HERRAMIENTA ELECTRICA</t>
        </is>
      </c>
      <c r="D2181" s="11" t="n">
        <v>6</v>
      </c>
      <c r="E2181" s="12" t="n">
        <v>29831.49</v>
      </c>
      <c r="F2181" s="12" t="n">
        <v>102332.07</v>
      </c>
      <c r="G2181" s="14">
        <f>E2181/SUM(E$2:E$4165)</f>
        <v/>
      </c>
      <c r="H2181" s="14">
        <f>H2180+G2181</f>
        <v/>
      </c>
      <c r="I2181" s="5">
        <f>IF(H2181&lt;=p_rot_a,"A",IF(H2181&lt;=p_rot_b,"B","C"))</f>
        <v/>
      </c>
      <c r="J2181" s="5" t="inlineStr">
        <is>
          <t>NO</t>
        </is>
      </c>
    </row>
    <row r="2182">
      <c r="A2182" s="5" t="inlineStr">
        <is>
          <t>PINT-AN-0049</t>
        </is>
      </c>
      <c r="B2182" s="5" t="inlineStr">
        <is>
          <t>ESMALTE LANCO RAPID DRY BLANCO 1/4 RD3446-5</t>
        </is>
      </c>
      <c r="C2182" s="5" t="inlineStr">
        <is>
          <t>ANTICORROSIVOS Y BASE ACEITE</t>
        </is>
      </c>
      <c r="D2182" s="11" t="n">
        <v>17</v>
      </c>
      <c r="E2182" s="12" t="n">
        <v>29739.93</v>
      </c>
      <c r="F2182" s="12" t="n">
        <v>105616.68</v>
      </c>
      <c r="G2182" s="14">
        <f>E2182/SUM(E$2:E$4165)</f>
        <v/>
      </c>
      <c r="H2182" s="14">
        <f>H2181+G2182</f>
        <v/>
      </c>
      <c r="I2182" s="5">
        <f>IF(H2182&lt;=p_rot_a,"A",IF(H2182&lt;=p_rot_b,"B","C"))</f>
        <v/>
      </c>
      <c r="J2182" s="5" t="inlineStr">
        <is>
          <t>NO</t>
        </is>
      </c>
    </row>
    <row r="2183">
      <c r="A2183" s="5" t="inlineStr">
        <is>
          <t>351100300991911</t>
        </is>
      </c>
      <c r="B2183" s="5" t="inlineStr">
        <is>
          <t>GLADIATOR SOLDADURA MIG 1 KILO PEQUENA GASLESS 0.8MM 1KG A8/08/1/4</t>
        </is>
      </c>
      <c r="C2183" s="5" t="inlineStr">
        <is>
          <t>SIN CATEGORIA</t>
        </is>
      </c>
      <c r="D2183" s="11" t="n">
        <v>21</v>
      </c>
      <c r="E2183" s="12" t="n">
        <v>29681.12</v>
      </c>
      <c r="F2183" s="12" t="n">
        <v>106961.12</v>
      </c>
      <c r="G2183" s="14">
        <f>E2183/SUM(E$2:E$4165)</f>
        <v/>
      </c>
      <c r="H2183" s="14">
        <f>H2182+G2183</f>
        <v/>
      </c>
      <c r="I2183" s="5">
        <f>IF(H2183&lt;=p_rot_a,"A",IF(H2183&lt;=p_rot_b,"B","C"))</f>
        <v/>
      </c>
      <c r="J2183" s="5" t="inlineStr">
        <is>
          <t>NO</t>
        </is>
      </c>
    </row>
    <row r="2184">
      <c r="A2184" s="5" t="inlineStr">
        <is>
          <t>30203</t>
        </is>
      </c>
      <c r="B2184" s="5" t="inlineStr">
        <is>
          <t>CABLE 2 BLANCO</t>
        </is>
      </c>
      <c r="C2184" s="5" t="inlineStr">
        <is>
          <t>ACCESORIOS ELECTRICOS Y CABLES</t>
        </is>
      </c>
      <c r="D2184" s="11" t="n">
        <v>39</v>
      </c>
      <c r="E2184" s="12" t="n">
        <v>29680.9</v>
      </c>
      <c r="F2184" s="12" t="n">
        <v>142702.9</v>
      </c>
      <c r="G2184" s="14">
        <f>E2184/SUM(E$2:E$4165)</f>
        <v/>
      </c>
      <c r="H2184" s="14">
        <f>H2183+G2184</f>
        <v/>
      </c>
      <c r="I2184" s="5">
        <f>IF(H2184&lt;=p_rot_a,"A",IF(H2184&lt;=p_rot_b,"B","C"))</f>
        <v/>
      </c>
      <c r="J2184" s="5" t="inlineStr">
        <is>
          <t>NO</t>
        </is>
      </c>
    </row>
    <row r="2185">
      <c r="A2185" s="5" t="inlineStr">
        <is>
          <t>351100300991959</t>
        </is>
      </c>
      <c r="B2185" s="5" t="inlineStr">
        <is>
          <t>QUALITA FREGADERO SUBMONTAR 76X45 WSU3018</t>
        </is>
      </c>
      <c r="C2185" s="5" t="inlineStr">
        <is>
          <t>SIN CATEGORIA</t>
        </is>
      </c>
      <c r="D2185" s="11" t="n">
        <v>2</v>
      </c>
      <c r="E2185" s="12" t="n">
        <v>29677.96</v>
      </c>
      <c r="F2185" s="12" t="n">
        <v>86638.94</v>
      </c>
      <c r="G2185" s="14">
        <f>E2185/SUM(E$2:E$4165)</f>
        <v/>
      </c>
      <c r="H2185" s="14">
        <f>H2184+G2185</f>
        <v/>
      </c>
      <c r="I2185" s="5">
        <f>IF(H2185&lt;=p_rot_a,"A",IF(H2185&lt;=p_rot_b,"B","C"))</f>
        <v/>
      </c>
      <c r="J2185" s="5" t="inlineStr">
        <is>
          <t>NO</t>
        </is>
      </c>
    </row>
    <row r="2186">
      <c r="A2186" s="5" t="inlineStr">
        <is>
          <t>7903</t>
        </is>
      </c>
      <c r="B2186" s="5" t="inlineStr">
        <is>
          <t>PLASTER PLUS 1/4 CONCENTRADO</t>
        </is>
      </c>
      <c r="C2186" s="5" t="inlineStr">
        <is>
          <t>FERRETERIA GENERAL</t>
        </is>
      </c>
      <c r="D2186" s="11" t="n">
        <v>43</v>
      </c>
      <c r="E2186" s="12" t="n">
        <v>29565.98</v>
      </c>
      <c r="F2186" s="12" t="n">
        <v>87298.21000000001</v>
      </c>
      <c r="G2186" s="14">
        <f>E2186/SUM(E$2:E$4165)</f>
        <v/>
      </c>
      <c r="H2186" s="14">
        <f>H2185+G2186</f>
        <v/>
      </c>
      <c r="I2186" s="5">
        <f>IF(H2186&lt;=p_rot_a,"A",IF(H2186&lt;=p_rot_b,"B","C"))</f>
        <v/>
      </c>
      <c r="J2186" s="5" t="inlineStr">
        <is>
          <t>NO</t>
        </is>
      </c>
    </row>
    <row r="2187">
      <c r="A2187" s="5" t="inlineStr">
        <is>
          <t>71463</t>
        </is>
      </c>
      <c r="B2187" s="5" t="inlineStr">
        <is>
          <t>CEDAZO ZARANDA 5/32 O 5 X 5</t>
        </is>
      </c>
      <c r="C2187" s="5" t="inlineStr">
        <is>
          <t>FERRETERIA GENERAL</t>
        </is>
      </c>
      <c r="D2187" s="11" t="n">
        <v>44</v>
      </c>
      <c r="E2187" s="12" t="n">
        <v>29475.77</v>
      </c>
      <c r="F2187" s="12" t="n">
        <v>91400.49000000001</v>
      </c>
      <c r="G2187" s="14">
        <f>E2187/SUM(E$2:E$4165)</f>
        <v/>
      </c>
      <c r="H2187" s="14">
        <f>H2186+G2187</f>
        <v/>
      </c>
      <c r="I2187" s="5">
        <f>IF(H2187&lt;=p_rot_a,"A",IF(H2187&lt;=p_rot_b,"B","C"))</f>
        <v/>
      </c>
      <c r="J2187" s="5" t="inlineStr">
        <is>
          <t>NO</t>
        </is>
      </c>
    </row>
    <row r="2188">
      <c r="A2188" s="5" t="inlineStr">
        <is>
          <t>71253</t>
        </is>
      </c>
      <c r="B2188" s="5" t="inlineStr">
        <is>
          <t>LLAVIN PICO LORA YALE DER S/R</t>
        </is>
      </c>
      <c r="C2188" s="5" t="inlineStr">
        <is>
          <t>FERRETERIA GENERAL</t>
        </is>
      </c>
      <c r="D2188" s="11" t="n">
        <v>6</v>
      </c>
      <c r="E2188" s="12" t="n">
        <v>29346.65</v>
      </c>
      <c r="F2188" s="12" t="n">
        <v>141576.65</v>
      </c>
      <c r="G2188" s="14">
        <f>E2188/SUM(E$2:E$4165)</f>
        <v/>
      </c>
      <c r="H2188" s="14">
        <f>H2187+G2188</f>
        <v/>
      </c>
      <c r="I2188" s="5">
        <f>IF(H2188&lt;=p_rot_a,"A",IF(H2188&lt;=p_rot_b,"B","C"))</f>
        <v/>
      </c>
      <c r="J2188" s="5" t="inlineStr">
        <is>
          <t>NO</t>
        </is>
      </c>
    </row>
    <row r="2189">
      <c r="A2189" s="5" t="inlineStr">
        <is>
          <t>PINT-PA-0106</t>
        </is>
      </c>
      <c r="B2189" s="5" t="inlineStr">
        <is>
          <t>STAINLESS DEEP MATE GALON OF377-4</t>
        </is>
      </c>
      <c r="C2189" s="5" t="inlineStr">
        <is>
          <t>PINTURA ACRILICA</t>
        </is>
      </c>
      <c r="D2189" s="11" t="n">
        <v>4</v>
      </c>
      <c r="E2189" s="12" t="n">
        <v>29342.09</v>
      </c>
      <c r="F2189" s="12" t="n">
        <v>58230.09</v>
      </c>
      <c r="G2189" s="14">
        <f>E2189/SUM(E$2:E$4165)</f>
        <v/>
      </c>
      <c r="H2189" s="14">
        <f>H2188+G2189</f>
        <v/>
      </c>
      <c r="I2189" s="5">
        <f>IF(H2189&lt;=p_rot_a,"A",IF(H2189&lt;=p_rot_b,"B","C"))</f>
        <v/>
      </c>
      <c r="J2189" s="5" t="inlineStr">
        <is>
          <t>NO</t>
        </is>
      </c>
    </row>
    <row r="2190">
      <c r="A2190" s="5" t="inlineStr">
        <is>
          <t>7735</t>
        </is>
      </c>
      <c r="B2190" s="5" t="inlineStr">
        <is>
          <t>REMACHE 1/8X1/2 BLIND RIVETS 20UNI</t>
        </is>
      </c>
      <c r="C2190" s="5" t="inlineStr">
        <is>
          <t>FERRETERIA GENERAL</t>
        </is>
      </c>
      <c r="D2190" s="11" t="n">
        <v>199</v>
      </c>
      <c r="E2190" s="12" t="n">
        <v>29334.98</v>
      </c>
      <c r="F2190" s="12" t="n">
        <v>43947.24</v>
      </c>
      <c r="G2190" s="14">
        <f>E2190/SUM(E$2:E$4165)</f>
        <v/>
      </c>
      <c r="H2190" s="14">
        <f>H2189+G2190</f>
        <v/>
      </c>
      <c r="I2190" s="5">
        <f>IF(H2190&lt;=p_rot_a,"A",IF(H2190&lt;=p_rot_b,"B","C"))</f>
        <v/>
      </c>
      <c r="J2190" s="5" t="inlineStr">
        <is>
          <t>NO</t>
        </is>
      </c>
    </row>
    <row r="2191">
      <c r="A2191" s="5" t="inlineStr">
        <is>
          <t>98323</t>
        </is>
      </c>
      <c r="B2191" s="5" t="inlineStr">
        <is>
          <t>TUBO IND 2X3 1.80 GALVANIZADO</t>
        </is>
      </c>
      <c r="C2191" s="5" t="inlineStr">
        <is>
          <t>TUBERIA INDUSTRIAL, HIERROS PLANOS Y CORRUGADOS</t>
        </is>
      </c>
      <c r="D2191" s="11" t="n">
        <v>12</v>
      </c>
      <c r="E2191" s="12" t="n">
        <v>29240.88</v>
      </c>
      <c r="F2191" s="12" t="n">
        <v>155667.08</v>
      </c>
      <c r="G2191" s="14">
        <f>E2191/SUM(E$2:E$4165)</f>
        <v/>
      </c>
      <c r="H2191" s="14">
        <f>H2190+G2191</f>
        <v/>
      </c>
      <c r="I2191" s="5">
        <f>IF(H2191&lt;=p_rot_a,"A",IF(H2191&lt;=p_rot_b,"B","C"))</f>
        <v/>
      </c>
      <c r="J2191" s="5" t="inlineStr">
        <is>
          <t>NO</t>
        </is>
      </c>
    </row>
    <row r="2192">
      <c r="A2192" s="5" t="inlineStr">
        <is>
          <t>351100300991573</t>
        </is>
      </c>
      <c r="B2192" s="5" t="inlineStr">
        <is>
          <t>VEKER LLAVIN MANIJA RECT 16710 NEGRO CON SEGURO</t>
        </is>
      </c>
      <c r="C2192" s="5" t="inlineStr">
        <is>
          <t>FERRETERIA GENERAL</t>
        </is>
      </c>
      <c r="D2192" s="11" t="n">
        <v>9</v>
      </c>
      <c r="E2192" s="12" t="n">
        <v>29237.61</v>
      </c>
      <c r="F2192" s="12" t="n">
        <v>106877.61</v>
      </c>
      <c r="G2192" s="14">
        <f>E2192/SUM(E$2:E$4165)</f>
        <v/>
      </c>
      <c r="H2192" s="14">
        <f>H2191+G2192</f>
        <v/>
      </c>
      <c r="I2192" s="5">
        <f>IF(H2192&lt;=p_rot_a,"A",IF(H2192&lt;=p_rot_b,"B","C"))</f>
        <v/>
      </c>
      <c r="J2192" s="5" t="inlineStr">
        <is>
          <t>NO</t>
        </is>
      </c>
    </row>
    <row r="2193">
      <c r="A2193" s="5" t="inlineStr">
        <is>
          <t>20160002</t>
        </is>
      </c>
      <c r="B2193" s="5" t="inlineStr">
        <is>
          <t>PORCELANATO ARMANI BRONZE 60X120 CAJA 1.44M2 BRILLANTE</t>
        </is>
      </c>
      <c r="C2193" s="5" t="inlineStr">
        <is>
          <t>SIN CATEGORIA</t>
        </is>
      </c>
      <c r="D2193" s="11" t="n">
        <v>12</v>
      </c>
      <c r="E2193" s="12" t="n">
        <v>29134.1</v>
      </c>
      <c r="F2193" s="12" t="n">
        <v>131681.42</v>
      </c>
      <c r="G2193" s="14">
        <f>E2193/SUM(E$2:E$4165)</f>
        <v/>
      </c>
      <c r="H2193" s="14">
        <f>H2192+G2193</f>
        <v/>
      </c>
      <c r="I2193" s="5">
        <f>IF(H2193&lt;=p_rot_a,"A",IF(H2193&lt;=p_rot_b,"B","C"))</f>
        <v/>
      </c>
      <c r="J2193" s="5" t="inlineStr">
        <is>
          <t>NO</t>
        </is>
      </c>
    </row>
    <row r="2194">
      <c r="A2194" s="5" t="inlineStr">
        <is>
          <t>351100300990984</t>
        </is>
      </c>
      <c r="B2194" s="5" t="inlineStr">
        <is>
          <t>DECAKILA PLANTILLA ELECTRICA 2 DISCOS 1000W KUCC002B</t>
        </is>
      </c>
      <c r="C2194" s="5" t="inlineStr">
        <is>
          <t>SIN CATEGORIA</t>
        </is>
      </c>
      <c r="D2194" s="11" t="n">
        <v>11</v>
      </c>
      <c r="E2194" s="12" t="n">
        <v>29127.34</v>
      </c>
      <c r="F2194" s="12" t="n">
        <v>101238.94</v>
      </c>
      <c r="G2194" s="14">
        <f>E2194/SUM(E$2:E$4165)</f>
        <v/>
      </c>
      <c r="H2194" s="14">
        <f>H2193+G2194</f>
        <v/>
      </c>
      <c r="I2194" s="5">
        <f>IF(H2194&lt;=p_rot_a,"A",IF(H2194&lt;=p_rot_b,"B","C"))</f>
        <v/>
      </c>
      <c r="J2194" s="5" t="inlineStr">
        <is>
          <t>NO</t>
        </is>
      </c>
    </row>
    <row r="2195">
      <c r="A2195" s="5" t="inlineStr">
        <is>
          <t>72837</t>
        </is>
      </c>
      <c r="B2195" s="5" t="inlineStr">
        <is>
          <t>GAZA SIN FIN 1</t>
        </is>
      </c>
      <c r="C2195" s="5" t="inlineStr">
        <is>
          <t>FERRETERIA GENERAL</t>
        </is>
      </c>
      <c r="D2195" s="11" t="n">
        <v>104</v>
      </c>
      <c r="E2195" s="12" t="n">
        <v>29100.2</v>
      </c>
      <c r="F2195" s="12" t="n">
        <v>33805.16</v>
      </c>
      <c r="G2195" s="14">
        <f>E2195/SUM(E$2:E$4165)</f>
        <v/>
      </c>
      <c r="H2195" s="14">
        <f>H2194+G2195</f>
        <v/>
      </c>
      <c r="I2195" s="5">
        <f>IF(H2195&lt;=p_rot_a,"A",IF(H2195&lt;=p_rot_b,"B","C"))</f>
        <v/>
      </c>
      <c r="J2195" s="5" t="inlineStr">
        <is>
          <t>NO</t>
        </is>
      </c>
    </row>
    <row r="2196">
      <c r="A2196" s="5" t="inlineStr">
        <is>
          <t>351100300991859</t>
        </is>
      </c>
      <c r="B2196" s="5" t="inlineStr">
        <is>
          <t>$$ JAPPY LLAVE FREGADERO NEGRA JA-GRI-003</t>
        </is>
      </c>
      <c r="C2196" s="5" t="inlineStr">
        <is>
          <t>SIN CATEGORIA</t>
        </is>
      </c>
      <c r="D2196" s="11" t="n">
        <v>11</v>
      </c>
      <c r="E2196" s="12" t="n">
        <v>29033.55</v>
      </c>
      <c r="F2196" s="12" t="n">
        <v>77341.55</v>
      </c>
      <c r="G2196" s="14">
        <f>E2196/SUM(E$2:E$4165)</f>
        <v/>
      </c>
      <c r="H2196" s="14">
        <f>H2195+G2196</f>
        <v/>
      </c>
      <c r="I2196" s="5">
        <f>IF(H2196&lt;=p_rot_a,"A",IF(H2196&lt;=p_rot_b,"B","C"))</f>
        <v/>
      </c>
      <c r="J2196" s="5" t="inlineStr">
        <is>
          <t>NO</t>
        </is>
      </c>
    </row>
    <row r="2197">
      <c r="A2197" s="5" t="inlineStr">
        <is>
          <t>21011</t>
        </is>
      </c>
      <c r="B2197" s="5" t="inlineStr">
        <is>
          <t>TOTAL ROUTER 1600W 1/4 - 1/2 UTR111216</t>
        </is>
      </c>
      <c r="C2197" s="5" t="inlineStr">
        <is>
          <t>HERRAMIENTA ELECTRICA</t>
        </is>
      </c>
      <c r="D2197" s="11" t="n">
        <v>2</v>
      </c>
      <c r="E2197" s="12" t="n">
        <v>28947.2</v>
      </c>
      <c r="F2197" s="12" t="n">
        <v>136159.04</v>
      </c>
      <c r="G2197" s="14">
        <f>E2197/SUM(E$2:E$4165)</f>
        <v/>
      </c>
      <c r="H2197" s="14">
        <f>H2196+G2197</f>
        <v/>
      </c>
      <c r="I2197" s="5">
        <f>IF(H2197&lt;=p_rot_a,"A",IF(H2197&lt;=p_rot_b,"B","C"))</f>
        <v/>
      </c>
      <c r="J2197" s="5" t="inlineStr">
        <is>
          <t>NO</t>
        </is>
      </c>
    </row>
    <row r="2198">
      <c r="A2198" s="5" t="inlineStr">
        <is>
          <t>71885</t>
        </is>
      </c>
      <c r="B2198" s="5" t="inlineStr">
        <is>
          <t>FLANGER PLASTICO 1/2 ABIERTO</t>
        </is>
      </c>
      <c r="C2198" s="5" t="inlineStr">
        <is>
          <t>FERRETERIA GENERAL</t>
        </is>
      </c>
      <c r="D2198" s="11" t="n">
        <v>70</v>
      </c>
      <c r="E2198" s="12" t="n">
        <v>28940.45</v>
      </c>
      <c r="F2198" s="12" t="n">
        <v>43133.65</v>
      </c>
      <c r="G2198" s="14">
        <f>E2198/SUM(E$2:E$4165)</f>
        <v/>
      </c>
      <c r="H2198" s="14">
        <f>H2197+G2198</f>
        <v/>
      </c>
      <c r="I2198" s="5">
        <f>IF(H2198&lt;=p_rot_a,"A",IF(H2198&lt;=p_rot_b,"B","C"))</f>
        <v/>
      </c>
      <c r="J2198" s="5" t="inlineStr">
        <is>
          <t>NO</t>
        </is>
      </c>
    </row>
    <row r="2199">
      <c r="A2199" s="5" t="inlineStr">
        <is>
          <t>30241</t>
        </is>
      </c>
      <c r="B2199" s="5" t="inlineStr">
        <is>
          <t>CH CENTRO DE CARGA 2 POLOS EMPOTRAR 2L 125SP</t>
        </is>
      </c>
      <c r="C2199" s="5" t="inlineStr">
        <is>
          <t>ACCESORIOS ELECTRICOS Y CABLES</t>
        </is>
      </c>
      <c r="D2199" s="11" t="n">
        <v>4</v>
      </c>
      <c r="E2199" s="12" t="n">
        <v>28939.74</v>
      </c>
      <c r="F2199" s="12" t="n">
        <v>131471.28</v>
      </c>
      <c r="G2199" s="14">
        <f>E2199/SUM(E$2:E$4165)</f>
        <v/>
      </c>
      <c r="H2199" s="14">
        <f>H2198+G2199</f>
        <v/>
      </c>
      <c r="I2199" s="5">
        <f>IF(H2199&lt;=p_rot_a,"A",IF(H2199&lt;=p_rot_b,"B","C"))</f>
        <v/>
      </c>
      <c r="J2199" s="5" t="inlineStr">
        <is>
          <t>NO</t>
        </is>
      </c>
    </row>
    <row r="2200">
      <c r="A2200" s="5" t="inlineStr">
        <is>
          <t>9129</t>
        </is>
      </c>
      <c r="B2200" s="5" t="inlineStr">
        <is>
          <t>TAPON PVC 1/2 C/R</t>
        </is>
      </c>
      <c r="C2200" s="5" t="inlineStr">
        <is>
          <t>TUBERIA PVC, CANOAS Y ACCESORIOS</t>
        </is>
      </c>
      <c r="D2200" s="11" t="n">
        <v>121</v>
      </c>
      <c r="E2200" s="12" t="n">
        <v>28857.01</v>
      </c>
      <c r="F2200" s="12" t="n">
        <v>36056.51</v>
      </c>
      <c r="G2200" s="14">
        <f>E2200/SUM(E$2:E$4165)</f>
        <v/>
      </c>
      <c r="H2200" s="14">
        <f>H2199+G2200</f>
        <v/>
      </c>
      <c r="I2200" s="5">
        <f>IF(H2200&lt;=p_rot_a,"A",IF(H2200&lt;=p_rot_b,"B","C"))</f>
        <v/>
      </c>
      <c r="J2200" s="5" t="inlineStr">
        <is>
          <t>NO</t>
        </is>
      </c>
    </row>
    <row r="2201">
      <c r="A2201" s="5" t="inlineStr">
        <is>
          <t>990225</t>
        </is>
      </c>
      <c r="B2201" s="5" t="inlineStr">
        <is>
          <t>CALENTADOR FLEX FAME CON MANGUERA Y ASPERSION 127V 400W</t>
        </is>
      </c>
      <c r="C2201" s="5" t="inlineStr">
        <is>
          <t>FERRETERIA GENERAL</t>
        </is>
      </c>
      <c r="D2201" s="11" t="n">
        <v>3</v>
      </c>
      <c r="E2201" s="12" t="n">
        <v>28854.16</v>
      </c>
      <c r="F2201" s="12" t="n">
        <v>114624.91</v>
      </c>
      <c r="G2201" s="14">
        <f>E2201/SUM(E$2:E$4165)</f>
        <v/>
      </c>
      <c r="H2201" s="14">
        <f>H2200+G2201</f>
        <v/>
      </c>
      <c r="I2201" s="5">
        <f>IF(H2201&lt;=p_rot_a,"A",IF(H2201&lt;=p_rot_b,"B","C"))</f>
        <v/>
      </c>
      <c r="J2201" s="5" t="inlineStr">
        <is>
          <t>NO</t>
        </is>
      </c>
    </row>
    <row r="2202">
      <c r="A2202" s="5" t="inlineStr">
        <is>
          <t>351100300992336</t>
        </is>
      </c>
      <c r="B2202" s="5" t="inlineStr">
        <is>
          <t>ESTANTE PARA BAÑO RECTO FF-0885</t>
        </is>
      </c>
      <c r="C2202" s="5" t="inlineStr">
        <is>
          <t>IMPORTACION GRIFERIA</t>
        </is>
      </c>
      <c r="D2202" s="11" t="n">
        <v>14</v>
      </c>
      <c r="E2202" s="12" t="n">
        <v>28780.9</v>
      </c>
      <c r="F2202" s="12" t="n">
        <v>53160.18</v>
      </c>
      <c r="G2202" s="14">
        <f>E2202/SUM(E$2:E$4165)</f>
        <v/>
      </c>
      <c r="H2202" s="14">
        <f>H2201+G2202</f>
        <v/>
      </c>
      <c r="I2202" s="5">
        <f>IF(H2202&lt;=p_rot_a,"A",IF(H2202&lt;=p_rot_b,"B","C"))</f>
        <v/>
      </c>
      <c r="J2202" s="5" t="inlineStr">
        <is>
          <t>NO</t>
        </is>
      </c>
    </row>
    <row r="2203">
      <c r="A2203" s="5" t="inlineStr">
        <is>
          <t>9258</t>
        </is>
      </c>
      <c r="B2203" s="5" t="inlineStr">
        <is>
          <t>TUBO PVC 3/4 COMPLETO 6MTS</t>
        </is>
      </c>
      <c r="C2203" s="5" t="inlineStr">
        <is>
          <t>TUBERIA PVC, CANOAS Y ACCESORIOS</t>
        </is>
      </c>
      <c r="D2203" s="11" t="n">
        <v>3</v>
      </c>
      <c r="E2203" s="12" t="n">
        <v>28738.56</v>
      </c>
      <c r="F2203" s="12" t="n">
        <v>41700</v>
      </c>
      <c r="G2203" s="14">
        <f>E2203/SUM(E$2:E$4165)</f>
        <v/>
      </c>
      <c r="H2203" s="14">
        <f>H2202+G2203</f>
        <v/>
      </c>
      <c r="I2203" s="5">
        <f>IF(H2203&lt;=p_rot_a,"A",IF(H2203&lt;=p_rot_b,"B","C"))</f>
        <v/>
      </c>
      <c r="J2203" s="5" t="inlineStr">
        <is>
          <t>NO</t>
        </is>
      </c>
    </row>
    <row r="2204">
      <c r="A2204" s="5" t="inlineStr">
        <is>
          <t>72271</t>
        </is>
      </c>
      <c r="B2204" s="5" t="inlineStr">
        <is>
          <t>RESBALON BALIN</t>
        </is>
      </c>
      <c r="C2204" s="5" t="inlineStr">
        <is>
          <t>FERRETERIA GENERAL</t>
        </is>
      </c>
      <c r="D2204" s="11" t="n">
        <v>25</v>
      </c>
      <c r="E2204" s="12" t="n">
        <v>28714.82</v>
      </c>
      <c r="F2204" s="12" t="n">
        <v>36293.39</v>
      </c>
      <c r="G2204" s="14">
        <f>E2204/SUM(E$2:E$4165)</f>
        <v/>
      </c>
      <c r="H2204" s="14">
        <f>H2203+G2204</f>
        <v/>
      </c>
      <c r="I2204" s="5">
        <f>IF(H2204&lt;=p_rot_a,"A",IF(H2204&lt;=p_rot_b,"B","C"))</f>
        <v/>
      </c>
      <c r="J2204" s="5" t="inlineStr">
        <is>
          <t>NO</t>
        </is>
      </c>
    </row>
    <row r="2205">
      <c r="A2205" s="5" t="inlineStr">
        <is>
          <t>7422</t>
        </is>
      </c>
      <c r="B2205" s="5" t="inlineStr">
        <is>
          <t>CINTA MALLA PEQUENA 48MMX45 MTS</t>
        </is>
      </c>
      <c r="C2205" s="5" t="inlineStr">
        <is>
          <t>FERRETERIA GENERAL</t>
        </is>
      </c>
      <c r="D2205" s="11" t="n">
        <v>68</v>
      </c>
      <c r="E2205" s="12" t="n">
        <v>28687.87</v>
      </c>
      <c r="F2205" s="12" t="n">
        <v>58050.02</v>
      </c>
      <c r="G2205" s="14">
        <f>E2205/SUM(E$2:E$4165)</f>
        <v/>
      </c>
      <c r="H2205" s="14">
        <f>H2204+G2205</f>
        <v/>
      </c>
      <c r="I2205" s="5">
        <f>IF(H2205&lt;=p_rot_a,"A",IF(H2205&lt;=p_rot_b,"B","C"))</f>
        <v/>
      </c>
      <c r="J2205" s="5" t="inlineStr">
        <is>
          <t>NO</t>
        </is>
      </c>
    </row>
    <row r="2206">
      <c r="A2206" s="5" t="inlineStr">
        <is>
          <t>960546</t>
        </is>
      </c>
      <c r="B2206" s="5" t="inlineStr">
        <is>
          <t>CACHERA FREGADERO P.P G136-2000  PFISTER PFIRST</t>
        </is>
      </c>
      <c r="C2206" s="5" t="inlineStr">
        <is>
          <t>GRIFERIA - ACC. BAÑO Y COCINA</t>
        </is>
      </c>
      <c r="D2206" s="11" t="n">
        <v>4</v>
      </c>
      <c r="E2206" s="12" t="n">
        <v>28506.82</v>
      </c>
      <c r="F2206" s="12" t="n">
        <v>149812.42</v>
      </c>
      <c r="G2206" s="14">
        <f>E2206/SUM(E$2:E$4165)</f>
        <v/>
      </c>
      <c r="H2206" s="14">
        <f>H2205+G2206</f>
        <v/>
      </c>
      <c r="I2206" s="5">
        <f>IF(H2206&lt;=p_rot_a,"A",IF(H2206&lt;=p_rot_b,"B","C"))</f>
        <v/>
      </c>
      <c r="J2206" s="5" t="inlineStr">
        <is>
          <t>NO</t>
        </is>
      </c>
    </row>
    <row r="2207">
      <c r="A2207" s="5" t="inlineStr">
        <is>
          <t>PINT-AN-0026</t>
        </is>
      </c>
      <c r="B2207" s="5" t="inlineStr">
        <is>
          <t>LANCO ANTICORROSIVO IND ROJO 1/4 AC3437-5</t>
        </is>
      </c>
      <c r="C2207" s="5" t="inlineStr">
        <is>
          <t>ANTICORROSIVOS Y BASE ACEITE</t>
        </is>
      </c>
      <c r="D2207" s="11" t="n">
        <v>22</v>
      </c>
      <c r="E2207" s="12" t="n">
        <v>28472.79</v>
      </c>
      <c r="F2207" s="12" t="n">
        <v>97148.78999999999</v>
      </c>
      <c r="G2207" s="14">
        <f>E2207/SUM(E$2:E$4165)</f>
        <v/>
      </c>
      <c r="H2207" s="14">
        <f>H2206+G2207</f>
        <v/>
      </c>
      <c r="I2207" s="5">
        <f>IF(H2207&lt;=p_rot_a,"A",IF(H2207&lt;=p_rot_b,"B","C"))</f>
        <v/>
      </c>
      <c r="J2207" s="5" t="inlineStr">
        <is>
          <t>NO</t>
        </is>
      </c>
    </row>
    <row r="2208">
      <c r="A2208" s="5" t="inlineStr">
        <is>
          <t>PINT-ES-0001</t>
        </is>
      </c>
      <c r="B2208" s="5" t="inlineStr">
        <is>
          <t>REMOVEDOR PINTURA LANCO 1/4 PR111-5</t>
        </is>
      </c>
      <c r="C2208" s="5" t="inlineStr">
        <is>
          <t>ESPECIALIDADES</t>
        </is>
      </c>
      <c r="D2208" s="11" t="n">
        <v>11</v>
      </c>
      <c r="E2208" s="12" t="n">
        <v>28414.13</v>
      </c>
      <c r="F2208" s="12" t="n">
        <v>108584.33</v>
      </c>
      <c r="G2208" s="14">
        <f>E2208/SUM(E$2:E$4165)</f>
        <v/>
      </c>
      <c r="H2208" s="14">
        <f>H2207+G2208</f>
        <v/>
      </c>
      <c r="I2208" s="5">
        <f>IF(H2208&lt;=p_rot_a,"A",IF(H2208&lt;=p_rot_b,"B","C"))</f>
        <v/>
      </c>
      <c r="J2208" s="5" t="inlineStr">
        <is>
          <t>NO</t>
        </is>
      </c>
    </row>
    <row r="2209">
      <c r="A2209" s="5" t="inlineStr">
        <is>
          <t>351100300991968</t>
        </is>
      </c>
      <c r="B2209" s="5" t="inlineStr">
        <is>
          <t>AQUABELLA LLAVE FREGADERO PALANCA CUELLO FLEXIBLE GRIS MATE PT61511GBQ</t>
        </is>
      </c>
      <c r="C2209" s="5" t="inlineStr">
        <is>
          <t>GRIFERIA - ACC. BAÑO Y COCINA</t>
        </is>
      </c>
      <c r="D2209" s="11" t="n">
        <v>9</v>
      </c>
      <c r="E2209" s="12" t="n">
        <v>28399.45</v>
      </c>
      <c r="F2209" s="12" t="n">
        <v>94342.45</v>
      </c>
      <c r="G2209" s="14">
        <f>E2209/SUM(E$2:E$4165)</f>
        <v/>
      </c>
      <c r="H2209" s="14">
        <f>H2208+G2209</f>
        <v/>
      </c>
      <c r="I2209" s="5">
        <f>IF(H2209&lt;=p_rot_a,"A",IF(H2209&lt;=p_rot_b,"B","C"))</f>
        <v/>
      </c>
      <c r="J2209" s="5" t="inlineStr">
        <is>
          <t>NO</t>
        </is>
      </c>
    </row>
    <row r="2210">
      <c r="A2210" s="5" t="inlineStr">
        <is>
          <t>351100300992187</t>
        </is>
      </c>
      <c r="B2210" s="5" t="inlineStr">
        <is>
          <t>RS-603M DESAGUE NEGRO CUADRADO 6X6 ZAMAC</t>
        </is>
      </c>
      <c r="C2210" s="5" t="inlineStr">
        <is>
          <t>GRIFERIA - ACC. BAÑO Y COCINA</t>
        </is>
      </c>
      <c r="D2210" s="11" t="n">
        <v>8</v>
      </c>
      <c r="E2210" s="12" t="n">
        <v>28380.93</v>
      </c>
      <c r="F2210" s="12" t="n">
        <v>69738.05</v>
      </c>
      <c r="G2210" s="14">
        <f>E2210/SUM(E$2:E$4165)</f>
        <v/>
      </c>
      <c r="H2210" s="14">
        <f>H2209+G2210</f>
        <v/>
      </c>
      <c r="I2210" s="5">
        <f>IF(H2210&lt;=p_rot_a,"A",IF(H2210&lt;=p_rot_b,"B","C"))</f>
        <v/>
      </c>
      <c r="J2210" s="5" t="inlineStr">
        <is>
          <t>NO</t>
        </is>
      </c>
    </row>
    <row r="2211">
      <c r="A2211" s="5" t="inlineStr">
        <is>
          <t>3078</t>
        </is>
      </c>
      <c r="B2211" s="5" t="inlineStr">
        <is>
          <t>AGUILA PLACA CIEGA BLANCA PLASTICA 1014W/2129W</t>
        </is>
      </c>
      <c r="C2211" s="5" t="inlineStr">
        <is>
          <t>ACCESORIOS ELECTRICOS Y CABLES</t>
        </is>
      </c>
      <c r="D2211" s="11" t="n">
        <v>119</v>
      </c>
      <c r="E2211" s="12" t="n">
        <v>28360.71</v>
      </c>
      <c r="F2211" s="12" t="n">
        <v>107301.32</v>
      </c>
      <c r="G2211" s="14">
        <f>E2211/SUM(E$2:E$4165)</f>
        <v/>
      </c>
      <c r="H2211" s="14">
        <f>H2210+G2211</f>
        <v/>
      </c>
      <c r="I2211" s="5">
        <f>IF(H2211&lt;=p_rot_a,"A",IF(H2211&lt;=p_rot_b,"B","C"))</f>
        <v/>
      </c>
      <c r="J2211" s="5" t="inlineStr">
        <is>
          <t>NO</t>
        </is>
      </c>
    </row>
    <row r="2212">
      <c r="A2212" s="5" t="inlineStr">
        <is>
          <t>351100300990327</t>
        </is>
      </c>
      <c r="B2212" s="5" t="inlineStr">
        <is>
          <t>PINO TAPAJUNTAS 3M</t>
        </is>
      </c>
      <c r="C2212" s="5" t="inlineStr">
        <is>
          <t>PINO</t>
        </is>
      </c>
      <c r="D2212" s="11" t="n">
        <v>52</v>
      </c>
      <c r="E2212" s="12" t="n">
        <v>28360.23</v>
      </c>
      <c r="F2212" s="12" t="n">
        <v>66959.19</v>
      </c>
      <c r="G2212" s="14">
        <f>E2212/SUM(E$2:E$4165)</f>
        <v/>
      </c>
      <c r="H2212" s="14">
        <f>H2211+G2212</f>
        <v/>
      </c>
      <c r="I2212" s="5">
        <f>IF(H2212&lt;=p_rot_a,"A",IF(H2212&lt;=p_rot_b,"B","C"))</f>
        <v/>
      </c>
      <c r="J2212" s="5" t="inlineStr">
        <is>
          <t>NO</t>
        </is>
      </c>
    </row>
    <row r="2213">
      <c r="A2213" s="5" t="inlineStr">
        <is>
          <t>351100300991017</t>
        </is>
      </c>
      <c r="B2213" s="5" t="inlineStr">
        <is>
          <t>WADFOW JUEGO HERRAMIENTA JARDIN ROSA 13PCS WHS5413</t>
        </is>
      </c>
      <c r="C2213" s="5" t="inlineStr">
        <is>
          <t>FERRETERIA GENERAL</t>
        </is>
      </c>
      <c r="D2213" s="11" t="n">
        <v>5</v>
      </c>
      <c r="E2213" s="12" t="n">
        <v>28337.01</v>
      </c>
      <c r="F2213" s="12" t="n">
        <v>90973.97</v>
      </c>
      <c r="G2213" s="14">
        <f>E2213/SUM(E$2:E$4165)</f>
        <v/>
      </c>
      <c r="H2213" s="14">
        <f>H2212+G2213</f>
        <v/>
      </c>
      <c r="I2213" s="5">
        <f>IF(H2213&lt;=p_rot_a,"A",IF(H2213&lt;=p_rot_b,"B","C"))</f>
        <v/>
      </c>
      <c r="J2213" s="5" t="inlineStr">
        <is>
          <t>NO</t>
        </is>
      </c>
    </row>
    <row r="2214">
      <c r="A2214" s="5" t="inlineStr">
        <is>
          <t>72564</t>
        </is>
      </c>
      <c r="B2214" s="5" t="inlineStr">
        <is>
          <t>LAUREL VENILLA 1X1 EN VARAS</t>
        </is>
      </c>
      <c r="C2214" s="5" t="inlineStr">
        <is>
          <t>LAUREL</t>
        </is>
      </c>
      <c r="D2214" s="11" t="n">
        <v>309</v>
      </c>
      <c r="E2214" s="12" t="n">
        <v>28278.06</v>
      </c>
      <c r="F2214" s="12" t="n">
        <v>98928.06</v>
      </c>
      <c r="G2214" s="14">
        <f>E2214/SUM(E$2:E$4165)</f>
        <v/>
      </c>
      <c r="H2214" s="14">
        <f>H2213+G2214</f>
        <v/>
      </c>
      <c r="I2214" s="5">
        <f>IF(H2214&lt;=p_rot_a,"A",IF(H2214&lt;=p_rot_b,"B","C"))</f>
        <v/>
      </c>
      <c r="J2214" s="5" t="inlineStr">
        <is>
          <t>NO</t>
        </is>
      </c>
    </row>
    <row r="2215">
      <c r="A2215" s="5" t="inlineStr">
        <is>
          <t>351100300991232</t>
        </is>
      </c>
      <c r="B2215" s="5" t="inlineStr">
        <is>
          <t>VARILLA CORR. # 5 X 6 MTS G60W - ASTM A706</t>
        </is>
      </c>
      <c r="C2215" s="5" t="inlineStr">
        <is>
          <t>TUBERIA INDUSTRIAL, HIERROS PLANOS Y CORRUGADOS</t>
        </is>
      </c>
      <c r="D2215" s="11" t="n">
        <v>30</v>
      </c>
      <c r="E2215" s="12" t="n">
        <v>28237.5</v>
      </c>
      <c r="F2215" s="12" t="n">
        <v>141187.5</v>
      </c>
      <c r="G2215" s="14">
        <f>E2215/SUM(E$2:E$4165)</f>
        <v/>
      </c>
      <c r="H2215" s="14">
        <f>H2214+G2215</f>
        <v/>
      </c>
      <c r="I2215" s="5">
        <f>IF(H2215&lt;=p_rot_a,"A",IF(H2215&lt;=p_rot_b,"B","C"))</f>
        <v/>
      </c>
      <c r="J2215" s="5" t="inlineStr">
        <is>
          <t>NO</t>
        </is>
      </c>
    </row>
    <row r="2216">
      <c r="A2216" s="5" t="inlineStr">
        <is>
          <t>351100300990024</t>
        </is>
      </c>
      <c r="B2216" s="5" t="inlineStr">
        <is>
          <t xml:space="preserve">METRO TUBO AGUA CALIENTE 1/2 </t>
        </is>
      </c>
      <c r="C2216" s="5" t="inlineStr">
        <is>
          <t>TUBERIA PVC, CANOAS Y ACCESORIOS</t>
        </is>
      </c>
      <c r="D2216" s="11" t="n">
        <v>29</v>
      </c>
      <c r="E2216" s="12" t="n">
        <v>28190</v>
      </c>
      <c r="F2216" s="12" t="n">
        <v>86190</v>
      </c>
      <c r="G2216" s="14">
        <f>E2216/SUM(E$2:E$4165)</f>
        <v/>
      </c>
      <c r="H2216" s="14">
        <f>H2215+G2216</f>
        <v/>
      </c>
      <c r="I2216" s="5">
        <f>IF(H2216&lt;=p_rot_a,"A",IF(H2216&lt;=p_rot_b,"B","C"))</f>
        <v/>
      </c>
      <c r="J2216" s="5" t="inlineStr">
        <is>
          <t>NO</t>
        </is>
      </c>
    </row>
    <row r="2217">
      <c r="A2217" s="5" t="inlineStr">
        <is>
          <t>351100300991626</t>
        </is>
      </c>
      <c r="B2217" s="5" t="inlineStr">
        <is>
          <t>EISEN LLAVIN TRIPLE PASO NEGRO MATE DERECHO KY715R-MB</t>
        </is>
      </c>
      <c r="C2217" s="5" t="inlineStr">
        <is>
          <t>FERRETERIA GENERAL</t>
        </is>
      </c>
      <c r="D2217" s="11" t="n">
        <v>14</v>
      </c>
      <c r="E2217" s="12" t="n">
        <v>28013.38</v>
      </c>
      <c r="F2217" s="12" t="n">
        <v>82402.92</v>
      </c>
      <c r="G2217" s="14">
        <f>E2217/SUM(E$2:E$4165)</f>
        <v/>
      </c>
      <c r="H2217" s="14">
        <f>H2216+G2217</f>
        <v/>
      </c>
      <c r="I2217" s="5">
        <f>IF(H2217&lt;=p_rot_a,"A",IF(H2217&lt;=p_rot_b,"B","C"))</f>
        <v/>
      </c>
      <c r="J2217" s="5" t="inlineStr">
        <is>
          <t>NO</t>
        </is>
      </c>
    </row>
    <row r="2218">
      <c r="A2218" s="5" t="inlineStr">
        <is>
          <t>111342</t>
        </is>
      </c>
      <c r="B2218" s="5" t="inlineStr">
        <is>
          <t>CACHERA FREGADERO 90082A EZ-FLO</t>
        </is>
      </c>
      <c r="C2218" s="5" t="inlineStr">
        <is>
          <t>GRIFERIA - ACC. BAÑO Y COCINA</t>
        </is>
      </c>
      <c r="D2218" s="11" t="n">
        <v>6</v>
      </c>
      <c r="E2218" s="12" t="n">
        <v>27996.91</v>
      </c>
      <c r="F2218" s="12" t="n">
        <v>97989.19</v>
      </c>
      <c r="G2218" s="14">
        <f>E2218/SUM(E$2:E$4165)</f>
        <v/>
      </c>
      <c r="H2218" s="14">
        <f>H2217+G2218</f>
        <v/>
      </c>
      <c r="I2218" s="5">
        <f>IF(H2218&lt;=p_rot_a,"A",IF(H2218&lt;=p_rot_b,"B","C"))</f>
        <v/>
      </c>
      <c r="J2218" s="5" t="inlineStr">
        <is>
          <t>NO</t>
        </is>
      </c>
    </row>
    <row r="2219">
      <c r="A2219" s="5" t="inlineStr">
        <is>
          <t>351100300990417</t>
        </is>
      </c>
      <c r="B2219" s="5" t="inlineStr">
        <is>
          <t>NOVA EXTENSION PINTOR 183CM EXP 13672</t>
        </is>
      </c>
      <c r="C2219" s="5" t="inlineStr">
        <is>
          <t>PINTURAS Y SELLADORES</t>
        </is>
      </c>
      <c r="D2219" s="11" t="n">
        <v>7</v>
      </c>
      <c r="E2219" s="12" t="n">
        <v>27994.86</v>
      </c>
      <c r="F2219" s="12" t="n">
        <v>60095.11</v>
      </c>
      <c r="G2219" s="14">
        <f>E2219/SUM(E$2:E$4165)</f>
        <v/>
      </c>
      <c r="H2219" s="14">
        <f>H2218+G2219</f>
        <v/>
      </c>
      <c r="I2219" s="5">
        <f>IF(H2219&lt;=p_rot_a,"A",IF(H2219&lt;=p_rot_b,"B","C"))</f>
        <v/>
      </c>
      <c r="J2219" s="5" t="inlineStr">
        <is>
          <t>NO</t>
        </is>
      </c>
    </row>
    <row r="2220">
      <c r="A2220" s="5" t="inlineStr">
        <is>
          <t>72919</t>
        </is>
      </c>
      <c r="B2220" s="5" t="inlineStr">
        <is>
          <t xml:space="preserve">GAZA EMT 2 SENCILLA 1 OREJA </t>
        </is>
      </c>
      <c r="C2220" s="5" t="inlineStr">
        <is>
          <t>ACCESORIOS ELECTRICOS Y CABLES</t>
        </is>
      </c>
      <c r="D2220" s="11" t="n">
        <v>61</v>
      </c>
      <c r="E2220" s="12" t="n">
        <v>27994.02</v>
      </c>
      <c r="F2220" s="12" t="n">
        <v>37493.55</v>
      </c>
      <c r="G2220" s="14">
        <f>E2220/SUM(E$2:E$4165)</f>
        <v/>
      </c>
      <c r="H2220" s="14">
        <f>H2219+G2220</f>
        <v/>
      </c>
      <c r="I2220" s="5">
        <f>IF(H2220&lt;=p_rot_a,"A",IF(H2220&lt;=p_rot_b,"B","C"))</f>
        <v/>
      </c>
      <c r="J2220" s="5" t="inlineStr">
        <is>
          <t>NO</t>
        </is>
      </c>
    </row>
    <row r="2221">
      <c r="A2221" s="5" t="inlineStr">
        <is>
          <t>7135</t>
        </is>
      </c>
      <c r="B2221" s="5" t="inlineStr">
        <is>
          <t>TRUPER SOPLETE ELECTRONICO 1/4 BOQ-90</t>
        </is>
      </c>
      <c r="C2221" s="5" t="inlineStr">
        <is>
          <t>FERRETERIA GENERAL</t>
        </is>
      </c>
      <c r="D2221" s="11" t="n">
        <v>10</v>
      </c>
      <c r="E2221" s="12" t="n">
        <v>27989.71</v>
      </c>
      <c r="F2221" s="12" t="n">
        <v>69418.03</v>
      </c>
      <c r="G2221" s="14">
        <f>E2221/SUM(E$2:E$4165)</f>
        <v/>
      </c>
      <c r="H2221" s="14">
        <f>H2220+G2221</f>
        <v/>
      </c>
      <c r="I2221" s="5">
        <f>IF(H2221&lt;=p_rot_a,"A",IF(H2221&lt;=p_rot_b,"B","C"))</f>
        <v/>
      </c>
      <c r="J2221" s="5" t="inlineStr">
        <is>
          <t>NO</t>
        </is>
      </c>
    </row>
    <row r="2222">
      <c r="A2222" s="5" t="inlineStr">
        <is>
          <t>351100300991455</t>
        </is>
      </c>
      <c r="B2222" s="5" t="inlineStr">
        <is>
          <t>PISO LAMINADO SPC CONTRA PEDIDO CAJA 2.2M2</t>
        </is>
      </c>
      <c r="C2222" s="5" t="inlineStr">
        <is>
          <t>CERAMICAS, AZULEJOS, PORCELANATOS</t>
        </is>
      </c>
      <c r="D2222" s="11" t="n">
        <v>5</v>
      </c>
      <c r="E2222" s="12" t="n">
        <v>27972.53</v>
      </c>
      <c r="F2222" s="12" t="n">
        <v>118362.83</v>
      </c>
      <c r="G2222" s="14">
        <f>E2222/SUM(E$2:E$4165)</f>
        <v/>
      </c>
      <c r="H2222" s="14">
        <f>H2221+G2222</f>
        <v/>
      </c>
      <c r="I2222" s="5">
        <f>IF(H2222&lt;=p_rot_a,"A",IF(H2222&lt;=p_rot_b,"B","C"))</f>
        <v/>
      </c>
      <c r="J2222" s="5" t="inlineStr">
        <is>
          <t>NO</t>
        </is>
      </c>
    </row>
    <row r="2223">
      <c r="A2223" s="5" t="inlineStr">
        <is>
          <t>73843</t>
        </is>
      </c>
      <c r="B2223" s="5" t="inlineStr">
        <is>
          <t>STOP LEAK PASTA TAPAGOTERAS LANCO PT 473 ML GRIS</t>
        </is>
      </c>
      <c r="C2223" s="5" t="inlineStr">
        <is>
          <t>PINTURAS Y SELLADORES</t>
        </is>
      </c>
      <c r="D2223" s="11" t="n">
        <v>34</v>
      </c>
      <c r="E2223" s="12" t="n">
        <v>27950.49</v>
      </c>
      <c r="F2223" s="12" t="n">
        <v>98253.09</v>
      </c>
      <c r="G2223" s="14">
        <f>E2223/SUM(E$2:E$4165)</f>
        <v/>
      </c>
      <c r="H2223" s="14">
        <f>H2222+G2223</f>
        <v/>
      </c>
      <c r="I2223" s="5">
        <f>IF(H2223&lt;=p_rot_a,"A",IF(H2223&lt;=p_rot_b,"B","C"))</f>
        <v/>
      </c>
      <c r="J2223" s="5" t="inlineStr">
        <is>
          <t>NO</t>
        </is>
      </c>
    </row>
    <row r="2224">
      <c r="A2224" s="5" t="inlineStr">
        <is>
          <t>PINT-PA-0043</t>
        </is>
      </c>
      <c r="B2224" s="5" t="inlineStr">
        <is>
          <t>LANCO SUPER COAT SATIN BLANCO 1/4 SC3730-5</t>
        </is>
      </c>
      <c r="C2224" s="5" t="inlineStr">
        <is>
          <t>PINTURA ACRILICA</t>
        </is>
      </c>
      <c r="D2224" s="11" t="n">
        <v>19</v>
      </c>
      <c r="E2224" s="12" t="n">
        <v>27892.5</v>
      </c>
      <c r="F2224" s="12" t="n">
        <v>95968.5</v>
      </c>
      <c r="G2224" s="14">
        <f>E2224/SUM(E$2:E$4165)</f>
        <v/>
      </c>
      <c r="H2224" s="14">
        <f>H2223+G2224</f>
        <v/>
      </c>
      <c r="I2224" s="5">
        <f>IF(H2224&lt;=p_rot_a,"A",IF(H2224&lt;=p_rot_b,"B","C"))</f>
        <v/>
      </c>
      <c r="J2224" s="5" t="inlineStr">
        <is>
          <t>NO</t>
        </is>
      </c>
    </row>
    <row r="2225">
      <c r="A2225" s="5" t="inlineStr">
        <is>
          <t>71335</t>
        </is>
      </c>
      <c r="B2225" s="5" t="inlineStr">
        <is>
          <t>TORNILLO TECHO 4 PB</t>
        </is>
      </c>
      <c r="C2225" s="5" t="inlineStr">
        <is>
          <t>TORNILLERIA</t>
        </is>
      </c>
      <c r="D2225" s="11" t="n">
        <v>1128</v>
      </c>
      <c r="E2225" s="12" t="n">
        <v>27880.16</v>
      </c>
      <c r="F2225" s="12" t="n">
        <v>60592.16</v>
      </c>
      <c r="G2225" s="14">
        <f>E2225/SUM(E$2:E$4165)</f>
        <v/>
      </c>
      <c r="H2225" s="14">
        <f>H2224+G2225</f>
        <v/>
      </c>
      <c r="I2225" s="5">
        <f>IF(H2225&lt;=p_rot_a,"A",IF(H2225&lt;=p_rot_b,"B","C"))</f>
        <v/>
      </c>
      <c r="J2225" s="5" t="inlineStr">
        <is>
          <t>NO</t>
        </is>
      </c>
    </row>
    <row r="2226">
      <c r="A2226" s="5" t="inlineStr">
        <is>
          <t>2101</t>
        </is>
      </c>
      <c r="B2226" s="5" t="inlineStr">
        <is>
          <t>LAUREL BATIENTE 1/2X11/2 EN VARAS</t>
        </is>
      </c>
      <c r="C2226" s="5" t="inlineStr">
        <is>
          <t>LAUREL</t>
        </is>
      </c>
      <c r="D2226" s="11" t="n">
        <v>306</v>
      </c>
      <c r="E2226" s="12" t="n">
        <v>27858.84</v>
      </c>
      <c r="F2226" s="12" t="n">
        <v>78663.84</v>
      </c>
      <c r="G2226" s="14">
        <f>E2226/SUM(E$2:E$4165)</f>
        <v/>
      </c>
      <c r="H2226" s="14">
        <f>H2225+G2226</f>
        <v/>
      </c>
      <c r="I2226" s="5">
        <f>IF(H2226&lt;=p_rot_a,"A",IF(H2226&lt;=p_rot_b,"B","C"))</f>
        <v/>
      </c>
      <c r="J2226" s="5" t="inlineStr">
        <is>
          <t>NO</t>
        </is>
      </c>
    </row>
    <row r="2227">
      <c r="A2227" s="5" t="inlineStr">
        <is>
          <t>351100300991677</t>
        </is>
      </c>
      <c r="B2227" s="5" t="inlineStr">
        <is>
          <t>LAMINA PVC ONIX BROWN 1.22X2.44 3MM IMITACION PIEDRA NATURAL PM07</t>
        </is>
      </c>
      <c r="C2227" s="5" t="inlineStr">
        <is>
          <t>SIN CATEGORIA</t>
        </is>
      </c>
      <c r="D2227" s="11" t="n">
        <v>11</v>
      </c>
      <c r="E2227" s="12" t="n">
        <v>27838.73</v>
      </c>
      <c r="F2227" s="12" t="n">
        <v>134329.57</v>
      </c>
      <c r="G2227" s="14">
        <f>E2227/SUM(E$2:E$4165)</f>
        <v/>
      </c>
      <c r="H2227" s="14">
        <f>H2226+G2227</f>
        <v/>
      </c>
      <c r="I2227" s="5">
        <f>IF(H2227&lt;=p_rot_a,"A",IF(H2227&lt;=p_rot_b,"B","C"))</f>
        <v/>
      </c>
      <c r="J2227" s="5" t="inlineStr">
        <is>
          <t>NO</t>
        </is>
      </c>
    </row>
    <row r="2228">
      <c r="A2228" s="5" t="inlineStr">
        <is>
          <t>351100300992424</t>
        </is>
      </c>
      <c r="B2228" s="5" t="inlineStr">
        <is>
          <t>HERRAMIENTA PARA EFECTO MADERA 4 PULG PS-1135</t>
        </is>
      </c>
      <c r="C2228" s="5" t="inlineStr">
        <is>
          <t>IMPORTACION FERRETERIA GENERAL</t>
        </is>
      </c>
      <c r="D2228" s="11" t="n">
        <v>18</v>
      </c>
      <c r="E2228" s="12" t="n">
        <v>27771.61</v>
      </c>
      <c r="F2228" s="12" t="n">
        <v>47628.32</v>
      </c>
      <c r="G2228" s="14">
        <f>E2228/SUM(E$2:E$4165)</f>
        <v/>
      </c>
      <c r="H2228" s="14">
        <f>H2227+G2228</f>
        <v/>
      </c>
      <c r="I2228" s="5">
        <f>IF(H2228&lt;=p_rot_a,"A",IF(H2228&lt;=p_rot_b,"B","C"))</f>
        <v/>
      </c>
      <c r="J2228" s="5" t="inlineStr">
        <is>
          <t>NO</t>
        </is>
      </c>
    </row>
    <row r="2229">
      <c r="A2229" s="5" t="inlineStr">
        <is>
          <t>351100300992194</t>
        </is>
      </c>
      <c r="B2229" s="5" t="inlineStr">
        <is>
          <t>PROTECTOR DE PICOS 7 TOMAS 2 USB 1780J  CABLE DE 0.9M REGLETA 37054 GENERAL ELECTRIC</t>
        </is>
      </c>
      <c r="C2229" s="5" t="inlineStr">
        <is>
          <t>ACCESORIOS ELECTRICOS Y CABLES</t>
        </is>
      </c>
      <c r="D2229" s="11" t="n">
        <v>5</v>
      </c>
      <c r="E2229" s="12" t="n">
        <v>27737.55</v>
      </c>
      <c r="F2229" s="12" t="n">
        <v>98266.3</v>
      </c>
      <c r="G2229" s="14">
        <f>E2229/SUM(E$2:E$4165)</f>
        <v/>
      </c>
      <c r="H2229" s="14">
        <f>H2228+G2229</f>
        <v/>
      </c>
      <c r="I2229" s="5">
        <f>IF(H2229&lt;=p_rot_a,"A",IF(H2229&lt;=p_rot_b,"B","C"))</f>
        <v/>
      </c>
      <c r="J2229" s="5" t="inlineStr">
        <is>
          <t>NO</t>
        </is>
      </c>
    </row>
    <row r="2230">
      <c r="A2230" s="5" t="inlineStr">
        <is>
          <t>351100300991799</t>
        </is>
      </c>
      <c r="B2230" s="5" t="inlineStr">
        <is>
          <t>PANEL ACANALADO FX87-6 ROBLE 16CM X 2.90M WALL PANEL</t>
        </is>
      </c>
      <c r="C2230" s="5" t="inlineStr">
        <is>
          <t>PANEL ACANALADO INTERIOR</t>
        </is>
      </c>
      <c r="D2230" s="11" t="n">
        <v>14</v>
      </c>
      <c r="E2230" s="12" t="n">
        <v>27716.59</v>
      </c>
      <c r="F2230" s="12" t="n">
        <v>68141.59</v>
      </c>
      <c r="G2230" s="14">
        <f>E2230/SUM(E$2:E$4165)</f>
        <v/>
      </c>
      <c r="H2230" s="14">
        <f>H2229+G2230</f>
        <v/>
      </c>
      <c r="I2230" s="5">
        <f>IF(H2230&lt;=p_rot_a,"A",IF(H2230&lt;=p_rot_b,"B","C"))</f>
        <v/>
      </c>
      <c r="J2230" s="5" t="inlineStr">
        <is>
          <t>NO</t>
        </is>
      </c>
    </row>
    <row r="2231">
      <c r="A2231" s="5" t="inlineStr">
        <is>
          <t>967</t>
        </is>
      </c>
      <c r="B2231" s="5" t="inlineStr">
        <is>
          <t>UNION DE TOPE 1/2</t>
        </is>
      </c>
      <c r="C2231" s="5" t="inlineStr">
        <is>
          <t>TUBERIA PVC, CANOAS Y ACCESORIOS</t>
        </is>
      </c>
      <c r="D2231" s="11" t="n">
        <v>28</v>
      </c>
      <c r="E2231" s="12" t="n">
        <v>27708.8</v>
      </c>
      <c r="F2231" s="12" t="n">
        <v>59924.01</v>
      </c>
      <c r="G2231" s="14">
        <f>E2231/SUM(E$2:E$4165)</f>
        <v/>
      </c>
      <c r="H2231" s="14">
        <f>H2230+G2231</f>
        <v/>
      </c>
      <c r="I2231" s="5">
        <f>IF(H2231&lt;=p_rot_a,"A",IF(H2231&lt;=p_rot_b,"B","C"))</f>
        <v/>
      </c>
      <c r="J2231" s="5" t="inlineStr">
        <is>
          <t>NO</t>
        </is>
      </c>
    </row>
    <row r="2232">
      <c r="A2232" s="5" t="inlineStr">
        <is>
          <t>351100300992494</t>
        </is>
      </c>
      <c r="B2232" s="5" t="inlineStr">
        <is>
          <t>IMPERSA REPELLO GRUESO 40KG PROYECTOS</t>
        </is>
      </c>
      <c r="C2232" s="5" t="inlineStr">
        <is>
          <t>MORTEROS, CEMENTOS</t>
        </is>
      </c>
      <c r="D2232" s="11" t="n">
        <v>128</v>
      </c>
      <c r="E2232" s="12" t="n">
        <v>27689.42</v>
      </c>
      <c r="F2232" s="12" t="n">
        <v>373805.25</v>
      </c>
      <c r="G2232" s="14">
        <f>E2232/SUM(E$2:E$4165)</f>
        <v/>
      </c>
      <c r="H2232" s="14">
        <f>H2231+G2232</f>
        <v/>
      </c>
      <c r="I2232" s="5">
        <f>IF(H2232&lt;=p_rot_a,"A",IF(H2232&lt;=p_rot_b,"B","C"))</f>
        <v/>
      </c>
      <c r="J2232" s="5" t="inlineStr">
        <is>
          <t>NO</t>
        </is>
      </c>
    </row>
    <row r="2233">
      <c r="A2233" s="5" t="inlineStr">
        <is>
          <t>351100300992074</t>
        </is>
      </c>
      <c r="B2233" s="5" t="inlineStr">
        <is>
          <t>HERMEX BRAZO HIDRAULICO PLATA CIPU 80KG</t>
        </is>
      </c>
      <c r="C2233" s="5" t="inlineStr">
        <is>
          <t>FERRETERIA GENERAL</t>
        </is>
      </c>
      <c r="D2233" s="11" t="n">
        <v>6</v>
      </c>
      <c r="E2233" s="12" t="n">
        <v>27626.25</v>
      </c>
      <c r="F2233" s="12" t="n">
        <v>82878.75</v>
      </c>
      <c r="G2233" s="14">
        <f>E2233/SUM(E$2:E$4165)</f>
        <v/>
      </c>
      <c r="H2233" s="14">
        <f>H2232+G2233</f>
        <v/>
      </c>
      <c r="I2233" s="5">
        <f>IF(H2233&lt;=p_rot_a,"A",IF(H2233&lt;=p_rot_b,"B","C"))</f>
        <v/>
      </c>
      <c r="J2233" s="5" t="inlineStr">
        <is>
          <t>NO</t>
        </is>
      </c>
    </row>
    <row r="2234">
      <c r="A2234" s="5" t="inlineStr">
        <is>
          <t>7992875</t>
        </is>
      </c>
      <c r="B2234" s="5" t="inlineStr">
        <is>
          <t>FREGADERO DOS TANQUES 78X43X20 CM SATIN ACERO INOX JABONERA LS-7843</t>
        </is>
      </c>
      <c r="C2234" s="5" t="inlineStr">
        <is>
          <t>IMPORTACION GRIFERIA</t>
        </is>
      </c>
      <c r="D2234" s="11" t="n">
        <v>1</v>
      </c>
      <c r="E2234" s="12" t="n">
        <v>27567.2</v>
      </c>
      <c r="F2234" s="12" t="n">
        <v>48672.57</v>
      </c>
      <c r="G2234" s="14">
        <f>E2234/SUM(E$2:E$4165)</f>
        <v/>
      </c>
      <c r="H2234" s="14">
        <f>H2233+G2234</f>
        <v/>
      </c>
      <c r="I2234" s="5">
        <f>IF(H2234&lt;=p_rot_a,"A",IF(H2234&lt;=p_rot_b,"B","C"))</f>
        <v/>
      </c>
      <c r="J2234" s="5" t="inlineStr">
        <is>
          <t>NO</t>
        </is>
      </c>
    </row>
    <row r="2235">
      <c r="A2235" s="5" t="inlineStr">
        <is>
          <t>71582</t>
        </is>
      </c>
      <c r="B2235" s="5" t="inlineStr">
        <is>
          <t>INDUMA BISAGRA 2X2 T1106-0148</t>
        </is>
      </c>
      <c r="C2235" s="5" t="inlineStr">
        <is>
          <t>FERRETERIA GENERAL</t>
        </is>
      </c>
      <c r="D2235" s="11" t="n">
        <v>123</v>
      </c>
      <c r="E2235" s="12" t="n">
        <v>27552.06</v>
      </c>
      <c r="F2235" s="12" t="n">
        <v>80568.46000000001</v>
      </c>
      <c r="G2235" s="14">
        <f>E2235/SUM(E$2:E$4165)</f>
        <v/>
      </c>
      <c r="H2235" s="14">
        <f>H2234+G2235</f>
        <v/>
      </c>
      <c r="I2235" s="5">
        <f>IF(H2235&lt;=p_rot_a,"A",IF(H2235&lt;=p_rot_b,"B","C"))</f>
        <v/>
      </c>
      <c r="J2235" s="5" t="inlineStr">
        <is>
          <t>NO</t>
        </is>
      </c>
    </row>
    <row r="2236">
      <c r="A2236" s="5" t="inlineStr">
        <is>
          <t>9142</t>
        </is>
      </c>
      <c r="B2236" s="5" t="inlineStr">
        <is>
          <t>$$ VIEJO TUBO CONDUIT 1 1/4 LIVIANO</t>
        </is>
      </c>
      <c r="C2236" s="5" t="inlineStr">
        <is>
          <t>ACCESORIOS ELECTRICOS Y CABLES</t>
        </is>
      </c>
      <c r="D2236" s="11" t="n">
        <v>30</v>
      </c>
      <c r="E2236" s="12" t="n">
        <v>27522.09</v>
      </c>
      <c r="F2236" s="12" t="n">
        <v>54696.69</v>
      </c>
      <c r="G2236" s="14">
        <f>E2236/SUM(E$2:E$4165)</f>
        <v/>
      </c>
      <c r="H2236" s="14">
        <f>H2235+G2236</f>
        <v/>
      </c>
      <c r="I2236" s="5">
        <f>IF(H2236&lt;=p_rot_a,"A",IF(H2236&lt;=p_rot_b,"B","C"))</f>
        <v/>
      </c>
      <c r="J2236" s="5" t="inlineStr">
        <is>
          <t>NO</t>
        </is>
      </c>
    </row>
    <row r="2237">
      <c r="A2237" s="5" t="inlineStr">
        <is>
          <t>351100300992644</t>
        </is>
      </c>
      <c r="B2237" s="5" t="inlineStr">
        <is>
          <t>FACHALETA RIBASSOS MICA 34X50CM CAJA 1.50M2</t>
        </is>
      </c>
      <c r="C2237" s="5" t="inlineStr">
        <is>
          <t>SIN CATEGORIA</t>
        </is>
      </c>
      <c r="D2237" s="11" t="n">
        <v>17.9</v>
      </c>
      <c r="E2237" s="12" t="n">
        <v>27479.65</v>
      </c>
      <c r="F2237" s="12" t="n">
        <v>184828.28</v>
      </c>
      <c r="G2237" s="14">
        <f>E2237/SUM(E$2:E$4165)</f>
        <v/>
      </c>
      <c r="H2237" s="14">
        <f>H2236+G2237</f>
        <v/>
      </c>
      <c r="I2237" s="5">
        <f>IF(H2237&lt;=p_rot_a,"A",IF(H2237&lt;=p_rot_b,"B","C"))</f>
        <v/>
      </c>
      <c r="J2237" s="5" t="inlineStr">
        <is>
          <t>NO</t>
        </is>
      </c>
    </row>
    <row r="2238">
      <c r="A2238" s="5" t="inlineStr">
        <is>
          <t>73291</t>
        </is>
      </c>
      <c r="B2238" s="5" t="inlineStr">
        <is>
          <t>TOTAL DISCO DIAMANTADO 9 TURBO TAC2132301</t>
        </is>
      </c>
      <c r="C2238" s="5" t="inlineStr">
        <is>
          <t>FERRETERIA GENERAL</t>
        </is>
      </c>
      <c r="D2238" s="11" t="n">
        <v>12</v>
      </c>
      <c r="E2238" s="12" t="n">
        <v>27400.14</v>
      </c>
      <c r="F2238" s="12" t="n">
        <v>97212.42</v>
      </c>
      <c r="G2238" s="14">
        <f>E2238/SUM(E$2:E$4165)</f>
        <v/>
      </c>
      <c r="H2238" s="14">
        <f>H2237+G2238</f>
        <v/>
      </c>
      <c r="I2238" s="5">
        <f>IF(H2238&lt;=p_rot_a,"A",IF(H2238&lt;=p_rot_b,"B","C"))</f>
        <v/>
      </c>
      <c r="J2238" s="5" t="inlineStr">
        <is>
          <t>NO</t>
        </is>
      </c>
    </row>
    <row r="2239">
      <c r="A2239" s="5" t="inlineStr">
        <is>
          <t>351100300991456</t>
        </is>
      </c>
      <c r="B2239" s="5" t="inlineStr">
        <is>
          <t>ANCLAJE MARIPOSA 1/4 METALICO CON TORNILLO</t>
        </is>
      </c>
      <c r="C2239" s="5" t="inlineStr">
        <is>
          <t>TORNILLERIA</t>
        </is>
      </c>
      <c r="D2239" s="11" t="n">
        <v>165</v>
      </c>
      <c r="E2239" s="12" t="n">
        <v>27328.02</v>
      </c>
      <c r="F2239" s="12" t="n">
        <v>46060.86</v>
      </c>
      <c r="G2239" s="14">
        <f>E2239/SUM(E$2:E$4165)</f>
        <v/>
      </c>
      <c r="H2239" s="14">
        <f>H2238+G2239</f>
        <v/>
      </c>
      <c r="I2239" s="5">
        <f>IF(H2239&lt;=p_rot_a,"A",IF(H2239&lt;=p_rot_b,"B","C"))</f>
        <v/>
      </c>
      <c r="J2239" s="5" t="inlineStr">
        <is>
          <t>NO</t>
        </is>
      </c>
    </row>
    <row r="2240">
      <c r="A2240" s="5" t="inlineStr">
        <is>
          <t>5266360</t>
        </is>
      </c>
      <c r="B2240" s="5" t="inlineStr">
        <is>
          <t>VENENO ROEDORES STORM SOBRE 60G</t>
        </is>
      </c>
      <c r="C2240" s="5" t="inlineStr">
        <is>
          <t>FERRETERIA GENERAL</t>
        </is>
      </c>
      <c r="D2240" s="11" t="n">
        <v>45</v>
      </c>
      <c r="E2240" s="12" t="n">
        <v>27299.76</v>
      </c>
      <c r="F2240" s="12" t="n">
        <v>95818.47</v>
      </c>
      <c r="G2240" s="14">
        <f>E2240/SUM(E$2:E$4165)</f>
        <v/>
      </c>
      <c r="H2240" s="14">
        <f>H2239+G2240</f>
        <v/>
      </c>
      <c r="I2240" s="5">
        <f>IF(H2240&lt;=p_rot_a,"A",IF(H2240&lt;=p_rot_b,"B","C"))</f>
        <v/>
      </c>
      <c r="J2240" s="5" t="inlineStr">
        <is>
          <t>NO</t>
        </is>
      </c>
    </row>
    <row r="2241">
      <c r="A2241" s="5" t="inlineStr">
        <is>
          <t>72141</t>
        </is>
      </c>
      <c r="B2241" s="5" t="inlineStr">
        <is>
          <t>TORNILLO METAL 10x2</t>
        </is>
      </c>
      <c r="C2241" s="5" t="inlineStr">
        <is>
          <t>TORNILLERIA</t>
        </is>
      </c>
      <c r="D2241" s="11" t="n">
        <v>780</v>
      </c>
      <c r="E2241" s="12" t="n">
        <v>27297.73</v>
      </c>
      <c r="F2241" s="12" t="n">
        <v>36011.14</v>
      </c>
      <c r="G2241" s="14">
        <f>E2241/SUM(E$2:E$4165)</f>
        <v/>
      </c>
      <c r="H2241" s="14">
        <f>H2240+G2241</f>
        <v/>
      </c>
      <c r="I2241" s="5">
        <f>IF(H2241&lt;=p_rot_a,"A",IF(H2241&lt;=p_rot_b,"B","C"))</f>
        <v/>
      </c>
      <c r="J2241" s="5" t="inlineStr">
        <is>
          <t>NO</t>
        </is>
      </c>
    </row>
    <row r="2242">
      <c r="A2242" s="5" t="inlineStr">
        <is>
          <t>07823</t>
        </is>
      </c>
      <c r="B2242" s="5" t="inlineStr">
        <is>
          <t>LLAVE PASO PVC 1/2 AMANCO CALIDAD</t>
        </is>
      </c>
      <c r="C2242" s="5" t="inlineStr">
        <is>
          <t>SIN CATEGORIA</t>
        </is>
      </c>
      <c r="D2242" s="11" t="n">
        <v>47</v>
      </c>
      <c r="E2242" s="12" t="n">
        <v>27274.13</v>
      </c>
      <c r="F2242" s="12" t="n">
        <v>83836.98</v>
      </c>
      <c r="G2242" s="14">
        <f>E2242/SUM(E$2:E$4165)</f>
        <v/>
      </c>
      <c r="H2242" s="14">
        <f>H2241+G2242</f>
        <v/>
      </c>
      <c r="I2242" s="5">
        <f>IF(H2242&lt;=p_rot_a,"A",IF(H2242&lt;=p_rot_b,"B","C"))</f>
        <v/>
      </c>
      <c r="J2242" s="5" t="inlineStr">
        <is>
          <t>NO</t>
        </is>
      </c>
    </row>
    <row r="2243">
      <c r="A2243" s="5" t="inlineStr">
        <is>
          <t>PINT-AN-0062</t>
        </is>
      </c>
      <c r="B2243" s="5" t="inlineStr">
        <is>
          <t>LANCO ANTI. POLIURETANO BLANCO 1/4 MM93-5</t>
        </is>
      </c>
      <c r="C2243" s="5" t="inlineStr">
        <is>
          <t>ANTICORROSIVOS Y BASE ACEITE</t>
        </is>
      </c>
      <c r="D2243" s="11" t="n">
        <v>16</v>
      </c>
      <c r="E2243" s="12" t="n">
        <v>27248.56</v>
      </c>
      <c r="F2243" s="12" t="n">
        <v>98849.56</v>
      </c>
      <c r="G2243" s="14">
        <f>E2243/SUM(E$2:E$4165)</f>
        <v/>
      </c>
      <c r="H2243" s="14">
        <f>H2242+G2243</f>
        <v/>
      </c>
      <c r="I2243" s="5">
        <f>IF(H2243&lt;=p_rot_a,"A",IF(H2243&lt;=p_rot_b,"B","C"))</f>
        <v/>
      </c>
      <c r="J2243" s="5" t="inlineStr">
        <is>
          <t>NO</t>
        </is>
      </c>
    </row>
    <row r="2244">
      <c r="A2244" s="5" t="inlineStr">
        <is>
          <t>7527</t>
        </is>
      </c>
      <c r="B2244" s="5" t="inlineStr">
        <is>
          <t>VALVULA GAS CON DOBLE PRENSA CILINDRO VIEJO</t>
        </is>
      </c>
      <c r="C2244" s="5" t="inlineStr">
        <is>
          <t>FERRETERIA GENERAL</t>
        </is>
      </c>
      <c r="D2244" s="11" t="n">
        <v>13</v>
      </c>
      <c r="E2244" s="12" t="n">
        <v>27212.86</v>
      </c>
      <c r="F2244" s="12" t="n">
        <v>65859.33</v>
      </c>
      <c r="G2244" s="14">
        <f>E2244/SUM(E$2:E$4165)</f>
        <v/>
      </c>
      <c r="H2244" s="14">
        <f>H2243+G2244</f>
        <v/>
      </c>
      <c r="I2244" s="5">
        <f>IF(H2244&lt;=p_rot_a,"A",IF(H2244&lt;=p_rot_b,"B","C"))</f>
        <v/>
      </c>
      <c r="J2244" s="5" t="inlineStr">
        <is>
          <t>NO</t>
        </is>
      </c>
    </row>
    <row r="2245">
      <c r="A2245" s="5" t="inlineStr">
        <is>
          <t>4367566</t>
        </is>
      </c>
      <c r="B2245" s="5" t="inlineStr">
        <is>
          <t>NOVA EXTENSION PINTOR 165-300CM</t>
        </is>
      </c>
      <c r="C2245" s="5" t="inlineStr">
        <is>
          <t>PINTURAS Y SELLADORES</t>
        </is>
      </c>
      <c r="D2245" s="11" t="n">
        <v>18</v>
      </c>
      <c r="E2245" s="12" t="n">
        <v>27175.19</v>
      </c>
      <c r="F2245" s="12" t="n">
        <v>73227.74000000001</v>
      </c>
      <c r="G2245" s="14">
        <f>E2245/SUM(E$2:E$4165)</f>
        <v/>
      </c>
      <c r="H2245" s="14">
        <f>H2244+G2245</f>
        <v/>
      </c>
      <c r="I2245" s="5">
        <f>IF(H2245&lt;=p_rot_a,"A",IF(H2245&lt;=p_rot_b,"B","C"))</f>
        <v/>
      </c>
      <c r="J2245" s="5" t="inlineStr">
        <is>
          <t>NO</t>
        </is>
      </c>
    </row>
    <row r="2246">
      <c r="A2246" s="5" t="inlineStr">
        <is>
          <t>10200005</t>
        </is>
      </c>
      <c r="B2246" s="5" t="inlineStr">
        <is>
          <t>TUBO REDONDO 3/4 X 1.50MM NEGRO</t>
        </is>
      </c>
      <c r="C2246" s="5" t="inlineStr">
        <is>
          <t>TUBERIA REDONDA</t>
        </is>
      </c>
      <c r="D2246" s="11" t="n">
        <v>41</v>
      </c>
      <c r="E2246" s="12" t="n">
        <v>27136.94</v>
      </c>
      <c r="F2246" s="12" t="n">
        <v>126498.44</v>
      </c>
      <c r="G2246" s="14">
        <f>E2246/SUM(E$2:E$4165)</f>
        <v/>
      </c>
      <c r="H2246" s="14">
        <f>H2245+G2246</f>
        <v/>
      </c>
      <c r="I2246" s="5">
        <f>IF(H2246&lt;=p_rot_a,"A",IF(H2246&lt;=p_rot_b,"B","C"))</f>
        <v/>
      </c>
      <c r="J2246" s="5" t="inlineStr">
        <is>
          <t>NO</t>
        </is>
      </c>
    </row>
    <row r="2247">
      <c r="A2247" s="5" t="inlineStr">
        <is>
          <t>937</t>
        </is>
      </c>
      <c r="B2247" s="5" t="inlineStr">
        <is>
          <t>GAZA EMT 1/2 SENCILLA 1 OREJA</t>
        </is>
      </c>
      <c r="C2247" s="5" t="inlineStr">
        <is>
          <t>ACCESORIOS ELECTRICOS Y CABLES</t>
        </is>
      </c>
      <c r="D2247" s="11" t="n">
        <v>1274</v>
      </c>
      <c r="E2247" s="12" t="n">
        <v>27099.19</v>
      </c>
      <c r="F2247" s="12" t="n">
        <v>47607.45</v>
      </c>
      <c r="G2247" s="14">
        <f>E2247/SUM(E$2:E$4165)</f>
        <v/>
      </c>
      <c r="H2247" s="14">
        <f>H2246+G2247</f>
        <v/>
      </c>
      <c r="I2247" s="5">
        <f>IF(H2247&lt;=p_rot_a,"A",IF(H2247&lt;=p_rot_b,"B","C"))</f>
        <v/>
      </c>
      <c r="J2247" s="5" t="inlineStr">
        <is>
          <t>NO</t>
        </is>
      </c>
    </row>
    <row r="2248">
      <c r="A2248" s="5" t="inlineStr">
        <is>
          <t>350</t>
        </is>
      </c>
      <c r="B2248" s="5" t="inlineStr">
        <is>
          <t>CERAMICA PIEDRA GRIS 34.6 x 34.6 CAJA 2.15M2 ANTIDESLIZANTE</t>
        </is>
      </c>
      <c r="C2248" s="5" t="inlineStr">
        <is>
          <t>CERAMICAS, AZULEJOS, PORCELANATOS</t>
        </is>
      </c>
      <c r="D2248" s="11" t="n">
        <v>15</v>
      </c>
      <c r="E2248" s="12" t="n">
        <v>27011.75</v>
      </c>
      <c r="F2248" s="12" t="n">
        <v>104188.19</v>
      </c>
      <c r="G2248" s="14">
        <f>E2248/SUM(E$2:E$4165)</f>
        <v/>
      </c>
      <c r="H2248" s="14">
        <f>H2247+G2248</f>
        <v/>
      </c>
      <c r="I2248" s="5">
        <f>IF(H2248&lt;=p_rot_a,"A",IF(H2248&lt;=p_rot_b,"B","C"))</f>
        <v/>
      </c>
      <c r="J2248" s="5" t="inlineStr">
        <is>
          <t>NO</t>
        </is>
      </c>
    </row>
    <row r="2249">
      <c r="A2249" s="5" t="inlineStr">
        <is>
          <t>351100300992545</t>
        </is>
      </c>
      <c r="B2249" s="5" t="inlineStr">
        <is>
          <t xml:space="preserve">BOSCH ESMERILADORA 41/2 710W 5/8 GWS 700 </t>
        </is>
      </c>
      <c r="C2249" s="5" t="inlineStr">
        <is>
          <t>ESMERILADORAS</t>
        </is>
      </c>
      <c r="D2249" s="11" t="n">
        <v>13</v>
      </c>
      <c r="E2249" s="12" t="n">
        <v>26991.75</v>
      </c>
      <c r="F2249" s="12" t="n">
        <v>370431.75</v>
      </c>
      <c r="G2249" s="14">
        <f>E2249/SUM(E$2:E$4165)</f>
        <v/>
      </c>
      <c r="H2249" s="14">
        <f>H2248+G2249</f>
        <v/>
      </c>
      <c r="I2249" s="5">
        <f>IF(H2249&lt;=p_rot_a,"A",IF(H2249&lt;=p_rot_b,"B","C"))</f>
        <v/>
      </c>
      <c r="J2249" s="5" t="inlineStr">
        <is>
          <t>NO</t>
        </is>
      </c>
    </row>
    <row r="2250">
      <c r="A2250" s="5" t="inlineStr">
        <is>
          <t>7906</t>
        </is>
      </c>
      <c r="B2250" s="5" t="inlineStr">
        <is>
          <t>ACIDO MURIATICO LITRO</t>
        </is>
      </c>
      <c r="C2250" s="5" t="inlineStr">
        <is>
          <t>FERRETERIA GENERAL</t>
        </is>
      </c>
      <c r="D2250" s="11" t="n">
        <v>58</v>
      </c>
      <c r="E2250" s="12" t="n">
        <v>26986.65</v>
      </c>
      <c r="F2250" s="12" t="n">
        <v>70949.28999999999</v>
      </c>
      <c r="G2250" s="14">
        <f>E2250/SUM(E$2:E$4165)</f>
        <v/>
      </c>
      <c r="H2250" s="14">
        <f>H2249+G2250</f>
        <v/>
      </c>
      <c r="I2250" s="5">
        <f>IF(H2250&lt;=p_rot_a,"A",IF(H2250&lt;=p_rot_b,"B","C"))</f>
        <v/>
      </c>
      <c r="J2250" s="5" t="inlineStr">
        <is>
          <t>NO</t>
        </is>
      </c>
    </row>
    <row r="2251">
      <c r="A2251" s="5" t="inlineStr">
        <is>
          <t>351100300990031</t>
        </is>
      </c>
      <c r="B2251" s="5" t="inlineStr">
        <is>
          <t>ONZA TINTE</t>
        </is>
      </c>
      <c r="C2251" s="5" t="inlineStr">
        <is>
          <t>PINTURAS Y SELLADORES</t>
        </is>
      </c>
      <c r="D2251" s="11" t="n">
        <v>31</v>
      </c>
      <c r="E2251" s="12" t="n">
        <v>26967.26</v>
      </c>
      <c r="F2251" s="12" t="n">
        <v>54867.26</v>
      </c>
      <c r="G2251" s="14">
        <f>E2251/SUM(E$2:E$4165)</f>
        <v/>
      </c>
      <c r="H2251" s="14">
        <f>H2250+G2251</f>
        <v/>
      </c>
      <c r="I2251" s="5">
        <f>IF(H2251&lt;=p_rot_a,"A",IF(H2251&lt;=p_rot_b,"B","C"))</f>
        <v/>
      </c>
      <c r="J2251" s="5" t="inlineStr">
        <is>
          <t>NO</t>
        </is>
      </c>
    </row>
    <row r="2252">
      <c r="A2252" s="5" t="inlineStr">
        <is>
          <t>351100300990148</t>
        </is>
      </c>
      <c r="B2252" s="5" t="inlineStr">
        <is>
          <t>TOTAL MAQUINA CORTAR CERAMICA 80CM THT578004</t>
        </is>
      </c>
      <c r="C2252" s="5" t="inlineStr">
        <is>
          <t>CERAMICAS, AZULEJOS, PORCELANATOS</t>
        </is>
      </c>
      <c r="D2252" s="11" t="n">
        <v>2</v>
      </c>
      <c r="E2252" s="12" t="n">
        <v>26965.13</v>
      </c>
      <c r="F2252" s="12" t="n">
        <v>112230.35</v>
      </c>
      <c r="G2252" s="14">
        <f>E2252/SUM(E$2:E$4165)</f>
        <v/>
      </c>
      <c r="H2252" s="14">
        <f>H2251+G2252</f>
        <v/>
      </c>
      <c r="I2252" s="5">
        <f>IF(H2252&lt;=p_rot_a,"A",IF(H2252&lt;=p_rot_b,"B","C"))</f>
        <v/>
      </c>
      <c r="J2252" s="5" t="inlineStr">
        <is>
          <t>NO</t>
        </is>
      </c>
    </row>
    <row r="2253">
      <c r="A2253" s="5" t="inlineStr">
        <is>
          <t>30689</t>
        </is>
      </c>
      <c r="B2253" s="5" t="inlineStr">
        <is>
          <t>CAJA CUADRADA DOBLE FONDO</t>
        </is>
      </c>
      <c r="C2253" s="5" t="inlineStr">
        <is>
          <t>ACCESORIOS ELECTRICOS Y CABLES</t>
        </is>
      </c>
      <c r="D2253" s="11" t="n">
        <v>78</v>
      </c>
      <c r="E2253" s="12" t="n">
        <v>26922.96</v>
      </c>
      <c r="F2253" s="12" t="n">
        <v>65312.96</v>
      </c>
      <c r="G2253" s="14">
        <f>E2253/SUM(E$2:E$4165)</f>
        <v/>
      </c>
      <c r="H2253" s="14">
        <f>H2252+G2253</f>
        <v/>
      </c>
      <c r="I2253" s="5">
        <f>IF(H2253&lt;=p_rot_a,"A",IF(H2253&lt;=p_rot_b,"B","C"))</f>
        <v/>
      </c>
      <c r="J2253" s="5" t="inlineStr">
        <is>
          <t>NO</t>
        </is>
      </c>
    </row>
    <row r="2254">
      <c r="A2254" s="5" t="inlineStr">
        <is>
          <t>10140014</t>
        </is>
      </c>
      <c r="B2254" s="5" t="inlineStr">
        <is>
          <t>TUBO ESTRUCT. RECTANGULAR 1X2 1.80MM NEGRO</t>
        </is>
      </c>
      <c r="C2254" s="5" t="inlineStr">
        <is>
          <t>TUBERIA ESTRUCTURAL</t>
        </is>
      </c>
      <c r="D2254" s="11" t="n">
        <v>16</v>
      </c>
      <c r="E2254" s="12" t="n">
        <v>26857.98</v>
      </c>
      <c r="F2254" s="12" t="n">
        <v>123240.78</v>
      </c>
      <c r="G2254" s="14">
        <f>E2254/SUM(E$2:E$4165)</f>
        <v/>
      </c>
      <c r="H2254" s="14">
        <f>H2253+G2254</f>
        <v/>
      </c>
      <c r="I2254" s="5">
        <f>IF(H2254&lt;=p_rot_a,"A",IF(H2254&lt;=p_rot_b,"B","C"))</f>
        <v/>
      </c>
      <c r="J2254" s="5" t="inlineStr">
        <is>
          <t>NO</t>
        </is>
      </c>
    </row>
    <row r="2255">
      <c r="A2255" s="5" t="inlineStr">
        <is>
          <t>42910</t>
        </is>
      </c>
      <c r="B2255" s="5" t="inlineStr">
        <is>
          <t>PORCELANATO ALTO HAVANA BLACK 0.60X1.20 CAJA 2 PIEZAS 1.44M2</t>
        </is>
      </c>
      <c r="C2255" s="5" t="inlineStr">
        <is>
          <t>PORCELANATO</t>
        </is>
      </c>
      <c r="D2255" s="11" t="n">
        <v>9</v>
      </c>
      <c r="E2255" s="12" t="n">
        <v>26854.08</v>
      </c>
      <c r="F2255" s="12" t="n">
        <v>111496.46</v>
      </c>
      <c r="G2255" s="14">
        <f>E2255/SUM(E$2:E$4165)</f>
        <v/>
      </c>
      <c r="H2255" s="14">
        <f>H2254+G2255</f>
        <v/>
      </c>
      <c r="I2255" s="5">
        <f>IF(H2255&lt;=p_rot_a,"A",IF(H2255&lt;=p_rot_b,"B","C"))</f>
        <v/>
      </c>
      <c r="J2255" s="5" t="inlineStr">
        <is>
          <t>NO</t>
        </is>
      </c>
    </row>
    <row r="2256">
      <c r="A2256" s="5" t="inlineStr">
        <is>
          <t>72126</t>
        </is>
      </c>
      <c r="B2256" s="5" t="inlineStr">
        <is>
          <t>PRETUL JUEGO BROCA SIERRA KIT 3 S-206</t>
        </is>
      </c>
      <c r="C2256" s="5" t="inlineStr">
        <is>
          <t>FERRETERIA GENERAL</t>
        </is>
      </c>
      <c r="D2256" s="11" t="n">
        <v>38</v>
      </c>
      <c r="E2256" s="12" t="n">
        <v>26784.2</v>
      </c>
      <c r="F2256" s="12" t="n">
        <v>65886.19</v>
      </c>
      <c r="G2256" s="14">
        <f>E2256/SUM(E$2:E$4165)</f>
        <v/>
      </c>
      <c r="H2256" s="14">
        <f>H2255+G2256</f>
        <v/>
      </c>
      <c r="I2256" s="5">
        <f>IF(H2256&lt;=p_rot_a,"A",IF(H2256&lt;=p_rot_b,"B","C"))</f>
        <v/>
      </c>
      <c r="J2256" s="5" t="inlineStr">
        <is>
          <t>NO</t>
        </is>
      </c>
    </row>
    <row r="2257">
      <c r="A2257" s="5" t="inlineStr">
        <is>
          <t>351100300992120</t>
        </is>
      </c>
      <c r="B2257" s="5" t="inlineStr">
        <is>
          <t>PERFIL OUT NEGRO 2.95M PARA LAMINA BAMBU</t>
        </is>
      </c>
      <c r="C2257" s="5" t="inlineStr">
        <is>
          <t>IMPORTACION LAMINA PVC, BAMBU, ACC</t>
        </is>
      </c>
      <c r="D2257" s="11" t="n">
        <v>15</v>
      </c>
      <c r="E2257" s="12" t="n">
        <v>26779.74</v>
      </c>
      <c r="F2257" s="12" t="n">
        <v>50341.59</v>
      </c>
      <c r="G2257" s="14">
        <f>E2257/SUM(E$2:E$4165)</f>
        <v/>
      </c>
      <c r="H2257" s="14">
        <f>H2256+G2257</f>
        <v/>
      </c>
      <c r="I2257" s="5">
        <f>IF(H2257&lt;=p_rot_a,"A",IF(H2257&lt;=p_rot_b,"B","C"))</f>
        <v/>
      </c>
      <c r="J2257" s="5" t="inlineStr">
        <is>
          <t>NO</t>
        </is>
      </c>
    </row>
    <row r="2258">
      <c r="A2258" s="5" t="inlineStr">
        <is>
          <t>351100300991956</t>
        </is>
      </c>
      <c r="B2258" s="5" t="inlineStr">
        <is>
          <t>TRUPER ESMERILADORA ANGULAR 41/2 ESMA-4-1/2AP</t>
        </is>
      </c>
      <c r="C2258" s="5" t="inlineStr">
        <is>
          <t>SIN CATEGORIA</t>
        </is>
      </c>
      <c r="D2258" s="11" t="n">
        <v>13</v>
      </c>
      <c r="E2258" s="12" t="n">
        <v>26741.96</v>
      </c>
      <c r="F2258" s="12" t="n">
        <v>189761.96</v>
      </c>
      <c r="G2258" s="14">
        <f>E2258/SUM(E$2:E$4165)</f>
        <v/>
      </c>
      <c r="H2258" s="14">
        <f>H2257+G2258</f>
        <v/>
      </c>
      <c r="I2258" s="5">
        <f>IF(H2258&lt;=p_rot_a,"A",IF(H2258&lt;=p_rot_b,"B","C"))</f>
        <v/>
      </c>
      <c r="J2258" s="5" t="inlineStr">
        <is>
          <t>NO</t>
        </is>
      </c>
    </row>
    <row r="2259">
      <c r="A2259" s="5" t="inlineStr">
        <is>
          <t>73492</t>
        </is>
      </c>
      <c r="B2259" s="5" t="inlineStr">
        <is>
          <t>TOTAL SARGENTO 8/30 THT1320801</t>
        </is>
      </c>
      <c r="C2259" s="5" t="inlineStr">
        <is>
          <t>FERRETERIA GENERAL</t>
        </is>
      </c>
      <c r="D2259" s="11" t="n">
        <v>23</v>
      </c>
      <c r="E2259" s="12" t="n">
        <v>26672.08</v>
      </c>
      <c r="F2259" s="12" t="n">
        <v>90271.25999999999</v>
      </c>
      <c r="G2259" s="14">
        <f>E2259/SUM(E$2:E$4165)</f>
        <v/>
      </c>
      <c r="H2259" s="14">
        <f>H2258+G2259</f>
        <v/>
      </c>
      <c r="I2259" s="5">
        <f>IF(H2259&lt;=p_rot_a,"A",IF(H2259&lt;=p_rot_b,"B","C"))</f>
        <v/>
      </c>
      <c r="J2259" s="5" t="inlineStr">
        <is>
          <t>NO</t>
        </is>
      </c>
    </row>
    <row r="2260">
      <c r="A2260" s="5" t="inlineStr">
        <is>
          <t>351100300991869</t>
        </is>
      </c>
      <c r="B2260" s="5" t="inlineStr">
        <is>
          <t>TOTAL PISTOLA SILICON PROFESIONAL THT21509</t>
        </is>
      </c>
      <c r="C2260" s="5" t="inlineStr">
        <is>
          <t>FERRETERIA GENERAL</t>
        </is>
      </c>
      <c r="D2260" s="11" t="n">
        <v>24</v>
      </c>
      <c r="E2260" s="12" t="n">
        <v>26631.37</v>
      </c>
      <c r="F2260" s="12" t="n">
        <v>87793.24000000001</v>
      </c>
      <c r="G2260" s="14">
        <f>E2260/SUM(E$2:E$4165)</f>
        <v/>
      </c>
      <c r="H2260" s="14">
        <f>H2259+G2260</f>
        <v/>
      </c>
      <c r="I2260" s="5">
        <f>IF(H2260&lt;=p_rot_a,"A",IF(H2260&lt;=p_rot_b,"B","C"))</f>
        <v/>
      </c>
      <c r="J2260" s="5" t="inlineStr">
        <is>
          <t>NO</t>
        </is>
      </c>
    </row>
    <row r="2261">
      <c r="A2261" s="5" t="inlineStr">
        <is>
          <t>7732</t>
        </is>
      </c>
      <c r="B2261" s="5" t="inlineStr">
        <is>
          <t>TAPE TEMFLEX PEQUEñO 3M</t>
        </is>
      </c>
      <c r="C2261" s="5" t="inlineStr">
        <is>
          <t>ACCESORIOS ELECTRICOS Y CABLES</t>
        </is>
      </c>
      <c r="D2261" s="11" t="n">
        <v>125</v>
      </c>
      <c r="E2261" s="12" t="n">
        <v>26625.18</v>
      </c>
      <c r="F2261" s="12" t="n">
        <v>94029.60000000001</v>
      </c>
      <c r="G2261" s="14">
        <f>E2261/SUM(E$2:E$4165)</f>
        <v/>
      </c>
      <c r="H2261" s="14">
        <f>H2260+G2261</f>
        <v/>
      </c>
      <c r="I2261" s="5">
        <f>IF(H2261&lt;=p_rot_a,"A",IF(H2261&lt;=p_rot_b,"B","C"))</f>
        <v/>
      </c>
      <c r="J2261" s="5" t="inlineStr">
        <is>
          <t>NO</t>
        </is>
      </c>
    </row>
    <row r="2262">
      <c r="A2262" s="5" t="inlineStr">
        <is>
          <t>351100300991774</t>
        </is>
      </c>
      <c r="B2262" s="5" t="inlineStr">
        <is>
          <t>LAVATORIO DORADO BOWL REDONDO LX-C030 GRACIELA</t>
        </is>
      </c>
      <c r="C2262" s="5" t="inlineStr">
        <is>
          <t>LOZA SANITARIA</t>
        </is>
      </c>
      <c r="D2262" s="11" t="n">
        <v>2</v>
      </c>
      <c r="E2262" s="12" t="n">
        <v>26585.44</v>
      </c>
      <c r="F2262" s="12" t="n">
        <v>110650.06</v>
      </c>
      <c r="G2262" s="14">
        <f>E2262/SUM(E$2:E$4165)</f>
        <v/>
      </c>
      <c r="H2262" s="14">
        <f>H2261+G2262</f>
        <v/>
      </c>
      <c r="I2262" s="5">
        <f>IF(H2262&lt;=p_rot_a,"A",IF(H2262&lt;=p_rot_b,"B","C"))</f>
        <v/>
      </c>
      <c r="J2262" s="5" t="inlineStr">
        <is>
          <t>NO</t>
        </is>
      </c>
    </row>
    <row r="2263">
      <c r="A2263" s="5" t="inlineStr">
        <is>
          <t>210990542</t>
        </is>
      </c>
      <c r="B2263" s="5" t="inlineStr">
        <is>
          <t>DESAGUE FREGADERO PLASTICO SIN SIFON CHE-B MIBER</t>
        </is>
      </c>
      <c r="C2263" s="5" t="inlineStr">
        <is>
          <t>GRIFERIA - ACC. BAÑO Y COCINA</t>
        </is>
      </c>
      <c r="D2263" s="11" t="n">
        <v>35</v>
      </c>
      <c r="E2263" s="12" t="n">
        <v>26581.59</v>
      </c>
      <c r="F2263" s="12" t="n">
        <v>81361.14</v>
      </c>
      <c r="G2263" s="14">
        <f>E2263/SUM(E$2:E$4165)</f>
        <v/>
      </c>
      <c r="H2263" s="14">
        <f>H2262+G2263</f>
        <v/>
      </c>
      <c r="I2263" s="5">
        <f>IF(H2263&lt;=p_rot_a,"A",IF(H2263&lt;=p_rot_b,"B","C"))</f>
        <v/>
      </c>
      <c r="J2263" s="5" t="inlineStr">
        <is>
          <t>NO</t>
        </is>
      </c>
    </row>
    <row r="2264">
      <c r="A2264" s="5" t="inlineStr">
        <is>
          <t>130</t>
        </is>
      </c>
      <c r="B2264" s="5" t="inlineStr">
        <is>
          <t xml:space="preserve">TAPA CONCRETO INTERNA 32 PULG P/ TANQUE SEPTICO SANITARIO </t>
        </is>
      </c>
      <c r="C2264" s="5" t="inlineStr">
        <is>
          <t>ACCESORIOS ELECTRICOS Y CABLES</t>
        </is>
      </c>
      <c r="D2264" s="11" t="n">
        <v>13</v>
      </c>
      <c r="E2264" s="12" t="n">
        <v>26494.05</v>
      </c>
      <c r="F2264" s="12" t="n">
        <v>103932.45</v>
      </c>
      <c r="G2264" s="14">
        <f>E2264/SUM(E$2:E$4165)</f>
        <v/>
      </c>
      <c r="H2264" s="14">
        <f>H2263+G2264</f>
        <v/>
      </c>
      <c r="I2264" s="5">
        <f>IF(H2264&lt;=p_rot_a,"A",IF(H2264&lt;=p_rot_b,"B","C"))</f>
        <v/>
      </c>
      <c r="J2264" s="5" t="inlineStr">
        <is>
          <t>NO</t>
        </is>
      </c>
    </row>
    <row r="2265">
      <c r="A2265" s="5" t="inlineStr">
        <is>
          <t>351100300992383</t>
        </is>
      </c>
      <c r="B2265" s="5" t="inlineStr">
        <is>
          <t>WADFOW CAJA ORGANIZADORA 6 PIEZAS 38CM X 18CM X 32CM WTB8346</t>
        </is>
      </c>
      <c r="C2265" s="5" t="inlineStr">
        <is>
          <t>FERRETERIA GENERAL</t>
        </is>
      </c>
      <c r="D2265" s="11" t="n">
        <v>8</v>
      </c>
      <c r="E2265" s="12" t="n">
        <v>26366.27</v>
      </c>
      <c r="F2265" s="12" t="n">
        <v>87928.81</v>
      </c>
      <c r="G2265" s="14">
        <f>E2265/SUM(E$2:E$4165)</f>
        <v/>
      </c>
      <c r="H2265" s="14">
        <f>H2264+G2265</f>
        <v/>
      </c>
      <c r="I2265" s="5">
        <f>IF(H2265&lt;=p_rot_a,"A",IF(H2265&lt;=p_rot_b,"B","C"))</f>
        <v/>
      </c>
      <c r="J2265" s="5" t="inlineStr">
        <is>
          <t>NO</t>
        </is>
      </c>
    </row>
    <row r="2266">
      <c r="A2266" s="5" t="inlineStr">
        <is>
          <t>10160016</t>
        </is>
      </c>
      <c r="B2266" s="5" t="inlineStr">
        <is>
          <t>TUBO IND. CUADRADO 11/2X11/2 1.50MM NEGRO</t>
        </is>
      </c>
      <c r="C2266" s="5" t="inlineStr">
        <is>
          <t>TUBERIA INDUSTRIAL</t>
        </is>
      </c>
      <c r="D2266" s="11" t="n">
        <v>24</v>
      </c>
      <c r="E2266" s="12" t="n">
        <v>26327.27</v>
      </c>
      <c r="F2266" s="12" t="n">
        <v>145996.67</v>
      </c>
      <c r="G2266" s="14">
        <f>E2266/SUM(E$2:E$4165)</f>
        <v/>
      </c>
      <c r="H2266" s="14">
        <f>H2265+G2266</f>
        <v/>
      </c>
      <c r="I2266" s="5">
        <f>IF(H2266&lt;=p_rot_a,"A",IF(H2266&lt;=p_rot_b,"B","C"))</f>
        <v/>
      </c>
      <c r="J2266" s="5" t="inlineStr">
        <is>
          <t>NO</t>
        </is>
      </c>
    </row>
    <row r="2267">
      <c r="A2267" s="5" t="inlineStr">
        <is>
          <t>101016</t>
        </is>
      </c>
      <c r="B2267" s="5" t="inlineStr">
        <is>
          <t>CUNETA 6 X 95CM</t>
        </is>
      </c>
      <c r="C2267" s="5" t="inlineStr">
        <is>
          <t>BLOQUES, VARILLAS, MALLAS</t>
        </is>
      </c>
      <c r="D2267" s="11" t="n">
        <v>25</v>
      </c>
      <c r="E2267" s="12" t="n">
        <v>26298.88</v>
      </c>
      <c r="F2267" s="12" t="n">
        <v>108482.88</v>
      </c>
      <c r="G2267" s="14">
        <f>E2267/SUM(E$2:E$4165)</f>
        <v/>
      </c>
      <c r="H2267" s="14">
        <f>H2266+G2267</f>
        <v/>
      </c>
      <c r="I2267" s="5">
        <f>IF(H2267&lt;=p_rot_a,"A",IF(H2267&lt;=p_rot_b,"B","C"))</f>
        <v/>
      </c>
      <c r="J2267" s="5" t="inlineStr">
        <is>
          <t>NO</t>
        </is>
      </c>
    </row>
    <row r="2268">
      <c r="A2268" s="5" t="inlineStr">
        <is>
          <t>7865</t>
        </is>
      </c>
      <c r="B2268" s="5" t="inlineStr">
        <is>
          <t>SEPARADOR P/CERAMICA 5 MM</t>
        </is>
      </c>
      <c r="C2268" s="5" t="inlineStr">
        <is>
          <t>FERRETERIA GENERAL</t>
        </is>
      </c>
      <c r="D2268" s="11" t="n">
        <v>85</v>
      </c>
      <c r="E2268" s="12" t="n">
        <v>26298.69</v>
      </c>
      <c r="F2268" s="12" t="n">
        <v>48623.45</v>
      </c>
      <c r="G2268" s="14">
        <f>E2268/SUM(E$2:E$4165)</f>
        <v/>
      </c>
      <c r="H2268" s="14">
        <f>H2267+G2268</f>
        <v/>
      </c>
      <c r="I2268" s="5">
        <f>IF(H2268&lt;=p_rot_a,"A",IF(H2268&lt;=p_rot_b,"B","C"))</f>
        <v/>
      </c>
      <c r="J2268" s="5" t="inlineStr">
        <is>
          <t>NO</t>
        </is>
      </c>
    </row>
    <row r="2269">
      <c r="A2269" s="5" t="inlineStr">
        <is>
          <t>117</t>
        </is>
      </c>
      <c r="B2269" s="5" t="inlineStr">
        <is>
          <t>PIEDRA CUARTILLA VAGONETA 7 MTS</t>
        </is>
      </c>
      <c r="C2269" s="5" t="inlineStr">
        <is>
          <t>AGREGADOS</t>
        </is>
      </c>
      <c r="D2269" s="11" t="n">
        <v>2</v>
      </c>
      <c r="E2269" s="12" t="n">
        <v>26212.44</v>
      </c>
      <c r="F2269" s="12" t="n">
        <v>213912</v>
      </c>
      <c r="G2269" s="14">
        <f>E2269/SUM(E$2:E$4165)</f>
        <v/>
      </c>
      <c r="H2269" s="14">
        <f>H2268+G2269</f>
        <v/>
      </c>
      <c r="I2269" s="5">
        <f>IF(H2269&lt;=p_rot_a,"A",IF(H2269&lt;=p_rot_b,"B","C"))</f>
        <v/>
      </c>
      <c r="J2269" s="5" t="inlineStr">
        <is>
          <t>NO</t>
        </is>
      </c>
    </row>
    <row r="2270">
      <c r="A2270" s="5" t="inlineStr">
        <is>
          <t>20100005</t>
        </is>
      </c>
      <c r="B2270" s="5" t="inlineStr">
        <is>
          <t>AZULEJO BENARES GRIS BRILLO 25X37 CAJA 0.75M2</t>
        </is>
      </c>
      <c r="C2270" s="5" t="inlineStr">
        <is>
          <t>SIN CATEGORIA</t>
        </is>
      </c>
      <c r="D2270" s="11" t="n">
        <v>26</v>
      </c>
      <c r="E2270" s="12" t="n">
        <v>26211.02</v>
      </c>
      <c r="F2270" s="12" t="n">
        <v>91738.58</v>
      </c>
      <c r="G2270" s="14">
        <f>E2270/SUM(E$2:E$4165)</f>
        <v/>
      </c>
      <c r="H2270" s="14">
        <f>H2269+G2270</f>
        <v/>
      </c>
      <c r="I2270" s="5">
        <f>IF(H2270&lt;=p_rot_a,"A",IF(H2270&lt;=p_rot_b,"B","C"))</f>
        <v/>
      </c>
      <c r="J2270" s="5" t="inlineStr">
        <is>
          <t>NO</t>
        </is>
      </c>
    </row>
    <row r="2271">
      <c r="A2271" s="5" t="inlineStr">
        <is>
          <t>351100300991934</t>
        </is>
      </c>
      <c r="B2271" s="5" t="inlineStr">
        <is>
          <t>FOSET JUEGO ACCESORIOS BAÑO 6 PIEZAS NEGRO TUBIG TBA-7000M</t>
        </is>
      </c>
      <c r="C2271" s="5" t="inlineStr">
        <is>
          <t>GRIFERIA - ACC. BAÑO Y COCINA</t>
        </is>
      </c>
      <c r="D2271" s="11" t="n">
        <v>6</v>
      </c>
      <c r="E2271" s="12" t="n">
        <v>26182.71</v>
      </c>
      <c r="F2271" s="12" t="n">
        <v>106194.69</v>
      </c>
      <c r="G2271" s="14">
        <f>E2271/SUM(E$2:E$4165)</f>
        <v/>
      </c>
      <c r="H2271" s="14">
        <f>H2270+G2271</f>
        <v/>
      </c>
      <c r="I2271" s="5">
        <f>IF(H2271&lt;=p_rot_a,"A",IF(H2271&lt;=p_rot_b,"B","C"))</f>
        <v/>
      </c>
      <c r="J2271" s="5" t="inlineStr">
        <is>
          <t>NO</t>
        </is>
      </c>
    </row>
    <row r="2272">
      <c r="A2272" s="5" t="inlineStr">
        <is>
          <t>73736</t>
        </is>
      </c>
      <c r="B2272" s="5" t="inlineStr">
        <is>
          <t>PRETUL JUEGO BROCA SIERRA KIT-4P 26038</t>
        </is>
      </c>
      <c r="C2272" s="5" t="inlineStr">
        <is>
          <t>FERRETERIA GENERAL</t>
        </is>
      </c>
      <c r="D2272" s="11" t="n">
        <v>25</v>
      </c>
      <c r="E2272" s="12" t="n">
        <v>26151.32</v>
      </c>
      <c r="F2272" s="12" t="n">
        <v>84524.95</v>
      </c>
      <c r="G2272" s="14">
        <f>E2272/SUM(E$2:E$4165)</f>
        <v/>
      </c>
      <c r="H2272" s="14">
        <f>H2271+G2272</f>
        <v/>
      </c>
      <c r="I2272" s="5">
        <f>IF(H2272&lt;=p_rot_a,"A",IF(H2272&lt;=p_rot_b,"B","C"))</f>
        <v/>
      </c>
      <c r="J2272" s="5" t="inlineStr">
        <is>
          <t>NO</t>
        </is>
      </c>
    </row>
    <row r="2273">
      <c r="A2273" s="5" t="inlineStr">
        <is>
          <t>30421</t>
        </is>
      </c>
      <c r="B2273" s="5" t="inlineStr">
        <is>
          <t>UNION CONDUIT 3/4 TIPO A UL*</t>
        </is>
      </c>
      <c r="C2273" s="5" t="inlineStr">
        <is>
          <t>ACCESORIOS ELECTRICOS Y CABLES</t>
        </is>
      </c>
      <c r="D2273" s="11" t="n">
        <v>161</v>
      </c>
      <c r="E2273" s="12" t="n">
        <v>26099.3</v>
      </c>
      <c r="F2273" s="12" t="n">
        <v>42222.24</v>
      </c>
      <c r="G2273" s="14">
        <f>E2273/SUM(E$2:E$4165)</f>
        <v/>
      </c>
      <c r="H2273" s="14">
        <f>H2272+G2273</f>
        <v/>
      </c>
      <c r="I2273" s="5">
        <f>IF(H2273&lt;=p_rot_a,"A",IF(H2273&lt;=p_rot_b,"B","C"))</f>
        <v/>
      </c>
      <c r="J2273" s="5" t="inlineStr">
        <is>
          <t>NO</t>
        </is>
      </c>
    </row>
    <row r="2274">
      <c r="A2274" s="5" t="inlineStr">
        <is>
          <t>PINT-PA-0058</t>
        </is>
      </c>
      <c r="B2274" s="5" t="inlineStr">
        <is>
          <t>MULTICOLOR LATEX BLANCO MATE GALON</t>
        </is>
      </c>
      <c r="C2274" s="5" t="inlineStr">
        <is>
          <t>PINTURA ACRILICA</t>
        </is>
      </c>
      <c r="D2274" s="11" t="n">
        <v>12</v>
      </c>
      <c r="E2274" s="12" t="n">
        <v>26096.81</v>
      </c>
      <c r="F2274" s="12" t="n">
        <v>63716.81</v>
      </c>
      <c r="G2274" s="14">
        <f>E2274/SUM(E$2:E$4165)</f>
        <v/>
      </c>
      <c r="H2274" s="14">
        <f>H2273+G2274</f>
        <v/>
      </c>
      <c r="I2274" s="5">
        <f>IF(H2274&lt;=p_rot_a,"A",IF(H2274&lt;=p_rot_b,"B","C"))</f>
        <v/>
      </c>
      <c r="J2274" s="5" t="inlineStr">
        <is>
          <t>NO</t>
        </is>
      </c>
    </row>
    <row r="2275">
      <c r="A2275" s="5" t="inlineStr">
        <is>
          <t>53990542</t>
        </is>
      </c>
      <c r="B2275" s="5" t="inlineStr">
        <is>
          <t>TOTAL DISCO VELCRO PCS TAC731251</t>
        </is>
      </c>
      <c r="C2275" s="5" t="inlineStr">
        <is>
          <t>FERRETERIA GENERAL</t>
        </is>
      </c>
      <c r="D2275" s="11" t="n">
        <v>59</v>
      </c>
      <c r="E2275" s="12" t="n">
        <v>26075.79</v>
      </c>
      <c r="F2275" s="12" t="n">
        <v>58514.61</v>
      </c>
      <c r="G2275" s="14">
        <f>E2275/SUM(E$2:E$4165)</f>
        <v/>
      </c>
      <c r="H2275" s="14">
        <f>H2274+G2275</f>
        <v/>
      </c>
      <c r="I2275" s="5">
        <f>IF(H2275&lt;=p_rot_a,"A",IF(H2275&lt;=p_rot_b,"B","C"))</f>
        <v/>
      </c>
      <c r="J2275" s="5" t="inlineStr">
        <is>
          <t>NO</t>
        </is>
      </c>
    </row>
    <row r="2276">
      <c r="A2276" s="5" t="inlineStr">
        <is>
          <t>71470</t>
        </is>
      </c>
      <c r="B2276" s="5" t="inlineStr">
        <is>
          <t>HERMEX CERROJO LLAVE / SEGURO BRONCE CERO-21</t>
        </is>
      </c>
      <c r="C2276" s="5" t="inlineStr">
        <is>
          <t>FERRETERIA GENERAL</t>
        </is>
      </c>
      <c r="D2276" s="11" t="n">
        <v>14</v>
      </c>
      <c r="E2276" s="12" t="n">
        <v>26068.8</v>
      </c>
      <c r="F2276" s="12" t="n">
        <v>85335.21000000001</v>
      </c>
      <c r="G2276" s="14">
        <f>E2276/SUM(E$2:E$4165)</f>
        <v/>
      </c>
      <c r="H2276" s="14">
        <f>H2275+G2276</f>
        <v/>
      </c>
      <c r="I2276" s="5">
        <f>IF(H2276&lt;=p_rot_a,"A",IF(H2276&lt;=p_rot_b,"B","C"))</f>
        <v/>
      </c>
      <c r="J2276" s="5" t="inlineStr">
        <is>
          <t>NO</t>
        </is>
      </c>
    </row>
    <row r="2277">
      <c r="A2277" s="5" t="inlineStr">
        <is>
          <t>PINT-PA-0107</t>
        </is>
      </c>
      <c r="B2277" s="5" t="inlineStr">
        <is>
          <t>STAINLESS ACCENT MATE GALON OF378-4</t>
        </is>
      </c>
      <c r="C2277" s="5" t="inlineStr">
        <is>
          <t>PINTURA ACRILICA</t>
        </is>
      </c>
      <c r="D2277" s="11" t="n">
        <v>3</v>
      </c>
      <c r="E2277" s="12" t="n">
        <v>26029.57</v>
      </c>
      <c r="F2277" s="12" t="n">
        <v>43672.57</v>
      </c>
      <c r="G2277" s="14">
        <f>E2277/SUM(E$2:E$4165)</f>
        <v/>
      </c>
      <c r="H2277" s="14">
        <f>H2276+G2277</f>
        <v/>
      </c>
      <c r="I2277" s="5">
        <f>IF(H2277&lt;=p_rot_a,"A",IF(H2277&lt;=p_rot_b,"B","C"))</f>
        <v/>
      </c>
      <c r="J2277" s="5" t="inlineStr">
        <is>
          <t>NO</t>
        </is>
      </c>
    </row>
    <row r="2278">
      <c r="A2278" s="5" t="inlineStr">
        <is>
          <t>7926</t>
        </is>
      </c>
      <c r="B2278" s="5" t="inlineStr">
        <is>
          <t>$$ AMARRA PLASTICA BLANCA 6</t>
        </is>
      </c>
      <c r="C2278" s="5" t="inlineStr">
        <is>
          <t>FERRETERIA GENERAL</t>
        </is>
      </c>
      <c r="D2278" s="11" t="n">
        <v>1143</v>
      </c>
      <c r="E2278" s="12" t="n">
        <v>25766.58</v>
      </c>
      <c r="F2278" s="12" t="n">
        <v>28646.94</v>
      </c>
      <c r="G2278" s="14">
        <f>E2278/SUM(E$2:E$4165)</f>
        <v/>
      </c>
      <c r="H2278" s="14">
        <f>H2277+G2278</f>
        <v/>
      </c>
      <c r="I2278" s="5">
        <f>IF(H2278&lt;=p_rot_a,"A",IF(H2278&lt;=p_rot_b,"B","C"))</f>
        <v/>
      </c>
      <c r="J2278" s="5" t="inlineStr">
        <is>
          <t>NO</t>
        </is>
      </c>
    </row>
    <row r="2279">
      <c r="A2279" s="5" t="inlineStr">
        <is>
          <t>7949</t>
        </is>
      </c>
      <c r="B2279" s="5" t="inlineStr">
        <is>
          <t>TOTAL CAJA INGLETE C/ SERRUCHO  THT59126</t>
        </is>
      </c>
      <c r="C2279" s="5" t="inlineStr">
        <is>
          <t>FERRETERIA GENERAL</t>
        </is>
      </c>
      <c r="D2279" s="11" t="n">
        <v>17</v>
      </c>
      <c r="E2279" s="12" t="n">
        <v>25764.37</v>
      </c>
      <c r="F2279" s="12" t="n">
        <v>82824.19</v>
      </c>
      <c r="G2279" s="14">
        <f>E2279/SUM(E$2:E$4165)</f>
        <v/>
      </c>
      <c r="H2279" s="14">
        <f>H2278+G2279</f>
        <v/>
      </c>
      <c r="I2279" s="5">
        <f>IF(H2279&lt;=p_rot_a,"A",IF(H2279&lt;=p_rot_b,"B","C"))</f>
        <v/>
      </c>
      <c r="J2279" s="5" t="inlineStr">
        <is>
          <t>NO</t>
        </is>
      </c>
    </row>
    <row r="2280">
      <c r="A2280" s="5" t="inlineStr">
        <is>
          <t>351100300991400</t>
        </is>
      </c>
      <c r="B2280" s="5" t="inlineStr">
        <is>
          <t>TOTAL TALADRO INALAMB 20V 3/8 ESTUCHE Y 2 BATERIAS UTDLI20028 UTDLI200528</t>
        </is>
      </c>
      <c r="C2280" s="5" t="inlineStr">
        <is>
          <t>HERRAMIENTA ELECTRICA</t>
        </is>
      </c>
      <c r="D2280" s="11" t="n">
        <v>2</v>
      </c>
      <c r="E2280" s="12" t="n">
        <v>25748.1</v>
      </c>
      <c r="F2280" s="12" t="n">
        <v>99314.10000000001</v>
      </c>
      <c r="G2280" s="14">
        <f>E2280/SUM(E$2:E$4165)</f>
        <v/>
      </c>
      <c r="H2280" s="14">
        <f>H2279+G2280</f>
        <v/>
      </c>
      <c r="I2280" s="5">
        <f>IF(H2280&lt;=p_rot_a,"A",IF(H2280&lt;=p_rot_b,"B","C"))</f>
        <v/>
      </c>
      <c r="J2280" s="5" t="inlineStr">
        <is>
          <t>NO</t>
        </is>
      </c>
    </row>
    <row r="2281">
      <c r="A2281" s="5" t="inlineStr">
        <is>
          <t>71325</t>
        </is>
      </c>
      <c r="B2281" s="5" t="inlineStr">
        <is>
          <t>GRASA CARTUCHO</t>
        </is>
      </c>
      <c r="C2281" s="5" t="inlineStr">
        <is>
          <t>FERRETERIA GENERAL</t>
        </is>
      </c>
      <c r="D2281" s="11" t="n">
        <v>24</v>
      </c>
      <c r="E2281" s="12" t="n">
        <v>25731.51</v>
      </c>
      <c r="F2281" s="12" t="n">
        <v>89833.11</v>
      </c>
      <c r="G2281" s="14">
        <f>E2281/SUM(E$2:E$4165)</f>
        <v/>
      </c>
      <c r="H2281" s="14">
        <f>H2280+G2281</f>
        <v/>
      </c>
      <c r="I2281" s="5">
        <f>IF(H2281&lt;=p_rot_a,"A",IF(H2281&lt;=p_rot_b,"B","C"))</f>
        <v/>
      </c>
      <c r="J2281" s="5" t="inlineStr">
        <is>
          <t>NO</t>
        </is>
      </c>
    </row>
    <row r="2282">
      <c r="A2282" s="5" t="inlineStr">
        <is>
          <t>154</t>
        </is>
      </c>
      <c r="B2282" s="5" t="inlineStr">
        <is>
          <t>LASTRE VAGONETA 7M</t>
        </is>
      </c>
      <c r="C2282" s="5" t="inlineStr">
        <is>
          <t>AGREGADOS</t>
        </is>
      </c>
      <c r="D2282" s="11" t="n">
        <v>2</v>
      </c>
      <c r="E2282" s="12" t="n">
        <v>25684.51</v>
      </c>
      <c r="F2282" s="12" t="n">
        <v>226159.29</v>
      </c>
      <c r="G2282" s="14">
        <f>E2282/SUM(E$2:E$4165)</f>
        <v/>
      </c>
      <c r="H2282" s="14">
        <f>H2281+G2282</f>
        <v/>
      </c>
      <c r="I2282" s="5">
        <f>IF(H2282&lt;=p_rot_a,"A",IF(H2282&lt;=p_rot_b,"B","C"))</f>
        <v/>
      </c>
      <c r="J2282" s="5" t="inlineStr">
        <is>
          <t>NO</t>
        </is>
      </c>
    </row>
    <row r="2283">
      <c r="A2283" s="5" t="inlineStr">
        <is>
          <t>72137</t>
        </is>
      </c>
      <c r="B2283" s="5" t="inlineStr">
        <is>
          <t>TORNILLO CARROCERIA 1/4 X 3</t>
        </is>
      </c>
      <c r="C2283" s="5" t="inlineStr">
        <is>
          <t>TORNILLERIA</t>
        </is>
      </c>
      <c r="D2283" s="11" t="n">
        <v>354</v>
      </c>
      <c r="E2283" s="12" t="n">
        <v>25631.78</v>
      </c>
      <c r="F2283" s="12" t="n">
        <v>33778.56</v>
      </c>
      <c r="G2283" s="14">
        <f>E2283/SUM(E$2:E$4165)</f>
        <v/>
      </c>
      <c r="H2283" s="14">
        <f>H2282+G2283</f>
        <v/>
      </c>
      <c r="I2283" s="5">
        <f>IF(H2283&lt;=p_rot_a,"A",IF(H2283&lt;=p_rot_b,"B","C"))</f>
        <v/>
      </c>
      <c r="J2283" s="5" t="inlineStr">
        <is>
          <t>NO</t>
        </is>
      </c>
    </row>
    <row r="2284">
      <c r="A2284" s="5" t="inlineStr">
        <is>
          <t>101013</t>
        </is>
      </c>
      <c r="B2284" s="5" t="inlineStr">
        <is>
          <t>TOTAL R/CUCHILLA CUTTER PEQUEÑO 10PZ THT519001</t>
        </is>
      </c>
      <c r="C2284" s="5" t="inlineStr">
        <is>
          <t>FERRETERIA GENERAL</t>
        </is>
      </c>
      <c r="D2284" s="11" t="n">
        <v>43</v>
      </c>
      <c r="E2284" s="12" t="n">
        <v>25520.13</v>
      </c>
      <c r="F2284" s="12" t="n">
        <v>37902.84</v>
      </c>
      <c r="G2284" s="14">
        <f>E2284/SUM(E$2:E$4165)</f>
        <v/>
      </c>
      <c r="H2284" s="14">
        <f>H2283+G2284</f>
        <v/>
      </c>
      <c r="I2284" s="5">
        <f>IF(H2284&lt;=p_rot_a,"A",IF(H2284&lt;=p_rot_b,"B","C"))</f>
        <v/>
      </c>
      <c r="J2284" s="5" t="inlineStr">
        <is>
          <t>NO</t>
        </is>
      </c>
    </row>
    <row r="2285">
      <c r="A2285" s="5" t="inlineStr">
        <is>
          <t>60100032</t>
        </is>
      </c>
      <c r="B2285" s="5" t="inlineStr">
        <is>
          <t>$$ LAMPARA LED MOON 12W LUZ CALIDA INTERIOR Y EXTERIOR TECHADO P29967-19</t>
        </is>
      </c>
      <c r="C2285" s="5" t="inlineStr">
        <is>
          <t>BOMBILLOS Y LAMPARAS</t>
        </is>
      </c>
      <c r="D2285" s="11" t="n">
        <v>12</v>
      </c>
      <c r="E2285" s="12" t="n">
        <v>25504.57</v>
      </c>
      <c r="F2285" s="12" t="n">
        <v>87172.57000000001</v>
      </c>
      <c r="G2285" s="14">
        <f>E2285/SUM(E$2:E$4165)</f>
        <v/>
      </c>
      <c r="H2285" s="14">
        <f>H2284+G2285</f>
        <v/>
      </c>
      <c r="I2285" s="5">
        <f>IF(H2285&lt;=p_rot_a,"A",IF(H2285&lt;=p_rot_b,"B","C"))</f>
        <v/>
      </c>
      <c r="J2285" s="5" t="inlineStr">
        <is>
          <t>NO</t>
        </is>
      </c>
    </row>
    <row r="2286">
      <c r="A2286" s="5" t="inlineStr">
        <is>
          <t>351100300991426</t>
        </is>
      </c>
      <c r="B2286" s="5" t="inlineStr">
        <is>
          <t>LORENZETTI RESISTENCIA LOREN SHOWER 127V 5500W 7587485</t>
        </is>
      </c>
      <c r="C2286" s="5" t="inlineStr">
        <is>
          <t>ACCESORIOS ELECTRICOS Y CABLES</t>
        </is>
      </c>
      <c r="D2286" s="11" t="n">
        <v>12</v>
      </c>
      <c r="E2286" s="12" t="n">
        <v>25489.98</v>
      </c>
      <c r="F2286" s="12" t="n">
        <v>89795.25999999999</v>
      </c>
      <c r="G2286" s="14">
        <f>E2286/SUM(E$2:E$4165)</f>
        <v/>
      </c>
      <c r="H2286" s="14">
        <f>H2285+G2286</f>
        <v/>
      </c>
      <c r="I2286" s="5">
        <f>IF(H2286&lt;=p_rot_a,"A",IF(H2286&lt;=p_rot_b,"B","C"))</f>
        <v/>
      </c>
      <c r="J2286" s="5" t="inlineStr">
        <is>
          <t>NO</t>
        </is>
      </c>
    </row>
    <row r="2287">
      <c r="A2287" s="5" t="inlineStr">
        <is>
          <t>351100300991369</t>
        </is>
      </c>
      <c r="B2287" s="5" t="inlineStr">
        <is>
          <t>PROTECTO METALTEC 3 EN 1 ROJO OXIDO T-310 CUBETA</t>
        </is>
      </c>
      <c r="C2287" s="5" t="inlineStr">
        <is>
          <t>SIN CATEGORIA</t>
        </is>
      </c>
      <c r="D2287" s="11" t="n">
        <v>1</v>
      </c>
      <c r="E2287" s="12" t="n">
        <v>25467.53</v>
      </c>
      <c r="F2287" s="12" t="n">
        <v>76402.59</v>
      </c>
      <c r="G2287" s="14">
        <f>E2287/SUM(E$2:E$4165)</f>
        <v/>
      </c>
      <c r="H2287" s="14">
        <f>H2286+G2287</f>
        <v/>
      </c>
      <c r="I2287" s="5">
        <f>IF(H2287&lt;=p_rot_a,"A",IF(H2287&lt;=p_rot_b,"B","C"))</f>
        <v/>
      </c>
      <c r="J2287" s="5" t="inlineStr">
        <is>
          <t>NO</t>
        </is>
      </c>
    </row>
    <row r="2288">
      <c r="A2288" s="5" t="inlineStr">
        <is>
          <t>9107</t>
        </is>
      </c>
      <c r="B2288" s="5" t="inlineStr">
        <is>
          <t>TEE 1 1/2 PVC</t>
        </is>
      </c>
      <c r="C2288" s="5" t="inlineStr">
        <is>
          <t>TUBERIA PVC, CANOAS Y ACCESORIOS</t>
        </is>
      </c>
      <c r="D2288" s="11" t="n">
        <v>72</v>
      </c>
      <c r="E2288" s="12" t="n">
        <v>25451.51</v>
      </c>
      <c r="F2288" s="12" t="n">
        <v>46370.2</v>
      </c>
      <c r="G2288" s="14">
        <f>E2288/SUM(E$2:E$4165)</f>
        <v/>
      </c>
      <c r="H2288" s="14">
        <f>H2287+G2288</f>
        <v/>
      </c>
      <c r="I2288" s="5">
        <f>IF(H2288&lt;=p_rot_a,"A",IF(H2288&lt;=p_rot_b,"B","C"))</f>
        <v/>
      </c>
      <c r="J2288" s="5" t="inlineStr">
        <is>
          <t>NO</t>
        </is>
      </c>
    </row>
    <row r="2289">
      <c r="A2289" s="5" t="inlineStr">
        <is>
          <t>30455</t>
        </is>
      </c>
      <c r="B2289" s="5" t="inlineStr">
        <is>
          <t>DUCTO ELECTRICO 2 VIAS CH</t>
        </is>
      </c>
      <c r="C2289" s="5" t="inlineStr">
        <is>
          <t>SIN CATEGORIA</t>
        </is>
      </c>
      <c r="D2289" s="11" t="n">
        <v>2</v>
      </c>
      <c r="E2289" s="12" t="n">
        <v>25413.74</v>
      </c>
      <c r="F2289" s="12" t="n">
        <v>48603.99</v>
      </c>
      <c r="G2289" s="14">
        <f>E2289/SUM(E$2:E$4165)</f>
        <v/>
      </c>
      <c r="H2289" s="14">
        <f>H2288+G2289</f>
        <v/>
      </c>
      <c r="I2289" s="5">
        <f>IF(H2289&lt;=p_rot_a,"A",IF(H2289&lt;=p_rot_b,"B","C"))</f>
        <v/>
      </c>
      <c r="J2289" s="5" t="inlineStr">
        <is>
          <t>NO</t>
        </is>
      </c>
    </row>
    <row r="2290">
      <c r="A2290" s="5" t="inlineStr">
        <is>
          <t>7885</t>
        </is>
      </c>
      <c r="B2290" s="5" t="inlineStr">
        <is>
          <t>RIEL P/GAVETA 14</t>
        </is>
      </c>
      <c r="C2290" s="5" t="inlineStr">
        <is>
          <t>FERRETERIA GENERAL</t>
        </is>
      </c>
      <c r="D2290" s="11" t="n">
        <v>36</v>
      </c>
      <c r="E2290" s="12" t="n">
        <v>25351.31</v>
      </c>
      <c r="F2290" s="12" t="n">
        <v>39428.34</v>
      </c>
      <c r="G2290" s="14">
        <f>E2290/SUM(E$2:E$4165)</f>
        <v/>
      </c>
      <c r="H2290" s="14">
        <f>H2289+G2290</f>
        <v/>
      </c>
      <c r="I2290" s="5">
        <f>IF(H2290&lt;=p_rot_a,"A",IF(H2290&lt;=p_rot_b,"B","C"))</f>
        <v/>
      </c>
      <c r="J2290" s="5" t="inlineStr">
        <is>
          <t>NO</t>
        </is>
      </c>
    </row>
    <row r="2291">
      <c r="A2291" s="5" t="inlineStr">
        <is>
          <t>351100300992877</t>
        </is>
      </c>
      <c r="B2291" s="5" t="inlineStr">
        <is>
          <t>ANGULAR 1 1/2 X 1 1/2 X 5.85 BLANCO U143-WHITE</t>
        </is>
      </c>
      <c r="C2291" s="5" t="inlineStr">
        <is>
          <t>PANEL ACANALADO INTERIOR</t>
        </is>
      </c>
      <c r="D2291" s="11" t="n">
        <v>10</v>
      </c>
      <c r="E2291" s="12" t="n">
        <v>25347.78</v>
      </c>
      <c r="F2291" s="12" t="n">
        <v>93486.98</v>
      </c>
      <c r="G2291" s="14">
        <f>E2291/SUM(E$2:E$4165)</f>
        <v/>
      </c>
      <c r="H2291" s="14">
        <f>H2290+G2291</f>
        <v/>
      </c>
      <c r="I2291" s="5">
        <f>IF(H2291&lt;=p_rot_a,"A",IF(H2291&lt;=p_rot_b,"B","C"))</f>
        <v/>
      </c>
      <c r="J2291" s="5" t="inlineStr">
        <is>
          <t>NO</t>
        </is>
      </c>
    </row>
    <row r="2292">
      <c r="A2292" s="5" t="inlineStr">
        <is>
          <t>351100300992792</t>
        </is>
      </c>
      <c r="B2292" s="5" t="inlineStr">
        <is>
          <t>PEGAMAX PLUS AHESIVO PARA LAMINAS Y PANELES 290ML SIMILAR AL HI BOND</t>
        </is>
      </c>
      <c r="C2292" s="5" t="inlineStr">
        <is>
          <t>ACABADOS PVC Y WPC</t>
        </is>
      </c>
      <c r="D2292" s="11" t="n">
        <v>22</v>
      </c>
      <c r="E2292" s="12" t="n">
        <v>25144.64</v>
      </c>
      <c r="F2292" s="12" t="n">
        <v>77856.64</v>
      </c>
      <c r="G2292" s="14">
        <f>E2292/SUM(E$2:E$4165)</f>
        <v/>
      </c>
      <c r="H2292" s="14">
        <f>H2291+G2292</f>
        <v/>
      </c>
      <c r="I2292" s="5">
        <f>IF(H2292&lt;=p_rot_a,"A",IF(H2292&lt;=p_rot_b,"B","C"))</f>
        <v/>
      </c>
      <c r="J2292" s="5" t="inlineStr">
        <is>
          <t>NO</t>
        </is>
      </c>
    </row>
    <row r="2293">
      <c r="A2293" s="5" t="inlineStr">
        <is>
          <t>351100300992888</t>
        </is>
      </c>
      <c r="B2293" s="5" t="inlineStr">
        <is>
          <t>ALTIVA APAGADOR SENCILLO TRI WAY 9001-W BLANCO EAGLE</t>
        </is>
      </c>
      <c r="C2293" s="5" t="inlineStr">
        <is>
          <t>ACCESORIOS ELECTRICOS Y CABLES</t>
        </is>
      </c>
      <c r="D2293" s="11" t="n">
        <v>30</v>
      </c>
      <c r="E2293" s="12" t="n">
        <v>25061.32</v>
      </c>
      <c r="F2293" s="12" t="n">
        <v>69960.77</v>
      </c>
      <c r="G2293" s="14">
        <f>E2293/SUM(E$2:E$4165)</f>
        <v/>
      </c>
      <c r="H2293" s="14">
        <f>H2292+G2293</f>
        <v/>
      </c>
      <c r="I2293" s="5">
        <f>IF(H2293&lt;=p_rot_a,"A",IF(H2293&lt;=p_rot_b,"B","C"))</f>
        <v/>
      </c>
      <c r="J2293" s="5" t="inlineStr">
        <is>
          <t>NO</t>
        </is>
      </c>
    </row>
    <row r="2294">
      <c r="A2294" s="5" t="inlineStr">
        <is>
          <t>351100300992396</t>
        </is>
      </c>
      <c r="B2294" s="5" t="inlineStr">
        <is>
          <t>TOTAL SET CARGADOR 6 BATERIAS 20V 2.0AH UTFBCLI2062</t>
        </is>
      </c>
      <c r="C2294" s="5" t="inlineStr">
        <is>
          <t>HERRAMIENTA ELECTRICA</t>
        </is>
      </c>
      <c r="D2294" s="11" t="n">
        <v>2</v>
      </c>
      <c r="E2294" s="12" t="n">
        <v>25003.57</v>
      </c>
      <c r="F2294" s="12" t="n">
        <v>114622.1</v>
      </c>
      <c r="G2294" s="14">
        <f>E2294/SUM(E$2:E$4165)</f>
        <v/>
      </c>
      <c r="H2294" s="14">
        <f>H2293+G2294</f>
        <v/>
      </c>
      <c r="I2294" s="5">
        <f>IF(H2294&lt;=p_rot_a,"A",IF(H2294&lt;=p_rot_b,"B","C"))</f>
        <v/>
      </c>
      <c r="J2294" s="5" t="inlineStr">
        <is>
          <t>NO</t>
        </is>
      </c>
    </row>
    <row r="2295">
      <c r="A2295" s="5" t="inlineStr">
        <is>
          <t>30480</t>
        </is>
      </c>
      <c r="B2295" s="5" t="inlineStr">
        <is>
          <t>CONECTOR PVC 1 UL CONDUIT</t>
        </is>
      </c>
      <c r="C2295" s="5" t="inlineStr">
        <is>
          <t>ACCESORIOS ELECTRICOS Y CABLES</t>
        </is>
      </c>
      <c r="D2295" s="11" t="n">
        <v>82</v>
      </c>
      <c r="E2295" s="12" t="n">
        <v>24982.31</v>
      </c>
      <c r="F2295" s="12" t="n">
        <v>54664.67</v>
      </c>
      <c r="G2295" s="14">
        <f>E2295/SUM(E$2:E$4165)</f>
        <v/>
      </c>
      <c r="H2295" s="14">
        <f>H2294+G2295</f>
        <v/>
      </c>
      <c r="I2295" s="5">
        <f>IF(H2295&lt;=p_rot_a,"A",IF(H2295&lt;=p_rot_b,"B","C"))</f>
        <v/>
      </c>
      <c r="J2295" s="5" t="inlineStr">
        <is>
          <t>NO</t>
        </is>
      </c>
    </row>
    <row r="2296">
      <c r="A2296" s="5" t="inlineStr">
        <is>
          <t>351100300991789</t>
        </is>
      </c>
      <c r="B2296" s="5" t="inlineStr">
        <is>
          <t>XILOTOX 4 30ML PLAGUICIDA ANTI COMEJEN Y ANTI POLILLA</t>
        </is>
      </c>
      <c r="C2296" s="5" t="inlineStr">
        <is>
          <t>FERRETERIA GENERAL</t>
        </is>
      </c>
      <c r="D2296" s="11" t="n">
        <v>30</v>
      </c>
      <c r="E2296" s="12" t="n">
        <v>24947.49</v>
      </c>
      <c r="F2296" s="12" t="n">
        <v>88828.64</v>
      </c>
      <c r="G2296" s="14">
        <f>E2296/SUM(E$2:E$4165)</f>
        <v/>
      </c>
      <c r="H2296" s="14">
        <f>H2295+G2296</f>
        <v/>
      </c>
      <c r="I2296" s="5">
        <f>IF(H2296&lt;=p_rot_a,"A",IF(H2296&lt;=p_rot_b,"B","C"))</f>
        <v/>
      </c>
      <c r="J2296" s="5" t="inlineStr">
        <is>
          <t>NO</t>
        </is>
      </c>
    </row>
    <row r="2297">
      <c r="A2297" s="5" t="inlineStr">
        <is>
          <t>351100300992335</t>
        </is>
      </c>
      <c r="B2297" s="5" t="inlineStr">
        <is>
          <t>ESTANTE PARA BAÑO ESQUINERO FF-0886H ADHESIVO</t>
        </is>
      </c>
      <c r="C2297" s="5" t="inlineStr">
        <is>
          <t>IMPORTACION GRIFERIA</t>
        </is>
      </c>
      <c r="D2297" s="11" t="n">
        <v>12</v>
      </c>
      <c r="E2297" s="12" t="n">
        <v>24865.61</v>
      </c>
      <c r="F2297" s="12" t="n">
        <v>47707.96</v>
      </c>
      <c r="G2297" s="14">
        <f>E2297/SUM(E$2:E$4165)</f>
        <v/>
      </c>
      <c r="H2297" s="14">
        <f>H2296+G2297</f>
        <v/>
      </c>
      <c r="I2297" s="5">
        <f>IF(H2297&lt;=p_rot_a,"A",IF(H2297&lt;=p_rot_b,"B","C"))</f>
        <v/>
      </c>
      <c r="J2297" s="5" t="inlineStr">
        <is>
          <t>NO</t>
        </is>
      </c>
    </row>
    <row r="2298">
      <c r="A2298" s="5" t="inlineStr">
        <is>
          <t>81271</t>
        </is>
      </c>
      <c r="B2298" s="5" t="inlineStr">
        <is>
          <t>TOTAL CANDADO ANTICIZALLA 70MM TLK32703</t>
        </is>
      </c>
      <c r="C2298" s="5" t="inlineStr">
        <is>
          <t>FERRETERIA GENERAL</t>
        </is>
      </c>
      <c r="D2298" s="11" t="n">
        <v>9</v>
      </c>
      <c r="E2298" s="12" t="n">
        <v>24814.04</v>
      </c>
      <c r="F2298" s="12" t="n">
        <v>80581.66</v>
      </c>
      <c r="G2298" s="14">
        <f>E2298/SUM(E$2:E$4165)</f>
        <v/>
      </c>
      <c r="H2298" s="14">
        <f>H2297+G2298</f>
        <v/>
      </c>
      <c r="I2298" s="5">
        <f>IF(H2298&lt;=p_rot_a,"A",IF(H2298&lt;=p_rot_b,"B","C"))</f>
        <v/>
      </c>
      <c r="J2298" s="5" t="inlineStr">
        <is>
          <t>NO</t>
        </is>
      </c>
    </row>
    <row r="2299">
      <c r="A2299" s="5" t="inlineStr">
        <is>
          <t>351100300992604</t>
        </is>
      </c>
      <c r="B2299" s="5" t="inlineStr">
        <is>
          <t>LANCO SUPER COAT SATIN TINT CUBETA SC3732-2</t>
        </is>
      </c>
      <c r="C2299" s="5" t="inlineStr">
        <is>
          <t>PINTURA ACRILICA</t>
        </is>
      </c>
      <c r="D2299" s="11" t="n">
        <v>1</v>
      </c>
      <c r="E2299" s="12" t="n">
        <v>24799.69</v>
      </c>
      <c r="F2299" s="12" t="n">
        <v>56194.69</v>
      </c>
      <c r="G2299" s="14">
        <f>E2299/SUM(E$2:E$4165)</f>
        <v/>
      </c>
      <c r="H2299" s="14">
        <f>H2298+G2299</f>
        <v/>
      </c>
      <c r="I2299" s="5">
        <f>IF(H2299&lt;=p_rot_a,"A",IF(H2299&lt;=p_rot_b,"B","C"))</f>
        <v/>
      </c>
      <c r="J2299" s="5" t="inlineStr">
        <is>
          <t>NO</t>
        </is>
      </c>
    </row>
    <row r="2300">
      <c r="A2300" s="5" t="inlineStr">
        <is>
          <t>351100300992393</t>
        </is>
      </c>
      <c r="B2300" s="5" t="inlineStr">
        <is>
          <t>TOTAL VENTOSA DOBLE 41/2 X 50KG TSP02501</t>
        </is>
      </c>
      <c r="C2300" s="5" t="inlineStr">
        <is>
          <t>HERRAMIENTAS MANUALES</t>
        </is>
      </c>
      <c r="D2300" s="11" t="n">
        <v>20</v>
      </c>
      <c r="E2300" s="12" t="n">
        <v>24791.36</v>
      </c>
      <c r="F2300" s="12" t="n">
        <v>79737.61</v>
      </c>
      <c r="G2300" s="14">
        <f>E2300/SUM(E$2:E$4165)</f>
        <v/>
      </c>
      <c r="H2300" s="14">
        <f>H2299+G2300</f>
        <v/>
      </c>
      <c r="I2300" s="5">
        <f>IF(H2300&lt;=p_rot_a,"A",IF(H2300&lt;=p_rot_b,"B","C"))</f>
        <v/>
      </c>
      <c r="J2300" s="5" t="inlineStr">
        <is>
          <t>NO</t>
        </is>
      </c>
    </row>
    <row r="2301">
      <c r="A2301" s="5" t="inlineStr">
        <is>
          <t>54392910</t>
        </is>
      </c>
      <c r="B2301" s="5" t="inlineStr">
        <is>
          <t>DESAGUE FLEXIBLE BI FUNCION A LA PARED Y AL PISO PARA MEJOR CONTROL DE OLORES E INSTALACION B2SG042-</t>
        </is>
      </c>
      <c r="C2301" s="5" t="inlineStr">
        <is>
          <t>IMPORTACION GRIFERIA</t>
        </is>
      </c>
      <c r="D2301" s="11" t="n">
        <v>7</v>
      </c>
      <c r="E2301" s="12" t="n">
        <v>24784.77</v>
      </c>
      <c r="F2301" s="12" t="n">
        <v>37259.72</v>
      </c>
      <c r="G2301" s="14">
        <f>E2301/SUM(E$2:E$4165)</f>
        <v/>
      </c>
      <c r="H2301" s="14">
        <f>H2300+G2301</f>
        <v/>
      </c>
      <c r="I2301" s="5">
        <f>IF(H2301&lt;=p_rot_a,"A",IF(H2301&lt;=p_rot_b,"B","C"))</f>
        <v/>
      </c>
      <c r="J2301" s="5" t="inlineStr">
        <is>
          <t>NO</t>
        </is>
      </c>
    </row>
    <row r="2302">
      <c r="A2302" s="5" t="inlineStr">
        <is>
          <t>351100300992922</t>
        </is>
      </c>
      <c r="B2302" s="5" t="inlineStr">
        <is>
          <t>LIQUIDACION FREGADERO IZQUIERDO EMPOTRAR 50CM X 100CM + CACHERA CROMADA LORIENT P-11632 + DESAGUE</t>
        </is>
      </c>
      <c r="C2302" s="5" t="inlineStr">
        <is>
          <t>GRIFERIA - ACC. BAÑO Y COCINA</t>
        </is>
      </c>
      <c r="D2302" s="11" t="n">
        <v>4</v>
      </c>
      <c r="E2302" s="12" t="n">
        <v>24780.06</v>
      </c>
      <c r="F2302" s="12" t="n">
        <v>116289.38</v>
      </c>
      <c r="G2302" s="14">
        <f>E2302/SUM(E$2:E$4165)</f>
        <v/>
      </c>
      <c r="H2302" s="14">
        <f>H2301+G2302</f>
        <v/>
      </c>
      <c r="I2302" s="5">
        <f>IF(H2302&lt;=p_rot_a,"A",IF(H2302&lt;=p_rot_b,"B","C"))</f>
        <v/>
      </c>
      <c r="J2302" s="5" t="inlineStr">
        <is>
          <t>NO</t>
        </is>
      </c>
    </row>
    <row r="2303">
      <c r="A2303" s="5" t="inlineStr">
        <is>
          <t>20140009</t>
        </is>
      </c>
      <c r="B2303" s="5" t="inlineStr">
        <is>
          <t>CERAMICA ANTIDESLIZANTE CALIZA BEIGE 2.34M2 48X48</t>
        </is>
      </c>
      <c r="C2303" s="5" t="inlineStr">
        <is>
          <t>SIN CATEGORIA</t>
        </is>
      </c>
      <c r="D2303" s="11" t="n">
        <v>14</v>
      </c>
      <c r="E2303" s="12" t="n">
        <v>24658.56</v>
      </c>
      <c r="F2303" s="12" t="n">
        <v>96699.44</v>
      </c>
      <c r="G2303" s="14">
        <f>E2303/SUM(E$2:E$4165)</f>
        <v/>
      </c>
      <c r="H2303" s="14">
        <f>H2302+G2303</f>
        <v/>
      </c>
      <c r="I2303" s="5">
        <f>IF(H2303&lt;=p_rot_a,"A",IF(H2303&lt;=p_rot_b,"B","C"))</f>
        <v/>
      </c>
      <c r="J2303" s="5" t="inlineStr">
        <is>
          <t>NO</t>
        </is>
      </c>
    </row>
    <row r="2304">
      <c r="A2304" s="5" t="inlineStr">
        <is>
          <t>71497</t>
        </is>
      </c>
      <c r="B2304" s="5" t="inlineStr">
        <is>
          <t>BROCA CONCRETO 3/16 IRWIN</t>
        </is>
      </c>
      <c r="C2304" s="5" t="inlineStr">
        <is>
          <t>FERRETERIA GENERAL</t>
        </is>
      </c>
      <c r="D2304" s="11" t="n">
        <v>85</v>
      </c>
      <c r="E2304" s="12" t="n">
        <v>24648.74</v>
      </c>
      <c r="F2304" s="12" t="n">
        <v>56691.44</v>
      </c>
      <c r="G2304" s="14">
        <f>E2304/SUM(E$2:E$4165)</f>
        <v/>
      </c>
      <c r="H2304" s="14">
        <f>H2303+G2304</f>
        <v/>
      </c>
      <c r="I2304" s="5">
        <f>IF(H2304&lt;=p_rot_a,"A",IF(H2304&lt;=p_rot_b,"B","C"))</f>
        <v/>
      </c>
      <c r="J2304" s="5" t="inlineStr">
        <is>
          <t>NO</t>
        </is>
      </c>
    </row>
    <row r="2305">
      <c r="A2305" s="5" t="inlineStr">
        <is>
          <t>351100300991648</t>
        </is>
      </c>
      <c r="B2305" s="5" t="inlineStr">
        <is>
          <t>AGUILA APAGADOR DOBLE  NEGRO 1004B-BK TRI WAY</t>
        </is>
      </c>
      <c r="C2305" s="5" t="inlineStr">
        <is>
          <t>ACCESORIOS ELECTRICOS Y CABLES</t>
        </is>
      </c>
      <c r="D2305" s="11" t="n">
        <v>25</v>
      </c>
      <c r="E2305" s="12" t="n">
        <v>24644.55</v>
      </c>
      <c r="F2305" s="12" t="n">
        <v>84753.89999999999</v>
      </c>
      <c r="G2305" s="14">
        <f>E2305/SUM(E$2:E$4165)</f>
        <v/>
      </c>
      <c r="H2305" s="14">
        <f>H2304+G2305</f>
        <v/>
      </c>
      <c r="I2305" s="5">
        <f>IF(H2305&lt;=p_rot_a,"A",IF(H2305&lt;=p_rot_b,"B","C"))</f>
        <v/>
      </c>
      <c r="J2305" s="5" t="inlineStr">
        <is>
          <t>NO</t>
        </is>
      </c>
    </row>
    <row r="2306">
      <c r="A2306" s="5" t="inlineStr">
        <is>
          <t>351100300992807</t>
        </is>
      </c>
      <c r="B2306" s="5" t="inlineStr">
        <is>
          <t>MUEBLE DE LAVATORIO AEREO LUJOSO NEGRO 10812-NEGRO CON ESPEJO 40X50X15CM</t>
        </is>
      </c>
      <c r="C2306" s="5" t="inlineStr">
        <is>
          <t>IMPORTACION LOZA</t>
        </is>
      </c>
      <c r="D2306" s="11" t="n">
        <v>1</v>
      </c>
      <c r="E2306" s="12" t="n">
        <v>24619.61</v>
      </c>
      <c r="F2306" s="12" t="n">
        <v>48672.57</v>
      </c>
      <c r="G2306" s="14">
        <f>E2306/SUM(E$2:E$4165)</f>
        <v/>
      </c>
      <c r="H2306" s="14">
        <f>H2305+G2306</f>
        <v/>
      </c>
      <c r="I2306" s="5">
        <f>IF(H2306&lt;=p_rot_a,"A",IF(H2306&lt;=p_rot_b,"B","C"))</f>
        <v/>
      </c>
      <c r="J2306" s="5" t="inlineStr">
        <is>
          <t>NO</t>
        </is>
      </c>
    </row>
    <row r="2307">
      <c r="A2307" s="5" t="inlineStr">
        <is>
          <t>PINT-AN-0054</t>
        </is>
      </c>
      <c r="B2307" s="5" t="inlineStr">
        <is>
          <t>LANCO ESMALTE RAPID DRY BLANCO GALON RD3446-4</t>
        </is>
      </c>
      <c r="C2307" s="5" t="inlineStr">
        <is>
          <t>ANTICORROSIVOS Y BASE ACEITE</t>
        </is>
      </c>
      <c r="D2307" s="11" t="n">
        <v>4</v>
      </c>
      <c r="E2307" s="12" t="n">
        <v>24609.06</v>
      </c>
      <c r="F2307" s="12" t="n">
        <v>88716.81</v>
      </c>
      <c r="G2307" s="14">
        <f>E2307/SUM(E$2:E$4165)</f>
        <v/>
      </c>
      <c r="H2307" s="14">
        <f>H2306+G2307</f>
        <v/>
      </c>
      <c r="I2307" s="5">
        <f>IF(H2307&lt;=p_rot_a,"A",IF(H2307&lt;=p_rot_b,"B","C"))</f>
        <v/>
      </c>
      <c r="J2307" s="5" t="inlineStr">
        <is>
          <t>NO</t>
        </is>
      </c>
    </row>
    <row r="2308">
      <c r="A2308" s="5" t="inlineStr">
        <is>
          <t>351100300992397</t>
        </is>
      </c>
      <c r="B2308" s="5" t="inlineStr">
        <is>
          <t>TOTAL SET 3 BATERIAS 20V 2.0AH TOSLI240311</t>
        </is>
      </c>
      <c r="C2308" s="5" t="inlineStr">
        <is>
          <t>SIN CATEGORIA</t>
        </is>
      </c>
      <c r="D2308" s="11" t="n">
        <v>3</v>
      </c>
      <c r="E2308" s="12" t="n">
        <v>24609.01</v>
      </c>
      <c r="F2308" s="12" t="n">
        <v>92464.73</v>
      </c>
      <c r="G2308" s="14">
        <f>E2308/SUM(E$2:E$4165)</f>
        <v/>
      </c>
      <c r="H2308" s="14">
        <f>H2307+G2308</f>
        <v/>
      </c>
      <c r="I2308" s="5">
        <f>IF(H2308&lt;=p_rot_a,"A",IF(H2308&lt;=p_rot_b,"B","C"))</f>
        <v/>
      </c>
      <c r="J2308" s="5" t="inlineStr">
        <is>
          <t>NO</t>
        </is>
      </c>
    </row>
    <row r="2309">
      <c r="A2309" s="5" t="inlineStr">
        <is>
          <t>351100300991644</t>
        </is>
      </c>
      <c r="B2309" s="5" t="inlineStr">
        <is>
          <t>AZULEJO SANTOSH PERLA BRILLANTE 30X60 CAJA 0.90M2</t>
        </is>
      </c>
      <c r="C2309" s="5" t="inlineStr">
        <is>
          <t>SIN CATEGORIA</t>
        </is>
      </c>
      <c r="D2309" s="11" t="n">
        <v>15</v>
      </c>
      <c r="E2309" s="12" t="n">
        <v>24601.09</v>
      </c>
      <c r="F2309" s="12" t="n">
        <v>70821.24000000001</v>
      </c>
      <c r="G2309" s="14">
        <f>E2309/SUM(E$2:E$4165)</f>
        <v/>
      </c>
      <c r="H2309" s="14">
        <f>H2308+G2309</f>
        <v/>
      </c>
      <c r="I2309" s="5">
        <f>IF(H2309&lt;=p_rot_a,"A",IF(H2309&lt;=p_rot_b,"B","C"))</f>
        <v/>
      </c>
      <c r="J2309" s="5" t="inlineStr">
        <is>
          <t>NO</t>
        </is>
      </c>
    </row>
    <row r="2310">
      <c r="A2310" s="5" t="inlineStr">
        <is>
          <t>30436</t>
        </is>
      </c>
      <c r="B2310" s="5" t="inlineStr">
        <is>
          <t>CANALETA 1/2 X 1/2 CON ADHESIVO</t>
        </is>
      </c>
      <c r="C2310" s="5" t="inlineStr">
        <is>
          <t>ACCESORIOS ELECTRICOS Y CABLES</t>
        </is>
      </c>
      <c r="D2310" s="11" t="n">
        <v>105</v>
      </c>
      <c r="E2310" s="12" t="n">
        <v>24527.47</v>
      </c>
      <c r="F2310" s="12" t="n">
        <v>53230.09</v>
      </c>
      <c r="G2310" s="14">
        <f>E2310/SUM(E$2:E$4165)</f>
        <v/>
      </c>
      <c r="H2310" s="14">
        <f>H2309+G2310</f>
        <v/>
      </c>
      <c r="I2310" s="5">
        <f>IF(H2310&lt;=p_rot_a,"A",IF(H2310&lt;=p_rot_b,"B","C"))</f>
        <v/>
      </c>
      <c r="J2310" s="5" t="inlineStr">
        <is>
          <t>NO</t>
        </is>
      </c>
    </row>
    <row r="2311">
      <c r="A2311" s="5" t="inlineStr">
        <is>
          <t>351100300991538</t>
        </is>
      </c>
      <c r="B2311" s="5" t="inlineStr">
        <is>
          <t>TOTAL DISCO DIAMANTADO 9 CONTINUO TAC2122301</t>
        </is>
      </c>
      <c r="C2311" s="5" t="inlineStr">
        <is>
          <t>FERRETERIA GENERAL</t>
        </is>
      </c>
      <c r="D2311" s="11" t="n">
        <v>10</v>
      </c>
      <c r="E2311" s="12" t="n">
        <v>24514.16</v>
      </c>
      <c r="F2311" s="12" t="n">
        <v>69002.83</v>
      </c>
      <c r="G2311" s="14">
        <f>E2311/SUM(E$2:E$4165)</f>
        <v/>
      </c>
      <c r="H2311" s="14">
        <f>H2310+G2311</f>
        <v/>
      </c>
      <c r="I2311" s="5">
        <f>IF(H2311&lt;=p_rot_a,"A",IF(H2311&lt;=p_rot_b,"B","C"))</f>
        <v/>
      </c>
      <c r="J2311" s="5" t="inlineStr">
        <is>
          <t>NO</t>
        </is>
      </c>
    </row>
    <row r="2312">
      <c r="A2312" s="5" t="inlineStr">
        <is>
          <t>587444</t>
        </is>
      </c>
      <c r="B2312" s="5" t="inlineStr">
        <is>
          <t>LAVATORIO BRUDER + JUEGO DE ACCESORIOS ROMA</t>
        </is>
      </c>
      <c r="C2312" s="5" t="inlineStr">
        <is>
          <t>LOZA SANITARIA</t>
        </is>
      </c>
      <c r="D2312" s="11" t="n">
        <v>8</v>
      </c>
      <c r="E2312" s="12" t="n">
        <v>24495.58</v>
      </c>
      <c r="F2312" s="12" t="n">
        <v>88495.58</v>
      </c>
      <c r="G2312" s="14">
        <f>E2312/SUM(E$2:E$4165)</f>
        <v/>
      </c>
      <c r="H2312" s="14">
        <f>H2311+G2312</f>
        <v/>
      </c>
      <c r="I2312" s="5">
        <f>IF(H2312&lt;=p_rot_a,"A",IF(H2312&lt;=p_rot_b,"B","C"))</f>
        <v/>
      </c>
      <c r="J2312" s="5" t="inlineStr">
        <is>
          <t>NO</t>
        </is>
      </c>
    </row>
    <row r="2313">
      <c r="A2313" s="5" t="inlineStr">
        <is>
          <t>11144</t>
        </is>
      </c>
      <c r="B2313" s="5" t="inlineStr">
        <is>
          <t>FLANGER METALICO LLAVE EMPOTRAR #846 SA101</t>
        </is>
      </c>
      <c r="C2313" s="5" t="inlineStr">
        <is>
          <t>FERRETERIA GENERAL</t>
        </is>
      </c>
      <c r="D2313" s="11" t="n">
        <v>46</v>
      </c>
      <c r="E2313" s="12" t="n">
        <v>24454.37</v>
      </c>
      <c r="F2313" s="12" t="n">
        <v>71464.78999999999</v>
      </c>
      <c r="G2313" s="14">
        <f>E2313/SUM(E$2:E$4165)</f>
        <v/>
      </c>
      <c r="H2313" s="14">
        <f>H2312+G2313</f>
        <v/>
      </c>
      <c r="I2313" s="5">
        <f>IF(H2313&lt;=p_rot_a,"A",IF(H2313&lt;=p_rot_b,"B","C"))</f>
        <v/>
      </c>
      <c r="J2313" s="5" t="inlineStr">
        <is>
          <t>NO</t>
        </is>
      </c>
    </row>
    <row r="2314">
      <c r="A2314" s="5" t="inlineStr">
        <is>
          <t>351100300992430</t>
        </is>
      </c>
      <c r="B2314" s="5" t="inlineStr">
        <is>
          <t>JUEGO CACHERA FREGADERO + DESAGUE + MANGUERA ABASTO ECONOMICA P-11441 AQUA BLUE</t>
        </is>
      </c>
      <c r="C2314" s="5" t="inlineStr">
        <is>
          <t>IMPORTACION GRIFERIA</t>
        </is>
      </c>
      <c r="D2314" s="11" t="n">
        <v>3</v>
      </c>
      <c r="E2314" s="12" t="n">
        <v>24442.35</v>
      </c>
      <c r="F2314" s="12" t="n">
        <v>48884.71</v>
      </c>
      <c r="G2314" s="14">
        <f>E2314/SUM(E$2:E$4165)</f>
        <v/>
      </c>
      <c r="H2314" s="14">
        <f>H2313+G2314</f>
        <v/>
      </c>
      <c r="I2314" s="5">
        <f>IF(H2314&lt;=p_rot_a,"A",IF(H2314&lt;=p_rot_b,"B","C"))</f>
        <v/>
      </c>
      <c r="J2314" s="5" t="inlineStr">
        <is>
          <t>NO</t>
        </is>
      </c>
    </row>
    <row r="2315">
      <c r="A2315" s="5" t="inlineStr">
        <is>
          <t>71608</t>
        </is>
      </c>
      <c r="B2315" s="5" t="inlineStr">
        <is>
          <t>CURVA EMT 1/2</t>
        </is>
      </c>
      <c r="C2315" s="5" t="inlineStr">
        <is>
          <t>ACCESORIOS ELECTRICOS Y CABLES</t>
        </is>
      </c>
      <c r="D2315" s="11" t="n">
        <v>51</v>
      </c>
      <c r="E2315" s="12" t="n">
        <v>24352.92</v>
      </c>
      <c r="F2315" s="12" t="n">
        <v>38666.19</v>
      </c>
      <c r="G2315" s="14">
        <f>E2315/SUM(E$2:E$4165)</f>
        <v/>
      </c>
      <c r="H2315" s="14">
        <f>H2314+G2315</f>
        <v/>
      </c>
      <c r="I2315" s="5">
        <f>IF(H2315&lt;=p_rot_a,"A",IF(H2315&lt;=p_rot_b,"B","C"))</f>
        <v/>
      </c>
      <c r="J2315" s="5" t="inlineStr">
        <is>
          <t>NO</t>
        </is>
      </c>
    </row>
    <row r="2316">
      <c r="A2316" s="5" t="inlineStr">
        <is>
          <t>7940</t>
        </is>
      </c>
      <c r="B2316" s="5" t="inlineStr">
        <is>
          <t>LIJA MADERA #150</t>
        </is>
      </c>
      <c r="C2316" s="5" t="inlineStr">
        <is>
          <t>FERRETERIA GENERAL</t>
        </is>
      </c>
      <c r="D2316" s="11" t="n">
        <v>135</v>
      </c>
      <c r="E2316" s="12" t="n">
        <v>24337.51</v>
      </c>
      <c r="F2316" s="12" t="n">
        <v>47592.61</v>
      </c>
      <c r="G2316" s="14">
        <f>E2316/SUM(E$2:E$4165)</f>
        <v/>
      </c>
      <c r="H2316" s="14">
        <f>H2315+G2316</f>
        <v/>
      </c>
      <c r="I2316" s="5">
        <f>IF(H2316&lt;=p_rot_a,"A",IF(H2316&lt;=p_rot_b,"B","C"))</f>
        <v/>
      </c>
      <c r="J2316" s="5" t="inlineStr">
        <is>
          <t>NO</t>
        </is>
      </c>
    </row>
    <row r="2317">
      <c r="A2317" s="5" t="inlineStr">
        <is>
          <t>10120012</t>
        </is>
      </c>
      <c r="B2317" s="5" t="inlineStr">
        <is>
          <t>PLATINA 2 X 3/16</t>
        </is>
      </c>
      <c r="C2317" s="5" t="inlineStr">
        <is>
          <t>PLATINA HIERRO</t>
        </is>
      </c>
      <c r="D2317" s="11" t="n">
        <v>12</v>
      </c>
      <c r="E2317" s="12" t="n">
        <v>24317.53</v>
      </c>
      <c r="F2317" s="12" t="n">
        <v>84712.88</v>
      </c>
      <c r="G2317" s="14">
        <f>E2317/SUM(E$2:E$4165)</f>
        <v/>
      </c>
      <c r="H2317" s="14">
        <f>H2316+G2317</f>
        <v/>
      </c>
      <c r="I2317" s="5">
        <f>IF(H2317&lt;=p_rot_a,"A",IF(H2317&lt;=p_rot_b,"B","C"))</f>
        <v/>
      </c>
      <c r="J2317" s="5" t="inlineStr">
        <is>
          <t>NO</t>
        </is>
      </c>
    </row>
    <row r="2318">
      <c r="A2318" s="5" t="inlineStr">
        <is>
          <t>351100300991489</t>
        </is>
      </c>
      <c r="B2318" s="5" t="inlineStr">
        <is>
          <t>LAMINA PVC 9206 MADERA ROJIZA 1.22X2.44 3MM IMITACION MADERA NATURAL</t>
        </is>
      </c>
      <c r="C2318" s="5" t="inlineStr">
        <is>
          <t>SIN CATEGORIA</t>
        </is>
      </c>
      <c r="D2318" s="11" t="n">
        <v>5</v>
      </c>
      <c r="E2318" s="12" t="n">
        <v>24281.94</v>
      </c>
      <c r="F2318" s="12" t="n">
        <v>71173.60000000001</v>
      </c>
      <c r="G2318" s="14">
        <f>E2318/SUM(E$2:E$4165)</f>
        <v/>
      </c>
      <c r="H2318" s="14">
        <f>H2317+G2318</f>
        <v/>
      </c>
      <c r="I2318" s="5">
        <f>IF(H2318&lt;=p_rot_a,"A",IF(H2318&lt;=p_rot_b,"B","C"))</f>
        <v/>
      </c>
      <c r="J2318" s="5" t="inlineStr">
        <is>
          <t>NO</t>
        </is>
      </c>
    </row>
    <row r="2319">
      <c r="A2319" s="5" t="inlineStr">
        <is>
          <t>124121</t>
        </is>
      </c>
      <c r="B2319" s="5" t="inlineStr">
        <is>
          <t>COLA BLANCA GRIP BOND 2 LANCO 1/4</t>
        </is>
      </c>
      <c r="C2319" s="5" t="inlineStr">
        <is>
          <t>PINTURAS Y SELLADORES</t>
        </is>
      </c>
      <c r="D2319" s="11" t="n">
        <v>20</v>
      </c>
      <c r="E2319" s="12" t="n">
        <v>24281.92</v>
      </c>
      <c r="F2319" s="12" t="n">
        <v>86399.92</v>
      </c>
      <c r="G2319" s="14">
        <f>E2319/SUM(E$2:E$4165)</f>
        <v/>
      </c>
      <c r="H2319" s="14">
        <f>H2318+G2319</f>
        <v/>
      </c>
      <c r="I2319" s="5">
        <f>IF(H2319&lt;=p_rot_a,"A",IF(H2319&lt;=p_rot_b,"B","C"))</f>
        <v/>
      </c>
      <c r="J2319" s="5" t="inlineStr">
        <is>
          <t>NO</t>
        </is>
      </c>
    </row>
    <row r="2320">
      <c r="A2320" s="5" t="inlineStr">
        <is>
          <t>987322</t>
        </is>
      </c>
      <c r="B2320" s="5" t="inlineStr">
        <is>
          <t>TOTAL GUANTE NITRILO EN PALMA TSP12101</t>
        </is>
      </c>
      <c r="C2320" s="5" t="inlineStr">
        <is>
          <t>FERRETERIA GENERAL</t>
        </is>
      </c>
      <c r="D2320" s="11" t="n">
        <v>61</v>
      </c>
      <c r="E2320" s="12" t="n">
        <v>24273.34</v>
      </c>
      <c r="F2320" s="12" t="n">
        <v>41934.1</v>
      </c>
      <c r="G2320" s="14">
        <f>E2320/SUM(E$2:E$4165)</f>
        <v/>
      </c>
      <c r="H2320" s="14">
        <f>H2319+G2320</f>
        <v/>
      </c>
      <c r="I2320" s="5">
        <f>IF(H2320&lt;=p_rot_a,"A",IF(H2320&lt;=p_rot_b,"B","C"))</f>
        <v/>
      </c>
      <c r="J2320" s="5" t="inlineStr">
        <is>
          <t>NO</t>
        </is>
      </c>
    </row>
    <row r="2321">
      <c r="A2321" s="5" t="inlineStr">
        <is>
          <t>43242</t>
        </is>
      </c>
      <c r="B2321" s="5" t="inlineStr">
        <is>
          <t>CARGADOR BATERIA LITIO 20C UTFCLI2001</t>
        </is>
      </c>
      <c r="C2321" s="5" t="inlineStr">
        <is>
          <t>HERRAMIENTA ELECTRICA</t>
        </is>
      </c>
      <c r="D2321" s="11" t="n">
        <v>11</v>
      </c>
      <c r="E2321" s="12" t="n">
        <v>24249.98</v>
      </c>
      <c r="F2321" s="12" t="n">
        <v>73148.33</v>
      </c>
      <c r="G2321" s="14">
        <f>E2321/SUM(E$2:E$4165)</f>
        <v/>
      </c>
      <c r="H2321" s="14">
        <f>H2320+G2321</f>
        <v/>
      </c>
      <c r="I2321" s="5">
        <f>IF(H2321&lt;=p_rot_a,"A",IF(H2321&lt;=p_rot_b,"B","C"))</f>
        <v/>
      </c>
      <c r="J2321" s="5" t="inlineStr">
        <is>
          <t>NO</t>
        </is>
      </c>
    </row>
    <row r="2322">
      <c r="A2322" s="5" t="inlineStr">
        <is>
          <t>PINT-PA-0111</t>
        </is>
      </c>
      <c r="B2322" s="5" t="inlineStr">
        <is>
          <t>STAINLESS DEEP SATIN GALON OF268-4</t>
        </is>
      </c>
      <c r="C2322" s="5" t="inlineStr">
        <is>
          <t>PINTURA ACRILICA</t>
        </is>
      </c>
      <c r="D2322" s="11" t="n">
        <v>3</v>
      </c>
      <c r="E2322" s="12" t="n">
        <v>24243.12</v>
      </c>
      <c r="F2322" s="12" t="n">
        <v>47566.37</v>
      </c>
      <c r="G2322" s="14">
        <f>E2322/SUM(E$2:E$4165)</f>
        <v/>
      </c>
      <c r="H2322" s="14">
        <f>H2321+G2322</f>
        <v/>
      </c>
      <c r="I2322" s="5">
        <f>IF(H2322&lt;=p_rot_a,"A",IF(H2322&lt;=p_rot_b,"B","C"))</f>
        <v/>
      </c>
      <c r="J2322" s="5" t="inlineStr">
        <is>
          <t>NO</t>
        </is>
      </c>
    </row>
    <row r="2323">
      <c r="A2323" s="5" t="inlineStr">
        <is>
          <t>73991</t>
        </is>
      </c>
      <c r="B2323" s="5" t="inlineStr">
        <is>
          <t>TOTAL MARCO SEGUETAL 12 THT541036</t>
        </is>
      </c>
      <c r="C2323" s="5" t="inlineStr">
        <is>
          <t>FERRETERIA GENERAL</t>
        </is>
      </c>
      <c r="D2323" s="11" t="n">
        <v>41</v>
      </c>
      <c r="E2323" s="12" t="n">
        <v>24214.19</v>
      </c>
      <c r="F2323" s="12" t="n">
        <v>70683.75</v>
      </c>
      <c r="G2323" s="14">
        <f>E2323/SUM(E$2:E$4165)</f>
        <v/>
      </c>
      <c r="H2323" s="14">
        <f>H2322+G2323</f>
        <v/>
      </c>
      <c r="I2323" s="5">
        <f>IF(H2323&lt;=p_rot_a,"A",IF(H2323&lt;=p_rot_b,"B","C"))</f>
        <v/>
      </c>
      <c r="J2323" s="5" t="inlineStr">
        <is>
          <t>NO</t>
        </is>
      </c>
    </row>
    <row r="2324">
      <c r="A2324" s="5" t="inlineStr">
        <is>
          <t>7648</t>
        </is>
      </c>
      <c r="B2324" s="5" t="inlineStr">
        <is>
          <t>YEE LAVADORA METAL X6BY</t>
        </is>
      </c>
      <c r="C2324" s="5" t="inlineStr">
        <is>
          <t>FERRETERIA GENERAL</t>
        </is>
      </c>
      <c r="D2324" s="11" t="n">
        <v>42</v>
      </c>
      <c r="E2324" s="12" t="n">
        <v>24212.5</v>
      </c>
      <c r="F2324" s="12" t="n">
        <v>67903.58</v>
      </c>
      <c r="G2324" s="14">
        <f>E2324/SUM(E$2:E$4165)</f>
        <v/>
      </c>
      <c r="H2324" s="14">
        <f>H2323+G2324</f>
        <v/>
      </c>
      <c r="I2324" s="5">
        <f>IF(H2324&lt;=p_rot_a,"A",IF(H2324&lt;=p_rot_b,"B","C"))</f>
        <v/>
      </c>
      <c r="J2324" s="5" t="inlineStr">
        <is>
          <t>NO</t>
        </is>
      </c>
    </row>
    <row r="2325">
      <c r="A2325" s="5" t="inlineStr">
        <is>
          <t>351100300990497</t>
        </is>
      </c>
      <c r="B2325" s="5" t="inlineStr">
        <is>
          <t>PEGATANKE TRANSPARENTE</t>
        </is>
      </c>
      <c r="C2325" s="5" t="inlineStr">
        <is>
          <t>FERRETERIA GENERAL</t>
        </is>
      </c>
      <c r="D2325" s="11" t="n">
        <v>11</v>
      </c>
      <c r="E2325" s="12" t="n">
        <v>24195.16</v>
      </c>
      <c r="F2325" s="12" t="n">
        <v>84683.06</v>
      </c>
      <c r="G2325" s="14">
        <f>E2325/SUM(E$2:E$4165)</f>
        <v/>
      </c>
      <c r="H2325" s="14">
        <f>H2324+G2325</f>
        <v/>
      </c>
      <c r="I2325" s="5">
        <f>IF(H2325&lt;=p_rot_a,"A",IF(H2325&lt;=p_rot_b,"B","C"))</f>
        <v/>
      </c>
      <c r="J2325" s="5" t="inlineStr">
        <is>
          <t>NO</t>
        </is>
      </c>
    </row>
    <row r="2326">
      <c r="A2326" s="5" t="inlineStr">
        <is>
          <t>351100300991967</t>
        </is>
      </c>
      <c r="B2326" s="5" t="inlineStr">
        <is>
          <t>AQUABELLA CACHERA FREGAERO PALANCA CUELLO FLEXIBLE GRIS MATE PM61341GBQ</t>
        </is>
      </c>
      <c r="C2326" s="5" t="inlineStr">
        <is>
          <t>GRIFERIA - ACC. BAÑO Y COCINA</t>
        </is>
      </c>
      <c r="D2326" s="11" t="n">
        <v>4</v>
      </c>
      <c r="E2326" s="12" t="n">
        <v>24174</v>
      </c>
      <c r="F2326" s="12" t="n">
        <v>77894</v>
      </c>
      <c r="G2326" s="14">
        <f>E2326/SUM(E$2:E$4165)</f>
        <v/>
      </c>
      <c r="H2326" s="14">
        <f>H2325+G2326</f>
        <v/>
      </c>
      <c r="I2326" s="5">
        <f>IF(H2326&lt;=p_rot_a,"A",IF(H2326&lt;=p_rot_b,"B","C"))</f>
        <v/>
      </c>
      <c r="J2326" s="5" t="inlineStr">
        <is>
          <t>NO</t>
        </is>
      </c>
    </row>
    <row r="2327">
      <c r="A2327" s="5" t="inlineStr">
        <is>
          <t>7496</t>
        </is>
      </c>
      <c r="B2327" s="5" t="inlineStr">
        <is>
          <t>CLAVO 1 SC</t>
        </is>
      </c>
      <c r="C2327" s="5" t="inlineStr">
        <is>
          <t>FERRETERIA GENERAL</t>
        </is>
      </c>
      <c r="D2327" s="11" t="n">
        <v>22.05</v>
      </c>
      <c r="E2327" s="12" t="n">
        <v>24143.66</v>
      </c>
      <c r="F2327" s="12" t="n">
        <v>39007.42</v>
      </c>
      <c r="G2327" s="14">
        <f>E2327/SUM(E$2:E$4165)</f>
        <v/>
      </c>
      <c r="H2327" s="14">
        <f>H2326+G2327</f>
        <v/>
      </c>
      <c r="I2327" s="5">
        <f>IF(H2327&lt;=p_rot_a,"A",IF(H2327&lt;=p_rot_b,"B","C"))</f>
        <v/>
      </c>
      <c r="J2327" s="5" t="inlineStr">
        <is>
          <t>NO</t>
        </is>
      </c>
    </row>
    <row r="2328">
      <c r="A2328" s="5" t="inlineStr">
        <is>
          <t>342341</t>
        </is>
      </c>
      <c r="B2328" s="5" t="inlineStr">
        <is>
          <t>CACHERA LAVATORIO CROMADA DOBLE 143-5000 PRICE PFISTER</t>
        </is>
      </c>
      <c r="C2328" s="5" t="inlineStr">
        <is>
          <t>GRIFERIA - ACC. BAÑO Y COCINA</t>
        </is>
      </c>
      <c r="D2328" s="11" t="n">
        <v>6</v>
      </c>
      <c r="E2328" s="12" t="n">
        <v>24126.02</v>
      </c>
      <c r="F2328" s="12" t="n">
        <v>94876.82000000001</v>
      </c>
      <c r="G2328" s="14">
        <f>E2328/SUM(E$2:E$4165)</f>
        <v/>
      </c>
      <c r="H2328" s="14">
        <f>H2327+G2328</f>
        <v/>
      </c>
      <c r="I2328" s="5">
        <f>IF(H2328&lt;=p_rot_a,"A",IF(H2328&lt;=p_rot_b,"B","C"))</f>
        <v/>
      </c>
      <c r="J2328" s="5" t="inlineStr">
        <is>
          <t>NO</t>
        </is>
      </c>
    </row>
    <row r="2329">
      <c r="A2329" s="5" t="inlineStr">
        <is>
          <t>55644</t>
        </is>
      </c>
      <c r="B2329" s="5" t="inlineStr">
        <is>
          <t>ALICATE NIVELADOR PORCELANATOS</t>
        </is>
      </c>
      <c r="C2329" s="5" t="inlineStr">
        <is>
          <t>FERRETERIA GENERAL</t>
        </is>
      </c>
      <c r="D2329" s="11" t="n">
        <v>15</v>
      </c>
      <c r="E2329" s="12" t="n">
        <v>24120.65</v>
      </c>
      <c r="F2329" s="12" t="n">
        <v>48937.36</v>
      </c>
      <c r="G2329" s="14">
        <f>E2329/SUM(E$2:E$4165)</f>
        <v/>
      </c>
      <c r="H2329" s="14">
        <f>H2328+G2329</f>
        <v/>
      </c>
      <c r="I2329" s="5">
        <f>IF(H2329&lt;=p_rot_a,"A",IF(H2329&lt;=p_rot_b,"B","C"))</f>
        <v/>
      </c>
      <c r="J2329" s="5" t="inlineStr">
        <is>
          <t>NO</t>
        </is>
      </c>
    </row>
    <row r="2330">
      <c r="A2330" s="5" t="inlineStr">
        <is>
          <t>351100300991390</t>
        </is>
      </c>
      <c r="B2330" s="5" t="inlineStr">
        <is>
          <t>GRACIELA FREGADERO SUBMONTAR 1 TANQUE SATIN 75X45X23 FRE-600</t>
        </is>
      </c>
      <c r="C2330" s="5" t="inlineStr">
        <is>
          <t>SIN CATEGORIA</t>
        </is>
      </c>
      <c r="D2330" s="11" t="n">
        <v>2</v>
      </c>
      <c r="E2330" s="12" t="n">
        <v>24028.2</v>
      </c>
      <c r="F2330" s="12" t="n">
        <v>137102.1</v>
      </c>
      <c r="G2330" s="14">
        <f>E2330/SUM(E$2:E$4165)</f>
        <v/>
      </c>
      <c r="H2330" s="14">
        <f>H2329+G2330</f>
        <v/>
      </c>
      <c r="I2330" s="5">
        <f>IF(H2330&lt;=p_rot_a,"A",IF(H2330&lt;=p_rot_b,"B","C"))</f>
        <v/>
      </c>
      <c r="J2330" s="5" t="inlineStr">
        <is>
          <t>NO</t>
        </is>
      </c>
    </row>
    <row r="2331">
      <c r="A2331" s="5" t="inlineStr">
        <is>
          <t>351100300990065</t>
        </is>
      </c>
      <c r="B2331" s="5" t="inlineStr">
        <is>
          <t xml:space="preserve">MAYIST LLAVIN PRINCIPAL COBRE 5260 DE LUJO </t>
        </is>
      </c>
      <c r="C2331" s="5" t="inlineStr">
        <is>
          <t>FERRETERIA GENERAL</t>
        </is>
      </c>
      <c r="D2331" s="11" t="n">
        <v>4</v>
      </c>
      <c r="E2331" s="12" t="n">
        <v>24010</v>
      </c>
      <c r="F2331" s="12" t="n">
        <v>72030</v>
      </c>
      <c r="G2331" s="14">
        <f>E2331/SUM(E$2:E$4165)</f>
        <v/>
      </c>
      <c r="H2331" s="14">
        <f>H2330+G2331</f>
        <v/>
      </c>
      <c r="I2331" s="5">
        <f>IF(H2331&lt;=p_rot_a,"A",IF(H2331&lt;=p_rot_b,"B","C"))</f>
        <v/>
      </c>
      <c r="J2331" s="5" t="inlineStr">
        <is>
          <t>NO</t>
        </is>
      </c>
    </row>
    <row r="2332">
      <c r="A2332" s="5" t="inlineStr">
        <is>
          <t>3054</t>
        </is>
      </c>
      <c r="B2332" s="5" t="inlineStr">
        <is>
          <t>CH BREAKER 2X20</t>
        </is>
      </c>
      <c r="C2332" s="5" t="inlineStr">
        <is>
          <t>ACCESORIOS ELECTRICOS Y CABLES</t>
        </is>
      </c>
      <c r="D2332" s="11" t="n">
        <v>9</v>
      </c>
      <c r="E2332" s="12" t="n">
        <v>24001.17</v>
      </c>
      <c r="F2332" s="12" t="n">
        <v>111588.77</v>
      </c>
      <c r="G2332" s="14">
        <f>E2332/SUM(E$2:E$4165)</f>
        <v/>
      </c>
      <c r="H2332" s="14">
        <f>H2331+G2332</f>
        <v/>
      </c>
      <c r="I2332" s="5">
        <f>IF(H2332&lt;=p_rot_a,"A",IF(H2332&lt;=p_rot_b,"B","C"))</f>
        <v/>
      </c>
      <c r="J2332" s="5" t="inlineStr">
        <is>
          <t>NO</t>
        </is>
      </c>
    </row>
    <row r="2333">
      <c r="A2333" s="5" t="inlineStr">
        <is>
          <t>10100004</t>
        </is>
      </c>
      <c r="B2333" s="5" t="inlineStr">
        <is>
          <t>ANGULAR 1 1/4 X 3/16</t>
        </is>
      </c>
      <c r="C2333" s="5" t="inlineStr">
        <is>
          <t>ANGULAR HIERRO</t>
        </is>
      </c>
      <c r="D2333" s="11" t="n">
        <v>11</v>
      </c>
      <c r="E2333" s="12" t="n">
        <v>23981.12</v>
      </c>
      <c r="F2333" s="12" t="n">
        <v>85876.61</v>
      </c>
      <c r="G2333" s="14">
        <f>E2333/SUM(E$2:E$4165)</f>
        <v/>
      </c>
      <c r="H2333" s="14">
        <f>H2332+G2333</f>
        <v/>
      </c>
      <c r="I2333" s="5">
        <f>IF(H2333&lt;=p_rot_a,"A",IF(H2333&lt;=p_rot_b,"B","C"))</f>
        <v/>
      </c>
      <c r="J2333" s="5" t="inlineStr">
        <is>
          <t>NO</t>
        </is>
      </c>
    </row>
    <row r="2334">
      <c r="A2334" s="5" t="inlineStr">
        <is>
          <t>71397</t>
        </is>
      </c>
      <c r="B2334" s="5" t="inlineStr">
        <is>
          <t>TORNILLO MADERA 10X2 1/2</t>
        </is>
      </c>
      <c r="C2334" s="5" t="inlineStr">
        <is>
          <t>TORNILLERIA</t>
        </is>
      </c>
      <c r="D2334" s="11" t="n">
        <v>935</v>
      </c>
      <c r="E2334" s="12" t="n">
        <v>23968.67</v>
      </c>
      <c r="F2334" s="12" t="n">
        <v>31740.7</v>
      </c>
      <c r="G2334" s="14">
        <f>E2334/SUM(E$2:E$4165)</f>
        <v/>
      </c>
      <c r="H2334" s="14">
        <f>H2333+G2334</f>
        <v/>
      </c>
      <c r="I2334" s="5">
        <f>IF(H2334&lt;=p_rot_a,"A",IF(H2334&lt;=p_rot_b,"B","C"))</f>
        <v/>
      </c>
      <c r="J2334" s="5" t="inlineStr">
        <is>
          <t>NO</t>
        </is>
      </c>
    </row>
    <row r="2335">
      <c r="A2335" s="5" t="inlineStr">
        <is>
          <t>71287</t>
        </is>
      </c>
      <c r="B2335" s="5" t="inlineStr">
        <is>
          <t>BISAGRA PRESION BRONCE</t>
        </is>
      </c>
      <c r="C2335" s="5" t="inlineStr">
        <is>
          <t>FERRETERIA GENERAL</t>
        </is>
      </c>
      <c r="D2335" s="11" t="n">
        <v>96</v>
      </c>
      <c r="E2335" s="12" t="n">
        <v>23952.03</v>
      </c>
      <c r="F2335" s="12" t="n">
        <v>50083.92</v>
      </c>
      <c r="G2335" s="14">
        <f>E2335/SUM(E$2:E$4165)</f>
        <v/>
      </c>
      <c r="H2335" s="14">
        <f>H2334+G2335</f>
        <v/>
      </c>
      <c r="I2335" s="5">
        <f>IF(H2335&lt;=p_rot_a,"A",IF(H2335&lt;=p_rot_b,"B","C"))</f>
        <v/>
      </c>
      <c r="J2335" s="5" t="inlineStr">
        <is>
          <t>NO</t>
        </is>
      </c>
    </row>
    <row r="2336">
      <c r="A2336" s="5" t="inlineStr">
        <is>
          <t>9202</t>
        </is>
      </c>
      <c r="B2336" s="5" t="inlineStr">
        <is>
          <t>TAPON PVC 2</t>
        </is>
      </c>
      <c r="C2336" s="5" t="inlineStr">
        <is>
          <t>TUBERIA PVC, CANOAS Y ACCESORIOS</t>
        </is>
      </c>
      <c r="D2336" s="11" t="n">
        <v>89</v>
      </c>
      <c r="E2336" s="12" t="n">
        <v>23914.32</v>
      </c>
      <c r="F2336" s="12" t="n">
        <v>38348.48</v>
      </c>
      <c r="G2336" s="14">
        <f>E2336/SUM(E$2:E$4165)</f>
        <v/>
      </c>
      <c r="H2336" s="14">
        <f>H2335+G2336</f>
        <v/>
      </c>
      <c r="I2336" s="5">
        <f>IF(H2336&lt;=p_rot_a,"A",IF(H2336&lt;=p_rot_b,"B","C"))</f>
        <v/>
      </c>
      <c r="J2336" s="5" t="inlineStr">
        <is>
          <t>NO</t>
        </is>
      </c>
    </row>
    <row r="2337">
      <c r="A2337" s="5" t="inlineStr">
        <is>
          <t>8156</t>
        </is>
      </c>
      <c r="B2337" s="5" t="inlineStr">
        <is>
          <t>EMPAQUE CERA INODORO 40143/103</t>
        </is>
      </c>
      <c r="C2337" s="5" t="inlineStr">
        <is>
          <t>FERRETERIA GENERAL</t>
        </is>
      </c>
      <c r="D2337" s="11" t="n">
        <v>87</v>
      </c>
      <c r="E2337" s="12" t="n">
        <v>23903.33</v>
      </c>
      <c r="F2337" s="12" t="n">
        <v>78500.03</v>
      </c>
      <c r="G2337" s="14">
        <f>E2337/SUM(E$2:E$4165)</f>
        <v/>
      </c>
      <c r="H2337" s="14">
        <f>H2336+G2337</f>
        <v/>
      </c>
      <c r="I2337" s="5">
        <f>IF(H2337&lt;=p_rot_a,"A",IF(H2337&lt;=p_rot_b,"B","C"))</f>
        <v/>
      </c>
      <c r="J2337" s="5" t="inlineStr">
        <is>
          <t>NO</t>
        </is>
      </c>
    </row>
    <row r="2338">
      <c r="A2338" s="5" t="inlineStr">
        <is>
          <t>116</t>
        </is>
      </c>
      <c r="B2338" s="5" t="inlineStr">
        <is>
          <t>PIEDRA BRUTA VAGONETA 7 MTS</t>
        </is>
      </c>
      <c r="C2338" s="5" t="inlineStr">
        <is>
          <t>AGREGADOS</t>
        </is>
      </c>
      <c r="D2338" s="11" t="n">
        <v>1</v>
      </c>
      <c r="E2338" s="12" t="n">
        <v>23894</v>
      </c>
      <c r="F2338" s="12" t="n">
        <v>143364</v>
      </c>
      <c r="G2338" s="14">
        <f>E2338/SUM(E$2:E$4165)</f>
        <v/>
      </c>
      <c r="H2338" s="14">
        <f>H2337+G2338</f>
        <v/>
      </c>
      <c r="I2338" s="5">
        <f>IF(H2338&lt;=p_rot_a,"A",IF(H2338&lt;=p_rot_b,"B","C"))</f>
        <v/>
      </c>
      <c r="J2338" s="5" t="inlineStr">
        <is>
          <t>NO</t>
        </is>
      </c>
    </row>
    <row r="2339">
      <c r="A2339" s="5" t="inlineStr">
        <is>
          <t>351100300991012</t>
        </is>
      </c>
      <c r="B2339" s="5" t="inlineStr">
        <is>
          <t>METRO TUBO PVC 3/4</t>
        </is>
      </c>
      <c r="C2339" s="5" t="inlineStr">
        <is>
          <t>TUBERIA PVC, CANOAS Y ACCESORIOS</t>
        </is>
      </c>
      <c r="D2339" s="11" t="n">
        <v>12</v>
      </c>
      <c r="E2339" s="12" t="n">
        <v>23893.81</v>
      </c>
      <c r="F2339" s="12" t="n">
        <v>23893.81</v>
      </c>
      <c r="G2339" s="14">
        <f>E2339/SUM(E$2:E$4165)</f>
        <v/>
      </c>
      <c r="H2339" s="14">
        <f>H2338+G2339</f>
        <v/>
      </c>
      <c r="I2339" s="5">
        <f>IF(H2339&lt;=p_rot_a,"A",IF(H2339&lt;=p_rot_b,"B","C"))</f>
        <v/>
      </c>
      <c r="J2339" s="5" t="inlineStr">
        <is>
          <t>NO</t>
        </is>
      </c>
    </row>
    <row r="2340">
      <c r="A2340" s="5" t="inlineStr">
        <is>
          <t>PINT-AN-0059</t>
        </is>
      </c>
      <c r="B2340" s="5" t="inlineStr">
        <is>
          <t>DUREX BASE AGUA BLANCO ANTICORROSIVO 1/4 DE736-5</t>
        </is>
      </c>
      <c r="C2340" s="5" t="inlineStr">
        <is>
          <t>ANTICORROSIVOS Y BASE ACEITE</t>
        </is>
      </c>
      <c r="D2340" s="11" t="n">
        <v>12</v>
      </c>
      <c r="E2340" s="12" t="n">
        <v>23789.85</v>
      </c>
      <c r="F2340" s="12" t="n">
        <v>78053.10000000001</v>
      </c>
      <c r="G2340" s="14">
        <f>E2340/SUM(E$2:E$4165)</f>
        <v/>
      </c>
      <c r="H2340" s="14">
        <f>H2339+G2340</f>
        <v/>
      </c>
      <c r="I2340" s="5">
        <f>IF(H2340&lt;=p_rot_a,"A",IF(H2340&lt;=p_rot_b,"B","C"))</f>
        <v/>
      </c>
      <c r="J2340" s="5" t="inlineStr">
        <is>
          <t>NO</t>
        </is>
      </c>
    </row>
    <row r="2341">
      <c r="A2341" s="5" t="inlineStr">
        <is>
          <t>30177</t>
        </is>
      </c>
      <c r="B2341" s="5" t="inlineStr">
        <is>
          <t>VARILLA COPPERWELL 2.44 M</t>
        </is>
      </c>
      <c r="C2341" s="5" t="inlineStr">
        <is>
          <t>ACCESORIOS ELECTRICOS Y CABLES</t>
        </is>
      </c>
      <c r="D2341" s="11" t="n">
        <v>11</v>
      </c>
      <c r="E2341" s="12" t="n">
        <v>23782.43</v>
      </c>
      <c r="F2341" s="12" t="n">
        <v>68396.7</v>
      </c>
      <c r="G2341" s="14">
        <f>E2341/SUM(E$2:E$4165)</f>
        <v/>
      </c>
      <c r="H2341" s="14">
        <f>H2340+G2341</f>
        <v/>
      </c>
      <c r="I2341" s="5">
        <f>IF(H2341&lt;=p_rot_a,"A",IF(H2341&lt;=p_rot_b,"B","C"))</f>
        <v/>
      </c>
      <c r="J2341" s="5" t="inlineStr">
        <is>
          <t>NO</t>
        </is>
      </c>
    </row>
    <row r="2342">
      <c r="A2342" s="5" t="inlineStr">
        <is>
          <t>72841</t>
        </is>
      </c>
      <c r="B2342" s="5" t="inlineStr">
        <is>
          <t>RODIN PERLIN 3 CURVO RP3</t>
        </is>
      </c>
      <c r="C2342" s="5" t="inlineStr">
        <is>
          <t>FERRETERIA GENERAL</t>
        </is>
      </c>
      <c r="D2342" s="11" t="n">
        <v>43</v>
      </c>
      <c r="E2342" s="12" t="n">
        <v>23722.58</v>
      </c>
      <c r="F2342" s="12" t="n">
        <v>82496.27</v>
      </c>
      <c r="G2342" s="14">
        <f>E2342/SUM(E$2:E$4165)</f>
        <v/>
      </c>
      <c r="H2342" s="14">
        <f>H2341+G2342</f>
        <v/>
      </c>
      <c r="I2342" s="5">
        <f>IF(H2342&lt;=p_rot_a,"A",IF(H2342&lt;=p_rot_b,"B","C"))</f>
        <v/>
      </c>
      <c r="J2342" s="5" t="inlineStr">
        <is>
          <t>NO</t>
        </is>
      </c>
    </row>
    <row r="2343">
      <c r="A2343" s="5" t="inlineStr">
        <is>
          <t>71840</t>
        </is>
      </c>
      <c r="B2343" s="5" t="inlineStr">
        <is>
          <t>AGUILA ENCHUFE POLARIZADO 1709</t>
        </is>
      </c>
      <c r="C2343" s="5" t="inlineStr">
        <is>
          <t>ACCESORIOS ELECTRICOS Y CABLES</t>
        </is>
      </c>
      <c r="D2343" s="11" t="n">
        <v>63</v>
      </c>
      <c r="E2343" s="12" t="n">
        <v>23586.54</v>
      </c>
      <c r="F2343" s="12" t="n">
        <v>69506.50999999999</v>
      </c>
      <c r="G2343" s="14">
        <f>E2343/SUM(E$2:E$4165)</f>
        <v/>
      </c>
      <c r="H2343" s="14">
        <f>H2342+G2343</f>
        <v/>
      </c>
      <c r="I2343" s="5">
        <f>IF(H2343&lt;=p_rot_a,"A",IF(H2343&lt;=p_rot_b,"B","C"))</f>
        <v/>
      </c>
      <c r="J2343" s="5" t="inlineStr">
        <is>
          <t>NO</t>
        </is>
      </c>
    </row>
    <row r="2344">
      <c r="A2344" s="5" t="inlineStr">
        <is>
          <t>351100300992385</t>
        </is>
      </c>
      <c r="B2344" s="5" t="inlineStr">
        <is>
          <t>WADFOW DISCO CORTE MADERA USO MULTIPLE WCCD1K45</t>
        </is>
      </c>
      <c r="C2344" s="5" t="inlineStr">
        <is>
          <t>FERRETERIA GENERAL</t>
        </is>
      </c>
      <c r="D2344" s="11" t="n">
        <v>22</v>
      </c>
      <c r="E2344" s="12" t="n">
        <v>23551.86</v>
      </c>
      <c r="F2344" s="12" t="n">
        <v>47482.3</v>
      </c>
      <c r="G2344" s="14">
        <f>E2344/SUM(E$2:E$4165)</f>
        <v/>
      </c>
      <c r="H2344" s="14">
        <f>H2343+G2344</f>
        <v/>
      </c>
      <c r="I2344" s="5">
        <f>IF(H2344&lt;=p_rot_a,"A",IF(H2344&lt;=p_rot_b,"B","C"))</f>
        <v/>
      </c>
      <c r="J2344" s="5" t="inlineStr">
        <is>
          <t>NO</t>
        </is>
      </c>
    </row>
    <row r="2345">
      <c r="A2345" s="5" t="inlineStr">
        <is>
          <t>7728</t>
        </is>
      </c>
      <c r="B2345" s="5" t="inlineStr">
        <is>
          <t xml:space="preserve">MASKING 1 </t>
        </is>
      </c>
      <c r="C2345" s="5" t="inlineStr">
        <is>
          <t>FERRETERIA GENERAL</t>
        </is>
      </c>
      <c r="D2345" s="11" t="n">
        <v>120</v>
      </c>
      <c r="E2345" s="12" t="n">
        <v>23551.35</v>
      </c>
      <c r="F2345" s="12" t="n">
        <v>56332.95</v>
      </c>
      <c r="G2345" s="14">
        <f>E2345/SUM(E$2:E$4165)</f>
        <v/>
      </c>
      <c r="H2345" s="14">
        <f>H2344+G2345</f>
        <v/>
      </c>
      <c r="I2345" s="5">
        <f>IF(H2345&lt;=p_rot_a,"A",IF(H2345&lt;=p_rot_b,"B","C"))</f>
        <v/>
      </c>
      <c r="J2345" s="5" t="inlineStr">
        <is>
          <t>NO</t>
        </is>
      </c>
    </row>
    <row r="2346">
      <c r="A2346" s="5" t="inlineStr">
        <is>
          <t>323490384</t>
        </is>
      </c>
      <c r="B2346" s="5" t="inlineStr">
        <is>
          <t>TOTAL JUEGO PUNTAS Y CUBOS IMPACTO 45PCS TACSDL24502</t>
        </is>
      </c>
      <c r="C2346" s="5" t="inlineStr">
        <is>
          <t>FERRETERIA GENERAL</t>
        </is>
      </c>
      <c r="D2346" s="11" t="n">
        <v>7</v>
      </c>
      <c r="E2346" s="12" t="n">
        <v>23523.84</v>
      </c>
      <c r="F2346" s="12" t="n">
        <v>85428.69</v>
      </c>
      <c r="G2346" s="14">
        <f>E2346/SUM(E$2:E$4165)</f>
        <v/>
      </c>
      <c r="H2346" s="14">
        <f>H2345+G2346</f>
        <v/>
      </c>
      <c r="I2346" s="5">
        <f>IF(H2346&lt;=p_rot_a,"A",IF(H2346&lt;=p_rot_b,"B","C"))</f>
        <v/>
      </c>
      <c r="J2346" s="5" t="inlineStr">
        <is>
          <t>NO</t>
        </is>
      </c>
    </row>
    <row r="2347">
      <c r="A2347" s="5" t="inlineStr">
        <is>
          <t>7978</t>
        </is>
      </c>
      <c r="B2347" s="5" t="inlineStr">
        <is>
          <t>TOTAL TIRALINEA C/TINTA Y NIVEL THT661301</t>
        </is>
      </c>
      <c r="C2347" s="5" t="inlineStr">
        <is>
          <t>FERRETERIA GENERAL</t>
        </is>
      </c>
      <c r="D2347" s="11" t="n">
        <v>28</v>
      </c>
      <c r="E2347" s="12" t="n">
        <v>23520.05</v>
      </c>
      <c r="F2347" s="12" t="n">
        <v>63014.2</v>
      </c>
      <c r="G2347" s="14">
        <f>E2347/SUM(E$2:E$4165)</f>
        <v/>
      </c>
      <c r="H2347" s="14">
        <f>H2346+G2347</f>
        <v/>
      </c>
      <c r="I2347" s="5">
        <f>IF(H2347&lt;=p_rot_a,"A",IF(H2347&lt;=p_rot_b,"B","C"))</f>
        <v/>
      </c>
      <c r="J2347" s="5" t="inlineStr">
        <is>
          <t>NO</t>
        </is>
      </c>
    </row>
    <row r="2348">
      <c r="A2348" s="5" t="inlineStr">
        <is>
          <t>10140026</t>
        </is>
      </c>
      <c r="B2348" s="5" t="inlineStr">
        <is>
          <t>TUBO ESTRUCT. RECTANGULAR 2X4 1.80MM NEGRO</t>
        </is>
      </c>
      <c r="C2348" s="5" t="inlineStr">
        <is>
          <t>TUBERIA ESTRUCTURAL</t>
        </is>
      </c>
      <c r="D2348" s="11" t="n">
        <v>10</v>
      </c>
      <c r="E2348" s="12" t="n">
        <v>23460.57</v>
      </c>
      <c r="F2348" s="12" t="n">
        <v>133643.97</v>
      </c>
      <c r="G2348" s="14">
        <f>E2348/SUM(E$2:E$4165)</f>
        <v/>
      </c>
      <c r="H2348" s="14">
        <f>H2347+G2348</f>
        <v/>
      </c>
      <c r="I2348" s="5">
        <f>IF(H2348&lt;=p_rot_a,"A",IF(H2348&lt;=p_rot_b,"B","C"))</f>
        <v/>
      </c>
      <c r="J2348" s="5" t="inlineStr">
        <is>
          <t>NO</t>
        </is>
      </c>
    </row>
    <row r="2349">
      <c r="A2349" s="5" t="inlineStr">
        <is>
          <t>351100300992572</t>
        </is>
      </c>
      <c r="B2349" s="5" t="inlineStr">
        <is>
          <t>TRANSICION T UNION PARA PISO SPC ROBLE GRIS 2.40M DE041-B</t>
        </is>
      </c>
      <c r="C2349" s="5" t="inlineStr">
        <is>
          <t>PISO SPC</t>
        </is>
      </c>
      <c r="D2349" s="11" t="n">
        <v>18</v>
      </c>
      <c r="E2349" s="12" t="n">
        <v>23393.26</v>
      </c>
      <c r="F2349" s="12" t="n">
        <v>83439.82000000001</v>
      </c>
      <c r="G2349" s="14">
        <f>E2349/SUM(E$2:E$4165)</f>
        <v/>
      </c>
      <c r="H2349" s="14">
        <f>H2348+G2349</f>
        <v/>
      </c>
      <c r="I2349" s="5">
        <f>IF(H2349&lt;=p_rot_a,"A",IF(H2349&lt;=p_rot_b,"B","C"))</f>
        <v/>
      </c>
      <c r="J2349" s="5" t="inlineStr">
        <is>
          <t>NO</t>
        </is>
      </c>
    </row>
    <row r="2350">
      <c r="A2350" s="5" t="inlineStr">
        <is>
          <t>842908</t>
        </is>
      </c>
      <c r="B2350" s="5" t="inlineStr">
        <is>
          <t>DECK METALICO HASTA 1000KG X M2  10 PULG X 11/2 PULG 1.8MM X METRO LINEAL</t>
        </is>
      </c>
      <c r="C2350" s="5" t="inlineStr">
        <is>
          <t>TUBERIA INDUSTRIAL, HIERROS PLANOS Y CORRUGADOS</t>
        </is>
      </c>
      <c r="D2350" s="11" t="n">
        <v>21.05</v>
      </c>
      <c r="E2350" s="12" t="n">
        <v>23378.56</v>
      </c>
      <c r="F2350" s="12" t="n">
        <v>81498.89</v>
      </c>
      <c r="G2350" s="14">
        <f>E2350/SUM(E$2:E$4165)</f>
        <v/>
      </c>
      <c r="H2350" s="14">
        <f>H2349+G2350</f>
        <v/>
      </c>
      <c r="I2350" s="5">
        <f>IF(H2350&lt;=p_rot_a,"A",IF(H2350&lt;=p_rot_b,"B","C"))</f>
        <v/>
      </c>
      <c r="J2350" s="5" t="inlineStr">
        <is>
          <t>NO</t>
        </is>
      </c>
    </row>
    <row r="2351">
      <c r="A2351" s="5" t="inlineStr">
        <is>
          <t>PINT-PA-0037</t>
        </is>
      </c>
      <c r="B2351" s="5" t="inlineStr">
        <is>
          <t>LANCO SUPER COAT PASTEL MATE 1/4 SC688-5</t>
        </is>
      </c>
      <c r="C2351" s="5" t="inlineStr">
        <is>
          <t>PINTURA ACRILICA</t>
        </is>
      </c>
      <c r="D2351" s="11" t="n">
        <v>14</v>
      </c>
      <c r="E2351" s="12" t="n">
        <v>23271.46</v>
      </c>
      <c r="F2351" s="12" t="n">
        <v>71320.96000000001</v>
      </c>
      <c r="G2351" s="14">
        <f>E2351/SUM(E$2:E$4165)</f>
        <v/>
      </c>
      <c r="H2351" s="14">
        <f>H2350+G2351</f>
        <v/>
      </c>
      <c r="I2351" s="5">
        <f>IF(H2351&lt;=p_rot_a,"A",IF(H2351&lt;=p_rot_b,"B","C"))</f>
        <v/>
      </c>
      <c r="J2351" s="5" t="inlineStr">
        <is>
          <t>NO</t>
        </is>
      </c>
    </row>
    <row r="2352">
      <c r="A2352" s="5" t="inlineStr">
        <is>
          <t>73498</t>
        </is>
      </c>
      <c r="B2352" s="5" t="inlineStr">
        <is>
          <t>CEPILLO ACERO ALEMAN 3 LINEAS LINEAS</t>
        </is>
      </c>
      <c r="C2352" s="5" t="inlineStr">
        <is>
          <t>FERRETERIA GENERAL</t>
        </is>
      </c>
      <c r="D2352" s="11" t="n">
        <v>57</v>
      </c>
      <c r="E2352" s="12" t="n">
        <v>23242.47</v>
      </c>
      <c r="F2352" s="12" t="n">
        <v>56415.57</v>
      </c>
      <c r="G2352" s="14">
        <f>E2352/SUM(E$2:E$4165)</f>
        <v/>
      </c>
      <c r="H2352" s="14">
        <f>H2351+G2352</f>
        <v/>
      </c>
      <c r="I2352" s="5">
        <f>IF(H2352&lt;=p_rot_a,"A",IF(H2352&lt;=p_rot_b,"B","C"))</f>
        <v/>
      </c>
      <c r="J2352" s="5" t="inlineStr">
        <is>
          <t>NO</t>
        </is>
      </c>
    </row>
    <row r="2353">
      <c r="A2353" s="5" t="inlineStr">
        <is>
          <t>PINT-AN-0034</t>
        </is>
      </c>
      <c r="B2353" s="5" t="inlineStr">
        <is>
          <t>LANCO ANTICORROSIVO MATE TEJA GALON VA1457-4</t>
        </is>
      </c>
      <c r="C2353" s="5" t="inlineStr">
        <is>
          <t>ANTICORROSIVOS Y BASE ACEITE</t>
        </is>
      </c>
      <c r="D2353" s="11" t="n">
        <v>5</v>
      </c>
      <c r="E2353" s="12" t="n">
        <v>23212.39</v>
      </c>
      <c r="F2353" s="12" t="n">
        <v>79203.53999999999</v>
      </c>
      <c r="G2353" s="14">
        <f>E2353/SUM(E$2:E$4165)</f>
        <v/>
      </c>
      <c r="H2353" s="14">
        <f>H2352+G2353</f>
        <v/>
      </c>
      <c r="I2353" s="5">
        <f>IF(H2353&lt;=p_rot_a,"A",IF(H2353&lt;=p_rot_b,"B","C"))</f>
        <v/>
      </c>
      <c r="J2353" s="5" t="inlineStr">
        <is>
          <t>NO</t>
        </is>
      </c>
    </row>
    <row r="2354">
      <c r="A2354" s="5" t="inlineStr">
        <is>
          <t>7929</t>
        </is>
      </c>
      <c r="B2354" s="5" t="inlineStr">
        <is>
          <t>CLAVO ACERO 21/2 BOLSA 10U</t>
        </is>
      </c>
      <c r="C2354" s="5" t="inlineStr">
        <is>
          <t>FERRETERIA GENERAL</t>
        </is>
      </c>
      <c r="D2354" s="11" t="n">
        <v>129</v>
      </c>
      <c r="E2354" s="12" t="n">
        <v>23206</v>
      </c>
      <c r="F2354" s="12" t="n">
        <v>45415.93</v>
      </c>
      <c r="G2354" s="14">
        <f>E2354/SUM(E$2:E$4165)</f>
        <v/>
      </c>
      <c r="H2354" s="14">
        <f>H2353+G2354</f>
        <v/>
      </c>
      <c r="I2354" s="5">
        <f>IF(H2354&lt;=p_rot_a,"A",IF(H2354&lt;=p_rot_b,"B","C"))</f>
        <v/>
      </c>
      <c r="J2354" s="5" t="inlineStr">
        <is>
          <t>NO</t>
        </is>
      </c>
    </row>
    <row r="2355">
      <c r="A2355" s="5" t="inlineStr">
        <is>
          <t>101124</t>
        </is>
      </c>
      <c r="B2355" s="5" t="inlineStr">
        <is>
          <t>TOTAL MARCO PARA SEGUETA 12 THT541026</t>
        </is>
      </c>
      <c r="C2355" s="5" t="inlineStr">
        <is>
          <t>FERRETERIA GENERAL</t>
        </is>
      </c>
      <c r="D2355" s="11" t="n">
        <v>21</v>
      </c>
      <c r="E2355" s="12" t="n">
        <v>23141.09</v>
      </c>
      <c r="F2355" s="12" t="n">
        <v>78992.48</v>
      </c>
      <c r="G2355" s="14">
        <f>E2355/SUM(E$2:E$4165)</f>
        <v/>
      </c>
      <c r="H2355" s="14">
        <f>H2354+G2355</f>
        <v/>
      </c>
      <c r="I2355" s="5">
        <f>IF(H2355&lt;=p_rot_a,"A",IF(H2355&lt;=p_rot_b,"B","C"))</f>
        <v/>
      </c>
      <c r="J2355" s="5" t="inlineStr">
        <is>
          <t>NO</t>
        </is>
      </c>
    </row>
    <row r="2356">
      <c r="A2356" s="5" t="inlineStr">
        <is>
          <t>71217</t>
        </is>
      </c>
      <c r="B2356" s="5" t="inlineStr">
        <is>
          <t>TORNILLO CARROCERIA 1/4 X 2</t>
        </is>
      </c>
      <c r="C2356" s="5" t="inlineStr">
        <is>
          <t>TORNILLERIA</t>
        </is>
      </c>
      <c r="D2356" s="11" t="n">
        <v>532</v>
      </c>
      <c r="E2356" s="12" t="n">
        <v>23123.54</v>
      </c>
      <c r="F2356" s="12" t="n">
        <v>32893.25</v>
      </c>
      <c r="G2356" s="14">
        <f>E2356/SUM(E$2:E$4165)</f>
        <v/>
      </c>
      <c r="H2356" s="14">
        <f>H2355+G2356</f>
        <v/>
      </c>
      <c r="I2356" s="5">
        <f>IF(H2356&lt;=p_rot_a,"A",IF(H2356&lt;=p_rot_b,"B","C"))</f>
        <v/>
      </c>
      <c r="J2356" s="5" t="inlineStr">
        <is>
          <t>NO</t>
        </is>
      </c>
    </row>
    <row r="2357">
      <c r="A2357" s="5" t="inlineStr">
        <is>
          <t>351100300991957</t>
        </is>
      </c>
      <c r="B2357" s="5" t="inlineStr">
        <is>
          <t>TRUPER TALADRO 600W ROTO-1/2A7</t>
        </is>
      </c>
      <c r="C2357" s="5" t="inlineStr">
        <is>
          <t>SIN CATEGORIA</t>
        </is>
      </c>
      <c r="D2357" s="11" t="n">
        <v>7</v>
      </c>
      <c r="E2357" s="12" t="n">
        <v>23109.11</v>
      </c>
      <c r="F2357" s="12" t="n">
        <v>113976.11</v>
      </c>
      <c r="G2357" s="14">
        <f>E2357/SUM(E$2:E$4165)</f>
        <v/>
      </c>
      <c r="H2357" s="14">
        <f>H2356+G2357</f>
        <v/>
      </c>
      <c r="I2357" s="5">
        <f>IF(H2357&lt;=p_rot_a,"A",IF(H2357&lt;=p_rot_b,"B","C"))</f>
        <v/>
      </c>
      <c r="J2357" s="5" t="inlineStr">
        <is>
          <t>NO</t>
        </is>
      </c>
    </row>
    <row r="2358">
      <c r="A2358" s="5" t="inlineStr">
        <is>
          <t>71468</t>
        </is>
      </c>
      <c r="B2358" s="5" t="inlineStr">
        <is>
          <t>$$ CEDAZO MOSQUITO FIBRA VIDRIO VERDE-GRIS</t>
        </is>
      </c>
      <c r="C2358" s="5" t="inlineStr">
        <is>
          <t>FERRETERIA GENERAL</t>
        </is>
      </c>
      <c r="D2358" s="11" t="n">
        <v>106</v>
      </c>
      <c r="E2358" s="12" t="n">
        <v>23076.21</v>
      </c>
      <c r="F2358" s="12" t="n">
        <v>46680.29</v>
      </c>
      <c r="G2358" s="14">
        <f>E2358/SUM(E$2:E$4165)</f>
        <v/>
      </c>
      <c r="H2358" s="14">
        <f>H2357+G2358</f>
        <v/>
      </c>
      <c r="I2358" s="5">
        <f>IF(H2358&lt;=p_rot_a,"A",IF(H2358&lt;=p_rot_b,"B","C"))</f>
        <v/>
      </c>
      <c r="J2358" s="5" t="inlineStr">
        <is>
          <t>NO</t>
        </is>
      </c>
    </row>
    <row r="2359">
      <c r="A2359" s="5" t="inlineStr">
        <is>
          <t>30482</t>
        </is>
      </c>
      <c r="B2359" s="5" t="inlineStr">
        <is>
          <t>CURVA CONDUIT 1 TIPO A UL*</t>
        </is>
      </c>
      <c r="C2359" s="5" t="inlineStr">
        <is>
          <t>ACCESORIOS ELECTRICOS Y CABLES</t>
        </is>
      </c>
      <c r="D2359" s="11" t="n">
        <v>102</v>
      </c>
      <c r="E2359" s="12" t="n">
        <v>23042.38</v>
      </c>
      <c r="F2359" s="12" t="n">
        <v>62666.32</v>
      </c>
      <c r="G2359" s="14">
        <f>E2359/SUM(E$2:E$4165)</f>
        <v/>
      </c>
      <c r="H2359" s="14">
        <f>H2358+G2359</f>
        <v/>
      </c>
      <c r="I2359" s="5">
        <f>IF(H2359&lt;=p_rot_a,"A",IF(H2359&lt;=p_rot_b,"B","C"))</f>
        <v/>
      </c>
      <c r="J2359" s="5" t="inlineStr">
        <is>
          <t>NO</t>
        </is>
      </c>
    </row>
    <row r="2360">
      <c r="A2360" s="5" t="inlineStr">
        <is>
          <t>9174</t>
        </is>
      </c>
      <c r="B2360" s="5" t="inlineStr">
        <is>
          <t>UNION CANOA LISA AMANCO</t>
        </is>
      </c>
      <c r="C2360" s="5" t="inlineStr">
        <is>
          <t>TUBERIA PVC, CANOAS Y ACCESORIOS</t>
        </is>
      </c>
      <c r="D2360" s="11" t="n">
        <v>77</v>
      </c>
      <c r="E2360" s="12" t="n">
        <v>23036.3</v>
      </c>
      <c r="F2360" s="12" t="n">
        <v>71392.24000000001</v>
      </c>
      <c r="G2360" s="14">
        <f>E2360/SUM(E$2:E$4165)</f>
        <v/>
      </c>
      <c r="H2360" s="14">
        <f>H2359+G2360</f>
        <v/>
      </c>
      <c r="I2360" s="5">
        <f>IF(H2360&lt;=p_rot_a,"A",IF(H2360&lt;=p_rot_b,"B","C"))</f>
        <v/>
      </c>
      <c r="J2360" s="5" t="inlineStr">
        <is>
          <t>NO</t>
        </is>
      </c>
    </row>
    <row r="2361">
      <c r="A2361" s="5" t="inlineStr">
        <is>
          <t>73839</t>
        </is>
      </c>
      <c r="B2361" s="5" t="inlineStr">
        <is>
          <t>STOP LEAK PASTA TAPAGOTERAS LANCO PT 473 ML ROJO</t>
        </is>
      </c>
      <c r="C2361" s="5" t="inlineStr">
        <is>
          <t>PINTURAS Y SELLADORES</t>
        </is>
      </c>
      <c r="D2361" s="11" t="n">
        <v>28</v>
      </c>
      <c r="E2361" s="12" t="n">
        <v>23023.89</v>
      </c>
      <c r="F2361" s="12" t="n">
        <v>81397.89</v>
      </c>
      <c r="G2361" s="14">
        <f>E2361/SUM(E$2:E$4165)</f>
        <v/>
      </c>
      <c r="H2361" s="14">
        <f>H2360+G2361</f>
        <v/>
      </c>
      <c r="I2361" s="5">
        <f>IF(H2361&lt;=p_rot_a,"A",IF(H2361&lt;=p_rot_b,"B","C"))</f>
        <v/>
      </c>
      <c r="J2361" s="5" t="inlineStr">
        <is>
          <t>NO</t>
        </is>
      </c>
    </row>
    <row r="2362">
      <c r="A2362" s="5" t="inlineStr">
        <is>
          <t>1141806</t>
        </is>
      </c>
      <c r="B2362" s="5" t="inlineStr">
        <is>
          <t>$$ TOTAL PULIDORA CONEJA UTP1141806</t>
        </is>
      </c>
      <c r="C2362" s="5" t="inlineStr">
        <is>
          <t>FERRETERIA GENERAL</t>
        </is>
      </c>
      <c r="D2362" s="11" t="n">
        <v>2</v>
      </c>
      <c r="E2362" s="12" t="n">
        <v>22999.11</v>
      </c>
      <c r="F2362" s="12" t="n">
        <v>80807.69</v>
      </c>
      <c r="G2362" s="14">
        <f>E2362/SUM(E$2:E$4165)</f>
        <v/>
      </c>
      <c r="H2362" s="14">
        <f>H2361+G2362</f>
        <v/>
      </c>
      <c r="I2362" s="5">
        <f>IF(H2362&lt;=p_rot_a,"A",IF(H2362&lt;=p_rot_b,"B","C"))</f>
        <v/>
      </c>
      <c r="J2362" s="5" t="inlineStr">
        <is>
          <t>NO</t>
        </is>
      </c>
    </row>
    <row r="2363">
      <c r="A2363" s="5" t="inlineStr">
        <is>
          <t>351100300992647</t>
        </is>
      </c>
      <c r="B2363" s="5" t="inlineStr">
        <is>
          <t>CIELO CROMO COMBO MUEBLE MADERA CLARO + LAVATORIO + GRIFERIA + DESAGUE 45CM X 45 CM X 78CM</t>
        </is>
      </c>
      <c r="C2363" s="5" t="inlineStr">
        <is>
          <t>LOZA</t>
        </is>
      </c>
      <c r="D2363" s="11" t="n">
        <v>2</v>
      </c>
      <c r="E2363" s="12" t="n">
        <v>22879.63</v>
      </c>
      <c r="F2363" s="12" t="n">
        <v>127433.63</v>
      </c>
      <c r="G2363" s="14">
        <f>E2363/SUM(E$2:E$4165)</f>
        <v/>
      </c>
      <c r="H2363" s="14">
        <f>H2362+G2363</f>
        <v/>
      </c>
      <c r="I2363" s="5">
        <f>IF(H2363&lt;=p_rot_a,"A",IF(H2363&lt;=p_rot_b,"B","C"))</f>
        <v/>
      </c>
      <c r="J2363" s="5" t="inlineStr">
        <is>
          <t>NO</t>
        </is>
      </c>
    </row>
    <row r="2364">
      <c r="A2364" s="5" t="inlineStr">
        <is>
          <t>351100300992648</t>
        </is>
      </c>
      <c r="B2364" s="5" t="inlineStr">
        <is>
          <t>CIELO CROMO COMBO MUEBLE MADERA OSCURO + LAVATORIO + GRIFERIA + DESAGUE 45CM X 45 CM X 78CM</t>
        </is>
      </c>
      <c r="C2364" s="5" t="inlineStr">
        <is>
          <t>LOZA</t>
        </is>
      </c>
      <c r="D2364" s="11" t="n">
        <v>2</v>
      </c>
      <c r="E2364" s="12" t="n">
        <v>22879.63</v>
      </c>
      <c r="F2364" s="12" t="n">
        <v>127433.63</v>
      </c>
      <c r="G2364" s="14">
        <f>E2364/SUM(E$2:E$4165)</f>
        <v/>
      </c>
      <c r="H2364" s="14">
        <f>H2363+G2364</f>
        <v/>
      </c>
      <c r="I2364" s="5">
        <f>IF(H2364&lt;=p_rot_a,"A",IF(H2364&lt;=p_rot_b,"B","C"))</f>
        <v/>
      </c>
      <c r="J2364" s="5" t="inlineStr">
        <is>
          <t>NO</t>
        </is>
      </c>
    </row>
    <row r="2365">
      <c r="A2365" s="5" t="inlineStr">
        <is>
          <t>933</t>
        </is>
      </c>
      <c r="B2365" s="5" t="inlineStr">
        <is>
          <t>TAPON PVC 1/2 ROSCA EXTERIOR</t>
        </is>
      </c>
      <c r="C2365" s="5" t="inlineStr">
        <is>
          <t>TUBERIA PVC, CANOAS Y ACCESORIOS</t>
        </is>
      </c>
      <c r="D2365" s="11" t="n">
        <v>74</v>
      </c>
      <c r="E2365" s="12" t="n">
        <v>22871.26</v>
      </c>
      <c r="F2365" s="12" t="n">
        <v>26127.26</v>
      </c>
      <c r="G2365" s="14">
        <f>E2365/SUM(E$2:E$4165)</f>
        <v/>
      </c>
      <c r="H2365" s="14">
        <f>H2364+G2365</f>
        <v/>
      </c>
      <c r="I2365" s="5">
        <f>IF(H2365&lt;=p_rot_a,"A",IF(H2365&lt;=p_rot_b,"B","C"))</f>
        <v/>
      </c>
      <c r="J2365" s="5" t="inlineStr">
        <is>
          <t>NO</t>
        </is>
      </c>
    </row>
    <row r="2366">
      <c r="A2366" s="5" t="inlineStr">
        <is>
          <t>98111</t>
        </is>
      </c>
      <c r="B2366" s="5" t="inlineStr">
        <is>
          <t>TOTAL REMACHADORA 10 THT32101</t>
        </is>
      </c>
      <c r="C2366" s="5" t="inlineStr">
        <is>
          <t>FERRETERIA GENERAL</t>
        </is>
      </c>
      <c r="D2366" s="11" t="n">
        <v>18</v>
      </c>
      <c r="E2366" s="12" t="n">
        <v>22856.41</v>
      </c>
      <c r="F2366" s="12" t="n">
        <v>68950.23</v>
      </c>
      <c r="G2366" s="14">
        <f>E2366/SUM(E$2:E$4165)</f>
        <v/>
      </c>
      <c r="H2366" s="14">
        <f>H2365+G2366</f>
        <v/>
      </c>
      <c r="I2366" s="5">
        <f>IF(H2366&lt;=p_rot_a,"A",IF(H2366&lt;=p_rot_b,"B","C"))</f>
        <v/>
      </c>
      <c r="J2366" s="5" t="inlineStr">
        <is>
          <t>NO</t>
        </is>
      </c>
    </row>
    <row r="2367">
      <c r="A2367" s="5" t="inlineStr">
        <is>
          <t>6667</t>
        </is>
      </c>
      <c r="B2367" s="5" t="inlineStr">
        <is>
          <t>MASILLA MADERA LANCO PINE 8OZ WF827-7</t>
        </is>
      </c>
      <c r="C2367" s="5" t="inlineStr">
        <is>
          <t>PINTURAS Y SELLADORES</t>
        </is>
      </c>
      <c r="D2367" s="11" t="n">
        <v>40</v>
      </c>
      <c r="E2367" s="12" t="n">
        <v>22724.46</v>
      </c>
      <c r="F2367" s="12" t="n">
        <v>66716.46000000001</v>
      </c>
      <c r="G2367" s="14">
        <f>E2367/SUM(E$2:E$4165)</f>
        <v/>
      </c>
      <c r="H2367" s="14">
        <f>H2366+G2367</f>
        <v/>
      </c>
      <c r="I2367" s="5">
        <f>IF(H2367&lt;=p_rot_a,"A",IF(H2367&lt;=p_rot_b,"B","C"))</f>
        <v/>
      </c>
      <c r="J2367" s="5" t="inlineStr">
        <is>
          <t>NO</t>
        </is>
      </c>
    </row>
    <row r="2368">
      <c r="A2368" s="5" t="inlineStr">
        <is>
          <t>82313</t>
        </is>
      </c>
      <c r="B2368" s="5" t="inlineStr">
        <is>
          <t>TOTAL CANDADO ANTICIZALLA 60MM TLK32603</t>
        </is>
      </c>
      <c r="C2368" s="5" t="inlineStr">
        <is>
          <t>FERRETERIA GENERAL</t>
        </is>
      </c>
      <c r="D2368" s="11" t="n">
        <v>11</v>
      </c>
      <c r="E2368" s="12" t="n">
        <v>22711.07</v>
      </c>
      <c r="F2368" s="12" t="n">
        <v>73032.5</v>
      </c>
      <c r="G2368" s="14">
        <f>E2368/SUM(E$2:E$4165)</f>
        <v/>
      </c>
      <c r="H2368" s="14">
        <f>H2367+G2368</f>
        <v/>
      </c>
      <c r="I2368" s="5">
        <f>IF(H2368&lt;=p_rot_a,"A",IF(H2368&lt;=p_rot_b,"B","C"))</f>
        <v/>
      </c>
      <c r="J2368" s="5" t="inlineStr">
        <is>
          <t>NO</t>
        </is>
      </c>
    </row>
    <row r="2369">
      <c r="A2369" s="5" t="inlineStr">
        <is>
          <t>351100300992196</t>
        </is>
      </c>
      <c r="B2369" s="5" t="inlineStr">
        <is>
          <t>PROTECTOR DE PICOS 5 TOMAS 2 USB 560J CABLE DE 0.94M REGLETA 73777-RFI GENERAL ELECTRIC</t>
        </is>
      </c>
      <c r="C2369" s="5" t="inlineStr">
        <is>
          <t>ACCESORIOS ELECTRICOS Y CABLES</t>
        </is>
      </c>
      <c r="D2369" s="11" t="n">
        <v>5</v>
      </c>
      <c r="E2369" s="12" t="n">
        <v>22671</v>
      </c>
      <c r="F2369" s="12" t="n">
        <v>79348.5</v>
      </c>
      <c r="G2369" s="14">
        <f>E2369/SUM(E$2:E$4165)</f>
        <v/>
      </c>
      <c r="H2369" s="14">
        <f>H2368+G2369</f>
        <v/>
      </c>
      <c r="I2369" s="5">
        <f>IF(H2369&lt;=p_rot_a,"A",IF(H2369&lt;=p_rot_b,"B","C"))</f>
        <v/>
      </c>
      <c r="J2369" s="5" t="inlineStr">
        <is>
          <t>NO</t>
        </is>
      </c>
    </row>
    <row r="2370">
      <c r="A2370" s="5" t="inlineStr">
        <is>
          <t>73632</t>
        </is>
      </c>
      <c r="B2370" s="5" t="inlineStr">
        <is>
          <t>TOTAL MAZO 2000G THT7220006</t>
        </is>
      </c>
      <c r="C2370" s="5" t="inlineStr">
        <is>
          <t>FERRETERIA GENERAL</t>
        </is>
      </c>
      <c r="D2370" s="11" t="n">
        <v>14</v>
      </c>
      <c r="E2370" s="12" t="n">
        <v>22649.3</v>
      </c>
      <c r="F2370" s="12" t="n">
        <v>82289.53999999999</v>
      </c>
      <c r="G2370" s="14">
        <f>E2370/SUM(E$2:E$4165)</f>
        <v/>
      </c>
      <c r="H2370" s="14">
        <f>H2369+G2370</f>
        <v/>
      </c>
      <c r="I2370" s="5">
        <f>IF(H2370&lt;=p_rot_a,"A",IF(H2370&lt;=p_rot_b,"B","C"))</f>
        <v/>
      </c>
      <c r="J2370" s="5" t="inlineStr">
        <is>
          <t>NO</t>
        </is>
      </c>
    </row>
    <row r="2371">
      <c r="A2371" s="5" t="inlineStr">
        <is>
          <t>72453</t>
        </is>
      </c>
      <c r="B2371" s="5" t="inlineStr">
        <is>
          <t>TANQUE FOSA SEPTICA 750 LTS</t>
        </is>
      </c>
      <c r="C2371" s="5" t="inlineStr">
        <is>
          <t>TUBERIA PVC, CANOAS Y ACCESORIOS</t>
        </is>
      </c>
      <c r="D2371" s="11" t="n">
        <v>1</v>
      </c>
      <c r="E2371" s="12" t="n">
        <v>22549.84</v>
      </c>
      <c r="F2371" s="12" t="n">
        <v>112749.2</v>
      </c>
      <c r="G2371" s="14">
        <f>E2371/SUM(E$2:E$4165)</f>
        <v/>
      </c>
      <c r="H2371" s="14">
        <f>H2370+G2371</f>
        <v/>
      </c>
      <c r="I2371" s="5">
        <f>IF(H2371&lt;=p_rot_a,"A",IF(H2371&lt;=p_rot_b,"B","C"))</f>
        <v/>
      </c>
      <c r="J2371" s="5" t="inlineStr">
        <is>
          <t>NO</t>
        </is>
      </c>
    </row>
    <row r="2372">
      <c r="A2372" s="5" t="inlineStr">
        <is>
          <t>7945</t>
        </is>
      </c>
      <c r="B2372" s="5" t="inlineStr">
        <is>
          <t>LIJA METAL 180</t>
        </is>
      </c>
      <c r="C2372" s="5" t="inlineStr">
        <is>
          <t>FERRETERIA GENERAL</t>
        </is>
      </c>
      <c r="D2372" s="11" t="n">
        <v>151</v>
      </c>
      <c r="E2372" s="12" t="n">
        <v>22542.37</v>
      </c>
      <c r="F2372" s="12" t="n">
        <v>53414.32</v>
      </c>
      <c r="G2372" s="14">
        <f>E2372/SUM(E$2:E$4165)</f>
        <v/>
      </c>
      <c r="H2372" s="14">
        <f>H2371+G2372</f>
        <v/>
      </c>
      <c r="I2372" s="5">
        <f>IF(H2372&lt;=p_rot_a,"A",IF(H2372&lt;=p_rot_b,"B","C"))</f>
        <v/>
      </c>
      <c r="J2372" s="5" t="inlineStr">
        <is>
          <t>NO</t>
        </is>
      </c>
    </row>
    <row r="2373">
      <c r="A2373" s="5" t="inlineStr">
        <is>
          <t>7815</t>
        </is>
      </c>
      <c r="B2373" s="5" t="inlineStr">
        <is>
          <t>ESCUADRA MUEBLE 6X8</t>
        </is>
      </c>
      <c r="C2373" s="5" t="inlineStr">
        <is>
          <t>FERRETERIA GENERAL</t>
        </is>
      </c>
      <c r="D2373" s="11" t="n">
        <v>40</v>
      </c>
      <c r="E2373" s="12" t="n">
        <v>22478.76</v>
      </c>
      <c r="F2373" s="12" t="n">
        <v>30240</v>
      </c>
      <c r="G2373" s="14">
        <f>E2373/SUM(E$2:E$4165)</f>
        <v/>
      </c>
      <c r="H2373" s="14">
        <f>H2372+G2373</f>
        <v/>
      </c>
      <c r="I2373" s="5">
        <f>IF(H2373&lt;=p_rot_a,"A",IF(H2373&lt;=p_rot_b,"B","C"))</f>
        <v/>
      </c>
      <c r="J2373" s="5" t="inlineStr">
        <is>
          <t>NO</t>
        </is>
      </c>
    </row>
    <row r="2374">
      <c r="A2374" s="5" t="inlineStr">
        <is>
          <t>9102</t>
        </is>
      </c>
      <c r="B2374" s="5" t="inlineStr">
        <is>
          <t>TUBO PVC 11/4 COMPLETO 6MTS</t>
        </is>
      </c>
      <c r="C2374" s="5" t="inlineStr">
        <is>
          <t>TUBERIA PVC, CANOAS Y ACCESORIOS</t>
        </is>
      </c>
      <c r="D2374" s="11" t="n">
        <v>6</v>
      </c>
      <c r="E2374" s="12" t="n">
        <v>22467.84</v>
      </c>
      <c r="F2374" s="12" t="n">
        <v>41226.9</v>
      </c>
      <c r="G2374" s="14">
        <f>E2374/SUM(E$2:E$4165)</f>
        <v/>
      </c>
      <c r="H2374" s="14">
        <f>H2373+G2374</f>
        <v/>
      </c>
      <c r="I2374" s="5">
        <f>IF(H2374&lt;=p_rot_a,"A",IF(H2374&lt;=p_rot_b,"B","C"))</f>
        <v/>
      </c>
      <c r="J2374" s="5" t="inlineStr">
        <is>
          <t>NO</t>
        </is>
      </c>
    </row>
    <row r="2375">
      <c r="A2375" s="5" t="inlineStr">
        <is>
          <t>990645</t>
        </is>
      </c>
      <c r="B2375" s="5" t="inlineStr">
        <is>
          <t>ENERGY TRONZADORA 14 220W COS14</t>
        </is>
      </c>
      <c r="C2375" s="5" t="inlineStr">
        <is>
          <t>SIN CATEGORIA</t>
        </is>
      </c>
      <c r="D2375" s="11" t="n">
        <v>2</v>
      </c>
      <c r="E2375" s="12" t="n">
        <v>22458.8</v>
      </c>
      <c r="F2375" s="12" t="n">
        <v>97858.8</v>
      </c>
      <c r="G2375" s="14">
        <f>E2375/SUM(E$2:E$4165)</f>
        <v/>
      </c>
      <c r="H2375" s="14">
        <f>H2374+G2375</f>
        <v/>
      </c>
      <c r="I2375" s="5">
        <f>IF(H2375&lt;=p_rot_a,"A",IF(H2375&lt;=p_rot_b,"B","C"))</f>
        <v/>
      </c>
      <c r="J2375" s="5" t="inlineStr">
        <is>
          <t>NO</t>
        </is>
      </c>
    </row>
    <row r="2376">
      <c r="A2376" s="5" t="inlineStr">
        <is>
          <t>30647</t>
        </is>
      </c>
      <c r="B2376" s="5" t="inlineStr">
        <is>
          <t xml:space="preserve">CAJA CUADRADA EMT 1/2X3/4 </t>
        </is>
      </c>
      <c r="C2376" s="5" t="inlineStr">
        <is>
          <t>ACCESORIOS ELECTRICOS Y CABLES</t>
        </is>
      </c>
      <c r="D2376" s="11" t="n">
        <v>91</v>
      </c>
      <c r="E2376" s="12" t="n">
        <v>22443.55</v>
      </c>
      <c r="F2376" s="12" t="n">
        <v>52132.3</v>
      </c>
      <c r="G2376" s="14">
        <f>E2376/SUM(E$2:E$4165)</f>
        <v/>
      </c>
      <c r="H2376" s="14">
        <f>H2375+G2376</f>
        <v/>
      </c>
      <c r="I2376" s="5">
        <f>IF(H2376&lt;=p_rot_a,"A",IF(H2376&lt;=p_rot_b,"B","C"))</f>
        <v/>
      </c>
      <c r="J2376" s="5" t="inlineStr">
        <is>
          <t>NO</t>
        </is>
      </c>
    </row>
    <row r="2377">
      <c r="A2377" s="5" t="inlineStr">
        <is>
          <t>40992910</t>
        </is>
      </c>
      <c r="B2377" s="5" t="inlineStr">
        <is>
          <t>LLAVE FREGADERO COCLES CUELLO FLEXIBLE METALICA CROMADA BT2003-CH</t>
        </is>
      </c>
      <c r="C2377" s="5" t="inlineStr">
        <is>
          <t>IMPORTACION GRIFERIA</t>
        </is>
      </c>
      <c r="D2377" s="11" t="n">
        <v>3</v>
      </c>
      <c r="E2377" s="12" t="n">
        <v>22440.27</v>
      </c>
      <c r="F2377" s="12" t="n">
        <v>31408.41</v>
      </c>
      <c r="G2377" s="14">
        <f>E2377/SUM(E$2:E$4165)</f>
        <v/>
      </c>
      <c r="H2377" s="14">
        <f>H2376+G2377</f>
        <v/>
      </c>
      <c r="I2377" s="5">
        <f>IF(H2377&lt;=p_rot_a,"A",IF(H2377&lt;=p_rot_b,"B","C"))</f>
        <v/>
      </c>
      <c r="J2377" s="5" t="inlineStr">
        <is>
          <t>NO</t>
        </is>
      </c>
    </row>
    <row r="2378">
      <c r="A2378" s="5" t="inlineStr">
        <is>
          <t>420420899</t>
        </is>
      </c>
      <c r="B2378" s="5" t="inlineStr">
        <is>
          <t>PROTECTO METALTEC 3EN1 PROTECTO NEGRO T-95 1 GL (3.785L)</t>
        </is>
      </c>
      <c r="C2378" s="5" t="inlineStr">
        <is>
          <t>SIN CATEGORIA</t>
        </is>
      </c>
      <c r="D2378" s="11" t="n">
        <v>3</v>
      </c>
      <c r="E2378" s="12" t="n">
        <v>22428.04</v>
      </c>
      <c r="F2378" s="12" t="n">
        <v>53991.77</v>
      </c>
      <c r="G2378" s="14">
        <f>E2378/SUM(E$2:E$4165)</f>
        <v/>
      </c>
      <c r="H2378" s="14">
        <f>H2377+G2378</f>
        <v/>
      </c>
      <c r="I2378" s="5">
        <f>IF(H2378&lt;=p_rot_a,"A",IF(H2378&lt;=p_rot_b,"B","C"))</f>
        <v/>
      </c>
      <c r="J2378" s="5" t="inlineStr">
        <is>
          <t>NO</t>
        </is>
      </c>
    </row>
    <row r="2379">
      <c r="A2379" s="5" t="inlineStr">
        <is>
          <t>351100300991856</t>
        </is>
      </c>
      <c r="B2379" s="5" t="inlineStr">
        <is>
          <t>$$ SHERWIN SILICON COCINA Y BAÑOS BLANCO</t>
        </is>
      </c>
      <c r="C2379" s="5" t="inlineStr">
        <is>
          <t>PINTURAS Y SELLADORES</t>
        </is>
      </c>
      <c r="D2379" s="11" t="n">
        <v>17</v>
      </c>
      <c r="E2379" s="12" t="n">
        <v>22418.86</v>
      </c>
      <c r="F2379" s="12" t="n">
        <v>67495.21000000001</v>
      </c>
      <c r="G2379" s="14">
        <f>E2379/SUM(E$2:E$4165)</f>
        <v/>
      </c>
      <c r="H2379" s="14">
        <f>H2378+G2379</f>
        <v/>
      </c>
      <c r="I2379" s="5">
        <f>IF(H2379&lt;=p_rot_a,"A",IF(H2379&lt;=p_rot_b,"B","C"))</f>
        <v/>
      </c>
      <c r="J2379" s="5" t="inlineStr">
        <is>
          <t>NO</t>
        </is>
      </c>
    </row>
    <row r="2380">
      <c r="A2380" s="5" t="inlineStr">
        <is>
          <t>5228</t>
        </is>
      </c>
      <c r="B2380" s="5" t="inlineStr">
        <is>
          <t>FIBROLIT 10MM PLYROCK</t>
        </is>
      </c>
      <c r="C2380" s="5" t="inlineStr">
        <is>
          <t>LAMINAS Y PERFILERIA LIVIANA</t>
        </is>
      </c>
      <c r="D2380" s="11" t="n">
        <v>8</v>
      </c>
      <c r="E2380" s="12" t="n">
        <v>22412.32</v>
      </c>
      <c r="F2380" s="12" t="n">
        <v>141228.32</v>
      </c>
      <c r="G2380" s="14">
        <f>E2380/SUM(E$2:E$4165)</f>
        <v/>
      </c>
      <c r="H2380" s="14">
        <f>H2379+G2380</f>
        <v/>
      </c>
      <c r="I2380" s="5">
        <f>IF(H2380&lt;=p_rot_a,"A",IF(H2380&lt;=p_rot_b,"B","C"))</f>
        <v/>
      </c>
      <c r="J2380" s="5" t="inlineStr">
        <is>
          <t>NO</t>
        </is>
      </c>
    </row>
    <row r="2381">
      <c r="A2381" s="5" t="inlineStr">
        <is>
          <t>71218</t>
        </is>
      </c>
      <c r="B2381" s="5" t="inlineStr">
        <is>
          <t>TORNILLO CARROCERIA 1/4 X 2 1/2</t>
        </is>
      </c>
      <c r="C2381" s="5" t="inlineStr">
        <is>
          <t>TORNILLERIA</t>
        </is>
      </c>
      <c r="D2381" s="11" t="n">
        <v>234</v>
      </c>
      <c r="E2381" s="12" t="n">
        <v>22396.53</v>
      </c>
      <c r="F2381" s="12" t="n">
        <v>26919.36</v>
      </c>
      <c r="G2381" s="14">
        <f>E2381/SUM(E$2:E$4165)</f>
        <v/>
      </c>
      <c r="H2381" s="14">
        <f>H2380+G2381</f>
        <v/>
      </c>
      <c r="I2381" s="5">
        <f>IF(H2381&lt;=p_rot_a,"A",IF(H2381&lt;=p_rot_b,"B","C"))</f>
        <v/>
      </c>
      <c r="J2381" s="5" t="inlineStr">
        <is>
          <t>NO</t>
        </is>
      </c>
    </row>
    <row r="2382">
      <c r="A2382" s="5" t="inlineStr">
        <is>
          <t>351100300991622</t>
        </is>
      </c>
      <c r="B2382" s="5" t="inlineStr">
        <is>
          <t>PAÑO MICRO FIBRA ROLLO 50 UNIDADES 12X12 REUTILIZABLES</t>
        </is>
      </c>
      <c r="C2382" s="5" t="inlineStr">
        <is>
          <t>FERRETERIA GENERAL</t>
        </is>
      </c>
      <c r="D2382" s="11" t="n">
        <v>10</v>
      </c>
      <c r="E2382" s="12" t="n">
        <v>22393.81</v>
      </c>
      <c r="F2382" s="12" t="n">
        <v>74393.81</v>
      </c>
      <c r="G2382" s="14">
        <f>E2382/SUM(E$2:E$4165)</f>
        <v/>
      </c>
      <c r="H2382" s="14">
        <f>H2381+G2382</f>
        <v/>
      </c>
      <c r="I2382" s="5">
        <f>IF(H2382&lt;=p_rot_a,"A",IF(H2382&lt;=p_rot_b,"B","C"))</f>
        <v/>
      </c>
      <c r="J2382" s="5" t="inlineStr">
        <is>
          <t>NO</t>
        </is>
      </c>
    </row>
    <row r="2383">
      <c r="A2383" s="5" t="inlineStr">
        <is>
          <t>30528</t>
        </is>
      </c>
      <c r="B2383" s="5" t="inlineStr">
        <is>
          <t xml:space="preserve">VARILLA COPPERWELL 3 M </t>
        </is>
      </c>
      <c r="C2383" s="5" t="inlineStr">
        <is>
          <t>ACCESORIOS ELECTRICOS Y CABLES</t>
        </is>
      </c>
      <c r="D2383" s="11" t="n">
        <v>6</v>
      </c>
      <c r="E2383" s="12" t="n">
        <v>22384.52</v>
      </c>
      <c r="F2383" s="12" t="n">
        <v>77315.75</v>
      </c>
      <c r="G2383" s="14">
        <f>E2383/SUM(E$2:E$4165)</f>
        <v/>
      </c>
      <c r="H2383" s="14">
        <f>H2382+G2383</f>
        <v/>
      </c>
      <c r="I2383" s="5">
        <f>IF(H2383&lt;=p_rot_a,"A",IF(H2383&lt;=p_rot_b,"B","C"))</f>
        <v/>
      </c>
      <c r="J2383" s="5" t="inlineStr">
        <is>
          <t>NO</t>
        </is>
      </c>
    </row>
    <row r="2384">
      <c r="A2384" s="5" t="inlineStr">
        <is>
          <t>7107</t>
        </is>
      </c>
      <c r="B2384" s="5" t="inlineStr">
        <is>
          <t>POXIPOL GRIS 21G</t>
        </is>
      </c>
      <c r="C2384" s="5" t="inlineStr">
        <is>
          <t>FERRETERIA GENERAL</t>
        </is>
      </c>
      <c r="D2384" s="11" t="n">
        <v>30</v>
      </c>
      <c r="E2384" s="12" t="n">
        <v>22376.06</v>
      </c>
      <c r="F2384" s="12" t="n">
        <v>75271.31</v>
      </c>
      <c r="G2384" s="14">
        <f>E2384/SUM(E$2:E$4165)</f>
        <v/>
      </c>
      <c r="H2384" s="14">
        <f>H2383+G2384</f>
        <v/>
      </c>
      <c r="I2384" s="5">
        <f>IF(H2384&lt;=p_rot_a,"A",IF(H2384&lt;=p_rot_b,"B","C"))</f>
        <v/>
      </c>
      <c r="J2384" s="5" t="inlineStr">
        <is>
          <t>NO</t>
        </is>
      </c>
    </row>
    <row r="2385">
      <c r="A2385" s="5" t="inlineStr">
        <is>
          <t>10120007</t>
        </is>
      </c>
      <c r="B2385" s="5" t="inlineStr">
        <is>
          <t>PLATINA 1 1/4 X 1/8</t>
        </is>
      </c>
      <c r="C2385" s="5" t="inlineStr">
        <is>
          <t>PLATINA HIERRO</t>
        </is>
      </c>
      <c r="D2385" s="11" t="n">
        <v>25</v>
      </c>
      <c r="E2385" s="12" t="n">
        <v>22338.5</v>
      </c>
      <c r="F2385" s="12" t="n">
        <v>72874.56</v>
      </c>
      <c r="G2385" s="14">
        <f>E2385/SUM(E$2:E$4165)</f>
        <v/>
      </c>
      <c r="H2385" s="14">
        <f>H2384+G2385</f>
        <v/>
      </c>
      <c r="I2385" s="5">
        <f>IF(H2385&lt;=p_rot_a,"A",IF(H2385&lt;=p_rot_b,"B","C"))</f>
        <v/>
      </c>
      <c r="J2385" s="5" t="inlineStr">
        <is>
          <t>NO</t>
        </is>
      </c>
    </row>
    <row r="2386">
      <c r="A2386" s="5" t="inlineStr">
        <is>
          <t>7805</t>
        </is>
      </c>
      <c r="B2386" s="5" t="inlineStr">
        <is>
          <t>LLAVIN ELECTRICO YALE IZQ</t>
        </is>
      </c>
      <c r="C2386" s="5" t="inlineStr">
        <is>
          <t>FERRETERIA GENERAL</t>
        </is>
      </c>
      <c r="D2386" s="11" t="n">
        <v>3</v>
      </c>
      <c r="E2386" s="12" t="n">
        <v>22236.03</v>
      </c>
      <c r="F2386" s="12" t="n">
        <v>110131.03</v>
      </c>
      <c r="G2386" s="14">
        <f>E2386/SUM(E$2:E$4165)</f>
        <v/>
      </c>
      <c r="H2386" s="14">
        <f>H2385+G2386</f>
        <v/>
      </c>
      <c r="I2386" s="5">
        <f>IF(H2386&lt;=p_rot_a,"A",IF(H2386&lt;=p_rot_b,"B","C"))</f>
        <v/>
      </c>
      <c r="J2386" s="5" t="inlineStr">
        <is>
          <t>NO</t>
        </is>
      </c>
    </row>
    <row r="2387">
      <c r="A2387" s="5" t="inlineStr">
        <is>
          <t>7146</t>
        </is>
      </c>
      <c r="B2387" s="5" t="inlineStr">
        <is>
          <t>PICAPORTE 2 1/2 BLISTER DORADO PID 125</t>
        </is>
      </c>
      <c r="C2387" s="5" t="inlineStr">
        <is>
          <t>FERRETERIA GENERAL</t>
        </is>
      </c>
      <c r="D2387" s="11" t="n">
        <v>66</v>
      </c>
      <c r="E2387" s="12" t="n">
        <v>22227.93</v>
      </c>
      <c r="F2387" s="12" t="n">
        <v>40631.04</v>
      </c>
      <c r="G2387" s="14">
        <f>E2387/SUM(E$2:E$4165)</f>
        <v/>
      </c>
      <c r="H2387" s="14">
        <f>H2386+G2387</f>
        <v/>
      </c>
      <c r="I2387" s="5">
        <f>IF(H2387&lt;=p_rot_a,"A",IF(H2387&lt;=p_rot_b,"B","C"))</f>
        <v/>
      </c>
      <c r="J2387" s="5" t="inlineStr">
        <is>
          <t>NO</t>
        </is>
      </c>
    </row>
    <row r="2388">
      <c r="A2388" s="5" t="inlineStr">
        <is>
          <t>71585</t>
        </is>
      </c>
      <c r="B2388" s="5" t="inlineStr">
        <is>
          <t>TOTAL NIVEL ALUMINIO 120CM/48  TMT212028 // TMT212086</t>
        </is>
      </c>
      <c r="C2388" s="5" t="inlineStr">
        <is>
          <t>FERRETERIA GENERAL</t>
        </is>
      </c>
      <c r="D2388" s="11" t="n">
        <v>8</v>
      </c>
      <c r="E2388" s="12" t="n">
        <v>22205.6</v>
      </c>
      <c r="F2388" s="12" t="n">
        <v>81146.36</v>
      </c>
      <c r="G2388" s="14">
        <f>E2388/SUM(E$2:E$4165)</f>
        <v/>
      </c>
      <c r="H2388" s="14">
        <f>H2387+G2388</f>
        <v/>
      </c>
      <c r="I2388" s="5">
        <f>IF(H2388&lt;=p_rot_a,"A",IF(H2388&lt;=p_rot_b,"B","C"))</f>
        <v/>
      </c>
      <c r="J2388" s="5" t="inlineStr">
        <is>
          <t>NO</t>
        </is>
      </c>
    </row>
    <row r="2389">
      <c r="A2389" s="5" t="inlineStr">
        <is>
          <t>351100300991908</t>
        </is>
      </c>
      <c r="B2389" s="5" t="inlineStr">
        <is>
          <t>CHINT BREAKER PARCHE 2X100 CON CAJA IP31</t>
        </is>
      </c>
      <c r="C2389" s="5" t="inlineStr">
        <is>
          <t>SIN CATEGORIA</t>
        </is>
      </c>
      <c r="D2389" s="11" t="n">
        <v>6</v>
      </c>
      <c r="E2389" s="12" t="n">
        <v>22170.72</v>
      </c>
      <c r="F2389" s="12" t="n">
        <v>80310.72</v>
      </c>
      <c r="G2389" s="14">
        <f>E2389/SUM(E$2:E$4165)</f>
        <v/>
      </c>
      <c r="H2389" s="14">
        <f>H2388+G2389</f>
        <v/>
      </c>
      <c r="I2389" s="5">
        <f>IF(H2389&lt;=p_rot_a,"A",IF(H2389&lt;=p_rot_b,"B","C"))</f>
        <v/>
      </c>
      <c r="J2389" s="5" t="inlineStr">
        <is>
          <t>NO</t>
        </is>
      </c>
    </row>
    <row r="2390">
      <c r="A2390" s="5" t="inlineStr">
        <is>
          <t>351100300991785</t>
        </is>
      </c>
      <c r="B2390" s="5" t="inlineStr">
        <is>
          <t>ESQUINERO PANEL ACANALADO CRISTOBAL GOLD SIKL 1X1 2.90M</t>
        </is>
      </c>
      <c r="C2390" s="5" t="inlineStr">
        <is>
          <t>SIN CATEGORIA</t>
        </is>
      </c>
      <c r="D2390" s="11" t="n">
        <v>17</v>
      </c>
      <c r="E2390" s="12" t="n">
        <v>22112.79</v>
      </c>
      <c r="F2390" s="12" t="n">
        <v>42631.14</v>
      </c>
      <c r="G2390" s="14">
        <f>E2390/SUM(E$2:E$4165)</f>
        <v/>
      </c>
      <c r="H2390" s="14">
        <f>H2389+G2390</f>
        <v/>
      </c>
      <c r="I2390" s="5">
        <f>IF(H2390&lt;=p_rot_a,"A",IF(H2390&lt;=p_rot_b,"B","C"))</f>
        <v/>
      </c>
      <c r="J2390" s="5" t="inlineStr">
        <is>
          <t>NO</t>
        </is>
      </c>
    </row>
    <row r="2391">
      <c r="A2391" s="5" t="inlineStr">
        <is>
          <t>351100300992643</t>
        </is>
      </c>
      <c r="B2391" s="5" t="inlineStr">
        <is>
          <t>FACHALETA ANDES MIX 34X50CM CAJA 1.70M2</t>
        </is>
      </c>
      <c r="C2391" s="5" t="inlineStr">
        <is>
          <t>SIN CATEGORIA</t>
        </is>
      </c>
      <c r="D2391" s="11" t="n">
        <v>15</v>
      </c>
      <c r="E2391" s="12" t="n">
        <v>22106.68</v>
      </c>
      <c r="F2391" s="12" t="n">
        <v>169946.42</v>
      </c>
      <c r="G2391" s="14">
        <f>E2391/SUM(E$2:E$4165)</f>
        <v/>
      </c>
      <c r="H2391" s="14">
        <f>H2390+G2391</f>
        <v/>
      </c>
      <c r="I2391" s="5">
        <f>IF(H2391&lt;=p_rot_a,"A",IF(H2391&lt;=p_rot_b,"B","C"))</f>
        <v/>
      </c>
      <c r="J2391" s="5" t="inlineStr">
        <is>
          <t>NO</t>
        </is>
      </c>
    </row>
    <row r="2392">
      <c r="A2392" s="5" t="inlineStr">
        <is>
          <t>351100300992626</t>
        </is>
      </c>
      <c r="B2392" s="5" t="inlineStr">
        <is>
          <t>MUEBLE ULTRA LUJO PIEDRA SINT BLANCO MARMOL CON ESPEJO LED SUSPEDINDO 80CM X 50CM ZT-RW0380-M1</t>
        </is>
      </c>
      <c r="C2392" s="5" t="inlineStr">
        <is>
          <t>LOZA SANITARIA</t>
        </is>
      </c>
      <c r="D2392" s="11" t="n">
        <v>1</v>
      </c>
      <c r="E2392" s="12" t="n">
        <v>22095.58</v>
      </c>
      <c r="F2392" s="12" t="n">
        <v>88495.58</v>
      </c>
      <c r="G2392" s="14">
        <f>E2392/SUM(E$2:E$4165)</f>
        <v/>
      </c>
      <c r="H2392" s="14">
        <f>H2391+G2392</f>
        <v/>
      </c>
      <c r="I2392" s="5">
        <f>IF(H2392&lt;=p_rot_a,"A",IF(H2392&lt;=p_rot_b,"B","C"))</f>
        <v/>
      </c>
      <c r="J2392" s="5" t="inlineStr">
        <is>
          <t>NO</t>
        </is>
      </c>
    </row>
    <row r="2393">
      <c r="A2393" s="5" t="inlineStr">
        <is>
          <t>420420973</t>
        </is>
      </c>
      <c r="B2393" s="5" t="inlineStr">
        <is>
          <t>PROTECTO CORROTEC MATE ROJO OXIDO 6515 1 GL (3.785L)</t>
        </is>
      </c>
      <c r="C2393" s="5" t="inlineStr">
        <is>
          <t>SIN CATEGORIA</t>
        </is>
      </c>
      <c r="D2393" s="11" t="n">
        <v>4</v>
      </c>
      <c r="E2393" s="12" t="n">
        <v>22071.57</v>
      </c>
      <c r="F2393" s="12" t="n">
        <v>60285.73</v>
      </c>
      <c r="G2393" s="14">
        <f>E2393/SUM(E$2:E$4165)</f>
        <v/>
      </c>
      <c r="H2393" s="14">
        <f>H2392+G2393</f>
        <v/>
      </c>
      <c r="I2393" s="5">
        <f>IF(H2393&lt;=p_rot_a,"A",IF(H2393&lt;=p_rot_b,"B","C"))</f>
        <v/>
      </c>
      <c r="J2393" s="5" t="inlineStr">
        <is>
          <t>NO</t>
        </is>
      </c>
    </row>
    <row r="2394">
      <c r="A2394" s="5" t="inlineStr">
        <is>
          <t>PINT-PA-0028</t>
        </is>
      </c>
      <c r="B2394" s="5" t="inlineStr">
        <is>
          <t>LANCO MAXIMA SATIN TINT 1/4 MA762-5</t>
        </is>
      </c>
      <c r="C2394" s="5" t="inlineStr">
        <is>
          <t>PINTURA ACRILICA</t>
        </is>
      </c>
      <c r="D2394" s="11" t="n">
        <v>8</v>
      </c>
      <c r="E2394" s="12" t="n">
        <v>22058</v>
      </c>
      <c r="F2394" s="12" t="n">
        <v>49911.5</v>
      </c>
      <c r="G2394" s="14">
        <f>E2394/SUM(E$2:E$4165)</f>
        <v/>
      </c>
      <c r="H2394" s="14">
        <f>H2393+G2394</f>
        <v/>
      </c>
      <c r="I2394" s="5">
        <f>IF(H2394&lt;=p_rot_a,"A",IF(H2394&lt;=p_rot_b,"B","C"))</f>
        <v/>
      </c>
      <c r="J2394" s="5" t="inlineStr">
        <is>
          <t>NO</t>
        </is>
      </c>
    </row>
    <row r="2395">
      <c r="A2395" s="5" t="inlineStr">
        <is>
          <t>71498</t>
        </is>
      </c>
      <c r="B2395" s="5" t="inlineStr">
        <is>
          <t>TORNILLO MADERA 10X1</t>
        </is>
      </c>
      <c r="C2395" s="5" t="inlineStr">
        <is>
          <t>TORNILLERIA</t>
        </is>
      </c>
      <c r="D2395" s="11" t="n">
        <v>1247</v>
      </c>
      <c r="E2395" s="12" t="n">
        <v>21975.64</v>
      </c>
      <c r="F2395" s="12" t="n">
        <v>27321.42</v>
      </c>
      <c r="G2395" s="14">
        <f>E2395/SUM(E$2:E$4165)</f>
        <v/>
      </c>
      <c r="H2395" s="14">
        <f>H2394+G2395</f>
        <v/>
      </c>
      <c r="I2395" s="5">
        <f>IF(H2395&lt;=p_rot_a,"A",IF(H2395&lt;=p_rot_b,"B","C"))</f>
        <v/>
      </c>
      <c r="J2395" s="5" t="inlineStr">
        <is>
          <t>NO</t>
        </is>
      </c>
    </row>
    <row r="2396">
      <c r="A2396" s="5" t="inlineStr">
        <is>
          <t>9148</t>
        </is>
      </c>
      <c r="B2396" s="5" t="inlineStr">
        <is>
          <t>$$ VIEJO UNION CONDUIT 1/2 LIVIANO</t>
        </is>
      </c>
      <c r="C2396" s="5" t="inlineStr">
        <is>
          <t>ACCESORIOS ELECTRICOS Y CABLES</t>
        </is>
      </c>
      <c r="D2396" s="11" t="n">
        <v>400</v>
      </c>
      <c r="E2396" s="12" t="n">
        <v>21951.51</v>
      </c>
      <c r="F2396" s="12" t="n">
        <v>35105.31</v>
      </c>
      <c r="G2396" s="14">
        <f>E2396/SUM(E$2:E$4165)</f>
        <v/>
      </c>
      <c r="H2396" s="14">
        <f>H2395+G2396</f>
        <v/>
      </c>
      <c r="I2396" s="5">
        <f>IF(H2396&lt;=p_rot_a,"A",IF(H2396&lt;=p_rot_b,"B","C"))</f>
        <v/>
      </c>
      <c r="J2396" s="5" t="inlineStr">
        <is>
          <t>NO</t>
        </is>
      </c>
    </row>
    <row r="2397">
      <c r="A2397" s="5" t="inlineStr">
        <is>
          <t>73463</t>
        </is>
      </c>
      <c r="B2397" s="5" t="inlineStr">
        <is>
          <t>MECATE 8MM POLIETILENO</t>
        </is>
      </c>
      <c r="C2397" s="5" t="inlineStr">
        <is>
          <t>FERRETERIA GENERAL</t>
        </is>
      </c>
      <c r="D2397" s="11" t="n">
        <v>112</v>
      </c>
      <c r="E2397" s="12" t="n">
        <v>21929.6</v>
      </c>
      <c r="F2397" s="12" t="n">
        <v>35728</v>
      </c>
      <c r="G2397" s="14">
        <f>E2397/SUM(E$2:E$4165)</f>
        <v/>
      </c>
      <c r="H2397" s="14">
        <f>H2396+G2397</f>
        <v/>
      </c>
      <c r="I2397" s="5">
        <f>IF(H2397&lt;=p_rot_a,"A",IF(H2397&lt;=p_rot_b,"B","C"))</f>
        <v/>
      </c>
      <c r="J2397" s="5" t="inlineStr">
        <is>
          <t>NO</t>
        </is>
      </c>
    </row>
    <row r="2398">
      <c r="A2398" s="5" t="inlineStr">
        <is>
          <t>335990566</t>
        </is>
      </c>
      <c r="B2398" s="5" t="inlineStr">
        <is>
          <t>NOVA EXTENSION PINTOR 122-244CM EXP-14896</t>
        </is>
      </c>
      <c r="C2398" s="5" t="inlineStr">
        <is>
          <t>PINTURAS Y SELLADORES</t>
        </is>
      </c>
      <c r="D2398" s="11" t="n">
        <v>8</v>
      </c>
      <c r="E2398" s="12" t="n">
        <v>21899.46</v>
      </c>
      <c r="F2398" s="12" t="n">
        <v>71691.61</v>
      </c>
      <c r="G2398" s="14">
        <f>E2398/SUM(E$2:E$4165)</f>
        <v/>
      </c>
      <c r="H2398" s="14">
        <f>H2397+G2398</f>
        <v/>
      </c>
      <c r="I2398" s="5">
        <f>IF(H2398&lt;=p_rot_a,"A",IF(H2398&lt;=p_rot_b,"B","C"))</f>
        <v/>
      </c>
      <c r="J2398" s="5" t="inlineStr">
        <is>
          <t>NO</t>
        </is>
      </c>
    </row>
    <row r="2399">
      <c r="A2399" s="5" t="inlineStr">
        <is>
          <t>300992910</t>
        </is>
      </c>
      <c r="B2399" s="5" t="inlineStr">
        <is>
          <t>LAVATORIO TIPO BOWL MANCHESTER 50X33X16 CM BCYP8740-165-C</t>
        </is>
      </c>
      <c r="C2399" s="5" t="inlineStr">
        <is>
          <t>IMPORTACION LOZA</t>
        </is>
      </c>
      <c r="D2399" s="11" t="n">
        <v>1</v>
      </c>
      <c r="E2399" s="12" t="n">
        <v>21754.21</v>
      </c>
      <c r="F2399" s="12" t="n">
        <v>41415.93</v>
      </c>
      <c r="G2399" s="14">
        <f>E2399/SUM(E$2:E$4165)</f>
        <v/>
      </c>
      <c r="H2399" s="14">
        <f>H2398+G2399</f>
        <v/>
      </c>
      <c r="I2399" s="5">
        <f>IF(H2399&lt;=p_rot_a,"A",IF(H2399&lt;=p_rot_b,"B","C"))</f>
        <v/>
      </c>
      <c r="J2399" s="5" t="inlineStr">
        <is>
          <t>NO</t>
        </is>
      </c>
    </row>
    <row r="2400">
      <c r="A2400" s="5" t="inlineStr">
        <is>
          <t>71462</t>
        </is>
      </c>
      <c r="B2400" s="5" t="inlineStr">
        <is>
          <t>$$ CEDAZO ZARANDA 1/4 O 4 X 4</t>
        </is>
      </c>
      <c r="C2400" s="5" t="inlineStr">
        <is>
          <t>FERRETERIA GENERAL</t>
        </is>
      </c>
      <c r="D2400" s="11" t="n">
        <v>31</v>
      </c>
      <c r="E2400" s="12" t="n">
        <v>21700.87</v>
      </c>
      <c r="F2400" s="12" t="n">
        <v>78198.37</v>
      </c>
      <c r="G2400" s="14">
        <f>E2400/SUM(E$2:E$4165)</f>
        <v/>
      </c>
      <c r="H2400" s="14">
        <f>H2399+G2400</f>
        <v/>
      </c>
      <c r="I2400" s="5">
        <f>IF(H2400&lt;=p_rot_a,"A",IF(H2400&lt;=p_rot_b,"B","C"))</f>
        <v/>
      </c>
      <c r="J2400" s="5" t="inlineStr">
        <is>
          <t>NO</t>
        </is>
      </c>
    </row>
    <row r="2401">
      <c r="A2401" s="5" t="inlineStr">
        <is>
          <t>10140049</t>
        </is>
      </c>
      <c r="B2401" s="5" t="inlineStr">
        <is>
          <t>TUBO ESTRUCT. RECTANGULAR 2x6 2.38MM NEGRO</t>
        </is>
      </c>
      <c r="C2401" s="5" t="inlineStr">
        <is>
          <t>TUBERIA ESTRUCTURAL</t>
        </is>
      </c>
      <c r="D2401" s="11" t="n">
        <v>7</v>
      </c>
      <c r="E2401" s="12" t="n">
        <v>21694.51</v>
      </c>
      <c r="F2401" s="12" t="n">
        <v>176655.26</v>
      </c>
      <c r="G2401" s="14">
        <f>E2401/SUM(E$2:E$4165)</f>
        <v/>
      </c>
      <c r="H2401" s="14">
        <f>H2400+G2401</f>
        <v/>
      </c>
      <c r="I2401" s="5">
        <f>IF(H2401&lt;=p_rot_a,"A",IF(H2401&lt;=p_rot_b,"B","C"))</f>
        <v/>
      </c>
      <c r="J2401" s="5" t="inlineStr">
        <is>
          <t>NO</t>
        </is>
      </c>
    </row>
    <row r="2402">
      <c r="A2402" s="5" t="inlineStr">
        <is>
          <t>71214</t>
        </is>
      </c>
      <c r="B2402" s="5" t="inlineStr">
        <is>
          <t>TORNILLO CARROCERIA 1/4 X 1 1/2</t>
        </is>
      </c>
      <c r="C2402" s="5" t="inlineStr">
        <is>
          <t>TORNILLERIA</t>
        </is>
      </c>
      <c r="D2402" s="11" t="n">
        <v>572.9</v>
      </c>
      <c r="E2402" s="12" t="n">
        <v>21650.22</v>
      </c>
      <c r="F2402" s="12" t="n">
        <v>31124.97</v>
      </c>
      <c r="G2402" s="14">
        <f>E2402/SUM(E$2:E$4165)</f>
        <v/>
      </c>
      <c r="H2402" s="14">
        <f>H2401+G2402</f>
        <v/>
      </c>
      <c r="I2402" s="5">
        <f>IF(H2402&lt;=p_rot_a,"A",IF(H2402&lt;=p_rot_b,"B","C"))</f>
        <v/>
      </c>
      <c r="J2402" s="5" t="inlineStr">
        <is>
          <t>NO</t>
        </is>
      </c>
    </row>
    <row r="2403">
      <c r="A2403" s="5" t="inlineStr">
        <is>
          <t>351100300991800</t>
        </is>
      </c>
      <c r="B2403" s="5" t="inlineStr">
        <is>
          <t>PANEL ACANALADO K7033-1 GRIS OSCURO 16CM X 2.90M WALL PANEL</t>
        </is>
      </c>
      <c r="C2403" s="5" t="inlineStr">
        <is>
          <t>PANEL ACANALADO INTERIOR</t>
        </is>
      </c>
      <c r="D2403" s="11" t="n">
        <v>12</v>
      </c>
      <c r="E2403" s="12" t="n">
        <v>21566.81</v>
      </c>
      <c r="F2403" s="12" t="n">
        <v>56216.81</v>
      </c>
      <c r="G2403" s="14">
        <f>E2403/SUM(E$2:E$4165)</f>
        <v/>
      </c>
      <c r="H2403" s="14">
        <f>H2402+G2403</f>
        <v/>
      </c>
      <c r="I2403" s="5">
        <f>IF(H2403&lt;=p_rot_a,"A",IF(H2403&lt;=p_rot_b,"B","C"))</f>
        <v/>
      </c>
      <c r="J2403" s="5" t="inlineStr">
        <is>
          <t>NO</t>
        </is>
      </c>
    </row>
    <row r="2404">
      <c r="A2404" s="5" t="inlineStr">
        <is>
          <t>1032</t>
        </is>
      </c>
      <c r="B2404" s="5" t="inlineStr">
        <is>
          <t>CABLE TGP 2X14</t>
        </is>
      </c>
      <c r="C2404" s="5" t="inlineStr">
        <is>
          <t>ACCESORIOS ELECTRICOS Y CABLES</t>
        </is>
      </c>
      <c r="D2404" s="11" t="n">
        <v>133</v>
      </c>
      <c r="E2404" s="12" t="n">
        <v>21549.38</v>
      </c>
      <c r="F2404" s="12" t="n">
        <v>99008.58</v>
      </c>
      <c r="G2404" s="14">
        <f>E2404/SUM(E$2:E$4165)</f>
        <v/>
      </c>
      <c r="H2404" s="14">
        <f>H2403+G2404</f>
        <v/>
      </c>
      <c r="I2404" s="5">
        <f>IF(H2404&lt;=p_rot_a,"A",IF(H2404&lt;=p_rot_b,"B","C"))</f>
        <v/>
      </c>
      <c r="J2404" s="5" t="inlineStr">
        <is>
          <t>NO</t>
        </is>
      </c>
    </row>
    <row r="2405">
      <c r="A2405" s="5" t="inlineStr">
        <is>
          <t>10152</t>
        </is>
      </c>
      <c r="B2405" s="5" t="inlineStr">
        <is>
          <t>LLAVE EMPOTRAR LAINZ 013PF2LC PRICE PFISTER</t>
        </is>
      </c>
      <c r="C2405" s="5" t="inlineStr">
        <is>
          <t>GRIFERIA - ACC. BAÑO Y COCINA</t>
        </is>
      </c>
      <c r="D2405" s="11" t="n">
        <v>5</v>
      </c>
      <c r="E2405" s="12" t="n">
        <v>21492.02</v>
      </c>
      <c r="F2405" s="12" t="n">
        <v>84419.42</v>
      </c>
      <c r="G2405" s="14">
        <f>E2405/SUM(E$2:E$4165)</f>
        <v/>
      </c>
      <c r="H2405" s="14">
        <f>H2404+G2405</f>
        <v/>
      </c>
      <c r="I2405" s="5">
        <f>IF(H2405&lt;=p_rot_a,"A",IF(H2405&lt;=p_rot_b,"B","C"))</f>
        <v/>
      </c>
      <c r="J2405" s="5" t="inlineStr">
        <is>
          <t>NO</t>
        </is>
      </c>
    </row>
    <row r="2406">
      <c r="A2406" s="5" t="inlineStr">
        <is>
          <t>72679</t>
        </is>
      </c>
      <c r="B2406" s="5" t="inlineStr">
        <is>
          <t>BANDEJA METALICA GYPSUM 14 BATEA</t>
        </is>
      </c>
      <c r="C2406" s="5" t="inlineStr">
        <is>
          <t>FERRETERIA GENERAL</t>
        </is>
      </c>
      <c r="D2406" s="11" t="n">
        <v>18</v>
      </c>
      <c r="E2406" s="12" t="n">
        <v>21442.42</v>
      </c>
      <c r="F2406" s="12" t="n">
        <v>74137.64</v>
      </c>
      <c r="G2406" s="14">
        <f>E2406/SUM(E$2:E$4165)</f>
        <v/>
      </c>
      <c r="H2406" s="14">
        <f>H2405+G2406</f>
        <v/>
      </c>
      <c r="I2406" s="5">
        <f>IF(H2406&lt;=p_rot_a,"A",IF(H2406&lt;=p_rot_b,"B","C"))</f>
        <v/>
      </c>
      <c r="J2406" s="5" t="inlineStr">
        <is>
          <t>NO</t>
        </is>
      </c>
    </row>
    <row r="2407">
      <c r="A2407" s="5" t="inlineStr">
        <is>
          <t>41562</t>
        </is>
      </c>
      <c r="B2407" s="5" t="inlineStr">
        <is>
          <t>AGARRADERA 693-1AB</t>
        </is>
      </c>
      <c r="C2407" s="5" t="inlineStr">
        <is>
          <t>FERRETERIA GENERAL</t>
        </is>
      </c>
      <c r="D2407" s="11" t="n">
        <v>22</v>
      </c>
      <c r="E2407" s="12" t="n">
        <v>21434.09</v>
      </c>
      <c r="F2407" s="12" t="n">
        <v>47272.13</v>
      </c>
      <c r="G2407" s="14">
        <f>E2407/SUM(E$2:E$4165)</f>
        <v/>
      </c>
      <c r="H2407" s="14">
        <f>H2406+G2407</f>
        <v/>
      </c>
      <c r="I2407" s="5">
        <f>IF(H2407&lt;=p_rot_a,"A",IF(H2407&lt;=p_rot_b,"B","C"))</f>
        <v/>
      </c>
      <c r="J2407" s="5" t="inlineStr">
        <is>
          <t>NO</t>
        </is>
      </c>
    </row>
    <row r="2408">
      <c r="A2408" s="5" t="inlineStr">
        <is>
          <t>9144</t>
        </is>
      </c>
      <c r="B2408" s="5" t="inlineStr">
        <is>
          <t>TUBO EMT 3/4 UL</t>
        </is>
      </c>
      <c r="C2408" s="5" t="inlineStr">
        <is>
          <t>ACCESORIOS ELECTRICOS Y CABLES</t>
        </is>
      </c>
      <c r="D2408" s="11" t="n">
        <v>13</v>
      </c>
      <c r="E2408" s="12" t="n">
        <v>21417.19</v>
      </c>
      <c r="F2408" s="12" t="n">
        <v>75705.19</v>
      </c>
      <c r="G2408" s="14">
        <f>E2408/SUM(E$2:E$4165)</f>
        <v/>
      </c>
      <c r="H2408" s="14">
        <f>H2407+G2408</f>
        <v/>
      </c>
      <c r="I2408" s="5">
        <f>IF(H2408&lt;=p_rot_a,"A",IF(H2408&lt;=p_rot_b,"B","C"))</f>
        <v/>
      </c>
      <c r="J2408" s="5" t="inlineStr">
        <is>
          <t>NO</t>
        </is>
      </c>
    </row>
    <row r="2409">
      <c r="A2409" s="5" t="inlineStr">
        <is>
          <t>203892</t>
        </is>
      </c>
      <c r="B2409" s="5" t="inlineStr">
        <is>
          <t>TOTAL GUANTE CUERO Y LONA TSP14101</t>
        </is>
      </c>
      <c r="C2409" s="5" t="inlineStr">
        <is>
          <t>FERRETERIA GENERAL</t>
        </is>
      </c>
      <c r="D2409" s="11" t="n">
        <v>29</v>
      </c>
      <c r="E2409" s="12" t="n">
        <v>21394.49</v>
      </c>
      <c r="F2409" s="12" t="n">
        <v>69769.62</v>
      </c>
      <c r="G2409" s="14">
        <f>E2409/SUM(E$2:E$4165)</f>
        <v/>
      </c>
      <c r="H2409" s="14">
        <f>H2408+G2409</f>
        <v/>
      </c>
      <c r="I2409" s="5">
        <f>IF(H2409&lt;=p_rot_a,"A",IF(H2409&lt;=p_rot_b,"B","C"))</f>
        <v/>
      </c>
      <c r="J2409" s="5" t="inlineStr">
        <is>
          <t>NO</t>
        </is>
      </c>
    </row>
    <row r="2410">
      <c r="A2410" s="5" t="inlineStr">
        <is>
          <t>30619</t>
        </is>
      </c>
      <c r="B2410" s="5" t="inlineStr">
        <is>
          <t>BASE PANTALLA LCD 13/60 MOVIL</t>
        </is>
      </c>
      <c r="C2410" s="5" t="inlineStr">
        <is>
          <t>FERRETERIA GENERAL</t>
        </is>
      </c>
      <c r="D2410" s="11" t="n">
        <v>7</v>
      </c>
      <c r="E2410" s="12" t="n">
        <v>21383.35</v>
      </c>
      <c r="F2410" s="12" t="n">
        <v>74841.72</v>
      </c>
      <c r="G2410" s="14">
        <f>E2410/SUM(E$2:E$4165)</f>
        <v/>
      </c>
      <c r="H2410" s="14">
        <f>H2409+G2410</f>
        <v/>
      </c>
      <c r="I2410" s="5">
        <f>IF(H2410&lt;=p_rot_a,"A",IF(H2410&lt;=p_rot_b,"B","C"))</f>
        <v/>
      </c>
      <c r="J2410" s="5" t="inlineStr">
        <is>
          <t>NO</t>
        </is>
      </c>
    </row>
    <row r="2411">
      <c r="A2411" s="5" t="inlineStr">
        <is>
          <t>7736</t>
        </is>
      </c>
      <c r="B2411" s="5" t="inlineStr">
        <is>
          <t>TAPE VULCANIZADO 130C SCOTCH</t>
        </is>
      </c>
      <c r="C2411" s="5" t="inlineStr">
        <is>
          <t>ACCESORIOS ELECTRICOS Y CABLES</t>
        </is>
      </c>
      <c r="D2411" s="11" t="n">
        <v>7</v>
      </c>
      <c r="E2411" s="12" t="n">
        <v>21336.37</v>
      </c>
      <c r="F2411" s="12" t="n">
        <v>94097.35000000001</v>
      </c>
      <c r="G2411" s="14">
        <f>E2411/SUM(E$2:E$4165)</f>
        <v/>
      </c>
      <c r="H2411" s="14">
        <f>H2410+G2411</f>
        <v/>
      </c>
      <c r="I2411" s="5">
        <f>IF(H2411&lt;=p_rot_a,"A",IF(H2411&lt;=p_rot_b,"B","C"))</f>
        <v/>
      </c>
      <c r="J2411" s="5" t="inlineStr">
        <is>
          <t>NO</t>
        </is>
      </c>
    </row>
    <row r="2412">
      <c r="A2412" s="5" t="inlineStr">
        <is>
          <t>9220</t>
        </is>
      </c>
      <c r="B2412" s="5" t="inlineStr">
        <is>
          <t>SIFON PVC 2 SIN REGISTRO</t>
        </is>
      </c>
      <c r="C2412" s="5" t="inlineStr">
        <is>
          <t>TUBERIA PVC, CANOAS Y ACCESORIOS</t>
        </is>
      </c>
      <c r="D2412" s="11" t="n">
        <v>8</v>
      </c>
      <c r="E2412" s="12" t="n">
        <v>21334.35</v>
      </c>
      <c r="F2412" s="12" t="n">
        <v>52814.35</v>
      </c>
      <c r="G2412" s="14">
        <f>E2412/SUM(E$2:E$4165)</f>
        <v/>
      </c>
      <c r="H2412" s="14">
        <f>H2411+G2412</f>
        <v/>
      </c>
      <c r="I2412" s="5">
        <f>IF(H2412&lt;=p_rot_a,"A",IF(H2412&lt;=p_rot_b,"B","C"))</f>
        <v/>
      </c>
      <c r="J2412" s="5" t="inlineStr">
        <is>
          <t>NO</t>
        </is>
      </c>
    </row>
    <row r="2413">
      <c r="A2413" s="5" t="inlineStr">
        <is>
          <t>10120010</t>
        </is>
      </c>
      <c r="B2413" s="5" t="inlineStr">
        <is>
          <t>PLATINA 1 1/2 X 3/16</t>
        </is>
      </c>
      <c r="C2413" s="5" t="inlineStr">
        <is>
          <t>PLATINA HIERRO</t>
        </is>
      </c>
      <c r="D2413" s="11" t="n">
        <v>14</v>
      </c>
      <c r="E2413" s="12" t="n">
        <v>21249.56</v>
      </c>
      <c r="F2413" s="12" t="n">
        <v>74983.78</v>
      </c>
      <c r="G2413" s="14">
        <f>E2413/SUM(E$2:E$4165)</f>
        <v/>
      </c>
      <c r="H2413" s="14">
        <f>H2412+G2413</f>
        <v/>
      </c>
      <c r="I2413" s="5">
        <f>IF(H2413&lt;=p_rot_a,"A",IF(H2413&lt;=p_rot_b,"B","C"))</f>
        <v/>
      </c>
      <c r="J2413" s="5" t="inlineStr">
        <is>
          <t>NO</t>
        </is>
      </c>
    </row>
    <row r="2414">
      <c r="A2414" s="5" t="inlineStr">
        <is>
          <t>73370</t>
        </is>
      </c>
      <c r="B2414" s="5" t="inlineStr">
        <is>
          <t>TRUPER ESCUADRA CARPINTERO10  EC-10</t>
        </is>
      </c>
      <c r="C2414" s="5" t="inlineStr">
        <is>
          <t>FERRETERIA GENERAL</t>
        </is>
      </c>
      <c r="D2414" s="11" t="n">
        <v>15</v>
      </c>
      <c r="E2414" s="12" t="n">
        <v>21248.38</v>
      </c>
      <c r="F2414" s="12" t="n">
        <v>50266.75</v>
      </c>
      <c r="G2414" s="14">
        <f>E2414/SUM(E$2:E$4165)</f>
        <v/>
      </c>
      <c r="H2414" s="14">
        <f>H2413+G2414</f>
        <v/>
      </c>
      <c r="I2414" s="5">
        <f>IF(H2414&lt;=p_rot_a,"A",IF(H2414&lt;=p_rot_b,"B","C"))</f>
        <v/>
      </c>
      <c r="J2414" s="5" t="inlineStr">
        <is>
          <t>NO</t>
        </is>
      </c>
    </row>
    <row r="2415">
      <c r="A2415" s="5" t="inlineStr">
        <is>
          <t>351100300992302</t>
        </is>
      </c>
      <c r="B2415" s="5" t="inlineStr">
        <is>
          <t>HUNTER SOPORTE DE TELEVISION, 26 - 65, CAPACIDAD 50KG HO-1472 BASE PANTALLA</t>
        </is>
      </c>
      <c r="C2415" s="5" t="inlineStr">
        <is>
          <t>IMPORTACION FERRETERIA GENERAL</t>
        </is>
      </c>
      <c r="D2415" s="11" t="n">
        <v>10</v>
      </c>
      <c r="E2415" s="12" t="n">
        <v>21212.3</v>
      </c>
      <c r="F2415" s="12" t="n">
        <v>42424.6</v>
      </c>
      <c r="G2415" s="14">
        <f>E2415/SUM(E$2:E$4165)</f>
        <v/>
      </c>
      <c r="H2415" s="14">
        <f>H2414+G2415</f>
        <v/>
      </c>
      <c r="I2415" s="5">
        <f>IF(H2415&lt;=p_rot_a,"A",IF(H2415&lt;=p_rot_b,"B","C"))</f>
        <v/>
      </c>
      <c r="J2415" s="5" t="inlineStr">
        <is>
          <t>NO</t>
        </is>
      </c>
    </row>
    <row r="2416">
      <c r="A2416" s="5" t="inlineStr">
        <is>
          <t>7313</t>
        </is>
      </c>
      <c r="B2416" s="5" t="inlineStr">
        <is>
          <t>LOCTITE SUPER BONDER PRECISION 5G 1628820</t>
        </is>
      </c>
      <c r="C2416" s="5" t="inlineStr">
        <is>
          <t>FERRETERIA GENERAL</t>
        </is>
      </c>
      <c r="D2416" s="11" t="n">
        <v>27</v>
      </c>
      <c r="E2416" s="12" t="n">
        <v>21197.39</v>
      </c>
      <c r="F2416" s="12" t="n">
        <v>74809.49000000001</v>
      </c>
      <c r="G2416" s="14">
        <f>E2416/SUM(E$2:E$4165)</f>
        <v/>
      </c>
      <c r="H2416" s="14">
        <f>H2415+G2416</f>
        <v/>
      </c>
      <c r="I2416" s="5">
        <f>IF(H2416&lt;=p_rot_a,"A",IF(H2416&lt;=p_rot_b,"B","C"))</f>
        <v/>
      </c>
      <c r="J2416" s="5" t="inlineStr">
        <is>
          <t>NO</t>
        </is>
      </c>
    </row>
    <row r="2417">
      <c r="A2417" s="5" t="inlineStr">
        <is>
          <t>PINT-PA-0090</t>
        </is>
      </c>
      <c r="B2417" s="5" t="inlineStr">
        <is>
          <t>SUPRA SATIN ACCENT CUBETA VA3684-2</t>
        </is>
      </c>
      <c r="C2417" s="5" t="inlineStr">
        <is>
          <t>PINTURA ACRILICA</t>
        </is>
      </c>
      <c r="D2417" s="11" t="n">
        <v>1</v>
      </c>
      <c r="E2417" s="12" t="n">
        <v>21188.62</v>
      </c>
      <c r="F2417" s="12" t="n">
        <v>57522.12</v>
      </c>
      <c r="G2417" s="14">
        <f>E2417/SUM(E$2:E$4165)</f>
        <v/>
      </c>
      <c r="H2417" s="14">
        <f>H2416+G2417</f>
        <v/>
      </c>
      <c r="I2417" s="5">
        <f>IF(H2417&lt;=p_rot_a,"A",IF(H2417&lt;=p_rot_b,"B","C"))</f>
        <v/>
      </c>
      <c r="J2417" s="5" t="inlineStr">
        <is>
          <t>NO</t>
        </is>
      </c>
    </row>
    <row r="2418">
      <c r="A2418" s="5" t="inlineStr">
        <is>
          <t>30682</t>
        </is>
      </c>
      <c r="B2418" s="5" t="inlineStr">
        <is>
          <t>TRI CIRCLE CERRA PRINCIPAL DE LUJO TC8051-AC COBRE ANTIGUO LLAVIN</t>
        </is>
      </c>
      <c r="C2418" s="5" t="inlineStr">
        <is>
          <t>FERRETERIA GENERAL</t>
        </is>
      </c>
      <c r="D2418" s="11" t="n">
        <v>4</v>
      </c>
      <c r="E2418" s="12" t="n">
        <v>21161.93</v>
      </c>
      <c r="F2418" s="12" t="n">
        <v>65508.53</v>
      </c>
      <c r="G2418" s="14">
        <f>E2418/SUM(E$2:E$4165)</f>
        <v/>
      </c>
      <c r="H2418" s="14">
        <f>H2417+G2418</f>
        <v/>
      </c>
      <c r="I2418" s="5">
        <f>IF(H2418&lt;=p_rot_a,"A",IF(H2418&lt;=p_rot_b,"B","C"))</f>
        <v/>
      </c>
      <c r="J2418" s="5" t="inlineStr">
        <is>
          <t>NO</t>
        </is>
      </c>
    </row>
    <row r="2419">
      <c r="A2419" s="5" t="inlineStr">
        <is>
          <t>30491</t>
        </is>
      </c>
      <c r="B2419" s="5" t="inlineStr">
        <is>
          <t>BASE MEDIDOR GYS 100A JYS 100A</t>
        </is>
      </c>
      <c r="C2419" s="5" t="inlineStr">
        <is>
          <t>ACCESORIOS ELECTRICOS Y CABLES</t>
        </is>
      </c>
      <c r="D2419" s="11" t="n">
        <v>11</v>
      </c>
      <c r="E2419" s="12" t="n">
        <v>21137.69</v>
      </c>
      <c r="F2419" s="12" t="n">
        <v>65178.85</v>
      </c>
      <c r="G2419" s="14">
        <f>E2419/SUM(E$2:E$4165)</f>
        <v/>
      </c>
      <c r="H2419" s="14">
        <f>H2418+G2419</f>
        <v/>
      </c>
      <c r="I2419" s="5">
        <f>IF(H2419&lt;=p_rot_a,"A",IF(H2419&lt;=p_rot_b,"B","C"))</f>
        <v/>
      </c>
      <c r="J2419" s="5" t="inlineStr">
        <is>
          <t>NO</t>
        </is>
      </c>
    </row>
    <row r="2420">
      <c r="A2420" s="5" t="inlineStr">
        <is>
          <t>PINT-PA-0006</t>
        </is>
      </c>
      <c r="B2420" s="5" t="inlineStr">
        <is>
          <t>CORONA DURA LILA OFERTA CUBETA</t>
        </is>
      </c>
      <c r="C2420" s="5" t="inlineStr">
        <is>
          <t>PINTURA ACRILICA</t>
        </is>
      </c>
      <c r="D2420" s="11" t="n">
        <v>3</v>
      </c>
      <c r="E2420" s="12" t="n">
        <v>21111.35</v>
      </c>
      <c r="F2420" s="12" t="n">
        <v>53097.35</v>
      </c>
      <c r="G2420" s="14">
        <f>E2420/SUM(E$2:E$4165)</f>
        <v/>
      </c>
      <c r="H2420" s="14">
        <f>H2419+G2420</f>
        <v/>
      </c>
      <c r="I2420" s="5">
        <f>IF(H2420&lt;=p_rot_a,"A",IF(H2420&lt;=p_rot_b,"B","C"))</f>
        <v/>
      </c>
      <c r="J2420" s="5" t="inlineStr">
        <is>
          <t>NO</t>
        </is>
      </c>
    </row>
    <row r="2421">
      <c r="A2421" s="5" t="inlineStr">
        <is>
          <t>351100300991311</t>
        </is>
      </c>
      <c r="B2421" s="5" t="inlineStr">
        <is>
          <t>PANTALLA 10.26 PULG PARA VEHICULO FUNCION CARPLAY Y ANDROID AUTO</t>
        </is>
      </c>
      <c r="C2421" s="5" t="inlineStr">
        <is>
          <t>ACCESORIOS ELECTRICOS Y CABLES</t>
        </is>
      </c>
      <c r="D2421" s="11" t="n">
        <v>1</v>
      </c>
      <c r="E2421" s="12" t="n">
        <v>21097.35</v>
      </c>
      <c r="F2421" s="12" t="n">
        <v>53097.35</v>
      </c>
      <c r="G2421" s="14">
        <f>E2421/SUM(E$2:E$4165)</f>
        <v/>
      </c>
      <c r="H2421" s="14">
        <f>H2420+G2421</f>
        <v/>
      </c>
      <c r="I2421" s="5">
        <f>IF(H2421&lt;=p_rot_a,"A",IF(H2421&lt;=p_rot_b,"B","C"))</f>
        <v/>
      </c>
      <c r="J2421" s="5" t="inlineStr">
        <is>
          <t>NO</t>
        </is>
      </c>
    </row>
    <row r="2422">
      <c r="A2422" s="5" t="inlineStr">
        <is>
          <t>7108</t>
        </is>
      </c>
      <c r="B2422" s="5" t="inlineStr">
        <is>
          <t>POXIPOL TRANSPARENTE 16G</t>
        </is>
      </c>
      <c r="C2422" s="5" t="inlineStr">
        <is>
          <t>FERRETERIA GENERAL</t>
        </is>
      </c>
      <c r="D2422" s="11" t="n">
        <v>29</v>
      </c>
      <c r="E2422" s="12" t="n">
        <v>21096.66</v>
      </c>
      <c r="F2422" s="12" t="n">
        <v>73255.33</v>
      </c>
      <c r="G2422" s="14">
        <f>E2422/SUM(E$2:E$4165)</f>
        <v/>
      </c>
      <c r="H2422" s="14">
        <f>H2421+G2422</f>
        <v/>
      </c>
      <c r="I2422" s="5">
        <f>IF(H2422&lt;=p_rot_a,"A",IF(H2422&lt;=p_rot_b,"B","C"))</f>
        <v/>
      </c>
      <c r="J2422" s="5" t="inlineStr">
        <is>
          <t>NO</t>
        </is>
      </c>
    </row>
    <row r="2423">
      <c r="A2423" s="5" t="inlineStr">
        <is>
          <t>72653</t>
        </is>
      </c>
      <c r="B2423" s="5" t="inlineStr">
        <is>
          <t>INDUMA BISAGRA 1X11/2 T1103-0108</t>
        </is>
      </c>
      <c r="C2423" s="5" t="inlineStr">
        <is>
          <t>FERRETERIA GENERAL</t>
        </is>
      </c>
      <c r="D2423" s="11" t="n">
        <v>109</v>
      </c>
      <c r="E2423" s="12" t="n">
        <v>21007.8</v>
      </c>
      <c r="F2423" s="12" t="n">
        <v>47368.8</v>
      </c>
      <c r="G2423" s="14">
        <f>E2423/SUM(E$2:E$4165)</f>
        <v/>
      </c>
      <c r="H2423" s="14">
        <f>H2422+G2423</f>
        <v/>
      </c>
      <c r="I2423" s="5">
        <f>IF(H2423&lt;=p_rot_a,"A",IF(H2423&lt;=p_rot_b,"B","C"))</f>
        <v/>
      </c>
      <c r="J2423" s="5" t="inlineStr">
        <is>
          <t>NO</t>
        </is>
      </c>
    </row>
    <row r="2424">
      <c r="A2424" s="5" t="inlineStr">
        <is>
          <t>351100300991929</t>
        </is>
      </c>
      <c r="B2424" s="5" t="inlineStr">
        <is>
          <t>LAVATORIO TIPO BOWL RJ 1025 NEGRO MARMOLEADO</t>
        </is>
      </c>
      <c r="C2424" s="5" t="inlineStr">
        <is>
          <t>LOZA SANITARIA</t>
        </is>
      </c>
      <c r="D2424" s="11" t="n">
        <v>2</v>
      </c>
      <c r="E2424" s="12" t="n">
        <v>20989.69</v>
      </c>
      <c r="F2424" s="12" t="n">
        <v>78495.69</v>
      </c>
      <c r="G2424" s="14">
        <f>E2424/SUM(E$2:E$4165)</f>
        <v/>
      </c>
      <c r="H2424" s="14">
        <f>H2423+G2424</f>
        <v/>
      </c>
      <c r="I2424" s="5">
        <f>IF(H2424&lt;=p_rot_a,"A",IF(H2424&lt;=p_rot_b,"B","C"))</f>
        <v/>
      </c>
      <c r="J2424" s="5" t="inlineStr">
        <is>
          <t>NO</t>
        </is>
      </c>
    </row>
    <row r="2425">
      <c r="A2425" s="5" t="inlineStr">
        <is>
          <t>15310</t>
        </is>
      </c>
      <c r="B2425" s="5" t="inlineStr">
        <is>
          <t>TOTAL GUANTE CUERO SOLDAR LARGO TSP15161</t>
        </is>
      </c>
      <c r="C2425" s="5" t="inlineStr">
        <is>
          <t>FERRETERIA GENERAL</t>
        </is>
      </c>
      <c r="D2425" s="11" t="n">
        <v>11</v>
      </c>
      <c r="E2425" s="12" t="n">
        <v>20927.24</v>
      </c>
      <c r="F2425" s="12" t="n">
        <v>71743.94</v>
      </c>
      <c r="G2425" s="14">
        <f>E2425/SUM(E$2:E$4165)</f>
        <v/>
      </c>
      <c r="H2425" s="14">
        <f>H2424+G2425</f>
        <v/>
      </c>
      <c r="I2425" s="5">
        <f>IF(H2425&lt;=p_rot_a,"A",IF(H2425&lt;=p_rot_b,"B","C"))</f>
        <v/>
      </c>
      <c r="J2425" s="5" t="inlineStr">
        <is>
          <t>NO</t>
        </is>
      </c>
    </row>
    <row r="2426">
      <c r="A2426" s="5" t="inlineStr">
        <is>
          <t>351100300991508</t>
        </is>
      </c>
      <c r="B2426" s="5" t="inlineStr">
        <is>
          <t>PFISTER LLAVE LAVATORIO BOWL 12 17/32 MAIA 040-PFLC</t>
        </is>
      </c>
      <c r="C2426" s="5" t="inlineStr">
        <is>
          <t>GRIFERIA - ACC. BAÑO Y COCINA</t>
        </is>
      </c>
      <c r="D2426" s="11" t="n">
        <v>3</v>
      </c>
      <c r="E2426" s="12" t="n">
        <v>20890.71</v>
      </c>
      <c r="F2426" s="12" t="n">
        <v>90526.41</v>
      </c>
      <c r="G2426" s="14">
        <f>E2426/SUM(E$2:E$4165)</f>
        <v/>
      </c>
      <c r="H2426" s="14">
        <f>H2425+G2426</f>
        <v/>
      </c>
      <c r="I2426" s="5">
        <f>IF(H2426&lt;=p_rot_a,"A",IF(H2426&lt;=p_rot_b,"B","C"))</f>
        <v/>
      </c>
      <c r="J2426" s="5" t="inlineStr">
        <is>
          <t>NO</t>
        </is>
      </c>
    </row>
    <row r="2427">
      <c r="A2427" s="5" t="inlineStr">
        <is>
          <t>351100300991862</t>
        </is>
      </c>
      <c r="B2427" s="5" t="inlineStr">
        <is>
          <t>JAPPY LLAVE FREGADERO NEGRA JA-GRI-001</t>
        </is>
      </c>
      <c r="C2427" s="5" t="inlineStr">
        <is>
          <t>GRIFERIA - ACC. BAÑO Y COCINA</t>
        </is>
      </c>
      <c r="D2427" s="11" t="n">
        <v>8</v>
      </c>
      <c r="E2427" s="12" t="n">
        <v>20874.44</v>
      </c>
      <c r="F2427" s="12" t="n">
        <v>56254.84</v>
      </c>
      <c r="G2427" s="14">
        <f>E2427/SUM(E$2:E$4165)</f>
        <v/>
      </c>
      <c r="H2427" s="14">
        <f>H2426+G2427</f>
        <v/>
      </c>
      <c r="I2427" s="5">
        <f>IF(H2427&lt;=p_rot_a,"A",IF(H2427&lt;=p_rot_b,"B","C"))</f>
        <v/>
      </c>
      <c r="J2427" s="5" t="inlineStr">
        <is>
          <t>NO</t>
        </is>
      </c>
    </row>
    <row r="2428">
      <c r="A2428" s="5" t="inlineStr">
        <is>
          <t>3525T590587</t>
        </is>
      </c>
      <c r="B2428" s="5" t="inlineStr">
        <is>
          <t>TOTAL JUEGO CAJA DE HERRAMIENTAS 3PCS 14-17-20 TPBXK0032</t>
        </is>
      </c>
      <c r="C2428" s="5" t="inlineStr">
        <is>
          <t>FERRETERIA GENERAL</t>
        </is>
      </c>
      <c r="D2428" s="11" t="n">
        <v>4</v>
      </c>
      <c r="E2428" s="12" t="n">
        <v>20853.83</v>
      </c>
      <c r="F2428" s="12" t="n">
        <v>81475.42999999999</v>
      </c>
      <c r="G2428" s="14">
        <f>E2428/SUM(E$2:E$4165)</f>
        <v/>
      </c>
      <c r="H2428" s="14">
        <f>H2427+G2428</f>
        <v/>
      </c>
      <c r="I2428" s="5">
        <f>IF(H2428&lt;=p_rot_a,"A",IF(H2428&lt;=p_rot_b,"B","C"))</f>
        <v/>
      </c>
      <c r="J2428" s="5" t="inlineStr">
        <is>
          <t>NO</t>
        </is>
      </c>
    </row>
    <row r="2429">
      <c r="A2429" s="5" t="inlineStr">
        <is>
          <t>351100300991486</t>
        </is>
      </c>
      <c r="B2429" s="5" t="inlineStr">
        <is>
          <t>AQUA PLUS ASPERSION NEGRA CON MANGUERA 22865</t>
        </is>
      </c>
      <c r="C2429" s="5" t="inlineStr">
        <is>
          <t>GRIFERIA - ACC. BAÑO Y COCINA</t>
        </is>
      </c>
      <c r="D2429" s="11" t="n">
        <v>11</v>
      </c>
      <c r="E2429" s="12" t="n">
        <v>20838.3</v>
      </c>
      <c r="F2429" s="12" t="n">
        <v>76286.11</v>
      </c>
      <c r="G2429" s="14">
        <f>E2429/SUM(E$2:E$4165)</f>
        <v/>
      </c>
      <c r="H2429" s="14">
        <f>H2428+G2429</f>
        <v/>
      </c>
      <c r="I2429" s="5">
        <f>IF(H2429&lt;=p_rot_a,"A",IF(H2429&lt;=p_rot_b,"B","C"))</f>
        <v/>
      </c>
      <c r="J2429" s="5" t="inlineStr">
        <is>
          <t>NO</t>
        </is>
      </c>
    </row>
    <row r="2430">
      <c r="A2430" s="5" t="inlineStr">
        <is>
          <t>7887</t>
        </is>
      </c>
      <c r="B2430" s="5" t="inlineStr">
        <is>
          <t>RIEL P/GAVETA 16</t>
        </is>
      </c>
      <c r="C2430" s="5" t="inlineStr">
        <is>
          <t>FERRETERIA GENERAL</t>
        </is>
      </c>
      <c r="D2430" s="11" t="n">
        <v>31</v>
      </c>
      <c r="E2430" s="12" t="n">
        <v>20818.67</v>
      </c>
      <c r="F2430" s="12" t="n">
        <v>35112.77</v>
      </c>
      <c r="G2430" s="14">
        <f>E2430/SUM(E$2:E$4165)</f>
        <v/>
      </c>
      <c r="H2430" s="14">
        <f>H2429+G2430</f>
        <v/>
      </c>
      <c r="I2430" s="5">
        <f>IF(H2430&lt;=p_rot_a,"A",IF(H2430&lt;=p_rot_b,"B","C"))</f>
        <v/>
      </c>
      <c r="J2430" s="5" t="inlineStr">
        <is>
          <t>NO</t>
        </is>
      </c>
    </row>
    <row r="2431">
      <c r="A2431" s="5" t="inlineStr">
        <is>
          <t>111273</t>
        </is>
      </c>
      <c r="B2431" s="5" t="inlineStr">
        <is>
          <t>LLAVE LAVATORIO SENCILLA CRUZ 90125 EZ-FLO</t>
        </is>
      </c>
      <c r="C2431" s="5" t="inlineStr">
        <is>
          <t>GRIFERIA - ACC. BAÑO Y COCINA</t>
        </is>
      </c>
      <c r="D2431" s="11" t="n">
        <v>10</v>
      </c>
      <c r="E2431" s="12" t="n">
        <v>20744.45</v>
      </c>
      <c r="F2431" s="12" t="n">
        <v>74486.55</v>
      </c>
      <c r="G2431" s="14">
        <f>E2431/SUM(E$2:E$4165)</f>
        <v/>
      </c>
      <c r="H2431" s="14">
        <f>H2430+G2431</f>
        <v/>
      </c>
      <c r="I2431" s="5">
        <f>IF(H2431&lt;=p_rot_a,"A",IF(H2431&lt;=p_rot_b,"B","C"))</f>
        <v/>
      </c>
      <c r="J2431" s="5" t="inlineStr">
        <is>
          <t>NO</t>
        </is>
      </c>
    </row>
    <row r="2432">
      <c r="A2432" s="5" t="inlineStr">
        <is>
          <t>351100300992553</t>
        </is>
      </c>
      <c r="B2432" s="5" t="inlineStr">
        <is>
          <t>BOSCH TALADRO 1/2 X 750W GSB 13 + 5 BROCAS + ESTUCHE</t>
        </is>
      </c>
      <c r="C2432" s="5" t="inlineStr">
        <is>
          <t>TALADROS</t>
        </is>
      </c>
      <c r="D2432" s="11" t="n">
        <v>11</v>
      </c>
      <c r="E2432" s="12" t="n">
        <v>20720</v>
      </c>
      <c r="F2432" s="12" t="n">
        <v>339820</v>
      </c>
      <c r="G2432" s="14">
        <f>E2432/SUM(E$2:E$4165)</f>
        <v/>
      </c>
      <c r="H2432" s="14">
        <f>H2431+G2432</f>
        <v/>
      </c>
      <c r="I2432" s="5">
        <f>IF(H2432&lt;=p_rot_a,"A",IF(H2432&lt;=p_rot_b,"B","C"))</f>
        <v/>
      </c>
      <c r="J2432" s="5" t="inlineStr">
        <is>
          <t>NO</t>
        </is>
      </c>
    </row>
    <row r="2433">
      <c r="A2433" s="5" t="inlineStr">
        <is>
          <t>3058</t>
        </is>
      </c>
      <c r="B2433" s="5" t="inlineStr">
        <is>
          <t>CH BREAKER 2X60</t>
        </is>
      </c>
      <c r="C2433" s="5" t="inlineStr">
        <is>
          <t>ACCESORIOS ELECTRICOS Y CABLES</t>
        </is>
      </c>
      <c r="D2433" s="11" t="n">
        <v>6</v>
      </c>
      <c r="E2433" s="12" t="n">
        <v>20710.36</v>
      </c>
      <c r="F2433" s="12" t="n">
        <v>96362</v>
      </c>
      <c r="G2433" s="14">
        <f>E2433/SUM(E$2:E$4165)</f>
        <v/>
      </c>
      <c r="H2433" s="14">
        <f>H2432+G2433</f>
        <v/>
      </c>
      <c r="I2433" s="5">
        <f>IF(H2433&lt;=p_rot_a,"A",IF(H2433&lt;=p_rot_b,"B","C"))</f>
        <v/>
      </c>
      <c r="J2433" s="5" t="inlineStr">
        <is>
          <t>NO</t>
        </is>
      </c>
    </row>
    <row r="2434">
      <c r="A2434" s="5" t="inlineStr">
        <is>
          <t>351100300991131</t>
        </is>
      </c>
      <c r="B2434" s="5" t="inlineStr">
        <is>
          <t>WADFOW JUEGO ACOPLE MANGUERA RAPIDO 3PCS WQC2E33</t>
        </is>
      </c>
      <c r="C2434" s="5" t="inlineStr">
        <is>
          <t>FERRETERIA GENERAL</t>
        </is>
      </c>
      <c r="D2434" s="11" t="n">
        <v>38</v>
      </c>
      <c r="E2434" s="12" t="n">
        <v>20682.44</v>
      </c>
      <c r="F2434" s="12" t="n">
        <v>48485.03</v>
      </c>
      <c r="G2434" s="14">
        <f>E2434/SUM(E$2:E$4165)</f>
        <v/>
      </c>
      <c r="H2434" s="14">
        <f>H2433+G2434</f>
        <v/>
      </c>
      <c r="I2434" s="5">
        <f>IF(H2434&lt;=p_rot_a,"A",IF(H2434&lt;=p_rot_b,"B","C"))</f>
        <v/>
      </c>
      <c r="J2434" s="5" t="inlineStr">
        <is>
          <t>NO</t>
        </is>
      </c>
    </row>
    <row r="2435">
      <c r="A2435" s="5" t="inlineStr">
        <is>
          <t>7979</t>
        </is>
      </c>
      <c r="B2435" s="5" t="inlineStr">
        <is>
          <t>SIFON CENTRO C/PERA GRACIELA/FAMA NB101</t>
        </is>
      </c>
      <c r="C2435" s="5" t="inlineStr">
        <is>
          <t>FERRETERIA GENERAL</t>
        </is>
      </c>
      <c r="D2435" s="11" t="n">
        <v>22</v>
      </c>
      <c r="E2435" s="12" t="n">
        <v>20629.24</v>
      </c>
      <c r="F2435" s="12" t="n">
        <v>57454.6</v>
      </c>
      <c r="G2435" s="14">
        <f>E2435/SUM(E$2:E$4165)</f>
        <v/>
      </c>
      <c r="H2435" s="14">
        <f>H2434+G2435</f>
        <v/>
      </c>
      <c r="I2435" s="5">
        <f>IF(H2435&lt;=p_rot_a,"A",IF(H2435&lt;=p_rot_b,"B","C"))</f>
        <v/>
      </c>
      <c r="J2435" s="5" t="inlineStr">
        <is>
          <t>NO</t>
        </is>
      </c>
    </row>
    <row r="2436">
      <c r="A2436" s="5" t="inlineStr">
        <is>
          <t>351100300992542</t>
        </is>
      </c>
      <c r="B2436" s="5" t="inlineStr">
        <is>
          <t>BOSCH HIDROLAVADORA 2000 PSI 300L/H GHP 200</t>
        </is>
      </c>
      <c r="C2436" s="5" t="inlineStr">
        <is>
          <t>SIN CATEGORIA</t>
        </is>
      </c>
      <c r="D2436" s="11" t="n">
        <v>2</v>
      </c>
      <c r="E2436" s="12" t="n">
        <v>20597.5</v>
      </c>
      <c r="F2436" s="12" t="n">
        <v>170397.5</v>
      </c>
      <c r="G2436" s="14">
        <f>E2436/SUM(E$2:E$4165)</f>
        <v/>
      </c>
      <c r="H2436" s="14">
        <f>H2435+G2436</f>
        <v/>
      </c>
      <c r="I2436" s="5">
        <f>IF(H2436&lt;=p_rot_a,"A",IF(H2436&lt;=p_rot_b,"B","C"))</f>
        <v/>
      </c>
      <c r="J2436" s="5" t="inlineStr">
        <is>
          <t>NO</t>
        </is>
      </c>
    </row>
    <row r="2437">
      <c r="A2437" s="5" t="inlineStr">
        <is>
          <t>351100300990198</t>
        </is>
      </c>
      <c r="B2437" s="5" t="inlineStr">
        <is>
          <t>TOTAL ESPATULA 3 THT83806</t>
        </is>
      </c>
      <c r="C2437" s="5" t="inlineStr">
        <is>
          <t>FERRETERIA GENERAL</t>
        </is>
      </c>
      <c r="D2437" s="11" t="n">
        <v>35</v>
      </c>
      <c r="E2437" s="12" t="n">
        <v>20588.76</v>
      </c>
      <c r="F2437" s="12" t="n">
        <v>45450.56</v>
      </c>
      <c r="G2437" s="14">
        <f>E2437/SUM(E$2:E$4165)</f>
        <v/>
      </c>
      <c r="H2437" s="14">
        <f>H2436+G2437</f>
        <v/>
      </c>
      <c r="I2437" s="5">
        <f>IF(H2437&lt;=p_rot_a,"A",IF(H2437&lt;=p_rot_b,"B","C"))</f>
        <v/>
      </c>
      <c r="J2437" s="5" t="inlineStr">
        <is>
          <t>NO</t>
        </is>
      </c>
    </row>
    <row r="2438">
      <c r="A2438" s="5" t="inlineStr">
        <is>
          <t>1195</t>
        </is>
      </c>
      <c r="B2438" s="5" t="inlineStr">
        <is>
          <t>ADOQUIN 6GX10AX20L GRIS M2</t>
        </is>
      </c>
      <c r="C2438" s="5" t="inlineStr">
        <is>
          <t>BLOQUES, VARILLAS, MALLAS</t>
        </is>
      </c>
      <c r="D2438" s="11" t="n">
        <v>11</v>
      </c>
      <c r="E2438" s="12" t="n">
        <v>20582.76</v>
      </c>
      <c r="F2438" s="12" t="n">
        <v>112571.25</v>
      </c>
      <c r="G2438" s="14">
        <f>E2438/SUM(E$2:E$4165)</f>
        <v/>
      </c>
      <c r="H2438" s="14">
        <f>H2437+G2438</f>
        <v/>
      </c>
      <c r="I2438" s="5">
        <f>IF(H2438&lt;=p_rot_a,"A",IF(H2438&lt;=p_rot_b,"B","C"))</f>
        <v/>
      </c>
      <c r="J2438" s="5" t="inlineStr">
        <is>
          <t>NO</t>
        </is>
      </c>
    </row>
    <row r="2439">
      <c r="A2439" s="5" t="inlineStr">
        <is>
          <t>351100300991418</t>
        </is>
      </c>
      <c r="B2439" s="5" t="inlineStr">
        <is>
          <t>TOTAL RODILLERA PVC 8 /1/2 PAR THKPT0201</t>
        </is>
      </c>
      <c r="C2439" s="5" t="inlineStr">
        <is>
          <t>CERAMICAS, AZULEJOS, PORCELANATOS</t>
        </is>
      </c>
      <c r="D2439" s="11" t="n">
        <v>5</v>
      </c>
      <c r="E2439" s="12" t="n">
        <v>20569.39</v>
      </c>
      <c r="F2439" s="12" t="n">
        <v>42079.2</v>
      </c>
      <c r="G2439" s="14">
        <f>E2439/SUM(E$2:E$4165)</f>
        <v/>
      </c>
      <c r="H2439" s="14">
        <f>H2438+G2439</f>
        <v/>
      </c>
      <c r="I2439" s="5">
        <f>IF(H2439&lt;=p_rot_a,"A",IF(H2439&lt;=p_rot_b,"B","C"))</f>
        <v/>
      </c>
      <c r="J2439" s="5" t="inlineStr">
        <is>
          <t>NO</t>
        </is>
      </c>
    </row>
    <row r="2440">
      <c r="A2440" s="5" t="inlineStr">
        <is>
          <t>73283</t>
        </is>
      </c>
      <c r="B2440" s="5" t="inlineStr">
        <is>
          <t>TOTAL ENGRAPADORA 4-14MM THT311425</t>
        </is>
      </c>
      <c r="C2440" s="5" t="inlineStr">
        <is>
          <t>FERRETERIA GENERAL</t>
        </is>
      </c>
      <c r="D2440" s="11" t="n">
        <v>15</v>
      </c>
      <c r="E2440" s="12" t="n">
        <v>20562.19</v>
      </c>
      <c r="F2440" s="12" t="n">
        <v>69134.28999999999</v>
      </c>
      <c r="G2440" s="14">
        <f>E2440/SUM(E$2:E$4165)</f>
        <v/>
      </c>
      <c r="H2440" s="14">
        <f>H2439+G2440</f>
        <v/>
      </c>
      <c r="I2440" s="5">
        <f>IF(H2440&lt;=p_rot_a,"A",IF(H2440&lt;=p_rot_b,"B","C"))</f>
        <v/>
      </c>
      <c r="J2440" s="5" t="inlineStr">
        <is>
          <t>NO</t>
        </is>
      </c>
    </row>
    <row r="2441">
      <c r="A2441" s="5" t="inlineStr">
        <is>
          <t>351100300992898</t>
        </is>
      </c>
      <c r="B2441" s="5" t="inlineStr">
        <is>
          <t>DUREX BLANCO MATE CUBETA DE736-2</t>
        </is>
      </c>
      <c r="C2441" s="5" t="inlineStr">
        <is>
          <t>ANTICORROSIVOS Y BASE ACEITE</t>
        </is>
      </c>
      <c r="D2441" s="11" t="n">
        <v>1</v>
      </c>
      <c r="E2441" s="12" t="n">
        <v>20555.17</v>
      </c>
      <c r="F2441" s="12" t="n">
        <v>68137.17</v>
      </c>
      <c r="G2441" s="14">
        <f>E2441/SUM(E$2:E$4165)</f>
        <v/>
      </c>
      <c r="H2441" s="14">
        <f>H2440+G2441</f>
        <v/>
      </c>
      <c r="I2441" s="5">
        <f>IF(H2441&lt;=p_rot_a,"A",IF(H2441&lt;=p_rot_b,"B","C"))</f>
        <v/>
      </c>
      <c r="J2441" s="5" t="inlineStr">
        <is>
          <t>NO</t>
        </is>
      </c>
    </row>
    <row r="2442">
      <c r="A2442" s="5" t="inlineStr">
        <is>
          <t>351100300992266</t>
        </is>
      </c>
      <c r="B2442" s="5" t="inlineStr">
        <is>
          <t>SUR CUBETA ULTRA DRY</t>
        </is>
      </c>
      <c r="C2442" s="5" t="inlineStr">
        <is>
          <t>SIN CATEGORIA</t>
        </is>
      </c>
      <c r="D2442" s="11" t="n">
        <v>1</v>
      </c>
      <c r="E2442" s="12" t="n">
        <v>20539.46</v>
      </c>
      <c r="F2442" s="12" t="n">
        <v>70796.46000000001</v>
      </c>
      <c r="G2442" s="14">
        <f>E2442/SUM(E$2:E$4165)</f>
        <v/>
      </c>
      <c r="H2442" s="14">
        <f>H2441+G2442</f>
        <v/>
      </c>
      <c r="I2442" s="5">
        <f>IF(H2442&lt;=p_rot_a,"A",IF(H2442&lt;=p_rot_b,"B","C"))</f>
        <v/>
      </c>
      <c r="J2442" s="5" t="inlineStr">
        <is>
          <t>NO</t>
        </is>
      </c>
    </row>
    <row r="2443">
      <c r="A2443" s="5" t="inlineStr">
        <is>
          <t>71426</t>
        </is>
      </c>
      <c r="B2443" s="5" t="inlineStr">
        <is>
          <t>MANGUERA NIVEL 3/8</t>
        </is>
      </c>
      <c r="C2443" s="5" t="inlineStr">
        <is>
          <t>FERRETERIA GENERAL</t>
        </is>
      </c>
      <c r="D2443" s="11" t="n">
        <v>285</v>
      </c>
      <c r="E2443" s="12" t="n">
        <v>20500.96</v>
      </c>
      <c r="F2443" s="12" t="n">
        <v>53646.71</v>
      </c>
      <c r="G2443" s="14">
        <f>E2443/SUM(E$2:E$4165)</f>
        <v/>
      </c>
      <c r="H2443" s="14">
        <f>H2442+G2443</f>
        <v/>
      </c>
      <c r="I2443" s="5">
        <f>IF(H2443&lt;=p_rot_a,"A",IF(H2443&lt;=p_rot_b,"B","C"))</f>
        <v/>
      </c>
      <c r="J2443" s="5" t="inlineStr">
        <is>
          <t>NO</t>
        </is>
      </c>
    </row>
    <row r="2444">
      <c r="A2444" s="5" t="inlineStr">
        <is>
          <t>72761</t>
        </is>
      </c>
      <c r="B2444" s="5" t="inlineStr">
        <is>
          <t>$$ CEDAZO GALLINERO 90cm x 30m</t>
        </is>
      </c>
      <c r="C2444" s="5" t="inlineStr">
        <is>
          <t>FERRETERIA GENERAL</t>
        </is>
      </c>
      <c r="D2444" s="11" t="n">
        <v>3</v>
      </c>
      <c r="E2444" s="12" t="n">
        <v>20480.39</v>
      </c>
      <c r="F2444" s="12" t="n">
        <v>33980.39</v>
      </c>
      <c r="G2444" s="14">
        <f>E2444/SUM(E$2:E$4165)</f>
        <v/>
      </c>
      <c r="H2444" s="14">
        <f>H2443+G2444</f>
        <v/>
      </c>
      <c r="I2444" s="5">
        <f>IF(H2444&lt;=p_rot_a,"A",IF(H2444&lt;=p_rot_b,"B","C"))</f>
        <v/>
      </c>
      <c r="J2444" s="5" t="inlineStr">
        <is>
          <t>NO</t>
        </is>
      </c>
    </row>
    <row r="2445">
      <c r="A2445" s="5" t="inlineStr">
        <is>
          <t>6625</t>
        </is>
      </c>
      <c r="B2445" s="5" t="inlineStr">
        <is>
          <t>PROTECTO KORAZA 3825 CUBETA SATIN BLANCO</t>
        </is>
      </c>
      <c r="C2445" s="5" t="inlineStr">
        <is>
          <t>SIN CATEGORIA</t>
        </is>
      </c>
      <c r="D2445" s="11" t="n">
        <v>1</v>
      </c>
      <c r="E2445" s="12" t="n">
        <v>20457.29</v>
      </c>
      <c r="F2445" s="12" t="n">
        <v>73659.28999999999</v>
      </c>
      <c r="G2445" s="14">
        <f>E2445/SUM(E$2:E$4165)</f>
        <v/>
      </c>
      <c r="H2445" s="14">
        <f>H2444+G2445</f>
        <v/>
      </c>
      <c r="I2445" s="5">
        <f>IF(H2445&lt;=p_rot_a,"A",IF(H2445&lt;=p_rot_b,"B","C"))</f>
        <v/>
      </c>
      <c r="J2445" s="5" t="inlineStr">
        <is>
          <t>NO</t>
        </is>
      </c>
    </row>
    <row r="2446">
      <c r="A2446" s="5" t="inlineStr">
        <is>
          <t>111262</t>
        </is>
      </c>
      <c r="B2446" s="5" t="inlineStr">
        <is>
          <t>MANGUERA ABASTO LAVADORA 3/4X3/4 A120</t>
        </is>
      </c>
      <c r="C2446" s="5" t="inlineStr">
        <is>
          <t>FERRETERIA GENERAL</t>
        </is>
      </c>
      <c r="D2446" s="11" t="n">
        <v>11</v>
      </c>
      <c r="E2446" s="12" t="n">
        <v>20456.57</v>
      </c>
      <c r="F2446" s="12" t="n">
        <v>54944.24</v>
      </c>
      <c r="G2446" s="14">
        <f>E2446/SUM(E$2:E$4165)</f>
        <v/>
      </c>
      <c r="H2446" s="14">
        <f>H2445+G2446</f>
        <v/>
      </c>
      <c r="I2446" s="5">
        <f>IF(H2446&lt;=p_rot_a,"A",IF(H2446&lt;=p_rot_b,"B","C"))</f>
        <v/>
      </c>
      <c r="J2446" s="5" t="inlineStr">
        <is>
          <t>NO</t>
        </is>
      </c>
    </row>
    <row r="2447">
      <c r="A2447" s="5" t="inlineStr">
        <is>
          <t>73673</t>
        </is>
      </c>
      <c r="B2447" s="5" t="inlineStr">
        <is>
          <t>APAGADOR PARCHE PLATA 10150V</t>
        </is>
      </c>
      <c r="C2447" s="5" t="inlineStr">
        <is>
          <t>ACCESORIOS ELECTRICOS Y CABLES</t>
        </is>
      </c>
      <c r="D2447" s="11" t="n">
        <v>91</v>
      </c>
      <c r="E2447" s="12" t="n">
        <v>20446.07</v>
      </c>
      <c r="F2447" s="12" t="n">
        <v>65950.37</v>
      </c>
      <c r="G2447" s="14">
        <f>E2447/SUM(E$2:E$4165)</f>
        <v/>
      </c>
      <c r="H2447" s="14">
        <f>H2446+G2447</f>
        <v/>
      </c>
      <c r="I2447" s="5">
        <f>IF(H2447&lt;=p_rot_a,"A",IF(H2447&lt;=p_rot_b,"B","C"))</f>
        <v/>
      </c>
      <c r="J2447" s="5" t="inlineStr">
        <is>
          <t>NO</t>
        </is>
      </c>
    </row>
    <row r="2448">
      <c r="A2448" s="5" t="inlineStr">
        <is>
          <t>73528</t>
        </is>
      </c>
      <c r="B2448" s="5" t="inlineStr">
        <is>
          <t>TRUPER DELANTAL CUERO  9 ESPAC POHE-9C</t>
        </is>
      </c>
      <c r="C2448" s="5" t="inlineStr">
        <is>
          <t>FERRETERIA GENERAL</t>
        </is>
      </c>
      <c r="D2448" s="11" t="n">
        <v>9</v>
      </c>
      <c r="E2448" s="12" t="n">
        <v>20436.04</v>
      </c>
      <c r="F2448" s="12" t="n">
        <v>61037.03</v>
      </c>
      <c r="G2448" s="14">
        <f>E2448/SUM(E$2:E$4165)</f>
        <v/>
      </c>
      <c r="H2448" s="14">
        <f>H2447+G2448</f>
        <v/>
      </c>
      <c r="I2448" s="5">
        <f>IF(H2448&lt;=p_rot_a,"A",IF(H2448&lt;=p_rot_b,"B","C"))</f>
        <v/>
      </c>
      <c r="J2448" s="5" t="inlineStr">
        <is>
          <t>NO</t>
        </is>
      </c>
    </row>
    <row r="2449">
      <c r="A2449" s="5" t="inlineStr">
        <is>
          <t>9192</t>
        </is>
      </c>
      <c r="B2449" s="5" t="inlineStr">
        <is>
          <t>UNION CANOA PECHO PALOMA AMANCO</t>
        </is>
      </c>
      <c r="C2449" s="5" t="inlineStr">
        <is>
          <t>TUBERIA PVC, CANOAS Y ACCESORIOS</t>
        </is>
      </c>
      <c r="D2449" s="11" t="n">
        <v>98</v>
      </c>
      <c r="E2449" s="12" t="n">
        <v>20433.85</v>
      </c>
      <c r="F2449" s="12" t="n">
        <v>70746.53</v>
      </c>
      <c r="G2449" s="14">
        <f>E2449/SUM(E$2:E$4165)</f>
        <v/>
      </c>
      <c r="H2449" s="14">
        <f>H2448+G2449</f>
        <v/>
      </c>
      <c r="I2449" s="5">
        <f>IF(H2449&lt;=p_rot_a,"A",IF(H2449&lt;=p_rot_b,"B","C"))</f>
        <v/>
      </c>
      <c r="J2449" s="5" t="inlineStr">
        <is>
          <t>NO</t>
        </is>
      </c>
    </row>
    <row r="2450">
      <c r="A2450" s="5" t="inlineStr">
        <is>
          <t>351100300992786</t>
        </is>
      </c>
      <c r="B2450" s="5" t="inlineStr">
        <is>
          <t>TORNILLO TECHO 5 P.B</t>
        </is>
      </c>
      <c r="C2450" s="5" t="inlineStr">
        <is>
          <t>TORNILLERIA</t>
        </is>
      </c>
      <c r="D2450" s="11" t="n">
        <v>500</v>
      </c>
      <c r="E2450" s="12" t="n">
        <v>20409.29</v>
      </c>
      <c r="F2450" s="12" t="n">
        <v>64159.29</v>
      </c>
      <c r="G2450" s="14">
        <f>E2450/SUM(E$2:E$4165)</f>
        <v/>
      </c>
      <c r="H2450" s="14">
        <f>H2449+G2450</f>
        <v/>
      </c>
      <c r="I2450" s="5">
        <f>IF(H2450&lt;=p_rot_a,"A",IF(H2450&lt;=p_rot_b,"B","C"))</f>
        <v/>
      </c>
      <c r="J2450" s="5" t="inlineStr">
        <is>
          <t>NO</t>
        </is>
      </c>
    </row>
    <row r="2451">
      <c r="A2451" s="5" t="inlineStr">
        <is>
          <t>30175</t>
        </is>
      </c>
      <c r="B2451" s="5" t="inlineStr">
        <is>
          <t>VARILLA COPPERWELL 1.50 M</t>
        </is>
      </c>
      <c r="C2451" s="5" t="inlineStr">
        <is>
          <t>ACCESORIOS ELECTRICOS Y CABLES</t>
        </is>
      </c>
      <c r="D2451" s="11" t="n">
        <v>13</v>
      </c>
      <c r="E2451" s="12" t="n">
        <v>20405.12</v>
      </c>
      <c r="F2451" s="12" t="n">
        <v>57201</v>
      </c>
      <c r="G2451" s="14">
        <f>E2451/SUM(E$2:E$4165)</f>
        <v/>
      </c>
      <c r="H2451" s="14">
        <f>H2450+G2451</f>
        <v/>
      </c>
      <c r="I2451" s="5">
        <f>IF(H2451&lt;=p_rot_a,"A",IF(H2451&lt;=p_rot_b,"B","C"))</f>
        <v/>
      </c>
      <c r="J2451" s="5" t="inlineStr">
        <is>
          <t>NO</t>
        </is>
      </c>
    </row>
    <row r="2452">
      <c r="A2452" s="5" t="inlineStr">
        <is>
          <t>73966</t>
        </is>
      </c>
      <c r="B2452" s="5" t="inlineStr">
        <is>
          <t>TOTAL TIJERA AVIACION  DERECHA THT523106</t>
        </is>
      </c>
      <c r="C2452" s="5" t="inlineStr">
        <is>
          <t>FERRETERIA GENERAL</t>
        </is>
      </c>
      <c r="D2452" s="11" t="n">
        <v>22</v>
      </c>
      <c r="E2452" s="12" t="n">
        <v>20372.89</v>
      </c>
      <c r="F2452" s="12" t="n">
        <v>72414.55</v>
      </c>
      <c r="G2452" s="14">
        <f>E2452/SUM(E$2:E$4165)</f>
        <v/>
      </c>
      <c r="H2452" s="14">
        <f>H2451+G2452</f>
        <v/>
      </c>
      <c r="I2452" s="5">
        <f>IF(H2452&lt;=p_rot_a,"A",IF(H2452&lt;=p_rot_b,"B","C"))</f>
        <v/>
      </c>
      <c r="J2452" s="5" t="inlineStr">
        <is>
          <t>NO</t>
        </is>
      </c>
    </row>
    <row r="2453">
      <c r="A2453" s="5" t="inlineStr">
        <is>
          <t>72602</t>
        </is>
      </c>
      <c r="B2453" s="5" t="inlineStr">
        <is>
          <t>TOTAL JUEGO LLAVES ALLEN T/CUCHILLA MM THT1061826</t>
        </is>
      </c>
      <c r="C2453" s="5" t="inlineStr">
        <is>
          <t>FERRETERIA GENERAL</t>
        </is>
      </c>
      <c r="D2453" s="11" t="n">
        <v>26</v>
      </c>
      <c r="E2453" s="12" t="n">
        <v>20367.59</v>
      </c>
      <c r="F2453" s="12" t="n">
        <v>55459.15</v>
      </c>
      <c r="G2453" s="14">
        <f>E2453/SUM(E$2:E$4165)</f>
        <v/>
      </c>
      <c r="H2453" s="14">
        <f>H2452+G2453</f>
        <v/>
      </c>
      <c r="I2453" s="5">
        <f>IF(H2453&lt;=p_rot_a,"A",IF(H2453&lt;=p_rot_b,"B","C"))</f>
        <v/>
      </c>
      <c r="J2453" s="5" t="inlineStr">
        <is>
          <t>NO</t>
        </is>
      </c>
    </row>
    <row r="2454">
      <c r="A2454" s="5" t="inlineStr">
        <is>
          <t>351100300991216</t>
        </is>
      </c>
      <c r="B2454" s="5" t="inlineStr">
        <is>
          <t>DIAMOND INODORO S3394 BLANCO BORDE RECTANGULAR SIFON OCULTO ULTRA LUJOSO DOBLE DESCARGA</t>
        </is>
      </c>
      <c r="C2454" s="5" t="inlineStr">
        <is>
          <t>SIN CATEGORIA</t>
        </is>
      </c>
      <c r="D2454" s="11" t="n">
        <v>1</v>
      </c>
      <c r="E2454" s="12" t="n">
        <v>20326.87</v>
      </c>
      <c r="F2454" s="12" t="n">
        <v>69202.73</v>
      </c>
      <c r="G2454" s="14">
        <f>E2454/SUM(E$2:E$4165)</f>
        <v/>
      </c>
      <c r="H2454" s="14">
        <f>H2453+G2454</f>
        <v/>
      </c>
      <c r="I2454" s="5">
        <f>IF(H2454&lt;=p_rot_a,"A",IF(H2454&lt;=p_rot_b,"B","C"))</f>
        <v/>
      </c>
      <c r="J2454" s="5" t="inlineStr">
        <is>
          <t>NO</t>
        </is>
      </c>
    </row>
    <row r="2455">
      <c r="A2455" s="5" t="inlineStr">
        <is>
          <t>93</t>
        </is>
      </c>
      <c r="B2455" s="5" t="inlineStr">
        <is>
          <t>CODO RECTANGULAR PVC PARA BAJANTE CANOA</t>
        </is>
      </c>
      <c r="C2455" s="5" t="inlineStr">
        <is>
          <t>TUBERIA PVC, CANOAS Y ACCESORIOS</t>
        </is>
      </c>
      <c r="D2455" s="11" t="n">
        <v>28</v>
      </c>
      <c r="E2455" s="12" t="n">
        <v>20319.09</v>
      </c>
      <c r="F2455" s="12" t="n">
        <v>73302.37</v>
      </c>
      <c r="G2455" s="14">
        <f>E2455/SUM(E$2:E$4165)</f>
        <v/>
      </c>
      <c r="H2455" s="14">
        <f>H2454+G2455</f>
        <v/>
      </c>
      <c r="I2455" s="5">
        <f>IF(H2455&lt;=p_rot_a,"A",IF(H2455&lt;=p_rot_b,"B","C"))</f>
        <v/>
      </c>
      <c r="J2455" s="5" t="inlineStr">
        <is>
          <t>NO</t>
        </is>
      </c>
    </row>
    <row r="2456">
      <c r="A2456" s="5" t="inlineStr">
        <is>
          <t>7858</t>
        </is>
      </c>
      <c r="B2456" s="5" t="inlineStr">
        <is>
          <t>CONDULETA 1 1/4 UL</t>
        </is>
      </c>
      <c r="C2456" s="5" t="inlineStr">
        <is>
          <t>ACCESORIOS ELECTRICOS Y CABLES</t>
        </is>
      </c>
      <c r="D2456" s="11" t="n">
        <v>43</v>
      </c>
      <c r="E2456" s="12" t="n">
        <v>20272.32</v>
      </c>
      <c r="F2456" s="12" t="n">
        <v>47933.21</v>
      </c>
      <c r="G2456" s="14">
        <f>E2456/SUM(E$2:E$4165)</f>
        <v/>
      </c>
      <c r="H2456" s="14">
        <f>H2455+G2456</f>
        <v/>
      </c>
      <c r="I2456" s="5">
        <f>IF(H2456&lt;=p_rot_a,"A",IF(H2456&lt;=p_rot_b,"B","C"))</f>
        <v/>
      </c>
      <c r="J2456" s="5" t="inlineStr">
        <is>
          <t>NO</t>
        </is>
      </c>
    </row>
    <row r="2457">
      <c r="A2457" s="5" t="inlineStr">
        <is>
          <t>72220</t>
        </is>
      </c>
      <c r="B2457" s="5" t="inlineStr">
        <is>
          <t>TORNILLO METAL 10X1</t>
        </is>
      </c>
      <c r="C2457" s="5" t="inlineStr">
        <is>
          <t>TORNILLERIA</t>
        </is>
      </c>
      <c r="D2457" s="11" t="n">
        <v>1848</v>
      </c>
      <c r="E2457" s="12" t="n">
        <v>20239.01</v>
      </c>
      <c r="F2457" s="12" t="n">
        <v>33390.45</v>
      </c>
      <c r="G2457" s="14">
        <f>E2457/SUM(E$2:E$4165)</f>
        <v/>
      </c>
      <c r="H2457" s="14">
        <f>H2456+G2457</f>
        <v/>
      </c>
      <c r="I2457" s="5">
        <f>IF(H2457&lt;=p_rot_a,"A",IF(H2457&lt;=p_rot_b,"B","C"))</f>
        <v/>
      </c>
      <c r="J2457" s="5" t="inlineStr">
        <is>
          <t>NO</t>
        </is>
      </c>
    </row>
    <row r="2458">
      <c r="A2458" s="5" t="inlineStr">
        <is>
          <t>7939</t>
        </is>
      </c>
      <c r="B2458" s="5" t="inlineStr">
        <is>
          <t>LIJA MADERA #60</t>
        </is>
      </c>
      <c r="C2458" s="5" t="inlineStr">
        <is>
          <t>FERRETERIA GENERAL</t>
        </is>
      </c>
      <c r="D2458" s="11" t="n">
        <v>100</v>
      </c>
      <c r="E2458" s="12" t="n">
        <v>20187.48</v>
      </c>
      <c r="F2458" s="12" t="n">
        <v>42459.48</v>
      </c>
      <c r="G2458" s="14">
        <f>E2458/SUM(E$2:E$4165)</f>
        <v/>
      </c>
      <c r="H2458" s="14">
        <f>H2457+G2458</f>
        <v/>
      </c>
      <c r="I2458" s="5">
        <f>IF(H2458&lt;=p_rot_a,"A",IF(H2458&lt;=p_rot_b,"B","C"))</f>
        <v/>
      </c>
      <c r="J2458" s="5" t="inlineStr">
        <is>
          <t>NO</t>
        </is>
      </c>
    </row>
    <row r="2459">
      <c r="A2459" s="5" t="inlineStr">
        <is>
          <t>PINT-PA-0069</t>
        </is>
      </c>
      <c r="B2459" s="5" t="inlineStr">
        <is>
          <t>MULTICOLOR OXIDO AZUL CUBETA</t>
        </is>
      </c>
      <c r="C2459" s="5" t="inlineStr">
        <is>
          <t>PINTURA ACRILICA</t>
        </is>
      </c>
      <c r="D2459" s="11" t="n">
        <v>1</v>
      </c>
      <c r="E2459" s="12" t="n">
        <v>20146.9</v>
      </c>
      <c r="F2459" s="12" t="n">
        <v>61946.9</v>
      </c>
      <c r="G2459" s="14">
        <f>E2459/SUM(E$2:E$4165)</f>
        <v/>
      </c>
      <c r="H2459" s="14">
        <f>H2458+G2459</f>
        <v/>
      </c>
      <c r="I2459" s="5">
        <f>IF(H2459&lt;=p_rot_a,"A",IF(H2459&lt;=p_rot_b,"B","C"))</f>
        <v/>
      </c>
      <c r="J2459" s="5" t="inlineStr">
        <is>
          <t>NO</t>
        </is>
      </c>
    </row>
    <row r="2460">
      <c r="A2460" s="5" t="inlineStr">
        <is>
          <t>72979</t>
        </is>
      </c>
      <c r="B2460" s="5" t="inlineStr">
        <is>
          <t>DURETAN NEGRO BLISTER 95 G</t>
        </is>
      </c>
      <c r="C2460" s="5" t="inlineStr">
        <is>
          <t>PINTURAS Y SELLADORES</t>
        </is>
      </c>
      <c r="D2460" s="11" t="n">
        <v>23</v>
      </c>
      <c r="E2460" s="12" t="n">
        <v>20107.09</v>
      </c>
      <c r="F2460" s="12" t="n">
        <v>70461.46000000001</v>
      </c>
      <c r="G2460" s="14">
        <f>E2460/SUM(E$2:E$4165)</f>
        <v/>
      </c>
      <c r="H2460" s="14">
        <f>H2459+G2460</f>
        <v/>
      </c>
      <c r="I2460" s="5">
        <f>IF(H2460&lt;=p_rot_a,"A",IF(H2460&lt;=p_rot_b,"B","C"))</f>
        <v/>
      </c>
      <c r="J2460" s="5" t="inlineStr">
        <is>
          <t>NO</t>
        </is>
      </c>
    </row>
    <row r="2461">
      <c r="A2461" s="5" t="inlineStr">
        <is>
          <t>72384</t>
        </is>
      </c>
      <c r="B2461" s="5" t="inlineStr">
        <is>
          <t>TRUPER PICO ZACHO  TP-5MX</t>
        </is>
      </c>
      <c r="C2461" s="5" t="inlineStr">
        <is>
          <t>FERRETERIA GENERAL</t>
        </is>
      </c>
      <c r="D2461" s="11" t="n">
        <v>7</v>
      </c>
      <c r="E2461" s="12" t="n">
        <v>19996.47</v>
      </c>
      <c r="F2461" s="12" t="n">
        <v>70170.38</v>
      </c>
      <c r="G2461" s="14">
        <f>E2461/SUM(E$2:E$4165)</f>
        <v/>
      </c>
      <c r="H2461" s="14">
        <f>H2460+G2461</f>
        <v/>
      </c>
      <c r="I2461" s="5">
        <f>IF(H2461&lt;=p_rot_a,"A",IF(H2461&lt;=p_rot_b,"B","C"))</f>
        <v/>
      </c>
      <c r="J2461" s="5" t="inlineStr">
        <is>
          <t>NO</t>
        </is>
      </c>
    </row>
    <row r="2462">
      <c r="A2462" s="5" t="inlineStr">
        <is>
          <t>9297</t>
        </is>
      </c>
      <c r="B2462" s="5" t="inlineStr">
        <is>
          <t>COFLEX ADAPTADOR SIFON  UNIVERSAL P-B9030</t>
        </is>
      </c>
      <c r="C2462" s="5" t="inlineStr">
        <is>
          <t>FERRETERIA GENERAL</t>
        </is>
      </c>
      <c r="D2462" s="11" t="n">
        <v>71</v>
      </c>
      <c r="E2462" s="12" t="n">
        <v>19994.38</v>
      </c>
      <c r="F2462" s="12" t="n">
        <v>66402.82000000001</v>
      </c>
      <c r="G2462" s="14">
        <f>E2462/SUM(E$2:E$4165)</f>
        <v/>
      </c>
      <c r="H2462" s="14">
        <f>H2461+G2462</f>
        <v/>
      </c>
      <c r="I2462" s="5">
        <f>IF(H2462&lt;=p_rot_a,"A",IF(H2462&lt;=p_rot_b,"B","C"))</f>
        <v/>
      </c>
      <c r="J2462" s="5" t="inlineStr">
        <is>
          <t>NO</t>
        </is>
      </c>
    </row>
    <row r="2463">
      <c r="A2463" s="5" t="inlineStr">
        <is>
          <t>351100300991784</t>
        </is>
      </c>
      <c r="B2463" s="5" t="inlineStr">
        <is>
          <t>ESQUINERO PANEL ACANALADO ROBLE LUXURY GOLD 1X1 2.90M</t>
        </is>
      </c>
      <c r="C2463" s="5" t="inlineStr">
        <is>
          <t>SIN CATEGORIA</t>
        </is>
      </c>
      <c r="D2463" s="11" t="n">
        <v>13</v>
      </c>
      <c r="E2463" s="12" t="n">
        <v>19973.21</v>
      </c>
      <c r="F2463" s="12" t="n">
        <v>35663.72</v>
      </c>
      <c r="G2463" s="14">
        <f>E2463/SUM(E$2:E$4165)</f>
        <v/>
      </c>
      <c r="H2463" s="14">
        <f>H2462+G2463</f>
        <v/>
      </c>
      <c r="I2463" s="5">
        <f>IF(H2463&lt;=p_rot_a,"A",IF(H2463&lt;=p_rot_b,"B","C"))</f>
        <v/>
      </c>
      <c r="J2463" s="5" t="inlineStr">
        <is>
          <t>NO</t>
        </is>
      </c>
    </row>
    <row r="2464">
      <c r="A2464" s="5" t="inlineStr">
        <is>
          <t>21006</t>
        </is>
      </c>
      <c r="B2464" s="5" t="inlineStr">
        <is>
          <t>TOTAL NIVEL 100CM / 40PULG TMT210028 // TMT210086</t>
        </is>
      </c>
      <c r="C2464" s="5" t="inlineStr">
        <is>
          <t>FERRETERIA GENERAL</t>
        </is>
      </c>
      <c r="D2464" s="11" t="n">
        <v>8</v>
      </c>
      <c r="E2464" s="12" t="n">
        <v>19881.91</v>
      </c>
      <c r="F2464" s="12" t="n">
        <v>69332.27</v>
      </c>
      <c r="G2464" s="14">
        <f>E2464/SUM(E$2:E$4165)</f>
        <v/>
      </c>
      <c r="H2464" s="14">
        <f>H2463+G2464</f>
        <v/>
      </c>
      <c r="I2464" s="5">
        <f>IF(H2464&lt;=p_rot_a,"A",IF(H2464&lt;=p_rot_b,"B","C"))</f>
        <v/>
      </c>
      <c r="J2464" s="5" t="inlineStr">
        <is>
          <t>NO</t>
        </is>
      </c>
    </row>
    <row r="2465">
      <c r="A2465" s="5" t="inlineStr">
        <is>
          <t>71224</t>
        </is>
      </c>
      <c r="B2465" s="5" t="inlineStr">
        <is>
          <t>TORNILLO CARROCERIA 1/4 X 5</t>
        </is>
      </c>
      <c r="C2465" s="5" t="inlineStr">
        <is>
          <t>TORNILLERIA</t>
        </is>
      </c>
      <c r="D2465" s="11" t="n">
        <v>114</v>
      </c>
      <c r="E2465" s="12" t="n">
        <v>19838.72</v>
      </c>
      <c r="F2465" s="12" t="n">
        <v>24484.59</v>
      </c>
      <c r="G2465" s="14">
        <f>E2465/SUM(E$2:E$4165)</f>
        <v/>
      </c>
      <c r="H2465" s="14">
        <f>H2464+G2465</f>
        <v/>
      </c>
      <c r="I2465" s="5">
        <f>IF(H2465&lt;=p_rot_a,"A",IF(H2465&lt;=p_rot_b,"B","C"))</f>
        <v/>
      </c>
      <c r="J2465" s="5" t="inlineStr">
        <is>
          <t>NO</t>
        </is>
      </c>
    </row>
    <row r="2466">
      <c r="A2466" s="5" t="inlineStr">
        <is>
          <t>77</t>
        </is>
      </c>
      <c r="B2466" s="5" t="inlineStr">
        <is>
          <t>POTASA ROCAL 1/8</t>
        </is>
      </c>
      <c r="C2466" s="5" t="inlineStr">
        <is>
          <t>FERRETERIA GENERAL</t>
        </is>
      </c>
      <c r="D2466" s="11" t="n">
        <v>39</v>
      </c>
      <c r="E2466" s="12" t="n">
        <v>19764.65</v>
      </c>
      <c r="F2466" s="12" t="n">
        <v>52515.59</v>
      </c>
      <c r="G2466" s="14">
        <f>E2466/SUM(E$2:E$4165)</f>
        <v/>
      </c>
      <c r="H2466" s="14">
        <f>H2465+G2466</f>
        <v/>
      </c>
      <c r="I2466" s="5">
        <f>IF(H2466&lt;=p_rot_a,"A",IF(H2466&lt;=p_rot_b,"B","C"))</f>
        <v/>
      </c>
      <c r="J2466" s="5" t="inlineStr">
        <is>
          <t>NO</t>
        </is>
      </c>
    </row>
    <row r="2467">
      <c r="A2467" s="5" t="inlineStr">
        <is>
          <t>PINT-AN-0067</t>
        </is>
      </c>
      <c r="B2467" s="5" t="inlineStr">
        <is>
          <t>DUREX BASE AGUA TEJA ANTICORROSIVO 1/4 DE787-5</t>
        </is>
      </c>
      <c r="C2467" s="5" t="inlineStr">
        <is>
          <t>ANTICORROSIVOS Y BASE ACEITE</t>
        </is>
      </c>
      <c r="D2467" s="11" t="n">
        <v>10</v>
      </c>
      <c r="E2467" s="12" t="n">
        <v>19760.77</v>
      </c>
      <c r="F2467" s="12" t="n">
        <v>64513.27</v>
      </c>
      <c r="G2467" s="14">
        <f>E2467/SUM(E$2:E$4165)</f>
        <v/>
      </c>
      <c r="H2467" s="14">
        <f>H2466+G2467</f>
        <v/>
      </c>
      <c r="I2467" s="5">
        <f>IF(H2467&lt;=p_rot_a,"A",IF(H2467&lt;=p_rot_b,"B","C"))</f>
        <v/>
      </c>
      <c r="J2467" s="5" t="inlineStr">
        <is>
          <t>NO</t>
        </is>
      </c>
    </row>
    <row r="2468">
      <c r="A2468" s="5" t="inlineStr">
        <is>
          <t>73217</t>
        </is>
      </c>
      <c r="B2468" s="5" t="inlineStr">
        <is>
          <t>TAPON HULE CUADRADO 1 X 1</t>
        </is>
      </c>
      <c r="C2468" s="5" t="inlineStr">
        <is>
          <t>FERRETERIA GENERAL</t>
        </is>
      </c>
      <c r="D2468" s="11" t="n">
        <v>460</v>
      </c>
      <c r="E2468" s="12" t="n">
        <v>19715.18</v>
      </c>
      <c r="F2468" s="12" t="n">
        <v>40125.38</v>
      </c>
      <c r="G2468" s="14">
        <f>E2468/SUM(E$2:E$4165)</f>
        <v/>
      </c>
      <c r="H2468" s="14">
        <f>H2467+G2468</f>
        <v/>
      </c>
      <c r="I2468" s="5">
        <f>IF(H2468&lt;=p_rot_a,"A",IF(H2468&lt;=p_rot_b,"B","C"))</f>
        <v/>
      </c>
      <c r="J2468" s="5" t="inlineStr">
        <is>
          <t>NO</t>
        </is>
      </c>
    </row>
    <row r="2469">
      <c r="A2469" s="5" t="inlineStr">
        <is>
          <t>60100007</t>
        </is>
      </c>
      <c r="B2469" s="5" t="inlineStr">
        <is>
          <t xml:space="preserve">BOMBILLO LED 28W E27 6500K JUMBO WELLMAX T100 </t>
        </is>
      </c>
      <c r="C2469" s="5" t="inlineStr">
        <is>
          <t>BOMBILLOS Y LAMPARAS</t>
        </is>
      </c>
      <c r="D2469" s="11" t="n">
        <v>16</v>
      </c>
      <c r="E2469" s="12" t="n">
        <v>19701.58</v>
      </c>
      <c r="F2469" s="12" t="n">
        <v>39703.18</v>
      </c>
      <c r="G2469" s="14">
        <f>E2469/SUM(E$2:E$4165)</f>
        <v/>
      </c>
      <c r="H2469" s="14">
        <f>H2468+G2469</f>
        <v/>
      </c>
      <c r="I2469" s="5">
        <f>IF(H2469&lt;=p_rot_a,"A",IF(H2469&lt;=p_rot_b,"B","C"))</f>
        <v/>
      </c>
      <c r="J2469" s="5" t="inlineStr">
        <is>
          <t>NO</t>
        </is>
      </c>
    </row>
    <row r="2470">
      <c r="A2470" s="5" t="inlineStr">
        <is>
          <t>351100300992026</t>
        </is>
      </c>
      <c r="B2470" s="5" t="inlineStr">
        <is>
          <t>$$ FOSET PASAMANOS ANGULAR  40 CM X 11/4 BARS-40A</t>
        </is>
      </c>
      <c r="C2470" s="5" t="inlineStr">
        <is>
          <t>FERRETERIA GENERAL</t>
        </is>
      </c>
      <c r="D2470" s="11" t="n">
        <v>5</v>
      </c>
      <c r="E2470" s="12" t="n">
        <v>19694.01</v>
      </c>
      <c r="F2470" s="12" t="n">
        <v>54366.56</v>
      </c>
      <c r="G2470" s="14">
        <f>E2470/SUM(E$2:E$4165)</f>
        <v/>
      </c>
      <c r="H2470" s="14">
        <f>H2469+G2470</f>
        <v/>
      </c>
      <c r="I2470" s="5">
        <f>IF(H2470&lt;=p_rot_a,"A",IF(H2470&lt;=p_rot_b,"B","C"))</f>
        <v/>
      </c>
      <c r="J2470" s="5" t="inlineStr">
        <is>
          <t>NO</t>
        </is>
      </c>
    </row>
    <row r="2471">
      <c r="A2471" s="5" t="inlineStr">
        <is>
          <t>9141</t>
        </is>
      </c>
      <c r="B2471" s="5" t="inlineStr">
        <is>
          <t>$$ VIEJO TUBO CONDUIT 1 LIVIANO</t>
        </is>
      </c>
      <c r="C2471" s="5" t="inlineStr">
        <is>
          <t>ACCESORIOS ELECTRICOS Y CABLES</t>
        </is>
      </c>
      <c r="D2471" s="11" t="n">
        <v>67</v>
      </c>
      <c r="E2471" s="12" t="n">
        <v>19671.85</v>
      </c>
      <c r="F2471" s="12" t="n">
        <v>88619.47</v>
      </c>
      <c r="G2471" s="14">
        <f>E2471/SUM(E$2:E$4165)</f>
        <v/>
      </c>
      <c r="H2471" s="14">
        <f>H2470+G2471</f>
        <v/>
      </c>
      <c r="I2471" s="5">
        <f>IF(H2471&lt;=p_rot_a,"A",IF(H2471&lt;=p_rot_b,"B","C"))</f>
        <v/>
      </c>
      <c r="J2471" s="5" t="inlineStr">
        <is>
          <t>NO</t>
        </is>
      </c>
    </row>
    <row r="2472">
      <c r="A2472" s="5" t="inlineStr">
        <is>
          <t>351100300991999</t>
        </is>
      </c>
      <c r="B2472" s="5" t="inlineStr">
        <is>
          <t>ESQUINERO GRIS DE054 PANEL ACANALADO 1X1 2.90M WALL PANEL</t>
        </is>
      </c>
      <c r="C2472" s="5" t="inlineStr">
        <is>
          <t>PANEL ACANALADO INTERIOR</t>
        </is>
      </c>
      <c r="D2472" s="11" t="n">
        <v>11</v>
      </c>
      <c r="E2472" s="12" t="n">
        <v>19644.42</v>
      </c>
      <c r="F2472" s="12" t="n">
        <v>33915.93</v>
      </c>
      <c r="G2472" s="14">
        <f>E2472/SUM(E$2:E$4165)</f>
        <v/>
      </c>
      <c r="H2472" s="14">
        <f>H2471+G2472</f>
        <v/>
      </c>
      <c r="I2472" s="5">
        <f>IF(H2472&lt;=p_rot_a,"A",IF(H2472&lt;=p_rot_b,"B","C"))</f>
        <v/>
      </c>
      <c r="J2472" s="5" t="inlineStr">
        <is>
          <t>NO</t>
        </is>
      </c>
    </row>
    <row r="2473">
      <c r="A2473" s="5" t="inlineStr">
        <is>
          <t>9145</t>
        </is>
      </c>
      <c r="B2473" s="5" t="inlineStr">
        <is>
          <t>TUBO EMT 1</t>
        </is>
      </c>
      <c r="C2473" s="5" t="inlineStr">
        <is>
          <t>ACCESORIOS ELECTRICOS Y CABLES</t>
        </is>
      </c>
      <c r="D2473" s="11" t="n">
        <v>5</v>
      </c>
      <c r="E2473" s="12" t="n">
        <v>19613.43</v>
      </c>
      <c r="F2473" s="12" t="n">
        <v>49628.43</v>
      </c>
      <c r="G2473" s="14">
        <f>E2473/SUM(E$2:E$4165)</f>
        <v/>
      </c>
      <c r="H2473" s="14">
        <f>H2472+G2473</f>
        <v/>
      </c>
      <c r="I2473" s="5">
        <f>IF(H2473&lt;=p_rot_a,"A",IF(H2473&lt;=p_rot_b,"B","C"))</f>
        <v/>
      </c>
      <c r="J2473" s="5" t="inlineStr">
        <is>
          <t>NO</t>
        </is>
      </c>
    </row>
    <row r="2474">
      <c r="A2474" s="5" t="inlineStr">
        <is>
          <t>968</t>
        </is>
      </c>
      <c r="B2474" s="5" t="inlineStr">
        <is>
          <t>UNION 1/2 PVC TODO ROSCA</t>
        </is>
      </c>
      <c r="C2474" s="5" t="inlineStr">
        <is>
          <t>TUBERIA PVC, CANOAS Y ACCESORIOS</t>
        </is>
      </c>
      <c r="D2474" s="11" t="n">
        <v>104</v>
      </c>
      <c r="E2474" s="12" t="n">
        <v>19568.33</v>
      </c>
      <c r="F2474" s="12" t="n">
        <v>36700.88</v>
      </c>
      <c r="G2474" s="14">
        <f>E2474/SUM(E$2:E$4165)</f>
        <v/>
      </c>
      <c r="H2474" s="14">
        <f>H2473+G2474</f>
        <v/>
      </c>
      <c r="I2474" s="5">
        <f>IF(H2474&lt;=p_rot_a,"A",IF(H2474&lt;=p_rot_b,"B","C"))</f>
        <v/>
      </c>
      <c r="J2474" s="5" t="inlineStr">
        <is>
          <t>NO</t>
        </is>
      </c>
    </row>
    <row r="2475">
      <c r="A2475" s="5" t="inlineStr">
        <is>
          <t>6203</t>
        </is>
      </c>
      <c r="B2475" s="5" t="inlineStr">
        <is>
          <t>CANFIN LITRO</t>
        </is>
      </c>
      <c r="C2475" s="5" t="inlineStr">
        <is>
          <t>PINTURAS Y SELLADORES</t>
        </is>
      </c>
      <c r="D2475" s="11" t="n">
        <v>28</v>
      </c>
      <c r="E2475" s="12" t="n">
        <v>19555.2</v>
      </c>
      <c r="F2475" s="12" t="n">
        <v>52147.2</v>
      </c>
      <c r="G2475" s="14">
        <f>E2475/SUM(E$2:E$4165)</f>
        <v/>
      </c>
      <c r="H2475" s="14">
        <f>H2474+G2475</f>
        <v/>
      </c>
      <c r="I2475" s="5">
        <f>IF(H2475&lt;=p_rot_a,"A",IF(H2475&lt;=p_rot_b,"B","C"))</f>
        <v/>
      </c>
      <c r="J2475" s="5" t="inlineStr">
        <is>
          <t>NO</t>
        </is>
      </c>
    </row>
    <row r="2476">
      <c r="A2476" s="5" t="inlineStr">
        <is>
          <t>73413</t>
        </is>
      </c>
      <c r="B2476" s="5" t="inlineStr">
        <is>
          <t>CABLE TENDEDERO 30 MTS</t>
        </is>
      </c>
      <c r="C2476" s="5" t="inlineStr">
        <is>
          <t>FERRETERIA GENERAL</t>
        </is>
      </c>
      <c r="D2476" s="11" t="n">
        <v>14</v>
      </c>
      <c r="E2476" s="12" t="n">
        <v>19486.2</v>
      </c>
      <c r="F2476" s="12" t="n">
        <v>34203</v>
      </c>
      <c r="G2476" s="14">
        <f>E2476/SUM(E$2:E$4165)</f>
        <v/>
      </c>
      <c r="H2476" s="14">
        <f>H2475+G2476</f>
        <v/>
      </c>
      <c r="I2476" s="5">
        <f>IF(H2476&lt;=p_rot_a,"A",IF(H2476&lt;=p_rot_b,"B","C"))</f>
        <v/>
      </c>
      <c r="J2476" s="5" t="inlineStr">
        <is>
          <t>NO</t>
        </is>
      </c>
    </row>
    <row r="2477">
      <c r="A2477" s="5" t="inlineStr">
        <is>
          <t>351100300991767</t>
        </is>
      </c>
      <c r="B2477" s="5" t="inlineStr">
        <is>
          <t>GRACIELA CACHERA MONOCOMANDO DORADA BAJA TPL2301-1TG</t>
        </is>
      </c>
      <c r="C2477" s="5" t="inlineStr">
        <is>
          <t>GRIFERIA - ACC. BAÑO Y COCINA</t>
        </is>
      </c>
      <c r="D2477" s="11" t="n">
        <v>2</v>
      </c>
      <c r="E2477" s="12" t="n">
        <v>19485.96</v>
      </c>
      <c r="F2477" s="12" t="n">
        <v>72869.16</v>
      </c>
      <c r="G2477" s="14">
        <f>E2477/SUM(E$2:E$4165)</f>
        <v/>
      </c>
      <c r="H2477" s="14">
        <f>H2476+G2477</f>
        <v/>
      </c>
      <c r="I2477" s="5">
        <f>IF(H2477&lt;=p_rot_a,"A",IF(H2477&lt;=p_rot_b,"B","C"))</f>
        <v/>
      </c>
      <c r="J2477" s="5" t="inlineStr">
        <is>
          <t>NO</t>
        </is>
      </c>
    </row>
    <row r="2478">
      <c r="A2478" s="5" t="inlineStr">
        <is>
          <t>73163</t>
        </is>
      </c>
      <c r="B2478" s="5" t="inlineStr">
        <is>
          <t>DESAGUE LAVATORIO PUSH METALICO CON REBOSADERO 4206CP</t>
        </is>
      </c>
      <c r="C2478" s="5" t="inlineStr">
        <is>
          <t>FERRETERIA GENERAL</t>
        </is>
      </c>
      <c r="D2478" s="11" t="n">
        <v>8</v>
      </c>
      <c r="E2478" s="12" t="n">
        <v>19451.15</v>
      </c>
      <c r="F2478" s="12" t="n">
        <v>61859.15</v>
      </c>
      <c r="G2478" s="14">
        <f>E2478/SUM(E$2:E$4165)</f>
        <v/>
      </c>
      <c r="H2478" s="14">
        <f>H2477+G2478</f>
        <v/>
      </c>
      <c r="I2478" s="5">
        <f>IF(H2478&lt;=p_rot_a,"A",IF(H2478&lt;=p_rot_b,"B","C"))</f>
        <v/>
      </c>
      <c r="J2478" s="5" t="inlineStr">
        <is>
          <t>NO</t>
        </is>
      </c>
    </row>
    <row r="2479">
      <c r="A2479" s="5" t="inlineStr">
        <is>
          <t>15175</t>
        </is>
      </c>
      <c r="B2479" s="5" t="inlineStr">
        <is>
          <t>TUBO LED 18W 1200MM VIDRIO 110-240V   2100365</t>
        </is>
      </c>
      <c r="C2479" s="5" t="inlineStr">
        <is>
          <t>ACCESORIOS ELECTRICOS Y CABLES</t>
        </is>
      </c>
      <c r="D2479" s="11" t="n">
        <v>25</v>
      </c>
      <c r="E2479" s="12" t="n">
        <v>19382.08</v>
      </c>
      <c r="F2479" s="12" t="n">
        <v>48407.08</v>
      </c>
      <c r="G2479" s="14">
        <f>E2479/SUM(E$2:E$4165)</f>
        <v/>
      </c>
      <c r="H2479" s="14">
        <f>H2478+G2479</f>
        <v/>
      </c>
      <c r="I2479" s="5">
        <f>IF(H2479&lt;=p_rot_a,"A",IF(H2479&lt;=p_rot_b,"B","C"))</f>
        <v/>
      </c>
      <c r="J2479" s="5" t="inlineStr">
        <is>
          <t>NO</t>
        </is>
      </c>
    </row>
    <row r="2480">
      <c r="A2480" s="5" t="inlineStr">
        <is>
          <t>351100300992017</t>
        </is>
      </c>
      <c r="B2480" s="5" t="inlineStr">
        <is>
          <t>$$ EMTOP NIVEL LASER 2 PUNTOS 18M ESLE21503 72442</t>
        </is>
      </c>
      <c r="C2480" s="5" t="inlineStr">
        <is>
          <t>SIN CATEGORIA</t>
        </is>
      </c>
      <c r="D2480" s="11" t="n">
        <v>3</v>
      </c>
      <c r="E2480" s="12" t="n">
        <v>19350</v>
      </c>
      <c r="F2480" s="12" t="n">
        <v>83850</v>
      </c>
      <c r="G2480" s="14">
        <f>E2480/SUM(E$2:E$4165)</f>
        <v/>
      </c>
      <c r="H2480" s="14">
        <f>H2479+G2480</f>
        <v/>
      </c>
      <c r="I2480" s="5">
        <f>IF(H2480&lt;=p_rot_a,"A",IF(H2480&lt;=p_rot_b,"B","C"))</f>
        <v/>
      </c>
      <c r="J2480" s="5" t="inlineStr">
        <is>
          <t>NO</t>
        </is>
      </c>
    </row>
    <row r="2481">
      <c r="A2481" s="5" t="inlineStr">
        <is>
          <t>73806</t>
        </is>
      </c>
      <c r="B2481" s="5" t="inlineStr">
        <is>
          <t>TOTAL CORTADORA TUBO  42MM THT534216</t>
        </is>
      </c>
      <c r="C2481" s="5" t="inlineStr">
        <is>
          <t>FERRETERIA GENERAL</t>
        </is>
      </c>
      <c r="D2481" s="11" t="n">
        <v>18</v>
      </c>
      <c r="E2481" s="12" t="n">
        <v>19331.14</v>
      </c>
      <c r="F2481" s="12" t="n">
        <v>62571.53</v>
      </c>
      <c r="G2481" s="14">
        <f>E2481/SUM(E$2:E$4165)</f>
        <v/>
      </c>
      <c r="H2481" s="14">
        <f>H2480+G2481</f>
        <v/>
      </c>
      <c r="I2481" s="5">
        <f>IF(H2481&lt;=p_rot_a,"A",IF(H2481&lt;=p_rot_b,"B","C"))</f>
        <v/>
      </c>
      <c r="J2481" s="5" t="inlineStr">
        <is>
          <t>NO</t>
        </is>
      </c>
    </row>
    <row r="2482">
      <c r="A2482" s="5" t="inlineStr">
        <is>
          <t>73990</t>
        </is>
      </c>
      <c r="B2482" s="5" t="inlineStr">
        <is>
          <t>TOTAL NIVEL ALUMINIO  150CM/60 TMT215028 // TMT215086</t>
        </is>
      </c>
      <c r="C2482" s="5" t="inlineStr">
        <is>
          <t>FERRETERIA GENERAL</t>
        </is>
      </c>
      <c r="D2482" s="11" t="n">
        <v>5</v>
      </c>
      <c r="E2482" s="12" t="n">
        <v>19329.4</v>
      </c>
      <c r="F2482" s="12" t="n">
        <v>55989.14</v>
      </c>
      <c r="G2482" s="14">
        <f>E2482/SUM(E$2:E$4165)</f>
        <v/>
      </c>
      <c r="H2482" s="14">
        <f>H2481+G2482</f>
        <v/>
      </c>
      <c r="I2482" s="5">
        <f>IF(H2482&lt;=p_rot_a,"A",IF(H2482&lt;=p_rot_b,"B","C"))</f>
        <v/>
      </c>
      <c r="J2482" s="5" t="inlineStr">
        <is>
          <t>NO</t>
        </is>
      </c>
    </row>
    <row r="2483">
      <c r="A2483" s="5" t="inlineStr">
        <is>
          <t>PINT-PS-0009</t>
        </is>
      </c>
      <c r="B2483" s="5" t="inlineStr">
        <is>
          <t>BOSNY SPRAY DORADO GOLD SB-183</t>
        </is>
      </c>
      <c r="C2483" s="5" t="inlineStr">
        <is>
          <t>PINTURA SPRAY</t>
        </is>
      </c>
      <c r="D2483" s="11" t="n">
        <v>17</v>
      </c>
      <c r="E2483" s="12" t="n">
        <v>19302.82</v>
      </c>
      <c r="F2483" s="12" t="n">
        <v>68418.37</v>
      </c>
      <c r="G2483" s="14">
        <f>E2483/SUM(E$2:E$4165)</f>
        <v/>
      </c>
      <c r="H2483" s="14">
        <f>H2482+G2483</f>
        <v/>
      </c>
      <c r="I2483" s="5">
        <f>IF(H2483&lt;=p_rot_a,"A",IF(H2483&lt;=p_rot_b,"B","C"))</f>
        <v/>
      </c>
      <c r="J2483" s="5" t="inlineStr">
        <is>
          <t>NO</t>
        </is>
      </c>
    </row>
    <row r="2484">
      <c r="A2484" s="5" t="inlineStr">
        <is>
          <t>943</t>
        </is>
      </c>
      <c r="B2484" s="5" t="inlineStr">
        <is>
          <t>REDUCCION PVC 2 X 11/4</t>
        </is>
      </c>
      <c r="C2484" s="5" t="inlineStr">
        <is>
          <t>TUBERIA PVC, CANOAS Y ACCESORIOS</t>
        </is>
      </c>
      <c r="D2484" s="11" t="n">
        <v>25</v>
      </c>
      <c r="E2484" s="12" t="n">
        <v>19288.96</v>
      </c>
      <c r="F2484" s="12" t="n">
        <v>35114.21</v>
      </c>
      <c r="G2484" s="14">
        <f>E2484/SUM(E$2:E$4165)</f>
        <v/>
      </c>
      <c r="H2484" s="14">
        <f>H2483+G2484</f>
        <v/>
      </c>
      <c r="I2484" s="5">
        <f>IF(H2484&lt;=p_rot_a,"A",IF(H2484&lt;=p_rot_b,"B","C"))</f>
        <v/>
      </c>
      <c r="J2484" s="5" t="inlineStr">
        <is>
          <t>NO</t>
        </is>
      </c>
    </row>
    <row r="2485">
      <c r="A2485" s="5" t="inlineStr">
        <is>
          <t>123113</t>
        </is>
      </c>
      <c r="B2485" s="5" t="inlineStr">
        <is>
          <t>COLA BLANCA GRIP BOND 2 LANCO PINTA 16OZ</t>
        </is>
      </c>
      <c r="C2485" s="5" t="inlineStr">
        <is>
          <t>PINTURAS Y SELLADORES</t>
        </is>
      </c>
      <c r="D2485" s="11" t="n">
        <v>26</v>
      </c>
      <c r="E2485" s="12" t="n">
        <v>19279.16</v>
      </c>
      <c r="F2485" s="12" t="n">
        <v>68068.16</v>
      </c>
      <c r="G2485" s="14">
        <f>E2485/SUM(E$2:E$4165)</f>
        <v/>
      </c>
      <c r="H2485" s="14">
        <f>H2484+G2485</f>
        <v/>
      </c>
      <c r="I2485" s="5">
        <f>IF(H2485&lt;=p_rot_a,"A",IF(H2485&lt;=p_rot_b,"B","C"))</f>
        <v/>
      </c>
      <c r="J2485" s="5" t="inlineStr">
        <is>
          <t>NO</t>
        </is>
      </c>
    </row>
    <row r="2486">
      <c r="A2486" s="5" t="inlineStr">
        <is>
          <t>9212</t>
        </is>
      </c>
      <c r="B2486" s="5" t="inlineStr">
        <is>
          <t>CODO 1/2 X 90 HG</t>
        </is>
      </c>
      <c r="C2486" s="5" t="inlineStr">
        <is>
          <t>TUBERIA PVC, CANOAS Y ACCESORIOS</t>
        </is>
      </c>
      <c r="D2486" s="11" t="n">
        <v>80</v>
      </c>
      <c r="E2486" s="12" t="n">
        <v>19199.9</v>
      </c>
      <c r="F2486" s="12" t="n">
        <v>38043.2</v>
      </c>
      <c r="G2486" s="14">
        <f>E2486/SUM(E$2:E$4165)</f>
        <v/>
      </c>
      <c r="H2486" s="14">
        <f>H2485+G2486</f>
        <v/>
      </c>
      <c r="I2486" s="5">
        <f>IF(H2486&lt;=p_rot_a,"A",IF(H2486&lt;=p_rot_b,"B","C"))</f>
        <v/>
      </c>
      <c r="J2486" s="5" t="inlineStr">
        <is>
          <t>NO</t>
        </is>
      </c>
    </row>
    <row r="2487">
      <c r="A2487" s="5" t="inlineStr">
        <is>
          <t>PINT-PA-0025</t>
        </is>
      </c>
      <c r="B2487" s="5" t="inlineStr">
        <is>
          <t>LANCO MAXIMA SATIN BLANCO 1/4 MA760-5</t>
        </is>
      </c>
      <c r="C2487" s="5" t="inlineStr">
        <is>
          <t>PINTURA ACRILICA</t>
        </is>
      </c>
      <c r="D2487" s="11" t="n">
        <v>10</v>
      </c>
      <c r="E2487" s="12" t="n">
        <v>19184.9</v>
      </c>
      <c r="F2487" s="12" t="n">
        <v>62389.38</v>
      </c>
      <c r="G2487" s="14">
        <f>E2487/SUM(E$2:E$4165)</f>
        <v/>
      </c>
      <c r="H2487" s="14">
        <f>H2486+G2487</f>
        <v/>
      </c>
      <c r="I2487" s="5">
        <f>IF(H2487&lt;=p_rot_a,"A",IF(H2487&lt;=p_rot_b,"B","C"))</f>
        <v/>
      </c>
      <c r="J2487" s="5" t="inlineStr">
        <is>
          <t>NO</t>
        </is>
      </c>
    </row>
    <row r="2488">
      <c r="A2488" s="5" t="inlineStr">
        <is>
          <t>990548</t>
        </is>
      </c>
      <c r="B2488" s="5" t="inlineStr">
        <is>
          <t>CACHERA LAVATORIO 048-PFLC PFISTER P.P DOBLE MAIA</t>
        </is>
      </c>
      <c r="C2488" s="5" t="inlineStr">
        <is>
          <t>GRIFERIA - ACC. BAÑO Y COCINA</t>
        </is>
      </c>
      <c r="D2488" s="11" t="n">
        <v>3</v>
      </c>
      <c r="E2488" s="12" t="n">
        <v>19177.15</v>
      </c>
      <c r="F2488" s="12" t="n">
        <v>100859.35</v>
      </c>
      <c r="G2488" s="14">
        <f>E2488/SUM(E$2:E$4165)</f>
        <v/>
      </c>
      <c r="H2488" s="14">
        <f>H2487+G2488</f>
        <v/>
      </c>
      <c r="I2488" s="5">
        <f>IF(H2488&lt;=p_rot_a,"A",IF(H2488&lt;=p_rot_b,"B","C"))</f>
        <v/>
      </c>
      <c r="J2488" s="5" t="inlineStr">
        <is>
          <t>NO</t>
        </is>
      </c>
    </row>
    <row r="2489">
      <c r="A2489" s="5" t="inlineStr">
        <is>
          <t>351100300992342</t>
        </is>
      </c>
      <c r="B2489" s="5" t="inlineStr">
        <is>
          <t>ESCUADRA RAPIDA 7 DT07-AR007</t>
        </is>
      </c>
      <c r="C2489" s="5" t="inlineStr">
        <is>
          <t>IMPORTACION FERRETERIA GENERAL</t>
        </is>
      </c>
      <c r="D2489" s="11" t="n">
        <v>18</v>
      </c>
      <c r="E2489" s="12" t="n">
        <v>19176.54</v>
      </c>
      <c r="F2489" s="12" t="n">
        <v>31805.31</v>
      </c>
      <c r="G2489" s="14">
        <f>E2489/SUM(E$2:E$4165)</f>
        <v/>
      </c>
      <c r="H2489" s="14">
        <f>H2488+G2489</f>
        <v/>
      </c>
      <c r="I2489" s="5">
        <f>IF(H2489&lt;=p_rot_a,"A",IF(H2489&lt;=p_rot_b,"B","C"))</f>
        <v/>
      </c>
      <c r="J2489" s="5" t="inlineStr">
        <is>
          <t>NO</t>
        </is>
      </c>
    </row>
    <row r="2490">
      <c r="A2490" s="5" t="inlineStr">
        <is>
          <t>72419</t>
        </is>
      </c>
      <c r="B2490" s="5" t="inlineStr">
        <is>
          <t>AGUILA ENCHUFE POLARIZADO 2867</t>
        </is>
      </c>
      <c r="C2490" s="5" t="inlineStr">
        <is>
          <t>ACCESORIOS ELECTRICOS Y CABLES</t>
        </is>
      </c>
      <c r="D2490" s="11" t="n">
        <v>51</v>
      </c>
      <c r="E2490" s="12" t="n">
        <v>19136.38</v>
      </c>
      <c r="F2490" s="12" t="n">
        <v>66525.82000000001</v>
      </c>
      <c r="G2490" s="14">
        <f>E2490/SUM(E$2:E$4165)</f>
        <v/>
      </c>
      <c r="H2490" s="14">
        <f>H2489+G2490</f>
        <v/>
      </c>
      <c r="I2490" s="5">
        <f>IF(H2490&lt;=p_rot_a,"A",IF(H2490&lt;=p_rot_b,"B","C"))</f>
        <v/>
      </c>
      <c r="J2490" s="5" t="inlineStr">
        <is>
          <t>NO</t>
        </is>
      </c>
    </row>
    <row r="2491">
      <c r="A2491" s="5" t="inlineStr">
        <is>
          <t>351100300990628</t>
        </is>
      </c>
      <c r="B2491" s="5" t="inlineStr">
        <is>
          <t>AGARRADERA MUEBLE 303-1 AB AC</t>
        </is>
      </c>
      <c r="C2491" s="5" t="inlineStr">
        <is>
          <t>FERRETERIA GENERAL</t>
        </is>
      </c>
      <c r="D2491" s="11" t="n">
        <v>78</v>
      </c>
      <c r="E2491" s="12" t="n">
        <v>19062.4</v>
      </c>
      <c r="F2491" s="12" t="n">
        <v>51295.9</v>
      </c>
      <c r="G2491" s="14">
        <f>E2491/SUM(E$2:E$4165)</f>
        <v/>
      </c>
      <c r="H2491" s="14">
        <f>H2490+G2491</f>
        <v/>
      </c>
      <c r="I2491" s="5">
        <f>IF(H2491&lt;=p_rot_a,"A",IF(H2491&lt;=p_rot_b,"B","C"))</f>
        <v/>
      </c>
      <c r="J2491" s="5" t="inlineStr">
        <is>
          <t>NO</t>
        </is>
      </c>
    </row>
    <row r="2492">
      <c r="A2492" s="5" t="inlineStr">
        <is>
          <t>60100013</t>
        </is>
      </c>
      <c r="B2492" s="5" t="inlineStr">
        <is>
          <t>BOMBILLO LED HALOGENO 7W MR16 REPUESTO WELLMAX</t>
        </is>
      </c>
      <c r="C2492" s="5" t="inlineStr">
        <is>
          <t>BOMBILLOS Y LAMPARAS</t>
        </is>
      </c>
      <c r="D2492" s="11" t="n">
        <v>26</v>
      </c>
      <c r="E2492" s="12" t="n">
        <v>19055.7</v>
      </c>
      <c r="F2492" s="12" t="n">
        <v>34924.5</v>
      </c>
      <c r="G2492" s="14">
        <f>E2492/SUM(E$2:E$4165)</f>
        <v/>
      </c>
      <c r="H2492" s="14">
        <f>H2491+G2492</f>
        <v/>
      </c>
      <c r="I2492" s="5">
        <f>IF(H2492&lt;=p_rot_a,"A",IF(H2492&lt;=p_rot_b,"B","C"))</f>
        <v/>
      </c>
      <c r="J2492" s="5" t="inlineStr">
        <is>
          <t>NO</t>
        </is>
      </c>
    </row>
    <row r="2493">
      <c r="A2493" s="5" t="inlineStr">
        <is>
          <t>351100300992739</t>
        </is>
      </c>
      <c r="B2493" s="5" t="inlineStr">
        <is>
          <t>LANCO TRANSITION BLANCO CUBETA CEILING PAINT</t>
        </is>
      </c>
      <c r="C2493" s="5" t="inlineStr">
        <is>
          <t>SELLADORES</t>
        </is>
      </c>
      <c r="D2493" s="11" t="n">
        <v>1</v>
      </c>
      <c r="E2493" s="12" t="n">
        <v>19025.53</v>
      </c>
      <c r="F2493" s="12" t="n">
        <v>69380.53</v>
      </c>
      <c r="G2493" s="14">
        <f>E2493/SUM(E$2:E$4165)</f>
        <v/>
      </c>
      <c r="H2493" s="14">
        <f>H2492+G2493</f>
        <v/>
      </c>
      <c r="I2493" s="5">
        <f>IF(H2493&lt;=p_rot_a,"A",IF(H2493&lt;=p_rot_b,"B","C"))</f>
        <v/>
      </c>
      <c r="J2493" s="5" t="inlineStr">
        <is>
          <t>NO</t>
        </is>
      </c>
    </row>
    <row r="2494">
      <c r="A2494" s="5" t="inlineStr">
        <is>
          <t>351100300990767</t>
        </is>
      </c>
      <c r="B2494" s="5" t="inlineStr">
        <is>
          <t>$$ CEDAZO PLASTICO 6X8 TIPO JORDOMEX</t>
        </is>
      </c>
      <c r="C2494" s="5" t="inlineStr">
        <is>
          <t>FERRETERIA GENERAL</t>
        </is>
      </c>
      <c r="D2494" s="11" t="n">
        <v>24</v>
      </c>
      <c r="E2494" s="12" t="n">
        <v>18918.45</v>
      </c>
      <c r="F2494" s="12" t="n">
        <v>51313.05</v>
      </c>
      <c r="G2494" s="14">
        <f>E2494/SUM(E$2:E$4165)</f>
        <v/>
      </c>
      <c r="H2494" s="14">
        <f>H2493+G2494</f>
        <v/>
      </c>
      <c r="I2494" s="5">
        <f>IF(H2494&lt;=p_rot_a,"A",IF(H2494&lt;=p_rot_b,"B","C"))</f>
        <v/>
      </c>
      <c r="J2494" s="5" t="inlineStr">
        <is>
          <t>NO</t>
        </is>
      </c>
    </row>
    <row r="2495">
      <c r="A2495" s="5" t="inlineStr">
        <is>
          <t>32990397</t>
        </is>
      </c>
      <c r="B2495" s="5" t="inlineStr">
        <is>
          <t>RESISTOL CEMENTO DE CONTACTO 1/32</t>
        </is>
      </c>
      <c r="C2495" s="5" t="inlineStr">
        <is>
          <t>FERRETERIA GENERAL</t>
        </is>
      </c>
      <c r="D2495" s="11" t="n">
        <v>27</v>
      </c>
      <c r="E2495" s="12" t="n">
        <v>18915.83</v>
      </c>
      <c r="F2495" s="12" t="n">
        <v>46552.38</v>
      </c>
      <c r="G2495" s="14">
        <f>E2495/SUM(E$2:E$4165)</f>
        <v/>
      </c>
      <c r="H2495" s="14">
        <f>H2494+G2495</f>
        <v/>
      </c>
      <c r="I2495" s="5">
        <f>IF(H2495&lt;=p_rot_a,"A",IF(H2495&lt;=p_rot_b,"B","C"))</f>
        <v/>
      </c>
      <c r="J2495" s="5" t="inlineStr">
        <is>
          <t>NO</t>
        </is>
      </c>
    </row>
    <row r="2496">
      <c r="A2496" s="5" t="inlineStr">
        <is>
          <t>PINT-AN-0016</t>
        </is>
      </c>
      <c r="B2496" s="5" t="inlineStr">
        <is>
          <t>LANCO ANTI. POLIURETANO VERDE 1/4 MM96-5</t>
        </is>
      </c>
      <c r="C2496" s="5" t="inlineStr">
        <is>
          <t>ANTICORROSIVOS Y BASE ACEITE</t>
        </is>
      </c>
      <c r="D2496" s="11" t="n">
        <v>11</v>
      </c>
      <c r="E2496" s="12" t="n">
        <v>18898.17</v>
      </c>
      <c r="F2496" s="12" t="n">
        <v>67426.17</v>
      </c>
      <c r="G2496" s="14">
        <f>E2496/SUM(E$2:E$4165)</f>
        <v/>
      </c>
      <c r="H2496" s="14">
        <f>H2495+G2496</f>
        <v/>
      </c>
      <c r="I2496" s="5">
        <f>IF(H2496&lt;=p_rot_a,"A",IF(H2496&lt;=p_rot_b,"B","C"))</f>
        <v/>
      </c>
      <c r="J2496" s="5" t="inlineStr">
        <is>
          <t>NO</t>
        </is>
      </c>
    </row>
    <row r="2497">
      <c r="A2497" s="5" t="inlineStr">
        <is>
          <t>351100300991993</t>
        </is>
      </c>
      <c r="B2497" s="5" t="inlineStr">
        <is>
          <t>SOPORTE VERTICAL PARA TALADRO JDADS2543 JADEVER</t>
        </is>
      </c>
      <c r="C2497" s="5" t="inlineStr">
        <is>
          <t>FERRETERIA GENERAL</t>
        </is>
      </c>
      <c r="D2497" s="11" t="n">
        <v>8</v>
      </c>
      <c r="E2497" s="12" t="n">
        <v>18880.65</v>
      </c>
      <c r="F2497" s="12" t="n">
        <v>69576.98</v>
      </c>
      <c r="G2497" s="14">
        <f>E2497/SUM(E$2:E$4165)</f>
        <v/>
      </c>
      <c r="H2497" s="14">
        <f>H2496+G2497</f>
        <v/>
      </c>
      <c r="I2497" s="5">
        <f>IF(H2497&lt;=p_rot_a,"A",IF(H2497&lt;=p_rot_b,"B","C"))</f>
        <v/>
      </c>
      <c r="J2497" s="5" t="inlineStr">
        <is>
          <t>NO</t>
        </is>
      </c>
    </row>
    <row r="2498">
      <c r="A2498" s="5" t="inlineStr">
        <is>
          <t>PINT-AN-0061</t>
        </is>
      </c>
      <c r="B2498" s="5" t="inlineStr">
        <is>
          <t>LANCO ANTI. POLIURETANO GRIS 1/4 MM86-5</t>
        </is>
      </c>
      <c r="C2498" s="5" t="inlineStr">
        <is>
          <t>ANTICORROSIVOS Y BASE ACEITE</t>
        </is>
      </c>
      <c r="D2498" s="11" t="n">
        <v>11</v>
      </c>
      <c r="E2498" s="12" t="n">
        <v>18848.72</v>
      </c>
      <c r="F2498" s="12" t="n">
        <v>67925.72</v>
      </c>
      <c r="G2498" s="14">
        <f>E2498/SUM(E$2:E$4165)</f>
        <v/>
      </c>
      <c r="H2498" s="14">
        <f>H2497+G2498</f>
        <v/>
      </c>
      <c r="I2498" s="5">
        <f>IF(H2498&lt;=p_rot_a,"A",IF(H2498&lt;=p_rot_b,"B","C"))</f>
        <v/>
      </c>
      <c r="J2498" s="5" t="inlineStr">
        <is>
          <t>NO</t>
        </is>
      </c>
    </row>
    <row r="2499">
      <c r="A2499" s="5" t="inlineStr">
        <is>
          <t>10120001</t>
        </is>
      </c>
      <c r="B2499" s="5" t="inlineStr">
        <is>
          <t>PLATINA 1/2 X 1/8</t>
        </is>
      </c>
      <c r="C2499" s="5" t="inlineStr">
        <is>
          <t>PLATINA HIERRO</t>
        </is>
      </c>
      <c r="D2499" s="11" t="n">
        <v>64</v>
      </c>
      <c r="E2499" s="12" t="n">
        <v>18825.02</v>
      </c>
      <c r="F2499" s="12" t="n">
        <v>73016.52</v>
      </c>
      <c r="G2499" s="14">
        <f>E2499/SUM(E$2:E$4165)</f>
        <v/>
      </c>
      <c r="H2499" s="14">
        <f>H2498+G2499</f>
        <v/>
      </c>
      <c r="I2499" s="5">
        <f>IF(H2499&lt;=p_rot_a,"A",IF(H2499&lt;=p_rot_b,"B","C"))</f>
        <v/>
      </c>
      <c r="J2499" s="5" t="inlineStr">
        <is>
          <t>NO</t>
        </is>
      </c>
    </row>
    <row r="2500">
      <c r="A2500" s="5" t="inlineStr">
        <is>
          <t>113</t>
        </is>
      </c>
      <c r="B2500" s="5" t="inlineStr">
        <is>
          <t>ARENA VAGONETA 7 MTS</t>
        </is>
      </c>
      <c r="C2500" s="5" t="inlineStr">
        <is>
          <t>AGREGADOS</t>
        </is>
      </c>
      <c r="D2500" s="11" t="n">
        <v>1</v>
      </c>
      <c r="E2500" s="12" t="n">
        <v>18770.44</v>
      </c>
      <c r="F2500" s="12" t="n">
        <v>112620</v>
      </c>
      <c r="G2500" s="14">
        <f>E2500/SUM(E$2:E$4165)</f>
        <v/>
      </c>
      <c r="H2500" s="14">
        <f>H2499+G2500</f>
        <v/>
      </c>
      <c r="I2500" s="5">
        <f>IF(H2500&lt;=p_rot_a,"A",IF(H2500&lt;=p_rot_b,"B","C"))</f>
        <v/>
      </c>
      <c r="J2500" s="5" t="inlineStr">
        <is>
          <t>NO</t>
        </is>
      </c>
    </row>
    <row r="2501">
      <c r="A2501" s="5" t="inlineStr">
        <is>
          <t>351100300991231</t>
        </is>
      </c>
      <c r="B2501" s="5" t="inlineStr">
        <is>
          <t>FACHALETA OMICRON 6 31X56 CAJA 1.39M2</t>
        </is>
      </c>
      <c r="C2501" s="5" t="inlineStr">
        <is>
          <t>SIN CATEGORIA</t>
        </is>
      </c>
      <c r="D2501" s="11" t="n">
        <v>84</v>
      </c>
      <c r="E2501" s="12" t="n">
        <v>18759.66</v>
      </c>
      <c r="F2501" s="12" t="n">
        <v>549426.9</v>
      </c>
      <c r="G2501" s="14">
        <f>E2501/SUM(E$2:E$4165)</f>
        <v/>
      </c>
      <c r="H2501" s="14">
        <f>H2500+G2501</f>
        <v/>
      </c>
      <c r="I2501" s="5">
        <f>IF(H2501&lt;=p_rot_a,"A",IF(H2501&lt;=p_rot_b,"B","C"))</f>
        <v/>
      </c>
      <c r="J2501" s="5" t="inlineStr">
        <is>
          <t>NO</t>
        </is>
      </c>
    </row>
    <row r="2502">
      <c r="A2502" s="5" t="inlineStr">
        <is>
          <t>3242345</t>
        </is>
      </c>
      <c r="B2502" s="5" t="inlineStr">
        <is>
          <t>2DA PINO 1X12 3.20 SEGUNDA</t>
        </is>
      </c>
      <c r="C2502" s="5" t="inlineStr">
        <is>
          <t>MATERIAL SEGUNDA</t>
        </is>
      </c>
      <c r="D2502" s="11" t="n">
        <v>13</v>
      </c>
      <c r="E2502" s="12" t="n">
        <v>18720</v>
      </c>
      <c r="F2502" s="12" t="n">
        <v>65520</v>
      </c>
      <c r="G2502" s="14">
        <f>E2502/SUM(E$2:E$4165)</f>
        <v/>
      </c>
      <c r="H2502" s="14">
        <f>H2501+G2502</f>
        <v/>
      </c>
      <c r="I2502" s="5">
        <f>IF(H2502&lt;=p_rot_a,"A",IF(H2502&lt;=p_rot_b,"B","C"))</f>
        <v/>
      </c>
      <c r="J2502" s="5" t="inlineStr">
        <is>
          <t>NO</t>
        </is>
      </c>
    </row>
    <row r="2503">
      <c r="A2503" s="5" t="inlineStr">
        <is>
          <t>351100300991953</t>
        </is>
      </c>
      <c r="B2503" s="5" t="inlineStr">
        <is>
          <t>TRUPER EXTENSION PINTOR 3M EXTM-30</t>
        </is>
      </c>
      <c r="C2503" s="5" t="inlineStr">
        <is>
          <t>PINTURAS Y SELLADORES</t>
        </is>
      </c>
      <c r="D2503" s="11" t="n">
        <v>14</v>
      </c>
      <c r="E2503" s="12" t="n">
        <v>18711.29</v>
      </c>
      <c r="F2503" s="12" t="n">
        <v>37494.46</v>
      </c>
      <c r="G2503" s="14">
        <f>E2503/SUM(E$2:E$4165)</f>
        <v/>
      </c>
      <c r="H2503" s="14">
        <f>H2502+G2503</f>
        <v/>
      </c>
      <c r="I2503" s="5">
        <f>IF(H2503&lt;=p_rot_a,"A",IF(H2503&lt;=p_rot_b,"B","C"))</f>
        <v/>
      </c>
      <c r="J2503" s="5" t="inlineStr">
        <is>
          <t>NO</t>
        </is>
      </c>
    </row>
    <row r="2504">
      <c r="A2504" s="5" t="inlineStr">
        <is>
          <t>351100300992497</t>
        </is>
      </c>
      <c r="B2504" s="5" t="inlineStr">
        <is>
          <t>AQUAFINA REGADERA REDONDA 12” NIPLE 19” ACERO/INOX ASPERSION</t>
        </is>
      </c>
      <c r="C2504" s="5" t="inlineStr">
        <is>
          <t>GRIFERIA - ACC. BAÑO Y COCINA</t>
        </is>
      </c>
      <c r="D2504" s="11" t="n">
        <v>6</v>
      </c>
      <c r="E2504" s="12" t="n">
        <v>18699.12</v>
      </c>
      <c r="F2504" s="12" t="n">
        <v>68974.41</v>
      </c>
      <c r="G2504" s="14">
        <f>E2504/SUM(E$2:E$4165)</f>
        <v/>
      </c>
      <c r="H2504" s="14">
        <f>H2503+G2504</f>
        <v/>
      </c>
      <c r="I2504" s="5">
        <f>IF(H2504&lt;=p_rot_a,"A",IF(H2504&lt;=p_rot_b,"B","C"))</f>
        <v/>
      </c>
      <c r="J2504" s="5" t="inlineStr">
        <is>
          <t>NO</t>
        </is>
      </c>
    </row>
    <row r="2505">
      <c r="A2505" s="5" t="inlineStr">
        <is>
          <t>PINT-PA-0021</t>
        </is>
      </c>
      <c r="B2505" s="5" t="inlineStr">
        <is>
          <t>LANCO MAXIMA DEEP MATE 1/4 MA683-5</t>
        </is>
      </c>
      <c r="C2505" s="5" t="inlineStr">
        <is>
          <t>PINTURA ACRILICA</t>
        </is>
      </c>
      <c r="D2505" s="11" t="n">
        <v>6</v>
      </c>
      <c r="E2505" s="12" t="n">
        <v>18686.69</v>
      </c>
      <c r="F2505" s="12" t="n">
        <v>37433.63</v>
      </c>
      <c r="G2505" s="14">
        <f>E2505/SUM(E$2:E$4165)</f>
        <v/>
      </c>
      <c r="H2505" s="14">
        <f>H2504+G2505</f>
        <v/>
      </c>
      <c r="I2505" s="5">
        <f>IF(H2505&lt;=p_rot_a,"A",IF(H2505&lt;=p_rot_b,"B","C"))</f>
        <v/>
      </c>
      <c r="J2505" s="5" t="inlineStr">
        <is>
          <t>NO</t>
        </is>
      </c>
    </row>
    <row r="2506">
      <c r="A2506" s="5" t="inlineStr">
        <is>
          <t>9210</t>
        </is>
      </c>
      <c r="B2506" s="5" t="inlineStr">
        <is>
          <t>SIFON PVC 4  914734</t>
        </is>
      </c>
      <c r="C2506" s="5" t="inlineStr">
        <is>
          <t>TUBERIA PVC, CANOAS Y ACCESORIOS</t>
        </is>
      </c>
      <c r="D2506" s="11" t="n">
        <v>2</v>
      </c>
      <c r="E2506" s="12" t="n">
        <v>18686.42</v>
      </c>
      <c r="F2506" s="12" t="n">
        <v>59245.38</v>
      </c>
      <c r="G2506" s="14">
        <f>E2506/SUM(E$2:E$4165)</f>
        <v/>
      </c>
      <c r="H2506" s="14">
        <f>H2505+G2506</f>
        <v/>
      </c>
      <c r="I2506" s="5">
        <f>IF(H2506&lt;=p_rot_a,"A",IF(H2506&lt;=p_rot_b,"B","C"))</f>
        <v/>
      </c>
      <c r="J2506" s="5" t="inlineStr">
        <is>
          <t>NO</t>
        </is>
      </c>
    </row>
    <row r="2507">
      <c r="A2507" s="5" t="inlineStr">
        <is>
          <t>10140034</t>
        </is>
      </c>
      <c r="B2507" s="5" t="inlineStr">
        <is>
          <t>TUBO ESTRUCT. CUADRADO 3X3 1.80MM NEGRO</t>
        </is>
      </c>
      <c r="C2507" s="5" t="inlineStr">
        <is>
          <t>TUBERIA ESTRUCTURAL</t>
        </is>
      </c>
      <c r="D2507" s="11" t="n">
        <v>9</v>
      </c>
      <c r="E2507" s="12" t="n">
        <v>18684.35</v>
      </c>
      <c r="F2507" s="12" t="n">
        <v>128517.65</v>
      </c>
      <c r="G2507" s="14">
        <f>E2507/SUM(E$2:E$4165)</f>
        <v/>
      </c>
      <c r="H2507" s="14">
        <f>H2506+G2507</f>
        <v/>
      </c>
      <c r="I2507" s="5">
        <f>IF(H2507&lt;=p_rot_a,"A",IF(H2507&lt;=p_rot_b,"B","C"))</f>
        <v/>
      </c>
      <c r="J2507" s="5" t="inlineStr">
        <is>
          <t>NO</t>
        </is>
      </c>
    </row>
    <row r="2508">
      <c r="A2508" s="5" t="inlineStr">
        <is>
          <t>351100300991422</t>
        </is>
      </c>
      <c r="B2508" s="5" t="inlineStr">
        <is>
          <t>ENERGY ESMERILADORA 41/2 600W AG15 /3/ 120</t>
        </is>
      </c>
      <c r="C2508" s="5" t="inlineStr">
        <is>
          <t>SIN CATEGORIA</t>
        </is>
      </c>
      <c r="D2508" s="11" t="n">
        <v>6</v>
      </c>
      <c r="E2508" s="12" t="n">
        <v>18634.57</v>
      </c>
      <c r="F2508" s="12" t="n">
        <v>76738.57000000001</v>
      </c>
      <c r="G2508" s="14">
        <f>E2508/SUM(E$2:E$4165)</f>
        <v/>
      </c>
      <c r="H2508" s="14">
        <f>H2507+G2508</f>
        <v/>
      </c>
      <c r="I2508" s="5">
        <f>IF(H2508&lt;=p_rot_a,"A",IF(H2508&lt;=p_rot_b,"B","C"))</f>
        <v/>
      </c>
      <c r="J2508" s="5" t="inlineStr">
        <is>
          <t>NO</t>
        </is>
      </c>
    </row>
    <row r="2509">
      <c r="A2509" s="5" t="inlineStr">
        <is>
          <t>351100300991314</t>
        </is>
      </c>
      <c r="B2509" s="5" t="inlineStr">
        <is>
          <t>GLADIATOR MASCARA SOLDAR ELECTRONICA FOTOSENSIBLE MS 402</t>
        </is>
      </c>
      <c r="C2509" s="5" t="inlineStr">
        <is>
          <t>SIN CATEGORIA</t>
        </is>
      </c>
      <c r="D2509" s="11" t="n">
        <v>14</v>
      </c>
      <c r="E2509" s="12" t="n">
        <v>18600.46</v>
      </c>
      <c r="F2509" s="12" t="n">
        <v>81399.56</v>
      </c>
      <c r="G2509" s="14">
        <f>E2509/SUM(E$2:E$4165)</f>
        <v/>
      </c>
      <c r="H2509" s="14">
        <f>H2508+G2509</f>
        <v/>
      </c>
      <c r="I2509" s="5">
        <f>IF(H2509&lt;=p_rot_a,"A",IF(H2509&lt;=p_rot_b,"B","C"))</f>
        <v/>
      </c>
      <c r="J2509" s="5" t="inlineStr">
        <is>
          <t>NO</t>
        </is>
      </c>
    </row>
    <row r="2510">
      <c r="A2510" s="5" t="inlineStr">
        <is>
          <t>11119</t>
        </is>
      </c>
      <c r="B2510" s="5" t="inlineStr">
        <is>
          <t>LLAVE CONTROL 1/2 X 3/8 RECTA EASTMAN</t>
        </is>
      </c>
      <c r="C2510" s="5" t="inlineStr">
        <is>
          <t>FERRETERIA GENERAL</t>
        </is>
      </c>
      <c r="D2510" s="11" t="n">
        <v>9</v>
      </c>
      <c r="E2510" s="12" t="n">
        <v>18595.29</v>
      </c>
      <c r="F2510" s="12" t="n">
        <v>37395.12</v>
      </c>
      <c r="G2510" s="14">
        <f>E2510/SUM(E$2:E$4165)</f>
        <v/>
      </c>
      <c r="H2510" s="14">
        <f>H2509+G2510</f>
        <v/>
      </c>
      <c r="I2510" s="5">
        <f>IF(H2510&lt;=p_rot_a,"A",IF(H2510&lt;=p_rot_b,"B","C"))</f>
        <v/>
      </c>
      <c r="J2510" s="5" t="inlineStr">
        <is>
          <t>NO</t>
        </is>
      </c>
    </row>
    <row r="2511">
      <c r="A2511" s="5" t="inlineStr">
        <is>
          <t>351100300991704</t>
        </is>
      </c>
      <c r="B2511" s="5" t="inlineStr">
        <is>
          <t>JADEVER CAPA Y PANTALON VERDE JDCR300</t>
        </is>
      </c>
      <c r="C2511" s="5" t="inlineStr">
        <is>
          <t>FERRETERIA GENERAL</t>
        </is>
      </c>
      <c r="D2511" s="11" t="n">
        <v>13</v>
      </c>
      <c r="E2511" s="12" t="n">
        <v>18593.91</v>
      </c>
      <c r="F2511" s="12" t="n">
        <v>70532.21000000001</v>
      </c>
      <c r="G2511" s="14">
        <f>E2511/SUM(E$2:E$4165)</f>
        <v/>
      </c>
      <c r="H2511" s="14">
        <f>H2510+G2511</f>
        <v/>
      </c>
      <c r="I2511" s="5">
        <f>IF(H2511&lt;=p_rot_a,"A",IF(H2511&lt;=p_rot_b,"B","C"))</f>
        <v/>
      </c>
      <c r="J2511" s="5" t="inlineStr">
        <is>
          <t>NO</t>
        </is>
      </c>
    </row>
    <row r="2512">
      <c r="A2512" s="5" t="inlineStr">
        <is>
          <t>32399</t>
        </is>
      </c>
      <c r="B2512" s="5" t="inlineStr">
        <is>
          <t>TOTAL MAZO 1500GR THT7215006</t>
        </is>
      </c>
      <c r="C2512" s="5" t="inlineStr">
        <is>
          <t>FERRETERIA GENERAL</t>
        </is>
      </c>
      <c r="D2512" s="11" t="n">
        <v>13</v>
      </c>
      <c r="E2512" s="12" t="n">
        <v>18543.43</v>
      </c>
      <c r="F2512" s="12" t="n">
        <v>64636.9</v>
      </c>
      <c r="G2512" s="14">
        <f>E2512/SUM(E$2:E$4165)</f>
        <v/>
      </c>
      <c r="H2512" s="14">
        <f>H2511+G2512</f>
        <v/>
      </c>
      <c r="I2512" s="5">
        <f>IF(H2512&lt;=p_rot_a,"A",IF(H2512&lt;=p_rot_b,"B","C"))</f>
        <v/>
      </c>
      <c r="J2512" s="5" t="inlineStr">
        <is>
          <t>NO</t>
        </is>
      </c>
    </row>
    <row r="2513">
      <c r="A2513" s="5" t="inlineStr">
        <is>
          <t>19120</t>
        </is>
      </c>
      <c r="B2513" s="5" t="inlineStr">
        <is>
          <t>ACEITE WD 40 PENETRANTE 52008 8ONZ</t>
        </is>
      </c>
      <c r="C2513" s="5" t="inlineStr">
        <is>
          <t>SIN CATEGORIA</t>
        </is>
      </c>
      <c r="D2513" s="11" t="n">
        <v>21</v>
      </c>
      <c r="E2513" s="12" t="n">
        <v>18537.87</v>
      </c>
      <c r="F2513" s="12" t="n">
        <v>64843.1</v>
      </c>
      <c r="G2513" s="14">
        <f>E2513/SUM(E$2:E$4165)</f>
        <v/>
      </c>
      <c r="H2513" s="14">
        <f>H2512+G2513</f>
        <v/>
      </c>
      <c r="I2513" s="5">
        <f>IF(H2513&lt;=p_rot_a,"A",IF(H2513&lt;=p_rot_b,"B","C"))</f>
        <v/>
      </c>
      <c r="J2513" s="5" t="inlineStr">
        <is>
          <t>NO</t>
        </is>
      </c>
    </row>
    <row r="2514">
      <c r="A2514" s="5" t="inlineStr">
        <is>
          <t>7757</t>
        </is>
      </c>
      <c r="B2514" s="5" t="inlineStr">
        <is>
          <t>TAPA CIEGA CUADRADA 1329</t>
        </is>
      </c>
      <c r="C2514" s="5" t="inlineStr">
        <is>
          <t>ACCESORIOS ELECTRICOS Y CABLES</t>
        </is>
      </c>
      <c r="D2514" s="11" t="n">
        <v>80</v>
      </c>
      <c r="E2514" s="12" t="n">
        <v>18534.09</v>
      </c>
      <c r="F2514" s="12" t="n">
        <v>26538.09</v>
      </c>
      <c r="G2514" s="14">
        <f>E2514/SUM(E$2:E$4165)</f>
        <v/>
      </c>
      <c r="H2514" s="14">
        <f>H2513+G2514</f>
        <v/>
      </c>
      <c r="I2514" s="5">
        <f>IF(H2514&lt;=p_rot_a,"A",IF(H2514&lt;=p_rot_b,"B","C"))</f>
        <v/>
      </c>
      <c r="J2514" s="5" t="inlineStr">
        <is>
          <t>NO</t>
        </is>
      </c>
    </row>
    <row r="2515">
      <c r="A2515" s="5" t="inlineStr">
        <is>
          <t>73650</t>
        </is>
      </c>
      <c r="B2515" s="5" t="inlineStr">
        <is>
          <t>BISAGRA SOLD PLATINA B-11</t>
        </is>
      </c>
      <c r="C2515" s="5" t="inlineStr">
        <is>
          <t>FERRETERIA GENERAL</t>
        </is>
      </c>
      <c r="D2515" s="11" t="n">
        <v>14</v>
      </c>
      <c r="E2515" s="12" t="n">
        <v>18530.95</v>
      </c>
      <c r="F2515" s="12" t="n">
        <v>55699.66</v>
      </c>
      <c r="G2515" s="14">
        <f>E2515/SUM(E$2:E$4165)</f>
        <v/>
      </c>
      <c r="H2515" s="14">
        <f>H2514+G2515</f>
        <v/>
      </c>
      <c r="I2515" s="5">
        <f>IF(H2515&lt;=p_rot_a,"A",IF(H2515&lt;=p_rot_b,"B","C"))</f>
        <v/>
      </c>
      <c r="J2515" s="5" t="inlineStr">
        <is>
          <t>NO</t>
        </is>
      </c>
    </row>
    <row r="2516">
      <c r="A2516" s="5" t="inlineStr">
        <is>
          <t>PINT-BT-0029</t>
        </is>
      </c>
      <c r="B2516" s="5" t="inlineStr">
        <is>
          <t>DICOLOR TINTE MADERA TABACO LITRO COD M 90 03</t>
        </is>
      </c>
      <c r="C2516" s="5" t="inlineStr">
        <is>
          <t>BARNIZ Y TINTES</t>
        </is>
      </c>
      <c r="D2516" s="11" t="n">
        <v>9</v>
      </c>
      <c r="E2516" s="12" t="n">
        <v>18505.41</v>
      </c>
      <c r="F2516" s="12" t="n">
        <v>65874.21000000001</v>
      </c>
      <c r="G2516" s="14">
        <f>E2516/SUM(E$2:E$4165)</f>
        <v/>
      </c>
      <c r="H2516" s="14">
        <f>H2515+G2516</f>
        <v/>
      </c>
      <c r="I2516" s="5">
        <f>IF(H2516&lt;=p_rot_a,"A",IF(H2516&lt;=p_rot_b,"B","C"))</f>
        <v/>
      </c>
      <c r="J2516" s="5" t="inlineStr">
        <is>
          <t>NO</t>
        </is>
      </c>
    </row>
    <row r="2517">
      <c r="A2517" s="5" t="inlineStr">
        <is>
          <t>73952</t>
        </is>
      </c>
      <c r="B2517" s="5" t="inlineStr">
        <is>
          <t>AGUILA SONDA ELECTRICA 30M NYLON VYN4030</t>
        </is>
      </c>
      <c r="C2517" s="5" t="inlineStr">
        <is>
          <t>ACCESORIOS ELECTRICOS Y CABLES</t>
        </is>
      </c>
      <c r="D2517" s="11" t="n">
        <v>5</v>
      </c>
      <c r="E2517" s="12" t="n">
        <v>18492.97</v>
      </c>
      <c r="F2517" s="12" t="n">
        <v>61631.22</v>
      </c>
      <c r="G2517" s="14">
        <f>E2517/SUM(E$2:E$4165)</f>
        <v/>
      </c>
      <c r="H2517" s="14">
        <f>H2516+G2517</f>
        <v/>
      </c>
      <c r="I2517" s="5">
        <f>IF(H2517&lt;=p_rot_a,"A",IF(H2517&lt;=p_rot_b,"B","C"))</f>
        <v/>
      </c>
      <c r="J2517" s="5" t="inlineStr">
        <is>
          <t>NO</t>
        </is>
      </c>
    </row>
    <row r="2518">
      <c r="A2518" s="5" t="inlineStr">
        <is>
          <t>351100300991912</t>
        </is>
      </c>
      <c r="B2518" s="5" t="inlineStr">
        <is>
          <t>JUEGO CAMPING 4 PIEZAS WCPS9101 WFW</t>
        </is>
      </c>
      <c r="C2518" s="5" t="inlineStr">
        <is>
          <t>SIN CATEGORIA</t>
        </is>
      </c>
      <c r="D2518" s="11" t="n">
        <v>1</v>
      </c>
      <c r="E2518" s="12" t="n">
        <v>18487.8</v>
      </c>
      <c r="F2518" s="12" t="n">
        <v>73479.64999999999</v>
      </c>
      <c r="G2518" s="14">
        <f>E2518/SUM(E$2:E$4165)</f>
        <v/>
      </c>
      <c r="H2518" s="14">
        <f>H2517+G2518</f>
        <v/>
      </c>
      <c r="I2518" s="5">
        <f>IF(H2518&lt;=p_rot_a,"A",IF(H2518&lt;=p_rot_b,"B","C"))</f>
        <v/>
      </c>
      <c r="J2518" s="5" t="inlineStr">
        <is>
          <t>NO</t>
        </is>
      </c>
    </row>
    <row r="2519">
      <c r="A2519" s="5" t="inlineStr">
        <is>
          <t>990042</t>
        </is>
      </c>
      <c r="B2519" s="5" t="inlineStr">
        <is>
          <t>CINTA DUCTO 48MM X 30M.</t>
        </is>
      </c>
      <c r="C2519" s="5" t="inlineStr">
        <is>
          <t>FERRETERIA GENERAL</t>
        </is>
      </c>
      <c r="D2519" s="11" t="n">
        <v>14</v>
      </c>
      <c r="E2519" s="12" t="n">
        <v>18478.31</v>
      </c>
      <c r="F2519" s="12" t="n">
        <v>72171.11</v>
      </c>
      <c r="G2519" s="14">
        <f>E2519/SUM(E$2:E$4165)</f>
        <v/>
      </c>
      <c r="H2519" s="14">
        <f>H2518+G2519</f>
        <v/>
      </c>
      <c r="I2519" s="5">
        <f>IF(H2519&lt;=p_rot_a,"A",IF(H2519&lt;=p_rot_b,"B","C"))</f>
        <v/>
      </c>
      <c r="J2519" s="5" t="inlineStr">
        <is>
          <t>NO</t>
        </is>
      </c>
    </row>
    <row r="2520">
      <c r="A2520" s="5" t="inlineStr">
        <is>
          <t>351100300992027</t>
        </is>
      </c>
      <c r="B2520" s="5" t="inlineStr">
        <is>
          <t>FOSET PASAMANOS CON JABONERA ANGULAR ESPECIAL 40CM BARS-40AJ</t>
        </is>
      </c>
      <c r="C2520" s="5" t="inlineStr">
        <is>
          <t>FERRETERIA GENERAL</t>
        </is>
      </c>
      <c r="D2520" s="11" t="n">
        <v>5</v>
      </c>
      <c r="E2520" s="12" t="n">
        <v>18456.34</v>
      </c>
      <c r="F2520" s="12" t="n">
        <v>64597.19</v>
      </c>
      <c r="G2520" s="14">
        <f>E2520/SUM(E$2:E$4165)</f>
        <v/>
      </c>
      <c r="H2520" s="14">
        <f>H2519+G2520</f>
        <v/>
      </c>
      <c r="I2520" s="5">
        <f>IF(H2520&lt;=p_rot_a,"A",IF(H2520&lt;=p_rot_b,"B","C"))</f>
        <v/>
      </c>
      <c r="J2520" s="5" t="inlineStr">
        <is>
          <t>NO</t>
        </is>
      </c>
    </row>
    <row r="2521">
      <c r="A2521" s="5" t="inlineStr">
        <is>
          <t>23424</t>
        </is>
      </c>
      <c r="B2521" s="5" t="inlineStr">
        <is>
          <t>FITTIN PRESION NEGRO PONCHADORA</t>
        </is>
      </c>
      <c r="C2521" s="5" t="inlineStr">
        <is>
          <t>FERRETERIA GENERAL</t>
        </is>
      </c>
      <c r="D2521" s="11" t="n">
        <v>92</v>
      </c>
      <c r="E2521" s="12" t="n">
        <v>18431.22</v>
      </c>
      <c r="F2521" s="12" t="n">
        <v>56620.83</v>
      </c>
      <c r="G2521" s="14">
        <f>E2521/SUM(E$2:E$4165)</f>
        <v/>
      </c>
      <c r="H2521" s="14">
        <f>H2520+G2521</f>
        <v/>
      </c>
      <c r="I2521" s="5">
        <f>IF(H2521&lt;=p_rot_a,"A",IF(H2521&lt;=p_rot_b,"B","C"))</f>
        <v/>
      </c>
      <c r="J2521" s="5" t="inlineStr">
        <is>
          <t>NO</t>
        </is>
      </c>
    </row>
    <row r="2522">
      <c r="A2522" s="5" t="inlineStr">
        <is>
          <t>71251</t>
        </is>
      </c>
      <c r="B2522" s="5" t="inlineStr">
        <is>
          <t>TORNILLO GYP 3 PB</t>
        </is>
      </c>
      <c r="C2522" s="5" t="inlineStr">
        <is>
          <t>TORNILLERIA</t>
        </is>
      </c>
      <c r="D2522" s="11" t="n">
        <v>22</v>
      </c>
      <c r="E2522" s="12" t="n">
        <v>18420.77</v>
      </c>
      <c r="F2522" s="12" t="n">
        <v>42091.17</v>
      </c>
      <c r="G2522" s="14">
        <f>E2522/SUM(E$2:E$4165)</f>
        <v/>
      </c>
      <c r="H2522" s="14">
        <f>H2521+G2522</f>
        <v/>
      </c>
      <c r="I2522" s="5">
        <f>IF(H2522&lt;=p_rot_a,"A",IF(H2522&lt;=p_rot_b,"B","C"))</f>
        <v/>
      </c>
      <c r="J2522" s="5" t="inlineStr">
        <is>
          <t>NO</t>
        </is>
      </c>
    </row>
    <row r="2523">
      <c r="A2523" s="5" t="inlineStr">
        <is>
          <t>54422</t>
        </is>
      </c>
      <c r="B2523" s="5" t="inlineStr">
        <is>
          <t>TOTAL MAZO HULE 8 ONZ THT76836</t>
        </is>
      </c>
      <c r="C2523" s="5" t="inlineStr">
        <is>
          <t>FERRETERIA GENERAL</t>
        </is>
      </c>
      <c r="D2523" s="11" t="n">
        <v>31</v>
      </c>
      <c r="E2523" s="12" t="n">
        <v>18400.04</v>
      </c>
      <c r="F2523" s="12" t="n">
        <v>63763.58</v>
      </c>
      <c r="G2523" s="14">
        <f>E2523/SUM(E$2:E$4165)</f>
        <v/>
      </c>
      <c r="H2523" s="14">
        <f>H2522+G2523</f>
        <v/>
      </c>
      <c r="I2523" s="5">
        <f>IF(H2523&lt;=p_rot_a,"A",IF(H2523&lt;=p_rot_b,"B","C"))</f>
        <v/>
      </c>
      <c r="J2523" s="5" t="inlineStr">
        <is>
          <t>NO</t>
        </is>
      </c>
    </row>
    <row r="2524">
      <c r="A2524" s="5" t="inlineStr">
        <is>
          <t>7106</t>
        </is>
      </c>
      <c r="B2524" s="5" t="inlineStr">
        <is>
          <t>POXIPOL GRIS 108G</t>
        </is>
      </c>
      <c r="C2524" s="5" t="inlineStr">
        <is>
          <t>FERRETERIA GENERAL</t>
        </is>
      </c>
      <c r="D2524" s="11" t="n">
        <v>7</v>
      </c>
      <c r="E2524" s="12" t="n">
        <v>18380.42</v>
      </c>
      <c r="F2524" s="12" t="n">
        <v>51391.1</v>
      </c>
      <c r="G2524" s="14">
        <f>E2524/SUM(E$2:E$4165)</f>
        <v/>
      </c>
      <c r="H2524" s="14">
        <f>H2523+G2524</f>
        <v/>
      </c>
      <c r="I2524" s="5">
        <f>IF(H2524&lt;=p_rot_a,"A",IF(H2524&lt;=p_rot_b,"B","C"))</f>
        <v/>
      </c>
      <c r="J2524" s="5" t="inlineStr">
        <is>
          <t>NO</t>
        </is>
      </c>
    </row>
    <row r="2525">
      <c r="A2525" s="5" t="inlineStr">
        <is>
          <t>9153</t>
        </is>
      </c>
      <c r="B2525" s="5" t="inlineStr">
        <is>
          <t>$$ VIEJO CURVA CONDUIT 3/4 LIVIANO</t>
        </is>
      </c>
      <c r="C2525" s="5" t="inlineStr">
        <is>
          <t>ACCESORIOS ELECTRICOS Y CABLES</t>
        </is>
      </c>
      <c r="D2525" s="11" t="n">
        <v>213</v>
      </c>
      <c r="E2525" s="12" t="n">
        <v>18370.58</v>
      </c>
      <c r="F2525" s="12" t="n">
        <v>44691.98</v>
      </c>
      <c r="G2525" s="14">
        <f>E2525/SUM(E$2:E$4165)</f>
        <v/>
      </c>
      <c r="H2525" s="14">
        <f>H2524+G2525</f>
        <v/>
      </c>
      <c r="I2525" s="5">
        <f>IF(H2525&lt;=p_rot_a,"A",IF(H2525&lt;=p_rot_b,"B","C"))</f>
        <v/>
      </c>
      <c r="J2525" s="5" t="inlineStr">
        <is>
          <t>NO</t>
        </is>
      </c>
    </row>
    <row r="2526">
      <c r="A2526" s="5" t="inlineStr">
        <is>
          <t>312</t>
        </is>
      </c>
      <c r="B2526" s="5" t="inlineStr">
        <is>
          <t>FRAGUA AAA LADRILLO</t>
        </is>
      </c>
      <c r="C2526" s="5" t="inlineStr">
        <is>
          <t>CERAMICAS, AZULEJOS, PORCELANATOS</t>
        </is>
      </c>
      <c r="D2526" s="11" t="n">
        <v>50</v>
      </c>
      <c r="E2526" s="12" t="n">
        <v>18335.67</v>
      </c>
      <c r="F2526" s="12" t="n">
        <v>58135.67</v>
      </c>
      <c r="G2526" s="14">
        <f>E2526/SUM(E$2:E$4165)</f>
        <v/>
      </c>
      <c r="H2526" s="14">
        <f>H2525+G2526</f>
        <v/>
      </c>
      <c r="I2526" s="5">
        <f>IF(H2526&lt;=p_rot_a,"A",IF(H2526&lt;=p_rot_b,"B","C"))</f>
        <v/>
      </c>
      <c r="J2526" s="5" t="inlineStr">
        <is>
          <t>NO</t>
        </is>
      </c>
    </row>
    <row r="2527">
      <c r="A2527" s="5" t="inlineStr">
        <is>
          <t>7590396</t>
        </is>
      </c>
      <c r="B2527" s="5" t="inlineStr">
        <is>
          <t>TOTAL JUEGO BROCAS Y PUNTAS MIXTAS 19PCS UTACSDB1901</t>
        </is>
      </c>
      <c r="C2527" s="5" t="inlineStr">
        <is>
          <t>FERRETERIA GENERAL</t>
        </is>
      </c>
      <c r="D2527" s="11" t="n">
        <v>20</v>
      </c>
      <c r="E2527" s="12" t="n">
        <v>18310.87</v>
      </c>
      <c r="F2527" s="12" t="n">
        <v>62445.97</v>
      </c>
      <c r="G2527" s="14">
        <f>E2527/SUM(E$2:E$4165)</f>
        <v/>
      </c>
      <c r="H2527" s="14">
        <f>H2526+G2527</f>
        <v/>
      </c>
      <c r="I2527" s="5">
        <f>IF(H2527&lt;=p_rot_a,"A",IF(H2527&lt;=p_rot_b,"B","C"))</f>
        <v/>
      </c>
      <c r="J2527" s="5" t="inlineStr">
        <is>
          <t>NO</t>
        </is>
      </c>
    </row>
    <row r="2528">
      <c r="A2528" s="5" t="inlineStr">
        <is>
          <t>351100300991135</t>
        </is>
      </c>
      <c r="B2528" s="5" t="inlineStr">
        <is>
          <t>DEWALT ESMERILADORA 41/2 20V DCG413B CON BATERIA Y CARGADOR</t>
        </is>
      </c>
      <c r="C2528" s="5" t="inlineStr">
        <is>
          <t>FERRETERIA GENERAL</t>
        </is>
      </c>
      <c r="D2528" s="11" t="n">
        <v>1</v>
      </c>
      <c r="E2528" s="12" t="n">
        <v>18291.77</v>
      </c>
      <c r="F2528" s="12" t="n">
        <v>106871.77</v>
      </c>
      <c r="G2528" s="14">
        <f>E2528/SUM(E$2:E$4165)</f>
        <v/>
      </c>
      <c r="H2528" s="14">
        <f>H2527+G2528</f>
        <v/>
      </c>
      <c r="I2528" s="5">
        <f>IF(H2528&lt;=p_rot_a,"A",IF(H2528&lt;=p_rot_b,"B","C"))</f>
        <v/>
      </c>
      <c r="J2528" s="5" t="inlineStr">
        <is>
          <t>NO</t>
        </is>
      </c>
    </row>
    <row r="2529">
      <c r="A2529" s="5" t="inlineStr">
        <is>
          <t>72501</t>
        </is>
      </c>
      <c r="B2529" s="5" t="inlineStr">
        <is>
          <t>PERA INODORO FLUIDMASTER AZUL</t>
        </is>
      </c>
      <c r="C2529" s="5" t="inlineStr">
        <is>
          <t>FERRETERIA GENERAL</t>
        </is>
      </c>
      <c r="D2529" s="11" t="n">
        <v>25</v>
      </c>
      <c r="E2529" s="12" t="n">
        <v>18288.16</v>
      </c>
      <c r="F2529" s="12" t="n">
        <v>43038.16</v>
      </c>
      <c r="G2529" s="14">
        <f>E2529/SUM(E$2:E$4165)</f>
        <v/>
      </c>
      <c r="H2529" s="14">
        <f>H2528+G2529</f>
        <v/>
      </c>
      <c r="I2529" s="5">
        <f>IF(H2529&lt;=p_rot_a,"A",IF(H2529&lt;=p_rot_b,"B","C"))</f>
        <v/>
      </c>
      <c r="J2529" s="5" t="inlineStr">
        <is>
          <t>NO</t>
        </is>
      </c>
    </row>
    <row r="2530">
      <c r="A2530" s="5" t="inlineStr">
        <is>
          <t>351100300992619</t>
        </is>
      </c>
      <c r="B2530" s="5" t="inlineStr">
        <is>
          <t>REPUESTO MANGUER ABASTO Y JABONERAS  PARA FREGADEROS DIGITALES</t>
        </is>
      </c>
      <c r="C2530" s="5" t="inlineStr">
        <is>
          <t>GRIFERIA - ACC. BAÑO Y COCINA</t>
        </is>
      </c>
      <c r="D2530" s="11" t="n">
        <v>13</v>
      </c>
      <c r="E2530" s="12" t="n">
        <v>18269.42</v>
      </c>
      <c r="F2530" s="12" t="n">
        <v>47541.83</v>
      </c>
      <c r="G2530" s="14">
        <f>E2530/SUM(E$2:E$4165)</f>
        <v/>
      </c>
      <c r="H2530" s="14">
        <f>H2529+G2530</f>
        <v/>
      </c>
      <c r="I2530" s="5">
        <f>IF(H2530&lt;=p_rot_a,"A",IF(H2530&lt;=p_rot_b,"B","C"))</f>
        <v/>
      </c>
      <c r="J2530" s="5" t="inlineStr">
        <is>
          <t>NO</t>
        </is>
      </c>
    </row>
    <row r="2531">
      <c r="A2531" s="5" t="inlineStr">
        <is>
          <t>7817</t>
        </is>
      </c>
      <c r="B2531" s="5" t="inlineStr">
        <is>
          <t>ESCUADRA MUEBLE 10X12</t>
        </is>
      </c>
      <c r="C2531" s="5" t="inlineStr">
        <is>
          <t>FERRETERIA GENERAL</t>
        </is>
      </c>
      <c r="D2531" s="11" t="n">
        <v>47</v>
      </c>
      <c r="E2531" s="12" t="n">
        <v>18267.61</v>
      </c>
      <c r="F2531" s="12" t="n">
        <v>37217.56</v>
      </c>
      <c r="G2531" s="14">
        <f>E2531/SUM(E$2:E$4165)</f>
        <v/>
      </c>
      <c r="H2531" s="14">
        <f>H2530+G2531</f>
        <v/>
      </c>
      <c r="I2531" s="5">
        <f>IF(H2531&lt;=p_rot_a,"A",IF(H2531&lt;=p_rot_b,"B","C"))</f>
        <v/>
      </c>
      <c r="J2531" s="5" t="inlineStr">
        <is>
          <t>NO</t>
        </is>
      </c>
    </row>
    <row r="2532">
      <c r="A2532" s="5" t="inlineStr">
        <is>
          <t>30170</t>
        </is>
      </c>
      <c r="B2532" s="5" t="inlineStr">
        <is>
          <t>AGUILA SONDA ELECTRICA 15M NYLON VYN3015</t>
        </is>
      </c>
      <c r="C2532" s="5" t="inlineStr">
        <is>
          <t>ACCESORIOS ELECTRICOS Y CABLES</t>
        </is>
      </c>
      <c r="D2532" s="11" t="n">
        <v>11</v>
      </c>
      <c r="E2532" s="12" t="n">
        <v>18260.64</v>
      </c>
      <c r="F2532" s="12" t="n">
        <v>63912.24</v>
      </c>
      <c r="G2532" s="14">
        <f>E2532/SUM(E$2:E$4165)</f>
        <v/>
      </c>
      <c r="H2532" s="14">
        <f>H2531+G2532</f>
        <v/>
      </c>
      <c r="I2532" s="5">
        <f>IF(H2532&lt;=p_rot_a,"A",IF(H2532&lt;=p_rot_b,"B","C"))</f>
        <v/>
      </c>
      <c r="J2532" s="5" t="inlineStr">
        <is>
          <t>NO</t>
        </is>
      </c>
    </row>
    <row r="2533">
      <c r="A2533" s="5" t="inlineStr">
        <is>
          <t>73778</t>
        </is>
      </c>
      <c r="B2533" s="5" t="inlineStr">
        <is>
          <t>TOTAL ZAPATO SEGURIDAD C/ CORDON  TSP202S1P</t>
        </is>
      </c>
      <c r="C2533" s="5" t="inlineStr">
        <is>
          <t>FERRETERIA GENERAL</t>
        </is>
      </c>
      <c r="D2533" s="11" t="n">
        <v>5</v>
      </c>
      <c r="E2533" s="12" t="n">
        <v>18249.41</v>
      </c>
      <c r="F2533" s="12" t="n">
        <v>81759.41</v>
      </c>
      <c r="G2533" s="14">
        <f>E2533/SUM(E$2:E$4165)</f>
        <v/>
      </c>
      <c r="H2533" s="14">
        <f>H2532+G2533</f>
        <v/>
      </c>
      <c r="I2533" s="5">
        <f>IF(H2533&lt;=p_rot_a,"A",IF(H2533&lt;=p_rot_b,"B","C"))</f>
        <v/>
      </c>
      <c r="J2533" s="5" t="inlineStr">
        <is>
          <t>NO</t>
        </is>
      </c>
    </row>
    <row r="2534">
      <c r="A2534" s="5" t="inlineStr">
        <is>
          <t>PINT-AN-0063</t>
        </is>
      </c>
      <c r="B2534" s="5" t="inlineStr">
        <is>
          <t>LANCO ANTI. POLIURETANO ROJO 1/4 MM95-5</t>
        </is>
      </c>
      <c r="C2534" s="5" t="inlineStr">
        <is>
          <t>ANTICORROSIVOS Y BASE ACEITE</t>
        </is>
      </c>
      <c r="D2534" s="11" t="n">
        <v>11</v>
      </c>
      <c r="E2534" s="12" t="n">
        <v>18235.01</v>
      </c>
      <c r="F2534" s="12" t="n">
        <v>67129.00999999999</v>
      </c>
      <c r="G2534" s="14">
        <f>E2534/SUM(E$2:E$4165)</f>
        <v/>
      </c>
      <c r="H2534" s="14">
        <f>H2533+G2534</f>
        <v/>
      </c>
      <c r="I2534" s="5">
        <f>IF(H2534&lt;=p_rot_a,"A",IF(H2534&lt;=p_rot_b,"B","C"))</f>
        <v/>
      </c>
      <c r="J2534" s="5" t="inlineStr">
        <is>
          <t>NO</t>
        </is>
      </c>
    </row>
    <row r="2535">
      <c r="A2535" s="5" t="inlineStr">
        <is>
          <t>30361</t>
        </is>
      </c>
      <c r="B2535" s="5" t="inlineStr">
        <is>
          <t>TUBO BIEX 1 1/4 CON FORRO</t>
        </is>
      </c>
      <c r="C2535" s="5" t="inlineStr">
        <is>
          <t>ACCESORIOS ELECTRICOS Y CABLES</t>
        </is>
      </c>
      <c r="D2535" s="11" t="n">
        <v>24.5</v>
      </c>
      <c r="E2535" s="12" t="n">
        <v>18231.01</v>
      </c>
      <c r="F2535" s="12" t="n">
        <v>42095.37</v>
      </c>
      <c r="G2535" s="14">
        <f>E2535/SUM(E$2:E$4165)</f>
        <v/>
      </c>
      <c r="H2535" s="14">
        <f>H2534+G2535</f>
        <v/>
      </c>
      <c r="I2535" s="5">
        <f>IF(H2535&lt;=p_rot_a,"A",IF(H2535&lt;=p_rot_b,"B","C"))</f>
        <v/>
      </c>
      <c r="J2535" s="5" t="inlineStr">
        <is>
          <t>NO</t>
        </is>
      </c>
    </row>
    <row r="2536">
      <c r="A2536" s="5" t="inlineStr">
        <is>
          <t>10400</t>
        </is>
      </c>
      <c r="B2536" s="5" t="inlineStr">
        <is>
          <t>MEDIA CAÑA CANET BLANCA 2.40 MTS 6.5MM</t>
        </is>
      </c>
      <c r="C2536" s="5" t="inlineStr">
        <is>
          <t>TABLILLA PVC Y CORNISAS</t>
        </is>
      </c>
      <c r="D2536" s="11" t="n">
        <v>30</v>
      </c>
      <c r="E2536" s="12" t="n">
        <v>18208.31</v>
      </c>
      <c r="F2536" s="12" t="n">
        <v>66548.97</v>
      </c>
      <c r="G2536" s="14">
        <f>E2536/SUM(E$2:E$4165)</f>
        <v/>
      </c>
      <c r="H2536" s="14">
        <f>H2535+G2536</f>
        <v/>
      </c>
      <c r="I2536" s="5">
        <f>IF(H2536&lt;=p_rot_a,"A",IF(H2536&lt;=p_rot_b,"B","C"))</f>
        <v/>
      </c>
      <c r="J2536" s="5" t="inlineStr">
        <is>
          <t>NO</t>
        </is>
      </c>
    </row>
    <row r="2537">
      <c r="A2537" s="5" t="inlineStr">
        <is>
          <t>351100300992275</t>
        </is>
      </c>
      <c r="B2537" s="5" t="inlineStr">
        <is>
          <t>ESQUINERO DE REMATE WPC  EXTERIOR MARRON CLARO 2X2 2.90M DE085-B</t>
        </is>
      </c>
      <c r="C2537" s="5" t="inlineStr">
        <is>
          <t>PANEL ACANALADO EXTERIOR WPC</t>
        </is>
      </c>
      <c r="D2537" s="11" t="n">
        <v>12</v>
      </c>
      <c r="E2537" s="12" t="n">
        <v>18198.86</v>
      </c>
      <c r="F2537" s="12" t="n">
        <v>57436.28</v>
      </c>
      <c r="G2537" s="14">
        <f>E2537/SUM(E$2:E$4165)</f>
        <v/>
      </c>
      <c r="H2537" s="14">
        <f>H2536+G2537</f>
        <v/>
      </c>
      <c r="I2537" s="5">
        <f>IF(H2537&lt;=p_rot_a,"A",IF(H2537&lt;=p_rot_b,"B","C"))</f>
        <v/>
      </c>
      <c r="J2537" s="5" t="inlineStr">
        <is>
          <t>NO</t>
        </is>
      </c>
    </row>
    <row r="2538">
      <c r="A2538" s="5" t="inlineStr">
        <is>
          <t>351100300992363</t>
        </is>
      </c>
      <c r="B2538" s="5" t="inlineStr">
        <is>
          <t>LAMPARA LED 25 ASESINA DE MOSQUITOS  DL-211891</t>
        </is>
      </c>
      <c r="C2538" s="5" t="inlineStr">
        <is>
          <t>IMPORTACION FERRETERIA GENERAL</t>
        </is>
      </c>
      <c r="D2538" s="11" t="n">
        <v>3</v>
      </c>
      <c r="E2538" s="12" t="n">
        <v>18160.43</v>
      </c>
      <c r="F2538" s="12" t="n">
        <v>35840.71</v>
      </c>
      <c r="G2538" s="14">
        <f>E2538/SUM(E$2:E$4165)</f>
        <v/>
      </c>
      <c r="H2538" s="14">
        <f>H2537+G2538</f>
        <v/>
      </c>
      <c r="I2538" s="5">
        <f>IF(H2538&lt;=p_rot_a,"A",IF(H2538&lt;=p_rot_b,"B","C"))</f>
        <v/>
      </c>
      <c r="J2538" s="5" t="inlineStr">
        <is>
          <t>NO</t>
        </is>
      </c>
    </row>
    <row r="2539">
      <c r="A2539" s="5" t="inlineStr">
        <is>
          <t>57222</t>
        </is>
      </c>
      <c r="B2539" s="5" t="inlineStr">
        <is>
          <t>TOTAL MAZO HULE 16 ONZ THT761616 - THRUH6816</t>
        </is>
      </c>
      <c r="C2539" s="5" t="inlineStr">
        <is>
          <t>FERRETERIA GENERAL</t>
        </is>
      </c>
      <c r="D2539" s="11" t="n">
        <v>19</v>
      </c>
      <c r="E2539" s="12" t="n">
        <v>18135.4</v>
      </c>
      <c r="F2539" s="12" t="n">
        <v>45659.36</v>
      </c>
      <c r="G2539" s="14">
        <f>E2539/SUM(E$2:E$4165)</f>
        <v/>
      </c>
      <c r="H2539" s="14">
        <f>H2538+G2539</f>
        <v/>
      </c>
      <c r="I2539" s="5">
        <f>IF(H2539&lt;=p_rot_a,"A",IF(H2539&lt;=p_rot_b,"B","C"))</f>
        <v/>
      </c>
      <c r="J2539" s="5" t="inlineStr">
        <is>
          <t>NO</t>
        </is>
      </c>
    </row>
    <row r="2540">
      <c r="A2540" s="5" t="inlineStr">
        <is>
          <t>7819</t>
        </is>
      </c>
      <c r="B2540" s="5" t="inlineStr">
        <is>
          <t>ESCUADRA MUEBLE 14X16</t>
        </is>
      </c>
      <c r="C2540" s="5" t="inlineStr">
        <is>
          <t>FERRETERIA GENERAL</t>
        </is>
      </c>
      <c r="D2540" s="11" t="n">
        <v>15</v>
      </c>
      <c r="E2540" s="12" t="n">
        <v>18118.62</v>
      </c>
      <c r="F2540" s="12" t="n">
        <v>63415.17</v>
      </c>
      <c r="G2540" s="14">
        <f>E2540/SUM(E$2:E$4165)</f>
        <v/>
      </c>
      <c r="H2540" s="14">
        <f>H2539+G2540</f>
        <v/>
      </c>
      <c r="I2540" s="5">
        <f>IF(H2540&lt;=p_rot_a,"A",IF(H2540&lt;=p_rot_b,"B","C"))</f>
        <v/>
      </c>
      <c r="J2540" s="5" t="inlineStr">
        <is>
          <t>NO</t>
        </is>
      </c>
    </row>
    <row r="2541">
      <c r="A2541" s="5" t="inlineStr">
        <is>
          <t>7333</t>
        </is>
      </c>
      <c r="B2541" s="5" t="inlineStr">
        <is>
          <t>TRUPER ESPATULA TRUPER 12 P/GYP</t>
        </is>
      </c>
      <c r="C2541" s="5" t="inlineStr">
        <is>
          <t>FERRETERIA GENERAL</t>
        </is>
      </c>
      <c r="D2541" s="11" t="n">
        <v>14</v>
      </c>
      <c r="E2541" s="12" t="n">
        <v>18099.5</v>
      </c>
      <c r="F2541" s="12" t="n">
        <v>40943.52</v>
      </c>
      <c r="G2541" s="14">
        <f>E2541/SUM(E$2:E$4165)</f>
        <v/>
      </c>
      <c r="H2541" s="14">
        <f>H2540+G2541</f>
        <v/>
      </c>
      <c r="I2541" s="5">
        <f>IF(H2541&lt;=p_rot_a,"A",IF(H2541&lt;=p_rot_b,"B","C"))</f>
        <v/>
      </c>
      <c r="J2541" s="5" t="inlineStr">
        <is>
          <t>NO</t>
        </is>
      </c>
    </row>
    <row r="2542">
      <c r="A2542" s="5" t="inlineStr">
        <is>
          <t>351100300992650</t>
        </is>
      </c>
      <c r="B2542" s="5" t="inlineStr">
        <is>
          <t>MICROMETRO DIGITAL YT-72305</t>
        </is>
      </c>
      <c r="C2542" s="5" t="inlineStr">
        <is>
          <t>FERRETERIA GENERAL</t>
        </is>
      </c>
      <c r="D2542" s="11" t="n">
        <v>2</v>
      </c>
      <c r="E2542" s="12" t="n">
        <v>18071.86</v>
      </c>
      <c r="F2542" s="12" t="n">
        <v>61017.7</v>
      </c>
      <c r="G2542" s="14">
        <f>E2542/SUM(E$2:E$4165)</f>
        <v/>
      </c>
      <c r="H2542" s="14">
        <f>H2541+G2542</f>
        <v/>
      </c>
      <c r="I2542" s="5">
        <f>IF(H2542&lt;=p_rot_a,"A",IF(H2542&lt;=p_rot_b,"B","C"))</f>
        <v/>
      </c>
      <c r="J2542" s="5" t="inlineStr">
        <is>
          <t>NO</t>
        </is>
      </c>
    </row>
    <row r="2543">
      <c r="A2543" s="5" t="inlineStr">
        <is>
          <t>59902153</t>
        </is>
      </c>
      <c r="B2543" s="5" t="inlineStr">
        <is>
          <t xml:space="preserve">BOSCH PUNTA PHILLIPS EXTRA DURA 2 X 2 </t>
        </is>
      </c>
      <c r="C2543" s="5" t="inlineStr">
        <is>
          <t>HERRAMIENTA ELECTRICA</t>
        </is>
      </c>
      <c r="D2543" s="11" t="n">
        <v>77</v>
      </c>
      <c r="E2543" s="12" t="n">
        <v>18012.6</v>
      </c>
      <c r="F2543" s="12" t="n">
        <v>59504.35</v>
      </c>
      <c r="G2543" s="14">
        <f>E2543/SUM(E$2:E$4165)</f>
        <v/>
      </c>
      <c r="H2543" s="14">
        <f>H2542+G2543</f>
        <v/>
      </c>
      <c r="I2543" s="5">
        <f>IF(H2543&lt;=p_rot_a,"A",IF(H2543&lt;=p_rot_b,"B","C"))</f>
        <v/>
      </c>
      <c r="J2543" s="5" t="inlineStr">
        <is>
          <t>NO</t>
        </is>
      </c>
    </row>
    <row r="2544">
      <c r="A2544" s="5" t="inlineStr">
        <is>
          <t>20209</t>
        </is>
      </c>
      <c r="B2544" s="5" t="inlineStr">
        <is>
          <t>TOTAL PISTOLA SILICON 9 THT20209 - THT21809</t>
        </is>
      </c>
      <c r="C2544" s="5" t="inlineStr">
        <is>
          <t>FERRETERIA GENERAL</t>
        </is>
      </c>
      <c r="D2544" s="11" t="n">
        <v>38</v>
      </c>
      <c r="E2544" s="12" t="n">
        <v>18006.93</v>
      </c>
      <c r="F2544" s="12" t="n">
        <v>54724.93</v>
      </c>
      <c r="G2544" s="14">
        <f>E2544/SUM(E$2:E$4165)</f>
        <v/>
      </c>
      <c r="H2544" s="14">
        <f>H2543+G2544</f>
        <v/>
      </c>
      <c r="I2544" s="5">
        <f>IF(H2544&lt;=p_rot_a,"A",IF(H2544&lt;=p_rot_b,"B","C"))</f>
        <v/>
      </c>
      <c r="J2544" s="5" t="inlineStr">
        <is>
          <t>NO</t>
        </is>
      </c>
    </row>
    <row r="2545">
      <c r="A2545" s="5" t="inlineStr">
        <is>
          <t>351100300991542</t>
        </is>
      </c>
      <c r="B2545" s="5" t="inlineStr">
        <is>
          <t>TACTIX CAJA DE HERRAMIENTAS MINI 18 X 8.9 X 8 320900</t>
        </is>
      </c>
      <c r="C2545" s="5" t="inlineStr">
        <is>
          <t>FERRETERIA GENERAL</t>
        </is>
      </c>
      <c r="D2545" s="11" t="n">
        <v>38</v>
      </c>
      <c r="E2545" s="12" t="n">
        <v>17994.95</v>
      </c>
      <c r="F2545" s="12" t="n">
        <v>43544.25</v>
      </c>
      <c r="G2545" s="14">
        <f>E2545/SUM(E$2:E$4165)</f>
        <v/>
      </c>
      <c r="H2545" s="14">
        <f>H2544+G2545</f>
        <v/>
      </c>
      <c r="I2545" s="5">
        <f>IF(H2545&lt;=p_rot_a,"A",IF(H2545&lt;=p_rot_b,"B","C"))</f>
        <v/>
      </c>
      <c r="J2545" s="5" t="inlineStr">
        <is>
          <t>NO</t>
        </is>
      </c>
    </row>
    <row r="2546">
      <c r="A2546" s="5" t="inlineStr">
        <is>
          <t>111270</t>
        </is>
      </c>
      <c r="B2546" s="5" t="inlineStr">
        <is>
          <t>CACHERA LAVATORIO COPA METAL 10291 EZ-FLO</t>
        </is>
      </c>
      <c r="C2546" s="5" t="inlineStr">
        <is>
          <t>SIN CATEGORIA</t>
        </is>
      </c>
      <c r="D2546" s="11" t="n">
        <v>3</v>
      </c>
      <c r="E2546" s="12" t="n">
        <v>17980.87</v>
      </c>
      <c r="F2546" s="12" t="n">
        <v>64434.07</v>
      </c>
      <c r="G2546" s="14">
        <f>E2546/SUM(E$2:E$4165)</f>
        <v/>
      </c>
      <c r="H2546" s="14">
        <f>H2545+G2546</f>
        <v/>
      </c>
      <c r="I2546" s="5">
        <f>IF(H2546&lt;=p_rot_a,"A",IF(H2546&lt;=p_rot_b,"B","C"))</f>
        <v/>
      </c>
      <c r="J2546" s="5" t="inlineStr">
        <is>
          <t>NO</t>
        </is>
      </c>
    </row>
    <row r="2547">
      <c r="A2547" s="5" t="inlineStr">
        <is>
          <t>72991</t>
        </is>
      </c>
      <c r="B2547" s="5" t="inlineStr">
        <is>
          <t>TOTAL NIVEL ALUMINIO MAGNETICO 100CM/40 TMT21005M/TMT210086M</t>
        </is>
      </c>
      <c r="C2547" s="5" t="inlineStr">
        <is>
          <t>FERRETERIA GENERAL</t>
        </is>
      </c>
      <c r="D2547" s="11" t="n">
        <v>6</v>
      </c>
      <c r="E2547" s="12" t="n">
        <v>17947.87</v>
      </c>
      <c r="F2547" s="12" t="n">
        <v>64728.38</v>
      </c>
      <c r="G2547" s="14">
        <f>E2547/SUM(E$2:E$4165)</f>
        <v/>
      </c>
      <c r="H2547" s="14">
        <f>H2546+G2547</f>
        <v/>
      </c>
      <c r="I2547" s="5">
        <f>IF(H2547&lt;=p_rot_a,"A",IF(H2547&lt;=p_rot_b,"B","C"))</f>
        <v/>
      </c>
      <c r="J2547" s="5" t="inlineStr">
        <is>
          <t>NO</t>
        </is>
      </c>
    </row>
    <row r="2548">
      <c r="A2548" s="5" t="inlineStr">
        <is>
          <t>PINT-PS-0011</t>
        </is>
      </c>
      <c r="B2548" s="5" t="inlineStr">
        <is>
          <t>BOSNY SPRAY NEGRO ALTA TEMPERATURA  SB-0039</t>
        </is>
      </c>
      <c r="C2548" s="5" t="inlineStr">
        <is>
          <t>PINTURA SPRAY</t>
        </is>
      </c>
      <c r="D2548" s="11" t="n">
        <v>16</v>
      </c>
      <c r="E2548" s="12" t="n">
        <v>17924.8</v>
      </c>
      <c r="F2548" s="12" t="n">
        <v>62736.8</v>
      </c>
      <c r="G2548" s="14">
        <f>E2548/SUM(E$2:E$4165)</f>
        <v/>
      </c>
      <c r="H2548" s="14">
        <f>H2547+G2548</f>
        <v/>
      </c>
      <c r="I2548" s="5">
        <f>IF(H2548&lt;=p_rot_a,"A",IF(H2548&lt;=p_rot_b,"B","C"))</f>
        <v/>
      </c>
      <c r="J2548" s="5" t="inlineStr">
        <is>
          <t>NO</t>
        </is>
      </c>
    </row>
    <row r="2549">
      <c r="A2549" s="5" t="inlineStr">
        <is>
          <t>71221</t>
        </is>
      </c>
      <c r="B2549" s="5" t="inlineStr">
        <is>
          <t>TORNILLO CARROCERIA 1/4 X 4</t>
        </is>
      </c>
      <c r="C2549" s="5" t="inlineStr">
        <is>
          <t>TORNILLERIA</t>
        </is>
      </c>
      <c r="D2549" s="11" t="n">
        <v>232</v>
      </c>
      <c r="E2549" s="12" t="n">
        <v>17878.95</v>
      </c>
      <c r="F2549" s="12" t="n">
        <v>24610.59</v>
      </c>
      <c r="G2549" s="14">
        <f>E2549/SUM(E$2:E$4165)</f>
        <v/>
      </c>
      <c r="H2549" s="14">
        <f>H2548+G2549</f>
        <v/>
      </c>
      <c r="I2549" s="5">
        <f>IF(H2549&lt;=p_rot_a,"A",IF(H2549&lt;=p_rot_b,"B","C"))</f>
        <v/>
      </c>
      <c r="J2549" s="5" t="inlineStr">
        <is>
          <t>NO</t>
        </is>
      </c>
    </row>
    <row r="2550">
      <c r="A2550" s="5" t="inlineStr">
        <is>
          <t>30250</t>
        </is>
      </c>
      <c r="B2550" s="5" t="inlineStr">
        <is>
          <t>AGUILA TIMBRE DIN DONG 6774</t>
        </is>
      </c>
      <c r="C2550" s="5" t="inlineStr">
        <is>
          <t>ACCESORIOS ELECTRICOS Y CABLES</t>
        </is>
      </c>
      <c r="D2550" s="11" t="n">
        <v>9</v>
      </c>
      <c r="E2550" s="12" t="n">
        <v>17859.38</v>
      </c>
      <c r="F2550" s="12" t="n">
        <v>61428.53</v>
      </c>
      <c r="G2550" s="14">
        <f>E2550/SUM(E$2:E$4165)</f>
        <v/>
      </c>
      <c r="H2550" s="14">
        <f>H2549+G2550</f>
        <v/>
      </c>
      <c r="I2550" s="5">
        <f>IF(H2550&lt;=p_rot_a,"A",IF(H2550&lt;=p_rot_b,"B","C"))</f>
        <v/>
      </c>
      <c r="J2550" s="5" t="inlineStr">
        <is>
          <t>NO</t>
        </is>
      </c>
    </row>
    <row r="2551">
      <c r="A2551" s="5" t="inlineStr">
        <is>
          <t>4505456</t>
        </is>
      </c>
      <c r="B2551" s="5" t="inlineStr">
        <is>
          <t>TOTAL INVERSOR MMA/TIG 120/220V 200A UTW2200381/691</t>
        </is>
      </c>
      <c r="C2551" s="5" t="inlineStr">
        <is>
          <t>FERRETERIA GENERAL</t>
        </is>
      </c>
      <c r="D2551" s="11" t="n">
        <v>1</v>
      </c>
      <c r="E2551" s="12" t="n">
        <v>17782.43</v>
      </c>
      <c r="F2551" s="12" t="n">
        <v>76991.14999999999</v>
      </c>
      <c r="G2551" s="14">
        <f>E2551/SUM(E$2:E$4165)</f>
        <v/>
      </c>
      <c r="H2551" s="14">
        <f>H2550+G2551</f>
        <v/>
      </c>
      <c r="I2551" s="5">
        <f>IF(H2551&lt;=p_rot_a,"A",IF(H2551&lt;=p_rot_b,"B","C"))</f>
        <v/>
      </c>
      <c r="J2551" s="5" t="inlineStr">
        <is>
          <t>NO</t>
        </is>
      </c>
    </row>
    <row r="2552">
      <c r="A2552" s="5" t="inlineStr">
        <is>
          <t>PINT-AN-0045</t>
        </is>
      </c>
      <c r="B2552" s="5" t="inlineStr">
        <is>
          <t>LANCO EXPRESS TINT ACEITE 1/4 EC347-5</t>
        </is>
      </c>
      <c r="C2552" s="5" t="inlineStr">
        <is>
          <t>ANTICORROSIVOS Y BASE ACEITE</t>
        </is>
      </c>
      <c r="D2552" s="11" t="n">
        <v>8</v>
      </c>
      <c r="E2552" s="12" t="n">
        <v>17739.92</v>
      </c>
      <c r="F2552" s="12" t="n">
        <v>41527.67</v>
      </c>
      <c r="G2552" s="14">
        <f>E2552/SUM(E$2:E$4165)</f>
        <v/>
      </c>
      <c r="H2552" s="14">
        <f>H2551+G2552</f>
        <v/>
      </c>
      <c r="I2552" s="5">
        <f>IF(H2552&lt;=p_rot_a,"A",IF(H2552&lt;=p_rot_b,"B","C"))</f>
        <v/>
      </c>
      <c r="J2552" s="5" t="inlineStr">
        <is>
          <t>NO</t>
        </is>
      </c>
    </row>
    <row r="2553">
      <c r="A2553" s="5" t="inlineStr">
        <is>
          <t>10045</t>
        </is>
      </c>
      <c r="B2553" s="5" t="inlineStr">
        <is>
          <t>TOTAL GUANTE HULE VERDE TSP13101</t>
        </is>
      </c>
      <c r="C2553" s="5" t="inlineStr">
        <is>
          <t>FERRETERIA GENERAL</t>
        </is>
      </c>
      <c r="D2553" s="11" t="n">
        <v>54</v>
      </c>
      <c r="E2553" s="12" t="n">
        <v>17739.31</v>
      </c>
      <c r="F2553" s="12" t="n">
        <v>50827.66</v>
      </c>
      <c r="G2553" s="14">
        <f>E2553/SUM(E$2:E$4165)</f>
        <v/>
      </c>
      <c r="H2553" s="14">
        <f>H2552+G2553</f>
        <v/>
      </c>
      <c r="I2553" s="5">
        <f>IF(H2553&lt;=p_rot_a,"A",IF(H2553&lt;=p_rot_b,"B","C"))</f>
        <v/>
      </c>
      <c r="J2553" s="5" t="inlineStr">
        <is>
          <t>NO</t>
        </is>
      </c>
    </row>
    <row r="2554">
      <c r="A2554" s="5" t="inlineStr">
        <is>
          <t>60100035</t>
        </is>
      </c>
      <c r="B2554" s="5" t="inlineStr">
        <is>
          <t>LAMPARA LED RED. EMPOTRAR 3 INTENSIDADES RECARGABLE DE EMERGENCIA 18W 100-240V 6500K WELLMAX</t>
        </is>
      </c>
      <c r="C2554" s="5" t="inlineStr">
        <is>
          <t>BOMBILLOS Y LAMPARAS</t>
        </is>
      </c>
      <c r="D2554" s="11" t="n">
        <v>8</v>
      </c>
      <c r="E2554" s="12" t="n">
        <v>17712</v>
      </c>
      <c r="F2554" s="12" t="n">
        <v>35424</v>
      </c>
      <c r="G2554" s="14">
        <f>E2554/SUM(E$2:E$4165)</f>
        <v/>
      </c>
      <c r="H2554" s="14">
        <f>H2553+G2554</f>
        <v/>
      </c>
      <c r="I2554" s="5">
        <f>IF(H2554&lt;=p_rot_a,"A",IF(H2554&lt;=p_rot_b,"B","C"))</f>
        <v/>
      </c>
      <c r="J2554" s="5" t="inlineStr">
        <is>
          <t>NO</t>
        </is>
      </c>
    </row>
    <row r="2555">
      <c r="A2555" s="5" t="inlineStr">
        <is>
          <t>1112</t>
        </is>
      </c>
      <c r="B2555" s="5" t="inlineStr">
        <is>
          <t>JUEGO EMPAQUES LLAVE CHORRO ARSA 9PZ 371-07</t>
        </is>
      </c>
      <c r="C2555" s="5" t="inlineStr">
        <is>
          <t>FERRETERIA GENERAL</t>
        </is>
      </c>
      <c r="D2555" s="11" t="n">
        <v>55</v>
      </c>
      <c r="E2555" s="12" t="n">
        <v>17679.61</v>
      </c>
      <c r="F2555" s="12" t="n">
        <v>33996.46</v>
      </c>
      <c r="G2555" s="14">
        <f>E2555/SUM(E$2:E$4165)</f>
        <v/>
      </c>
      <c r="H2555" s="14">
        <f>H2554+G2555</f>
        <v/>
      </c>
      <c r="I2555" s="5">
        <f>IF(H2555&lt;=p_rot_a,"A",IF(H2555&lt;=p_rot_b,"B","C"))</f>
        <v/>
      </c>
      <c r="J2555" s="5" t="inlineStr">
        <is>
          <t>NO</t>
        </is>
      </c>
    </row>
    <row r="2556">
      <c r="A2556" s="5" t="inlineStr">
        <is>
          <t>351100300</t>
        </is>
      </c>
      <c r="B2556" s="5" t="inlineStr">
        <is>
          <t>TOTAL SERRUCHO GYPSUM RABO ZORRO THWBSW66</t>
        </is>
      </c>
      <c r="C2556" s="5" t="inlineStr">
        <is>
          <t>FERRETERIA GENERAL</t>
        </is>
      </c>
      <c r="D2556" s="11" t="n">
        <v>19</v>
      </c>
      <c r="E2556" s="12" t="n">
        <v>17655.56</v>
      </c>
      <c r="F2556" s="12" t="n">
        <v>46566.53</v>
      </c>
      <c r="G2556" s="14">
        <f>E2556/SUM(E$2:E$4165)</f>
        <v/>
      </c>
      <c r="H2556" s="14">
        <f>H2555+G2556</f>
        <v/>
      </c>
      <c r="I2556" s="5">
        <f>IF(H2556&lt;=p_rot_a,"A",IF(H2556&lt;=p_rot_b,"B","C"))</f>
        <v/>
      </c>
      <c r="J2556" s="5" t="inlineStr">
        <is>
          <t>NO</t>
        </is>
      </c>
    </row>
    <row r="2557">
      <c r="A2557" s="5" t="inlineStr">
        <is>
          <t>72613</t>
        </is>
      </c>
      <c r="B2557" s="5" t="inlineStr">
        <is>
          <t xml:space="preserve">MECATE 10MM NAUTICO </t>
        </is>
      </c>
      <c r="C2557" s="5" t="inlineStr">
        <is>
          <t>FERRETERIA GENERAL</t>
        </is>
      </c>
      <c r="D2557" s="11" t="n">
        <v>74</v>
      </c>
      <c r="E2557" s="12" t="n">
        <v>17655.42</v>
      </c>
      <c r="F2557" s="12" t="n">
        <v>57304.03</v>
      </c>
      <c r="G2557" s="14">
        <f>E2557/SUM(E$2:E$4165)</f>
        <v/>
      </c>
      <c r="H2557" s="14">
        <f>H2556+G2557</f>
        <v/>
      </c>
      <c r="I2557" s="5">
        <f>IF(H2557&lt;=p_rot_a,"A",IF(H2557&lt;=p_rot_b,"B","C"))</f>
        <v/>
      </c>
      <c r="J2557" s="5" t="inlineStr">
        <is>
          <t>NO</t>
        </is>
      </c>
    </row>
    <row r="2558">
      <c r="A2558" s="5" t="inlineStr">
        <is>
          <t>351100300992836</t>
        </is>
      </c>
      <c r="B2558" s="5" t="inlineStr">
        <is>
          <t>EXTRACTOR DE AIRE 6 PULG CUADRADO SEMI CUBIERTO VOLTAGE VT-EFB-6</t>
        </is>
      </c>
      <c r="C2558" s="5" t="inlineStr">
        <is>
          <t>IMPORTACION FERRETERIA GENERAL</t>
        </is>
      </c>
      <c r="D2558" s="11" t="n">
        <v>3</v>
      </c>
      <c r="E2558" s="12" t="n">
        <v>17641.1</v>
      </c>
      <c r="F2558" s="12" t="n">
        <v>29401.83</v>
      </c>
      <c r="G2558" s="14">
        <f>E2558/SUM(E$2:E$4165)</f>
        <v/>
      </c>
      <c r="H2558" s="14">
        <f>H2557+G2558</f>
        <v/>
      </c>
      <c r="I2558" s="5">
        <f>IF(H2558&lt;=p_rot_a,"A",IF(H2558&lt;=p_rot_b,"B","C"))</f>
        <v/>
      </c>
      <c r="J2558" s="5" t="inlineStr">
        <is>
          <t>NO</t>
        </is>
      </c>
    </row>
    <row r="2559">
      <c r="A2559" s="5" t="inlineStr">
        <is>
          <t>30483</t>
        </is>
      </c>
      <c r="B2559" s="5" t="inlineStr">
        <is>
          <t>CONECTOR PVC 1 1/4 UL CONDUIT</t>
        </is>
      </c>
      <c r="C2559" s="5" t="inlineStr">
        <is>
          <t>ACCESORIOS ELECTRICOS Y CABLES</t>
        </is>
      </c>
      <c r="D2559" s="11" t="n">
        <v>51</v>
      </c>
      <c r="E2559" s="12" t="n">
        <v>17632.87</v>
      </c>
      <c r="F2559" s="12" t="n">
        <v>36900.7</v>
      </c>
      <c r="G2559" s="14">
        <f>E2559/SUM(E$2:E$4165)</f>
        <v/>
      </c>
      <c r="H2559" s="14">
        <f>H2558+G2559</f>
        <v/>
      </c>
      <c r="I2559" s="5">
        <f>IF(H2559&lt;=p_rot_a,"A",IF(H2559&lt;=p_rot_b,"B","C"))</f>
        <v/>
      </c>
      <c r="J2559" s="5" t="inlineStr">
        <is>
          <t>NO</t>
        </is>
      </c>
    </row>
    <row r="2560">
      <c r="A2560" s="5" t="inlineStr">
        <is>
          <t>351100300990583</t>
        </is>
      </c>
      <c r="B2560" s="5" t="inlineStr">
        <is>
          <t>TOTAL JUEGO CUCHILLAS MULTIFUNCION USO MULTIPLE TMLI2001 TAKTMT1502</t>
        </is>
      </c>
      <c r="C2560" s="5" t="inlineStr">
        <is>
          <t>HERRAMIENTA ELECTRICA</t>
        </is>
      </c>
      <c r="D2560" s="11" t="n">
        <v>10</v>
      </c>
      <c r="E2560" s="12" t="n">
        <v>17619.55</v>
      </c>
      <c r="F2560" s="12" t="n">
        <v>56134.45</v>
      </c>
      <c r="G2560" s="14">
        <f>E2560/SUM(E$2:E$4165)</f>
        <v/>
      </c>
      <c r="H2560" s="14">
        <f>H2559+G2560</f>
        <v/>
      </c>
      <c r="I2560" s="5">
        <f>IF(H2560&lt;=p_rot_a,"A",IF(H2560&lt;=p_rot_b,"B","C"))</f>
        <v/>
      </c>
      <c r="J2560" s="5" t="inlineStr">
        <is>
          <t>NO</t>
        </is>
      </c>
    </row>
    <row r="2561">
      <c r="A2561" s="5" t="inlineStr">
        <is>
          <t>351100300992278</t>
        </is>
      </c>
      <c r="B2561" s="5" t="inlineStr">
        <is>
          <t>ESQUINERO DE REMATE WPC EXTERIOR CAOBA 2X2 2.90M DE084-A</t>
        </is>
      </c>
      <c r="C2561" s="5" t="inlineStr">
        <is>
          <t>PANEL ACANALADO EXTERIOR WPC</t>
        </is>
      </c>
      <c r="D2561" s="11" t="n">
        <v>13</v>
      </c>
      <c r="E2561" s="12" t="n">
        <v>17601.65</v>
      </c>
      <c r="F2561" s="12" t="n">
        <v>61548.67</v>
      </c>
      <c r="G2561" s="14">
        <f>E2561/SUM(E$2:E$4165)</f>
        <v/>
      </c>
      <c r="H2561" s="14">
        <f>H2560+G2561</f>
        <v/>
      </c>
      <c r="I2561" s="5">
        <f>IF(H2561&lt;=p_rot_a,"A",IF(H2561&lt;=p_rot_b,"B","C"))</f>
        <v/>
      </c>
      <c r="J2561" s="5" t="inlineStr">
        <is>
          <t>NO</t>
        </is>
      </c>
    </row>
    <row r="2562">
      <c r="A2562" s="5" t="inlineStr">
        <is>
          <t>351100300991023</t>
        </is>
      </c>
      <c r="B2562" s="5" t="inlineStr">
        <is>
          <t>REPEMAX FINO GRIS SACO 40 KILOS INTACO PT1035</t>
        </is>
      </c>
      <c r="C2562" s="5" t="inlineStr">
        <is>
          <t>MORTEROS, CEMENTOS</t>
        </is>
      </c>
      <c r="D2562" s="11" t="n">
        <v>15</v>
      </c>
      <c r="E2562" s="12" t="n">
        <v>17587.5</v>
      </c>
      <c r="F2562" s="12" t="n">
        <v>80872.5</v>
      </c>
      <c r="G2562" s="14">
        <f>E2562/SUM(E$2:E$4165)</f>
        <v/>
      </c>
      <c r="H2562" s="14">
        <f>H2561+G2562</f>
        <v/>
      </c>
      <c r="I2562" s="5">
        <f>IF(H2562&lt;=p_rot_a,"A",IF(H2562&lt;=p_rot_b,"B","C"))</f>
        <v/>
      </c>
      <c r="J2562" s="5" t="inlineStr">
        <is>
          <t>NO</t>
        </is>
      </c>
    </row>
    <row r="2563">
      <c r="A2563" s="5" t="inlineStr">
        <is>
          <t>10140039</t>
        </is>
      </c>
      <c r="B2563" s="5" t="inlineStr">
        <is>
          <t>TUBO ESTRUCT. CUADRADO 4X4 (100X100) 2.38MM NEGRO</t>
        </is>
      </c>
      <c r="C2563" s="5" t="inlineStr">
        <is>
          <t>TUBERIA ESTRUCTURAL</t>
        </is>
      </c>
      <c r="D2563" s="11" t="n">
        <v>5</v>
      </c>
      <c r="E2563" s="12" t="n">
        <v>17572.36</v>
      </c>
      <c r="F2563" s="12" t="n">
        <v>118737.36</v>
      </c>
      <c r="G2563" s="14">
        <f>E2563/SUM(E$2:E$4165)</f>
        <v/>
      </c>
      <c r="H2563" s="14">
        <f>H2562+G2563</f>
        <v/>
      </c>
      <c r="I2563" s="5">
        <f>IF(H2563&lt;=p_rot_a,"A",IF(H2563&lt;=p_rot_b,"B","C"))</f>
        <v/>
      </c>
      <c r="J2563" s="5" t="inlineStr">
        <is>
          <t>NO</t>
        </is>
      </c>
    </row>
    <row r="2564">
      <c r="A2564" s="5" t="inlineStr">
        <is>
          <t>146</t>
        </is>
      </c>
      <c r="B2564" s="5" t="inlineStr">
        <is>
          <t>ALAMBRE GALVANIZADO #12 ROLLO 1/2K</t>
        </is>
      </c>
      <c r="C2564" s="5" t="inlineStr">
        <is>
          <t>FERRETERIA GENERAL</t>
        </is>
      </c>
      <c r="D2564" s="11" t="n">
        <v>20.5</v>
      </c>
      <c r="E2564" s="12" t="n">
        <v>17570.49</v>
      </c>
      <c r="F2564" s="12" t="n">
        <v>48398.76</v>
      </c>
      <c r="G2564" s="14">
        <f>E2564/SUM(E$2:E$4165)</f>
        <v/>
      </c>
      <c r="H2564" s="14">
        <f>H2563+G2564</f>
        <v/>
      </c>
      <c r="I2564" s="5">
        <f>IF(H2564&lt;=p_rot_a,"A",IF(H2564&lt;=p_rot_b,"B","C"))</f>
        <v/>
      </c>
      <c r="J2564" s="5" t="inlineStr">
        <is>
          <t>NO</t>
        </is>
      </c>
    </row>
    <row r="2565">
      <c r="A2565" s="5" t="inlineStr">
        <is>
          <t>351100300991176</t>
        </is>
      </c>
      <c r="B2565" s="5" t="inlineStr">
        <is>
          <t>FANAL LLAVIN MANIJA NEGRO MATE CANNES 90450-068</t>
        </is>
      </c>
      <c r="C2565" s="5" t="inlineStr">
        <is>
          <t>FERRETERIA GENERAL</t>
        </is>
      </c>
      <c r="D2565" s="11" t="n">
        <v>9</v>
      </c>
      <c r="E2565" s="12" t="n">
        <v>17564.86</v>
      </c>
      <c r="F2565" s="12" t="n">
        <v>65527.66</v>
      </c>
      <c r="G2565" s="14">
        <f>E2565/SUM(E$2:E$4165)</f>
        <v/>
      </c>
      <c r="H2565" s="14">
        <f>H2564+G2565</f>
        <v/>
      </c>
      <c r="I2565" s="5">
        <f>IF(H2565&lt;=p_rot_a,"A",IF(H2565&lt;=p_rot_b,"B","C"))</f>
        <v/>
      </c>
      <c r="J2565" s="5" t="inlineStr">
        <is>
          <t>NO</t>
        </is>
      </c>
    </row>
    <row r="2566">
      <c r="A2566" s="5" t="inlineStr">
        <is>
          <t>990458</t>
        </is>
      </c>
      <c r="B2566" s="5" t="inlineStr">
        <is>
          <t>CUMBRERA VERDE 6X6</t>
        </is>
      </c>
      <c r="C2566" s="5" t="inlineStr">
        <is>
          <t>LAMINAS DE ZINC Y ACCESORIOS</t>
        </is>
      </c>
      <c r="D2566" s="11" t="n">
        <v>20</v>
      </c>
      <c r="E2566" s="12" t="n">
        <v>17550</v>
      </c>
      <c r="F2566" s="12" t="n">
        <v>56550</v>
      </c>
      <c r="G2566" s="14">
        <f>E2566/SUM(E$2:E$4165)</f>
        <v/>
      </c>
      <c r="H2566" s="14">
        <f>H2565+G2566</f>
        <v/>
      </c>
      <c r="I2566" s="5">
        <f>IF(H2566&lt;=p_rot_a,"A",IF(H2566&lt;=p_rot_b,"B","C"))</f>
        <v/>
      </c>
      <c r="J2566" s="5" t="inlineStr">
        <is>
          <t>NO</t>
        </is>
      </c>
    </row>
    <row r="2567">
      <c r="A2567" s="5" t="inlineStr">
        <is>
          <t>7925</t>
        </is>
      </c>
      <c r="B2567" s="5" t="inlineStr">
        <is>
          <t>$$ AMARRA PLASTICA NEGRA- BLANCA 4 PAQ 100 UDS</t>
        </is>
      </c>
      <c r="C2567" s="5" t="inlineStr">
        <is>
          <t>FERRETERIA GENERAL</t>
        </is>
      </c>
      <c r="D2567" s="11" t="n">
        <v>990</v>
      </c>
      <c r="E2567" s="12" t="n">
        <v>17537.85</v>
      </c>
      <c r="F2567" s="12" t="n">
        <v>20478.15</v>
      </c>
      <c r="G2567" s="14">
        <f>E2567/SUM(E$2:E$4165)</f>
        <v/>
      </c>
      <c r="H2567" s="14">
        <f>H2566+G2567</f>
        <v/>
      </c>
      <c r="I2567" s="5">
        <f>IF(H2567&lt;=p_rot_a,"A",IF(H2567&lt;=p_rot_b,"B","C"))</f>
        <v/>
      </c>
      <c r="J2567" s="5" t="inlineStr">
        <is>
          <t>NO</t>
        </is>
      </c>
    </row>
    <row r="2568">
      <c r="A2568" s="5" t="inlineStr">
        <is>
          <t>72414</t>
        </is>
      </c>
      <c r="B2568" s="5" t="inlineStr">
        <is>
          <t>AMARRA PLASTICA NEGRA 12 PAQ 100 UND</t>
        </is>
      </c>
      <c r="C2568" s="5" t="inlineStr">
        <is>
          <t>FERRETERIA GENERAL</t>
        </is>
      </c>
      <c r="D2568" s="11" t="n">
        <v>278</v>
      </c>
      <c r="E2568" s="12" t="n">
        <v>17530.36</v>
      </c>
      <c r="F2568" s="12" t="n">
        <v>21788.59</v>
      </c>
      <c r="G2568" s="14">
        <f>E2568/SUM(E$2:E$4165)</f>
        <v/>
      </c>
      <c r="H2568" s="14">
        <f>H2567+G2568</f>
        <v/>
      </c>
      <c r="I2568" s="5">
        <f>IF(H2568&lt;=p_rot_a,"A",IF(H2568&lt;=p_rot_b,"B","C"))</f>
        <v/>
      </c>
      <c r="J2568" s="5" t="inlineStr">
        <is>
          <t>NO</t>
        </is>
      </c>
    </row>
    <row r="2569">
      <c r="A2569" s="5" t="inlineStr">
        <is>
          <t>30165</t>
        </is>
      </c>
      <c r="B2569" s="5" t="inlineStr">
        <is>
          <t>BTICINO OVAL PLAFON  BEIGE P21AN</t>
        </is>
      </c>
      <c r="C2569" s="5" t="inlineStr">
        <is>
          <t>ACCESORIOS ELECTRICOS Y CABLES</t>
        </is>
      </c>
      <c r="D2569" s="11" t="n">
        <v>44</v>
      </c>
      <c r="E2569" s="12" t="n">
        <v>17520.48</v>
      </c>
      <c r="F2569" s="12" t="n">
        <v>62094.34</v>
      </c>
      <c r="G2569" s="14">
        <f>E2569/SUM(E$2:E$4165)</f>
        <v/>
      </c>
      <c r="H2569" s="14">
        <f>H2568+G2569</f>
        <v/>
      </c>
      <c r="I2569" s="5">
        <f>IF(H2569&lt;=p_rot_a,"A",IF(H2569&lt;=p_rot_b,"B","C"))</f>
        <v/>
      </c>
      <c r="J2569" s="5" t="inlineStr">
        <is>
          <t>NO</t>
        </is>
      </c>
    </row>
    <row r="2570">
      <c r="A2570" s="5" t="inlineStr">
        <is>
          <t>60100021</t>
        </is>
      </c>
      <c r="B2570" s="5" t="inlineStr">
        <is>
          <t>LAMPARA LED CUAD. EMPOT. 1920LM 24W 100-240V WELLMAX 21003911</t>
        </is>
      </c>
      <c r="C2570" s="5" t="inlineStr">
        <is>
          <t>BOMBILLOS Y LAMPARAS</t>
        </is>
      </c>
      <c r="D2570" s="11" t="n">
        <v>7</v>
      </c>
      <c r="E2570" s="12" t="n">
        <v>17442</v>
      </c>
      <c r="F2570" s="12" t="n">
        <v>53865</v>
      </c>
      <c r="G2570" s="14">
        <f>E2570/SUM(E$2:E$4165)</f>
        <v/>
      </c>
      <c r="H2570" s="14">
        <f>H2569+G2570</f>
        <v/>
      </c>
      <c r="I2570" s="5">
        <f>IF(H2570&lt;=p_rot_a,"A",IF(H2570&lt;=p_rot_b,"B","C"))</f>
        <v/>
      </c>
      <c r="J2570" s="5" t="inlineStr">
        <is>
          <t>NO</t>
        </is>
      </c>
    </row>
    <row r="2571">
      <c r="A2571" s="5" t="inlineStr">
        <is>
          <t>351100300992505</t>
        </is>
      </c>
      <c r="B2571" s="5" t="inlineStr">
        <is>
          <t>TOTAL VIBRADOR CONCRETO INALAMB SIN BATERIA TCVLI202301</t>
        </is>
      </c>
      <c r="C2571" s="5" t="inlineStr">
        <is>
          <t>SIN CATEGORIA</t>
        </is>
      </c>
      <c r="D2571" s="11" t="n">
        <v>2</v>
      </c>
      <c r="E2571" s="12" t="n">
        <v>17431.74</v>
      </c>
      <c r="F2571" s="12" t="n">
        <v>68090.10000000001</v>
      </c>
      <c r="G2571" s="14">
        <f>E2571/SUM(E$2:E$4165)</f>
        <v/>
      </c>
      <c r="H2571" s="14">
        <f>H2570+G2571</f>
        <v/>
      </c>
      <c r="I2571" s="5">
        <f>IF(H2571&lt;=p_rot_a,"A",IF(H2571&lt;=p_rot_b,"B","C"))</f>
        <v/>
      </c>
      <c r="J2571" s="5" t="inlineStr">
        <is>
          <t>NO</t>
        </is>
      </c>
    </row>
    <row r="2572">
      <c r="A2572" s="5" t="inlineStr">
        <is>
          <t>351100300992630</t>
        </is>
      </c>
      <c r="B2572" s="5" t="inlineStr">
        <is>
          <t>BOSCH TALADRO INALAMB PERC 1/2 65Nm BRUSHLESS + 2 BAT  2.0Ah + CARGADOR GSB 185</t>
        </is>
      </c>
      <c r="C2572" s="5" t="inlineStr">
        <is>
          <t>HERRAMIENTAS ELECTRICAS</t>
        </is>
      </c>
      <c r="D2572" s="11" t="n">
        <v>2</v>
      </c>
      <c r="E2572" s="12" t="n">
        <v>17414.38</v>
      </c>
      <c r="F2572" s="12" t="n">
        <v>144064.38</v>
      </c>
      <c r="G2572" s="14">
        <f>E2572/SUM(E$2:E$4165)</f>
        <v/>
      </c>
      <c r="H2572" s="14">
        <f>H2571+G2572</f>
        <v/>
      </c>
      <c r="I2572" s="5">
        <f>IF(H2572&lt;=p_rot_a,"A",IF(H2572&lt;=p_rot_b,"B","C"))</f>
        <v/>
      </c>
      <c r="J2572" s="5" t="inlineStr">
        <is>
          <t>NO</t>
        </is>
      </c>
    </row>
    <row r="2573">
      <c r="A2573" s="5" t="inlineStr">
        <is>
          <t>351100300992547</t>
        </is>
      </c>
      <c r="B2573" s="5" t="inlineStr">
        <is>
          <t>BOSCH CALADORA 520W GST 750</t>
        </is>
      </c>
      <c r="C2573" s="5" t="inlineStr">
        <is>
          <t>HERRAMIENTAS ELECTRICAS</t>
        </is>
      </c>
      <c r="D2573" s="11" t="n">
        <v>4</v>
      </c>
      <c r="E2573" s="12" t="n">
        <v>17412.5</v>
      </c>
      <c r="F2573" s="12" t="n">
        <v>97012.5</v>
      </c>
      <c r="G2573" s="14">
        <f>E2573/SUM(E$2:E$4165)</f>
        <v/>
      </c>
      <c r="H2573" s="14">
        <f>H2572+G2573</f>
        <v/>
      </c>
      <c r="I2573" s="5">
        <f>IF(H2573&lt;=p_rot_a,"A",IF(H2573&lt;=p_rot_b,"B","C"))</f>
        <v/>
      </c>
      <c r="J2573" s="5" t="inlineStr">
        <is>
          <t>NO</t>
        </is>
      </c>
    </row>
    <row r="2574">
      <c r="A2574" s="5" t="inlineStr">
        <is>
          <t>73631</t>
        </is>
      </c>
      <c r="B2574" s="5" t="inlineStr">
        <is>
          <t>TOTAL MAZO 1000G  THSTH61000</t>
        </is>
      </c>
      <c r="C2574" s="5" t="inlineStr">
        <is>
          <t>FERRETERIA GENERAL</t>
        </is>
      </c>
      <c r="D2574" s="11" t="n">
        <v>12</v>
      </c>
      <c r="E2574" s="12" t="n">
        <v>17404</v>
      </c>
      <c r="F2574" s="12" t="n">
        <v>51301.64</v>
      </c>
      <c r="G2574" s="14">
        <f>E2574/SUM(E$2:E$4165)</f>
        <v/>
      </c>
      <c r="H2574" s="14">
        <f>H2573+G2574</f>
        <v/>
      </c>
      <c r="I2574" s="5">
        <f>IF(H2574&lt;=p_rot_a,"A",IF(H2574&lt;=p_rot_b,"B","C"))</f>
        <v/>
      </c>
      <c r="J2574" s="5" t="inlineStr">
        <is>
          <t>NO</t>
        </is>
      </c>
    </row>
    <row r="2575">
      <c r="A2575" s="5" t="inlineStr">
        <is>
          <t>10120003</t>
        </is>
      </c>
      <c r="B2575" s="5" t="inlineStr">
        <is>
          <t>PLATINA 3/4 X 1/8</t>
        </is>
      </c>
      <c r="C2575" s="5" t="inlineStr">
        <is>
          <t>PLATINA HIERRO</t>
        </is>
      </c>
      <c r="D2575" s="11" t="n">
        <v>37</v>
      </c>
      <c r="E2575" s="12" t="n">
        <v>17370.95</v>
      </c>
      <c r="F2575" s="12" t="n">
        <v>63599.69</v>
      </c>
      <c r="G2575" s="14">
        <f>E2575/SUM(E$2:E$4165)</f>
        <v/>
      </c>
      <c r="H2575" s="14">
        <f>H2574+G2575</f>
        <v/>
      </c>
      <c r="I2575" s="5">
        <f>IF(H2575&lt;=p_rot_a,"A",IF(H2575&lt;=p_rot_b,"B","C"))</f>
        <v/>
      </c>
      <c r="J2575" s="5" t="inlineStr">
        <is>
          <t>NO</t>
        </is>
      </c>
    </row>
    <row r="2576">
      <c r="A2576" s="5" t="inlineStr">
        <is>
          <t>351100300990430</t>
        </is>
      </c>
      <c r="B2576" s="5" t="inlineStr">
        <is>
          <t>ENERGY SIERRA CIRCULAR 7 1400W W185/2/120</t>
        </is>
      </c>
      <c r="C2576" s="5" t="inlineStr">
        <is>
          <t>SIN CATEGORIA</t>
        </is>
      </c>
      <c r="D2576" s="11" t="n">
        <v>3</v>
      </c>
      <c r="E2576" s="12" t="n">
        <v>17370.71</v>
      </c>
      <c r="F2576" s="12" t="n">
        <v>83506.50999999999</v>
      </c>
      <c r="G2576" s="14">
        <f>E2576/SUM(E$2:E$4165)</f>
        <v/>
      </c>
      <c r="H2576" s="14">
        <f>H2575+G2576</f>
        <v/>
      </c>
      <c r="I2576" s="5">
        <f>IF(H2576&lt;=p_rot_a,"A",IF(H2576&lt;=p_rot_b,"B","C"))</f>
        <v/>
      </c>
      <c r="J2576" s="5" t="inlineStr">
        <is>
          <t>NO</t>
        </is>
      </c>
    </row>
    <row r="2577">
      <c r="A2577" s="5" t="inlineStr">
        <is>
          <t>420420936</t>
        </is>
      </c>
      <c r="B2577" s="5" t="inlineStr">
        <is>
          <t>PROTECTO DRY-BLOCK MATE BASE INTERMEDIA 1 GL (3.785L)</t>
        </is>
      </c>
      <c r="C2577" s="5" t="inlineStr">
        <is>
          <t>SIN CATEGORIA</t>
        </is>
      </c>
      <c r="D2577" s="11" t="n">
        <v>4</v>
      </c>
      <c r="E2577" s="12" t="n">
        <v>17354.78</v>
      </c>
      <c r="F2577" s="12" t="n">
        <v>60029.78</v>
      </c>
      <c r="G2577" s="14">
        <f>E2577/SUM(E$2:E$4165)</f>
        <v/>
      </c>
      <c r="H2577" s="14">
        <f>H2576+G2577</f>
        <v/>
      </c>
      <c r="I2577" s="5">
        <f>IF(H2577&lt;=p_rot_a,"A",IF(H2577&lt;=p_rot_b,"B","C"))</f>
        <v/>
      </c>
      <c r="J2577" s="5" t="inlineStr">
        <is>
          <t>NO</t>
        </is>
      </c>
    </row>
    <row r="2578">
      <c r="A2578" s="5" t="inlineStr">
        <is>
          <t>14100021</t>
        </is>
      </c>
      <c r="B2578" s="5" t="inlineStr">
        <is>
          <t>PUERTA CEDRO OVALO 85 X 210 CM</t>
        </is>
      </c>
      <c r="C2578" s="5" t="inlineStr">
        <is>
          <t>SIN CATEGORIA</t>
        </is>
      </c>
      <c r="D2578" s="11" t="n">
        <v>1</v>
      </c>
      <c r="E2578" s="12" t="n">
        <v>17345.13</v>
      </c>
      <c r="F2578" s="12" t="n">
        <v>90265.49000000001</v>
      </c>
      <c r="G2578" s="14">
        <f>E2578/SUM(E$2:E$4165)</f>
        <v/>
      </c>
      <c r="H2578" s="14">
        <f>H2577+G2578</f>
        <v/>
      </c>
      <c r="I2578" s="5">
        <f>IF(H2578&lt;=p_rot_a,"A",IF(H2578&lt;=p_rot_b,"B","C"))</f>
        <v/>
      </c>
      <c r="J2578" s="5" t="inlineStr">
        <is>
          <t>NO</t>
        </is>
      </c>
    </row>
    <row r="2579">
      <c r="A2579" s="5" t="inlineStr">
        <is>
          <t>3026</t>
        </is>
      </c>
      <c r="B2579" s="5" t="inlineStr">
        <is>
          <t>AGUILA TOMA ARMAR POLARIZADO 270W</t>
        </is>
      </c>
      <c r="C2579" s="5" t="inlineStr">
        <is>
          <t>ACCESORIOS ELECTRICOS Y CABLES</t>
        </is>
      </c>
      <c r="D2579" s="11" t="n">
        <v>61</v>
      </c>
      <c r="E2579" s="12" t="n">
        <v>17296.7</v>
      </c>
      <c r="F2579" s="12" t="n">
        <v>47777.56</v>
      </c>
      <c r="G2579" s="14">
        <f>E2579/SUM(E$2:E$4165)</f>
        <v/>
      </c>
      <c r="H2579" s="14">
        <f>H2578+G2579</f>
        <v/>
      </c>
      <c r="I2579" s="5">
        <f>IF(H2579&lt;=p_rot_a,"A",IF(H2579&lt;=p_rot_b,"B","C"))</f>
        <v/>
      </c>
      <c r="J2579" s="5" t="inlineStr">
        <is>
          <t>NO</t>
        </is>
      </c>
    </row>
    <row r="2580">
      <c r="A2580" s="5" t="inlineStr">
        <is>
          <t>30315</t>
        </is>
      </c>
      <c r="B2580" s="5" t="inlineStr">
        <is>
          <t>AGUILA PLACA DOBLE INTERPERIE  1962</t>
        </is>
      </c>
      <c r="C2580" s="5" t="inlineStr">
        <is>
          <t>ACCESORIOS ELECTRICOS Y CABLES</t>
        </is>
      </c>
      <c r="D2580" s="11" t="n">
        <v>24</v>
      </c>
      <c r="E2580" s="12" t="n">
        <v>17223.06</v>
      </c>
      <c r="F2580" s="12" t="n">
        <v>57242.71</v>
      </c>
      <c r="G2580" s="14">
        <f>E2580/SUM(E$2:E$4165)</f>
        <v/>
      </c>
      <c r="H2580" s="14">
        <f>H2579+G2580</f>
        <v/>
      </c>
      <c r="I2580" s="5">
        <f>IF(H2580&lt;=p_rot_a,"A",IF(H2580&lt;=p_rot_b,"B","C"))</f>
        <v/>
      </c>
      <c r="J2580" s="5" t="inlineStr">
        <is>
          <t>NO</t>
        </is>
      </c>
    </row>
    <row r="2581">
      <c r="A2581" s="5" t="inlineStr">
        <is>
          <t>72962</t>
        </is>
      </c>
      <c r="B2581" s="5" t="inlineStr">
        <is>
          <t>CLAVO ACERO 21/2 BAR CAJA 250 UNIDADES</t>
        </is>
      </c>
      <c r="C2581" s="5" t="inlineStr">
        <is>
          <t>FERRETERIA GENERAL</t>
        </is>
      </c>
      <c r="D2581" s="11" t="n">
        <v>9</v>
      </c>
      <c r="E2581" s="12" t="n">
        <v>17221.9</v>
      </c>
      <c r="F2581" s="12" t="n">
        <v>56007.4</v>
      </c>
      <c r="G2581" s="14">
        <f>E2581/SUM(E$2:E$4165)</f>
        <v/>
      </c>
      <c r="H2581" s="14">
        <f>H2580+G2581</f>
        <v/>
      </c>
      <c r="I2581" s="5">
        <f>IF(H2581&lt;=p_rot_a,"A",IF(H2581&lt;=p_rot_b,"B","C"))</f>
        <v/>
      </c>
      <c r="J2581" s="5" t="inlineStr">
        <is>
          <t>NO</t>
        </is>
      </c>
    </row>
    <row r="2582">
      <c r="A2582" s="5" t="inlineStr">
        <is>
          <t>7193</t>
        </is>
      </c>
      <c r="B2582" s="5" t="inlineStr">
        <is>
          <t>LOCTITE SILICON GRIS 75ML PERMATEX 18718</t>
        </is>
      </c>
      <c r="C2582" s="5" t="inlineStr">
        <is>
          <t>FERRETERIA GENERAL</t>
        </is>
      </c>
      <c r="D2582" s="11" t="n">
        <v>13</v>
      </c>
      <c r="E2582" s="12" t="n">
        <v>17210.78</v>
      </c>
      <c r="F2582" s="12" t="n">
        <v>41140.13</v>
      </c>
      <c r="G2582" s="14">
        <f>E2582/SUM(E$2:E$4165)</f>
        <v/>
      </c>
      <c r="H2582" s="14">
        <f>H2581+G2582</f>
        <v/>
      </c>
      <c r="I2582" s="5">
        <f>IF(H2582&lt;=p_rot_a,"A",IF(H2582&lt;=p_rot_b,"B","C"))</f>
        <v/>
      </c>
      <c r="J2582" s="5" t="inlineStr">
        <is>
          <t>NO</t>
        </is>
      </c>
    </row>
    <row r="2583">
      <c r="A2583" s="5" t="inlineStr">
        <is>
          <t>73447</t>
        </is>
      </c>
      <c r="B2583" s="5" t="inlineStr">
        <is>
          <t xml:space="preserve">BISAGRA OCULTA GRANDE 35MM SEMI-CURVA </t>
        </is>
      </c>
      <c r="C2583" s="5" t="inlineStr">
        <is>
          <t>FERRETERIA GENERAL</t>
        </is>
      </c>
      <c r="D2583" s="11" t="n">
        <v>74</v>
      </c>
      <c r="E2583" s="12" t="n">
        <v>17187.72</v>
      </c>
      <c r="F2583" s="12" t="n">
        <v>37443.41</v>
      </c>
      <c r="G2583" s="14">
        <f>E2583/SUM(E$2:E$4165)</f>
        <v/>
      </c>
      <c r="H2583" s="14">
        <f>H2582+G2583</f>
        <v/>
      </c>
      <c r="I2583" s="5">
        <f>IF(H2583&lt;=p_rot_a,"A",IF(H2583&lt;=p_rot_b,"B","C"))</f>
        <v/>
      </c>
      <c r="J2583" s="5" t="inlineStr">
        <is>
          <t>NO</t>
        </is>
      </c>
    </row>
    <row r="2584">
      <c r="A2584" s="5" t="inlineStr">
        <is>
          <t>73615</t>
        </is>
      </c>
      <c r="B2584" s="5" t="inlineStr">
        <is>
          <t>MECATE 12MM NAUTICA</t>
        </is>
      </c>
      <c r="C2584" s="5" t="inlineStr">
        <is>
          <t>FERRETERIA GENERAL</t>
        </is>
      </c>
      <c r="D2584" s="11" t="n">
        <v>56</v>
      </c>
      <c r="E2584" s="12" t="n">
        <v>17179.01</v>
      </c>
      <c r="F2584" s="12" t="n">
        <v>60126.53</v>
      </c>
      <c r="G2584" s="14">
        <f>E2584/SUM(E$2:E$4165)</f>
        <v/>
      </c>
      <c r="H2584" s="14">
        <f>H2583+G2584</f>
        <v/>
      </c>
      <c r="I2584" s="5">
        <f>IF(H2584&lt;=p_rot_a,"A",IF(H2584&lt;=p_rot_b,"B","C"))</f>
        <v/>
      </c>
      <c r="J2584" s="5" t="inlineStr">
        <is>
          <t>NO</t>
        </is>
      </c>
    </row>
    <row r="2585">
      <c r="A2585" s="5" t="inlineStr">
        <is>
          <t>10100003</t>
        </is>
      </c>
      <c r="B2585" s="5" t="inlineStr">
        <is>
          <t>ANGULAR 1 1/4 X 1/8</t>
        </is>
      </c>
      <c r="C2585" s="5" t="inlineStr">
        <is>
          <t>ANGULAR HIERRO</t>
        </is>
      </c>
      <c r="D2585" s="11" t="n">
        <v>14</v>
      </c>
      <c r="E2585" s="12" t="n">
        <v>17159.94</v>
      </c>
      <c r="F2585" s="12" t="n">
        <v>72339.02</v>
      </c>
      <c r="G2585" s="14">
        <f>E2585/SUM(E$2:E$4165)</f>
        <v/>
      </c>
      <c r="H2585" s="14">
        <f>H2584+G2585</f>
        <v/>
      </c>
      <c r="I2585" s="5">
        <f>IF(H2585&lt;=p_rot_a,"A",IF(H2585&lt;=p_rot_b,"B","C"))</f>
        <v/>
      </c>
      <c r="J2585" s="5" t="inlineStr">
        <is>
          <t>NO</t>
        </is>
      </c>
    </row>
    <row r="2586">
      <c r="A2586" s="5" t="inlineStr">
        <is>
          <t>9133</t>
        </is>
      </c>
      <c r="B2586" s="5" t="inlineStr">
        <is>
          <t>UNION CPVC 1/2 AGUA CALIENTE</t>
        </is>
      </c>
      <c r="C2586" s="5" t="inlineStr">
        <is>
          <t>TUBERIA PVC, CANOAS Y ACCESORIOS</t>
        </is>
      </c>
      <c r="D2586" s="11" t="n">
        <v>118</v>
      </c>
      <c r="E2586" s="12" t="n">
        <v>17147.82</v>
      </c>
      <c r="F2586" s="12" t="n">
        <v>32517.82</v>
      </c>
      <c r="G2586" s="14">
        <f>E2586/SUM(E$2:E$4165)</f>
        <v/>
      </c>
      <c r="H2586" s="14">
        <f>H2585+G2586</f>
        <v/>
      </c>
      <c r="I2586" s="5">
        <f>IF(H2586&lt;=p_rot_a,"A",IF(H2586&lt;=p_rot_b,"B","C"))</f>
        <v/>
      </c>
      <c r="J2586" s="5" t="inlineStr">
        <is>
          <t>NO</t>
        </is>
      </c>
    </row>
    <row r="2587">
      <c r="A2587" s="5" t="inlineStr">
        <is>
          <t>PINT-AN-0019</t>
        </is>
      </c>
      <c r="B2587" s="5" t="inlineStr">
        <is>
          <t>LANCO ANTICORROSIVO IND AZUL GALON AC3436-4</t>
        </is>
      </c>
      <c r="C2587" s="5" t="inlineStr">
        <is>
          <t>ANTICORROSIVOS Y BASE ACEITE</t>
        </is>
      </c>
      <c r="D2587" s="11" t="n">
        <v>4</v>
      </c>
      <c r="E2587" s="12" t="n">
        <v>17133.64</v>
      </c>
      <c r="F2587" s="12" t="n">
        <v>52115.04</v>
      </c>
      <c r="G2587" s="14">
        <f>E2587/SUM(E$2:E$4165)</f>
        <v/>
      </c>
      <c r="H2587" s="14">
        <f>H2586+G2587</f>
        <v/>
      </c>
      <c r="I2587" s="5">
        <f>IF(H2587&lt;=p_rot_a,"A",IF(H2587&lt;=p_rot_b,"B","C"))</f>
        <v/>
      </c>
      <c r="J2587" s="5" t="inlineStr">
        <is>
          <t>NO</t>
        </is>
      </c>
    </row>
    <row r="2588">
      <c r="A2588" s="5" t="inlineStr">
        <is>
          <t>97789</t>
        </is>
      </c>
      <c r="B2588" s="5" t="inlineStr">
        <is>
          <t>PEGAMENTO PVC AMANCO TRANSPARENTE 25 G</t>
        </is>
      </c>
      <c r="C2588" s="5" t="inlineStr">
        <is>
          <t>TUBERIA PVC, CANOAS Y ACCESORIOS</t>
        </is>
      </c>
      <c r="D2588" s="11" t="n">
        <v>42</v>
      </c>
      <c r="E2588" s="12" t="n">
        <v>17048.66</v>
      </c>
      <c r="F2588" s="12" t="n">
        <v>35007.16</v>
      </c>
      <c r="G2588" s="14">
        <f>E2588/SUM(E$2:E$4165)</f>
        <v/>
      </c>
      <c r="H2588" s="14">
        <f>H2587+G2588</f>
        <v/>
      </c>
      <c r="I2588" s="5">
        <f>IF(H2588&lt;=p_rot_a,"A",IF(H2588&lt;=p_rot_b,"B","C"))</f>
        <v/>
      </c>
      <c r="J2588" s="5" t="inlineStr">
        <is>
          <t>NO</t>
        </is>
      </c>
    </row>
    <row r="2589">
      <c r="A2589" s="5" t="inlineStr">
        <is>
          <t>72317</t>
        </is>
      </c>
      <c r="B2589" s="5" t="inlineStr">
        <is>
          <t>PICAPORTE 2 DORADO BLISTER PID 102</t>
        </is>
      </c>
      <c r="C2589" s="5" t="inlineStr">
        <is>
          <t>PICAPORTES Y ALDABAS</t>
        </is>
      </c>
      <c r="D2589" s="11" t="n">
        <v>46</v>
      </c>
      <c r="E2589" s="12" t="n">
        <v>17047.98</v>
      </c>
      <c r="F2589" s="12" t="n">
        <v>27650.67</v>
      </c>
      <c r="G2589" s="14">
        <f>E2589/SUM(E$2:E$4165)</f>
        <v/>
      </c>
      <c r="H2589" s="14">
        <f>H2588+G2589</f>
        <v/>
      </c>
      <c r="I2589" s="5">
        <f>IF(H2589&lt;=p_rot_a,"A",IF(H2589&lt;=p_rot_b,"B","C"))</f>
        <v/>
      </c>
      <c r="J2589" s="5" t="inlineStr">
        <is>
          <t>NO</t>
        </is>
      </c>
    </row>
    <row r="2590">
      <c r="A2590" s="5" t="inlineStr">
        <is>
          <t>72233</t>
        </is>
      </c>
      <c r="B2590" s="5" t="inlineStr">
        <is>
          <t>$$ GLADIATOR TALADRO 1/2 PERCUTOR TP 913 / 120 1V</t>
        </is>
      </c>
      <c r="C2590" s="5" t="inlineStr">
        <is>
          <t>SIN CATEGORIA</t>
        </is>
      </c>
      <c r="D2590" s="11" t="n">
        <v>4</v>
      </c>
      <c r="E2590" s="12" t="n">
        <v>17034.94</v>
      </c>
      <c r="F2590" s="12" t="n">
        <v>65004.94</v>
      </c>
      <c r="G2590" s="14">
        <f>E2590/SUM(E$2:E$4165)</f>
        <v/>
      </c>
      <c r="H2590" s="14">
        <f>H2589+G2590</f>
        <v/>
      </c>
      <c r="I2590" s="5">
        <f>IF(H2590&lt;=p_rot_a,"A",IF(H2590&lt;=p_rot_b,"B","C"))</f>
        <v/>
      </c>
      <c r="J2590" s="5" t="inlineStr">
        <is>
          <t>NO</t>
        </is>
      </c>
    </row>
    <row r="2591">
      <c r="A2591" s="5" t="inlineStr">
        <is>
          <t>7467</t>
        </is>
      </c>
      <c r="B2591" s="5" t="inlineStr">
        <is>
          <t>PICAPORTE PLATINA 3 C/RECIB PPT03</t>
        </is>
      </c>
      <c r="C2591" s="5" t="inlineStr">
        <is>
          <t>PICAPORTES Y ALDABAS</t>
        </is>
      </c>
      <c r="D2591" s="11" t="n">
        <v>45</v>
      </c>
      <c r="E2591" s="12" t="n">
        <v>17023.74</v>
      </c>
      <c r="F2591" s="12" t="n">
        <v>51201.19</v>
      </c>
      <c r="G2591" s="14">
        <f>E2591/SUM(E$2:E$4165)</f>
        <v/>
      </c>
      <c r="H2591" s="14">
        <f>H2590+G2591</f>
        <v/>
      </c>
      <c r="I2591" s="5">
        <f>IF(H2591&lt;=p_rot_a,"A",IF(H2591&lt;=p_rot_b,"B","C"))</f>
        <v/>
      </c>
      <c r="J2591" s="5" t="inlineStr">
        <is>
          <t>NO</t>
        </is>
      </c>
    </row>
    <row r="2592">
      <c r="A2592" s="5" t="inlineStr">
        <is>
          <t>71607</t>
        </is>
      </c>
      <c r="B2592" s="5" t="inlineStr">
        <is>
          <t>DESAGUE BAÑO 2 GRACIELA S9126</t>
        </is>
      </c>
      <c r="C2592" s="5" t="inlineStr">
        <is>
          <t>FERRETERIA GENERAL</t>
        </is>
      </c>
      <c r="D2592" s="11" t="n">
        <v>43</v>
      </c>
      <c r="E2592" s="12" t="n">
        <v>17009.75</v>
      </c>
      <c r="F2592" s="12" t="n">
        <v>41588.12</v>
      </c>
      <c r="G2592" s="14">
        <f>E2592/SUM(E$2:E$4165)</f>
        <v/>
      </c>
      <c r="H2592" s="14">
        <f>H2591+G2592</f>
        <v/>
      </c>
      <c r="I2592" s="5">
        <f>IF(H2592&lt;=p_rot_a,"A",IF(H2592&lt;=p_rot_b,"B","C"))</f>
        <v/>
      </c>
      <c r="J2592" s="5" t="inlineStr">
        <is>
          <t>NO</t>
        </is>
      </c>
    </row>
    <row r="2593">
      <c r="A2593" s="5" t="inlineStr">
        <is>
          <t>PINT-AN-0043</t>
        </is>
      </c>
      <c r="B2593" s="5" t="inlineStr">
        <is>
          <t>LANCO EXPRESS PASTEL ACEITE 1/4 EC346-5</t>
        </is>
      </c>
      <c r="C2593" s="5" t="inlineStr">
        <is>
          <t>ANTICORROSIVOS Y BASE ACEITE</t>
        </is>
      </c>
      <c r="D2593" s="11" t="n">
        <v>10</v>
      </c>
      <c r="E2593" s="12" t="n">
        <v>16987.19</v>
      </c>
      <c r="F2593" s="12" t="n">
        <v>52120.94</v>
      </c>
      <c r="G2593" s="14">
        <f>E2593/SUM(E$2:E$4165)</f>
        <v/>
      </c>
      <c r="H2593" s="14">
        <f>H2592+G2593</f>
        <v/>
      </c>
      <c r="I2593" s="5">
        <f>IF(H2593&lt;=p_rot_a,"A",IF(H2593&lt;=p_rot_b,"B","C"))</f>
        <v/>
      </c>
      <c r="J2593" s="5" t="inlineStr">
        <is>
          <t>NO</t>
        </is>
      </c>
    </row>
    <row r="2594">
      <c r="A2594" s="5" t="inlineStr">
        <is>
          <t>7111</t>
        </is>
      </c>
      <c r="B2594" s="5" t="inlineStr">
        <is>
          <t>POXILINA 70G</t>
        </is>
      </c>
      <c r="C2594" s="5" t="inlineStr">
        <is>
          <t>FERRETERIA GENERAL</t>
        </is>
      </c>
      <c r="D2594" s="11" t="n">
        <v>22</v>
      </c>
      <c r="E2594" s="12" t="n">
        <v>16968.94</v>
      </c>
      <c r="F2594" s="12" t="n">
        <v>56708.85</v>
      </c>
      <c r="G2594" s="14">
        <f>E2594/SUM(E$2:E$4165)</f>
        <v/>
      </c>
      <c r="H2594" s="14">
        <f>H2593+G2594</f>
        <v/>
      </c>
      <c r="I2594" s="5">
        <f>IF(H2594&lt;=p_rot_a,"A",IF(H2594&lt;=p_rot_b,"B","C"))</f>
        <v/>
      </c>
      <c r="J2594" s="5" t="inlineStr">
        <is>
          <t>NO</t>
        </is>
      </c>
    </row>
    <row r="2595">
      <c r="A2595" s="5" t="inlineStr">
        <is>
          <t>351100300990799</t>
        </is>
      </c>
      <c r="B2595" s="5" t="inlineStr">
        <is>
          <t>TOTAL DEMOLEDOR 1300W SDS HEX UTH2130016</t>
        </is>
      </c>
      <c r="C2595" s="5" t="inlineStr">
        <is>
          <t>SIN CATEGORIA</t>
        </is>
      </c>
      <c r="D2595" s="11" t="n">
        <v>1</v>
      </c>
      <c r="E2595" s="12" t="n">
        <v>16967.82</v>
      </c>
      <c r="F2595" s="12" t="n">
        <v>70796.46000000001</v>
      </c>
      <c r="G2595" s="14">
        <f>E2595/SUM(E$2:E$4165)</f>
        <v/>
      </c>
      <c r="H2595" s="14">
        <f>H2594+G2595</f>
        <v/>
      </c>
      <c r="I2595" s="5">
        <f>IF(H2595&lt;=p_rot_a,"A",IF(H2595&lt;=p_rot_b,"B","C"))</f>
        <v/>
      </c>
      <c r="J2595" s="5" t="inlineStr">
        <is>
          <t>NO</t>
        </is>
      </c>
    </row>
    <row r="2596">
      <c r="A2596" s="5" t="inlineStr">
        <is>
          <t>351100300991964</t>
        </is>
      </c>
      <c r="B2596" s="5" t="inlineStr">
        <is>
          <t>TRUPER MANGUERA JARDIN 20M 4 CAPAS REFORZADA ROJA MAN-20X1/2X</t>
        </is>
      </c>
      <c r="C2596" s="5" t="inlineStr">
        <is>
          <t>FERRETERIA GENERAL</t>
        </is>
      </c>
      <c r="D2596" s="11" t="n">
        <v>7</v>
      </c>
      <c r="E2596" s="12" t="n">
        <v>16965.04</v>
      </c>
      <c r="F2596" s="12" t="n">
        <v>59377.64</v>
      </c>
      <c r="G2596" s="14">
        <f>E2596/SUM(E$2:E$4165)</f>
        <v/>
      </c>
      <c r="H2596" s="14">
        <f>H2595+G2596</f>
        <v/>
      </c>
      <c r="I2596" s="5">
        <f>IF(H2596&lt;=p_rot_a,"A",IF(H2596&lt;=p_rot_b,"B","C"))</f>
        <v/>
      </c>
      <c r="J2596" s="5" t="inlineStr">
        <is>
          <t>NO</t>
        </is>
      </c>
    </row>
    <row r="2597">
      <c r="A2597" s="5" t="inlineStr">
        <is>
          <t>351100300992468</t>
        </is>
      </c>
      <c r="B2597" s="5" t="inlineStr">
        <is>
          <t>FANAL LLAVIN PELOTA BRONCE S/LLAVE 90430-004</t>
        </is>
      </c>
      <c r="C2597" s="5" t="inlineStr">
        <is>
          <t>FERRETERIA GENERAL</t>
        </is>
      </c>
      <c r="D2597" s="11" t="n">
        <v>12</v>
      </c>
      <c r="E2597" s="12" t="n">
        <v>16959.29</v>
      </c>
      <c r="F2597" s="12" t="n">
        <v>54159.29</v>
      </c>
      <c r="G2597" s="14">
        <f>E2597/SUM(E$2:E$4165)</f>
        <v/>
      </c>
      <c r="H2597" s="14">
        <f>H2596+G2597</f>
        <v/>
      </c>
      <c r="I2597" s="5">
        <f>IF(H2597&lt;=p_rot_a,"A",IF(H2597&lt;=p_rot_b,"B","C"))</f>
        <v/>
      </c>
      <c r="J2597" s="5" t="inlineStr">
        <is>
          <t>NO</t>
        </is>
      </c>
    </row>
    <row r="2598">
      <c r="A2598" s="5" t="inlineStr">
        <is>
          <t>73786</t>
        </is>
      </c>
      <c r="B2598" s="5" t="inlineStr">
        <is>
          <t>TOTAL JUEGO DESATORNILLADOR 6 PCS THT250606</t>
        </is>
      </c>
      <c r="C2598" s="5" t="inlineStr">
        <is>
          <t>FERRETERIA GENERAL</t>
        </is>
      </c>
      <c r="D2598" s="11" t="n">
        <v>19</v>
      </c>
      <c r="E2598" s="12" t="n">
        <v>16948.82</v>
      </c>
      <c r="F2598" s="12" t="n">
        <v>56875.08</v>
      </c>
      <c r="G2598" s="14">
        <f>E2598/SUM(E$2:E$4165)</f>
        <v/>
      </c>
      <c r="H2598" s="14">
        <f>H2597+G2598</f>
        <v/>
      </c>
      <c r="I2598" s="5">
        <f>IF(H2598&lt;=p_rot_a,"A",IF(H2598&lt;=p_rot_b,"B","C"))</f>
        <v/>
      </c>
      <c r="J2598" s="5" t="inlineStr">
        <is>
          <t>NO</t>
        </is>
      </c>
    </row>
    <row r="2599">
      <c r="A2599" s="5" t="inlineStr">
        <is>
          <t>351100300990342</t>
        </is>
      </c>
      <c r="B2599" s="5" t="inlineStr">
        <is>
          <t>2DA PINO 1X10 3.20 SEGUNDA</t>
        </is>
      </c>
      <c r="C2599" s="5" t="inlineStr">
        <is>
          <t>MATERIAL SEGUNDA</t>
        </is>
      </c>
      <c r="D2599" s="11" t="n">
        <v>22</v>
      </c>
      <c r="E2599" s="12" t="n">
        <v>16945.82</v>
      </c>
      <c r="F2599" s="12" t="n">
        <v>83539.82000000001</v>
      </c>
      <c r="G2599" s="14">
        <f>E2599/SUM(E$2:E$4165)</f>
        <v/>
      </c>
      <c r="H2599" s="14">
        <f>H2598+G2599</f>
        <v/>
      </c>
      <c r="I2599" s="5">
        <f>IF(H2599&lt;=p_rot_a,"A",IF(H2599&lt;=p_rot_b,"B","C"))</f>
        <v/>
      </c>
      <c r="J2599" s="5" t="inlineStr">
        <is>
          <t>NO</t>
        </is>
      </c>
    </row>
    <row r="2600">
      <c r="A2600" s="5" t="inlineStr">
        <is>
          <t>351100300991177</t>
        </is>
      </c>
      <c r="B2600" s="5" t="inlineStr">
        <is>
          <t>FANAL LLAVIN PELOTA NEGRO MATE 90450-069</t>
        </is>
      </c>
      <c r="C2600" s="5" t="inlineStr">
        <is>
          <t>FERRETERIA GENERAL</t>
        </is>
      </c>
      <c r="D2600" s="11" t="n">
        <v>13</v>
      </c>
      <c r="E2600" s="12" t="n">
        <v>16932.34</v>
      </c>
      <c r="F2600" s="12" t="n">
        <v>60271.84</v>
      </c>
      <c r="G2600" s="14">
        <f>E2600/SUM(E$2:E$4165)</f>
        <v/>
      </c>
      <c r="H2600" s="14">
        <f>H2599+G2600</f>
        <v/>
      </c>
      <c r="I2600" s="5">
        <f>IF(H2600&lt;=p_rot_a,"A",IF(H2600&lt;=p_rot_b,"B","C"))</f>
        <v/>
      </c>
      <c r="J2600" s="5" t="inlineStr">
        <is>
          <t>NO</t>
        </is>
      </c>
    </row>
    <row r="2601">
      <c r="A2601" s="5" t="inlineStr">
        <is>
          <t>351100300991421</t>
        </is>
      </c>
      <c r="B2601" s="5" t="inlineStr">
        <is>
          <t>WADFOW ESCUADRA REFUERZO 2X2 4PCS WCY2K50</t>
        </is>
      </c>
      <c r="C2601" s="5" t="inlineStr">
        <is>
          <t>FERRETERIA GENERAL</t>
        </is>
      </c>
      <c r="D2601" s="11" t="n">
        <v>82</v>
      </c>
      <c r="E2601" s="12" t="n">
        <v>16865.37</v>
      </c>
      <c r="F2601" s="12" t="n">
        <v>42056.4</v>
      </c>
      <c r="G2601" s="14">
        <f>E2601/SUM(E$2:E$4165)</f>
        <v/>
      </c>
      <c r="H2601" s="14">
        <f>H2600+G2601</f>
        <v/>
      </c>
      <c r="I2601" s="5">
        <f>IF(H2601&lt;=p_rot_a,"A",IF(H2601&lt;=p_rot_b,"B","C"))</f>
        <v/>
      </c>
      <c r="J2601" s="5" t="inlineStr">
        <is>
          <t>NO</t>
        </is>
      </c>
    </row>
    <row r="2602">
      <c r="A2602" s="5" t="inlineStr">
        <is>
          <t>72829</t>
        </is>
      </c>
      <c r="B2602" s="5" t="inlineStr">
        <is>
          <t>BROCA CONCRETO 1/2 IRWIN</t>
        </is>
      </c>
      <c r="C2602" s="5" t="inlineStr">
        <is>
          <t>FERRETERIA GENERAL</t>
        </is>
      </c>
      <c r="D2602" s="11" t="n">
        <v>12</v>
      </c>
      <c r="E2602" s="12" t="n">
        <v>16850.65</v>
      </c>
      <c r="F2602" s="12" t="n">
        <v>34131.55</v>
      </c>
      <c r="G2602" s="14">
        <f>E2602/SUM(E$2:E$4165)</f>
        <v/>
      </c>
      <c r="H2602" s="14">
        <f>H2601+G2602</f>
        <v/>
      </c>
      <c r="I2602" s="5">
        <f>IF(H2602&lt;=p_rot_a,"A",IF(H2602&lt;=p_rot_b,"B","C"))</f>
        <v/>
      </c>
      <c r="J2602" s="5" t="inlineStr">
        <is>
          <t>NO</t>
        </is>
      </c>
    </row>
    <row r="2603">
      <c r="A2603" s="5" t="inlineStr">
        <is>
          <t>2142</t>
        </is>
      </c>
      <c r="B2603" s="5" t="inlineStr">
        <is>
          <t>PINO 3X3 3.20MTS</t>
        </is>
      </c>
      <c r="C2603" s="5" t="inlineStr">
        <is>
          <t>PINO</t>
        </is>
      </c>
      <c r="D2603" s="11" t="n">
        <v>8</v>
      </c>
      <c r="E2603" s="12" t="n">
        <v>16833.52</v>
      </c>
      <c r="F2603" s="12" t="n">
        <v>59316.3</v>
      </c>
      <c r="G2603" s="14">
        <f>E2603/SUM(E$2:E$4165)</f>
        <v/>
      </c>
      <c r="H2603" s="14">
        <f>H2602+G2603</f>
        <v/>
      </c>
      <c r="I2603" s="5">
        <f>IF(H2603&lt;=p_rot_a,"A",IF(H2603&lt;=p_rot_b,"B","C"))</f>
        <v/>
      </c>
      <c r="J2603" s="5" t="inlineStr">
        <is>
          <t>NO</t>
        </is>
      </c>
    </row>
    <row r="2604">
      <c r="A2604" s="5" t="inlineStr">
        <is>
          <t>351100300992824</t>
        </is>
      </c>
      <c r="B2604" s="5" t="inlineStr">
        <is>
          <t>CACHERA FREGADERO DOBLE CROMADA AQP-567</t>
        </is>
      </c>
      <c r="C2604" s="5" t="inlineStr">
        <is>
          <t>IMPORTACION GRIFERIA</t>
        </is>
      </c>
      <c r="D2604" s="11" t="n">
        <v>3</v>
      </c>
      <c r="E2604" s="12" t="n">
        <v>16773.08</v>
      </c>
      <c r="F2604" s="12" t="n">
        <v>33888.47</v>
      </c>
      <c r="G2604" s="14">
        <f>E2604/SUM(E$2:E$4165)</f>
        <v/>
      </c>
      <c r="H2604" s="14">
        <f>H2603+G2604</f>
        <v/>
      </c>
      <c r="I2604" s="5">
        <f>IF(H2604&lt;=p_rot_a,"A",IF(H2604&lt;=p_rot_b,"B","C"))</f>
        <v/>
      </c>
      <c r="J2604" s="5" t="inlineStr">
        <is>
          <t>NO</t>
        </is>
      </c>
    </row>
    <row r="2605">
      <c r="A2605" s="5" t="inlineStr">
        <is>
          <t>420420926</t>
        </is>
      </c>
      <c r="B2605" s="5" t="inlineStr">
        <is>
          <t>PROTECTO PRO PROTECTO LATEX MATE BLANCO 9070 CUBETA 5 GL (18.925L)</t>
        </is>
      </c>
      <c r="C2605" s="5" t="inlineStr">
        <is>
          <t>SIN CATEGORIA</t>
        </is>
      </c>
      <c r="D2605" s="11" t="n">
        <v>1</v>
      </c>
      <c r="E2605" s="12" t="n">
        <v>16763.38</v>
      </c>
      <c r="F2605" s="12" t="n">
        <v>47787.61</v>
      </c>
      <c r="G2605" s="14">
        <f>E2605/SUM(E$2:E$4165)</f>
        <v/>
      </c>
      <c r="H2605" s="14">
        <f>H2604+G2605</f>
        <v/>
      </c>
      <c r="I2605" s="5">
        <f>IF(H2605&lt;=p_rot_a,"A",IF(H2605&lt;=p_rot_b,"B","C"))</f>
        <v/>
      </c>
      <c r="J2605" s="5" t="inlineStr">
        <is>
          <t>NO</t>
        </is>
      </c>
    </row>
    <row r="2606">
      <c r="A2606" s="5" t="inlineStr">
        <is>
          <t>9188</t>
        </is>
      </c>
      <c r="B2606" s="5" t="inlineStr">
        <is>
          <t>METRO TUBO PVC 11/2</t>
        </is>
      </c>
      <c r="C2606" s="5" t="inlineStr">
        <is>
          <t>TUBERIA PVC, CANOAS Y ACCESORIOS</t>
        </is>
      </c>
      <c r="D2606" s="11" t="n">
        <v>145</v>
      </c>
      <c r="E2606" s="12" t="n">
        <v>16725.66</v>
      </c>
      <c r="F2606" s="12" t="n">
        <v>190725.66</v>
      </c>
      <c r="G2606" s="14">
        <f>E2606/SUM(E$2:E$4165)</f>
        <v/>
      </c>
      <c r="H2606" s="14">
        <f>H2605+G2606</f>
        <v/>
      </c>
      <c r="I2606" s="5">
        <f>IF(H2606&lt;=p_rot_a,"A",IF(H2606&lt;=p_rot_b,"B","C"))</f>
        <v/>
      </c>
      <c r="J2606" s="5" t="inlineStr">
        <is>
          <t>NO</t>
        </is>
      </c>
    </row>
    <row r="2607">
      <c r="A2607" s="5" t="inlineStr">
        <is>
          <t>6756817</t>
        </is>
      </c>
      <c r="B2607" s="5" t="inlineStr">
        <is>
          <t>EXTRACTOR DE BAÑO 4 PULG CON CUBIERTA VT-2901</t>
        </is>
      </c>
      <c r="C2607" s="5" t="inlineStr">
        <is>
          <t>IMPORTACION FERRETERIA GENERAL</t>
        </is>
      </c>
      <c r="D2607" s="11" t="n">
        <v>4</v>
      </c>
      <c r="E2607" s="12" t="n">
        <v>16645.56</v>
      </c>
      <c r="F2607" s="12" t="n">
        <v>33291.11</v>
      </c>
      <c r="G2607" s="14">
        <f>E2607/SUM(E$2:E$4165)</f>
        <v/>
      </c>
      <c r="H2607" s="14">
        <f>H2606+G2607</f>
        <v/>
      </c>
      <c r="I2607" s="5">
        <f>IF(H2607&lt;=p_rot_a,"A",IF(H2607&lt;=p_rot_b,"B","C"))</f>
        <v/>
      </c>
      <c r="J2607" s="5" t="inlineStr">
        <is>
          <t>NO</t>
        </is>
      </c>
    </row>
    <row r="2608">
      <c r="A2608" s="5" t="inlineStr">
        <is>
          <t>737789</t>
        </is>
      </c>
      <c r="B2608" s="5" t="inlineStr">
        <is>
          <t>TOTAL ZAPATO SEGURIDAD S/ CORDON TSP209S1P</t>
        </is>
      </c>
      <c r="C2608" s="5" t="inlineStr">
        <is>
          <t>FERRETERIA GENERAL</t>
        </is>
      </c>
      <c r="D2608" s="11" t="n">
        <v>5</v>
      </c>
      <c r="E2608" s="12" t="n">
        <v>16616.83</v>
      </c>
      <c r="F2608" s="12" t="n">
        <v>94916.83</v>
      </c>
      <c r="G2608" s="14">
        <f>E2608/SUM(E$2:E$4165)</f>
        <v/>
      </c>
      <c r="H2608" s="14">
        <f>H2607+G2608</f>
        <v/>
      </c>
      <c r="I2608" s="5">
        <f>IF(H2608&lt;=p_rot_a,"A",IF(H2608&lt;=p_rot_b,"B","C"))</f>
        <v/>
      </c>
      <c r="J2608" s="5" t="inlineStr">
        <is>
          <t>NO</t>
        </is>
      </c>
    </row>
    <row r="2609">
      <c r="A2609" s="5" t="inlineStr">
        <is>
          <t>73382</t>
        </is>
      </c>
      <c r="B2609" s="5" t="inlineStr">
        <is>
          <t>GAZA SIN FIN 5/8</t>
        </is>
      </c>
      <c r="C2609" s="5" t="inlineStr">
        <is>
          <t>FERRETERIA GENERAL</t>
        </is>
      </c>
      <c r="D2609" s="11" t="n">
        <v>79</v>
      </c>
      <c r="E2609" s="12" t="n">
        <v>16583.72</v>
      </c>
      <c r="F2609" s="12" t="n">
        <v>19882.76</v>
      </c>
      <c r="G2609" s="14">
        <f>E2609/SUM(E$2:E$4165)</f>
        <v/>
      </c>
      <c r="H2609" s="14">
        <f>H2608+G2609</f>
        <v/>
      </c>
      <c r="I2609" s="5">
        <f>IF(H2609&lt;=p_rot_a,"A",IF(H2609&lt;=p_rot_b,"B","C"))</f>
        <v/>
      </c>
      <c r="J2609" s="5" t="inlineStr">
        <is>
          <t>NO</t>
        </is>
      </c>
    </row>
    <row r="2610">
      <c r="A2610" s="5" t="inlineStr">
        <is>
          <t>76231</t>
        </is>
      </c>
      <c r="B2610" s="5" t="inlineStr">
        <is>
          <t>TOTAL LLAVE FRANCESA 10  THT1010103</t>
        </is>
      </c>
      <c r="C2610" s="5" t="inlineStr">
        <is>
          <t>FERRETERIA GENERAL</t>
        </is>
      </c>
      <c r="D2610" s="11" t="n">
        <v>16</v>
      </c>
      <c r="E2610" s="12" t="n">
        <v>16567.06</v>
      </c>
      <c r="F2610" s="12" t="n">
        <v>54694.81</v>
      </c>
      <c r="G2610" s="14">
        <f>E2610/SUM(E$2:E$4165)</f>
        <v/>
      </c>
      <c r="H2610" s="14">
        <f>H2609+G2610</f>
        <v/>
      </c>
      <c r="I2610" s="5">
        <f>IF(H2610&lt;=p_rot_a,"A",IF(H2610&lt;=p_rot_b,"B","C"))</f>
        <v/>
      </c>
      <c r="J2610" s="5" t="inlineStr">
        <is>
          <t>NO</t>
        </is>
      </c>
    </row>
    <row r="2611">
      <c r="A2611" s="5" t="inlineStr">
        <is>
          <t>10160</t>
        </is>
      </c>
      <c r="B2611" s="5" t="inlineStr">
        <is>
          <t>LLAVE LAVATORIO MANIJA CRUZ CLASSIC 040CSCPC PRICE PFISTER</t>
        </is>
      </c>
      <c r="C2611" s="5" t="inlineStr">
        <is>
          <t>GRIFERIA - ACC. BAÑO Y COCINA</t>
        </is>
      </c>
      <c r="D2611" s="11" t="n">
        <v>5</v>
      </c>
      <c r="E2611" s="12" t="n">
        <v>16415.73</v>
      </c>
      <c r="F2611" s="12" t="n">
        <v>60728.13</v>
      </c>
      <c r="G2611" s="14">
        <f>E2611/SUM(E$2:E$4165)</f>
        <v/>
      </c>
      <c r="H2611" s="14">
        <f>H2610+G2611</f>
        <v/>
      </c>
      <c r="I2611" s="5">
        <f>IF(H2611&lt;=p_rot_a,"A",IF(H2611&lt;=p_rot_b,"B","C"))</f>
        <v/>
      </c>
      <c r="J2611" s="5" t="inlineStr">
        <is>
          <t>NO</t>
        </is>
      </c>
    </row>
    <row r="2612">
      <c r="A2612" s="5" t="inlineStr">
        <is>
          <t>30121</t>
        </is>
      </c>
      <c r="B2612" s="5" t="inlineStr">
        <is>
          <t>AGUILA ENCHUFE GRANDE 1723</t>
        </is>
      </c>
      <c r="C2612" s="5" t="inlineStr">
        <is>
          <t>ACCESORIOS ELECTRICOS Y CABLES</t>
        </is>
      </c>
      <c r="D2612" s="11" t="n">
        <v>63</v>
      </c>
      <c r="E2612" s="12" t="n">
        <v>16367.92</v>
      </c>
      <c r="F2612" s="12" t="n">
        <v>57549.48</v>
      </c>
      <c r="G2612" s="14">
        <f>E2612/SUM(E$2:E$4165)</f>
        <v/>
      </c>
      <c r="H2612" s="14">
        <f>H2611+G2612</f>
        <v/>
      </c>
      <c r="I2612" s="5">
        <f>IF(H2612&lt;=p_rot_a,"A",IF(H2612&lt;=p_rot_b,"B","C"))</f>
        <v/>
      </c>
      <c r="J2612" s="5" t="inlineStr">
        <is>
          <t>NO</t>
        </is>
      </c>
    </row>
    <row r="2613">
      <c r="A2613" s="5" t="inlineStr">
        <is>
          <t>351100300991279</t>
        </is>
      </c>
      <c r="B2613" s="5" t="inlineStr">
        <is>
          <t>PROTECTO HIGH STANDARD LATEX MATE INTERMEDIA GALON</t>
        </is>
      </c>
      <c r="C2613" s="5" t="inlineStr">
        <is>
          <t>SIN CATEGORIA</t>
        </is>
      </c>
      <c r="D2613" s="11" t="n">
        <v>3</v>
      </c>
      <c r="E2613" s="12" t="n">
        <v>16362.6</v>
      </c>
      <c r="F2613" s="12" t="n">
        <v>38362.83</v>
      </c>
      <c r="G2613" s="14">
        <f>E2613/SUM(E$2:E$4165)</f>
        <v/>
      </c>
      <c r="H2613" s="14">
        <f>H2612+G2613</f>
        <v/>
      </c>
      <c r="I2613" s="5">
        <f>IF(H2613&lt;=p_rot_a,"A",IF(H2613&lt;=p_rot_b,"B","C"))</f>
        <v/>
      </c>
      <c r="J2613" s="5" t="inlineStr">
        <is>
          <t>NO</t>
        </is>
      </c>
    </row>
    <row r="2614">
      <c r="A2614" s="5" t="inlineStr">
        <is>
          <t>960547</t>
        </is>
      </c>
      <c r="B2614" s="5" t="inlineStr">
        <is>
          <t>CACHERA FREGADERO MONOCOMANDO G133-10CC  PFISTER P.P. FIRST</t>
        </is>
      </c>
      <c r="C2614" s="5" t="inlineStr">
        <is>
          <t>GRIFERIA - ACC. BAÑO Y COCINA</t>
        </is>
      </c>
      <c r="D2614" s="11" t="n">
        <v>2</v>
      </c>
      <c r="E2614" s="12" t="n">
        <v>16358.12</v>
      </c>
      <c r="F2614" s="12" t="n">
        <v>80229.32000000001</v>
      </c>
      <c r="G2614" s="14">
        <f>E2614/SUM(E$2:E$4165)</f>
        <v/>
      </c>
      <c r="H2614" s="14">
        <f>H2613+G2614</f>
        <v/>
      </c>
      <c r="I2614" s="5">
        <f>IF(H2614&lt;=p_rot_a,"A",IF(H2614&lt;=p_rot_b,"B","C"))</f>
        <v/>
      </c>
      <c r="J2614" s="5" t="inlineStr">
        <is>
          <t>NO</t>
        </is>
      </c>
    </row>
    <row r="2615">
      <c r="A2615" s="5" t="inlineStr">
        <is>
          <t>351100300990857</t>
        </is>
      </c>
      <c r="B2615" s="5" t="inlineStr">
        <is>
          <t>NEO TRONZADORA 14 CS1014</t>
        </is>
      </c>
      <c r="C2615" s="5" t="inlineStr">
        <is>
          <t>SIN CATEGORIA</t>
        </is>
      </c>
      <c r="D2615" s="11" t="n">
        <v>1</v>
      </c>
      <c r="E2615" s="12" t="n">
        <v>16356</v>
      </c>
      <c r="F2615" s="12" t="n">
        <v>85956</v>
      </c>
      <c r="G2615" s="14">
        <f>E2615/SUM(E$2:E$4165)</f>
        <v/>
      </c>
      <c r="H2615" s="14">
        <f>H2614+G2615</f>
        <v/>
      </c>
      <c r="I2615" s="5">
        <f>IF(H2615&lt;=p_rot_a,"A",IF(H2615&lt;=p_rot_b,"B","C"))</f>
        <v/>
      </c>
      <c r="J2615" s="5" t="inlineStr">
        <is>
          <t>NO</t>
        </is>
      </c>
    </row>
    <row r="2616">
      <c r="A2616" s="5" t="inlineStr">
        <is>
          <t>9002</t>
        </is>
      </c>
      <c r="B2616" s="5" t="inlineStr">
        <is>
          <t>GLADIATOR ESMERILADORA 4 1/2 950 W AA 815/1/120</t>
        </is>
      </c>
      <c r="C2616" s="5" t="inlineStr">
        <is>
          <t>SIN CATEGORIA</t>
        </is>
      </c>
      <c r="D2616" s="11" t="n">
        <v>4</v>
      </c>
      <c r="E2616" s="12" t="n">
        <v>16355.99</v>
      </c>
      <c r="F2616" s="12" t="n">
        <v>67874.99000000001</v>
      </c>
      <c r="G2616" s="14">
        <f>E2616/SUM(E$2:E$4165)</f>
        <v/>
      </c>
      <c r="H2616" s="14">
        <f>H2615+G2616</f>
        <v/>
      </c>
      <c r="I2616" s="5">
        <f>IF(H2616&lt;=p_rot_a,"A",IF(H2616&lt;=p_rot_b,"B","C"))</f>
        <v/>
      </c>
      <c r="J2616" s="5" t="inlineStr">
        <is>
          <t>NO</t>
        </is>
      </c>
    </row>
    <row r="2617">
      <c r="A2617" s="5" t="inlineStr">
        <is>
          <t>30481</t>
        </is>
      </c>
      <c r="B2617" s="5" t="inlineStr">
        <is>
          <t>UNION CONDUIT 1 TIPO A UL*</t>
        </is>
      </c>
      <c r="C2617" s="5" t="inlineStr">
        <is>
          <t>ACCESORIOS ELECTRICOS Y CABLES</t>
        </is>
      </c>
      <c r="D2617" s="11" t="n">
        <v>61</v>
      </c>
      <c r="E2617" s="12" t="n">
        <v>16301.59</v>
      </c>
      <c r="F2617" s="12" t="n">
        <v>21486.59</v>
      </c>
      <c r="G2617" s="14">
        <f>E2617/SUM(E$2:E$4165)</f>
        <v/>
      </c>
      <c r="H2617" s="14">
        <f>H2616+G2617</f>
        <v/>
      </c>
      <c r="I2617" s="5">
        <f>IF(H2617&lt;=p_rot_a,"A",IF(H2617&lt;=p_rot_b,"B","C"))</f>
        <v/>
      </c>
      <c r="J2617" s="5" t="inlineStr">
        <is>
          <t>NO</t>
        </is>
      </c>
    </row>
    <row r="2618">
      <c r="A2618" s="5" t="inlineStr">
        <is>
          <t>6762</t>
        </is>
      </c>
      <c r="B2618" s="5" t="inlineStr">
        <is>
          <t>RESISTOL CEMENTO DE CONTACTO 1/8</t>
        </is>
      </c>
      <c r="C2618" s="5" t="inlineStr">
        <is>
          <t>PINTURAS Y SELLADORES</t>
        </is>
      </c>
      <c r="D2618" s="11" t="n">
        <v>14</v>
      </c>
      <c r="E2618" s="12" t="n">
        <v>16300.99</v>
      </c>
      <c r="F2618" s="12" t="n">
        <v>49113.91</v>
      </c>
      <c r="G2618" s="14">
        <f>E2618/SUM(E$2:E$4165)</f>
        <v/>
      </c>
      <c r="H2618" s="14">
        <f>H2617+G2618</f>
        <v/>
      </c>
      <c r="I2618" s="5">
        <f>IF(H2618&lt;=p_rot_a,"A",IF(H2618&lt;=p_rot_b,"B","C"))</f>
        <v/>
      </c>
      <c r="J2618" s="5" t="inlineStr">
        <is>
          <t>NO</t>
        </is>
      </c>
    </row>
    <row r="2619">
      <c r="A2619" s="5" t="inlineStr">
        <is>
          <t>30391</t>
        </is>
      </c>
      <c r="B2619" s="5" t="inlineStr">
        <is>
          <t>AGUILA CAJA PASO 4X4 PVC UL CON CONOS 222-B</t>
        </is>
      </c>
      <c r="C2619" s="5" t="inlineStr">
        <is>
          <t>ACCESORIOS ELECTRICOS Y CABLES</t>
        </is>
      </c>
      <c r="D2619" s="11" t="n">
        <v>22</v>
      </c>
      <c r="E2619" s="12" t="n">
        <v>16293.1</v>
      </c>
      <c r="F2619" s="12" t="n">
        <v>58097.48</v>
      </c>
      <c r="G2619" s="14">
        <f>E2619/SUM(E$2:E$4165)</f>
        <v/>
      </c>
      <c r="H2619" s="14">
        <f>H2618+G2619</f>
        <v/>
      </c>
      <c r="I2619" s="5">
        <f>IF(H2619&lt;=p_rot_a,"A",IF(H2619&lt;=p_rot_b,"B","C"))</f>
        <v/>
      </c>
      <c r="J2619" s="5" t="inlineStr">
        <is>
          <t>NO</t>
        </is>
      </c>
    </row>
    <row r="2620">
      <c r="A2620" s="5" t="inlineStr">
        <is>
          <t>700992871</t>
        </is>
      </c>
      <c r="B2620" s="5" t="inlineStr">
        <is>
          <t>PANEL ACANALADO NUEVA TEC TORONTO GRIS FONDO NEGRO F01-C01 12CM X 2.90M PS INTERIOR</t>
        </is>
      </c>
      <c r="C2620" s="5" t="inlineStr">
        <is>
          <t>IMPORTACION PANEL ACANALADO INTERIOR</t>
        </is>
      </c>
      <c r="D2620" s="11" t="n">
        <v>8</v>
      </c>
      <c r="E2620" s="12" t="n">
        <v>16289.18</v>
      </c>
      <c r="F2620" s="12" t="n">
        <v>30442.48</v>
      </c>
      <c r="G2620" s="14">
        <f>E2620/SUM(E$2:E$4165)</f>
        <v/>
      </c>
      <c r="H2620" s="14">
        <f>H2619+G2620</f>
        <v/>
      </c>
      <c r="I2620" s="5">
        <f>IF(H2620&lt;=p_rot_a,"A",IF(H2620&lt;=p_rot_b,"B","C"))</f>
        <v/>
      </c>
      <c r="J2620" s="5" t="inlineStr">
        <is>
          <t>NO</t>
        </is>
      </c>
    </row>
    <row r="2621">
      <c r="A2621" s="5" t="inlineStr">
        <is>
          <t>7324</t>
        </is>
      </c>
      <c r="B2621" s="5" t="inlineStr">
        <is>
          <t>MANGUERA P/LAVADORA 1.5M WH-D150</t>
        </is>
      </c>
      <c r="C2621" s="5" t="inlineStr">
        <is>
          <t>FERRETERIA GENERAL</t>
        </is>
      </c>
      <c r="D2621" s="11" t="n">
        <v>21</v>
      </c>
      <c r="E2621" s="12" t="n">
        <v>16255.95</v>
      </c>
      <c r="F2621" s="12" t="n">
        <v>38860.29</v>
      </c>
      <c r="G2621" s="14">
        <f>E2621/SUM(E$2:E$4165)</f>
        <v/>
      </c>
      <c r="H2621" s="14">
        <f>H2620+G2621</f>
        <v/>
      </c>
      <c r="I2621" s="5">
        <f>IF(H2621&lt;=p_rot_a,"A",IF(H2621&lt;=p_rot_b,"B","C"))</f>
        <v/>
      </c>
      <c r="J2621" s="5" t="inlineStr">
        <is>
          <t>NO</t>
        </is>
      </c>
    </row>
    <row r="2622">
      <c r="A2622" s="5" t="inlineStr">
        <is>
          <t>PINT-BT-0027</t>
        </is>
      </c>
      <c r="B2622" s="5" t="inlineStr">
        <is>
          <t>DICOLOR TINTE MADERA NOGAL OSCURO LITRO  COD  M 95 03</t>
        </is>
      </c>
      <c r="C2622" s="5" t="inlineStr">
        <is>
          <t>SIN CATEGORIA</t>
        </is>
      </c>
      <c r="D2622" s="11" t="n">
        <v>8</v>
      </c>
      <c r="E2622" s="12" t="n">
        <v>16252.76</v>
      </c>
      <c r="F2622" s="12" t="n">
        <v>58358.36</v>
      </c>
      <c r="G2622" s="14">
        <f>E2622/SUM(E$2:E$4165)</f>
        <v/>
      </c>
      <c r="H2622" s="14">
        <f>H2621+G2622</f>
        <v/>
      </c>
      <c r="I2622" s="5">
        <f>IF(H2622&lt;=p_rot_a,"A",IF(H2622&lt;=p_rot_b,"B","C"))</f>
        <v/>
      </c>
      <c r="J2622" s="5" t="inlineStr">
        <is>
          <t>NO</t>
        </is>
      </c>
    </row>
    <row r="2623">
      <c r="A2623" s="5" t="inlineStr">
        <is>
          <t>72278</t>
        </is>
      </c>
      <c r="B2623" s="5" t="inlineStr">
        <is>
          <t>YALE LLAVIN PELOTA C/LLAVE</t>
        </is>
      </c>
      <c r="C2623" s="5" t="inlineStr">
        <is>
          <t>FERRETERIA GENERAL</t>
        </is>
      </c>
      <c r="D2623" s="11" t="n">
        <v>7</v>
      </c>
      <c r="E2623" s="12" t="n">
        <v>16234</v>
      </c>
      <c r="F2623" s="12" t="n">
        <v>61604</v>
      </c>
      <c r="G2623" s="14">
        <f>E2623/SUM(E$2:E$4165)</f>
        <v/>
      </c>
      <c r="H2623" s="14">
        <f>H2622+G2623</f>
        <v/>
      </c>
      <c r="I2623" s="5">
        <f>IF(H2623&lt;=p_rot_a,"A",IF(H2623&lt;=p_rot_b,"B","C"))</f>
        <v/>
      </c>
      <c r="J2623" s="5" t="inlineStr">
        <is>
          <t>NO</t>
        </is>
      </c>
    </row>
    <row r="2624">
      <c r="A2624" s="5" t="inlineStr">
        <is>
          <t>7133</t>
        </is>
      </c>
      <c r="B2624" s="5" t="inlineStr">
        <is>
          <t>CILINDRO GAS BUTANO 227G GRANDE</t>
        </is>
      </c>
      <c r="C2624" s="5" t="inlineStr">
        <is>
          <t>FERRETERIA GENERAL</t>
        </is>
      </c>
      <c r="D2624" s="11" t="n">
        <v>26</v>
      </c>
      <c r="E2624" s="12" t="n">
        <v>16187.4</v>
      </c>
      <c r="F2624" s="12" t="n">
        <v>36096.84</v>
      </c>
      <c r="G2624" s="14">
        <f>E2624/SUM(E$2:E$4165)</f>
        <v/>
      </c>
      <c r="H2624" s="14">
        <f>H2623+G2624</f>
        <v/>
      </c>
      <c r="I2624" s="5">
        <f>IF(H2624&lt;=p_rot_a,"A",IF(H2624&lt;=p_rot_b,"B","C"))</f>
        <v/>
      </c>
      <c r="J2624" s="5" t="inlineStr">
        <is>
          <t>NO</t>
        </is>
      </c>
    </row>
    <row r="2625">
      <c r="A2625" s="5" t="inlineStr">
        <is>
          <t>71396</t>
        </is>
      </c>
      <c r="B2625" s="5" t="inlineStr">
        <is>
          <t>TORNILLO MADERA 10X3</t>
        </is>
      </c>
      <c r="C2625" s="5" t="inlineStr">
        <is>
          <t>TORNILLERIA</t>
        </is>
      </c>
      <c r="D2625" s="11" t="n">
        <v>832</v>
      </c>
      <c r="E2625" s="12" t="n">
        <v>16155.11</v>
      </c>
      <c r="F2625" s="12" t="n">
        <v>24655.5</v>
      </c>
      <c r="G2625" s="14">
        <f>E2625/SUM(E$2:E$4165)</f>
        <v/>
      </c>
      <c r="H2625" s="14">
        <f>H2624+G2625</f>
        <v/>
      </c>
      <c r="I2625" s="5">
        <f>IF(H2625&lt;=p_rot_a,"A",IF(H2625&lt;=p_rot_b,"B","C"))</f>
        <v/>
      </c>
      <c r="J2625" s="5" t="inlineStr">
        <is>
          <t>NO</t>
        </is>
      </c>
    </row>
    <row r="2626">
      <c r="A2626" s="5" t="inlineStr">
        <is>
          <t>72345</t>
        </is>
      </c>
      <c r="B2626" s="5" t="inlineStr">
        <is>
          <t>IRWIN PUNTA PHILLIPS PH2 X1 CORTA</t>
        </is>
      </c>
      <c r="C2626" s="5" t="inlineStr">
        <is>
          <t>FERRETERIA GENERAL</t>
        </is>
      </c>
      <c r="D2626" s="11" t="n">
        <v>71</v>
      </c>
      <c r="E2626" s="12" t="n">
        <v>16111.74</v>
      </c>
      <c r="F2626" s="12" t="n">
        <v>28130.97</v>
      </c>
      <c r="G2626" s="14">
        <f>E2626/SUM(E$2:E$4165)</f>
        <v/>
      </c>
      <c r="H2626" s="14">
        <f>H2625+G2626</f>
        <v/>
      </c>
      <c r="I2626" s="5">
        <f>IF(H2626&lt;=p_rot_a,"A",IF(H2626&lt;=p_rot_b,"B","C"))</f>
        <v/>
      </c>
      <c r="J2626" s="5" t="inlineStr">
        <is>
          <t>NO</t>
        </is>
      </c>
    </row>
    <row r="2627">
      <c r="A2627" s="5" t="inlineStr">
        <is>
          <t>71225</t>
        </is>
      </c>
      <c r="B2627" s="5" t="inlineStr">
        <is>
          <t>TORNILLO CARROCERIA 1/4 X 6</t>
        </is>
      </c>
      <c r="C2627" s="5" t="inlineStr">
        <is>
          <t>TORNILLERIA</t>
        </is>
      </c>
      <c r="D2627" s="11" t="n">
        <v>125</v>
      </c>
      <c r="E2627" s="12" t="n">
        <v>16083.23</v>
      </c>
      <c r="F2627" s="12" t="n">
        <v>21948.61</v>
      </c>
      <c r="G2627" s="14">
        <f>E2627/SUM(E$2:E$4165)</f>
        <v/>
      </c>
      <c r="H2627" s="14">
        <f>H2626+G2627</f>
        <v/>
      </c>
      <c r="I2627" s="5">
        <f>IF(H2627&lt;=p_rot_a,"A",IF(H2627&lt;=p_rot_b,"B","C"))</f>
        <v/>
      </c>
      <c r="J2627" s="5" t="inlineStr">
        <is>
          <t>NO</t>
        </is>
      </c>
    </row>
    <row r="2628">
      <c r="A2628" s="5" t="inlineStr">
        <is>
          <t>87342</t>
        </is>
      </c>
      <c r="B2628" s="5" t="inlineStr">
        <is>
          <t>CUCHARA ALBAÑIL TOTAL 8</t>
        </is>
      </c>
      <c r="C2628" s="5" t="inlineStr">
        <is>
          <t>FERRETERIA GENERAL</t>
        </is>
      </c>
      <c r="D2628" s="11" t="n">
        <v>29</v>
      </c>
      <c r="E2628" s="12" t="n">
        <v>16064.13</v>
      </c>
      <c r="F2628" s="12" t="n">
        <v>45804.61</v>
      </c>
      <c r="G2628" s="14">
        <f>E2628/SUM(E$2:E$4165)</f>
        <v/>
      </c>
      <c r="H2628" s="14">
        <f>H2627+G2628</f>
        <v/>
      </c>
      <c r="I2628" s="5">
        <f>IF(H2628&lt;=p_rot_a,"A",IF(H2628&lt;=p_rot_b,"B","C"))</f>
        <v/>
      </c>
      <c r="J2628" s="5" t="inlineStr">
        <is>
          <t>NO</t>
        </is>
      </c>
    </row>
    <row r="2629">
      <c r="A2629" s="5" t="inlineStr">
        <is>
          <t>351100300992764</t>
        </is>
      </c>
      <c r="B2629" s="5" t="inlineStr">
        <is>
          <t>LANCO DURA LIFE 1/4  DF2824-5</t>
        </is>
      </c>
      <c r="C2629" s="5" t="inlineStr">
        <is>
          <t>SELLADORES</t>
        </is>
      </c>
      <c r="D2629" s="11" t="n">
        <v>6</v>
      </c>
      <c r="E2629" s="12" t="n">
        <v>16021.8</v>
      </c>
      <c r="F2629" s="12" t="n">
        <v>56076.3</v>
      </c>
      <c r="G2629" s="14">
        <f>E2629/SUM(E$2:E$4165)</f>
        <v/>
      </c>
      <c r="H2629" s="14">
        <f>H2628+G2629</f>
        <v/>
      </c>
      <c r="I2629" s="5">
        <f>IF(H2629&lt;=p_rot_a,"A",IF(H2629&lt;=p_rot_b,"B","C"))</f>
        <v/>
      </c>
      <c r="J2629" s="5" t="inlineStr">
        <is>
          <t>NO</t>
        </is>
      </c>
    </row>
    <row r="2630">
      <c r="A2630" s="5" t="inlineStr">
        <is>
          <t>7863</t>
        </is>
      </c>
      <c r="B2630" s="5" t="inlineStr">
        <is>
          <t>BISAGRA OCULTA GRANDE 35MM RECTA</t>
        </is>
      </c>
      <c r="C2630" s="5" t="inlineStr">
        <is>
          <t>FERRETERIA GENERAL</t>
        </is>
      </c>
      <c r="D2630" s="11" t="n">
        <v>52</v>
      </c>
      <c r="E2630" s="12" t="n">
        <v>16018.38</v>
      </c>
      <c r="F2630" s="12" t="n">
        <v>30811.86</v>
      </c>
      <c r="G2630" s="14">
        <f>E2630/SUM(E$2:E$4165)</f>
        <v/>
      </c>
      <c r="H2630" s="14">
        <f>H2629+G2630</f>
        <v/>
      </c>
      <c r="I2630" s="5">
        <f>IF(H2630&lt;=p_rot_a,"A",IF(H2630&lt;=p_rot_b,"B","C"))</f>
        <v/>
      </c>
      <c r="J2630" s="5" t="inlineStr">
        <is>
          <t>NO</t>
        </is>
      </c>
    </row>
    <row r="2631">
      <c r="A2631" s="5" t="inlineStr">
        <is>
          <t>351100300990725</t>
        </is>
      </c>
      <c r="B2631" s="5" t="inlineStr">
        <is>
          <t>TRUPER MACANA 4 CABO MADERA CSR-4</t>
        </is>
      </c>
      <c r="C2631" s="5" t="inlineStr">
        <is>
          <t>FERRETERIA GENERAL</t>
        </is>
      </c>
      <c r="D2631" s="11" t="n">
        <v>8</v>
      </c>
      <c r="E2631" s="12" t="n">
        <v>16014.82</v>
      </c>
      <c r="F2631" s="12" t="n">
        <v>56051.87</v>
      </c>
      <c r="G2631" s="14">
        <f>E2631/SUM(E$2:E$4165)</f>
        <v/>
      </c>
      <c r="H2631" s="14">
        <f>H2630+G2631</f>
        <v/>
      </c>
      <c r="I2631" s="5">
        <f>IF(H2631&lt;=p_rot_a,"A",IF(H2631&lt;=p_rot_b,"B","C"))</f>
        <v/>
      </c>
      <c r="J2631" s="5" t="inlineStr">
        <is>
          <t>NO</t>
        </is>
      </c>
    </row>
    <row r="2632">
      <c r="A2632" s="5" t="inlineStr">
        <is>
          <t>351100300991745</t>
        </is>
      </c>
      <c r="B2632" s="5" t="inlineStr">
        <is>
          <t>TOTAL HOJA SIERRA SABLE 10PCS TAC521002</t>
        </is>
      </c>
      <c r="C2632" s="5" t="inlineStr">
        <is>
          <t>FERRETERIA GENERAL</t>
        </is>
      </c>
      <c r="D2632" s="11" t="n">
        <v>7</v>
      </c>
      <c r="E2632" s="12" t="n">
        <v>15980.63</v>
      </c>
      <c r="F2632" s="12" t="n">
        <v>46802.12</v>
      </c>
      <c r="G2632" s="14">
        <f>E2632/SUM(E$2:E$4165)</f>
        <v/>
      </c>
      <c r="H2632" s="14">
        <f>H2631+G2632</f>
        <v/>
      </c>
      <c r="I2632" s="5">
        <f>IF(H2632&lt;=p_rot_a,"A",IF(H2632&lt;=p_rot_b,"B","C"))</f>
        <v/>
      </c>
      <c r="J2632" s="5" t="inlineStr">
        <is>
          <t>NO</t>
        </is>
      </c>
    </row>
    <row r="2633">
      <c r="A2633" s="5" t="inlineStr">
        <is>
          <t>PINT-PA-0026</t>
        </is>
      </c>
      <c r="B2633" s="5" t="inlineStr">
        <is>
          <t>LANCO MAXIMA SATIN DEEP 1/4 MA763-5</t>
        </is>
      </c>
      <c r="C2633" s="5" t="inlineStr">
        <is>
          <t>PINTURA ACRILICA</t>
        </is>
      </c>
      <c r="D2633" s="11" t="n">
        <v>5</v>
      </c>
      <c r="E2633" s="12" t="n">
        <v>15947.96</v>
      </c>
      <c r="F2633" s="12" t="n">
        <v>31194.69</v>
      </c>
      <c r="G2633" s="14">
        <f>E2633/SUM(E$2:E$4165)</f>
        <v/>
      </c>
      <c r="H2633" s="14">
        <f>H2632+G2633</f>
        <v/>
      </c>
      <c r="I2633" s="5">
        <f>IF(H2633&lt;=p_rot_a,"A",IF(H2633&lt;=p_rot_b,"B","C"))</f>
        <v/>
      </c>
      <c r="J2633" s="5" t="inlineStr">
        <is>
          <t>NO</t>
        </is>
      </c>
    </row>
    <row r="2634">
      <c r="A2634" s="5" t="inlineStr">
        <is>
          <t>351100300991145</t>
        </is>
      </c>
      <c r="B2634" s="5" t="inlineStr">
        <is>
          <t>METALES CACHERA FREGADERO MONOCOMANDO NEGRA FLEXIBLE PALANCA MET-616</t>
        </is>
      </c>
      <c r="C2634" s="5" t="inlineStr">
        <is>
          <t>SIN CATEGORIA</t>
        </is>
      </c>
      <c r="D2634" s="11" t="n">
        <v>4</v>
      </c>
      <c r="E2634" s="12" t="n">
        <v>15934.4</v>
      </c>
      <c r="F2634" s="12" t="n">
        <v>55770.4</v>
      </c>
      <c r="G2634" s="14">
        <f>E2634/SUM(E$2:E$4165)</f>
        <v/>
      </c>
      <c r="H2634" s="14">
        <f>H2633+G2634</f>
        <v/>
      </c>
      <c r="I2634" s="5">
        <f>IF(H2634&lt;=p_rot_a,"A",IF(H2634&lt;=p_rot_b,"B","C"))</f>
        <v/>
      </c>
      <c r="J2634" s="5" t="inlineStr">
        <is>
          <t>NO</t>
        </is>
      </c>
    </row>
    <row r="2635">
      <c r="A2635" s="5" t="inlineStr">
        <is>
          <t>6731</t>
        </is>
      </c>
      <c r="B2635" s="5" t="inlineStr">
        <is>
          <t>FELPA 4 GOLDEN STRIPE ANTIGOTEO</t>
        </is>
      </c>
      <c r="C2635" s="5" t="inlineStr">
        <is>
          <t>PINTURAS Y SELLADORES</t>
        </is>
      </c>
      <c r="D2635" s="11" t="n">
        <v>56</v>
      </c>
      <c r="E2635" s="12" t="n">
        <v>15869.55</v>
      </c>
      <c r="F2635" s="12" t="n">
        <v>53344.35</v>
      </c>
      <c r="G2635" s="14">
        <f>E2635/SUM(E$2:E$4165)</f>
        <v/>
      </c>
      <c r="H2635" s="14">
        <f>H2634+G2635</f>
        <v/>
      </c>
      <c r="I2635" s="5">
        <f>IF(H2635&lt;=p_rot_a,"A",IF(H2635&lt;=p_rot_b,"B","C"))</f>
        <v/>
      </c>
      <c r="J2635" s="5" t="inlineStr">
        <is>
          <t>NO</t>
        </is>
      </c>
    </row>
    <row r="2636">
      <c r="A2636" s="5" t="inlineStr">
        <is>
          <t>10140028</t>
        </is>
      </c>
      <c r="B2636" s="5" t="inlineStr">
        <is>
          <t>TUBO ESTRUCT. RECTANGULAR 2X6 1.50MM NEGRO</t>
        </is>
      </c>
      <c r="C2636" s="5" t="inlineStr">
        <is>
          <t>TUBERIA ESTRUCTURAL</t>
        </is>
      </c>
      <c r="D2636" s="11" t="n">
        <v>6</v>
      </c>
      <c r="E2636" s="12" t="n">
        <v>15860.81</v>
      </c>
      <c r="F2636" s="12" t="n">
        <v>95500.00999999999</v>
      </c>
      <c r="G2636" s="14">
        <f>E2636/SUM(E$2:E$4165)</f>
        <v/>
      </c>
      <c r="H2636" s="14">
        <f>H2635+G2636</f>
        <v/>
      </c>
      <c r="I2636" s="5">
        <f>IF(H2636&lt;=p_rot_a,"A",IF(H2636&lt;=p_rot_b,"B","C"))</f>
        <v/>
      </c>
      <c r="J2636" s="5" t="inlineStr">
        <is>
          <t>NO</t>
        </is>
      </c>
    </row>
    <row r="2637">
      <c r="A2637" s="5" t="inlineStr">
        <is>
          <t>40992890</t>
        </is>
      </c>
      <c r="B2637" s="5" t="inlineStr">
        <is>
          <t>ALTIVA TOMA Y APAGADOR 9006-BK NEGRO EAGLE</t>
        </is>
      </c>
      <c r="C2637" s="5" t="inlineStr">
        <is>
          <t>ACCESORIOS ELECTRICOS Y CABLES</t>
        </is>
      </c>
      <c r="D2637" s="11" t="n">
        <v>14</v>
      </c>
      <c r="E2637" s="12" t="n">
        <v>15834.29</v>
      </c>
      <c r="F2637" s="12" t="n">
        <v>45617.81</v>
      </c>
      <c r="G2637" s="14">
        <f>E2637/SUM(E$2:E$4165)</f>
        <v/>
      </c>
      <c r="H2637" s="14">
        <f>H2636+G2637</f>
        <v/>
      </c>
      <c r="I2637" s="5">
        <f>IF(H2637&lt;=p_rot_a,"A",IF(H2637&lt;=p_rot_b,"B","C"))</f>
        <v/>
      </c>
      <c r="J2637" s="5" t="inlineStr">
        <is>
          <t>NO</t>
        </is>
      </c>
    </row>
    <row r="2638">
      <c r="A2638" s="5" t="inlineStr">
        <is>
          <t>71220</t>
        </is>
      </c>
      <c r="B2638" s="5" t="inlineStr">
        <is>
          <t>$$ TORNILLO CARROCERIA 1/4 X 3 1/2</t>
        </is>
      </c>
      <c r="C2638" s="5" t="inlineStr">
        <is>
          <t>TORNILLERIA</t>
        </is>
      </c>
      <c r="D2638" s="11" t="n">
        <v>225</v>
      </c>
      <c r="E2638" s="12" t="n">
        <v>15789.98</v>
      </c>
      <c r="F2638" s="12" t="n">
        <v>21903.75</v>
      </c>
      <c r="G2638" s="14">
        <f>E2638/SUM(E$2:E$4165)</f>
        <v/>
      </c>
      <c r="H2638" s="14">
        <f>H2637+G2638</f>
        <v/>
      </c>
      <c r="I2638" s="5">
        <f>IF(H2638&lt;=p_rot_a,"A",IF(H2638&lt;=p_rot_b,"B","C"))</f>
        <v/>
      </c>
      <c r="J2638" s="5" t="inlineStr">
        <is>
          <t>NO</t>
        </is>
      </c>
    </row>
    <row r="2639">
      <c r="A2639" s="5" t="inlineStr">
        <is>
          <t>71581</t>
        </is>
      </c>
      <c r="B2639" s="5" t="inlineStr">
        <is>
          <t>INDUMA BISAGRA 1X2 T1103-0128</t>
        </is>
      </c>
      <c r="C2639" s="5" t="inlineStr">
        <is>
          <t>FERRETERIA GENERAL</t>
        </is>
      </c>
      <c r="D2639" s="11" t="n">
        <v>69</v>
      </c>
      <c r="E2639" s="12" t="n">
        <v>15789.79</v>
      </c>
      <c r="F2639" s="12" t="n">
        <v>33374.23</v>
      </c>
      <c r="G2639" s="14">
        <f>E2639/SUM(E$2:E$4165)</f>
        <v/>
      </c>
      <c r="H2639" s="14">
        <f>H2638+G2639</f>
        <v/>
      </c>
      <c r="I2639" s="5">
        <f>IF(H2639&lt;=p_rot_a,"A",IF(H2639&lt;=p_rot_b,"B","C"))</f>
        <v/>
      </c>
      <c r="J2639" s="5" t="inlineStr">
        <is>
          <t>NO</t>
        </is>
      </c>
    </row>
    <row r="2640">
      <c r="A2640" s="5" t="inlineStr">
        <is>
          <t>1193</t>
        </is>
      </c>
      <c r="B2640" s="5" t="inlineStr">
        <is>
          <t>$$ IMPERSA IMPERTOP NIVELADOR PARA PISO STANDARD 4826999990000</t>
        </is>
      </c>
      <c r="C2640" s="5" t="inlineStr">
        <is>
          <t>SIN CATEGORIA</t>
        </is>
      </c>
      <c r="D2640" s="11" t="n">
        <v>16</v>
      </c>
      <c r="E2640" s="12" t="n">
        <v>15767.83</v>
      </c>
      <c r="F2640" s="12" t="n">
        <v>69092.92</v>
      </c>
      <c r="G2640" s="14">
        <f>E2640/SUM(E$2:E$4165)</f>
        <v/>
      </c>
      <c r="H2640" s="14">
        <f>H2639+G2640</f>
        <v/>
      </c>
      <c r="I2640" s="5">
        <f>IF(H2640&lt;=p_rot_a,"A",IF(H2640&lt;=p_rot_b,"B","C"))</f>
        <v/>
      </c>
      <c r="J2640" s="5" t="inlineStr">
        <is>
          <t>NO</t>
        </is>
      </c>
    </row>
    <row r="2641">
      <c r="A2641" s="5" t="inlineStr">
        <is>
          <t>73415</t>
        </is>
      </c>
      <c r="B2641" s="5" t="inlineStr">
        <is>
          <t>BISAGRA SOLD PLATINA B-13</t>
        </is>
      </c>
      <c r="C2641" s="5" t="inlineStr">
        <is>
          <t>FERRETERIA GENERAL</t>
        </is>
      </c>
      <c r="D2641" s="11" t="n">
        <v>31</v>
      </c>
      <c r="E2641" s="12" t="n">
        <v>15745.89</v>
      </c>
      <c r="F2641" s="12" t="n">
        <v>60718.51</v>
      </c>
      <c r="G2641" s="14">
        <f>E2641/SUM(E$2:E$4165)</f>
        <v/>
      </c>
      <c r="H2641" s="14">
        <f>H2640+G2641</f>
        <v/>
      </c>
      <c r="I2641" s="5">
        <f>IF(H2641&lt;=p_rot_a,"A",IF(H2641&lt;=p_rot_b,"B","C"))</f>
        <v/>
      </c>
      <c r="J2641" s="5" t="inlineStr">
        <is>
          <t>NO</t>
        </is>
      </c>
    </row>
    <row r="2642">
      <c r="A2642" s="5" t="inlineStr">
        <is>
          <t>PINT-AN-0030</t>
        </is>
      </c>
      <c r="B2642" s="5" t="inlineStr">
        <is>
          <t>LANCO ANTICORROSIVO IND VERDE 1/4 AC3439-5</t>
        </is>
      </c>
      <c r="C2642" s="5" t="inlineStr">
        <is>
          <t>ANTICORROSIVOS Y BASE ACEITE</t>
        </is>
      </c>
      <c r="D2642" s="11" t="n">
        <v>12</v>
      </c>
      <c r="E2642" s="12" t="n">
        <v>15728.22</v>
      </c>
      <c r="F2642" s="12" t="n">
        <v>53474.22</v>
      </c>
      <c r="G2642" s="14">
        <f>E2642/SUM(E$2:E$4165)</f>
        <v/>
      </c>
      <c r="H2642" s="14">
        <f>H2641+G2642</f>
        <v/>
      </c>
      <c r="I2642" s="5">
        <f>IF(H2642&lt;=p_rot_a,"A",IF(H2642&lt;=p_rot_b,"B","C"))</f>
        <v/>
      </c>
      <c r="J2642" s="5" t="inlineStr">
        <is>
          <t>NO</t>
        </is>
      </c>
    </row>
    <row r="2643">
      <c r="A2643" s="5" t="inlineStr">
        <is>
          <t>351100300990577</t>
        </is>
      </c>
      <c r="B2643" s="5" t="inlineStr">
        <is>
          <t>MARCO SEGURIDAD CEDRO</t>
        </is>
      </c>
      <c r="C2643" s="5" t="inlineStr">
        <is>
          <t>SIN CATEGORIA</t>
        </is>
      </c>
      <c r="D2643" s="11" t="n">
        <v>3</v>
      </c>
      <c r="E2643" s="12" t="n">
        <v>15716.81</v>
      </c>
      <c r="F2643" s="12" t="n">
        <v>68814.16</v>
      </c>
      <c r="G2643" s="14">
        <f>E2643/SUM(E$2:E$4165)</f>
        <v/>
      </c>
      <c r="H2643" s="14">
        <f>H2642+G2643</f>
        <v/>
      </c>
      <c r="I2643" s="5">
        <f>IF(H2643&lt;=p_rot_a,"A",IF(H2643&lt;=p_rot_b,"B","C"))</f>
        <v/>
      </c>
      <c r="J2643" s="5" t="inlineStr">
        <is>
          <t>NO</t>
        </is>
      </c>
    </row>
    <row r="2644">
      <c r="A2644" s="5" t="inlineStr">
        <is>
          <t>60100012</t>
        </is>
      </c>
      <c r="B2644" s="5" t="inlineStr">
        <is>
          <t>BOMBILLO LED HALOGENO 7W GU10 REPUESTO WELLMAX</t>
        </is>
      </c>
      <c r="C2644" s="5" t="inlineStr">
        <is>
          <t>BOMBILLOS Y LAMPARAS</t>
        </is>
      </c>
      <c r="D2644" s="11" t="n">
        <v>23</v>
      </c>
      <c r="E2644" s="12" t="n">
        <v>15704.35</v>
      </c>
      <c r="F2644" s="12" t="n">
        <v>30030.55</v>
      </c>
      <c r="G2644" s="14">
        <f>E2644/SUM(E$2:E$4165)</f>
        <v/>
      </c>
      <c r="H2644" s="14">
        <f>H2643+G2644</f>
        <v/>
      </c>
      <c r="I2644" s="5">
        <f>IF(H2644&lt;=p_rot_a,"A",IF(H2644&lt;=p_rot_b,"B","C"))</f>
        <v/>
      </c>
      <c r="J2644" s="5" t="inlineStr">
        <is>
          <t>NO</t>
        </is>
      </c>
    </row>
    <row r="2645">
      <c r="A2645" s="5" t="inlineStr">
        <is>
          <t>14100046</t>
        </is>
      </c>
      <c r="B2645" s="5" t="inlineStr">
        <is>
          <t>PUERTA PLEGABLE MADERA CLARO TIVOLI 91 X 210 CM</t>
        </is>
      </c>
      <c r="C2645" s="5" t="inlineStr">
        <is>
          <t>PUERTAS</t>
        </is>
      </c>
      <c r="D2645" s="11" t="n">
        <v>3</v>
      </c>
      <c r="E2645" s="12" t="n">
        <v>15657.98</v>
      </c>
      <c r="F2645" s="12" t="n">
        <v>62631.92</v>
      </c>
      <c r="G2645" s="14">
        <f>E2645/SUM(E$2:E$4165)</f>
        <v/>
      </c>
      <c r="H2645" s="14">
        <f>H2644+G2645</f>
        <v/>
      </c>
      <c r="I2645" s="5">
        <f>IF(H2645&lt;=p_rot_a,"A",IF(H2645&lt;=p_rot_b,"B","C"))</f>
        <v/>
      </c>
      <c r="J2645" s="5" t="inlineStr">
        <is>
          <t>NO</t>
        </is>
      </c>
    </row>
    <row r="2646">
      <c r="A2646" s="5" t="inlineStr">
        <is>
          <t>7983</t>
        </is>
      </c>
      <c r="B2646" s="5" t="inlineStr">
        <is>
          <t>TRUPER ALICATE PRENSA EN C 6  PPC-6R</t>
        </is>
      </c>
      <c r="C2646" s="5" t="inlineStr">
        <is>
          <t>FERRETERIA GENERAL</t>
        </is>
      </c>
      <c r="D2646" s="11" t="n">
        <v>14</v>
      </c>
      <c r="E2646" s="12" t="n">
        <v>15608.59</v>
      </c>
      <c r="F2646" s="12" t="n">
        <v>43649.82</v>
      </c>
      <c r="G2646" s="14">
        <f>E2646/SUM(E$2:E$4165)</f>
        <v/>
      </c>
      <c r="H2646" s="14">
        <f>H2645+G2646</f>
        <v/>
      </c>
      <c r="I2646" s="5">
        <f>IF(H2646&lt;=p_rot_a,"A",IF(H2646&lt;=p_rot_b,"B","C"))</f>
        <v/>
      </c>
      <c r="J2646" s="5" t="inlineStr">
        <is>
          <t>NO</t>
        </is>
      </c>
    </row>
    <row r="2647">
      <c r="A2647" s="5" t="inlineStr">
        <is>
          <t>351100300992072</t>
        </is>
      </c>
      <c r="B2647" s="5" t="inlineStr">
        <is>
          <t>PLANTILLA GAS 4 QUEMADORES SOBREPONER KMGS010B DECAK</t>
        </is>
      </c>
      <c r="C2647" s="5" t="inlineStr">
        <is>
          <t>HERRAMIENTA ELECTRICA</t>
        </is>
      </c>
      <c r="D2647" s="11" t="n">
        <v>2</v>
      </c>
      <c r="E2647" s="12" t="n">
        <v>15548.08</v>
      </c>
      <c r="F2647" s="12" t="n">
        <v>54336.28</v>
      </c>
      <c r="G2647" s="14">
        <f>E2647/SUM(E$2:E$4165)</f>
        <v/>
      </c>
      <c r="H2647" s="14">
        <f>H2646+G2647</f>
        <v/>
      </c>
      <c r="I2647" s="5">
        <f>IF(H2647&lt;=p_rot_a,"A",IF(H2647&lt;=p_rot_b,"B","C"))</f>
        <v/>
      </c>
      <c r="J2647" s="5" t="inlineStr">
        <is>
          <t>NO</t>
        </is>
      </c>
    </row>
    <row r="2648">
      <c r="A2648" s="5" t="inlineStr">
        <is>
          <t>351100300992682</t>
        </is>
      </c>
      <c r="B2648" s="5" t="inlineStr">
        <is>
          <t>CALENTADOR DE AGUA INSTANTANEO A GAS 6 LITROS / MIN CALE-6L COMPACTO</t>
        </is>
      </c>
      <c r="C2648" s="5" t="inlineStr">
        <is>
          <t>GRIFERIA - ACC. BAÑO Y COCINA</t>
        </is>
      </c>
      <c r="D2648" s="11" t="n">
        <v>1</v>
      </c>
      <c r="E2648" s="12" t="n">
        <v>15540.97</v>
      </c>
      <c r="F2648" s="12" t="n">
        <v>48230.09</v>
      </c>
      <c r="G2648" s="14">
        <f>E2648/SUM(E$2:E$4165)</f>
        <v/>
      </c>
      <c r="H2648" s="14">
        <f>H2647+G2648</f>
        <v/>
      </c>
      <c r="I2648" s="5">
        <f>IF(H2648&lt;=p_rot_a,"A",IF(H2648&lt;=p_rot_b,"B","C"))</f>
        <v/>
      </c>
      <c r="J2648" s="5" t="inlineStr">
        <is>
          <t>NO</t>
        </is>
      </c>
    </row>
    <row r="2649">
      <c r="A2649" s="5" t="inlineStr">
        <is>
          <t>72776</t>
        </is>
      </c>
      <c r="B2649" s="5" t="inlineStr">
        <is>
          <t>TRUPER PALIN DOBLE CA-36</t>
        </is>
      </c>
      <c r="C2649" s="5" t="inlineStr">
        <is>
          <t>FERRETERIA GENERAL</t>
        </is>
      </c>
      <c r="D2649" s="11" t="n">
        <v>4</v>
      </c>
      <c r="E2649" s="12" t="n">
        <v>15534.67</v>
      </c>
      <c r="F2649" s="12" t="n">
        <v>55672.21</v>
      </c>
      <c r="G2649" s="14">
        <f>E2649/SUM(E$2:E$4165)</f>
        <v/>
      </c>
      <c r="H2649" s="14">
        <f>H2648+G2649</f>
        <v/>
      </c>
      <c r="I2649" s="5">
        <f>IF(H2649&lt;=p_rot_a,"A",IF(H2649&lt;=p_rot_b,"B","C"))</f>
        <v/>
      </c>
      <c r="J2649" s="5" t="inlineStr">
        <is>
          <t>NO</t>
        </is>
      </c>
    </row>
    <row r="2650">
      <c r="A2650" s="5" t="inlineStr">
        <is>
          <t>351100300991678</t>
        </is>
      </c>
      <c r="B2650" s="5" t="inlineStr">
        <is>
          <t>METALES CACHERA LAVATORIO MONOCOMANDO SATIN MET-609</t>
        </is>
      </c>
      <c r="C2650" s="5" t="inlineStr">
        <is>
          <t>SIN CATEGORIA</t>
        </is>
      </c>
      <c r="D2650" s="11" t="n">
        <v>3</v>
      </c>
      <c r="E2650" s="12" t="n">
        <v>15505.97</v>
      </c>
      <c r="F2650" s="12" t="n">
        <v>55676.87</v>
      </c>
      <c r="G2650" s="14">
        <f>E2650/SUM(E$2:E$4165)</f>
        <v/>
      </c>
      <c r="H2650" s="14">
        <f>H2649+G2650</f>
        <v/>
      </c>
      <c r="I2650" s="5">
        <f>IF(H2650&lt;=p_rot_a,"A",IF(H2650&lt;=p_rot_b,"B","C"))</f>
        <v/>
      </c>
      <c r="J2650" s="5" t="inlineStr">
        <is>
          <t>NO</t>
        </is>
      </c>
    </row>
    <row r="2651">
      <c r="A2651" s="5" t="inlineStr">
        <is>
          <t>PINT-BT-0043</t>
        </is>
      </c>
      <c r="B2651" s="5" t="inlineStr">
        <is>
          <t>SELLADOR MADERA CONCENTRADO 1/4 LANCO SS501-5</t>
        </is>
      </c>
      <c r="C2651" s="5" t="inlineStr">
        <is>
          <t>BARNIZ Y TINTES</t>
        </is>
      </c>
      <c r="D2651" s="11" t="n">
        <v>12</v>
      </c>
      <c r="E2651" s="12" t="n">
        <v>15499.41</v>
      </c>
      <c r="F2651" s="12" t="n">
        <v>57682.41</v>
      </c>
      <c r="G2651" s="14">
        <f>E2651/SUM(E$2:E$4165)</f>
        <v/>
      </c>
      <c r="H2651" s="14">
        <f>H2650+G2651</f>
        <v/>
      </c>
      <c r="I2651" s="5">
        <f>IF(H2651&lt;=p_rot_a,"A",IF(H2651&lt;=p_rot_b,"B","C"))</f>
        <v/>
      </c>
      <c r="J2651" s="5" t="inlineStr">
        <is>
          <t>NO</t>
        </is>
      </c>
    </row>
    <row r="2652">
      <c r="A2652" s="5" t="inlineStr">
        <is>
          <t>7491</t>
        </is>
      </c>
      <c r="B2652" s="5" t="inlineStr">
        <is>
          <t>CLAVO 3 CC</t>
        </is>
      </c>
      <c r="C2652" s="5" t="inlineStr">
        <is>
          <t>FERRETERIA GENERAL</t>
        </is>
      </c>
      <c r="D2652" s="11" t="n">
        <v>27.5</v>
      </c>
      <c r="E2652" s="12" t="n">
        <v>15489.82</v>
      </c>
      <c r="F2652" s="12" t="n">
        <v>30946.54</v>
      </c>
      <c r="G2652" s="14">
        <f>E2652/SUM(E$2:E$4165)</f>
        <v/>
      </c>
      <c r="H2652" s="14">
        <f>H2651+G2652</f>
        <v/>
      </c>
      <c r="I2652" s="5">
        <f>IF(H2652&lt;=p_rot_a,"A",IF(H2652&lt;=p_rot_b,"B","C"))</f>
        <v/>
      </c>
      <c r="J2652" s="5" t="inlineStr">
        <is>
          <t>NO</t>
        </is>
      </c>
    </row>
    <row r="2653">
      <c r="A2653" s="5" t="inlineStr">
        <is>
          <t>6790340</t>
        </is>
      </c>
      <c r="B2653" s="5" t="inlineStr">
        <is>
          <t>PINO TRATADO. 1X3 3.20M TRATADO CONTRA PEDIDO</t>
        </is>
      </c>
      <c r="C2653" s="5" t="inlineStr">
        <is>
          <t>MATERIAL SEGUNDA</t>
        </is>
      </c>
      <c r="D2653" s="11" t="n">
        <v>15</v>
      </c>
      <c r="E2653" s="12" t="n">
        <v>15483.6</v>
      </c>
      <c r="F2653" s="12" t="n">
        <v>43533.6</v>
      </c>
      <c r="G2653" s="14">
        <f>E2653/SUM(E$2:E$4165)</f>
        <v/>
      </c>
      <c r="H2653" s="14">
        <f>H2652+G2653</f>
        <v/>
      </c>
      <c r="I2653" s="5">
        <f>IF(H2653&lt;=p_rot_a,"A",IF(H2653&lt;=p_rot_b,"B","C"))</f>
        <v/>
      </c>
      <c r="J2653" s="5" t="inlineStr">
        <is>
          <t>NO</t>
        </is>
      </c>
    </row>
    <row r="2654">
      <c r="A2654" s="5" t="inlineStr">
        <is>
          <t>990628</t>
        </is>
      </c>
      <c r="B2654" s="5" t="inlineStr">
        <is>
          <t>CONECTOR BARRIL #0</t>
        </is>
      </c>
      <c r="C2654" s="5" t="inlineStr">
        <is>
          <t>ACCESORIOS ELECTRICOS Y CABLES</t>
        </is>
      </c>
      <c r="D2654" s="11" t="n">
        <v>14</v>
      </c>
      <c r="E2654" s="12" t="n">
        <v>15480.78</v>
      </c>
      <c r="F2654" s="12" t="n">
        <v>30961.56</v>
      </c>
      <c r="G2654" s="14">
        <f>E2654/SUM(E$2:E$4165)</f>
        <v/>
      </c>
      <c r="H2654" s="14">
        <f>H2653+G2654</f>
        <v/>
      </c>
      <c r="I2654" s="5">
        <f>IF(H2654&lt;=p_rot_a,"A",IF(H2654&lt;=p_rot_b,"B","C"))</f>
        <v/>
      </c>
      <c r="J2654" s="5" t="inlineStr">
        <is>
          <t>NO</t>
        </is>
      </c>
    </row>
    <row r="2655">
      <c r="A2655" s="5" t="inlineStr">
        <is>
          <t>73638</t>
        </is>
      </c>
      <c r="B2655" s="5" t="inlineStr">
        <is>
          <t>TOTAL RASTRILLO CON CABO THTHW0204</t>
        </is>
      </c>
      <c r="C2655" s="5" t="inlineStr">
        <is>
          <t>FERRETERIA GENERAL</t>
        </is>
      </c>
      <c r="D2655" s="11" t="n">
        <v>9</v>
      </c>
      <c r="E2655" s="12" t="n">
        <v>15423.31</v>
      </c>
      <c r="F2655" s="12" t="n">
        <v>52800.37</v>
      </c>
      <c r="G2655" s="14">
        <f>E2655/SUM(E$2:E$4165)</f>
        <v/>
      </c>
      <c r="H2655" s="14">
        <f>H2654+G2655</f>
        <v/>
      </c>
      <c r="I2655" s="5">
        <f>IF(H2655&lt;=p_rot_a,"A",IF(H2655&lt;=p_rot_b,"B","C"))</f>
        <v/>
      </c>
      <c r="J2655" s="5" t="inlineStr">
        <is>
          <t>NO</t>
        </is>
      </c>
    </row>
    <row r="2656">
      <c r="A2656" s="5" t="inlineStr">
        <is>
          <t>111114</t>
        </is>
      </c>
      <c r="B2656" s="5" t="inlineStr">
        <is>
          <t>CACHERA FREGADERO CUELLO ALTO MANIJA BLANCA 90082 EZ-FLO</t>
        </is>
      </c>
      <c r="C2656" s="5" t="inlineStr">
        <is>
          <t>GRIFERIA - ACC. BAÑO Y COCINA</t>
        </is>
      </c>
      <c r="D2656" s="11" t="n">
        <v>4</v>
      </c>
      <c r="E2656" s="12" t="n">
        <v>15398.3</v>
      </c>
      <c r="F2656" s="12" t="n">
        <v>62059.82</v>
      </c>
      <c r="G2656" s="14">
        <f>E2656/SUM(E$2:E$4165)</f>
        <v/>
      </c>
      <c r="H2656" s="14">
        <f>H2655+G2656</f>
        <v/>
      </c>
      <c r="I2656" s="5">
        <f>IF(H2656&lt;=p_rot_a,"A",IF(H2656&lt;=p_rot_b,"B","C"))</f>
        <v/>
      </c>
      <c r="J2656" s="5" t="inlineStr">
        <is>
          <t>NO</t>
        </is>
      </c>
    </row>
    <row r="2657">
      <c r="A2657" s="5" t="inlineStr">
        <is>
          <t>71900</t>
        </is>
      </c>
      <c r="B2657" s="5" t="inlineStr">
        <is>
          <t>TRUPER ESCUADRA CARPINTERO 16X24 EC-16X24</t>
        </is>
      </c>
      <c r="C2657" s="5" t="inlineStr">
        <is>
          <t>FERRETERIA GENERAL</t>
        </is>
      </c>
      <c r="D2657" s="11" t="n">
        <v>10</v>
      </c>
      <c r="E2657" s="12" t="n">
        <v>15312.25</v>
      </c>
      <c r="F2657" s="12" t="n">
        <v>39028.02</v>
      </c>
      <c r="G2657" s="14">
        <f>E2657/SUM(E$2:E$4165)</f>
        <v/>
      </c>
      <c r="H2657" s="14">
        <f>H2656+G2657</f>
        <v/>
      </c>
      <c r="I2657" s="5">
        <f>IF(H2657&lt;=p_rot_a,"A",IF(H2657&lt;=p_rot_b,"B","C"))</f>
        <v/>
      </c>
      <c r="J2657" s="5" t="inlineStr">
        <is>
          <t>NO</t>
        </is>
      </c>
    </row>
    <row r="2658">
      <c r="A2658" s="5" t="inlineStr">
        <is>
          <t>351100300990415</t>
        </is>
      </c>
      <c r="B2658" s="5" t="inlineStr">
        <is>
          <t>PEGATANKE BLANCO</t>
        </is>
      </c>
      <c r="C2658" s="5" t="inlineStr">
        <is>
          <t>FERRETERIA GENERAL</t>
        </is>
      </c>
      <c r="D2658" s="11" t="n">
        <v>8</v>
      </c>
      <c r="E2658" s="12" t="n">
        <v>15296.5</v>
      </c>
      <c r="F2658" s="12" t="n">
        <v>54218.9</v>
      </c>
      <c r="G2658" s="14">
        <f>E2658/SUM(E$2:E$4165)</f>
        <v/>
      </c>
      <c r="H2658" s="14">
        <f>H2657+G2658</f>
        <v/>
      </c>
      <c r="I2658" s="5">
        <f>IF(H2658&lt;=p_rot_a,"A",IF(H2658&lt;=p_rot_b,"B","C"))</f>
        <v/>
      </c>
      <c r="J2658" s="5" t="inlineStr">
        <is>
          <t>NO</t>
        </is>
      </c>
    </row>
    <row r="2659">
      <c r="A2659" s="5" t="inlineStr">
        <is>
          <t>PINT-AN-0041</t>
        </is>
      </c>
      <c r="B2659" s="5" t="inlineStr">
        <is>
          <t>LANCO EXPRESS DEEP ACEITE 1/4 EC348-5</t>
        </is>
      </c>
      <c r="C2659" s="5" t="inlineStr">
        <is>
          <t>ANTICORROSIVOS Y BASE ACEITE</t>
        </is>
      </c>
      <c r="D2659" s="11" t="n">
        <v>7</v>
      </c>
      <c r="E2659" s="12" t="n">
        <v>15290.45</v>
      </c>
      <c r="F2659" s="12" t="n">
        <v>33569.45</v>
      </c>
      <c r="G2659" s="14">
        <f>E2659/SUM(E$2:E$4165)</f>
        <v/>
      </c>
      <c r="H2659" s="14">
        <f>H2658+G2659</f>
        <v/>
      </c>
      <c r="I2659" s="5">
        <f>IF(H2659&lt;=p_rot_a,"A",IF(H2659&lt;=p_rot_b,"B","C"))</f>
        <v/>
      </c>
      <c r="J2659" s="5" t="inlineStr">
        <is>
          <t>NO</t>
        </is>
      </c>
    </row>
    <row r="2660">
      <c r="A2660" s="5" t="inlineStr">
        <is>
          <t>65456</t>
        </is>
      </c>
      <c r="B2660" s="5" t="inlineStr">
        <is>
          <t>BV GANCHO F01491</t>
        </is>
      </c>
      <c r="C2660" s="5" t="inlineStr">
        <is>
          <t>FERRETERIA GENERAL</t>
        </is>
      </c>
      <c r="D2660" s="11" t="n">
        <v>26</v>
      </c>
      <c r="E2660" s="12" t="n">
        <v>15225.5</v>
      </c>
      <c r="F2660" s="12" t="n">
        <v>37485</v>
      </c>
      <c r="G2660" s="14">
        <f>E2660/SUM(E$2:E$4165)</f>
        <v/>
      </c>
      <c r="H2660" s="14">
        <f>H2659+G2660</f>
        <v/>
      </c>
      <c r="I2660" s="5">
        <f>IF(H2660&lt;=p_rot_a,"A",IF(H2660&lt;=p_rot_b,"B","C"))</f>
        <v/>
      </c>
      <c r="J2660" s="5" t="inlineStr">
        <is>
          <t>NO</t>
        </is>
      </c>
    </row>
    <row r="2661">
      <c r="A2661" s="5" t="inlineStr">
        <is>
          <t>351100300992550</t>
        </is>
      </c>
      <c r="B2661" s="5" t="inlineStr">
        <is>
          <t xml:space="preserve">BOSCH MEDIDOR LASER GLM+30-23 HASTA 30M </t>
        </is>
      </c>
      <c r="C2661" s="5" t="inlineStr">
        <is>
          <t>HERRAMIENTAS ELECTRICAS</t>
        </is>
      </c>
      <c r="D2661" s="11" t="n">
        <v>3</v>
      </c>
      <c r="E2661" s="12" t="n">
        <v>15210</v>
      </c>
      <c r="F2661" s="12" t="n">
        <v>65910</v>
      </c>
      <c r="G2661" s="14">
        <f>E2661/SUM(E$2:E$4165)</f>
        <v/>
      </c>
      <c r="H2661" s="14">
        <f>H2660+G2661</f>
        <v/>
      </c>
      <c r="I2661" s="5">
        <f>IF(H2661&lt;=p_rot_a,"A",IF(H2661&lt;=p_rot_b,"B","C"))</f>
        <v/>
      </c>
      <c r="J2661" s="5" t="inlineStr">
        <is>
          <t>NO</t>
        </is>
      </c>
    </row>
    <row r="2662">
      <c r="A2662" s="5" t="inlineStr">
        <is>
          <t>20100009</t>
        </is>
      </c>
      <c r="B2662" s="5" t="inlineStr">
        <is>
          <t>AZULEJO SEVILLA BEIGE LISO 25X33 1.42M</t>
        </is>
      </c>
      <c r="C2662" s="5" t="inlineStr">
        <is>
          <t>SIN CATEGORIA</t>
        </is>
      </c>
      <c r="D2662" s="11" t="n">
        <v>8</v>
      </c>
      <c r="E2662" s="12" t="n">
        <v>15179.04</v>
      </c>
      <c r="F2662" s="12" t="n">
        <v>65775.84</v>
      </c>
      <c r="G2662" s="14">
        <f>E2662/SUM(E$2:E$4165)</f>
        <v/>
      </c>
      <c r="H2662" s="14">
        <f>H2661+G2662</f>
        <v/>
      </c>
      <c r="I2662" s="5">
        <f>IF(H2662&lt;=p_rot_a,"A",IF(H2662&lt;=p_rot_b,"B","C"))</f>
        <v/>
      </c>
      <c r="J2662" s="5" t="inlineStr">
        <is>
          <t>NO</t>
        </is>
      </c>
    </row>
    <row r="2663">
      <c r="A2663" s="5" t="inlineStr">
        <is>
          <t>87161</t>
        </is>
      </c>
      <c r="B2663" s="5" t="inlineStr">
        <is>
          <t>TOTAL CANDADO 20MM TLK32202</t>
        </is>
      </c>
      <c r="C2663" s="5" t="inlineStr">
        <is>
          <t>FERRETERIA GENERAL</t>
        </is>
      </c>
      <c r="D2663" s="11" t="n">
        <v>29</v>
      </c>
      <c r="E2663" s="12" t="n">
        <v>15178.98</v>
      </c>
      <c r="F2663" s="12" t="n">
        <v>42033.18</v>
      </c>
      <c r="G2663" s="14">
        <f>E2663/SUM(E$2:E$4165)</f>
        <v/>
      </c>
      <c r="H2663" s="14">
        <f>H2662+G2663</f>
        <v/>
      </c>
      <c r="I2663" s="5">
        <f>IF(H2663&lt;=p_rot_a,"A",IF(H2663&lt;=p_rot_b,"B","C"))</f>
        <v/>
      </c>
      <c r="J2663" s="5" t="inlineStr">
        <is>
          <t>NO</t>
        </is>
      </c>
    </row>
    <row r="2664">
      <c r="A2664" s="5" t="inlineStr">
        <is>
          <t>10140043</t>
        </is>
      </c>
      <c r="B2664" s="5" t="inlineStr">
        <is>
          <t>TUBO ESTRUCT. RECTANGULAR 4X6 3.17MM NEGRO</t>
        </is>
      </c>
      <c r="C2664" s="5" t="inlineStr">
        <is>
          <t>SIN CATEGORIA</t>
        </is>
      </c>
      <c r="D2664" s="11" t="n">
        <v>2</v>
      </c>
      <c r="E2664" s="12" t="n">
        <v>15149.44</v>
      </c>
      <c r="F2664" s="12" t="n">
        <v>91700.44</v>
      </c>
      <c r="G2664" s="14">
        <f>E2664/SUM(E$2:E$4165)</f>
        <v/>
      </c>
      <c r="H2664" s="14">
        <f>H2663+G2664</f>
        <v/>
      </c>
      <c r="I2664" s="5">
        <f>IF(H2664&lt;=p_rot_a,"A",IF(H2664&lt;=p_rot_b,"B","C"))</f>
        <v/>
      </c>
      <c r="J2664" s="5" t="inlineStr">
        <is>
          <t>NO</t>
        </is>
      </c>
    </row>
    <row r="2665">
      <c r="A2665" s="5" t="inlineStr">
        <is>
          <t>71577</t>
        </is>
      </c>
      <c r="B2665" s="5" t="inlineStr">
        <is>
          <t>TORNILLO TECHO 3 PF</t>
        </is>
      </c>
      <c r="C2665" s="5" t="inlineStr">
        <is>
          <t>TORNILLERIA</t>
        </is>
      </c>
      <c r="D2665" s="11" t="n">
        <v>1091</v>
      </c>
      <c r="E2665" s="12" t="n">
        <v>15131.63</v>
      </c>
      <c r="F2665" s="12" t="n">
        <v>41688.9</v>
      </c>
      <c r="G2665" s="14">
        <f>E2665/SUM(E$2:E$4165)</f>
        <v/>
      </c>
      <c r="H2665" s="14">
        <f>H2664+G2665</f>
        <v/>
      </c>
      <c r="I2665" s="5">
        <f>IF(H2665&lt;=p_rot_a,"A",IF(H2665&lt;=p_rot_b,"B","C"))</f>
        <v/>
      </c>
      <c r="J2665" s="5" t="inlineStr">
        <is>
          <t>NO</t>
        </is>
      </c>
    </row>
    <row r="2666">
      <c r="A2666" s="5" t="inlineStr">
        <is>
          <t>72687</t>
        </is>
      </c>
      <c r="B2666" s="5" t="inlineStr">
        <is>
          <t>AGUILA PLACA CUADRADA CON HUECO METAL P327A</t>
        </is>
      </c>
      <c r="C2666" s="5" t="inlineStr">
        <is>
          <t>ACCESORIOS ELECTRICOS Y CABLES</t>
        </is>
      </c>
      <c r="D2666" s="11" t="n">
        <v>43</v>
      </c>
      <c r="E2666" s="12" t="n">
        <v>15117.63</v>
      </c>
      <c r="F2666" s="12" t="n">
        <v>46655.07</v>
      </c>
      <c r="G2666" s="14">
        <f>E2666/SUM(E$2:E$4165)</f>
        <v/>
      </c>
      <c r="H2666" s="14">
        <f>H2665+G2666</f>
        <v/>
      </c>
      <c r="I2666" s="5">
        <f>IF(H2666&lt;=p_rot_a,"A",IF(H2666&lt;=p_rot_b,"B","C"))</f>
        <v/>
      </c>
      <c r="J2666" s="5" t="inlineStr">
        <is>
          <t>NO</t>
        </is>
      </c>
    </row>
    <row r="2667">
      <c r="A2667" s="5" t="inlineStr">
        <is>
          <t>342305604</t>
        </is>
      </c>
      <c r="B2667" s="5" t="inlineStr">
        <is>
          <t>TOTAL JUEGO ESQUINERO METALICO 6PCS TAMWH6002</t>
        </is>
      </c>
      <c r="C2667" s="5" t="inlineStr">
        <is>
          <t>FERRETERIA GENERAL</t>
        </is>
      </c>
      <c r="D2667" s="11" t="n">
        <v>12</v>
      </c>
      <c r="E2667" s="12" t="n">
        <v>15110.35</v>
      </c>
      <c r="F2667" s="12" t="n">
        <v>51503.46</v>
      </c>
      <c r="G2667" s="14">
        <f>E2667/SUM(E$2:E$4165)</f>
        <v/>
      </c>
      <c r="H2667" s="14">
        <f>H2666+G2667</f>
        <v/>
      </c>
      <c r="I2667" s="5">
        <f>IF(H2667&lt;=p_rot_a,"A",IF(H2667&lt;=p_rot_b,"B","C"))</f>
        <v/>
      </c>
      <c r="J2667" s="5" t="inlineStr">
        <is>
          <t>NO</t>
        </is>
      </c>
    </row>
    <row r="2668">
      <c r="A2668" s="5" t="inlineStr">
        <is>
          <t>351100300991503</t>
        </is>
      </c>
      <c r="B2668" s="5" t="inlineStr">
        <is>
          <t>PRESERVANTE MADERA USO EXTERIOR LITRO XILOCROMO</t>
        </is>
      </c>
      <c r="C2668" s="5" t="inlineStr">
        <is>
          <t>FERRETERIA GENERAL</t>
        </is>
      </c>
      <c r="D2668" s="11" t="n">
        <v>12</v>
      </c>
      <c r="E2668" s="12" t="n">
        <v>15095.52</v>
      </c>
      <c r="F2668" s="12" t="n">
        <v>48299.3</v>
      </c>
      <c r="G2668" s="14">
        <f>E2668/SUM(E$2:E$4165)</f>
        <v/>
      </c>
      <c r="H2668" s="14">
        <f>H2667+G2668</f>
        <v/>
      </c>
      <c r="I2668" s="5">
        <f>IF(H2668&lt;=p_rot_a,"A",IF(H2668&lt;=p_rot_b,"B","C"))</f>
        <v/>
      </c>
      <c r="J2668" s="5" t="inlineStr">
        <is>
          <t>NO</t>
        </is>
      </c>
    </row>
    <row r="2669">
      <c r="A2669" s="5" t="inlineStr">
        <is>
          <t>10164</t>
        </is>
      </c>
      <c r="B2669" s="5" t="inlineStr">
        <is>
          <t>CACHERA FREGADERO DOBLE LAINZ 036PF2LC PRICE PFISTER</t>
        </is>
      </c>
      <c r="C2669" s="5" t="inlineStr">
        <is>
          <t>GRIFERIA - ACC. BAÑO Y COCINA</t>
        </is>
      </c>
      <c r="D2669" s="11" t="n">
        <v>2</v>
      </c>
      <c r="E2669" s="12" t="n">
        <v>15053.62</v>
      </c>
      <c r="F2669" s="12" t="n">
        <v>74203.42</v>
      </c>
      <c r="G2669" s="14">
        <f>E2669/SUM(E$2:E$4165)</f>
        <v/>
      </c>
      <c r="H2669" s="14">
        <f>H2668+G2669</f>
        <v/>
      </c>
      <c r="I2669" s="5">
        <f>IF(H2669&lt;=p_rot_a,"A",IF(H2669&lt;=p_rot_b,"B","C"))</f>
        <v/>
      </c>
      <c r="J2669" s="5" t="inlineStr">
        <is>
          <t>NO</t>
        </is>
      </c>
    </row>
    <row r="2670">
      <c r="A2670" s="5" t="inlineStr">
        <is>
          <t>6765</t>
        </is>
      </c>
      <c r="B2670" s="5" t="inlineStr">
        <is>
          <t>TOTAL TENAZA CORTE ENTERO 9 THT2891</t>
        </is>
      </c>
      <c r="C2670" s="5" t="inlineStr">
        <is>
          <t>FERRETERIA GENERAL</t>
        </is>
      </c>
      <c r="D2670" s="11" t="n">
        <v>19</v>
      </c>
      <c r="E2670" s="12" t="n">
        <v>15039.04</v>
      </c>
      <c r="F2670" s="12" t="n">
        <v>49297.99</v>
      </c>
      <c r="G2670" s="14">
        <f>E2670/SUM(E$2:E$4165)</f>
        <v/>
      </c>
      <c r="H2670" s="14">
        <f>H2669+G2670</f>
        <v/>
      </c>
      <c r="I2670" s="5">
        <f>IF(H2670&lt;=p_rot_a,"A",IF(H2670&lt;=p_rot_b,"B","C"))</f>
        <v/>
      </c>
      <c r="J2670" s="5" t="inlineStr">
        <is>
          <t>NO</t>
        </is>
      </c>
    </row>
    <row r="2671">
      <c r="A2671" s="5" t="inlineStr">
        <is>
          <t>54254245</t>
        </is>
      </c>
      <c r="B2671" s="5" t="inlineStr">
        <is>
          <t>TOTAL GRAPA 100mm 07MM  THT39101</t>
        </is>
      </c>
      <c r="C2671" s="5" t="inlineStr">
        <is>
          <t>FERRETERIA GENERAL</t>
        </is>
      </c>
      <c r="D2671" s="11" t="n">
        <v>34</v>
      </c>
      <c r="E2671" s="12" t="n">
        <v>15002.79</v>
      </c>
      <c r="F2671" s="12" t="n">
        <v>25244.26</v>
      </c>
      <c r="G2671" s="14">
        <f>E2671/SUM(E$2:E$4165)</f>
        <v/>
      </c>
      <c r="H2671" s="14">
        <f>H2670+G2671</f>
        <v/>
      </c>
      <c r="I2671" s="5">
        <f>IF(H2671&lt;=p_rot_a,"A",IF(H2671&lt;=p_rot_b,"B","C"))</f>
        <v/>
      </c>
      <c r="J2671" s="5" t="inlineStr">
        <is>
          <t>NO</t>
        </is>
      </c>
    </row>
    <row r="2672">
      <c r="A2672" s="5" t="inlineStr">
        <is>
          <t>3027</t>
        </is>
      </c>
      <c r="B2672" s="5" t="inlineStr">
        <is>
          <t xml:space="preserve">LORENZETTI RESISTENCIA GENERICA TIPO RESORTE DUCHA </t>
        </is>
      </c>
      <c r="C2672" s="5" t="inlineStr">
        <is>
          <t>FERRETERIA GENERAL</t>
        </is>
      </c>
      <c r="D2672" s="11" t="n">
        <v>26</v>
      </c>
      <c r="E2672" s="12" t="n">
        <v>14891.46</v>
      </c>
      <c r="F2672" s="12" t="n">
        <v>39886.56</v>
      </c>
      <c r="G2672" s="14">
        <f>E2672/SUM(E$2:E$4165)</f>
        <v/>
      </c>
      <c r="H2672" s="14">
        <f>H2671+G2672</f>
        <v/>
      </c>
      <c r="I2672" s="5">
        <f>IF(H2672&lt;=p_rot_a,"A",IF(H2672&lt;=p_rot_b,"B","C"))</f>
        <v/>
      </c>
      <c r="J2672" s="5" t="inlineStr">
        <is>
          <t>NO</t>
        </is>
      </c>
    </row>
    <row r="2673">
      <c r="A2673" s="5" t="inlineStr">
        <is>
          <t>420420420</t>
        </is>
      </c>
      <c r="B2673" s="5" t="inlineStr">
        <is>
          <t>AGUILA TOMA EXT POLARIZADO 2887</t>
        </is>
      </c>
      <c r="C2673" s="5" t="inlineStr">
        <is>
          <t>ACCESORIOS ELECTRICOS Y CABLES</t>
        </is>
      </c>
      <c r="D2673" s="11" t="n">
        <v>30</v>
      </c>
      <c r="E2673" s="12" t="n">
        <v>14843.24</v>
      </c>
      <c r="F2673" s="12" t="n">
        <v>45003.92</v>
      </c>
      <c r="G2673" s="14">
        <f>E2673/SUM(E$2:E$4165)</f>
        <v/>
      </c>
      <c r="H2673" s="14">
        <f>H2672+G2673</f>
        <v/>
      </c>
      <c r="I2673" s="5">
        <f>IF(H2673&lt;=p_rot_a,"A",IF(H2673&lt;=p_rot_b,"B","C"))</f>
        <v/>
      </c>
      <c r="J2673" s="5" t="inlineStr">
        <is>
          <t>NO</t>
        </is>
      </c>
    </row>
    <row r="2674">
      <c r="A2674" s="5" t="inlineStr">
        <is>
          <t>946</t>
        </is>
      </c>
      <c r="B2674" s="5" t="inlineStr">
        <is>
          <t>TAPON PVC 1 1/2</t>
        </is>
      </c>
      <c r="C2674" s="5" t="inlineStr">
        <is>
          <t>TUBERIA PVC, CANOAS Y ACCESORIOS</t>
        </is>
      </c>
      <c r="D2674" s="11" t="n">
        <v>33</v>
      </c>
      <c r="E2674" s="12" t="n">
        <v>14838.74</v>
      </c>
      <c r="F2674" s="12" t="n">
        <v>19088.99</v>
      </c>
      <c r="G2674" s="14">
        <f>E2674/SUM(E$2:E$4165)</f>
        <v/>
      </c>
      <c r="H2674" s="14">
        <f>H2673+G2674</f>
        <v/>
      </c>
      <c r="I2674" s="5">
        <f>IF(H2674&lt;=p_rot_a,"A",IF(H2674&lt;=p_rot_b,"B","C"))</f>
        <v/>
      </c>
      <c r="J2674" s="5" t="inlineStr">
        <is>
          <t>NO</t>
        </is>
      </c>
    </row>
    <row r="2675">
      <c r="A2675" s="5" t="inlineStr">
        <is>
          <t>787234</t>
        </is>
      </c>
      <c r="B2675" s="5" t="inlineStr">
        <is>
          <t>TOTAL PORTA ELECTRODO 300AMP TWAH3006</t>
        </is>
      </c>
      <c r="C2675" s="5" t="inlineStr">
        <is>
          <t>FERRETERIA GENERAL</t>
        </is>
      </c>
      <c r="D2675" s="11" t="n">
        <v>18</v>
      </c>
      <c r="E2675" s="12" t="n">
        <v>14838.62</v>
      </c>
      <c r="F2675" s="12" t="n">
        <v>49976.18</v>
      </c>
      <c r="G2675" s="14">
        <f>E2675/SUM(E$2:E$4165)</f>
        <v/>
      </c>
      <c r="H2675" s="14">
        <f>H2674+G2675</f>
        <v/>
      </c>
      <c r="I2675" s="5">
        <f>IF(H2675&lt;=p_rot_a,"A",IF(H2675&lt;=p_rot_b,"B","C"))</f>
        <v/>
      </c>
      <c r="J2675" s="5" t="inlineStr">
        <is>
          <t>NO</t>
        </is>
      </c>
    </row>
    <row r="2676">
      <c r="A2676" s="5" t="inlineStr">
        <is>
          <t>72385</t>
        </is>
      </c>
      <c r="B2676" s="5" t="inlineStr">
        <is>
          <t>PICAPORTE 3 DORADO BLISTER  PID103</t>
        </is>
      </c>
      <c r="C2676" s="5" t="inlineStr">
        <is>
          <t>FERRETERIA GENERAL</t>
        </is>
      </c>
      <c r="D2676" s="11" t="n">
        <v>31</v>
      </c>
      <c r="E2676" s="12" t="n">
        <v>14821.94</v>
      </c>
      <c r="F2676" s="12" t="n">
        <v>24605.96</v>
      </c>
      <c r="G2676" s="14">
        <f>E2676/SUM(E$2:E$4165)</f>
        <v/>
      </c>
      <c r="H2676" s="14">
        <f>H2675+G2676</f>
        <v/>
      </c>
      <c r="I2676" s="5">
        <f>IF(H2676&lt;=p_rot_a,"A",IF(H2676&lt;=p_rot_b,"B","C"))</f>
        <v/>
      </c>
      <c r="J2676" s="5" t="inlineStr">
        <is>
          <t>NO</t>
        </is>
      </c>
    </row>
    <row r="2677">
      <c r="A2677" s="5" t="inlineStr">
        <is>
          <t>351100300990199</t>
        </is>
      </c>
      <c r="B2677" s="5" t="inlineStr">
        <is>
          <t>TOTAL ESPATULA 4 THT831006</t>
        </is>
      </c>
      <c r="C2677" s="5" t="inlineStr">
        <is>
          <t>FERRETERIA GENERAL</t>
        </is>
      </c>
      <c r="D2677" s="11" t="n">
        <v>45</v>
      </c>
      <c r="E2677" s="12" t="n">
        <v>14744.37</v>
      </c>
      <c r="F2677" s="12" t="n">
        <v>48226.35</v>
      </c>
      <c r="G2677" s="14">
        <f>E2677/SUM(E$2:E$4165)</f>
        <v/>
      </c>
      <c r="H2677" s="14">
        <f>H2676+G2677</f>
        <v/>
      </c>
      <c r="I2677" s="5">
        <f>IF(H2677&lt;=p_rot_a,"A",IF(H2677&lt;=p_rot_b,"B","C"))</f>
        <v/>
      </c>
      <c r="J2677" s="5" t="inlineStr">
        <is>
          <t>NO</t>
        </is>
      </c>
    </row>
    <row r="2678">
      <c r="A2678" s="5" t="inlineStr">
        <is>
          <t>PINT-PS-0016</t>
        </is>
      </c>
      <c r="B2678" s="5" t="inlineStr">
        <is>
          <t>BOSNY SPRAY ROJO SEMAFORO SB-23</t>
        </is>
      </c>
      <c r="C2678" s="5" t="inlineStr">
        <is>
          <t>PINTURA SPRAY</t>
        </is>
      </c>
      <c r="D2678" s="11" t="n">
        <v>19</v>
      </c>
      <c r="E2678" s="12" t="n">
        <v>14694.34</v>
      </c>
      <c r="F2678" s="12" t="n">
        <v>51636.19</v>
      </c>
      <c r="G2678" s="14">
        <f>E2678/SUM(E$2:E$4165)</f>
        <v/>
      </c>
      <c r="H2678" s="14">
        <f>H2677+G2678</f>
        <v/>
      </c>
      <c r="I2678" s="5">
        <f>IF(H2678&lt;=p_rot_a,"A",IF(H2678&lt;=p_rot_b,"B","C"))</f>
        <v/>
      </c>
      <c r="J2678" s="5" t="inlineStr">
        <is>
          <t>NO</t>
        </is>
      </c>
    </row>
    <row r="2679">
      <c r="A2679" s="5" t="inlineStr">
        <is>
          <t>PINT-PS-0007</t>
        </is>
      </c>
      <c r="B2679" s="5" t="inlineStr">
        <is>
          <t>BOSNY SPRAY BLANCO MATE PREMIER SB-286</t>
        </is>
      </c>
      <c r="C2679" s="5" t="inlineStr">
        <is>
          <t>PINTURA SPRAY</t>
        </is>
      </c>
      <c r="D2679" s="11" t="n">
        <v>19</v>
      </c>
      <c r="E2679" s="12" t="n">
        <v>14679.53</v>
      </c>
      <c r="F2679" s="12" t="n">
        <v>51582.28</v>
      </c>
      <c r="G2679" s="14">
        <f>E2679/SUM(E$2:E$4165)</f>
        <v/>
      </c>
      <c r="H2679" s="14">
        <f>H2678+G2679</f>
        <v/>
      </c>
      <c r="I2679" s="5">
        <f>IF(H2679&lt;=p_rot_a,"A",IF(H2679&lt;=p_rot_b,"B","C"))</f>
        <v/>
      </c>
      <c r="J2679" s="5" t="inlineStr">
        <is>
          <t>NO</t>
        </is>
      </c>
    </row>
    <row r="2680">
      <c r="A2680" s="5" t="inlineStr">
        <is>
          <t>PINT-PA-0027</t>
        </is>
      </c>
      <c r="B2680" s="5" t="inlineStr">
        <is>
          <t>LANCO MAXIMA SATIN PASTEL 1/4 MA761-5</t>
        </is>
      </c>
      <c r="C2680" s="5" t="inlineStr">
        <is>
          <t>PINTURA ACRILICA</t>
        </is>
      </c>
      <c r="D2680" s="11" t="n">
        <v>7</v>
      </c>
      <c r="E2680" s="12" t="n">
        <v>14667.07</v>
      </c>
      <c r="F2680" s="12" t="n">
        <v>43672.57</v>
      </c>
      <c r="G2680" s="14">
        <f>E2680/SUM(E$2:E$4165)</f>
        <v/>
      </c>
      <c r="H2680" s="14">
        <f>H2679+G2680</f>
        <v/>
      </c>
      <c r="I2680" s="5">
        <f>IF(H2680&lt;=p_rot_a,"A",IF(H2680&lt;=p_rot_b,"B","C"))</f>
        <v/>
      </c>
      <c r="J2680" s="5" t="inlineStr">
        <is>
          <t>NO</t>
        </is>
      </c>
    </row>
    <row r="2681">
      <c r="A2681" s="5" t="inlineStr">
        <is>
          <t>1071</t>
        </is>
      </c>
      <c r="B2681" s="5" t="inlineStr">
        <is>
          <t>$$ CABLE RED UTP CAT</t>
        </is>
      </c>
      <c r="C2681" s="5" t="inlineStr">
        <is>
          <t>SIN CATEGORIA</t>
        </is>
      </c>
      <c r="D2681" s="11" t="n">
        <v>79</v>
      </c>
      <c r="E2681" s="12" t="n">
        <v>14664.39</v>
      </c>
      <c r="F2681" s="12" t="n">
        <v>26216.89</v>
      </c>
      <c r="G2681" s="14">
        <f>E2681/SUM(E$2:E$4165)</f>
        <v/>
      </c>
      <c r="H2681" s="14">
        <f>H2680+G2681</f>
        <v/>
      </c>
      <c r="I2681" s="5">
        <f>IF(H2681&lt;=p_rot_a,"A",IF(H2681&lt;=p_rot_b,"B","C"))</f>
        <v/>
      </c>
      <c r="J2681" s="5" t="inlineStr">
        <is>
          <t>NO</t>
        </is>
      </c>
    </row>
    <row r="2682">
      <c r="A2682" s="5" t="inlineStr">
        <is>
          <t>351100300991235</t>
        </is>
      </c>
      <c r="B2682" s="5" t="inlineStr">
        <is>
          <t>METALES CACHERA FREGADERO MONOCOMANDO NEGRA BLU-0012</t>
        </is>
      </c>
      <c r="C2682" s="5" t="inlineStr">
        <is>
          <t>SIN CATEGORIA</t>
        </is>
      </c>
      <c r="D2682" s="11" t="n">
        <v>5</v>
      </c>
      <c r="E2682" s="12" t="n">
        <v>14662.51</v>
      </c>
      <c r="F2682" s="12" t="n">
        <v>44148.51</v>
      </c>
      <c r="G2682" s="14">
        <f>E2682/SUM(E$2:E$4165)</f>
        <v/>
      </c>
      <c r="H2682" s="14">
        <f>H2681+G2682</f>
        <v/>
      </c>
      <c r="I2682" s="5">
        <f>IF(H2682&lt;=p_rot_a,"A",IF(H2682&lt;=p_rot_b,"B","C"))</f>
        <v/>
      </c>
      <c r="J2682" s="5" t="inlineStr">
        <is>
          <t>NO</t>
        </is>
      </c>
    </row>
    <row r="2683">
      <c r="A2683" s="5" t="inlineStr">
        <is>
          <t>420420918</t>
        </is>
      </c>
      <c r="B2683" s="5" t="inlineStr">
        <is>
          <t>PROTECTO PRO PROTECTO LATEX MATE BASE DEEP 9080 1 GL (3.785L)</t>
        </is>
      </c>
      <c r="C2683" s="5" t="inlineStr">
        <is>
          <t>SIN CATEGORIA</t>
        </is>
      </c>
      <c r="D2683" s="11" t="n">
        <v>3</v>
      </c>
      <c r="E2683" s="12" t="n">
        <v>14659.92</v>
      </c>
      <c r="F2683" s="12" t="n">
        <v>30699.12</v>
      </c>
      <c r="G2683" s="14">
        <f>E2683/SUM(E$2:E$4165)</f>
        <v/>
      </c>
      <c r="H2683" s="14">
        <f>H2682+G2683</f>
        <v/>
      </c>
      <c r="I2683" s="5">
        <f>IF(H2683&lt;=p_rot_a,"A",IF(H2683&lt;=p_rot_b,"B","C"))</f>
        <v/>
      </c>
      <c r="J2683" s="5" t="inlineStr">
        <is>
          <t>NO</t>
        </is>
      </c>
    </row>
    <row r="2684">
      <c r="A2684" s="5" t="inlineStr">
        <is>
          <t>351100300991608</t>
        </is>
      </c>
      <c r="B2684" s="5" t="inlineStr">
        <is>
          <t>BLACK AND DECKER ORILLADORA ELECTRICA ST4500-B3</t>
        </is>
      </c>
      <c r="C2684" s="5" t="inlineStr">
        <is>
          <t>HERRAMIENTA ELECTRICA</t>
        </is>
      </c>
      <c r="D2684" s="11" t="n">
        <v>2</v>
      </c>
      <c r="E2684" s="12" t="n">
        <v>14655.24</v>
      </c>
      <c r="F2684" s="12" t="n">
        <v>65046.24</v>
      </c>
      <c r="G2684" s="14">
        <f>E2684/SUM(E$2:E$4165)</f>
        <v/>
      </c>
      <c r="H2684" s="14">
        <f>H2683+G2684</f>
        <v/>
      </c>
      <c r="I2684" s="5">
        <f>IF(H2684&lt;=p_rot_a,"A",IF(H2684&lt;=p_rot_b,"B","C"))</f>
        <v/>
      </c>
      <c r="J2684" s="5" t="inlineStr">
        <is>
          <t>NO</t>
        </is>
      </c>
    </row>
    <row r="2685">
      <c r="A2685" s="5" t="inlineStr">
        <is>
          <t>351100300992228</t>
        </is>
      </c>
      <c r="B2685" s="5" t="inlineStr">
        <is>
          <t>PAÑERA AQP-22999 COLGADOR DE TOALLA</t>
        </is>
      </c>
      <c r="C2685" s="5" t="inlineStr">
        <is>
          <t>IMPORTACION GRIFERIA</t>
        </is>
      </c>
      <c r="D2685" s="11" t="n">
        <v>11</v>
      </c>
      <c r="E2685" s="12" t="n">
        <v>14652.86</v>
      </c>
      <c r="F2685" s="12" t="n">
        <v>46665.08</v>
      </c>
      <c r="G2685" s="14">
        <f>E2685/SUM(E$2:E$4165)</f>
        <v/>
      </c>
      <c r="H2685" s="14">
        <f>H2684+G2685</f>
        <v/>
      </c>
      <c r="I2685" s="5">
        <f>IF(H2685&lt;=p_rot_a,"A",IF(H2685&lt;=p_rot_b,"B","C"))</f>
        <v/>
      </c>
      <c r="J2685" s="5" t="inlineStr">
        <is>
          <t>NO</t>
        </is>
      </c>
    </row>
    <row r="2686">
      <c r="A2686" s="5" t="inlineStr">
        <is>
          <t>351100300991541</t>
        </is>
      </c>
      <c r="B2686" s="5" t="inlineStr">
        <is>
          <t>LAMINA IMITACION DORADO METALICO MATE 1.22X2.44 5MM</t>
        </is>
      </c>
      <c r="C2686" s="5" t="inlineStr">
        <is>
          <t>SIN CATEGORIA</t>
        </is>
      </c>
      <c r="D2686" s="11" t="n">
        <v>4</v>
      </c>
      <c r="E2686" s="12" t="n">
        <v>14644.04</v>
      </c>
      <c r="F2686" s="12" t="n">
        <v>98564.03999999999</v>
      </c>
      <c r="G2686" s="14">
        <f>E2686/SUM(E$2:E$4165)</f>
        <v/>
      </c>
      <c r="H2686" s="14">
        <f>H2685+G2686</f>
        <v/>
      </c>
      <c r="I2686" s="5">
        <f>IF(H2686&lt;=p_rot_a,"A",IF(H2686&lt;=p_rot_b,"B","C"))</f>
        <v/>
      </c>
      <c r="J2686" s="5" t="inlineStr">
        <is>
          <t>NO</t>
        </is>
      </c>
    </row>
    <row r="2687">
      <c r="A2687" s="5" t="inlineStr">
        <is>
          <t>4036</t>
        </is>
      </c>
      <c r="B2687" s="5" t="inlineStr">
        <is>
          <t>TOTAL DISCO METAL 7 CORTE NORMAL</t>
        </is>
      </c>
      <c r="C2687" s="5" t="inlineStr">
        <is>
          <t>FERRETERIA GENERAL</t>
        </is>
      </c>
      <c r="D2687" s="11" t="n">
        <v>23</v>
      </c>
      <c r="E2687" s="12" t="n">
        <v>14591.21</v>
      </c>
      <c r="F2687" s="12" t="n">
        <v>27097.46</v>
      </c>
      <c r="G2687" s="14">
        <f>E2687/SUM(E$2:E$4165)</f>
        <v/>
      </c>
      <c r="H2687" s="14">
        <f>H2686+G2687</f>
        <v/>
      </c>
      <c r="I2687" s="5">
        <f>IF(H2687&lt;=p_rot_a,"A",IF(H2687&lt;=p_rot_b,"B","C"))</f>
        <v/>
      </c>
      <c r="J2687" s="5" t="inlineStr">
        <is>
          <t>NO</t>
        </is>
      </c>
    </row>
    <row r="2688">
      <c r="A2688" s="5" t="inlineStr">
        <is>
          <t>420420888</t>
        </is>
      </c>
      <c r="B2688" s="5" t="inlineStr">
        <is>
          <t>PROTECTO METALTEC 3EN1 PROTECTO BASE ACCENT T-187 1/4 GL (0.946L)</t>
        </is>
      </c>
      <c r="C2688" s="5" t="inlineStr">
        <is>
          <t>SIN CATEGORIA</t>
        </is>
      </c>
      <c r="D2688" s="11" t="n">
        <v>9</v>
      </c>
      <c r="E2688" s="12" t="n">
        <v>14569.78</v>
      </c>
      <c r="F2688" s="12" t="n">
        <v>42831.61</v>
      </c>
      <c r="G2688" s="14">
        <f>E2688/SUM(E$2:E$4165)</f>
        <v/>
      </c>
      <c r="H2688" s="14">
        <f>H2687+G2688</f>
        <v/>
      </c>
      <c r="I2688" s="5">
        <f>IF(H2688&lt;=p_rot_a,"A",IF(H2688&lt;=p_rot_b,"B","C"))</f>
        <v/>
      </c>
      <c r="J2688" s="5" t="inlineStr">
        <is>
          <t>NO</t>
        </is>
      </c>
    </row>
    <row r="2689">
      <c r="A2689" s="5" t="inlineStr">
        <is>
          <t>420182</t>
        </is>
      </c>
      <c r="B2689" s="5" t="inlineStr">
        <is>
          <t>TOTAL JUEGO DESATORNILLADOR 8 PCS THT250608</t>
        </is>
      </c>
      <c r="C2689" s="5" t="inlineStr">
        <is>
          <t>FERRETERIA GENERAL</t>
        </is>
      </c>
      <c r="D2689" s="11" t="n">
        <v>11</v>
      </c>
      <c r="E2689" s="12" t="n">
        <v>14566.62</v>
      </c>
      <c r="F2689" s="12" t="n">
        <v>45898.8</v>
      </c>
      <c r="G2689" s="14">
        <f>E2689/SUM(E$2:E$4165)</f>
        <v/>
      </c>
      <c r="H2689" s="14">
        <f>H2688+G2689</f>
        <v/>
      </c>
      <c r="I2689" s="5">
        <f>IF(H2689&lt;=p_rot_a,"A",IF(H2689&lt;=p_rot_b,"B","C"))</f>
        <v/>
      </c>
      <c r="J2689" s="5" t="inlineStr">
        <is>
          <t>NO</t>
        </is>
      </c>
    </row>
    <row r="2690">
      <c r="A2690" s="5" t="inlineStr">
        <is>
          <t>351100300990791</t>
        </is>
      </c>
      <c r="B2690" s="5" t="inlineStr">
        <is>
          <t>BTICINO LUZICA APAGADOR DOBLE PU5200</t>
        </is>
      </c>
      <c r="C2690" s="5" t="inlineStr">
        <is>
          <t>ACCESORIOS ELECTRICOS Y CABLES</t>
        </is>
      </c>
      <c r="D2690" s="11" t="n">
        <v>48</v>
      </c>
      <c r="E2690" s="12" t="n">
        <v>14513.01</v>
      </c>
      <c r="F2690" s="12" t="n">
        <v>81335.78999999999</v>
      </c>
      <c r="G2690" s="14">
        <f>E2690/SUM(E$2:E$4165)</f>
        <v/>
      </c>
      <c r="H2690" s="14">
        <f>H2689+G2690</f>
        <v/>
      </c>
      <c r="I2690" s="5">
        <f>IF(H2690&lt;=p_rot_a,"A",IF(H2690&lt;=p_rot_b,"B","C"))</f>
        <v/>
      </c>
      <c r="J2690" s="5" t="inlineStr">
        <is>
          <t>NO</t>
        </is>
      </c>
    </row>
    <row r="2691">
      <c r="A2691" s="5" t="inlineStr">
        <is>
          <t>351100300992681</t>
        </is>
      </c>
      <c r="B2691" s="5" t="inlineStr">
        <is>
          <t>FANG LLAVE BAJA LAVATORIO SATINADA DORADA FF-6113LG</t>
        </is>
      </c>
      <c r="C2691" s="5" t="inlineStr">
        <is>
          <t>IMPORTACION GRIFERIA</t>
        </is>
      </c>
      <c r="D2691" s="11" t="n">
        <v>1</v>
      </c>
      <c r="E2691" s="12" t="n">
        <v>14506.43</v>
      </c>
      <c r="F2691" s="12" t="n">
        <v>29012.86</v>
      </c>
      <c r="G2691" s="14">
        <f>E2691/SUM(E$2:E$4165)</f>
        <v/>
      </c>
      <c r="H2691" s="14">
        <f>H2690+G2691</f>
        <v/>
      </c>
      <c r="I2691" s="5">
        <f>IF(H2691&lt;=p_rot_a,"A",IF(H2691&lt;=p_rot_b,"B","C"))</f>
        <v/>
      </c>
      <c r="J2691" s="5" t="inlineStr">
        <is>
          <t>NO</t>
        </is>
      </c>
    </row>
    <row r="2692">
      <c r="A2692" s="5" t="inlineStr">
        <is>
          <t>98121</t>
        </is>
      </c>
      <c r="B2692" s="5" t="inlineStr">
        <is>
          <t>TOTAL DESATORNILLADOR PHILLIPS 1/4 X 5 X125 TSDPH2125</t>
        </is>
      </c>
      <c r="C2692" s="5" t="inlineStr">
        <is>
          <t>FERRETERIA GENERAL</t>
        </is>
      </c>
      <c r="D2692" s="11" t="n">
        <v>54</v>
      </c>
      <c r="E2692" s="12" t="n">
        <v>14472.46</v>
      </c>
      <c r="F2692" s="12" t="n">
        <v>45616.29</v>
      </c>
      <c r="G2692" s="14">
        <f>E2692/SUM(E$2:E$4165)</f>
        <v/>
      </c>
      <c r="H2692" s="14">
        <f>H2691+G2692</f>
        <v/>
      </c>
      <c r="I2692" s="5">
        <f>IF(H2692&lt;=p_rot_a,"A",IF(H2692&lt;=p_rot_b,"B","C"))</f>
        <v/>
      </c>
      <c r="J2692" s="5" t="inlineStr">
        <is>
          <t>NO</t>
        </is>
      </c>
    </row>
    <row r="2693">
      <c r="A2693" s="5" t="inlineStr">
        <is>
          <t>111294</t>
        </is>
      </c>
      <c r="B2693" s="5" t="inlineStr">
        <is>
          <t>CUBO SACA EMBOLO LLAVE BAÑO</t>
        </is>
      </c>
      <c r="C2693" s="5" t="inlineStr">
        <is>
          <t>FERRETERIA GENERAL</t>
        </is>
      </c>
      <c r="D2693" s="11" t="n">
        <v>9</v>
      </c>
      <c r="E2693" s="12" t="n">
        <v>14437.23</v>
      </c>
      <c r="F2693" s="12" t="n">
        <v>50956.35</v>
      </c>
      <c r="G2693" s="14">
        <f>E2693/SUM(E$2:E$4165)</f>
        <v/>
      </c>
      <c r="H2693" s="14">
        <f>H2692+G2693</f>
        <v/>
      </c>
      <c r="I2693" s="5">
        <f>IF(H2693&lt;=p_rot_a,"A",IF(H2693&lt;=p_rot_b,"B","C"))</f>
        <v/>
      </c>
      <c r="J2693" s="5" t="inlineStr">
        <is>
          <t>NO</t>
        </is>
      </c>
    </row>
    <row r="2694">
      <c r="A2694" s="5" t="inlineStr">
        <is>
          <t>9104</t>
        </is>
      </c>
      <c r="B2694" s="5" t="inlineStr">
        <is>
          <t>TEE 1/2 CON ROSCA PVC</t>
        </is>
      </c>
      <c r="C2694" s="5" t="inlineStr">
        <is>
          <t>TUBERIA PVC, CANOAS Y ACCESORIOS</t>
        </is>
      </c>
      <c r="D2694" s="11" t="n">
        <v>65</v>
      </c>
      <c r="E2694" s="12" t="n">
        <v>14415.62</v>
      </c>
      <c r="F2694" s="12" t="n">
        <v>20014.72</v>
      </c>
      <c r="G2694" s="14">
        <f>E2694/SUM(E$2:E$4165)</f>
        <v/>
      </c>
      <c r="H2694" s="14">
        <f>H2693+G2694</f>
        <v/>
      </c>
      <c r="I2694" s="5">
        <f>IF(H2694&lt;=p_rot_a,"A",IF(H2694&lt;=p_rot_b,"B","C"))</f>
        <v/>
      </c>
      <c r="J2694" s="5" t="inlineStr">
        <is>
          <t>NO</t>
        </is>
      </c>
    </row>
    <row r="2695">
      <c r="A2695" s="5" t="inlineStr">
        <is>
          <t>351100300990646</t>
        </is>
      </c>
      <c r="B2695" s="5" t="inlineStr">
        <is>
          <t>TOTAL CINCEL 7/8 X 10 PUNO PLASTICO THT4211026</t>
        </is>
      </c>
      <c r="C2695" s="5" t="inlineStr">
        <is>
          <t>FERRETERIA GENERAL</t>
        </is>
      </c>
      <c r="D2695" s="11" t="n">
        <v>19</v>
      </c>
      <c r="E2695" s="12" t="n">
        <v>14400.47</v>
      </c>
      <c r="F2695" s="12" t="n">
        <v>36751.42</v>
      </c>
      <c r="G2695" s="14">
        <f>E2695/SUM(E$2:E$4165)</f>
        <v/>
      </c>
      <c r="H2695" s="14">
        <f>H2694+G2695</f>
        <v/>
      </c>
      <c r="I2695" s="5">
        <f>IF(H2695&lt;=p_rot_a,"A",IF(H2695&lt;=p_rot_b,"B","C"))</f>
        <v/>
      </c>
      <c r="J2695" s="5" t="inlineStr">
        <is>
          <t>NO</t>
        </is>
      </c>
    </row>
    <row r="2696">
      <c r="A2696" s="5" t="inlineStr">
        <is>
          <t>PINT-PA-0067</t>
        </is>
      </c>
      <c r="B2696" s="5" t="inlineStr">
        <is>
          <t>MULTICOLOR LATEX VERDE JADE MATE CUBETA</t>
        </is>
      </c>
      <c r="C2696" s="5" t="inlineStr">
        <is>
          <t>PINTURA ACRILICA</t>
        </is>
      </c>
      <c r="D2696" s="11" t="n">
        <v>2</v>
      </c>
      <c r="E2696" s="12" t="n">
        <v>14363.98</v>
      </c>
      <c r="F2696" s="12" t="n">
        <v>38353.98</v>
      </c>
      <c r="G2696" s="14">
        <f>E2696/SUM(E$2:E$4165)</f>
        <v/>
      </c>
      <c r="H2696" s="14">
        <f>H2695+G2696</f>
        <v/>
      </c>
      <c r="I2696" s="5">
        <f>IF(H2696&lt;=p_rot_a,"A",IF(H2696&lt;=p_rot_b,"B","C"))</f>
        <v/>
      </c>
      <c r="J2696" s="5" t="inlineStr">
        <is>
          <t>NO</t>
        </is>
      </c>
    </row>
    <row r="2697">
      <c r="A2697" s="5" t="inlineStr">
        <is>
          <t>30498</t>
        </is>
      </c>
      <c r="B2697" s="5" t="inlineStr">
        <is>
          <t>AGUILA BLANCO APAGADOR TW DOBLE PLATA 1004BW</t>
        </is>
      </c>
      <c r="C2697" s="5" t="inlineStr">
        <is>
          <t>ACCESORIOS ELECTRICOS Y CABLES</t>
        </is>
      </c>
      <c r="D2697" s="11" t="n">
        <v>18</v>
      </c>
      <c r="E2697" s="12" t="n">
        <v>14330.99</v>
      </c>
      <c r="F2697" s="12" t="n">
        <v>50502.83</v>
      </c>
      <c r="G2697" s="14">
        <f>E2697/SUM(E$2:E$4165)</f>
        <v/>
      </c>
      <c r="H2697" s="14">
        <f>H2696+G2697</f>
        <v/>
      </c>
      <c r="I2697" s="5">
        <f>IF(H2697&lt;=p_rot_a,"A",IF(H2697&lt;=p_rot_b,"B","C"))</f>
        <v/>
      </c>
      <c r="J2697" s="5" t="inlineStr">
        <is>
          <t>NO</t>
        </is>
      </c>
    </row>
    <row r="2698">
      <c r="A2698" s="5" t="inlineStr">
        <is>
          <t>970</t>
        </is>
      </c>
      <c r="B2698" s="5" t="inlineStr">
        <is>
          <t>CODO 1/2 X 45</t>
        </is>
      </c>
      <c r="C2698" s="5" t="inlineStr">
        <is>
          <t>TUBERIA PVC, CANOAS Y ACCESORIOS</t>
        </is>
      </c>
      <c r="D2698" s="11" t="n">
        <v>120</v>
      </c>
      <c r="E2698" s="12" t="n">
        <v>14330.62</v>
      </c>
      <c r="F2698" s="12" t="n">
        <v>21120.22</v>
      </c>
      <c r="G2698" s="14">
        <f>E2698/SUM(E$2:E$4165)</f>
        <v/>
      </c>
      <c r="H2698" s="14">
        <f>H2697+G2698</f>
        <v/>
      </c>
      <c r="I2698" s="5">
        <f>IF(H2698&lt;=p_rot_a,"A",IF(H2698&lt;=p_rot_b,"B","C"))</f>
        <v/>
      </c>
      <c r="J2698" s="5" t="inlineStr">
        <is>
          <t>NO</t>
        </is>
      </c>
    </row>
    <row r="2699">
      <c r="A2699" s="5" t="inlineStr">
        <is>
          <t>104011</t>
        </is>
      </c>
      <c r="B2699" s="5" t="inlineStr">
        <is>
          <t>TOTAL PISTOLA GRAVEDAD 1.5MM 400CC TAT10401</t>
        </is>
      </c>
      <c r="C2699" s="5" t="inlineStr">
        <is>
          <t>FERRETERIA GENERAL</t>
        </is>
      </c>
      <c r="D2699" s="11" t="n">
        <v>5</v>
      </c>
      <c r="E2699" s="12" t="n">
        <v>14304.54</v>
      </c>
      <c r="F2699" s="12" t="n">
        <v>48458.13</v>
      </c>
      <c r="G2699" s="14">
        <f>E2699/SUM(E$2:E$4165)</f>
        <v/>
      </c>
      <c r="H2699" s="14">
        <f>H2698+G2699</f>
        <v/>
      </c>
      <c r="I2699" s="5">
        <f>IF(H2699&lt;=p_rot_a,"A",IF(H2699&lt;=p_rot_b,"B","C"))</f>
        <v/>
      </c>
      <c r="J2699" s="5" t="inlineStr">
        <is>
          <t>NO</t>
        </is>
      </c>
    </row>
    <row r="2700">
      <c r="A2700" s="5" t="inlineStr">
        <is>
          <t>71606</t>
        </is>
      </c>
      <c r="B2700" s="5" t="inlineStr">
        <is>
          <t>DESAGUE BAÑO 1 1/2 GRACIELA S9125</t>
        </is>
      </c>
      <c r="C2700" s="5" t="inlineStr">
        <is>
          <t>FERRETERIA GENERAL</t>
        </is>
      </c>
      <c r="D2700" s="11" t="n">
        <v>43</v>
      </c>
      <c r="E2700" s="12" t="n">
        <v>14281.1</v>
      </c>
      <c r="F2700" s="12" t="n">
        <v>37849.4</v>
      </c>
      <c r="G2700" s="14">
        <f>E2700/SUM(E$2:E$4165)</f>
        <v/>
      </c>
      <c r="H2700" s="14">
        <f>H2699+G2700</f>
        <v/>
      </c>
      <c r="I2700" s="5">
        <f>IF(H2700&lt;=p_rot_a,"A",IF(H2700&lt;=p_rot_b,"B","C"))</f>
        <v/>
      </c>
      <c r="J2700" s="5" t="inlineStr">
        <is>
          <t>NO</t>
        </is>
      </c>
    </row>
    <row r="2701">
      <c r="A2701" s="5" t="inlineStr">
        <is>
          <t>123117</t>
        </is>
      </c>
      <c r="B2701" s="5" t="inlineStr">
        <is>
          <t>COLA BLANCA GRIP BOND 2 LANCO 4OZ</t>
        </is>
      </c>
      <c r="C2701" s="5" t="inlineStr">
        <is>
          <t>PINTURAS Y SELLADORES</t>
        </is>
      </c>
      <c r="D2701" s="11" t="n">
        <v>55</v>
      </c>
      <c r="E2701" s="12" t="n">
        <v>14272.79</v>
      </c>
      <c r="F2701" s="12" t="n">
        <v>50160.29</v>
      </c>
      <c r="G2701" s="14">
        <f>E2701/SUM(E$2:E$4165)</f>
        <v/>
      </c>
      <c r="H2701" s="14">
        <f>H2700+G2701</f>
        <v/>
      </c>
      <c r="I2701" s="5">
        <f>IF(H2701&lt;=p_rot_a,"A",IF(H2701&lt;=p_rot_b,"B","C"))</f>
        <v/>
      </c>
      <c r="J2701" s="5" t="inlineStr">
        <is>
          <t>NO</t>
        </is>
      </c>
    </row>
    <row r="2702">
      <c r="A2702" s="5" t="inlineStr">
        <is>
          <t>351100300991249</t>
        </is>
      </c>
      <c r="B2702" s="5" t="inlineStr">
        <is>
          <t>DELCA LAMPARA SOLAR 180W 6500K</t>
        </is>
      </c>
      <c r="C2702" s="5" t="inlineStr">
        <is>
          <t>LIQUIDACION</t>
        </is>
      </c>
      <c r="D2702" s="11" t="n">
        <v>1</v>
      </c>
      <c r="E2702" s="12" t="n">
        <v>14256</v>
      </c>
      <c r="F2702" s="12" t="n">
        <v>57456</v>
      </c>
      <c r="G2702" s="14">
        <f>E2702/SUM(E$2:E$4165)</f>
        <v/>
      </c>
      <c r="H2702" s="14">
        <f>H2701+G2702</f>
        <v/>
      </c>
      <c r="I2702" s="5">
        <f>IF(H2702&lt;=p_rot_a,"A",IF(H2702&lt;=p_rot_b,"B","C"))</f>
        <v/>
      </c>
      <c r="J2702" s="5" t="inlineStr">
        <is>
          <t>NO</t>
        </is>
      </c>
    </row>
    <row r="2703">
      <c r="A2703" s="5" t="inlineStr">
        <is>
          <t>72410</t>
        </is>
      </c>
      <c r="B2703" s="5" t="inlineStr">
        <is>
          <t>ASIENTO INOD ELONGADO BLANCO INCESA 1200733</t>
        </is>
      </c>
      <c r="C2703" s="5" t="inlineStr">
        <is>
          <t>LOZA SANITARIA</t>
        </is>
      </c>
      <c r="D2703" s="11" t="n">
        <v>5</v>
      </c>
      <c r="E2703" s="12" t="n">
        <v>14235.72</v>
      </c>
      <c r="F2703" s="12" t="n">
        <v>56538.88</v>
      </c>
      <c r="G2703" s="14">
        <f>E2703/SUM(E$2:E$4165)</f>
        <v/>
      </c>
      <c r="H2703" s="14">
        <f>H2702+G2703</f>
        <v/>
      </c>
      <c r="I2703" s="5">
        <f>IF(H2703&lt;=p_rot_a,"A",IF(H2703&lt;=p_rot_b,"B","C"))</f>
        <v/>
      </c>
      <c r="J2703" s="5" t="inlineStr">
        <is>
          <t>NO</t>
        </is>
      </c>
    </row>
    <row r="2704">
      <c r="A2704" s="5" t="inlineStr">
        <is>
          <t>30427</t>
        </is>
      </c>
      <c r="B2704" s="5" t="inlineStr">
        <is>
          <t>AGUILA PROBADOR CORRIENTE RIENDAS #914</t>
        </is>
      </c>
      <c r="C2704" s="5" t="inlineStr">
        <is>
          <t>ACCESORIOS ELECTRICOS Y CABLES</t>
        </is>
      </c>
      <c r="D2704" s="11" t="n">
        <v>36</v>
      </c>
      <c r="E2704" s="12" t="n">
        <v>14172.24</v>
      </c>
      <c r="F2704" s="12" t="n">
        <v>50683.31</v>
      </c>
      <c r="G2704" s="14">
        <f>E2704/SUM(E$2:E$4165)</f>
        <v/>
      </c>
      <c r="H2704" s="14">
        <f>H2703+G2704</f>
        <v/>
      </c>
      <c r="I2704" s="5">
        <f>IF(H2704&lt;=p_rot_a,"A",IF(H2704&lt;=p_rot_b,"B","C"))</f>
        <v/>
      </c>
      <c r="J2704" s="5" t="inlineStr">
        <is>
          <t>NO</t>
        </is>
      </c>
    </row>
    <row r="2705">
      <c r="A2705" s="5" t="inlineStr">
        <is>
          <t>251</t>
        </is>
      </c>
      <c r="B2705" s="5" t="inlineStr">
        <is>
          <t>PINO MEDIA CAÑA 1</t>
        </is>
      </c>
      <c r="C2705" s="5" t="inlineStr">
        <is>
          <t>PINO</t>
        </is>
      </c>
      <c r="D2705" s="11" t="n">
        <v>29</v>
      </c>
      <c r="E2705" s="12" t="n">
        <v>14158.55</v>
      </c>
      <c r="F2705" s="12" t="n">
        <v>49304.28</v>
      </c>
      <c r="G2705" s="14">
        <f>E2705/SUM(E$2:E$4165)</f>
        <v/>
      </c>
      <c r="H2705" s="14">
        <f>H2704+G2705</f>
        <v/>
      </c>
      <c r="I2705" s="5">
        <f>IF(H2705&lt;=p_rot_a,"A",IF(H2705&lt;=p_rot_b,"B","C"))</f>
        <v/>
      </c>
      <c r="J2705" s="5" t="inlineStr">
        <is>
          <t>NO</t>
        </is>
      </c>
    </row>
    <row r="2706">
      <c r="A2706" s="5" t="inlineStr">
        <is>
          <t>351100300992040</t>
        </is>
      </c>
      <c r="B2706" s="5" t="inlineStr">
        <is>
          <t>INDUMA BISAGRA 2X3 T1103-0111</t>
        </is>
      </c>
      <c r="C2706" s="5" t="inlineStr">
        <is>
          <t>FERRETERIA GENERAL</t>
        </is>
      </c>
      <c r="D2706" s="11" t="n">
        <v>63</v>
      </c>
      <c r="E2706" s="12" t="n">
        <v>14148.72</v>
      </c>
      <c r="F2706" s="12" t="n">
        <v>50926.23</v>
      </c>
      <c r="G2706" s="14">
        <f>E2706/SUM(E$2:E$4165)</f>
        <v/>
      </c>
      <c r="H2706" s="14">
        <f>H2705+G2706</f>
        <v/>
      </c>
      <c r="I2706" s="5">
        <f>IF(H2706&lt;=p_rot_a,"A",IF(H2706&lt;=p_rot_b,"B","C"))</f>
        <v/>
      </c>
      <c r="J2706" s="5" t="inlineStr">
        <is>
          <t>NO</t>
        </is>
      </c>
    </row>
    <row r="2707">
      <c r="A2707" s="5" t="inlineStr">
        <is>
          <t>111261</t>
        </is>
      </c>
      <c r="B2707" s="5" t="inlineStr">
        <is>
          <t>ACOPLE MACHO PLASTICO MANGUERA</t>
        </is>
      </c>
      <c r="C2707" s="5" t="inlineStr">
        <is>
          <t>FERRETERIA GENERAL</t>
        </is>
      </c>
      <c r="D2707" s="11" t="n">
        <v>47</v>
      </c>
      <c r="E2707" s="12" t="n">
        <v>14121.66</v>
      </c>
      <c r="F2707" s="12" t="n">
        <v>33847.17</v>
      </c>
      <c r="G2707" s="14">
        <f>E2707/SUM(E$2:E$4165)</f>
        <v/>
      </c>
      <c r="H2707" s="14">
        <f>H2706+G2707</f>
        <v/>
      </c>
      <c r="I2707" s="5">
        <f>IF(H2707&lt;=p_rot_a,"A",IF(H2707&lt;=p_rot_b,"B","C"))</f>
        <v/>
      </c>
      <c r="J2707" s="5" t="inlineStr">
        <is>
          <t>NO</t>
        </is>
      </c>
    </row>
    <row r="2708">
      <c r="A2708" s="5" t="inlineStr">
        <is>
          <t>30504</t>
        </is>
      </c>
      <c r="B2708" s="5" t="inlineStr">
        <is>
          <t>CONECTOR BIEX 11/4 CON FORRO******</t>
        </is>
      </c>
      <c r="C2708" s="5" t="inlineStr">
        <is>
          <t>ACCESORIOS ELECTRICOS Y CABLES</t>
        </is>
      </c>
      <c r="D2708" s="11" t="n">
        <v>25</v>
      </c>
      <c r="E2708" s="12" t="n">
        <v>14111.39</v>
      </c>
      <c r="F2708" s="12" t="n">
        <v>34127.28</v>
      </c>
      <c r="G2708" s="14">
        <f>E2708/SUM(E$2:E$4165)</f>
        <v/>
      </c>
      <c r="H2708" s="14">
        <f>H2707+G2708</f>
        <v/>
      </c>
      <c r="I2708" s="5">
        <f>IF(H2708&lt;=p_rot_a,"A",IF(H2708&lt;=p_rot_b,"B","C"))</f>
        <v/>
      </c>
      <c r="J2708" s="5" t="inlineStr">
        <is>
          <t>NO</t>
        </is>
      </c>
    </row>
    <row r="2709">
      <c r="A2709" s="5" t="inlineStr">
        <is>
          <t>72411</t>
        </is>
      </c>
      <c r="B2709" s="5" t="inlineStr">
        <is>
          <t>ASIENTO INOD ELONGADO BONE INCESA 1200543</t>
        </is>
      </c>
      <c r="C2709" s="5" t="inlineStr">
        <is>
          <t>LOZA SANITARIA</t>
        </is>
      </c>
      <c r="D2709" s="11" t="n">
        <v>4</v>
      </c>
      <c r="E2709" s="12" t="n">
        <v>14107.9</v>
      </c>
      <c r="F2709" s="12" t="n">
        <v>49377.64</v>
      </c>
      <c r="G2709" s="14">
        <f>E2709/SUM(E$2:E$4165)</f>
        <v/>
      </c>
      <c r="H2709" s="14">
        <f>H2708+G2709</f>
        <v/>
      </c>
      <c r="I2709" s="5">
        <f>IF(H2709&lt;=p_rot_a,"A",IF(H2709&lt;=p_rot_b,"B","C"))</f>
        <v/>
      </c>
      <c r="J2709" s="5" t="inlineStr">
        <is>
          <t>NO</t>
        </is>
      </c>
    </row>
    <row r="2710">
      <c r="A2710" s="5" t="inlineStr">
        <is>
          <t>351100300991699</t>
        </is>
      </c>
      <c r="B2710" s="5" t="inlineStr">
        <is>
          <t>SYLVANIA PANEL LED BORDE NEGRO 12W REDONDO EMPOTRAR</t>
        </is>
      </c>
      <c r="C2710" s="5" t="inlineStr">
        <is>
          <t>FERRETERIA GENERAL</t>
        </is>
      </c>
      <c r="D2710" s="11" t="n">
        <v>14</v>
      </c>
      <c r="E2710" s="12" t="n">
        <v>14104.93</v>
      </c>
      <c r="F2710" s="12" t="n">
        <v>36769.91</v>
      </c>
      <c r="G2710" s="14">
        <f>E2710/SUM(E$2:E$4165)</f>
        <v/>
      </c>
      <c r="H2710" s="14">
        <f>H2709+G2710</f>
        <v/>
      </c>
      <c r="I2710" s="5">
        <f>IF(H2710&lt;=p_rot_a,"A",IF(H2710&lt;=p_rot_b,"B","C"))</f>
        <v/>
      </c>
      <c r="J2710" s="5" t="inlineStr">
        <is>
          <t>NO</t>
        </is>
      </c>
    </row>
    <row r="2711">
      <c r="A2711" s="5" t="inlineStr">
        <is>
          <t>351100300991853</t>
        </is>
      </c>
      <c r="B2711" s="5" t="inlineStr">
        <is>
          <t>MAKITA PUNTA PHILLIPS #2 X 3 BLISTER 2 U E-01149</t>
        </is>
      </c>
      <c r="C2711" s="5" t="inlineStr">
        <is>
          <t>HERRAMIENTA ELECTRICA</t>
        </is>
      </c>
      <c r="D2711" s="11" t="n">
        <v>19</v>
      </c>
      <c r="E2711" s="12" t="n">
        <v>14100.44</v>
      </c>
      <c r="F2711" s="12" t="n">
        <v>50850.44</v>
      </c>
      <c r="G2711" s="14">
        <f>E2711/SUM(E$2:E$4165)</f>
        <v/>
      </c>
      <c r="H2711" s="14">
        <f>H2710+G2711</f>
        <v/>
      </c>
      <c r="I2711" s="5">
        <f>IF(H2711&lt;=p_rot_a,"A",IF(H2711&lt;=p_rot_b,"B","C"))</f>
        <v/>
      </c>
      <c r="J2711" s="5" t="inlineStr">
        <is>
          <t>NO</t>
        </is>
      </c>
    </row>
    <row r="2712">
      <c r="A2712" s="5" t="inlineStr">
        <is>
          <t>940</t>
        </is>
      </c>
      <c r="B2712" s="5" t="inlineStr">
        <is>
          <t>NIPLE 1/2 X 16 GALVANIZADO</t>
        </is>
      </c>
      <c r="C2712" s="5" t="inlineStr">
        <is>
          <t>FERRETERIA GENERAL</t>
        </is>
      </c>
      <c r="D2712" s="11" t="n">
        <v>21</v>
      </c>
      <c r="E2712" s="12" t="n">
        <v>14085.55</v>
      </c>
      <c r="F2712" s="12" t="n">
        <v>26176.15</v>
      </c>
      <c r="G2712" s="14">
        <f>E2712/SUM(E$2:E$4165)</f>
        <v/>
      </c>
      <c r="H2712" s="14">
        <f>H2711+G2712</f>
        <v/>
      </c>
      <c r="I2712" s="5">
        <f>IF(H2712&lt;=p_rot_a,"A",IF(H2712&lt;=p_rot_b,"B","C"))</f>
        <v/>
      </c>
      <c r="J2712" s="5" t="inlineStr">
        <is>
          <t>NO</t>
        </is>
      </c>
    </row>
    <row r="2713">
      <c r="A2713" s="5" t="inlineStr">
        <is>
          <t>530359</t>
        </is>
      </c>
      <c r="B2713" s="5" t="inlineStr">
        <is>
          <t>TOTAL SERRUCHO P / PLASTICO 16 TMT55166 THT55400</t>
        </is>
      </c>
      <c r="C2713" s="5" t="inlineStr">
        <is>
          <t>FERRETERIA GENERAL</t>
        </is>
      </c>
      <c r="D2713" s="11" t="n">
        <v>19</v>
      </c>
      <c r="E2713" s="12" t="n">
        <v>14048.88</v>
      </c>
      <c r="F2713" s="12" t="n">
        <v>47181.35</v>
      </c>
      <c r="G2713" s="14">
        <f>E2713/SUM(E$2:E$4165)</f>
        <v/>
      </c>
      <c r="H2713" s="14">
        <f>H2712+G2713</f>
        <v/>
      </c>
      <c r="I2713" s="5">
        <f>IF(H2713&lt;=p_rot_a,"A",IF(H2713&lt;=p_rot_b,"B","C"))</f>
        <v/>
      </c>
      <c r="J2713" s="5" t="inlineStr">
        <is>
          <t>NO</t>
        </is>
      </c>
    </row>
    <row r="2714">
      <c r="A2714" s="5" t="inlineStr">
        <is>
          <t>73593</t>
        </is>
      </c>
      <c r="B2714" s="5" t="inlineStr">
        <is>
          <t>NIPLE 1/2 X 18 GALVANIZADO</t>
        </is>
      </c>
      <c r="C2714" s="5" t="inlineStr">
        <is>
          <t>FERRETERIA GENERAL</t>
        </is>
      </c>
      <c r="D2714" s="11" t="n">
        <v>18</v>
      </c>
      <c r="E2714" s="12" t="n">
        <v>14032.53</v>
      </c>
      <c r="F2714" s="12" t="n">
        <v>27648.83</v>
      </c>
      <c r="G2714" s="14">
        <f>E2714/SUM(E$2:E$4165)</f>
        <v/>
      </c>
      <c r="H2714" s="14">
        <f>H2713+G2714</f>
        <v/>
      </c>
      <c r="I2714" s="5">
        <f>IF(H2714&lt;=p_rot_a,"A",IF(H2714&lt;=p_rot_b,"B","C"))</f>
        <v/>
      </c>
      <c r="J2714" s="5" t="inlineStr">
        <is>
          <t>NO</t>
        </is>
      </c>
    </row>
    <row r="2715">
      <c r="A2715" s="5" t="inlineStr">
        <is>
          <t>72248</t>
        </is>
      </c>
      <c r="B2715" s="5" t="inlineStr">
        <is>
          <t>LIJA METAL 60</t>
        </is>
      </c>
      <c r="C2715" s="5" t="inlineStr">
        <is>
          <t>FERRETERIA GENERAL</t>
        </is>
      </c>
      <c r="D2715" s="11" t="n">
        <v>102</v>
      </c>
      <c r="E2715" s="12" t="n">
        <v>14023.01</v>
      </c>
      <c r="F2715" s="12" t="n">
        <v>49519.01</v>
      </c>
      <c r="G2715" s="14">
        <f>E2715/SUM(E$2:E$4165)</f>
        <v/>
      </c>
      <c r="H2715" s="14">
        <f>H2714+G2715</f>
        <v/>
      </c>
      <c r="I2715" s="5">
        <f>IF(H2715&lt;=p_rot_a,"A",IF(H2715&lt;=p_rot_b,"B","C"))</f>
        <v/>
      </c>
      <c r="J2715" s="5" t="inlineStr">
        <is>
          <t>NO</t>
        </is>
      </c>
    </row>
    <row r="2716">
      <c r="A2716" s="5" t="inlineStr">
        <is>
          <t>73781</t>
        </is>
      </c>
      <c r="B2716" s="5" t="inlineStr">
        <is>
          <t>TOTAL MARTILLO FIBRA DE VIDRO 80Z THCH61008 - THTS7308</t>
        </is>
      </c>
      <c r="C2716" s="5" t="inlineStr">
        <is>
          <t>FERRETERIA GENERAL</t>
        </is>
      </c>
      <c r="D2716" s="11" t="n">
        <v>19</v>
      </c>
      <c r="E2716" s="12" t="n">
        <v>14011.03</v>
      </c>
      <c r="F2716" s="12" t="n">
        <v>40946.17</v>
      </c>
      <c r="G2716" s="14">
        <f>E2716/SUM(E$2:E$4165)</f>
        <v/>
      </c>
      <c r="H2716" s="14">
        <f>H2715+G2716</f>
        <v/>
      </c>
      <c r="I2716" s="5">
        <f>IF(H2716&lt;=p_rot_a,"A",IF(H2716&lt;=p_rot_b,"B","C"))</f>
        <v/>
      </c>
      <c r="J2716" s="5" t="inlineStr">
        <is>
          <t>NO</t>
        </is>
      </c>
    </row>
    <row r="2717">
      <c r="A2717" s="5" t="inlineStr">
        <is>
          <t>351100300991627</t>
        </is>
      </c>
      <c r="B2717" s="5" t="inlineStr">
        <is>
          <t>TOTAL ALICATE PICO LORA 10 THT281006</t>
        </is>
      </c>
      <c r="C2717" s="5" t="inlineStr">
        <is>
          <t>FERRETERIA GENERAL</t>
        </is>
      </c>
      <c r="D2717" s="11" t="n">
        <v>13</v>
      </c>
      <c r="E2717" s="12" t="n">
        <v>14002.48</v>
      </c>
      <c r="F2717" s="12" t="n">
        <v>43644.25</v>
      </c>
      <c r="G2717" s="14">
        <f>E2717/SUM(E$2:E$4165)</f>
        <v/>
      </c>
      <c r="H2717" s="14">
        <f>H2716+G2717</f>
        <v/>
      </c>
      <c r="I2717" s="5">
        <f>IF(H2717&lt;=p_rot_a,"A",IF(H2717&lt;=p_rot_b,"B","C"))</f>
        <v/>
      </c>
      <c r="J2717" s="5" t="inlineStr">
        <is>
          <t>NO</t>
        </is>
      </c>
    </row>
    <row r="2718">
      <c r="A2718" s="5" t="inlineStr">
        <is>
          <t>990357</t>
        </is>
      </c>
      <c r="B2718" s="5" t="inlineStr">
        <is>
          <t>TOTAL ALICATE PRESION CURVO 7 THT190703</t>
        </is>
      </c>
      <c r="C2718" s="5" t="inlineStr">
        <is>
          <t>FERRETERIA GENERAL</t>
        </is>
      </c>
      <c r="D2718" s="11" t="n">
        <v>17</v>
      </c>
      <c r="E2718" s="12" t="n">
        <v>13920.57</v>
      </c>
      <c r="F2718" s="12" t="n">
        <v>45452.85</v>
      </c>
      <c r="G2718" s="14">
        <f>E2718/SUM(E$2:E$4165)</f>
        <v/>
      </c>
      <c r="H2718" s="14">
        <f>H2717+G2718</f>
        <v/>
      </c>
      <c r="I2718" s="5">
        <f>IF(H2718&lt;=p_rot_a,"A",IF(H2718&lt;=p_rot_b,"B","C"))</f>
        <v/>
      </c>
      <c r="J2718" s="5" t="inlineStr">
        <is>
          <t>NO</t>
        </is>
      </c>
    </row>
    <row r="2719">
      <c r="A2719" s="5" t="inlineStr">
        <is>
          <t>351100300990769</t>
        </is>
      </c>
      <c r="B2719" s="5" t="inlineStr">
        <is>
          <t xml:space="preserve">$$ CEDAZO PLASTICO 10X10 </t>
        </is>
      </c>
      <c r="C2719" s="5" t="inlineStr">
        <is>
          <t>FERRETERIA GENERAL</t>
        </is>
      </c>
      <c r="D2719" s="11" t="n">
        <v>32</v>
      </c>
      <c r="E2719" s="12" t="n">
        <v>13894.33</v>
      </c>
      <c r="F2719" s="12" t="n">
        <v>38950.33</v>
      </c>
      <c r="G2719" s="14">
        <f>E2719/SUM(E$2:E$4165)</f>
        <v/>
      </c>
      <c r="H2719" s="14">
        <f>H2718+G2719</f>
        <v/>
      </c>
      <c r="I2719" s="5">
        <f>IF(H2719&lt;=p_rot_a,"A",IF(H2719&lt;=p_rot_b,"B","C"))</f>
        <v/>
      </c>
      <c r="J2719" s="5" t="inlineStr">
        <is>
          <t>NO</t>
        </is>
      </c>
    </row>
    <row r="2720">
      <c r="A2720" s="5" t="inlineStr">
        <is>
          <t>71227</t>
        </is>
      </c>
      <c r="B2720" s="5" t="inlineStr">
        <is>
          <t>TORNILLO CARROCERIA 1/4 X 8</t>
        </is>
      </c>
      <c r="C2720" s="5" t="inlineStr">
        <is>
          <t>TORNILLERIA</t>
        </is>
      </c>
      <c r="D2720" s="11" t="n">
        <v>91</v>
      </c>
      <c r="E2720" s="12" t="n">
        <v>13873.25</v>
      </c>
      <c r="F2720" s="12" t="n">
        <v>20612.36</v>
      </c>
      <c r="G2720" s="14">
        <f>E2720/SUM(E$2:E$4165)</f>
        <v/>
      </c>
      <c r="H2720" s="14">
        <f>H2719+G2720</f>
        <v/>
      </c>
      <c r="I2720" s="5">
        <f>IF(H2720&lt;=p_rot_a,"A",IF(H2720&lt;=p_rot_b,"B","C"))</f>
        <v/>
      </c>
      <c r="J2720" s="5" t="inlineStr">
        <is>
          <t>NO</t>
        </is>
      </c>
    </row>
    <row r="2721">
      <c r="A2721" s="5" t="inlineStr">
        <is>
          <t>73841</t>
        </is>
      </c>
      <c r="B2721" s="5" t="inlineStr">
        <is>
          <t>STOP LEAK PASTA TAPAGOTERAS LANCO PT 473 ML VERDE</t>
        </is>
      </c>
      <c r="C2721" s="5" t="inlineStr">
        <is>
          <t>PINTURAS Y SELLADORES</t>
        </is>
      </c>
      <c r="D2721" s="11" t="n">
        <v>17</v>
      </c>
      <c r="E2721" s="12" t="n">
        <v>13853.25</v>
      </c>
      <c r="F2721" s="12" t="n">
        <v>48708.45</v>
      </c>
      <c r="G2721" s="14">
        <f>E2721/SUM(E$2:E$4165)</f>
        <v/>
      </c>
      <c r="H2721" s="14">
        <f>H2720+G2721</f>
        <v/>
      </c>
      <c r="I2721" s="5">
        <f>IF(H2721&lt;=p_rot_a,"A",IF(H2721&lt;=p_rot_b,"B","C"))</f>
        <v/>
      </c>
      <c r="J2721" s="5" t="inlineStr">
        <is>
          <t>NO</t>
        </is>
      </c>
    </row>
    <row r="2722">
      <c r="A2722" s="5" t="inlineStr">
        <is>
          <t>71390</t>
        </is>
      </c>
      <c r="B2722" s="5" t="inlineStr">
        <is>
          <t>MANGUERA REFORZADA POR METRO</t>
        </is>
      </c>
      <c r="C2722" s="5" t="inlineStr">
        <is>
          <t>FERRETERIA GENERAL</t>
        </is>
      </c>
      <c r="D2722" s="11" t="n">
        <v>88</v>
      </c>
      <c r="E2722" s="12" t="n">
        <v>13838.34</v>
      </c>
      <c r="F2722" s="12" t="n">
        <v>37058.99</v>
      </c>
      <c r="G2722" s="14">
        <f>E2722/SUM(E$2:E$4165)</f>
        <v/>
      </c>
      <c r="H2722" s="14">
        <f>H2721+G2722</f>
        <v/>
      </c>
      <c r="I2722" s="5">
        <f>IF(H2722&lt;=p_rot_a,"A",IF(H2722&lt;=p_rot_b,"B","C"))</f>
        <v/>
      </c>
      <c r="J2722" s="5" t="inlineStr">
        <is>
          <t>NO</t>
        </is>
      </c>
    </row>
    <row r="2723">
      <c r="A2723" s="5" t="inlineStr">
        <is>
          <t>351100300991457</t>
        </is>
      </c>
      <c r="B2723" s="5" t="inlineStr">
        <is>
          <t>AGUILA APAGADOR NEGRO TRIPLE NEGRO PLATA 1005BK</t>
        </is>
      </c>
      <c r="C2723" s="5" t="inlineStr">
        <is>
          <t>ACCESORIOS ELECTRICOS Y CABLES</t>
        </is>
      </c>
      <c r="D2723" s="11" t="n">
        <v>13</v>
      </c>
      <c r="E2723" s="12" t="n">
        <v>13834.57</v>
      </c>
      <c r="F2723" s="12" t="n">
        <v>47134.77</v>
      </c>
      <c r="G2723" s="14">
        <f>E2723/SUM(E$2:E$4165)</f>
        <v/>
      </c>
      <c r="H2723" s="14">
        <f>H2722+G2723</f>
        <v/>
      </c>
      <c r="I2723" s="5">
        <f>IF(H2723&lt;=p_rot_a,"A",IF(H2723&lt;=p_rot_b,"B","C"))</f>
        <v/>
      </c>
      <c r="J2723" s="5" t="inlineStr">
        <is>
          <t>NO</t>
        </is>
      </c>
    </row>
    <row r="2724">
      <c r="A2724" s="5" t="inlineStr">
        <is>
          <t>72221</t>
        </is>
      </c>
      <c r="B2724" s="5" t="inlineStr">
        <is>
          <t>TORNILLO CARROCERIA 5/16 X 6</t>
        </is>
      </c>
      <c r="C2724" s="5" t="inlineStr">
        <is>
          <t>TORNILLERIA</t>
        </is>
      </c>
      <c r="D2724" s="11" t="n">
        <v>60</v>
      </c>
      <c r="E2724" s="12" t="n">
        <v>13832.92</v>
      </c>
      <c r="F2724" s="12" t="n">
        <v>18379.65</v>
      </c>
      <c r="G2724" s="14">
        <f>E2724/SUM(E$2:E$4165)</f>
        <v/>
      </c>
      <c r="H2724" s="14">
        <f>H2723+G2724</f>
        <v/>
      </c>
      <c r="I2724" s="5">
        <f>IF(H2724&lt;=p_rot_a,"A",IF(H2724&lt;=p_rot_b,"B","C"))</f>
        <v/>
      </c>
      <c r="J2724" s="5" t="inlineStr">
        <is>
          <t>NO</t>
        </is>
      </c>
    </row>
    <row r="2725">
      <c r="A2725" s="5" t="inlineStr">
        <is>
          <t>1180</t>
        </is>
      </c>
      <c r="B2725" s="5" t="inlineStr">
        <is>
          <t>TUBO CONCRETO 8 x 1M</t>
        </is>
      </c>
      <c r="C2725" s="5" t="inlineStr">
        <is>
          <t>BLOQUES, VARILLAS, MALLAS</t>
        </is>
      </c>
      <c r="D2725" s="11" t="n">
        <v>7</v>
      </c>
      <c r="E2725" s="12" t="n">
        <v>13814.7</v>
      </c>
      <c r="F2725" s="12" t="n">
        <v>59863.71</v>
      </c>
      <c r="G2725" s="14">
        <f>E2725/SUM(E$2:E$4165)</f>
        <v/>
      </c>
      <c r="H2725" s="14">
        <f>H2724+G2725</f>
        <v/>
      </c>
      <c r="I2725" s="5">
        <f>IF(H2725&lt;=p_rot_a,"A",IF(H2725&lt;=p_rot_b,"B","C"))</f>
        <v/>
      </c>
      <c r="J2725" s="5" t="inlineStr">
        <is>
          <t>NO</t>
        </is>
      </c>
    </row>
    <row r="2726">
      <c r="A2726" s="5" t="inlineStr">
        <is>
          <t>10200004</t>
        </is>
      </c>
      <c r="B2726" s="5" t="inlineStr">
        <is>
          <t>TUBO REDONDO 3/4 X 1.20MM NEGRO</t>
        </is>
      </c>
      <c r="C2726" s="5" t="inlineStr">
        <is>
          <t>TUBERIA REDONDA</t>
        </is>
      </c>
      <c r="D2726" s="11" t="n">
        <v>28</v>
      </c>
      <c r="E2726" s="12" t="n">
        <v>13775.24</v>
      </c>
      <c r="F2726" s="12" t="n">
        <v>70004.49000000001</v>
      </c>
      <c r="G2726" s="14">
        <f>E2726/SUM(E$2:E$4165)</f>
        <v/>
      </c>
      <c r="H2726" s="14">
        <f>H2725+G2726</f>
        <v/>
      </c>
      <c r="I2726" s="5">
        <f>IF(H2726&lt;=p_rot_a,"A",IF(H2726&lt;=p_rot_b,"B","C"))</f>
        <v/>
      </c>
      <c r="J2726" s="5" t="inlineStr">
        <is>
          <t>NO</t>
        </is>
      </c>
    </row>
    <row r="2727">
      <c r="A2727" s="5" t="inlineStr">
        <is>
          <t>73079</t>
        </is>
      </c>
      <c r="B2727" s="5" t="inlineStr">
        <is>
          <t>AGARRADERA 681-2AB AC</t>
        </is>
      </c>
      <c r="C2727" s="5" t="inlineStr">
        <is>
          <t>FERRETERIA GENERAL</t>
        </is>
      </c>
      <c r="D2727" s="11" t="n">
        <v>20</v>
      </c>
      <c r="E2727" s="12" t="n">
        <v>13749.91</v>
      </c>
      <c r="F2727" s="12" t="n">
        <v>36077.59</v>
      </c>
      <c r="G2727" s="14">
        <f>E2727/SUM(E$2:E$4165)</f>
        <v/>
      </c>
      <c r="H2727" s="14">
        <f>H2726+G2727</f>
        <v/>
      </c>
      <c r="I2727" s="5">
        <f>IF(H2727&lt;=p_rot_a,"A",IF(H2727&lt;=p_rot_b,"B","C"))</f>
        <v/>
      </c>
      <c r="J2727" s="5" t="inlineStr">
        <is>
          <t>NO</t>
        </is>
      </c>
    </row>
    <row r="2728">
      <c r="A2728" s="5" t="inlineStr">
        <is>
          <t>242</t>
        </is>
      </c>
      <c r="B2728" s="5" t="inlineStr">
        <is>
          <t>PINO BOLILLO 3/4 3.05</t>
        </is>
      </c>
      <c r="C2728" s="5" t="inlineStr">
        <is>
          <t>PINO</t>
        </is>
      </c>
      <c r="D2728" s="11" t="n">
        <v>28</v>
      </c>
      <c r="E2728" s="12" t="n">
        <v>13747.22</v>
      </c>
      <c r="F2728" s="12" t="n">
        <v>48201.42</v>
      </c>
      <c r="G2728" s="14">
        <f>E2728/SUM(E$2:E$4165)</f>
        <v/>
      </c>
      <c r="H2728" s="14">
        <f>H2727+G2728</f>
        <v/>
      </c>
      <c r="I2728" s="5">
        <f>IF(H2728&lt;=p_rot_a,"A",IF(H2728&lt;=p_rot_b,"B","C"))</f>
        <v/>
      </c>
      <c r="J2728" s="5" t="inlineStr">
        <is>
          <t>NO</t>
        </is>
      </c>
    </row>
    <row r="2729">
      <c r="A2729" s="5" t="inlineStr">
        <is>
          <t>72961</t>
        </is>
      </c>
      <c r="B2729" s="5" t="inlineStr">
        <is>
          <t>GAZA EMT 3/4  DOBLE OREJA</t>
        </is>
      </c>
      <c r="C2729" s="5" t="inlineStr">
        <is>
          <t>ACCESORIOS ELECTRICOS Y CABLES</t>
        </is>
      </c>
      <c r="D2729" s="11" t="n">
        <v>489</v>
      </c>
      <c r="E2729" s="12" t="n">
        <v>13743.34</v>
      </c>
      <c r="F2729" s="12" t="n">
        <v>31943.13</v>
      </c>
      <c r="G2729" s="14">
        <f>E2729/SUM(E$2:E$4165)</f>
        <v/>
      </c>
      <c r="H2729" s="14">
        <f>H2728+G2729</f>
        <v/>
      </c>
      <c r="I2729" s="5">
        <f>IF(H2729&lt;=p_rot_a,"A",IF(H2729&lt;=p_rot_b,"B","C"))</f>
        <v/>
      </c>
      <c r="J2729" s="5" t="inlineStr">
        <is>
          <t>NO</t>
        </is>
      </c>
    </row>
    <row r="2730">
      <c r="A2730" s="5" t="inlineStr">
        <is>
          <t>7128</t>
        </is>
      </c>
      <c r="B2730" s="5" t="inlineStr">
        <is>
          <t>NO MAS CLAVOS 113GR</t>
        </is>
      </c>
      <c r="C2730" s="5" t="inlineStr">
        <is>
          <t>FERRETERIA GENERAL</t>
        </is>
      </c>
      <c r="D2730" s="11" t="n">
        <v>18</v>
      </c>
      <c r="E2730" s="12" t="n">
        <v>13713.1</v>
      </c>
      <c r="F2730" s="12" t="n">
        <v>48331.69</v>
      </c>
      <c r="G2730" s="14">
        <f>E2730/SUM(E$2:E$4165)</f>
        <v/>
      </c>
      <c r="H2730" s="14">
        <f>H2729+G2730</f>
        <v/>
      </c>
      <c r="I2730" s="5">
        <f>IF(H2730&lt;=p_rot_a,"A",IF(H2730&lt;=p_rot_b,"B","C"))</f>
        <v/>
      </c>
      <c r="J2730" s="5" t="inlineStr">
        <is>
          <t>NO</t>
        </is>
      </c>
    </row>
    <row r="2731">
      <c r="A2731" s="5" t="inlineStr">
        <is>
          <t>20100008</t>
        </is>
      </c>
      <c r="B2731" s="5" t="inlineStr">
        <is>
          <t>AZULEJO OPORTO VERDE 25X33 CAJA 1.42M2</t>
        </is>
      </c>
      <c r="C2731" s="5" t="inlineStr">
        <is>
          <t>AZULEJOS</t>
        </is>
      </c>
      <c r="D2731" s="11" t="n">
        <v>7</v>
      </c>
      <c r="E2731" s="12" t="n">
        <v>13699.97</v>
      </c>
      <c r="F2731" s="12" t="n">
        <v>68110.62</v>
      </c>
      <c r="G2731" s="14">
        <f>E2731/SUM(E$2:E$4165)</f>
        <v/>
      </c>
      <c r="H2731" s="14">
        <f>H2730+G2731</f>
        <v/>
      </c>
      <c r="I2731" s="5">
        <f>IF(H2731&lt;=p_rot_a,"A",IF(H2731&lt;=p_rot_b,"B","C"))</f>
        <v/>
      </c>
      <c r="J2731" s="5" t="inlineStr">
        <is>
          <t>NO</t>
        </is>
      </c>
    </row>
    <row r="2732">
      <c r="A2732" s="5" t="inlineStr">
        <is>
          <t>PINT-AN-0029</t>
        </is>
      </c>
      <c r="B2732" s="5" t="inlineStr">
        <is>
          <t>LANCO ANTICORROSIVO MATE TEJA 1/4 VA1457-5</t>
        </is>
      </c>
      <c r="C2732" s="5" t="inlineStr">
        <is>
          <t>ANTICORROSIVOS Y BASE ACEITE</t>
        </is>
      </c>
      <c r="D2732" s="11" t="n">
        <v>10</v>
      </c>
      <c r="E2732" s="12" t="n">
        <v>13697.86</v>
      </c>
      <c r="F2732" s="12" t="n">
        <v>47858.86</v>
      </c>
      <c r="G2732" s="14">
        <f>E2732/SUM(E$2:E$4165)</f>
        <v/>
      </c>
      <c r="H2732" s="14">
        <f>H2731+G2732</f>
        <v/>
      </c>
      <c r="I2732" s="5">
        <f>IF(H2732&lt;=p_rot_a,"A",IF(H2732&lt;=p_rot_b,"B","C"))</f>
        <v/>
      </c>
      <c r="J2732" s="5" t="inlineStr">
        <is>
          <t>NO</t>
        </is>
      </c>
    </row>
    <row r="2733">
      <c r="A2733" s="5" t="inlineStr">
        <is>
          <t>56426</t>
        </is>
      </c>
      <c r="B2733" s="5" t="inlineStr">
        <is>
          <t>LLAVE LAVATORIO PUSH 90106 EZ-FLO</t>
        </is>
      </c>
      <c r="C2733" s="5" t="inlineStr">
        <is>
          <t>GRIFERIA - ACC. BAÑO Y COCINA</t>
        </is>
      </c>
      <c r="D2733" s="11" t="n">
        <v>3</v>
      </c>
      <c r="E2733" s="12" t="n">
        <v>13675.66</v>
      </c>
      <c r="F2733" s="12" t="n">
        <v>47864.8</v>
      </c>
      <c r="G2733" s="14">
        <f>E2733/SUM(E$2:E$4165)</f>
        <v/>
      </c>
      <c r="H2733" s="14">
        <f>H2732+G2733</f>
        <v/>
      </c>
      <c r="I2733" s="5">
        <f>IF(H2733&lt;=p_rot_a,"A",IF(H2733&lt;=p_rot_b,"B","C"))</f>
        <v/>
      </c>
      <c r="J2733" s="5" t="inlineStr">
        <is>
          <t>NO</t>
        </is>
      </c>
    </row>
    <row r="2734">
      <c r="A2734" s="5" t="inlineStr">
        <is>
          <t>14100020</t>
        </is>
      </c>
      <c r="B2734" s="5" t="inlineStr">
        <is>
          <t>PUERTA CEDRO OVALO 80 X 210 CM</t>
        </is>
      </c>
      <c r="C2734" s="5" t="inlineStr">
        <is>
          <t>SIN CATEGORIA</t>
        </is>
      </c>
      <c r="D2734" s="11" t="n">
        <v>1</v>
      </c>
      <c r="E2734" s="12" t="n">
        <v>13628.32</v>
      </c>
      <c r="F2734" s="12" t="n">
        <v>85752.21000000001</v>
      </c>
      <c r="G2734" s="14">
        <f>E2734/SUM(E$2:E$4165)</f>
        <v/>
      </c>
      <c r="H2734" s="14">
        <f>H2733+G2734</f>
        <v/>
      </c>
      <c r="I2734" s="5">
        <f>IF(H2734&lt;=p_rot_a,"A",IF(H2734&lt;=p_rot_b,"B","C"))</f>
        <v/>
      </c>
      <c r="J2734" s="5" t="inlineStr">
        <is>
          <t>NO</t>
        </is>
      </c>
    </row>
    <row r="2735">
      <c r="A2735" s="5" t="inlineStr">
        <is>
          <t>546445</t>
        </is>
      </c>
      <c r="B2735" s="5" t="inlineStr">
        <is>
          <t>TOTAL PISTOLA IMPACTO 1/2-20V UTIWLI2001 2 BATERIAS 1 CARGADOR 1 ESTUCHE</t>
        </is>
      </c>
      <c r="C2735" s="5" t="inlineStr">
        <is>
          <t>SIN CATEGORIA</t>
        </is>
      </c>
      <c r="D2735" s="11" t="n">
        <v>1</v>
      </c>
      <c r="E2735" s="12" t="n">
        <v>13568.52</v>
      </c>
      <c r="F2735" s="12" t="n">
        <v>62027.52</v>
      </c>
      <c r="G2735" s="14">
        <f>E2735/SUM(E$2:E$4165)</f>
        <v/>
      </c>
      <c r="H2735" s="14">
        <f>H2734+G2735</f>
        <v/>
      </c>
      <c r="I2735" s="5">
        <f>IF(H2735&lt;=p_rot_a,"A",IF(H2735&lt;=p_rot_b,"B","C"))</f>
        <v/>
      </c>
      <c r="J2735" s="5" t="inlineStr">
        <is>
          <t>NO</t>
        </is>
      </c>
    </row>
    <row r="2736">
      <c r="A2736" s="5" t="inlineStr">
        <is>
          <t>73352</t>
        </is>
      </c>
      <c r="B2736" s="5" t="inlineStr">
        <is>
          <t>PICAPORTE PLATINA 5 C/RECIB PPT05</t>
        </is>
      </c>
      <c r="C2736" s="5" t="inlineStr">
        <is>
          <t>PICAPORTES Y ALDABAS</t>
        </is>
      </c>
      <c r="D2736" s="11" t="n">
        <v>25</v>
      </c>
      <c r="E2736" s="12" t="n">
        <v>13528.44</v>
      </c>
      <c r="F2736" s="12" t="n">
        <v>33662.52</v>
      </c>
      <c r="G2736" s="14">
        <f>E2736/SUM(E$2:E$4165)</f>
        <v/>
      </c>
      <c r="H2736" s="14">
        <f>H2735+G2736</f>
        <v/>
      </c>
      <c r="I2736" s="5">
        <f>IF(H2736&lt;=p_rot_a,"A",IF(H2736&lt;=p_rot_b,"B","C"))</f>
        <v/>
      </c>
      <c r="J2736" s="5" t="inlineStr">
        <is>
          <t>NO</t>
        </is>
      </c>
    </row>
    <row r="2737">
      <c r="A2737" s="5" t="inlineStr">
        <is>
          <t>7737</t>
        </is>
      </c>
      <c r="B2737" s="5" t="inlineStr">
        <is>
          <t>CLAVO ACERO 1 NEGRO</t>
        </is>
      </c>
      <c r="C2737" s="5" t="inlineStr">
        <is>
          <t>FERRETERIA GENERAL</t>
        </is>
      </c>
      <c r="D2737" s="11" t="n">
        <v>75</v>
      </c>
      <c r="E2737" s="12" t="n">
        <v>13525.81</v>
      </c>
      <c r="F2737" s="12" t="n">
        <v>47950.81</v>
      </c>
      <c r="G2737" s="14">
        <f>E2737/SUM(E$2:E$4165)</f>
        <v/>
      </c>
      <c r="H2737" s="14">
        <f>H2736+G2737</f>
        <v/>
      </c>
      <c r="I2737" s="5">
        <f>IF(H2737&lt;=p_rot_a,"A",IF(H2737&lt;=p_rot_b,"B","C"))</f>
        <v/>
      </c>
      <c r="J2737" s="5" t="inlineStr">
        <is>
          <t>NO</t>
        </is>
      </c>
    </row>
    <row r="2738">
      <c r="A2738" s="5" t="inlineStr">
        <is>
          <t>351100300992750</t>
        </is>
      </c>
      <c r="B2738" s="5" t="inlineStr">
        <is>
          <t>Tornillo con capucha circular ASAPVC 12x75 mm color TERRACOTA UPVC P/TECHO TIPO TEJA</t>
        </is>
      </c>
      <c r="C2738" s="5" t="inlineStr">
        <is>
          <t>TECHOS UPVC</t>
        </is>
      </c>
      <c r="D2738" s="11" t="n">
        <v>300</v>
      </c>
      <c r="E2738" s="12" t="n">
        <v>13513.5</v>
      </c>
      <c r="F2738" s="12" t="n">
        <v>43213.5</v>
      </c>
      <c r="G2738" s="14">
        <f>E2738/SUM(E$2:E$4165)</f>
        <v/>
      </c>
      <c r="H2738" s="14">
        <f>H2737+G2738</f>
        <v/>
      </c>
      <c r="I2738" s="5">
        <f>IF(H2738&lt;=p_rot_a,"A",IF(H2738&lt;=p_rot_b,"B","C"))</f>
        <v/>
      </c>
      <c r="J2738" s="5" t="inlineStr">
        <is>
          <t>NO</t>
        </is>
      </c>
    </row>
    <row r="2739">
      <c r="A2739" s="5" t="inlineStr">
        <is>
          <t>30422</t>
        </is>
      </c>
      <c r="B2739" s="5" t="inlineStr">
        <is>
          <t>UNION CONDUIT 1 1/4 TIPO A UL*</t>
        </is>
      </c>
      <c r="C2739" s="5" t="inlineStr">
        <is>
          <t>ACCESORIOS ELECTRICOS Y CABLES</t>
        </is>
      </c>
      <c r="D2739" s="11" t="n">
        <v>55</v>
      </c>
      <c r="E2739" s="12" t="n">
        <v>13506.29</v>
      </c>
      <c r="F2739" s="12" t="n">
        <v>19281.29</v>
      </c>
      <c r="G2739" s="14">
        <f>E2739/SUM(E$2:E$4165)</f>
        <v/>
      </c>
      <c r="H2739" s="14">
        <f>H2738+G2739</f>
        <v/>
      </c>
      <c r="I2739" s="5">
        <f>IF(H2739&lt;=p_rot_a,"A",IF(H2739&lt;=p_rot_b,"B","C"))</f>
        <v/>
      </c>
      <c r="J2739" s="5" t="inlineStr">
        <is>
          <t>NO</t>
        </is>
      </c>
    </row>
    <row r="2740">
      <c r="A2740" s="5" t="inlineStr">
        <is>
          <t>7743</t>
        </is>
      </c>
      <c r="B2740" s="5" t="inlineStr">
        <is>
          <t>CLAVO ACERO 11/4 NEGRO 100 UNIDADES</t>
        </is>
      </c>
      <c r="C2740" s="5" t="inlineStr">
        <is>
          <t>FERRETERIA GENERAL</t>
        </is>
      </c>
      <c r="D2740" s="11" t="n">
        <v>52</v>
      </c>
      <c r="E2740" s="12" t="n">
        <v>13464.44</v>
      </c>
      <c r="F2740" s="12" t="n">
        <v>37800.44</v>
      </c>
      <c r="G2740" s="14">
        <f>E2740/SUM(E$2:E$4165)</f>
        <v/>
      </c>
      <c r="H2740" s="14">
        <f>H2739+G2740</f>
        <v/>
      </c>
      <c r="I2740" s="5">
        <f>IF(H2740&lt;=p_rot_a,"A",IF(H2740&lt;=p_rot_b,"B","C"))</f>
        <v/>
      </c>
      <c r="J2740" s="5" t="inlineStr">
        <is>
          <t>NO</t>
        </is>
      </c>
    </row>
    <row r="2741">
      <c r="A2741" s="5" t="inlineStr">
        <is>
          <t>351100300992068</t>
        </is>
      </c>
      <c r="B2741" s="5" t="inlineStr">
        <is>
          <t>TOTA JUEGO ALICATES 4 PIEZAS THT2CK241S</t>
        </is>
      </c>
      <c r="C2741" s="5" t="inlineStr">
        <is>
          <t>FERRETERIA GENERAL</t>
        </is>
      </c>
      <c r="D2741" s="11" t="n">
        <v>3</v>
      </c>
      <c r="E2741" s="12" t="n">
        <v>13435.59</v>
      </c>
      <c r="F2741" s="12" t="n">
        <v>47024.57</v>
      </c>
      <c r="G2741" s="14">
        <f>E2741/SUM(E$2:E$4165)</f>
        <v/>
      </c>
      <c r="H2741" s="14">
        <f>H2740+G2741</f>
        <v/>
      </c>
      <c r="I2741" s="5">
        <f>IF(H2741&lt;=p_rot_a,"A",IF(H2741&lt;=p_rot_b,"B","C"))</f>
        <v/>
      </c>
      <c r="J2741" s="5" t="inlineStr">
        <is>
          <t>NO</t>
        </is>
      </c>
    </row>
    <row r="2742">
      <c r="A2742" s="5" t="inlineStr">
        <is>
          <t>72129</t>
        </is>
      </c>
      <c r="B2742" s="5" t="inlineStr">
        <is>
          <t>TRUPEE LLAVE CANGREJO 12 LLAP-12L</t>
        </is>
      </c>
      <c r="C2742" s="5" t="inlineStr">
        <is>
          <t>FERRETERIA GENERAL</t>
        </is>
      </c>
      <c r="D2742" s="11" t="n">
        <v>10</v>
      </c>
      <c r="E2742" s="12" t="n">
        <v>13398.24</v>
      </c>
      <c r="F2742" s="12" t="n">
        <v>38352.52</v>
      </c>
      <c r="G2742" s="14">
        <f>E2742/SUM(E$2:E$4165)</f>
        <v/>
      </c>
      <c r="H2742" s="14">
        <f>H2741+G2742</f>
        <v/>
      </c>
      <c r="I2742" s="5">
        <f>IF(H2742&lt;=p_rot_a,"A",IF(H2742&lt;=p_rot_b,"B","C"))</f>
        <v/>
      </c>
      <c r="J2742" s="5" t="inlineStr">
        <is>
          <t>NO</t>
        </is>
      </c>
    </row>
    <row r="2743">
      <c r="A2743" s="5" t="inlineStr">
        <is>
          <t>351100300992435</t>
        </is>
      </c>
      <c r="B2743" s="5" t="inlineStr">
        <is>
          <t>CACHERA LAVATORIO BLANCA AQP-22891</t>
        </is>
      </c>
      <c r="C2743" s="5" t="inlineStr">
        <is>
          <t>IMPORTACION GRIFERIA</t>
        </is>
      </c>
      <c r="D2743" s="11" t="n">
        <v>2</v>
      </c>
      <c r="E2743" s="12" t="n">
        <v>13356.05</v>
      </c>
      <c r="F2743" s="12" t="n">
        <v>26984.68</v>
      </c>
      <c r="G2743" s="14">
        <f>E2743/SUM(E$2:E$4165)</f>
        <v/>
      </c>
      <c r="H2743" s="14">
        <f>H2742+G2743</f>
        <v/>
      </c>
      <c r="I2743" s="5">
        <f>IF(H2743&lt;=p_rot_a,"A",IF(H2743&lt;=p_rot_b,"B","C"))</f>
        <v/>
      </c>
      <c r="J2743" s="5" t="inlineStr">
        <is>
          <t>NO</t>
        </is>
      </c>
    </row>
    <row r="2744">
      <c r="A2744" s="5" t="inlineStr">
        <is>
          <t>730991</t>
        </is>
      </c>
      <c r="B2744" s="5" t="inlineStr">
        <is>
          <t>TOTAL NIVEL ALUMINIO 80CM /32 TMT28028 // TMT28086</t>
        </is>
      </c>
      <c r="C2744" s="5" t="inlineStr">
        <is>
          <t>FERRETERIA GENERAL</t>
        </is>
      </c>
      <c r="D2744" s="11" t="n">
        <v>6</v>
      </c>
      <c r="E2744" s="12" t="n">
        <v>13319.32</v>
      </c>
      <c r="F2744" s="12" t="n">
        <v>42537.11</v>
      </c>
      <c r="G2744" s="14">
        <f>E2744/SUM(E$2:E$4165)</f>
        <v/>
      </c>
      <c r="H2744" s="14">
        <f>H2743+G2744</f>
        <v/>
      </c>
      <c r="I2744" s="5">
        <f>IF(H2744&lt;=p_rot_a,"A",IF(H2744&lt;=p_rot_b,"B","C"))</f>
        <v/>
      </c>
      <c r="J2744" s="5" t="inlineStr">
        <is>
          <t>NO</t>
        </is>
      </c>
    </row>
    <row r="2745">
      <c r="A2745" s="5" t="inlineStr">
        <is>
          <t>73483</t>
        </is>
      </c>
      <c r="B2745" s="5" t="inlineStr">
        <is>
          <t>TOTAL SARGENTO 14/100 THT1321401</t>
        </is>
      </c>
      <c r="C2745" s="5" t="inlineStr">
        <is>
          <t>FERRETERIA GENERAL</t>
        </is>
      </c>
      <c r="D2745" s="11" t="n">
        <v>3</v>
      </c>
      <c r="E2745" s="12" t="n">
        <v>13317.9</v>
      </c>
      <c r="F2745" s="12" t="n">
        <v>44526.54</v>
      </c>
      <c r="G2745" s="14">
        <f>E2745/SUM(E$2:E$4165)</f>
        <v/>
      </c>
      <c r="H2745" s="14">
        <f>H2744+G2745</f>
        <v/>
      </c>
      <c r="I2745" s="5">
        <f>IF(H2745&lt;=p_rot_a,"A",IF(H2745&lt;=p_rot_b,"B","C"))</f>
        <v/>
      </c>
      <c r="J2745" s="5" t="inlineStr">
        <is>
          <t>NO</t>
        </is>
      </c>
    </row>
    <row r="2746">
      <c r="A2746" s="5" t="inlineStr">
        <is>
          <t>351100300991951</t>
        </is>
      </c>
      <c r="B2746" s="5" t="inlineStr">
        <is>
          <t xml:space="preserve">TRUPER EXTENSION PINTOR 1.20M EXTM-12 TRUPER </t>
        </is>
      </c>
      <c r="C2746" s="5" t="inlineStr">
        <is>
          <t>PINTURAS Y SELLADORES</t>
        </is>
      </c>
      <c r="D2746" s="11" t="n">
        <v>19</v>
      </c>
      <c r="E2746" s="12" t="n">
        <v>13303.52</v>
      </c>
      <c r="F2746" s="12" t="n">
        <v>25639.35</v>
      </c>
      <c r="G2746" s="14">
        <f>E2746/SUM(E$2:E$4165)</f>
        <v/>
      </c>
      <c r="H2746" s="14">
        <f>H2745+G2746</f>
        <v/>
      </c>
      <c r="I2746" s="5">
        <f>IF(H2746&lt;=p_rot_a,"A",IF(H2746&lt;=p_rot_b,"B","C"))</f>
        <v/>
      </c>
      <c r="J2746" s="5" t="inlineStr">
        <is>
          <t>NO</t>
        </is>
      </c>
    </row>
    <row r="2747">
      <c r="A2747" s="5" t="inlineStr">
        <is>
          <t>71932</t>
        </is>
      </c>
      <c r="B2747" s="5" t="inlineStr">
        <is>
          <t>TOTAL JUEGO LLAVE TORX  CUCHILLA  THT1061846</t>
        </is>
      </c>
      <c r="C2747" s="5" t="inlineStr">
        <is>
          <t>FERRETERIA GENERAL</t>
        </is>
      </c>
      <c r="D2747" s="11" t="n">
        <v>15</v>
      </c>
      <c r="E2747" s="12" t="n">
        <v>13263.52</v>
      </c>
      <c r="F2747" s="12" t="n">
        <v>36195.85</v>
      </c>
      <c r="G2747" s="14">
        <f>E2747/SUM(E$2:E$4165)</f>
        <v/>
      </c>
      <c r="H2747" s="14">
        <f>H2746+G2747</f>
        <v/>
      </c>
      <c r="I2747" s="5">
        <f>IF(H2747&lt;=p_rot_a,"A",IF(H2747&lt;=p_rot_b,"B","C"))</f>
        <v/>
      </c>
      <c r="J2747" s="5" t="inlineStr">
        <is>
          <t>NO</t>
        </is>
      </c>
    </row>
    <row r="2748">
      <c r="A2748" s="5" t="inlineStr">
        <is>
          <t>PINT-PA-0046</t>
        </is>
      </c>
      <c r="B2748" s="5" t="inlineStr">
        <is>
          <t>LANCO SUPER COAT SATIN DEEP 1/4 SC3733-5</t>
        </is>
      </c>
      <c r="C2748" s="5" t="inlineStr">
        <is>
          <t>PINTURA ACRILICA</t>
        </is>
      </c>
      <c r="D2748" s="11" t="n">
        <v>5</v>
      </c>
      <c r="E2748" s="12" t="n">
        <v>13260.19</v>
      </c>
      <c r="F2748" s="12" t="n">
        <v>26238.94</v>
      </c>
      <c r="G2748" s="14">
        <f>E2748/SUM(E$2:E$4165)</f>
        <v/>
      </c>
      <c r="H2748" s="14">
        <f>H2747+G2748</f>
        <v/>
      </c>
      <c r="I2748" s="5">
        <f>IF(H2748&lt;=p_rot_a,"A",IF(H2748&lt;=p_rot_b,"B","C"))</f>
        <v/>
      </c>
      <c r="J2748" s="5" t="inlineStr">
        <is>
          <t>NO</t>
        </is>
      </c>
    </row>
    <row r="2749">
      <c r="A2749" s="5" t="inlineStr">
        <is>
          <t>1022</t>
        </is>
      </c>
      <c r="B2749" s="5" t="inlineStr">
        <is>
          <t>CABLE 4 VERDE</t>
        </is>
      </c>
      <c r="C2749" s="5" t="inlineStr">
        <is>
          <t>ACCESORIOS ELECTRICOS Y CABLES</t>
        </is>
      </c>
      <c r="D2749" s="11" t="n">
        <v>23</v>
      </c>
      <c r="E2749" s="12" t="n">
        <v>13251.82</v>
      </c>
      <c r="F2749" s="12" t="n">
        <v>55379.32</v>
      </c>
      <c r="G2749" s="14">
        <f>E2749/SUM(E$2:E$4165)</f>
        <v/>
      </c>
      <c r="H2749" s="14">
        <f>H2748+G2749</f>
        <v/>
      </c>
      <c r="I2749" s="5">
        <f>IF(H2749&lt;=p_rot_a,"A",IF(H2749&lt;=p_rot_b,"B","C"))</f>
        <v/>
      </c>
      <c r="J2749" s="5" t="inlineStr">
        <is>
          <t>NO</t>
        </is>
      </c>
    </row>
    <row r="2750">
      <c r="A2750" s="5" t="inlineStr">
        <is>
          <t>351100300992782</t>
        </is>
      </c>
      <c r="B2750" s="5" t="inlineStr">
        <is>
          <t>REMATE FINAL PISO SPC ROBLE ANTIGUO 45 X 2400MM DE158-C</t>
        </is>
      </c>
      <c r="C2750" s="5" t="inlineStr">
        <is>
          <t>PISO SPC</t>
        </is>
      </c>
      <c r="D2750" s="11" t="n">
        <v>9</v>
      </c>
      <c r="E2750" s="12" t="n">
        <v>13248.11</v>
      </c>
      <c r="F2750" s="12" t="n">
        <v>46368.5</v>
      </c>
      <c r="G2750" s="14">
        <f>E2750/SUM(E$2:E$4165)</f>
        <v/>
      </c>
      <c r="H2750" s="14">
        <f>H2749+G2750</f>
        <v/>
      </c>
      <c r="I2750" s="5">
        <f>IF(H2750&lt;=p_rot_a,"A",IF(H2750&lt;=p_rot_b,"B","C"))</f>
        <v/>
      </c>
      <c r="J2750" s="5" t="inlineStr">
        <is>
          <t>NO</t>
        </is>
      </c>
    </row>
    <row r="2751">
      <c r="A2751" s="5" t="inlineStr">
        <is>
          <t>351100300991275</t>
        </is>
      </c>
      <c r="B2751" s="5" t="inlineStr">
        <is>
          <t>PROTECTO HIGH STANDARD LATEX MATE ACCENT GALON</t>
        </is>
      </c>
      <c r="C2751" s="5" t="inlineStr">
        <is>
          <t>SIN CATEGORIA</t>
        </is>
      </c>
      <c r="D2751" s="11" t="n">
        <v>2</v>
      </c>
      <c r="E2751" s="12" t="n">
        <v>13214.16</v>
      </c>
      <c r="F2751" s="12" t="n">
        <v>25575.22</v>
      </c>
      <c r="G2751" s="14">
        <f>E2751/SUM(E$2:E$4165)</f>
        <v/>
      </c>
      <c r="H2751" s="14">
        <f>H2750+G2751</f>
        <v/>
      </c>
      <c r="I2751" s="5">
        <f>IF(H2751&lt;=p_rot_a,"A",IF(H2751&lt;=p_rot_b,"B","C"))</f>
        <v/>
      </c>
      <c r="J2751" s="5" t="inlineStr">
        <is>
          <t>NO</t>
        </is>
      </c>
    </row>
    <row r="2752">
      <c r="A2752" s="5" t="inlineStr">
        <is>
          <t>72138</t>
        </is>
      </c>
      <c r="B2752" s="5" t="inlineStr">
        <is>
          <t>CINTA EMPAQUE TRANSP PEQUEÑA</t>
        </is>
      </c>
      <c r="C2752" s="5" t="inlineStr">
        <is>
          <t>FERRETERIA GENERAL</t>
        </is>
      </c>
      <c r="D2752" s="11" t="n">
        <v>45</v>
      </c>
      <c r="E2752" s="12" t="n">
        <v>13112.91</v>
      </c>
      <c r="F2752" s="12" t="n">
        <v>27422.67</v>
      </c>
      <c r="G2752" s="14">
        <f>E2752/SUM(E$2:E$4165)</f>
        <v/>
      </c>
      <c r="H2752" s="14">
        <f>H2751+G2752</f>
        <v/>
      </c>
      <c r="I2752" s="5">
        <f>IF(H2752&lt;=p_rot_a,"A",IF(H2752&lt;=p_rot_b,"B","C"))</f>
        <v/>
      </c>
      <c r="J2752" s="5" t="inlineStr">
        <is>
          <t>NO</t>
        </is>
      </c>
    </row>
    <row r="2753">
      <c r="A2753" s="5" t="inlineStr">
        <is>
          <t>1123344</t>
        </is>
      </c>
      <c r="B2753" s="5" t="inlineStr">
        <is>
          <t>$$ LAVATORIO MAYIST AUREO</t>
        </is>
      </c>
      <c r="C2753" s="5" t="inlineStr">
        <is>
          <t>LOZA</t>
        </is>
      </c>
      <c r="D2753" s="11" t="n">
        <v>2</v>
      </c>
      <c r="E2753" s="12" t="n">
        <v>13089.03</v>
      </c>
      <c r="F2753" s="12" t="n">
        <v>84469.03</v>
      </c>
      <c r="G2753" s="14">
        <f>E2753/SUM(E$2:E$4165)</f>
        <v/>
      </c>
      <c r="H2753" s="14">
        <f>H2752+G2753</f>
        <v/>
      </c>
      <c r="I2753" s="5">
        <f>IF(H2753&lt;=p_rot_a,"A",IF(H2753&lt;=p_rot_b,"B","C"))</f>
        <v/>
      </c>
      <c r="J2753" s="5" t="inlineStr">
        <is>
          <t>NO</t>
        </is>
      </c>
    </row>
    <row r="2754">
      <c r="A2754" s="5" t="inlineStr">
        <is>
          <t>342343</t>
        </is>
      </c>
      <c r="B2754" s="5" t="inlineStr">
        <is>
          <t>LIJA METAL 600</t>
        </is>
      </c>
      <c r="C2754" s="5" t="inlineStr">
        <is>
          <t>FERRETERIA GENERAL</t>
        </is>
      </c>
      <c r="D2754" s="11" t="n">
        <v>34</v>
      </c>
      <c r="E2754" s="12" t="n">
        <v>13086.85</v>
      </c>
      <c r="F2754" s="12" t="n">
        <v>19505.71</v>
      </c>
      <c r="G2754" s="14">
        <f>E2754/SUM(E$2:E$4165)</f>
        <v/>
      </c>
      <c r="H2754" s="14">
        <f>H2753+G2754</f>
        <v/>
      </c>
      <c r="I2754" s="5">
        <f>IF(H2754&lt;=p_rot_a,"A",IF(H2754&lt;=p_rot_b,"B","C"))</f>
        <v/>
      </c>
      <c r="J2754" s="5" t="inlineStr">
        <is>
          <t>NO</t>
        </is>
      </c>
    </row>
    <row r="2755">
      <c r="A2755" s="5" t="inlineStr">
        <is>
          <t>71229</t>
        </is>
      </c>
      <c r="B2755" s="5" t="inlineStr">
        <is>
          <t>IRWIN PUNTA TALADRO CON FIJADOR DE PODER PH2 SET 3 PIEZAS / 3510643B</t>
        </is>
      </c>
      <c r="C2755" s="5" t="inlineStr">
        <is>
          <t>FERRETERIA GENERAL</t>
        </is>
      </c>
      <c r="D2755" s="11" t="n">
        <v>22</v>
      </c>
      <c r="E2755" s="12" t="n">
        <v>13084.19</v>
      </c>
      <c r="F2755" s="12" t="n">
        <v>43463.69</v>
      </c>
      <c r="G2755" s="14">
        <f>E2755/SUM(E$2:E$4165)</f>
        <v/>
      </c>
      <c r="H2755" s="14">
        <f>H2754+G2755</f>
        <v/>
      </c>
      <c r="I2755" s="5">
        <f>IF(H2755&lt;=p_rot_a,"A",IF(H2755&lt;=p_rot_b,"B","C"))</f>
        <v/>
      </c>
      <c r="J2755" s="5" t="inlineStr">
        <is>
          <t>NO</t>
        </is>
      </c>
    </row>
    <row r="2756">
      <c r="A2756" s="5" t="inlineStr">
        <is>
          <t>73988</t>
        </is>
      </c>
      <c r="B2756" s="5" t="inlineStr">
        <is>
          <t>TOTAL NIVEL ALUMINIO  30CM/12 TMT23086</t>
        </is>
      </c>
      <c r="C2756" s="5" t="inlineStr">
        <is>
          <t>FERRETERIA GENERAL</t>
        </is>
      </c>
      <c r="D2756" s="11" t="n">
        <v>8</v>
      </c>
      <c r="E2756" s="12" t="n">
        <v>13047.28</v>
      </c>
      <c r="F2756" s="12" t="n">
        <v>37315.23</v>
      </c>
      <c r="G2756" s="14">
        <f>E2756/SUM(E$2:E$4165)</f>
        <v/>
      </c>
      <c r="H2756" s="14">
        <f>H2755+G2756</f>
        <v/>
      </c>
      <c r="I2756" s="5">
        <f>IF(H2756&lt;=p_rot_a,"A",IF(H2756&lt;=p_rot_b,"B","C"))</f>
        <v/>
      </c>
      <c r="J2756" s="5" t="inlineStr">
        <is>
          <t>NO</t>
        </is>
      </c>
    </row>
    <row r="2757">
      <c r="A2757" s="5" t="inlineStr">
        <is>
          <t>351100300992117</t>
        </is>
      </c>
      <c r="B2757" s="5" t="inlineStr">
        <is>
          <t>PERFIL IN DORADA 2.95M PARA LAMINA BAMBU</t>
        </is>
      </c>
      <c r="C2757" s="5" t="inlineStr">
        <is>
          <t>IMPORTACION LAMINA PVC, BAMBU, ACC</t>
        </is>
      </c>
      <c r="D2757" s="11" t="n">
        <v>8</v>
      </c>
      <c r="E2757" s="12" t="n">
        <v>13046.05</v>
      </c>
      <c r="F2757" s="12" t="n">
        <v>24592.92</v>
      </c>
      <c r="G2757" s="14">
        <f>E2757/SUM(E$2:E$4165)</f>
        <v/>
      </c>
      <c r="H2757" s="14">
        <f>H2756+G2757</f>
        <v/>
      </c>
      <c r="I2757" s="5">
        <f>IF(H2757&lt;=p_rot_a,"A",IF(H2757&lt;=p_rot_b,"B","C"))</f>
        <v/>
      </c>
      <c r="J2757" s="5" t="inlineStr">
        <is>
          <t>NO</t>
        </is>
      </c>
    </row>
    <row r="2758">
      <c r="A2758" s="5" t="inlineStr">
        <is>
          <t>7132</t>
        </is>
      </c>
      <c r="B2758" s="5" t="inlineStr">
        <is>
          <t>FISHER ESPUMA EXPANSIVA 500 ML 58500 PU1/500</t>
        </is>
      </c>
      <c r="C2758" s="5" t="inlineStr">
        <is>
          <t>FERRETERIA GENERAL</t>
        </is>
      </c>
      <c r="D2758" s="11" t="n">
        <v>8</v>
      </c>
      <c r="E2758" s="12" t="n">
        <v>12983.13</v>
      </c>
      <c r="F2758" s="12" t="n">
        <v>45945.69</v>
      </c>
      <c r="G2758" s="14">
        <f>E2758/SUM(E$2:E$4165)</f>
        <v/>
      </c>
      <c r="H2758" s="14">
        <f>H2757+G2758</f>
        <v/>
      </c>
      <c r="I2758" s="5">
        <f>IF(H2758&lt;=p_rot_a,"A",IF(H2758&lt;=p_rot_b,"B","C"))</f>
        <v/>
      </c>
      <c r="J2758" s="5" t="inlineStr">
        <is>
          <t>NO</t>
        </is>
      </c>
    </row>
    <row r="2759">
      <c r="A2759" s="5" t="inlineStr">
        <is>
          <t>351100300992781</t>
        </is>
      </c>
      <c r="B2759" s="5" t="inlineStr">
        <is>
          <t>REMATE FINAL PISO SPC ROBLE 45 X 2400MM DE037-C</t>
        </is>
      </c>
      <c r="C2759" s="5" t="inlineStr">
        <is>
          <t>PISO SPC</t>
        </is>
      </c>
      <c r="D2759" s="11" t="n">
        <v>9</v>
      </c>
      <c r="E2759" s="12" t="n">
        <v>12957.22</v>
      </c>
      <c r="F2759" s="12" t="n">
        <v>45350.29</v>
      </c>
      <c r="G2759" s="14">
        <f>E2759/SUM(E$2:E$4165)</f>
        <v/>
      </c>
      <c r="H2759" s="14">
        <f>H2758+G2759</f>
        <v/>
      </c>
      <c r="I2759" s="5">
        <f>IF(H2759&lt;=p_rot_a,"A",IF(H2759&lt;=p_rot_b,"B","C"))</f>
        <v/>
      </c>
      <c r="J2759" s="5" t="inlineStr">
        <is>
          <t>NO</t>
        </is>
      </c>
    </row>
    <row r="2760">
      <c r="A2760" s="5" t="inlineStr">
        <is>
          <t>351100300991776</t>
        </is>
      </c>
      <c r="B2760" s="5" t="inlineStr">
        <is>
          <t>GRACIELA CACHERA BAJA LAVATORIO MONOC DORADO BRILLANTE BAJA RY5017-6</t>
        </is>
      </c>
      <c r="C2760" s="5" t="inlineStr">
        <is>
          <t>GRIFERIA - ACC. BAÑO Y COCINA</t>
        </is>
      </c>
      <c r="D2760" s="11" t="n">
        <v>2</v>
      </c>
      <c r="E2760" s="12" t="n">
        <v>12948.14</v>
      </c>
      <c r="F2760" s="12" t="n">
        <v>62748.68</v>
      </c>
      <c r="G2760" s="14">
        <f>E2760/SUM(E$2:E$4165)</f>
        <v/>
      </c>
      <c r="H2760" s="14">
        <f>H2759+G2760</f>
        <v/>
      </c>
      <c r="I2760" s="5">
        <f>IF(H2760&lt;=p_rot_a,"A",IF(H2760&lt;=p_rot_b,"B","C"))</f>
        <v/>
      </c>
      <c r="J2760" s="5" t="inlineStr">
        <is>
          <t>NO</t>
        </is>
      </c>
    </row>
    <row r="2761">
      <c r="A2761" s="5" t="inlineStr">
        <is>
          <t>7429</t>
        </is>
      </c>
      <c r="B2761" s="5" t="inlineStr">
        <is>
          <t>RODIN PERLIN 3 C/ALEMAY CURVO RP3A</t>
        </is>
      </c>
      <c r="C2761" s="5" t="inlineStr">
        <is>
          <t>FERRETERIA GENERAL</t>
        </is>
      </c>
      <c r="D2761" s="11" t="n">
        <v>20</v>
      </c>
      <c r="E2761" s="12" t="n">
        <v>12937.5</v>
      </c>
      <c r="F2761" s="12" t="n">
        <v>45624.73</v>
      </c>
      <c r="G2761" s="14">
        <f>E2761/SUM(E$2:E$4165)</f>
        <v/>
      </c>
      <c r="H2761" s="14">
        <f>H2760+G2761</f>
        <v/>
      </c>
      <c r="I2761" s="5">
        <f>IF(H2761&lt;=p_rot_a,"A",IF(H2761&lt;=p_rot_b,"B","C"))</f>
        <v/>
      </c>
      <c r="J2761" s="5" t="inlineStr">
        <is>
          <t>NO</t>
        </is>
      </c>
    </row>
    <row r="2762">
      <c r="A2762" s="5" t="inlineStr">
        <is>
          <t>436992911</t>
        </is>
      </c>
      <c r="B2762" s="5" t="inlineStr">
        <is>
          <t>LAVATORIO TIPO BOWL MARMOL GRIS CLARO FF-9039SH 41CM X 34CM X 14CM</t>
        </is>
      </c>
      <c r="C2762" s="5" t="inlineStr">
        <is>
          <t>IMPORTACION LOZA</t>
        </is>
      </c>
      <c r="D2762" s="11" t="n">
        <v>1</v>
      </c>
      <c r="E2762" s="12" t="n">
        <v>12930.96</v>
      </c>
      <c r="F2762" s="12" t="n">
        <v>25861.91</v>
      </c>
      <c r="G2762" s="14">
        <f>E2762/SUM(E$2:E$4165)</f>
        <v/>
      </c>
      <c r="H2762" s="14">
        <f>H2761+G2762</f>
        <v/>
      </c>
      <c r="I2762" s="5">
        <f>IF(H2762&lt;=p_rot_a,"A",IF(H2762&lt;=p_rot_b,"B","C"))</f>
        <v/>
      </c>
      <c r="J2762" s="5" t="inlineStr">
        <is>
          <t>NO</t>
        </is>
      </c>
    </row>
    <row r="2763">
      <c r="A2763" s="5" t="inlineStr">
        <is>
          <t>15191</t>
        </is>
      </c>
      <c r="B2763" s="5" t="inlineStr">
        <is>
          <t>TOTAL TIJERA HOJALATERO 10 THT524101</t>
        </is>
      </c>
      <c r="C2763" s="5" t="inlineStr">
        <is>
          <t>FERRETERIA GENERAL</t>
        </is>
      </c>
      <c r="D2763" s="11" t="n">
        <v>12</v>
      </c>
      <c r="E2763" s="12" t="n">
        <v>12927.62</v>
      </c>
      <c r="F2763" s="12" t="n">
        <v>40817.22</v>
      </c>
      <c r="G2763" s="14">
        <f>E2763/SUM(E$2:E$4165)</f>
        <v/>
      </c>
      <c r="H2763" s="14">
        <f>H2762+G2763</f>
        <v/>
      </c>
      <c r="I2763" s="5">
        <f>IF(H2763&lt;=p_rot_a,"A",IF(H2763&lt;=p_rot_b,"B","C"))</f>
        <v/>
      </c>
      <c r="J2763" s="5" t="inlineStr">
        <is>
          <t>NO</t>
        </is>
      </c>
    </row>
    <row r="2764">
      <c r="A2764" s="5" t="inlineStr">
        <is>
          <t>PINT-AN-0018</t>
        </is>
      </c>
      <c r="B2764" s="5" t="inlineStr">
        <is>
          <t>LANCO ANTICORROSIVO IND AZUL 1/4 AC3436-5</t>
        </is>
      </c>
      <c r="C2764" s="5" t="inlineStr">
        <is>
          <t>ANTICORROSIVOS Y BASE ACEITE</t>
        </is>
      </c>
      <c r="D2764" s="11" t="n">
        <v>10</v>
      </c>
      <c r="E2764" s="12" t="n">
        <v>12927.03</v>
      </c>
      <c r="F2764" s="12" t="n">
        <v>44235.03</v>
      </c>
      <c r="G2764" s="14">
        <f>E2764/SUM(E$2:E$4165)</f>
        <v/>
      </c>
      <c r="H2764" s="14">
        <f>H2763+G2764</f>
        <v/>
      </c>
      <c r="I2764" s="5">
        <f>IF(H2764&lt;=p_rot_a,"A",IF(H2764&lt;=p_rot_b,"B","C"))</f>
        <v/>
      </c>
      <c r="J2764" s="5" t="inlineStr">
        <is>
          <t>NO</t>
        </is>
      </c>
    </row>
    <row r="2765">
      <c r="A2765" s="5" t="inlineStr">
        <is>
          <t>PINT-PA-0051</t>
        </is>
      </c>
      <c r="B2765" s="5" t="inlineStr">
        <is>
          <t>LANCO SUPER COAT SATIN TINT 1/4 SC3732-5</t>
        </is>
      </c>
      <c r="C2765" s="5" t="inlineStr">
        <is>
          <t>PINTURA ACRILICA</t>
        </is>
      </c>
      <c r="D2765" s="11" t="n">
        <v>6</v>
      </c>
      <c r="E2765" s="12" t="n">
        <v>12909</v>
      </c>
      <c r="F2765" s="12" t="n">
        <v>30000</v>
      </c>
      <c r="G2765" s="14">
        <f>E2765/SUM(E$2:E$4165)</f>
        <v/>
      </c>
      <c r="H2765" s="14">
        <f>H2764+G2765</f>
        <v/>
      </c>
      <c r="I2765" s="5">
        <f>IF(H2765&lt;=p_rot_a,"A",IF(H2765&lt;=p_rot_b,"B","C"))</f>
        <v/>
      </c>
      <c r="J2765" s="5" t="inlineStr">
        <is>
          <t>NO</t>
        </is>
      </c>
    </row>
    <row r="2766">
      <c r="A2766" s="5" t="inlineStr">
        <is>
          <t>351100300990826</t>
        </is>
      </c>
      <c r="B2766" s="5" t="inlineStr">
        <is>
          <t xml:space="preserve">ZESTA BOLSA BASURA JARDIN </t>
        </is>
      </c>
      <c r="C2766" s="5" t="inlineStr">
        <is>
          <t>FERRETERIA GENERAL</t>
        </is>
      </c>
      <c r="D2766" s="11" t="n">
        <v>27</v>
      </c>
      <c r="E2766" s="12" t="n">
        <v>12902.2</v>
      </c>
      <c r="F2766" s="12" t="n">
        <v>35570.05</v>
      </c>
      <c r="G2766" s="14">
        <f>E2766/SUM(E$2:E$4165)</f>
        <v/>
      </c>
      <c r="H2766" s="14">
        <f>H2765+G2766</f>
        <v/>
      </c>
      <c r="I2766" s="5">
        <f>IF(H2766&lt;=p_rot_a,"A",IF(H2766&lt;=p_rot_b,"B","C"))</f>
        <v/>
      </c>
      <c r="J2766" s="5" t="inlineStr">
        <is>
          <t>NO</t>
        </is>
      </c>
    </row>
    <row r="2767">
      <c r="A2767" s="5" t="inlineStr">
        <is>
          <t>5484754</t>
        </is>
      </c>
      <c r="B2767" s="5" t="inlineStr">
        <is>
          <t xml:space="preserve">AGUILA DERIVADOR POLARIZADO 6 TOMAS 1146 </t>
        </is>
      </c>
      <c r="C2767" s="5" t="inlineStr">
        <is>
          <t>ACCESORIOS ELECTRICOS Y CABLES</t>
        </is>
      </c>
      <c r="D2767" s="11" t="n">
        <v>12</v>
      </c>
      <c r="E2767" s="12" t="n">
        <v>12894.93</v>
      </c>
      <c r="F2767" s="12" t="n">
        <v>45132.26</v>
      </c>
      <c r="G2767" s="14">
        <f>E2767/SUM(E$2:E$4165)</f>
        <v/>
      </c>
      <c r="H2767" s="14">
        <f>H2766+G2767</f>
        <v/>
      </c>
      <c r="I2767" s="5">
        <f>IF(H2767&lt;=p_rot_a,"A",IF(H2767&lt;=p_rot_b,"B","C"))</f>
        <v/>
      </c>
      <c r="J2767" s="5" t="inlineStr">
        <is>
          <t>NO</t>
        </is>
      </c>
    </row>
    <row r="2768">
      <c r="A2768" s="5" t="inlineStr">
        <is>
          <t>351100300991388</t>
        </is>
      </c>
      <c r="B2768" s="5" t="inlineStr">
        <is>
          <t>METALES LLAVE CHORRO PALANCA MET-011</t>
        </is>
      </c>
      <c r="C2768" s="5" t="inlineStr">
        <is>
          <t>GRIFERIA - ACC. BAÑO Y COCINA</t>
        </is>
      </c>
      <c r="D2768" s="11" t="n">
        <v>13</v>
      </c>
      <c r="E2768" s="12" t="n">
        <v>12876.41</v>
      </c>
      <c r="F2768" s="12" t="n">
        <v>38121.77</v>
      </c>
      <c r="G2768" s="14">
        <f>E2768/SUM(E$2:E$4165)</f>
        <v/>
      </c>
      <c r="H2768" s="14">
        <f>H2767+G2768</f>
        <v/>
      </c>
      <c r="I2768" s="5">
        <f>IF(H2768&lt;=p_rot_a,"A",IF(H2768&lt;=p_rot_b,"B","C"))</f>
        <v/>
      </c>
      <c r="J2768" s="5" t="inlineStr">
        <is>
          <t>NO</t>
        </is>
      </c>
    </row>
    <row r="2769">
      <c r="A2769" s="5" t="inlineStr">
        <is>
          <t>351100300990621</t>
        </is>
      </c>
      <c r="B2769" s="5" t="inlineStr">
        <is>
          <t>RESISTOL CEMENTO DE CONTACTO 1/16</t>
        </is>
      </c>
      <c r="C2769" s="5" t="inlineStr">
        <is>
          <t>FERRETERIA GENERAL</t>
        </is>
      </c>
      <c r="D2769" s="11" t="n">
        <v>14</v>
      </c>
      <c r="E2769" s="12" t="n">
        <v>12845.32</v>
      </c>
      <c r="F2769" s="12" t="n">
        <v>34967.68</v>
      </c>
      <c r="G2769" s="14">
        <f>E2769/SUM(E$2:E$4165)</f>
        <v/>
      </c>
      <c r="H2769" s="14">
        <f>H2768+G2769</f>
        <v/>
      </c>
      <c r="I2769" s="5">
        <f>IF(H2769&lt;=p_rot_a,"A",IF(H2769&lt;=p_rot_b,"B","C"))</f>
        <v/>
      </c>
      <c r="J2769" s="5" t="inlineStr">
        <is>
          <t>NO</t>
        </is>
      </c>
    </row>
    <row r="2770">
      <c r="A2770" s="5" t="inlineStr">
        <is>
          <t>351100300992093</t>
        </is>
      </c>
      <c r="B2770" s="5" t="inlineStr">
        <is>
          <t>WADFOW ATORNILLO GYPSUM INALAMBRICO SIN BATERIA 20V WDS20428</t>
        </is>
      </c>
      <c r="C2770" s="5" t="inlineStr">
        <is>
          <t>SIN CATEGORIA</t>
        </is>
      </c>
      <c r="D2770" s="11" t="n">
        <v>2</v>
      </c>
      <c r="E2770" s="12" t="n">
        <v>12830.77</v>
      </c>
      <c r="F2770" s="12" t="n">
        <v>51535.4</v>
      </c>
      <c r="G2770" s="14">
        <f>E2770/SUM(E$2:E$4165)</f>
        <v/>
      </c>
      <c r="H2770" s="14">
        <f>H2769+G2770</f>
        <v/>
      </c>
      <c r="I2770" s="5">
        <f>IF(H2770&lt;=p_rot_a,"A",IF(H2770&lt;=p_rot_b,"B","C"))</f>
        <v/>
      </c>
      <c r="J2770" s="5" t="inlineStr">
        <is>
          <t>NO</t>
        </is>
      </c>
    </row>
    <row r="2771">
      <c r="A2771" s="5" t="inlineStr">
        <is>
          <t>351100300992921</t>
        </is>
      </c>
      <c r="B2771" s="5" t="inlineStr">
        <is>
          <t>LIQUIDACION FREGADERO IZQUIERDO PARCHE 50CM X 100CM + CACHERA CROMADA LORIENT P-11632 + DESAGUE</t>
        </is>
      </c>
      <c r="C2771" s="5" t="inlineStr">
        <is>
          <t>GRIFERIA - ACC. BAÑO Y COCINA</t>
        </is>
      </c>
      <c r="D2771" s="11" t="n">
        <v>2</v>
      </c>
      <c r="E2771" s="12" t="n">
        <v>12829.41</v>
      </c>
      <c r="F2771" s="12" t="n">
        <v>58584.07</v>
      </c>
      <c r="G2771" s="14">
        <f>E2771/SUM(E$2:E$4165)</f>
        <v/>
      </c>
      <c r="H2771" s="14">
        <f>H2770+G2771</f>
        <v/>
      </c>
      <c r="I2771" s="5">
        <f>IF(H2771&lt;=p_rot_a,"A",IF(H2771&lt;=p_rot_b,"B","C"))</f>
        <v/>
      </c>
      <c r="J2771" s="5" t="inlineStr">
        <is>
          <t>NO</t>
        </is>
      </c>
    </row>
    <row r="2772">
      <c r="A2772" s="5" t="inlineStr">
        <is>
          <t>7494</t>
        </is>
      </c>
      <c r="B2772" s="5" t="inlineStr">
        <is>
          <t>CLAVO 2 SC</t>
        </is>
      </c>
      <c r="C2772" s="5" t="inlineStr">
        <is>
          <t>FERRETERIA GENERAL</t>
        </is>
      </c>
      <c r="D2772" s="11" t="n">
        <v>16.5</v>
      </c>
      <c r="E2772" s="12" t="n">
        <v>12795.51</v>
      </c>
      <c r="F2772" s="12" t="n">
        <v>21570.04</v>
      </c>
      <c r="G2772" s="14">
        <f>E2772/SUM(E$2:E$4165)</f>
        <v/>
      </c>
      <c r="H2772" s="14">
        <f>H2771+G2772</f>
        <v/>
      </c>
      <c r="I2772" s="5">
        <f>IF(H2772&lt;=p_rot_a,"A",IF(H2772&lt;=p_rot_b,"B","C"))</f>
        <v/>
      </c>
      <c r="J2772" s="5" t="inlineStr">
        <is>
          <t>NO</t>
        </is>
      </c>
    </row>
    <row r="2773">
      <c r="A2773" s="5" t="inlineStr">
        <is>
          <t>30114</t>
        </is>
      </c>
      <c r="B2773" s="5" t="inlineStr">
        <is>
          <t>AGUILA EXTENSION ELECTRICA 2.7 MTS / 9</t>
        </is>
      </c>
      <c r="C2773" s="5" t="inlineStr">
        <is>
          <t>ACCESORIOS ELECTRICOS Y CABLES</t>
        </is>
      </c>
      <c r="D2773" s="11" t="n">
        <v>18</v>
      </c>
      <c r="E2773" s="12" t="n">
        <v>12788.56</v>
      </c>
      <c r="F2773" s="12" t="n">
        <v>43318.8</v>
      </c>
      <c r="G2773" s="14">
        <f>E2773/SUM(E$2:E$4165)</f>
        <v/>
      </c>
      <c r="H2773" s="14">
        <f>H2772+G2773</f>
        <v/>
      </c>
      <c r="I2773" s="5">
        <f>IF(H2773&lt;=p_rot_a,"A",IF(H2773&lt;=p_rot_b,"B","C"))</f>
        <v/>
      </c>
      <c r="J2773" s="5" t="inlineStr">
        <is>
          <t>NO</t>
        </is>
      </c>
    </row>
    <row r="2774">
      <c r="A2774" s="5" t="inlineStr">
        <is>
          <t>72398</t>
        </is>
      </c>
      <c r="B2774" s="5" t="inlineStr">
        <is>
          <t>PFISTER EMBOLO LLAVE EMPOTRAR CUARTO VUELTA S741750</t>
        </is>
      </c>
      <c r="C2774" s="5" t="inlineStr">
        <is>
          <t>GRIFERIA - ACC. BAÑO Y COCINA</t>
        </is>
      </c>
      <c r="D2774" s="11" t="n">
        <v>12</v>
      </c>
      <c r="E2774" s="12" t="n">
        <v>12741.98</v>
      </c>
      <c r="F2774" s="12" t="n">
        <v>45357.98</v>
      </c>
      <c r="G2774" s="14">
        <f>E2774/SUM(E$2:E$4165)</f>
        <v/>
      </c>
      <c r="H2774" s="14">
        <f>H2773+G2774</f>
        <v/>
      </c>
      <c r="I2774" s="5">
        <f>IF(H2774&lt;=p_rot_a,"A",IF(H2774&lt;=p_rot_b,"B","C"))</f>
        <v/>
      </c>
      <c r="J2774" s="5" t="inlineStr">
        <is>
          <t>NO</t>
        </is>
      </c>
    </row>
    <row r="2775">
      <c r="A2775" s="5" t="inlineStr">
        <is>
          <t>351100300991306</t>
        </is>
      </c>
      <c r="B2775" s="5" t="inlineStr">
        <is>
          <t>TRUPER BROCA VIDRIO Y AZULEJO 1/4 BVI-1/4</t>
        </is>
      </c>
      <c r="C2775" s="5" t="inlineStr">
        <is>
          <t>FERRETERIA GENERAL</t>
        </is>
      </c>
      <c r="D2775" s="11" t="n">
        <v>33</v>
      </c>
      <c r="E2775" s="12" t="n">
        <v>12739.09</v>
      </c>
      <c r="F2775" s="12" t="n">
        <v>34525</v>
      </c>
      <c r="G2775" s="14">
        <f>E2775/SUM(E$2:E$4165)</f>
        <v/>
      </c>
      <c r="H2775" s="14">
        <f>H2774+G2775</f>
        <v/>
      </c>
      <c r="I2775" s="5">
        <f>IF(H2775&lt;=p_rot_a,"A",IF(H2775&lt;=p_rot_b,"B","C"))</f>
        <v/>
      </c>
      <c r="J2775" s="5" t="inlineStr">
        <is>
          <t>NO</t>
        </is>
      </c>
    </row>
    <row r="2776">
      <c r="A2776" s="5" t="inlineStr">
        <is>
          <t>320992911</t>
        </is>
      </c>
      <c r="B2776" s="5" t="inlineStr">
        <is>
          <t>LAVATORIO TIPO BOWL DIAMANTE BLANCO FF-9028 40CM X 40CM X 16CM</t>
        </is>
      </c>
      <c r="C2776" s="5" t="inlineStr">
        <is>
          <t>IMPORTACION LOZA</t>
        </is>
      </c>
      <c r="D2776" s="11" t="n">
        <v>1</v>
      </c>
      <c r="E2776" s="12" t="n">
        <v>12735.38</v>
      </c>
      <c r="F2776" s="12" t="n">
        <v>25584.07</v>
      </c>
      <c r="G2776" s="14">
        <f>E2776/SUM(E$2:E$4165)</f>
        <v/>
      </c>
      <c r="H2776" s="14">
        <f>H2775+G2776</f>
        <v/>
      </c>
      <c r="I2776" s="5">
        <f>IF(H2776&lt;=p_rot_a,"A",IF(H2776&lt;=p_rot_b,"B","C"))</f>
        <v/>
      </c>
      <c r="J2776" s="5" t="inlineStr">
        <is>
          <t>NO</t>
        </is>
      </c>
    </row>
    <row r="2777">
      <c r="A2777" s="5" t="inlineStr">
        <is>
          <t>351100300991586</t>
        </is>
      </c>
      <c r="B2777" s="5" t="inlineStr">
        <is>
          <t>$$ BOXER LLAVE FREGADERO MONOC NT16210-1</t>
        </is>
      </c>
      <c r="C2777" s="5" t="inlineStr">
        <is>
          <t>GRIFERIA - ACC. BAÑO Y COCINA</t>
        </is>
      </c>
      <c r="D2777" s="11" t="n">
        <v>6</v>
      </c>
      <c r="E2777" s="12" t="n">
        <v>12693.47</v>
      </c>
      <c r="F2777" s="12" t="n">
        <v>46185.47</v>
      </c>
      <c r="G2777" s="14">
        <f>E2777/SUM(E$2:E$4165)</f>
        <v/>
      </c>
      <c r="H2777" s="14">
        <f>H2776+G2777</f>
        <v/>
      </c>
      <c r="I2777" s="5">
        <f>IF(H2777&lt;=p_rot_a,"A",IF(H2777&lt;=p_rot_b,"B","C"))</f>
        <v/>
      </c>
      <c r="J2777" s="5" t="inlineStr">
        <is>
          <t>NO</t>
        </is>
      </c>
    </row>
    <row r="2778">
      <c r="A2778" s="5" t="inlineStr">
        <is>
          <t>4161</t>
        </is>
      </c>
      <c r="B2778" s="5" t="inlineStr">
        <is>
          <t>TOTAL DISCO METAL 41/2 CORTE GRUESO  AT000660</t>
        </is>
      </c>
      <c r="C2778" s="5" t="inlineStr">
        <is>
          <t>SIN CATEGORIA</t>
        </is>
      </c>
      <c r="D2778" s="11" t="n">
        <v>34</v>
      </c>
      <c r="E2778" s="12" t="n">
        <v>12693.44</v>
      </c>
      <c r="F2778" s="12" t="n">
        <v>20857.52</v>
      </c>
      <c r="G2778" s="14">
        <f>E2778/SUM(E$2:E$4165)</f>
        <v/>
      </c>
      <c r="H2778" s="14">
        <f>H2777+G2778</f>
        <v/>
      </c>
      <c r="I2778" s="5">
        <f>IF(H2778&lt;=p_rot_a,"A",IF(H2778&lt;=p_rot_b,"B","C"))</f>
        <v/>
      </c>
      <c r="J2778" s="5" t="inlineStr">
        <is>
          <t>NO</t>
        </is>
      </c>
    </row>
    <row r="2779">
      <c r="A2779" s="5" t="inlineStr">
        <is>
          <t>1151</t>
        </is>
      </c>
      <c r="B2779" s="5" t="inlineStr">
        <is>
          <t>TOTAL ESMERILADORA 41/2  INALAMBRICO 1 BATERIA 20V UTAGLI2011582</t>
        </is>
      </c>
      <c r="C2779" s="5" t="inlineStr">
        <is>
          <t>HERRAMIENTA ELECTRICA</t>
        </is>
      </c>
      <c r="D2779" s="11" t="n">
        <v>1</v>
      </c>
      <c r="E2779" s="12" t="n">
        <v>12667.85</v>
      </c>
      <c r="F2779" s="12" t="n">
        <v>63339.26</v>
      </c>
      <c r="G2779" s="14">
        <f>E2779/SUM(E$2:E$4165)</f>
        <v/>
      </c>
      <c r="H2779" s="14">
        <f>H2778+G2779</f>
        <v/>
      </c>
      <c r="I2779" s="5">
        <f>IF(H2779&lt;=p_rot_a,"A",IF(H2779&lt;=p_rot_b,"B","C"))</f>
        <v/>
      </c>
      <c r="J2779" s="5" t="inlineStr">
        <is>
          <t>NO</t>
        </is>
      </c>
    </row>
    <row r="2780">
      <c r="A2780" s="5" t="inlineStr">
        <is>
          <t>351100300992665</t>
        </is>
      </c>
      <c r="B2780" s="5" t="inlineStr">
        <is>
          <t>LAMINA NUEVA TEC XL ONDAS PLATA J01-11 1.22 X. 2.80M 5MM MATE FIBRA BAMBU CARBON PVC IMITACION PIEDR</t>
        </is>
      </c>
      <c r="C2780" s="5" t="inlineStr">
        <is>
          <t>IMPORTACION LAMINA PVC, BAMBU, ACC</t>
        </is>
      </c>
      <c r="D2780" s="11" t="n">
        <v>1</v>
      </c>
      <c r="E2780" s="12" t="n">
        <v>12642.91</v>
      </c>
      <c r="F2780" s="12" t="n">
        <v>25751.35</v>
      </c>
      <c r="G2780" s="14">
        <f>E2780/SUM(E$2:E$4165)</f>
        <v/>
      </c>
      <c r="H2780" s="14">
        <f>H2779+G2780</f>
        <v/>
      </c>
      <c r="I2780" s="5">
        <f>IF(H2780&lt;=p_rot_a,"A",IF(H2780&lt;=p_rot_b,"B","C"))</f>
        <v/>
      </c>
      <c r="J2780" s="5" t="inlineStr">
        <is>
          <t>NO</t>
        </is>
      </c>
    </row>
    <row r="2781">
      <c r="A2781" s="5" t="inlineStr">
        <is>
          <t>PINT-BT-0021</t>
        </is>
      </c>
      <c r="B2781" s="5" t="inlineStr">
        <is>
          <t>DICOLOR TINTE MADERA CLASICO SCAN LITRO COD M 98 03</t>
        </is>
      </c>
      <c r="C2781" s="5" t="inlineStr">
        <is>
          <t>BARNIZ Y TINTES</t>
        </is>
      </c>
      <c r="D2781" s="11" t="n">
        <v>6</v>
      </c>
      <c r="E2781" s="12" t="n">
        <v>12631.68</v>
      </c>
      <c r="F2781" s="12" t="n">
        <v>44210.88</v>
      </c>
      <c r="G2781" s="14">
        <f>E2781/SUM(E$2:E$4165)</f>
        <v/>
      </c>
      <c r="H2781" s="14">
        <f>H2780+G2781</f>
        <v/>
      </c>
      <c r="I2781" s="5">
        <f>IF(H2781&lt;=p_rot_a,"A",IF(H2781&lt;=p_rot_b,"B","C"))</f>
        <v/>
      </c>
      <c r="J2781" s="5" t="inlineStr">
        <is>
          <t>NO</t>
        </is>
      </c>
    </row>
    <row r="2782">
      <c r="A2782" s="5" t="inlineStr">
        <is>
          <t>14100011</t>
        </is>
      </c>
      <c r="B2782" s="5" t="inlineStr">
        <is>
          <t>PUERTA CEDRO 7 TABLEROS 80 X 210 CM</t>
        </is>
      </c>
      <c r="C2782" s="5" t="inlineStr">
        <is>
          <t>SIN CATEGORIA</t>
        </is>
      </c>
      <c r="D2782" s="11" t="n">
        <v>1</v>
      </c>
      <c r="E2782" s="12" t="n">
        <v>12610.59</v>
      </c>
      <c r="F2782" s="12" t="n">
        <v>73141.59</v>
      </c>
      <c r="G2782" s="14">
        <f>E2782/SUM(E$2:E$4165)</f>
        <v/>
      </c>
      <c r="H2782" s="14">
        <f>H2781+G2782</f>
        <v/>
      </c>
      <c r="I2782" s="5">
        <f>IF(H2782&lt;=p_rot_a,"A",IF(H2782&lt;=p_rot_b,"B","C"))</f>
        <v/>
      </c>
      <c r="J2782" s="5" t="inlineStr">
        <is>
          <t>NO</t>
        </is>
      </c>
    </row>
    <row r="2783">
      <c r="A2783" s="5" t="inlineStr">
        <is>
          <t>73740</t>
        </is>
      </c>
      <c r="B2783" s="5" t="inlineStr">
        <is>
          <t>TOTAL DISCO DIAMANTADO TURBO 7 TAC2131801</t>
        </is>
      </c>
      <c r="C2783" s="5" t="inlineStr">
        <is>
          <t>FERRETERIA GENERAL</t>
        </is>
      </c>
      <c r="D2783" s="11" t="n">
        <v>7</v>
      </c>
      <c r="E2783" s="12" t="n">
        <v>12590.67</v>
      </c>
      <c r="F2783" s="12" t="n">
        <v>38436.63</v>
      </c>
      <c r="G2783" s="14">
        <f>E2783/SUM(E$2:E$4165)</f>
        <v/>
      </c>
      <c r="H2783" s="14">
        <f>H2782+G2783</f>
        <v/>
      </c>
      <c r="I2783" s="5">
        <f>IF(H2783&lt;=p_rot_a,"A",IF(H2783&lt;=p_rot_b,"B","C"))</f>
        <v/>
      </c>
      <c r="J2783" s="5" t="inlineStr">
        <is>
          <t>NO</t>
        </is>
      </c>
    </row>
    <row r="2784">
      <c r="A2784" s="5" t="inlineStr">
        <is>
          <t>351100300990449</t>
        </is>
      </c>
      <c r="B2784" s="5" t="inlineStr">
        <is>
          <t>SOPLADORA ELECTRICA 960W 110V SOPLA-960 TRUPER</t>
        </is>
      </c>
      <c r="C2784" s="5" t="inlineStr">
        <is>
          <t>HERRAMIENTA ELECTRICA</t>
        </is>
      </c>
      <c r="D2784" s="11" t="n">
        <v>2</v>
      </c>
      <c r="E2784" s="12" t="n">
        <v>12567.83</v>
      </c>
      <c r="F2784" s="12" t="n">
        <v>41766.51</v>
      </c>
      <c r="G2784" s="14">
        <f>E2784/SUM(E$2:E$4165)</f>
        <v/>
      </c>
      <c r="H2784" s="14">
        <f>H2783+G2784</f>
        <v/>
      </c>
      <c r="I2784" s="5">
        <f>IF(H2784&lt;=p_rot_a,"A",IF(H2784&lt;=p_rot_b,"B","C"))</f>
        <v/>
      </c>
      <c r="J2784" s="5" t="inlineStr">
        <is>
          <t>NO</t>
        </is>
      </c>
    </row>
    <row r="2785">
      <c r="A2785" s="5" t="inlineStr">
        <is>
          <t>34543453</t>
        </is>
      </c>
      <c r="B2785" s="5" t="inlineStr">
        <is>
          <t>TOTAL ALICATE UNIVERSAL 6 THT210606S</t>
        </is>
      </c>
      <c r="C2785" s="5" t="inlineStr">
        <is>
          <t>FERRETERIA GENERAL</t>
        </is>
      </c>
      <c r="D2785" s="11" t="n">
        <v>15</v>
      </c>
      <c r="E2785" s="12" t="n">
        <v>12543.04</v>
      </c>
      <c r="F2785" s="12" t="n">
        <v>44345.89</v>
      </c>
      <c r="G2785" s="14">
        <f>E2785/SUM(E$2:E$4165)</f>
        <v/>
      </c>
      <c r="H2785" s="14">
        <f>H2784+G2785</f>
        <v/>
      </c>
      <c r="I2785" s="5">
        <f>IF(H2785&lt;=p_rot_a,"A",IF(H2785&lt;=p_rot_b,"B","C"))</f>
        <v/>
      </c>
      <c r="J2785" s="5" t="inlineStr">
        <is>
          <t>NO</t>
        </is>
      </c>
    </row>
    <row r="2786">
      <c r="A2786" s="5" t="inlineStr">
        <is>
          <t>351100300991337</t>
        </is>
      </c>
      <c r="B2786" s="5" t="inlineStr">
        <is>
          <t>AQUABELLA MUEBLE DE BAÑO CON ESPEJO PG0020</t>
        </is>
      </c>
      <c r="C2786" s="5" t="inlineStr">
        <is>
          <t>LOZA SANITARIA</t>
        </is>
      </c>
      <c r="D2786" s="11" t="n">
        <v>1</v>
      </c>
      <c r="E2786" s="12" t="n">
        <v>12514.5</v>
      </c>
      <c r="F2786" s="12" t="n">
        <v>137659.5</v>
      </c>
      <c r="G2786" s="14">
        <f>E2786/SUM(E$2:E$4165)</f>
        <v/>
      </c>
      <c r="H2786" s="14">
        <f>H2785+G2786</f>
        <v/>
      </c>
      <c r="I2786" s="5">
        <f>IF(H2786&lt;=p_rot_a,"A",IF(H2786&lt;=p_rot_b,"B","C"))</f>
        <v/>
      </c>
      <c r="J2786" s="5" t="inlineStr">
        <is>
          <t>NO</t>
        </is>
      </c>
    </row>
    <row r="2787">
      <c r="A2787" s="5" t="inlineStr">
        <is>
          <t>997</t>
        </is>
      </c>
      <c r="B2787" s="5" t="inlineStr">
        <is>
          <t>CODO 1 1/2 X 45</t>
        </is>
      </c>
      <c r="C2787" s="5" t="inlineStr">
        <is>
          <t>TUBERIA PVC, CANOAS Y ACCESORIOS</t>
        </is>
      </c>
      <c r="D2787" s="11" t="n">
        <v>43</v>
      </c>
      <c r="E2787" s="12" t="n">
        <v>12495.79</v>
      </c>
      <c r="F2787" s="12" t="n">
        <v>22815.79</v>
      </c>
      <c r="G2787" s="14">
        <f>E2787/SUM(E$2:E$4165)</f>
        <v/>
      </c>
      <c r="H2787" s="14">
        <f>H2786+G2787</f>
        <v/>
      </c>
      <c r="I2787" s="5">
        <f>IF(H2787&lt;=p_rot_a,"A",IF(H2787&lt;=p_rot_b,"B","C"))</f>
        <v/>
      </c>
      <c r="J2787" s="5" t="inlineStr">
        <is>
          <t>NO</t>
        </is>
      </c>
    </row>
    <row r="2788">
      <c r="A2788" s="5" t="inlineStr">
        <is>
          <t>351100300991670</t>
        </is>
      </c>
      <c r="B2788" s="5" t="inlineStr">
        <is>
          <t>3M CINTA DOBLE CARA 110H USO INTERIOR 1/2 X 2.03 M</t>
        </is>
      </c>
      <c r="C2788" s="5" t="inlineStr">
        <is>
          <t>FERRETERIA GENERAL</t>
        </is>
      </c>
      <c r="D2788" s="11" t="n">
        <v>13</v>
      </c>
      <c r="E2788" s="12" t="n">
        <v>12488.14</v>
      </c>
      <c r="F2788" s="12" t="n">
        <v>43962.7</v>
      </c>
      <c r="G2788" s="14">
        <f>E2788/SUM(E$2:E$4165)</f>
        <v/>
      </c>
      <c r="H2788" s="14">
        <f>H2787+G2788</f>
        <v/>
      </c>
      <c r="I2788" s="5">
        <f>IF(H2788&lt;=p_rot_a,"A",IF(H2788&lt;=p_rot_b,"B","C"))</f>
        <v/>
      </c>
      <c r="J2788" s="5" t="inlineStr">
        <is>
          <t>NO</t>
        </is>
      </c>
    </row>
    <row r="2789">
      <c r="A2789" s="5" t="inlineStr">
        <is>
          <t>351100300992826</t>
        </is>
      </c>
      <c r="B2789" s="5" t="inlineStr">
        <is>
          <t>TRAMONTINA SET SARTENES 3 PIEZAS 20297/509</t>
        </is>
      </c>
      <c r="C2789" s="5" t="inlineStr">
        <is>
          <t>IMPORTACION FERRETERIA GENERAL</t>
        </is>
      </c>
      <c r="D2789" s="11" t="n">
        <v>4</v>
      </c>
      <c r="E2789" s="12" t="n">
        <v>12487.2</v>
      </c>
      <c r="F2789" s="12" t="n">
        <v>36113.15</v>
      </c>
      <c r="G2789" s="14">
        <f>E2789/SUM(E$2:E$4165)</f>
        <v/>
      </c>
      <c r="H2789" s="14">
        <f>H2788+G2789</f>
        <v/>
      </c>
      <c r="I2789" s="5">
        <f>IF(H2789&lt;=p_rot_a,"A",IF(H2789&lt;=p_rot_b,"B","C"))</f>
        <v/>
      </c>
      <c r="J2789" s="5" t="inlineStr">
        <is>
          <t>NO</t>
        </is>
      </c>
    </row>
    <row r="2790">
      <c r="A2790" s="5" t="inlineStr">
        <is>
          <t>9115</t>
        </is>
      </c>
      <c r="B2790" s="5" t="inlineStr">
        <is>
          <t>UNION 1 1/2 PVC</t>
        </is>
      </c>
      <c r="C2790" s="5" t="inlineStr">
        <is>
          <t>TUBERIA PVC, CANOAS Y ACCESORIOS</t>
        </is>
      </c>
      <c r="D2790" s="11" t="n">
        <v>40</v>
      </c>
      <c r="E2790" s="12" t="n">
        <v>12389.9</v>
      </c>
      <c r="F2790" s="12" t="n">
        <v>18087.1</v>
      </c>
      <c r="G2790" s="14">
        <f>E2790/SUM(E$2:E$4165)</f>
        <v/>
      </c>
      <c r="H2790" s="14">
        <f>H2789+G2790</f>
        <v/>
      </c>
      <c r="I2790" s="5">
        <f>IF(H2790&lt;=p_rot_a,"A",IF(H2790&lt;=p_rot_b,"B","C"))</f>
        <v/>
      </c>
      <c r="J2790" s="5" t="inlineStr">
        <is>
          <t>NO</t>
        </is>
      </c>
    </row>
    <row r="2791">
      <c r="A2791" s="5" t="inlineStr">
        <is>
          <t>PINT-PA-0022</t>
        </is>
      </c>
      <c r="B2791" s="5" t="inlineStr">
        <is>
          <t>LANCO MAXIMA PASTEL MATE 1/4 MA681-5</t>
        </is>
      </c>
      <c r="C2791" s="5" t="inlineStr">
        <is>
          <t>PINTURA ACRILICA</t>
        </is>
      </c>
      <c r="D2791" s="11" t="n">
        <v>6</v>
      </c>
      <c r="E2791" s="12" t="n">
        <v>12374.35</v>
      </c>
      <c r="F2791" s="12" t="n">
        <v>37308.85</v>
      </c>
      <c r="G2791" s="14">
        <f>E2791/SUM(E$2:E$4165)</f>
        <v/>
      </c>
      <c r="H2791" s="14">
        <f>H2790+G2791</f>
        <v/>
      </c>
      <c r="I2791" s="5">
        <f>IF(H2791&lt;=p_rot_a,"A",IF(H2791&lt;=p_rot_b,"B","C"))</f>
        <v/>
      </c>
      <c r="J2791" s="5" t="inlineStr">
        <is>
          <t>NO</t>
        </is>
      </c>
    </row>
    <row r="2792">
      <c r="A2792" s="5" t="inlineStr">
        <is>
          <t>7420</t>
        </is>
      </c>
      <c r="B2792" s="5" t="inlineStr">
        <is>
          <t>SIFON A LA PARED PVC 11/2X 11/4  T4202</t>
        </is>
      </c>
      <c r="C2792" s="5" t="inlineStr">
        <is>
          <t>FERRETERIA GENERAL</t>
        </is>
      </c>
      <c r="D2792" s="11" t="n">
        <v>18</v>
      </c>
      <c r="E2792" s="12" t="n">
        <v>12372.48</v>
      </c>
      <c r="F2792" s="12" t="n">
        <v>22300.92</v>
      </c>
      <c r="G2792" s="14">
        <f>E2792/SUM(E$2:E$4165)</f>
        <v/>
      </c>
      <c r="H2792" s="14">
        <f>H2791+G2792</f>
        <v/>
      </c>
      <c r="I2792" s="5">
        <f>IF(H2792&lt;=p_rot_a,"A",IF(H2792&lt;=p_rot_b,"B","C"))</f>
        <v/>
      </c>
      <c r="J2792" s="5" t="inlineStr">
        <is>
          <t>NO</t>
        </is>
      </c>
    </row>
    <row r="2793">
      <c r="A2793" s="5" t="inlineStr">
        <is>
          <t>10160017</t>
        </is>
      </c>
      <c r="B2793" s="5" t="inlineStr">
        <is>
          <t>TUBO IND. RECTANGULAR 1X11/2 1.20MM NEGRO</t>
        </is>
      </c>
      <c r="C2793" s="5" t="inlineStr">
        <is>
          <t>TUBERIA INDUSTRIAL</t>
        </is>
      </c>
      <c r="D2793" s="11" t="n">
        <v>17</v>
      </c>
      <c r="E2793" s="12" t="n">
        <v>12369.54</v>
      </c>
      <c r="F2793" s="12" t="n">
        <v>70295.34</v>
      </c>
      <c r="G2793" s="14">
        <f>E2793/SUM(E$2:E$4165)</f>
        <v/>
      </c>
      <c r="H2793" s="14">
        <f>H2792+G2793</f>
        <v/>
      </c>
      <c r="I2793" s="5">
        <f>IF(H2793&lt;=p_rot_a,"A",IF(H2793&lt;=p_rot_b,"B","C"))</f>
        <v/>
      </c>
      <c r="J2793" s="5" t="inlineStr">
        <is>
          <t>NO</t>
        </is>
      </c>
    </row>
    <row r="2794">
      <c r="A2794" s="5" t="inlineStr">
        <is>
          <t>6197</t>
        </is>
      </c>
      <c r="B2794" s="5" t="inlineStr">
        <is>
          <t>FELPA 3 GOLDEN STRIPE ANTIGOTEO</t>
        </is>
      </c>
      <c r="C2794" s="5" t="inlineStr">
        <is>
          <t>PINTURAS Y SELLADORES</t>
        </is>
      </c>
      <c r="D2794" s="11" t="n">
        <v>54</v>
      </c>
      <c r="E2794" s="12" t="n">
        <v>12363.85</v>
      </c>
      <c r="F2794" s="12" t="n">
        <v>43393.95</v>
      </c>
      <c r="G2794" s="14">
        <f>E2794/SUM(E$2:E$4165)</f>
        <v/>
      </c>
      <c r="H2794" s="14">
        <f>H2793+G2794</f>
        <v/>
      </c>
      <c r="I2794" s="5">
        <f>IF(H2794&lt;=p_rot_a,"A",IF(H2794&lt;=p_rot_b,"B","C"))</f>
        <v/>
      </c>
      <c r="J2794" s="5" t="inlineStr">
        <is>
          <t>NO</t>
        </is>
      </c>
    </row>
    <row r="2795">
      <c r="A2795" s="5" t="inlineStr">
        <is>
          <t>72760</t>
        </is>
      </c>
      <c r="B2795" s="5" t="inlineStr">
        <is>
          <t>BV GANCHO COLGAR DOBLE   F01442SN</t>
        </is>
      </c>
      <c r="C2795" s="5" t="inlineStr">
        <is>
          <t>FERRETERIA GENERAL</t>
        </is>
      </c>
      <c r="D2795" s="11" t="n">
        <v>13</v>
      </c>
      <c r="E2795" s="12" t="n">
        <v>12350.3</v>
      </c>
      <c r="F2795" s="12" t="n">
        <v>31669.3</v>
      </c>
      <c r="G2795" s="14">
        <f>E2795/SUM(E$2:E$4165)</f>
        <v/>
      </c>
      <c r="H2795" s="14">
        <f>H2794+G2795</f>
        <v/>
      </c>
      <c r="I2795" s="5">
        <f>IF(H2795&lt;=p_rot_a,"A",IF(H2795&lt;=p_rot_b,"B","C"))</f>
        <v/>
      </c>
      <c r="J2795" s="5" t="inlineStr">
        <is>
          <t>NO</t>
        </is>
      </c>
    </row>
    <row r="2796">
      <c r="A2796" s="5" t="inlineStr">
        <is>
          <t>351100300990789</t>
        </is>
      </c>
      <c r="B2796" s="5" t="inlineStr">
        <is>
          <t>CABLE CORDON VIAKON #20</t>
        </is>
      </c>
      <c r="C2796" s="5" t="inlineStr">
        <is>
          <t>ACCESORIOS ELECTRICOS Y CABLES</t>
        </is>
      </c>
      <c r="D2796" s="11" t="n">
        <v>220</v>
      </c>
      <c r="E2796" s="12" t="n">
        <v>12346.32</v>
      </c>
      <c r="F2796" s="12" t="n">
        <v>43096.55</v>
      </c>
      <c r="G2796" s="14">
        <f>E2796/SUM(E$2:E$4165)</f>
        <v/>
      </c>
      <c r="H2796" s="14">
        <f>H2795+G2796</f>
        <v/>
      </c>
      <c r="I2796" s="5">
        <f>IF(H2796&lt;=p_rot_a,"A",IF(H2796&lt;=p_rot_b,"B","C"))</f>
        <v/>
      </c>
      <c r="J2796" s="5" t="inlineStr">
        <is>
          <t>NO</t>
        </is>
      </c>
    </row>
    <row r="2797">
      <c r="A2797" s="5" t="inlineStr">
        <is>
          <t>351100300991155</t>
        </is>
      </c>
      <c r="B2797" s="5" t="inlineStr">
        <is>
          <t>TOTAL BROCA BISAGRA INVISIBLE 35MM TAC180351</t>
        </is>
      </c>
      <c r="C2797" s="5" t="inlineStr">
        <is>
          <t>FERRETERIA GENERAL</t>
        </is>
      </c>
      <c r="D2797" s="11" t="n">
        <v>12</v>
      </c>
      <c r="E2797" s="12" t="n">
        <v>12323.67</v>
      </c>
      <c r="F2797" s="12" t="n">
        <v>31971.32</v>
      </c>
      <c r="G2797" s="14">
        <f>E2797/SUM(E$2:E$4165)</f>
        <v/>
      </c>
      <c r="H2797" s="14">
        <f>H2796+G2797</f>
        <v/>
      </c>
      <c r="I2797" s="5">
        <f>IF(H2797&lt;=p_rot_a,"A",IF(H2797&lt;=p_rot_b,"B","C"))</f>
        <v/>
      </c>
      <c r="J2797" s="5" t="inlineStr">
        <is>
          <t>NO</t>
        </is>
      </c>
    </row>
    <row r="2798">
      <c r="A2798" s="5" t="inlineStr">
        <is>
          <t>7851</t>
        </is>
      </c>
      <c r="B2798" s="5" t="inlineStr">
        <is>
          <t>GAZA SIN FIN 2</t>
        </is>
      </c>
      <c r="C2798" s="5" t="inlineStr">
        <is>
          <t>FERRETERIA GENERAL</t>
        </is>
      </c>
      <c r="D2798" s="11" t="n">
        <v>58</v>
      </c>
      <c r="E2798" s="12" t="n">
        <v>12292.9</v>
      </c>
      <c r="F2798" s="12" t="n">
        <v>17893.96</v>
      </c>
      <c r="G2798" s="14">
        <f>E2798/SUM(E$2:E$4165)</f>
        <v/>
      </c>
      <c r="H2798" s="14">
        <f>H2797+G2798</f>
        <v/>
      </c>
      <c r="I2798" s="5">
        <f>IF(H2798&lt;=p_rot_a,"A",IF(H2798&lt;=p_rot_b,"B","C"))</f>
        <v/>
      </c>
      <c r="J2798" s="5" t="inlineStr">
        <is>
          <t>NO</t>
        </is>
      </c>
    </row>
    <row r="2799">
      <c r="A2799" s="5" t="inlineStr">
        <is>
          <t>8104</t>
        </is>
      </c>
      <c r="B2799" s="5" t="inlineStr">
        <is>
          <t>LAVATORIO MARMOL BEIGE ESPECIAL</t>
        </is>
      </c>
      <c r="C2799" s="5" t="inlineStr">
        <is>
          <t>LOZA</t>
        </is>
      </c>
      <c r="D2799" s="11" t="n">
        <v>1</v>
      </c>
      <c r="E2799" s="12" t="n">
        <v>12256.64</v>
      </c>
      <c r="F2799" s="12" t="n">
        <v>37256.64</v>
      </c>
      <c r="G2799" s="14">
        <f>E2799/SUM(E$2:E$4165)</f>
        <v/>
      </c>
      <c r="H2799" s="14">
        <f>H2798+G2799</f>
        <v/>
      </c>
      <c r="I2799" s="5">
        <f>IF(H2799&lt;=p_rot_a,"A",IF(H2799&lt;=p_rot_b,"B","C"))</f>
        <v/>
      </c>
      <c r="J2799" s="5" t="inlineStr">
        <is>
          <t>NO</t>
        </is>
      </c>
    </row>
    <row r="2800">
      <c r="A2800" s="5" t="inlineStr">
        <is>
          <t>71062</t>
        </is>
      </c>
      <c r="B2800" s="5" t="inlineStr">
        <is>
          <t>TOTAL PATA CHANCHO 24 X 1  3/16 X 5/5 THT431242</t>
        </is>
      </c>
      <c r="C2800" s="5" t="inlineStr">
        <is>
          <t>FERRETERIA GENERAL</t>
        </is>
      </c>
      <c r="D2800" s="11" t="n">
        <v>8</v>
      </c>
      <c r="E2800" s="12" t="n">
        <v>12222.8</v>
      </c>
      <c r="F2800" s="12" t="n">
        <v>40704.86</v>
      </c>
      <c r="G2800" s="14">
        <f>E2800/SUM(E$2:E$4165)</f>
        <v/>
      </c>
      <c r="H2800" s="14">
        <f>H2799+G2800</f>
        <v/>
      </c>
      <c r="I2800" s="5">
        <f>IF(H2800&lt;=p_rot_a,"A",IF(H2800&lt;=p_rot_b,"B","C"))</f>
        <v/>
      </c>
      <c r="J2800" s="5" t="inlineStr">
        <is>
          <t>NO</t>
        </is>
      </c>
    </row>
    <row r="2801">
      <c r="A2801" s="5" t="inlineStr">
        <is>
          <t>351100300992199</t>
        </is>
      </c>
      <c r="B2801" s="5" t="inlineStr">
        <is>
          <t>FANG 8016H CACHERA MONOCOMANDO GRIS PLOMO</t>
        </is>
      </c>
      <c r="C2801" s="5" t="inlineStr">
        <is>
          <t>IMPORTACION GRIFERIA</t>
        </is>
      </c>
      <c r="D2801" s="11" t="n">
        <v>3</v>
      </c>
      <c r="E2801" s="12" t="n">
        <v>12216.74</v>
      </c>
      <c r="F2801" s="12" t="n">
        <v>48672.57</v>
      </c>
      <c r="G2801" s="14">
        <f>E2801/SUM(E$2:E$4165)</f>
        <v/>
      </c>
      <c r="H2801" s="14">
        <f>H2800+G2801</f>
        <v/>
      </c>
      <c r="I2801" s="5">
        <f>IF(H2801&lt;=p_rot_a,"A",IF(H2801&lt;=p_rot_b,"B","C"))</f>
        <v/>
      </c>
      <c r="J2801" s="5" t="inlineStr">
        <is>
          <t>NO</t>
        </is>
      </c>
    </row>
    <row r="2802">
      <c r="A2802" s="5" t="inlineStr">
        <is>
          <t>10140031</t>
        </is>
      </c>
      <c r="B2802" s="5" t="inlineStr">
        <is>
          <t>TUBO ESTRUCT. RECTANGULAR 2X8 2.38MM NEGRO</t>
        </is>
      </c>
      <c r="C2802" s="5" t="inlineStr">
        <is>
          <t>SIN CATEGORIA</t>
        </is>
      </c>
      <c r="D2802" s="11" t="n">
        <v>2</v>
      </c>
      <c r="E2802" s="12" t="n">
        <v>12207.21</v>
      </c>
      <c r="F2802" s="12" t="n">
        <v>67694.50999999999</v>
      </c>
      <c r="G2802" s="14">
        <f>E2802/SUM(E$2:E$4165)</f>
        <v/>
      </c>
      <c r="H2802" s="14">
        <f>H2801+G2802</f>
        <v/>
      </c>
      <c r="I2802" s="5">
        <f>IF(H2802&lt;=p_rot_a,"A",IF(H2802&lt;=p_rot_b,"B","C"))</f>
        <v/>
      </c>
      <c r="J2802" s="5" t="inlineStr">
        <is>
          <t>NO</t>
        </is>
      </c>
    </row>
    <row r="2803">
      <c r="A2803" s="5" t="inlineStr">
        <is>
          <t>351100300992752</t>
        </is>
      </c>
      <c r="B2803" s="5" t="inlineStr">
        <is>
          <t>Cumbrera UPVC ESTRUCTURAL 2.5mm espesor color BLANCO</t>
        </is>
      </c>
      <c r="C2803" s="5" t="inlineStr">
        <is>
          <t>TECHOS UPVC</t>
        </is>
      </c>
      <c r="D2803" s="11" t="n">
        <v>8</v>
      </c>
      <c r="E2803" s="12" t="n">
        <v>12160</v>
      </c>
      <c r="F2803" s="12" t="n">
        <v>42560</v>
      </c>
      <c r="G2803" s="14">
        <f>E2803/SUM(E$2:E$4165)</f>
        <v/>
      </c>
      <c r="H2803" s="14">
        <f>H2802+G2803</f>
        <v/>
      </c>
      <c r="I2803" s="5">
        <f>IF(H2803&lt;=p_rot_a,"A",IF(H2803&lt;=p_rot_b,"B","C"))</f>
        <v/>
      </c>
      <c r="J2803" s="5" t="inlineStr">
        <is>
          <t>NO</t>
        </is>
      </c>
    </row>
    <row r="2804">
      <c r="A2804" s="5" t="inlineStr">
        <is>
          <t>932</t>
        </is>
      </c>
      <c r="B2804" s="5" t="inlineStr">
        <is>
          <t>UNION 1/2 HG</t>
        </is>
      </c>
      <c r="C2804" s="5" t="inlineStr">
        <is>
          <t>TUBERIA PVC, CANOAS Y ACCESORIOS</t>
        </is>
      </c>
      <c r="D2804" s="11" t="n">
        <v>53</v>
      </c>
      <c r="E2804" s="12" t="n">
        <v>12157.62</v>
      </c>
      <c r="F2804" s="12" t="n">
        <v>23937.42</v>
      </c>
      <c r="G2804" s="14">
        <f>E2804/SUM(E$2:E$4165)</f>
        <v/>
      </c>
      <c r="H2804" s="14">
        <f>H2803+G2804</f>
        <v/>
      </c>
      <c r="I2804" s="5">
        <f>IF(H2804&lt;=p_rot_a,"A",IF(H2804&lt;=p_rot_b,"B","C"))</f>
        <v/>
      </c>
      <c r="J2804" s="5" t="inlineStr">
        <is>
          <t>NO</t>
        </is>
      </c>
    </row>
    <row r="2805">
      <c r="A2805" s="5" t="inlineStr">
        <is>
          <t>72174</t>
        </is>
      </c>
      <c r="B2805" s="5" t="inlineStr">
        <is>
          <t>TRUPER ESCUADRA CARRPINTERO 12  EC-12</t>
        </is>
      </c>
      <c r="C2805" s="5" t="inlineStr">
        <is>
          <t>FERRETERIA GENERAL</t>
        </is>
      </c>
      <c r="D2805" s="11" t="n">
        <v>15</v>
      </c>
      <c r="E2805" s="12" t="n">
        <v>12155.6</v>
      </c>
      <c r="F2805" s="12" t="n">
        <v>41991.86</v>
      </c>
      <c r="G2805" s="14">
        <f>E2805/SUM(E$2:E$4165)</f>
        <v/>
      </c>
      <c r="H2805" s="14">
        <f>H2804+G2805</f>
        <v/>
      </c>
      <c r="I2805" s="5">
        <f>IF(H2805&lt;=p_rot_a,"A",IF(H2805&lt;=p_rot_b,"B","C"))</f>
        <v/>
      </c>
      <c r="J2805" s="5" t="inlineStr">
        <is>
          <t>NO</t>
        </is>
      </c>
    </row>
    <row r="2806">
      <c r="A2806" s="5" t="inlineStr">
        <is>
          <t>351100300991687</t>
        </is>
      </c>
      <c r="B2806" s="5" t="inlineStr">
        <is>
          <t>AKSI REGLETA 6 ENTRADAS 20CM A118906</t>
        </is>
      </c>
      <c r="C2806" s="5" t="inlineStr">
        <is>
          <t>ACCESORIOS ELECTRICOS Y CABLES</t>
        </is>
      </c>
      <c r="D2806" s="11" t="n">
        <v>10</v>
      </c>
      <c r="E2806" s="12" t="n">
        <v>12128</v>
      </c>
      <c r="F2806" s="12" t="n">
        <v>31280</v>
      </c>
      <c r="G2806" s="14">
        <f>E2806/SUM(E$2:E$4165)</f>
        <v/>
      </c>
      <c r="H2806" s="14">
        <f>H2805+G2806</f>
        <v/>
      </c>
      <c r="I2806" s="5">
        <f>IF(H2806&lt;=p_rot_a,"A",IF(H2806&lt;=p_rot_b,"B","C"))</f>
        <v/>
      </c>
      <c r="J2806" s="5" t="inlineStr">
        <is>
          <t>NO</t>
        </is>
      </c>
    </row>
    <row r="2807">
      <c r="A2807" s="5" t="inlineStr">
        <is>
          <t>351100300991963</t>
        </is>
      </c>
      <c r="B2807" s="5" t="inlineStr">
        <is>
          <t>TRUPER MANGUERA JARDIN 15M 4 CAPAS REFORZADA ROJA MAN-15X1/2X</t>
        </is>
      </c>
      <c r="C2807" s="5" t="inlineStr">
        <is>
          <t>FERRETERIA GENERAL</t>
        </is>
      </c>
      <c r="D2807" s="11" t="n">
        <v>6</v>
      </c>
      <c r="E2807" s="12" t="n">
        <v>12112.42</v>
      </c>
      <c r="F2807" s="12" t="n">
        <v>42393.48</v>
      </c>
      <c r="G2807" s="14">
        <f>E2807/SUM(E$2:E$4165)</f>
        <v/>
      </c>
      <c r="H2807" s="14">
        <f>H2806+G2807</f>
        <v/>
      </c>
      <c r="I2807" s="5">
        <f>IF(H2807&lt;=p_rot_a,"A",IF(H2807&lt;=p_rot_b,"B","C"))</f>
        <v/>
      </c>
      <c r="J2807" s="5" t="inlineStr">
        <is>
          <t>NO</t>
        </is>
      </c>
    </row>
    <row r="2808">
      <c r="A2808" s="5" t="inlineStr">
        <is>
          <t>1051</t>
        </is>
      </c>
      <c r="B2808" s="5" t="inlineStr">
        <is>
          <t>TUBO BIEX 11/4 SIN FORRO</t>
        </is>
      </c>
      <c r="C2808" s="5" t="inlineStr">
        <is>
          <t>ACCESORIOS ELECTRICOS Y CABLES</t>
        </is>
      </c>
      <c r="D2808" s="11" t="n">
        <v>15</v>
      </c>
      <c r="E2808" s="12" t="n">
        <v>12110.13</v>
      </c>
      <c r="F2808" s="12" t="n">
        <v>26548.65</v>
      </c>
      <c r="G2808" s="14">
        <f>E2808/SUM(E$2:E$4165)</f>
        <v/>
      </c>
      <c r="H2808" s="14">
        <f>H2807+G2808</f>
        <v/>
      </c>
      <c r="I2808" s="5">
        <f>IF(H2808&lt;=p_rot_a,"A",IF(H2808&lt;=p_rot_b,"B","C"))</f>
        <v/>
      </c>
      <c r="J2808" s="5" t="inlineStr">
        <is>
          <t>NO</t>
        </is>
      </c>
    </row>
    <row r="2809">
      <c r="A2809" s="5" t="inlineStr">
        <is>
          <t>PINT-PA-0072</t>
        </is>
      </c>
      <c r="B2809" s="5" t="inlineStr">
        <is>
          <t>MULTICOLOR PROMO 2.5GL ARENA MATE 1/2 CUBETA</t>
        </is>
      </c>
      <c r="C2809" s="5" t="inlineStr">
        <is>
          <t>PINTURA ACRILICA</t>
        </is>
      </c>
      <c r="D2809" s="11" t="n">
        <v>4</v>
      </c>
      <c r="E2809" s="12" t="n">
        <v>12107.96</v>
      </c>
      <c r="F2809" s="12" t="n">
        <v>40707.96</v>
      </c>
      <c r="G2809" s="14">
        <f>E2809/SUM(E$2:E$4165)</f>
        <v/>
      </c>
      <c r="H2809" s="14">
        <f>H2808+G2809</f>
        <v/>
      </c>
      <c r="I2809" s="5">
        <f>IF(H2809&lt;=p_rot_a,"A",IF(H2809&lt;=p_rot_b,"B","C"))</f>
        <v/>
      </c>
      <c r="J2809" s="5" t="inlineStr">
        <is>
          <t>NO</t>
        </is>
      </c>
    </row>
    <row r="2810">
      <c r="A2810" s="5" t="inlineStr">
        <is>
          <t>73905</t>
        </is>
      </c>
      <c r="B2810" s="5" t="inlineStr">
        <is>
          <t>TOTAL COROFIJA JUEGO DE LLAVES 8PCS  C/RATCH THT102RK086</t>
        </is>
      </c>
      <c r="C2810" s="5" t="inlineStr">
        <is>
          <t>FERRETERIA GENERAL</t>
        </is>
      </c>
      <c r="D2810" s="11" t="n">
        <v>3</v>
      </c>
      <c r="E2810" s="12" t="n">
        <v>12103.13</v>
      </c>
      <c r="F2810" s="12" t="n">
        <v>40952.33</v>
      </c>
      <c r="G2810" s="14">
        <f>E2810/SUM(E$2:E$4165)</f>
        <v/>
      </c>
      <c r="H2810" s="14">
        <f>H2809+G2810</f>
        <v/>
      </c>
      <c r="I2810" s="5">
        <f>IF(H2810&lt;=p_rot_a,"A",IF(H2810&lt;=p_rot_b,"B","C"))</f>
        <v/>
      </c>
      <c r="J2810" s="5" t="inlineStr">
        <is>
          <t>NO</t>
        </is>
      </c>
    </row>
    <row r="2811">
      <c r="A2811" s="5" t="inlineStr">
        <is>
          <t>351100300992069</t>
        </is>
      </c>
      <c r="B2811" s="5" t="inlineStr">
        <is>
          <t>TOTAL CIZALLA 36 THT113366</t>
        </is>
      </c>
      <c r="C2811" s="5" t="inlineStr">
        <is>
          <t>FERRETERIA GENERAL</t>
        </is>
      </c>
      <c r="D2811" s="11" t="n">
        <v>3</v>
      </c>
      <c r="E2811" s="12" t="n">
        <v>12091.47</v>
      </c>
      <c r="F2811" s="12" t="n">
        <v>48390.65</v>
      </c>
      <c r="G2811" s="14">
        <f>E2811/SUM(E$2:E$4165)</f>
        <v/>
      </c>
      <c r="H2811" s="14">
        <f>H2810+G2811</f>
        <v/>
      </c>
      <c r="I2811" s="5">
        <f>IF(H2811&lt;=p_rot_a,"A",IF(H2811&lt;=p_rot_b,"B","C"))</f>
        <v/>
      </c>
      <c r="J2811" s="5" t="inlineStr">
        <is>
          <t>NO</t>
        </is>
      </c>
    </row>
    <row r="2812">
      <c r="A2812" s="5" t="inlineStr">
        <is>
          <t>7892</t>
        </is>
      </c>
      <c r="B2812" s="5" t="inlineStr">
        <is>
          <t>PRESERVANTE GALON</t>
        </is>
      </c>
      <c r="C2812" s="5" t="inlineStr">
        <is>
          <t>FERRETERIA GENERAL</t>
        </is>
      </c>
      <c r="D2812" s="11" t="n">
        <v>3</v>
      </c>
      <c r="E2812" s="12" t="n">
        <v>12071.68</v>
      </c>
      <c r="F2812" s="12" t="n">
        <v>30093.54</v>
      </c>
      <c r="G2812" s="14">
        <f>E2812/SUM(E$2:E$4165)</f>
        <v/>
      </c>
      <c r="H2812" s="14">
        <f>H2811+G2812</f>
        <v/>
      </c>
      <c r="I2812" s="5">
        <f>IF(H2812&lt;=p_rot_a,"A",IF(H2812&lt;=p_rot_b,"B","C"))</f>
        <v/>
      </c>
      <c r="J2812" s="5" t="inlineStr">
        <is>
          <t>NO</t>
        </is>
      </c>
    </row>
    <row r="2813">
      <c r="A2813" s="5" t="inlineStr">
        <is>
          <t>72281</t>
        </is>
      </c>
      <c r="B2813" s="5" t="inlineStr">
        <is>
          <t>TAPON HULE REDONDO 1</t>
        </is>
      </c>
      <c r="C2813" s="5" t="inlineStr">
        <is>
          <t>FERRETERIA GENERAL</t>
        </is>
      </c>
      <c r="D2813" s="11" t="n">
        <v>279</v>
      </c>
      <c r="E2813" s="12" t="n">
        <v>12063.96</v>
      </c>
      <c r="F2813" s="12" t="n">
        <v>24443.19</v>
      </c>
      <c r="G2813" s="14">
        <f>E2813/SUM(E$2:E$4165)</f>
        <v/>
      </c>
      <c r="H2813" s="14">
        <f>H2812+G2813</f>
        <v/>
      </c>
      <c r="I2813" s="5">
        <f>IF(H2813&lt;=p_rot_a,"A",IF(H2813&lt;=p_rot_b,"B","C"))</f>
        <v/>
      </c>
      <c r="J2813" s="5" t="inlineStr">
        <is>
          <t>NO</t>
        </is>
      </c>
    </row>
    <row r="2814">
      <c r="A2814" s="5" t="inlineStr">
        <is>
          <t>351100300990788</t>
        </is>
      </c>
      <c r="B2814" s="5" t="inlineStr">
        <is>
          <t>TOTAL JUEGO DESATORNILLADOR 26 PIEZAS THT250626</t>
        </is>
      </c>
      <c r="C2814" s="5" t="inlineStr">
        <is>
          <t>FERRETERIA GENERAL</t>
        </is>
      </c>
      <c r="D2814" s="11" t="n">
        <v>2</v>
      </c>
      <c r="E2814" s="12" t="n">
        <v>12053.49</v>
      </c>
      <c r="F2814" s="12" t="n">
        <v>33748.07</v>
      </c>
      <c r="G2814" s="14">
        <f>E2814/SUM(E$2:E$4165)</f>
        <v/>
      </c>
      <c r="H2814" s="14">
        <f>H2813+G2814</f>
        <v/>
      </c>
      <c r="I2814" s="5">
        <f>IF(H2814&lt;=p_rot_a,"A",IF(H2814&lt;=p_rot_b,"B","C"))</f>
        <v/>
      </c>
      <c r="J2814" s="5" t="inlineStr">
        <is>
          <t>NO</t>
        </is>
      </c>
    </row>
    <row r="2815">
      <c r="A2815" s="5" t="inlineStr">
        <is>
          <t>754458</t>
        </is>
      </c>
      <c r="B2815" s="5" t="inlineStr">
        <is>
          <t>TOTAL HOJA SIERRA CALADORA 5PCS METAL TAC51118B</t>
        </is>
      </c>
      <c r="C2815" s="5" t="inlineStr">
        <is>
          <t>HERRAMIENTA ELECTRICA</t>
        </is>
      </c>
      <c r="D2815" s="11" t="n">
        <v>19</v>
      </c>
      <c r="E2815" s="12" t="n">
        <v>12015.95</v>
      </c>
      <c r="F2815" s="12" t="n">
        <v>36617.37</v>
      </c>
      <c r="G2815" s="14">
        <f>E2815/SUM(E$2:E$4165)</f>
        <v/>
      </c>
      <c r="H2815" s="14">
        <f>H2814+G2815</f>
        <v/>
      </c>
      <c r="I2815" s="5">
        <f>IF(H2815&lt;=p_rot_a,"A",IF(H2815&lt;=p_rot_b,"B","C"))</f>
        <v/>
      </c>
      <c r="J2815" s="5" t="inlineStr">
        <is>
          <t>NO</t>
        </is>
      </c>
    </row>
    <row r="2816">
      <c r="A2816" s="5" t="inlineStr">
        <is>
          <t>72331</t>
        </is>
      </c>
      <c r="B2816" s="5" t="inlineStr">
        <is>
          <t>GUANTE LATEX AMARILLO DOMESTICO</t>
        </is>
      </c>
      <c r="C2816" s="5" t="inlineStr">
        <is>
          <t>FERRETERIA GENERAL</t>
        </is>
      </c>
      <c r="D2816" s="11" t="n">
        <v>28</v>
      </c>
      <c r="E2816" s="12" t="n">
        <v>12004.89</v>
      </c>
      <c r="F2816" s="12" t="n">
        <v>27108.09</v>
      </c>
      <c r="G2816" s="14">
        <f>E2816/SUM(E$2:E$4165)</f>
        <v/>
      </c>
      <c r="H2816" s="14">
        <f>H2815+G2816</f>
        <v/>
      </c>
      <c r="I2816" s="5">
        <f>IF(H2816&lt;=p_rot_a,"A",IF(H2816&lt;=p_rot_b,"B","C"))</f>
        <v/>
      </c>
      <c r="J2816" s="5" t="inlineStr">
        <is>
          <t>NO</t>
        </is>
      </c>
    </row>
    <row r="2817">
      <c r="A2817" s="5" t="inlineStr">
        <is>
          <t>7734</t>
        </is>
      </c>
      <c r="B2817" s="5" t="inlineStr">
        <is>
          <t>REMACHE 3/16X1/2 BLIND RIVETS 20 UNI</t>
        </is>
      </c>
      <c r="C2817" s="5" t="inlineStr">
        <is>
          <t>FERRETERIA GENERAL</t>
        </is>
      </c>
      <c r="D2817" s="11" t="n">
        <v>59</v>
      </c>
      <c r="E2817" s="12" t="n">
        <v>11998.1</v>
      </c>
      <c r="F2817" s="12" t="n">
        <v>20180.18</v>
      </c>
      <c r="G2817" s="14">
        <f>E2817/SUM(E$2:E$4165)</f>
        <v/>
      </c>
      <c r="H2817" s="14">
        <f>H2816+G2817</f>
        <v/>
      </c>
      <c r="I2817" s="5">
        <f>IF(H2817&lt;=p_rot_a,"A",IF(H2817&lt;=p_rot_b,"B","C"))</f>
        <v/>
      </c>
      <c r="J2817" s="5" t="inlineStr">
        <is>
          <t>NO</t>
        </is>
      </c>
    </row>
    <row r="2818">
      <c r="A2818" s="5" t="inlineStr">
        <is>
          <t>71604</t>
        </is>
      </c>
      <c r="B2818" s="5" t="inlineStr">
        <is>
          <t>TORNILLO MADERA 10X3/4</t>
        </is>
      </c>
      <c r="C2818" s="5" t="inlineStr">
        <is>
          <t>TORNILLERIA</t>
        </is>
      </c>
      <c r="D2818" s="11" t="n">
        <v>831</v>
      </c>
      <c r="E2818" s="12" t="n">
        <v>11972.55</v>
      </c>
      <c r="F2818" s="12" t="n">
        <v>14671.53</v>
      </c>
      <c r="G2818" s="14">
        <f>E2818/SUM(E$2:E$4165)</f>
        <v/>
      </c>
      <c r="H2818" s="14">
        <f>H2817+G2818</f>
        <v/>
      </c>
      <c r="I2818" s="5">
        <f>IF(H2818&lt;=p_rot_a,"A",IF(H2818&lt;=p_rot_b,"B","C"))</f>
        <v/>
      </c>
      <c r="J2818" s="5" t="inlineStr">
        <is>
          <t>NO</t>
        </is>
      </c>
    </row>
    <row r="2819">
      <c r="A2819" s="5" t="inlineStr">
        <is>
          <t>503359</t>
        </is>
      </c>
      <c r="B2819" s="5" t="inlineStr">
        <is>
          <t>TOTAL SERRUCHO P / PLASTICO 18 TMT55186</t>
        </is>
      </c>
      <c r="C2819" s="5" t="inlineStr">
        <is>
          <t>FERRETERIA GENERAL</t>
        </is>
      </c>
      <c r="D2819" s="11" t="n">
        <v>16</v>
      </c>
      <c r="E2819" s="12" t="n">
        <v>11967.51</v>
      </c>
      <c r="F2819" s="12" t="n">
        <v>41301.48</v>
      </c>
      <c r="G2819" s="14">
        <f>E2819/SUM(E$2:E$4165)</f>
        <v/>
      </c>
      <c r="H2819" s="14">
        <f>H2818+G2819</f>
        <v/>
      </c>
      <c r="I2819" s="5">
        <f>IF(H2819&lt;=p_rot_a,"A",IF(H2819&lt;=p_rot_b,"B","C"))</f>
        <v/>
      </c>
      <c r="J2819" s="5" t="inlineStr">
        <is>
          <t>NO</t>
        </is>
      </c>
    </row>
    <row r="2820">
      <c r="A2820" s="5" t="inlineStr">
        <is>
          <t>3028</t>
        </is>
      </c>
      <c r="B2820" s="5" t="inlineStr">
        <is>
          <t xml:space="preserve">LORENZETTI RESISTENCIA ORIGINAL TIPO RESORTE DUCHA </t>
        </is>
      </c>
      <c r="C2820" s="5" t="inlineStr">
        <is>
          <t>FERRETERIA GENERAL</t>
        </is>
      </c>
      <c r="D2820" s="11" t="n">
        <v>8</v>
      </c>
      <c r="E2820" s="12" t="n">
        <v>11948.77</v>
      </c>
      <c r="F2820" s="12" t="n">
        <v>41814.53</v>
      </c>
      <c r="G2820" s="14">
        <f>E2820/SUM(E$2:E$4165)</f>
        <v/>
      </c>
      <c r="H2820" s="14">
        <f>H2819+G2820</f>
        <v/>
      </c>
      <c r="I2820" s="5">
        <f>IF(H2820&lt;=p_rot_a,"A",IF(H2820&lt;=p_rot_b,"B","C"))</f>
        <v/>
      </c>
      <c r="J2820" s="5" t="inlineStr">
        <is>
          <t>NO</t>
        </is>
      </c>
    </row>
    <row r="2821">
      <c r="A2821" s="5" t="inlineStr">
        <is>
          <t>351100300992850</t>
        </is>
      </c>
      <c r="B2821" s="5" t="inlineStr">
        <is>
          <t>LLAVE LAVATORIO DORONADO ACERO INOX NT16302-7BG</t>
        </is>
      </c>
      <c r="C2821" s="5" t="inlineStr">
        <is>
          <t>IMPORTACION GRIFERIA</t>
        </is>
      </c>
      <c r="D2821" s="11" t="n">
        <v>1</v>
      </c>
      <c r="E2821" s="12" t="n">
        <v>11948.73</v>
      </c>
      <c r="F2821" s="12" t="n">
        <v>23893.81</v>
      </c>
      <c r="G2821" s="14">
        <f>E2821/SUM(E$2:E$4165)</f>
        <v/>
      </c>
      <c r="H2821" s="14">
        <f>H2820+G2821</f>
        <v/>
      </c>
      <c r="I2821" s="5">
        <f>IF(H2821&lt;=p_rot_a,"A",IF(H2821&lt;=p_rot_b,"B","C"))</f>
        <v/>
      </c>
      <c r="J2821" s="5" t="inlineStr">
        <is>
          <t>NO</t>
        </is>
      </c>
    </row>
    <row r="2822">
      <c r="A2822" s="5" t="inlineStr">
        <is>
          <t>351100300991568</t>
        </is>
      </c>
      <c r="B2822" s="5" t="inlineStr">
        <is>
          <t>DIAMOND BOTONERA DOBLE DESCARGA 10CM REPUESTO</t>
        </is>
      </c>
      <c r="C2822" s="5" t="inlineStr">
        <is>
          <t>IMPORTACION LOZA</t>
        </is>
      </c>
      <c r="D2822" s="11" t="n">
        <v>3</v>
      </c>
      <c r="E2822" s="12" t="n">
        <v>11942.61</v>
      </c>
      <c r="F2822" s="12" t="n">
        <v>19911.5</v>
      </c>
      <c r="G2822" s="14">
        <f>E2822/SUM(E$2:E$4165)</f>
        <v/>
      </c>
      <c r="H2822" s="14">
        <f>H2821+G2822</f>
        <v/>
      </c>
      <c r="I2822" s="5">
        <f>IF(H2822&lt;=p_rot_a,"A",IF(H2822&lt;=p_rot_b,"B","C"))</f>
        <v/>
      </c>
      <c r="J2822" s="5" t="inlineStr">
        <is>
          <t>NO</t>
        </is>
      </c>
    </row>
    <row r="2823">
      <c r="A2823" s="5" t="inlineStr">
        <is>
          <t>36845</t>
        </is>
      </c>
      <c r="B2823" s="5" t="inlineStr">
        <is>
          <t>TOTAL CHISPA CORTAR VIDRIO THT561301</t>
        </is>
      </c>
      <c r="C2823" s="5" t="inlineStr">
        <is>
          <t>FERRETERIA GENERAL</t>
        </is>
      </c>
      <c r="D2823" s="11" t="n">
        <v>21</v>
      </c>
      <c r="E2823" s="12" t="n">
        <v>11924.6</v>
      </c>
      <c r="F2823" s="12" t="n">
        <v>28197.77</v>
      </c>
      <c r="G2823" s="14">
        <f>E2823/SUM(E$2:E$4165)</f>
        <v/>
      </c>
      <c r="H2823" s="14">
        <f>H2822+G2823</f>
        <v/>
      </c>
      <c r="I2823" s="5">
        <f>IF(H2823&lt;=p_rot_a,"A",IF(H2823&lt;=p_rot_b,"B","C"))</f>
        <v/>
      </c>
      <c r="J2823" s="5" t="inlineStr">
        <is>
          <t>NO</t>
        </is>
      </c>
    </row>
    <row r="2824">
      <c r="A2824" s="5" t="inlineStr">
        <is>
          <t>9276</t>
        </is>
      </c>
      <c r="B2824" s="5" t="inlineStr">
        <is>
          <t>TEE 1/2 CON INSERTO METAL</t>
        </is>
      </c>
      <c r="C2824" s="5" t="inlineStr">
        <is>
          <t>TUBERIA PVC, CANOAS Y ACCESORIOS</t>
        </is>
      </c>
      <c r="D2824" s="11" t="n">
        <v>16</v>
      </c>
      <c r="E2824" s="12" t="n">
        <v>11915</v>
      </c>
      <c r="F2824" s="12" t="n">
        <v>18315</v>
      </c>
      <c r="G2824" s="14">
        <f>E2824/SUM(E$2:E$4165)</f>
        <v/>
      </c>
      <c r="H2824" s="14">
        <f>H2823+G2824</f>
        <v/>
      </c>
      <c r="I2824" s="5">
        <f>IF(H2824&lt;=p_rot_a,"A",IF(H2824&lt;=p_rot_b,"B","C"))</f>
        <v/>
      </c>
      <c r="J2824" s="5" t="inlineStr">
        <is>
          <t>NO</t>
        </is>
      </c>
    </row>
    <row r="2825">
      <c r="A2825" s="5" t="inlineStr">
        <is>
          <t>351100300990860</t>
        </is>
      </c>
      <c r="B2825" s="5" t="inlineStr">
        <is>
          <t>NEO LIJADORA DE BANDA 3 PUÑG 900W LB 976 / 1 /120</t>
        </is>
      </c>
      <c r="C2825" s="5" t="inlineStr">
        <is>
          <t>SIN CATEGORIA</t>
        </is>
      </c>
      <c r="D2825" s="11" t="n">
        <v>2</v>
      </c>
      <c r="E2825" s="12" t="n">
        <v>11875</v>
      </c>
      <c r="F2825" s="12" t="n">
        <v>49875</v>
      </c>
      <c r="G2825" s="14">
        <f>E2825/SUM(E$2:E$4165)</f>
        <v/>
      </c>
      <c r="H2825" s="14">
        <f>H2824+G2825</f>
        <v/>
      </c>
      <c r="I2825" s="5">
        <f>IF(H2825&lt;=p_rot_a,"A",IF(H2825&lt;=p_rot_b,"B","C"))</f>
        <v/>
      </c>
      <c r="J2825" s="5" t="inlineStr">
        <is>
          <t>NO</t>
        </is>
      </c>
    </row>
    <row r="2826">
      <c r="A2826" s="5" t="inlineStr">
        <is>
          <t>71090</t>
        </is>
      </c>
      <c r="B2826" s="5" t="inlineStr">
        <is>
          <t xml:space="preserve">YALE LLAVIN PELOTA S/LLAVE </t>
        </is>
      </c>
      <c r="C2826" s="5" t="inlineStr">
        <is>
          <t>FERRETERIA GENERAL</t>
        </is>
      </c>
      <c r="D2826" s="11" t="n">
        <v>6</v>
      </c>
      <c r="E2826" s="12" t="n">
        <v>11872</v>
      </c>
      <c r="F2826" s="12" t="n">
        <v>53872</v>
      </c>
      <c r="G2826" s="14">
        <f>E2826/SUM(E$2:E$4165)</f>
        <v/>
      </c>
      <c r="H2826" s="14">
        <f>H2825+G2826</f>
        <v/>
      </c>
      <c r="I2826" s="5">
        <f>IF(H2826&lt;=p_rot_a,"A",IF(H2826&lt;=p_rot_b,"B","C"))</f>
        <v/>
      </c>
      <c r="J2826" s="5" t="inlineStr">
        <is>
          <t>NO</t>
        </is>
      </c>
    </row>
    <row r="2827">
      <c r="A2827" s="5" t="inlineStr">
        <is>
          <t>7492</t>
        </is>
      </c>
      <c r="B2827" s="5" t="inlineStr">
        <is>
          <t>CLAVO 4 CON CABEZA</t>
        </is>
      </c>
      <c r="C2827" s="5" t="inlineStr">
        <is>
          <t>FERRETERIA GENERAL</t>
        </is>
      </c>
      <c r="D2827" s="11" t="n">
        <v>23.5</v>
      </c>
      <c r="E2827" s="12" t="n">
        <v>11859.13</v>
      </c>
      <c r="F2827" s="12" t="n">
        <v>24291.63</v>
      </c>
      <c r="G2827" s="14">
        <f>E2827/SUM(E$2:E$4165)</f>
        <v/>
      </c>
      <c r="H2827" s="14">
        <f>H2826+G2827</f>
        <v/>
      </c>
      <c r="I2827" s="5">
        <f>IF(H2827&lt;=p_rot_a,"A",IF(H2827&lt;=p_rot_b,"B","C"))</f>
        <v/>
      </c>
      <c r="J2827" s="5" t="inlineStr">
        <is>
          <t>NO</t>
        </is>
      </c>
    </row>
    <row r="2828">
      <c r="A2828" s="5" t="inlineStr">
        <is>
          <t>56467</t>
        </is>
      </c>
      <c r="B2828" s="5" t="inlineStr">
        <is>
          <t>SUPER BONDER ORIGINAL 3G HENKEL</t>
        </is>
      </c>
      <c r="C2828" s="5" t="inlineStr">
        <is>
          <t>FERRETERIA GENERAL</t>
        </is>
      </c>
      <c r="D2828" s="11" t="n">
        <v>20</v>
      </c>
      <c r="E2828" s="12" t="n">
        <v>11853.81</v>
      </c>
      <c r="F2828" s="12" t="n">
        <v>35682.45</v>
      </c>
      <c r="G2828" s="14">
        <f>E2828/SUM(E$2:E$4165)</f>
        <v/>
      </c>
      <c r="H2828" s="14">
        <f>H2827+G2828</f>
        <v/>
      </c>
      <c r="I2828" s="5">
        <f>IF(H2828&lt;=p_rot_a,"A",IF(H2828&lt;=p_rot_b,"B","C"))</f>
        <v/>
      </c>
      <c r="J2828" s="5" t="inlineStr">
        <is>
          <t>NO</t>
        </is>
      </c>
    </row>
    <row r="2829">
      <c r="A2829" s="5" t="inlineStr">
        <is>
          <t>10180012</t>
        </is>
      </c>
      <c r="B2829" s="5" t="inlineStr">
        <is>
          <t>PERLING TIPO C 2X6 1.50MM NEGRO</t>
        </is>
      </c>
      <c r="C2829" s="5" t="inlineStr">
        <is>
          <t>PERLING</t>
        </is>
      </c>
      <c r="D2829" s="11" t="n">
        <v>6</v>
      </c>
      <c r="E2829" s="12" t="n">
        <v>11847.53</v>
      </c>
      <c r="F2829" s="12" t="n">
        <v>66714.12</v>
      </c>
      <c r="G2829" s="14">
        <f>E2829/SUM(E$2:E$4165)</f>
        <v/>
      </c>
      <c r="H2829" s="14">
        <f>H2828+G2829</f>
        <v/>
      </c>
      <c r="I2829" s="5">
        <f>IF(H2829&lt;=p_rot_a,"A",IF(H2829&lt;=p_rot_b,"B","C"))</f>
        <v/>
      </c>
      <c r="J2829" s="5" t="inlineStr">
        <is>
          <t>NO</t>
        </is>
      </c>
    </row>
    <row r="2830">
      <c r="A2830" s="5" t="inlineStr">
        <is>
          <t>351100300992085</t>
        </is>
      </c>
      <c r="B2830" s="5" t="inlineStr">
        <is>
          <t>WADFOW INFLADOR COMPRESOR P/ CARRO 12V WAAC501</t>
        </is>
      </c>
      <c r="C2830" s="5" t="inlineStr">
        <is>
          <t>HERRAMIENTAS ELECTRICAS</t>
        </is>
      </c>
      <c r="D2830" s="11" t="n">
        <v>4</v>
      </c>
      <c r="E2830" s="12" t="n">
        <v>11828.66</v>
      </c>
      <c r="F2830" s="12" t="n">
        <v>54366.58</v>
      </c>
      <c r="G2830" s="14">
        <f>E2830/SUM(E$2:E$4165)</f>
        <v/>
      </c>
      <c r="H2830" s="14">
        <f>H2829+G2830</f>
        <v/>
      </c>
      <c r="I2830" s="5">
        <f>IF(H2830&lt;=p_rot_a,"A",IF(H2830&lt;=p_rot_b,"B","C"))</f>
        <v/>
      </c>
      <c r="J2830" s="5" t="inlineStr">
        <is>
          <t>NO</t>
        </is>
      </c>
    </row>
    <row r="2831">
      <c r="A2831" s="5" t="inlineStr">
        <is>
          <t>30233</t>
        </is>
      </c>
      <c r="B2831" s="5" t="inlineStr">
        <is>
          <t>CURVA EMT 3/4</t>
        </is>
      </c>
      <c r="C2831" s="5" t="inlineStr">
        <is>
          <t>ACCESORIOS ELECTRICOS Y CABLES</t>
        </is>
      </c>
      <c r="D2831" s="11" t="n">
        <v>13</v>
      </c>
      <c r="E2831" s="12" t="n">
        <v>11819.73</v>
      </c>
      <c r="F2831" s="12" t="n">
        <v>16106.22</v>
      </c>
      <c r="G2831" s="14">
        <f>E2831/SUM(E$2:E$4165)</f>
        <v/>
      </c>
      <c r="H2831" s="14">
        <f>H2830+G2831</f>
        <v/>
      </c>
      <c r="I2831" s="5">
        <f>IF(H2831&lt;=p_rot_a,"A",IF(H2831&lt;=p_rot_b,"B","C"))</f>
        <v/>
      </c>
      <c r="J2831" s="5" t="inlineStr">
        <is>
          <t>NO</t>
        </is>
      </c>
    </row>
    <row r="2832">
      <c r="A2832" s="5" t="inlineStr">
        <is>
          <t>7849</t>
        </is>
      </c>
      <c r="B2832" s="5" t="inlineStr">
        <is>
          <t>$$ GAZA SIN FIN 1/2</t>
        </is>
      </c>
      <c r="C2832" s="5" t="inlineStr">
        <is>
          <t>FERRETERIA GENERAL</t>
        </is>
      </c>
      <c r="D2832" s="11" t="n">
        <v>81</v>
      </c>
      <c r="E2832" s="12" t="n">
        <v>11788.65</v>
      </c>
      <c r="F2832" s="12" t="n">
        <v>14325.57</v>
      </c>
      <c r="G2832" s="14">
        <f>E2832/SUM(E$2:E$4165)</f>
        <v/>
      </c>
      <c r="H2832" s="14">
        <f>H2831+G2832</f>
        <v/>
      </c>
      <c r="I2832" s="5">
        <f>IF(H2832&lt;=p_rot_a,"A",IF(H2832&lt;=p_rot_b,"B","C"))</f>
        <v/>
      </c>
      <c r="J2832" s="5" t="inlineStr">
        <is>
          <t>NO</t>
        </is>
      </c>
    </row>
    <row r="2833">
      <c r="A2833" s="5" t="inlineStr">
        <is>
          <t>PINT-AN-0053</t>
        </is>
      </c>
      <c r="B2833" s="5" t="inlineStr">
        <is>
          <t>LANCO ESMALTE RAPID DRY AMARILLO CATERPILLAR GALON RD3454-4</t>
        </is>
      </c>
      <c r="C2833" s="5" t="inlineStr">
        <is>
          <t>ANTICORROSIVOS Y BASE ACEITE</t>
        </is>
      </c>
      <c r="D2833" s="11" t="n">
        <v>2</v>
      </c>
      <c r="E2833" s="12" t="n">
        <v>11778.2</v>
      </c>
      <c r="F2833" s="12" t="n">
        <v>44155.7</v>
      </c>
      <c r="G2833" s="14">
        <f>E2833/SUM(E$2:E$4165)</f>
        <v/>
      </c>
      <c r="H2833" s="14">
        <f>H2832+G2833</f>
        <v/>
      </c>
      <c r="I2833" s="5">
        <f>IF(H2833&lt;=p_rot_a,"A",IF(H2833&lt;=p_rot_b,"B","C"))</f>
        <v/>
      </c>
      <c r="J2833" s="5" t="inlineStr">
        <is>
          <t>NO</t>
        </is>
      </c>
    </row>
    <row r="2834">
      <c r="A2834" s="5" t="inlineStr">
        <is>
          <t>351100300990836</t>
        </is>
      </c>
      <c r="B2834" s="5" t="inlineStr">
        <is>
          <t>BEST VALUE TORNILLO OJO CERRADO F01825</t>
        </is>
      </c>
      <c r="C2834" s="5" t="inlineStr">
        <is>
          <t>FERRETERIA GENERAL</t>
        </is>
      </c>
      <c r="D2834" s="11" t="n">
        <v>54</v>
      </c>
      <c r="E2834" s="12" t="n">
        <v>11763.64</v>
      </c>
      <c r="F2834" s="12" t="n">
        <v>37475.99</v>
      </c>
      <c r="G2834" s="14">
        <f>E2834/SUM(E$2:E$4165)</f>
        <v/>
      </c>
      <c r="H2834" s="14">
        <f>H2833+G2834</f>
        <v/>
      </c>
      <c r="I2834" s="5">
        <f>IF(H2834&lt;=p_rot_a,"A",IF(H2834&lt;=p_rot_b,"B","C"))</f>
        <v/>
      </c>
      <c r="J2834" s="5" t="inlineStr">
        <is>
          <t>NO</t>
        </is>
      </c>
    </row>
    <row r="2835">
      <c r="A2835" s="5" t="inlineStr">
        <is>
          <t>351100300992536</t>
        </is>
      </c>
      <c r="B2835" s="5" t="inlineStr">
        <is>
          <t>VOLTECK EXTENSION USO RUDO 20M ER-20X16</t>
        </is>
      </c>
      <c r="C2835" s="5" t="inlineStr">
        <is>
          <t>ACCESORIOS ELECTRICOS Y CABLES</t>
        </is>
      </c>
      <c r="D2835" s="11" t="n">
        <v>4</v>
      </c>
      <c r="E2835" s="12" t="n">
        <v>11754.14</v>
      </c>
      <c r="F2835" s="12" t="n">
        <v>36200.34</v>
      </c>
      <c r="G2835" s="14">
        <f>E2835/SUM(E$2:E$4165)</f>
        <v/>
      </c>
      <c r="H2835" s="14">
        <f>H2834+G2835</f>
        <v/>
      </c>
      <c r="I2835" s="5">
        <f>IF(H2835&lt;=p_rot_a,"A",IF(H2835&lt;=p_rot_b,"B","C"))</f>
        <v/>
      </c>
      <c r="J2835" s="5" t="inlineStr">
        <is>
          <t>NO</t>
        </is>
      </c>
    </row>
    <row r="2836">
      <c r="A2836" s="5" t="inlineStr">
        <is>
          <t>351100300991130</t>
        </is>
      </c>
      <c r="B2836" s="5" t="inlineStr">
        <is>
          <t>VESLEE GRASA BLANCA LITIO 450ML VSL-38 SPRAY</t>
        </is>
      </c>
      <c r="C2836" s="5" t="inlineStr">
        <is>
          <t>FERRETERIA GENERAL</t>
        </is>
      </c>
      <c r="D2836" s="11" t="n">
        <v>17</v>
      </c>
      <c r="E2836" s="12" t="n">
        <v>11748.63</v>
      </c>
      <c r="F2836" s="12" t="n">
        <v>37170.11</v>
      </c>
      <c r="G2836" s="14">
        <f>E2836/SUM(E$2:E$4165)</f>
        <v/>
      </c>
      <c r="H2836" s="14">
        <f>H2835+G2836</f>
        <v/>
      </c>
      <c r="I2836" s="5">
        <f>IF(H2836&lt;=p_rot_a,"A",IF(H2836&lt;=p_rot_b,"B","C"))</f>
        <v/>
      </c>
      <c r="J2836" s="5" t="inlineStr">
        <is>
          <t>NO</t>
        </is>
      </c>
    </row>
    <row r="2837">
      <c r="A2837" s="5" t="inlineStr">
        <is>
          <t>351100300991852</t>
        </is>
      </c>
      <c r="B2837" s="5" t="inlineStr">
        <is>
          <t>MAKITA PUNTA PHILLIPS #2 X 6 EXTRA LARGA E-01286 IMPACTO</t>
        </is>
      </c>
      <c r="C2837" s="5" t="inlineStr">
        <is>
          <t>HERRAMIENTA ELECTRICA</t>
        </is>
      </c>
      <c r="D2837" s="11" t="n">
        <v>15</v>
      </c>
      <c r="E2837" s="12" t="n">
        <v>11734.18</v>
      </c>
      <c r="F2837" s="12" t="n">
        <v>41869.18</v>
      </c>
      <c r="G2837" s="14">
        <f>E2837/SUM(E$2:E$4165)</f>
        <v/>
      </c>
      <c r="H2837" s="14">
        <f>H2836+G2837</f>
        <v/>
      </c>
      <c r="I2837" s="5">
        <f>IF(H2837&lt;=p_rot_a,"A",IF(H2837&lt;=p_rot_b,"B","C"))</f>
        <v/>
      </c>
      <c r="J2837" s="5" t="inlineStr">
        <is>
          <t>NO</t>
        </is>
      </c>
    </row>
    <row r="2838">
      <c r="A2838" s="5" t="inlineStr">
        <is>
          <t>7551</t>
        </is>
      </c>
      <c r="B2838" s="5" t="inlineStr">
        <is>
          <t>TOTAL TENAZA MEDIO CORTE 9  tht28917</t>
        </is>
      </c>
      <c r="C2838" s="5" t="inlineStr">
        <is>
          <t>FERRETERIA GENERAL</t>
        </is>
      </c>
      <c r="D2838" s="11" t="n">
        <v>14</v>
      </c>
      <c r="E2838" s="12" t="n">
        <v>11731.52</v>
      </c>
      <c r="F2838" s="12" t="n">
        <v>35191.25</v>
      </c>
      <c r="G2838" s="14">
        <f>E2838/SUM(E$2:E$4165)</f>
        <v/>
      </c>
      <c r="H2838" s="14">
        <f>H2837+G2838</f>
        <v/>
      </c>
      <c r="I2838" s="5">
        <f>IF(H2838&lt;=p_rot_a,"A",IF(H2838&lt;=p_rot_b,"B","C"))</f>
        <v/>
      </c>
      <c r="J2838" s="5" t="inlineStr">
        <is>
          <t>NO</t>
        </is>
      </c>
    </row>
    <row r="2839">
      <c r="A2839" s="5" t="inlineStr">
        <is>
          <t>72318</t>
        </is>
      </c>
      <c r="B2839" s="5" t="inlineStr">
        <is>
          <t>PICAPORTE 4 DORADO BLISTER PID 104</t>
        </is>
      </c>
      <c r="C2839" s="5" t="inlineStr">
        <is>
          <t>FERRETERIA GENERAL</t>
        </is>
      </c>
      <c r="D2839" s="11" t="n">
        <v>29</v>
      </c>
      <c r="E2839" s="12" t="n">
        <v>11719.13</v>
      </c>
      <c r="F2839" s="12" t="n">
        <v>23246.63</v>
      </c>
      <c r="G2839" s="14">
        <f>E2839/SUM(E$2:E$4165)</f>
        <v/>
      </c>
      <c r="H2839" s="14">
        <f>H2838+G2839</f>
        <v/>
      </c>
      <c r="I2839" s="5">
        <f>IF(H2839&lt;=p_rot_a,"A",IF(H2839&lt;=p_rot_b,"B","C"))</f>
        <v/>
      </c>
      <c r="J2839" s="5" t="inlineStr">
        <is>
          <t>NO</t>
        </is>
      </c>
    </row>
    <row r="2840">
      <c r="A2840" s="5" t="inlineStr">
        <is>
          <t>351100300991287</t>
        </is>
      </c>
      <c r="B2840" s="5" t="inlineStr">
        <is>
          <t>PROTECTO HIGH STANDARD LATEX SATIN DEEP GALON</t>
        </is>
      </c>
      <c r="C2840" s="5" t="inlineStr">
        <is>
          <t>SIN CATEGORIA</t>
        </is>
      </c>
      <c r="D2840" s="11" t="n">
        <v>2</v>
      </c>
      <c r="E2840" s="12" t="n">
        <v>11653.99</v>
      </c>
      <c r="F2840" s="12" t="n">
        <v>25663.72</v>
      </c>
      <c r="G2840" s="14">
        <f>E2840/SUM(E$2:E$4165)</f>
        <v/>
      </c>
      <c r="H2840" s="14">
        <f>H2839+G2840</f>
        <v/>
      </c>
      <c r="I2840" s="5">
        <f>IF(H2840&lt;=p_rot_a,"A",IF(H2840&lt;=p_rot_b,"B","C"))</f>
        <v/>
      </c>
      <c r="J2840" s="5" t="inlineStr">
        <is>
          <t>NO</t>
        </is>
      </c>
    </row>
    <row r="2841">
      <c r="A2841" s="5" t="inlineStr">
        <is>
          <t>6118</t>
        </is>
      </c>
      <c r="B2841" s="5" t="inlineStr">
        <is>
          <t>ANGULAR CAMA 5</t>
        </is>
      </c>
      <c r="C2841" s="5" t="inlineStr">
        <is>
          <t>FERRETERIA GENERAL</t>
        </is>
      </c>
      <c r="D2841" s="11" t="n">
        <v>15</v>
      </c>
      <c r="E2841" s="12" t="n">
        <v>11600.96</v>
      </c>
      <c r="F2841" s="12" t="n">
        <v>28964.48</v>
      </c>
      <c r="G2841" s="14">
        <f>E2841/SUM(E$2:E$4165)</f>
        <v/>
      </c>
      <c r="H2841" s="14">
        <f>H2840+G2841</f>
        <v/>
      </c>
      <c r="I2841" s="5">
        <f>IF(H2841&lt;=p_rot_a,"A",IF(H2841&lt;=p_rot_b,"B","C"))</f>
        <v/>
      </c>
      <c r="J2841" s="5" t="inlineStr">
        <is>
          <t>NO</t>
        </is>
      </c>
    </row>
    <row r="2842">
      <c r="A2842" s="5" t="inlineStr">
        <is>
          <t>351100300991857</t>
        </is>
      </c>
      <c r="B2842" s="5" t="inlineStr">
        <is>
          <t>SHERWIN SILICON COCINA Y BAÑOS TRANSPARENTE</t>
        </is>
      </c>
      <c r="C2842" s="5" t="inlineStr">
        <is>
          <t>SIN CATEGORIA</t>
        </is>
      </c>
      <c r="D2842" s="11" t="n">
        <v>9</v>
      </c>
      <c r="E2842" s="12" t="n">
        <v>11574.02</v>
      </c>
      <c r="F2842" s="12" t="n">
        <v>35437.97</v>
      </c>
      <c r="G2842" s="14">
        <f>E2842/SUM(E$2:E$4165)</f>
        <v/>
      </c>
      <c r="H2842" s="14">
        <f>H2841+G2842</f>
        <v/>
      </c>
      <c r="I2842" s="5">
        <f>IF(H2842&lt;=p_rot_a,"A",IF(H2842&lt;=p_rot_b,"B","C"))</f>
        <v/>
      </c>
      <c r="J2842" s="5" t="inlineStr">
        <is>
          <t>NO</t>
        </is>
      </c>
    </row>
    <row r="2843">
      <c r="A2843" s="5" t="inlineStr">
        <is>
          <t>10200010</t>
        </is>
      </c>
      <c r="B2843" s="5" t="inlineStr">
        <is>
          <t>TUBO REDONDO 2 X 1.50MM NEGRO</t>
        </is>
      </c>
      <c r="C2843" s="5" t="inlineStr">
        <is>
          <t>TUBERIA REDONDA</t>
        </is>
      </c>
      <c r="D2843" s="11" t="n">
        <v>7</v>
      </c>
      <c r="E2843" s="12" t="n">
        <v>11566.8</v>
      </c>
      <c r="F2843" s="12" t="n">
        <v>50122.8</v>
      </c>
      <c r="G2843" s="14">
        <f>E2843/SUM(E$2:E$4165)</f>
        <v/>
      </c>
      <c r="H2843" s="14">
        <f>H2842+G2843</f>
        <v/>
      </c>
      <c r="I2843" s="5">
        <f>IF(H2843&lt;=p_rot_a,"A",IF(H2843&lt;=p_rot_b,"B","C"))</f>
        <v/>
      </c>
      <c r="J2843" s="5" t="inlineStr">
        <is>
          <t>NO</t>
        </is>
      </c>
    </row>
    <row r="2844">
      <c r="A2844" s="5" t="inlineStr">
        <is>
          <t>20200</t>
        </is>
      </c>
      <c r="B2844" s="5" t="inlineStr">
        <is>
          <t>TOTAL ANTEOJO SEGURIDAD TRANSPARENTE TSP304</t>
        </is>
      </c>
      <c r="C2844" s="5" t="inlineStr">
        <is>
          <t>FERRETERIA GENERAL</t>
        </is>
      </c>
      <c r="D2844" s="11" t="n">
        <v>42</v>
      </c>
      <c r="E2844" s="12" t="n">
        <v>11561.88</v>
      </c>
      <c r="F2844" s="12" t="n">
        <v>37622.9</v>
      </c>
      <c r="G2844" s="14">
        <f>E2844/SUM(E$2:E$4165)</f>
        <v/>
      </c>
      <c r="H2844" s="14">
        <f>H2843+G2844</f>
        <v/>
      </c>
      <c r="I2844" s="5">
        <f>IF(H2844&lt;=p_rot_a,"A",IF(H2844&lt;=p_rot_b,"B","C"))</f>
        <v/>
      </c>
      <c r="J2844" s="5" t="inlineStr">
        <is>
          <t>NO</t>
        </is>
      </c>
    </row>
    <row r="2845">
      <c r="A2845" s="5" t="inlineStr">
        <is>
          <t>69451</t>
        </is>
      </c>
      <c r="B2845" s="5" t="inlineStr">
        <is>
          <t>COLA BLANCA GRIP BOND 2 LANCO 8OZ</t>
        </is>
      </c>
      <c r="C2845" s="5" t="inlineStr">
        <is>
          <t>PINTURAS Y SELLADORES</t>
        </is>
      </c>
      <c r="D2845" s="11" t="n">
        <v>27</v>
      </c>
      <c r="E2845" s="12" t="n">
        <v>11560.55</v>
      </c>
      <c r="F2845" s="12" t="n">
        <v>40574.75</v>
      </c>
      <c r="G2845" s="14">
        <f>E2845/SUM(E$2:E$4165)</f>
        <v/>
      </c>
      <c r="H2845" s="14">
        <f>H2844+G2845</f>
        <v/>
      </c>
      <c r="I2845" s="5">
        <f>IF(H2845&lt;=p_rot_a,"A",IF(H2845&lt;=p_rot_b,"B","C"))</f>
        <v/>
      </c>
      <c r="J2845" s="5" t="inlineStr">
        <is>
          <t>NO</t>
        </is>
      </c>
    </row>
    <row r="2846">
      <c r="A2846" s="5" t="inlineStr">
        <is>
          <t>72313</t>
        </is>
      </c>
      <c r="B2846" s="5" t="inlineStr">
        <is>
          <t>AGARRADERA MUEBLE 303-2 AB AC</t>
        </is>
      </c>
      <c r="C2846" s="5" t="inlineStr">
        <is>
          <t>FERRETERIA GENERAL</t>
        </is>
      </c>
      <c r="D2846" s="11" t="n">
        <v>23</v>
      </c>
      <c r="E2846" s="12" t="n">
        <v>11558.7</v>
      </c>
      <c r="F2846" s="12" t="n">
        <v>26266.05</v>
      </c>
      <c r="G2846" s="14">
        <f>E2846/SUM(E$2:E$4165)</f>
        <v/>
      </c>
      <c r="H2846" s="14">
        <f>H2845+G2846</f>
        <v/>
      </c>
      <c r="I2846" s="5">
        <f>IF(H2846&lt;=p_rot_a,"A",IF(H2846&lt;=p_rot_b,"B","C"))</f>
        <v/>
      </c>
      <c r="J2846" s="5" t="inlineStr">
        <is>
          <t>NO</t>
        </is>
      </c>
    </row>
    <row r="2847">
      <c r="A2847" s="5" t="inlineStr">
        <is>
          <t>351100300991747</t>
        </is>
      </c>
      <c r="B2847" s="5" t="inlineStr">
        <is>
          <t>GRACIELA LAVATORIO BOWL DIAMANTE BLANCO 5613 60000108</t>
        </is>
      </c>
      <c r="C2847" s="5" t="inlineStr">
        <is>
          <t>LOZA SANITARIA</t>
        </is>
      </c>
      <c r="D2847" s="11" t="n">
        <v>2</v>
      </c>
      <c r="E2847" s="12" t="n">
        <v>11542.08</v>
      </c>
      <c r="F2847" s="12" t="n">
        <v>55934.7</v>
      </c>
      <c r="G2847" s="14">
        <f>E2847/SUM(E$2:E$4165)</f>
        <v/>
      </c>
      <c r="H2847" s="14">
        <f>H2846+G2847</f>
        <v/>
      </c>
      <c r="I2847" s="5">
        <f>IF(H2847&lt;=p_rot_a,"A",IF(H2847&lt;=p_rot_b,"B","C"))</f>
        <v/>
      </c>
      <c r="J2847" s="5" t="inlineStr">
        <is>
          <t>NO</t>
        </is>
      </c>
    </row>
    <row r="2848">
      <c r="A2848" s="5" t="inlineStr">
        <is>
          <t>71257</t>
        </is>
      </c>
      <c r="B2848" s="5" t="inlineStr">
        <is>
          <t>BROCA METAL 5/32 IRWIN</t>
        </is>
      </c>
      <c r="C2848" s="5" t="inlineStr">
        <is>
          <t>FERRETERIA GENERAL</t>
        </is>
      </c>
      <c r="D2848" s="11" t="n">
        <v>41</v>
      </c>
      <c r="E2848" s="12" t="n">
        <v>11536.16</v>
      </c>
      <c r="F2848" s="12" t="n">
        <v>28691.06</v>
      </c>
      <c r="G2848" s="14">
        <f>E2848/SUM(E$2:E$4165)</f>
        <v/>
      </c>
      <c r="H2848" s="14">
        <f>H2847+G2848</f>
        <v/>
      </c>
      <c r="I2848" s="5">
        <f>IF(H2848&lt;=p_rot_a,"A",IF(H2848&lt;=p_rot_b,"B","C"))</f>
        <v/>
      </c>
      <c r="J2848" s="5" t="inlineStr">
        <is>
          <t>NO</t>
        </is>
      </c>
    </row>
    <row r="2849">
      <c r="A2849" s="5" t="inlineStr">
        <is>
          <t>397511</t>
        </is>
      </c>
      <c r="B2849" s="5" t="inlineStr">
        <is>
          <t>GRACIELA CACHERA BAÑO 3 COPAS CRUZ CROMO F83004SC</t>
        </is>
      </c>
      <c r="C2849" s="5" t="inlineStr">
        <is>
          <t>GRIFERIA - ACC. BAÑO Y COCINA</t>
        </is>
      </c>
      <c r="D2849" s="11" t="n">
        <v>1</v>
      </c>
      <c r="E2849" s="12" t="n">
        <v>11529.3</v>
      </c>
      <c r="F2849" s="12" t="n">
        <v>42061.95</v>
      </c>
      <c r="G2849" s="14">
        <f>E2849/SUM(E$2:E$4165)</f>
        <v/>
      </c>
      <c r="H2849" s="14">
        <f>H2848+G2849</f>
        <v/>
      </c>
      <c r="I2849" s="5">
        <f>IF(H2849&lt;=p_rot_a,"A",IF(H2849&lt;=p_rot_b,"B","C"))</f>
        <v/>
      </c>
      <c r="J2849" s="5" t="inlineStr">
        <is>
          <t>NO</t>
        </is>
      </c>
    </row>
    <row r="2850">
      <c r="A2850" s="5" t="inlineStr">
        <is>
          <t>456790594</t>
        </is>
      </c>
      <c r="B2850" s="5" t="inlineStr">
        <is>
          <t>TRUPER MANGUERA JARDIN 25M 4 CAPAS REFORZADA ROJA MAN-25X1/2X</t>
        </is>
      </c>
      <c r="C2850" s="5" t="inlineStr">
        <is>
          <t>FERRETERIA GENERAL</t>
        </is>
      </c>
      <c r="D2850" s="11" t="n">
        <v>3</v>
      </c>
      <c r="E2850" s="12" t="n">
        <v>11522.94</v>
      </c>
      <c r="F2850" s="12" t="n">
        <v>33678.87</v>
      </c>
      <c r="G2850" s="14">
        <f>E2850/SUM(E$2:E$4165)</f>
        <v/>
      </c>
      <c r="H2850" s="14">
        <f>H2849+G2850</f>
        <v/>
      </c>
      <c r="I2850" s="5">
        <f>IF(H2850&lt;=p_rot_a,"A",IF(H2850&lt;=p_rot_b,"B","C"))</f>
        <v/>
      </c>
      <c r="J2850" s="5" t="inlineStr">
        <is>
          <t>NO</t>
        </is>
      </c>
    </row>
    <row r="2851">
      <c r="A2851" s="5" t="inlineStr">
        <is>
          <t>60100044</t>
        </is>
      </c>
      <c r="B2851" s="5" t="inlineStr">
        <is>
          <t>TECNOLITE INTERIOR LUMINARIA COLGANTE SIN BOMBILLO 100-240V 60SOCK044MVE27N</t>
        </is>
      </c>
      <c r="C2851" s="5" t="inlineStr">
        <is>
          <t>SIN CATEGORIA</t>
        </is>
      </c>
      <c r="D2851" s="11" t="n">
        <v>3</v>
      </c>
      <c r="E2851" s="12" t="n">
        <v>11502.33</v>
      </c>
      <c r="F2851" s="12" t="n">
        <v>40302.33</v>
      </c>
      <c r="G2851" s="14">
        <f>E2851/SUM(E$2:E$4165)</f>
        <v/>
      </c>
      <c r="H2851" s="14">
        <f>H2850+G2851</f>
        <v/>
      </c>
      <c r="I2851" s="5">
        <f>IF(H2851&lt;=p_rot_a,"A",IF(H2851&lt;=p_rot_b,"B","C"))</f>
        <v/>
      </c>
      <c r="J2851" s="5" t="inlineStr">
        <is>
          <t>NO</t>
        </is>
      </c>
    </row>
    <row r="2852">
      <c r="A2852" s="5" t="inlineStr">
        <is>
          <t>111116</t>
        </is>
      </c>
      <c r="B2852" s="5" t="inlineStr">
        <is>
          <t>SIFON DOBLE PVC P/FREGADERO</t>
        </is>
      </c>
      <c r="C2852" s="5" t="inlineStr">
        <is>
          <t>FERRETERIA GENERAL</t>
        </is>
      </c>
      <c r="D2852" s="11" t="n">
        <v>13</v>
      </c>
      <c r="E2852" s="12" t="n">
        <v>11493.04</v>
      </c>
      <c r="F2852" s="12" t="n">
        <v>24228.1</v>
      </c>
      <c r="G2852" s="14">
        <f>E2852/SUM(E$2:E$4165)</f>
        <v/>
      </c>
      <c r="H2852" s="14">
        <f>H2851+G2852</f>
        <v/>
      </c>
      <c r="I2852" s="5">
        <f>IF(H2852&lt;=p_rot_a,"A",IF(H2852&lt;=p_rot_b,"B","C"))</f>
        <v/>
      </c>
      <c r="J2852" s="5" t="inlineStr">
        <is>
          <t>NO</t>
        </is>
      </c>
    </row>
    <row r="2853">
      <c r="A2853" s="5" t="inlineStr">
        <is>
          <t>73998</t>
        </is>
      </c>
      <c r="B2853" s="5" t="inlineStr">
        <is>
          <t>$$ AGARRADERA PUERTA 683-2 AB</t>
        </is>
      </c>
      <c r="C2853" s="5" t="inlineStr">
        <is>
          <t>FERRETERIA GENERAL</t>
        </is>
      </c>
      <c r="D2853" s="11" t="n">
        <v>6</v>
      </c>
      <c r="E2853" s="12" t="n">
        <v>11456.86</v>
      </c>
      <c r="F2853" s="12" t="n">
        <v>40099</v>
      </c>
      <c r="G2853" s="14">
        <f>E2853/SUM(E$2:E$4165)</f>
        <v/>
      </c>
      <c r="H2853" s="14">
        <f>H2852+G2853</f>
        <v/>
      </c>
      <c r="I2853" s="5">
        <f>IF(H2853&lt;=p_rot_a,"A",IF(H2853&lt;=p_rot_b,"B","C"))</f>
        <v/>
      </c>
      <c r="J2853" s="5" t="inlineStr">
        <is>
          <t>NO</t>
        </is>
      </c>
    </row>
    <row r="2854">
      <c r="A2854" s="5" t="inlineStr">
        <is>
          <t>111271</t>
        </is>
      </c>
      <c r="B2854" s="5" t="inlineStr">
        <is>
          <t>CACHERA LAVATORIO CUELLO ALTO CROM 90121 EZ-FLO</t>
        </is>
      </c>
      <c r="C2854" s="5" t="inlineStr">
        <is>
          <t>GRIFERIA - ACC. BAÑO Y COCINA</t>
        </is>
      </c>
      <c r="D2854" s="11" t="n">
        <v>3</v>
      </c>
      <c r="E2854" s="12" t="n">
        <v>11428.26</v>
      </c>
      <c r="F2854" s="12" t="n">
        <v>39998.91</v>
      </c>
      <c r="G2854" s="14">
        <f>E2854/SUM(E$2:E$4165)</f>
        <v/>
      </c>
      <c r="H2854" s="14">
        <f>H2853+G2854</f>
        <v/>
      </c>
      <c r="I2854" s="5">
        <f>IF(H2854&lt;=p_rot_a,"A",IF(H2854&lt;=p_rot_b,"B","C"))</f>
        <v/>
      </c>
      <c r="J2854" s="5" t="inlineStr">
        <is>
          <t>NO</t>
        </is>
      </c>
    </row>
    <row r="2855">
      <c r="A2855" s="5" t="inlineStr">
        <is>
          <t>456546555</t>
        </is>
      </c>
      <c r="B2855" s="5" t="inlineStr">
        <is>
          <t xml:space="preserve"> EXTRACTOR DE BAÑO DE 8PULG EXPUESTO VT-211985</t>
        </is>
      </c>
      <c r="C2855" s="5" t="inlineStr">
        <is>
          <t>IMPORTACION FERRETERIA GENERAL</t>
        </is>
      </c>
      <c r="D2855" s="11" t="n">
        <v>2</v>
      </c>
      <c r="E2855" s="12" t="n">
        <v>11410.26</v>
      </c>
      <c r="F2855" s="12" t="n">
        <v>22820.52</v>
      </c>
      <c r="G2855" s="14">
        <f>E2855/SUM(E$2:E$4165)</f>
        <v/>
      </c>
      <c r="H2855" s="14">
        <f>H2854+G2855</f>
        <v/>
      </c>
      <c r="I2855" s="5">
        <f>IF(H2855&lt;=p_rot_a,"A",IF(H2855&lt;=p_rot_b,"B","C"))</f>
        <v/>
      </c>
      <c r="J2855" s="5" t="inlineStr">
        <is>
          <t>NO</t>
        </is>
      </c>
    </row>
    <row r="2856">
      <c r="A2856" s="5" t="inlineStr">
        <is>
          <t>73189</t>
        </is>
      </c>
      <c r="B2856" s="5" t="inlineStr">
        <is>
          <t>MECATE 6MM POLIETILENO</t>
        </is>
      </c>
      <c r="C2856" s="5" t="inlineStr">
        <is>
          <t>FERRETERIA GENERAL</t>
        </is>
      </c>
      <c r="D2856" s="11" t="n">
        <v>103</v>
      </c>
      <c r="E2856" s="12" t="n">
        <v>11406.08</v>
      </c>
      <c r="F2856" s="12" t="n">
        <v>18986.88</v>
      </c>
      <c r="G2856" s="14">
        <f>E2856/SUM(E$2:E$4165)</f>
        <v/>
      </c>
      <c r="H2856" s="14">
        <f>H2855+G2856</f>
        <v/>
      </c>
      <c r="I2856" s="5">
        <f>IF(H2856&lt;=p_rot_a,"A",IF(H2856&lt;=p_rot_b,"B","C"))</f>
        <v/>
      </c>
      <c r="J2856" s="5" t="inlineStr">
        <is>
          <t>NO</t>
        </is>
      </c>
    </row>
    <row r="2857">
      <c r="A2857" s="5" t="inlineStr">
        <is>
          <t>351100300990865</t>
        </is>
      </c>
      <c r="B2857" s="5" t="inlineStr">
        <is>
          <t>BEST VALUE TORNILLO OJO ABIERTO 11/2 F01805</t>
        </is>
      </c>
      <c r="C2857" s="5" t="inlineStr">
        <is>
          <t>FERRETERIA GENERAL</t>
        </is>
      </c>
      <c r="D2857" s="11" t="n">
        <v>36</v>
      </c>
      <c r="E2857" s="12" t="n">
        <v>11401.19</v>
      </c>
      <c r="F2857" s="12" t="n">
        <v>28001.99</v>
      </c>
      <c r="G2857" s="14">
        <f>E2857/SUM(E$2:E$4165)</f>
        <v/>
      </c>
      <c r="H2857" s="14">
        <f>H2856+G2857</f>
        <v/>
      </c>
      <c r="I2857" s="5">
        <f>IF(H2857&lt;=p_rot_a,"A",IF(H2857&lt;=p_rot_b,"B","C"))</f>
        <v/>
      </c>
      <c r="J2857" s="5" t="inlineStr">
        <is>
          <t>NO</t>
        </is>
      </c>
    </row>
    <row r="2858">
      <c r="A2858" s="5" t="inlineStr">
        <is>
          <t>351100300992288</t>
        </is>
      </c>
      <c r="B2858" s="5" t="inlineStr">
        <is>
          <t>PERFIL UNION T 8MM NIQUEL LAMINA BAMBU DE129</t>
        </is>
      </c>
      <c r="C2858" s="5" t="inlineStr">
        <is>
          <t>SIN CATEGORIA</t>
        </is>
      </c>
      <c r="D2858" s="11" t="n">
        <v>5</v>
      </c>
      <c r="E2858" s="12" t="n">
        <v>11397.48</v>
      </c>
      <c r="F2858" s="12" t="n">
        <v>16842.48</v>
      </c>
      <c r="G2858" s="14">
        <f>E2858/SUM(E$2:E$4165)</f>
        <v/>
      </c>
      <c r="H2858" s="14">
        <f>H2857+G2858</f>
        <v/>
      </c>
      <c r="I2858" s="5">
        <f>IF(H2858&lt;=p_rot_a,"A",IF(H2858&lt;=p_rot_b,"B","C"))</f>
        <v/>
      </c>
      <c r="J2858" s="5" t="inlineStr">
        <is>
          <t>NO</t>
        </is>
      </c>
    </row>
    <row r="2859">
      <c r="A2859" s="5" t="inlineStr">
        <is>
          <t>417823</t>
        </is>
      </c>
      <c r="B2859" s="5" t="inlineStr">
        <is>
          <t>TOPE PUERTA PATA DE CABRA F01227C</t>
        </is>
      </c>
      <c r="C2859" s="5" t="inlineStr">
        <is>
          <t>FERRETERIA GENERAL</t>
        </is>
      </c>
      <c r="D2859" s="11" t="n">
        <v>11</v>
      </c>
      <c r="E2859" s="12" t="n">
        <v>11359.56</v>
      </c>
      <c r="F2859" s="12" t="n">
        <v>36483.03</v>
      </c>
      <c r="G2859" s="14">
        <f>E2859/SUM(E$2:E$4165)</f>
        <v/>
      </c>
      <c r="H2859" s="14">
        <f>H2858+G2859</f>
        <v/>
      </c>
      <c r="I2859" s="5">
        <f>IF(H2859&lt;=p_rot_a,"A",IF(H2859&lt;=p_rot_b,"B","C"))</f>
        <v/>
      </c>
      <c r="J2859" s="5" t="inlineStr">
        <is>
          <t>NO</t>
        </is>
      </c>
    </row>
    <row r="2860">
      <c r="A2860" s="5" t="inlineStr">
        <is>
          <t>420420916</t>
        </is>
      </c>
      <c r="B2860" s="5" t="inlineStr">
        <is>
          <t>PROTECTO PRO PROTECTO LATEX MATE BASE ACCENT 9090 1 GL (3.785L)</t>
        </is>
      </c>
      <c r="C2860" s="5" t="inlineStr">
        <is>
          <t>SIN CATEGORIA</t>
        </is>
      </c>
      <c r="D2860" s="11" t="n">
        <v>2</v>
      </c>
      <c r="E2860" s="12" t="n">
        <v>11348.34</v>
      </c>
      <c r="F2860" s="12" t="n">
        <v>19292.04</v>
      </c>
      <c r="G2860" s="14">
        <f>E2860/SUM(E$2:E$4165)</f>
        <v/>
      </c>
      <c r="H2860" s="14">
        <f>H2859+G2860</f>
        <v/>
      </c>
      <c r="I2860" s="5">
        <f>IF(H2860&lt;=p_rot_a,"A",IF(H2860&lt;=p_rot_b,"B","C"))</f>
        <v/>
      </c>
      <c r="J2860" s="5" t="inlineStr">
        <is>
          <t>NO</t>
        </is>
      </c>
    </row>
    <row r="2861">
      <c r="A2861" s="5" t="inlineStr">
        <is>
          <t>73169</t>
        </is>
      </c>
      <c r="B2861" s="5" t="inlineStr">
        <is>
          <t>TRUPER ALICATE PRENSA C 9   PPC-9R</t>
        </is>
      </c>
      <c r="C2861" s="5" t="inlineStr">
        <is>
          <t>FERRETERIA GENERAL</t>
        </is>
      </c>
      <c r="D2861" s="11" t="n">
        <v>8</v>
      </c>
      <c r="E2861" s="12" t="n">
        <v>11339.46</v>
      </c>
      <c r="F2861" s="12" t="n">
        <v>37032.14</v>
      </c>
      <c r="G2861" s="14">
        <f>E2861/SUM(E$2:E$4165)</f>
        <v/>
      </c>
      <c r="H2861" s="14">
        <f>H2860+G2861</f>
        <v/>
      </c>
      <c r="I2861" s="5">
        <f>IF(H2861&lt;=p_rot_a,"A",IF(H2861&lt;=p_rot_b,"B","C"))</f>
        <v/>
      </c>
      <c r="J2861" s="5" t="inlineStr">
        <is>
          <t>NO</t>
        </is>
      </c>
    </row>
    <row r="2862">
      <c r="A2862" s="5" t="inlineStr">
        <is>
          <t>72483</t>
        </is>
      </c>
      <c r="B2862" s="5" t="inlineStr">
        <is>
          <t>CAJA DE PASO 8X8 UL</t>
        </is>
      </c>
      <c r="C2862" s="5" t="inlineStr">
        <is>
          <t>ACCESORIOS ELECTRICOS Y CABLES</t>
        </is>
      </c>
      <c r="D2862" s="11" t="n">
        <v>6</v>
      </c>
      <c r="E2862" s="12" t="n">
        <v>11327.91</v>
      </c>
      <c r="F2862" s="12" t="n">
        <v>50486.85</v>
      </c>
      <c r="G2862" s="14">
        <f>E2862/SUM(E$2:E$4165)</f>
        <v/>
      </c>
      <c r="H2862" s="14">
        <f>H2861+G2862</f>
        <v/>
      </c>
      <c r="I2862" s="5">
        <f>IF(H2862&lt;=p_rot_a,"A",IF(H2862&lt;=p_rot_b,"B","C"))</f>
        <v/>
      </c>
      <c r="J2862" s="5" t="inlineStr">
        <is>
          <t>NO</t>
        </is>
      </c>
    </row>
    <row r="2863">
      <c r="A2863" s="5" t="inlineStr">
        <is>
          <t>351100300990155</t>
        </is>
      </c>
      <c r="B2863" s="5" t="inlineStr">
        <is>
          <t>TOTAL ENGRASADORA PISTOLA 400CC THT111051</t>
        </is>
      </c>
      <c r="C2863" s="5" t="inlineStr">
        <is>
          <t>FERRETERIA GENERAL</t>
        </is>
      </c>
      <c r="D2863" s="11" t="n">
        <v>4</v>
      </c>
      <c r="E2863" s="12" t="n">
        <v>11319.74</v>
      </c>
      <c r="F2863" s="12" t="n">
        <v>37377.98</v>
      </c>
      <c r="G2863" s="14">
        <f>E2863/SUM(E$2:E$4165)</f>
        <v/>
      </c>
      <c r="H2863" s="14">
        <f>H2862+G2863</f>
        <v/>
      </c>
      <c r="I2863" s="5">
        <f>IF(H2863&lt;=p_rot_a,"A",IF(H2863&lt;=p_rot_b,"B","C"))</f>
        <v/>
      </c>
      <c r="J2863" s="5" t="inlineStr">
        <is>
          <t>NO</t>
        </is>
      </c>
    </row>
    <row r="2864">
      <c r="A2864" s="5" t="inlineStr">
        <is>
          <t>351100300992075</t>
        </is>
      </c>
      <c r="B2864" s="5" t="inlineStr">
        <is>
          <t>HERMEX BRAZO HIDRAULICO HUMO CIPU-H 80KG</t>
        </is>
      </c>
      <c r="C2864" s="5" t="inlineStr">
        <is>
          <t>FERRETERIA GENERAL</t>
        </is>
      </c>
      <c r="D2864" s="11" t="n">
        <v>2</v>
      </c>
      <c r="E2864" s="12" t="n">
        <v>11308.82</v>
      </c>
      <c r="F2864" s="12" t="n">
        <v>30628.83</v>
      </c>
      <c r="G2864" s="14">
        <f>E2864/SUM(E$2:E$4165)</f>
        <v/>
      </c>
      <c r="H2864" s="14">
        <f>H2863+G2864</f>
        <v/>
      </c>
      <c r="I2864" s="5">
        <f>IF(H2864&lt;=p_rot_a,"A",IF(H2864&lt;=p_rot_b,"B","C"))</f>
        <v/>
      </c>
      <c r="J2864" s="5" t="inlineStr">
        <is>
          <t>NO</t>
        </is>
      </c>
    </row>
    <row r="2865">
      <c r="A2865" s="5" t="inlineStr">
        <is>
          <t>30460</t>
        </is>
      </c>
      <c r="B2865" s="5" t="inlineStr">
        <is>
          <t>AGUILA BLANCO PLACA COAXIAL PLATA 1007W</t>
        </is>
      </c>
      <c r="C2865" s="5" t="inlineStr">
        <is>
          <t>ACCESORIOS ELECTRICOS Y CABLES</t>
        </is>
      </c>
      <c r="D2865" s="11" t="n">
        <v>34</v>
      </c>
      <c r="E2865" s="12" t="n">
        <v>11293.43</v>
      </c>
      <c r="F2865" s="12" t="n">
        <v>37602.18</v>
      </c>
      <c r="G2865" s="14">
        <f>E2865/SUM(E$2:E$4165)</f>
        <v/>
      </c>
      <c r="H2865" s="14">
        <f>H2864+G2865</f>
        <v/>
      </c>
      <c r="I2865" s="5">
        <f>IF(H2865&lt;=p_rot_a,"A",IF(H2865&lt;=p_rot_b,"B","C"))</f>
        <v/>
      </c>
      <c r="J2865" s="5" t="inlineStr">
        <is>
          <t>NO</t>
        </is>
      </c>
    </row>
    <row r="2866">
      <c r="A2866" s="5" t="inlineStr">
        <is>
          <t>5009</t>
        </is>
      </c>
      <c r="B2866" s="5" t="inlineStr">
        <is>
          <t>REDUCCION PVC 2 X 1</t>
        </is>
      </c>
      <c r="C2866" s="5" t="inlineStr">
        <is>
          <t>TUBERIA PVC, CANOAS Y ACCESORIOS</t>
        </is>
      </c>
      <c r="D2866" s="11" t="n">
        <v>12</v>
      </c>
      <c r="E2866" s="12" t="n">
        <v>11289.75</v>
      </c>
      <c r="F2866" s="12" t="n">
        <v>13682.79</v>
      </c>
      <c r="G2866" s="14">
        <f>E2866/SUM(E$2:E$4165)</f>
        <v/>
      </c>
      <c r="H2866" s="14">
        <f>H2865+G2866</f>
        <v/>
      </c>
      <c r="I2866" s="5">
        <f>IF(H2866&lt;=p_rot_a,"A",IF(H2866&lt;=p_rot_b,"B","C"))</f>
        <v/>
      </c>
      <c r="J2866" s="5" t="inlineStr">
        <is>
          <t>NO</t>
        </is>
      </c>
    </row>
    <row r="2867">
      <c r="A2867" s="5" t="inlineStr">
        <is>
          <t>351100300992392</t>
        </is>
      </c>
      <c r="B2867" s="5" t="inlineStr">
        <is>
          <t>TOTAL VENTOSA VIDRIO Y PORCELANATO 41/2 25KG TSP01251</t>
        </is>
      </c>
      <c r="C2867" s="5" t="inlineStr">
        <is>
          <t>HERRAMIENTAS MANUALES</t>
        </is>
      </c>
      <c r="D2867" s="11" t="n">
        <v>15</v>
      </c>
      <c r="E2867" s="12" t="n">
        <v>11279.83</v>
      </c>
      <c r="F2867" s="12" t="n">
        <v>33780.12</v>
      </c>
      <c r="G2867" s="14">
        <f>E2867/SUM(E$2:E$4165)</f>
        <v/>
      </c>
      <c r="H2867" s="14">
        <f>H2866+G2867</f>
        <v/>
      </c>
      <c r="I2867" s="5">
        <f>IF(H2867&lt;=p_rot_a,"A",IF(H2867&lt;=p_rot_b,"B","C"))</f>
        <v/>
      </c>
      <c r="J2867" s="5" t="inlineStr">
        <is>
          <t>NO</t>
        </is>
      </c>
    </row>
    <row r="2868">
      <c r="A2868" s="5" t="inlineStr">
        <is>
          <t>30288</t>
        </is>
      </c>
      <c r="B2868" s="5" t="inlineStr">
        <is>
          <t>TOTAL LINTERNA MANOS LIBRES  THL13AAA2</t>
        </is>
      </c>
      <c r="C2868" s="5" t="inlineStr">
        <is>
          <t>HERRAMIENTA ELECTRICA</t>
        </is>
      </c>
      <c r="D2868" s="11" t="n">
        <v>8</v>
      </c>
      <c r="E2868" s="12" t="n">
        <v>11261.28</v>
      </c>
      <c r="F2868" s="12" t="n">
        <v>39414.48</v>
      </c>
      <c r="G2868" s="14">
        <f>E2868/SUM(E$2:E$4165)</f>
        <v/>
      </c>
      <c r="H2868" s="14">
        <f>H2867+G2868</f>
        <v/>
      </c>
      <c r="I2868" s="5">
        <f>IF(H2868&lt;=p_rot_a,"A",IF(H2868&lt;=p_rot_b,"B","C"))</f>
        <v/>
      </c>
      <c r="J2868" s="5" t="inlineStr">
        <is>
          <t>NO</t>
        </is>
      </c>
    </row>
    <row r="2869">
      <c r="A2869" s="5" t="inlineStr">
        <is>
          <t>420420914</t>
        </is>
      </c>
      <c r="B2869" s="5" t="inlineStr">
        <is>
          <t>PROTECTO PINTURA ANTICORROSIVA ROJO OXIDO 384 1 GL (3.785L)</t>
        </is>
      </c>
      <c r="C2869" s="5" t="inlineStr">
        <is>
          <t>SIN CATEGORIA</t>
        </is>
      </c>
      <c r="D2869" s="11" t="n">
        <v>3</v>
      </c>
      <c r="E2869" s="12" t="n">
        <v>11257.54</v>
      </c>
      <c r="F2869" s="12" t="n">
        <v>41497.21</v>
      </c>
      <c r="G2869" s="14">
        <f>E2869/SUM(E$2:E$4165)</f>
        <v/>
      </c>
      <c r="H2869" s="14">
        <f>H2868+G2869</f>
        <v/>
      </c>
      <c r="I2869" s="5">
        <f>IF(H2869&lt;=p_rot_a,"A",IF(H2869&lt;=p_rot_b,"B","C"))</f>
        <v/>
      </c>
      <c r="J2869" s="5" t="inlineStr">
        <is>
          <t>NO</t>
        </is>
      </c>
    </row>
    <row r="2870">
      <c r="A2870" s="5" t="inlineStr">
        <is>
          <t>25191</t>
        </is>
      </c>
      <c r="B2870" s="5" t="inlineStr">
        <is>
          <t>TOTAL LLAVE FRANCESA  8 THT101083</t>
        </is>
      </c>
      <c r="C2870" s="5" t="inlineStr">
        <is>
          <t>FERRETERIA GENERAL</t>
        </is>
      </c>
      <c r="D2870" s="11" t="n">
        <v>18</v>
      </c>
      <c r="E2870" s="12" t="n">
        <v>11255.96</v>
      </c>
      <c r="F2870" s="12" t="n">
        <v>37241.49</v>
      </c>
      <c r="G2870" s="14">
        <f>E2870/SUM(E$2:E$4165)</f>
        <v/>
      </c>
      <c r="H2870" s="14">
        <f>H2869+G2870</f>
        <v/>
      </c>
      <c r="I2870" s="5">
        <f>IF(H2870&lt;=p_rot_a,"A",IF(H2870&lt;=p_rot_b,"B","C"))</f>
        <v/>
      </c>
      <c r="J2870" s="5" t="inlineStr">
        <is>
          <t>NO</t>
        </is>
      </c>
    </row>
    <row r="2871">
      <c r="A2871" s="5" t="inlineStr">
        <is>
          <t>351100300992535</t>
        </is>
      </c>
      <c r="B2871" s="5" t="inlineStr">
        <is>
          <t>VOLTECK EXTENSION USO RUDO 15M ER-15X16</t>
        </is>
      </c>
      <c r="C2871" s="5" t="inlineStr">
        <is>
          <t>ACCESORIOS ELECTRICOS Y CABLES</t>
        </is>
      </c>
      <c r="D2871" s="11" t="n">
        <v>5</v>
      </c>
      <c r="E2871" s="12" t="n">
        <v>11249.17</v>
      </c>
      <c r="F2871" s="12" t="n">
        <v>35375.17</v>
      </c>
      <c r="G2871" s="14">
        <f>E2871/SUM(E$2:E$4165)</f>
        <v/>
      </c>
      <c r="H2871" s="14">
        <f>H2870+G2871</f>
        <v/>
      </c>
      <c r="I2871" s="5">
        <f>IF(H2871&lt;=p_rot_a,"A",IF(H2871&lt;=p_rot_b,"B","C"))</f>
        <v/>
      </c>
      <c r="J2871" s="5" t="inlineStr">
        <is>
          <t>NO</t>
        </is>
      </c>
    </row>
    <row r="2872">
      <c r="A2872" s="5" t="inlineStr">
        <is>
          <t>351100300991574</t>
        </is>
      </c>
      <c r="B2872" s="5" t="inlineStr">
        <is>
          <t>VEKER TOPE PUERTA MEDIA LUNA NEGRO 16784</t>
        </is>
      </c>
      <c r="C2872" s="5" t="inlineStr">
        <is>
          <t>FERRETERIA GENERAL</t>
        </is>
      </c>
      <c r="D2872" s="11" t="n">
        <v>26</v>
      </c>
      <c r="E2872" s="12" t="n">
        <v>11232</v>
      </c>
      <c r="F2872" s="12" t="n">
        <v>31122</v>
      </c>
      <c r="G2872" s="14">
        <f>E2872/SUM(E$2:E$4165)</f>
        <v/>
      </c>
      <c r="H2872" s="14">
        <f>H2871+G2872</f>
        <v/>
      </c>
      <c r="I2872" s="5">
        <f>IF(H2872&lt;=p_rot_a,"A",IF(H2872&lt;=p_rot_b,"B","C"))</f>
        <v/>
      </c>
      <c r="J2872" s="5" t="inlineStr">
        <is>
          <t>NO</t>
        </is>
      </c>
    </row>
    <row r="2873">
      <c r="A2873" s="5" t="inlineStr">
        <is>
          <t>71365</t>
        </is>
      </c>
      <c r="B2873" s="5" t="inlineStr">
        <is>
          <t>TORNILLO HEXAGONAL 1/4 X 1</t>
        </is>
      </c>
      <c r="C2873" s="5" t="inlineStr">
        <is>
          <t>TORNILLERIA</t>
        </is>
      </c>
      <c r="D2873" s="11" t="n">
        <v>224</v>
      </c>
      <c r="E2873" s="12" t="n">
        <v>11211.66</v>
      </c>
      <c r="F2873" s="12" t="n">
        <v>14858.57</v>
      </c>
      <c r="G2873" s="14">
        <f>E2873/SUM(E$2:E$4165)</f>
        <v/>
      </c>
      <c r="H2873" s="14">
        <f>H2872+G2873</f>
        <v/>
      </c>
      <c r="I2873" s="5">
        <f>IF(H2873&lt;=p_rot_a,"A",IF(H2873&lt;=p_rot_b,"B","C"))</f>
        <v/>
      </c>
      <c r="J2873" s="5" t="inlineStr">
        <is>
          <t>NO</t>
        </is>
      </c>
    </row>
    <row r="2874">
      <c r="A2874" s="5" t="inlineStr">
        <is>
          <t>71213</t>
        </is>
      </c>
      <c r="B2874" s="5" t="inlineStr">
        <is>
          <t>TORNILLO CARROCERIA 1/4 X 1</t>
        </is>
      </c>
      <c r="C2874" s="5" t="inlineStr">
        <is>
          <t>TORNILLERIA</t>
        </is>
      </c>
      <c r="D2874" s="11" t="n">
        <v>221</v>
      </c>
      <c r="E2874" s="12" t="n">
        <v>11197.26</v>
      </c>
      <c r="F2874" s="12" t="n">
        <v>14601.4</v>
      </c>
      <c r="G2874" s="14">
        <f>E2874/SUM(E$2:E$4165)</f>
        <v/>
      </c>
      <c r="H2874" s="14">
        <f>H2873+G2874</f>
        <v/>
      </c>
      <c r="I2874" s="5">
        <f>IF(H2874&lt;=p_rot_a,"A",IF(H2874&lt;=p_rot_b,"B","C"))</f>
        <v/>
      </c>
      <c r="J2874" s="5" t="inlineStr">
        <is>
          <t>NO</t>
        </is>
      </c>
    </row>
    <row r="2875">
      <c r="A2875" s="5" t="inlineStr">
        <is>
          <t>351100300992525</t>
        </is>
      </c>
      <c r="B2875" s="5" t="inlineStr">
        <is>
          <t>PERSIANA BLACKOUT BLANCO 140CM X 160CM AD049</t>
        </is>
      </c>
      <c r="C2875" s="5" t="inlineStr">
        <is>
          <t>FERRETERIA GENERAL</t>
        </is>
      </c>
      <c r="D2875" s="11" t="n">
        <v>2</v>
      </c>
      <c r="E2875" s="12" t="n">
        <v>11187</v>
      </c>
      <c r="F2875" s="12" t="n">
        <v>33561</v>
      </c>
      <c r="G2875" s="14">
        <f>E2875/SUM(E$2:E$4165)</f>
        <v/>
      </c>
      <c r="H2875" s="14">
        <f>H2874+G2875</f>
        <v/>
      </c>
      <c r="I2875" s="5">
        <f>IF(H2875&lt;=p_rot_a,"A",IF(H2875&lt;=p_rot_b,"B","C"))</f>
        <v/>
      </c>
      <c r="J2875" s="5" t="inlineStr">
        <is>
          <t>NO</t>
        </is>
      </c>
    </row>
    <row r="2876">
      <c r="A2876" s="5" t="inlineStr">
        <is>
          <t>322920</t>
        </is>
      </c>
      <c r="B2876" s="5" t="inlineStr">
        <is>
          <t>JUEGO ACCESORIOS BAÑO 5 PIEZAS DORADO AQP-23216</t>
        </is>
      </c>
      <c r="C2876" s="5" t="inlineStr">
        <is>
          <t>IMPORTACION GRIFERIA</t>
        </is>
      </c>
      <c r="D2876" s="11" t="n">
        <v>1</v>
      </c>
      <c r="E2876" s="12" t="n">
        <v>11185.87</v>
      </c>
      <c r="F2876" s="12" t="n">
        <v>22837.81</v>
      </c>
      <c r="G2876" s="14">
        <f>E2876/SUM(E$2:E$4165)</f>
        <v/>
      </c>
      <c r="H2876" s="14">
        <f>H2875+G2876</f>
        <v/>
      </c>
      <c r="I2876" s="5">
        <f>IF(H2876&lt;=p_rot_a,"A",IF(H2876&lt;=p_rot_b,"B","C"))</f>
        <v/>
      </c>
      <c r="J2876" s="5" t="inlineStr">
        <is>
          <t>NO</t>
        </is>
      </c>
    </row>
    <row r="2877">
      <c r="A2877" s="5" t="inlineStr">
        <is>
          <t>72560</t>
        </is>
      </c>
      <c r="B2877" s="5" t="inlineStr">
        <is>
          <t>TOTAL CIZALLA 24</t>
        </is>
      </c>
      <c r="C2877" s="5" t="inlineStr">
        <is>
          <t>FERRETERIA GENERAL</t>
        </is>
      </c>
      <c r="D2877" s="11" t="n">
        <v>4</v>
      </c>
      <c r="E2877" s="12" t="n">
        <v>11169.55</v>
      </c>
      <c r="F2877" s="12" t="n">
        <v>40787.83</v>
      </c>
      <c r="G2877" s="14">
        <f>E2877/SUM(E$2:E$4165)</f>
        <v/>
      </c>
      <c r="H2877" s="14">
        <f>H2876+G2877</f>
        <v/>
      </c>
      <c r="I2877" s="5">
        <f>IF(H2877&lt;=p_rot_a,"A",IF(H2877&lt;=p_rot_b,"B","C"))</f>
        <v/>
      </c>
      <c r="J2877" s="5" t="inlineStr">
        <is>
          <t>NO</t>
        </is>
      </c>
    </row>
    <row r="2878">
      <c r="A2878" s="5" t="inlineStr">
        <is>
          <t>351100300990756</t>
        </is>
      </c>
      <c r="B2878" s="5" t="inlineStr">
        <is>
          <t>ANGULAR CAMA 4</t>
        </is>
      </c>
      <c r="C2878" s="5" t="inlineStr">
        <is>
          <t>FERRETERIA GENERAL</t>
        </is>
      </c>
      <c r="D2878" s="11" t="n">
        <v>35</v>
      </c>
      <c r="E2878" s="12" t="n">
        <v>11164.77</v>
      </c>
      <c r="F2878" s="12" t="n">
        <v>39324.29</v>
      </c>
      <c r="G2878" s="14">
        <f>E2878/SUM(E$2:E$4165)</f>
        <v/>
      </c>
      <c r="H2878" s="14">
        <f>H2877+G2878</f>
        <v/>
      </c>
      <c r="I2878" s="5">
        <f>IF(H2878&lt;=p_rot_a,"A",IF(H2878&lt;=p_rot_b,"B","C"))</f>
        <v/>
      </c>
      <c r="J2878" s="5" t="inlineStr">
        <is>
          <t>NO</t>
        </is>
      </c>
    </row>
    <row r="2879">
      <c r="A2879" s="5" t="inlineStr">
        <is>
          <t>426544</t>
        </is>
      </c>
      <c r="B2879" s="5" t="inlineStr">
        <is>
          <t>TOTAL RATCH 1/2 THT106126</t>
        </is>
      </c>
      <c r="C2879" s="5" t="inlineStr">
        <is>
          <t>FERRETERIA GENERAL</t>
        </is>
      </c>
      <c r="D2879" s="11" t="n">
        <v>6</v>
      </c>
      <c r="E2879" s="12" t="n">
        <v>11143.1</v>
      </c>
      <c r="F2879" s="12" t="n">
        <v>34575.68</v>
      </c>
      <c r="G2879" s="14">
        <f>E2879/SUM(E$2:E$4165)</f>
        <v/>
      </c>
      <c r="H2879" s="14">
        <f>H2878+G2879</f>
        <v/>
      </c>
      <c r="I2879" s="5">
        <f>IF(H2879&lt;=p_rot_a,"A",IF(H2879&lt;=p_rot_b,"B","C"))</f>
        <v/>
      </c>
      <c r="J2879" s="5" t="inlineStr">
        <is>
          <t>NO</t>
        </is>
      </c>
    </row>
    <row r="2880">
      <c r="A2880" s="5" t="inlineStr">
        <is>
          <t>351100300992890</t>
        </is>
      </c>
      <c r="B2880" s="5" t="inlineStr">
        <is>
          <t>ALTIVA TOMA Y APAGADOR 9006-W BLANCO EAGLE</t>
        </is>
      </c>
      <c r="C2880" s="5" t="inlineStr">
        <is>
          <t>ACCESORIOS ELECTRICOS Y CABLES</t>
        </is>
      </c>
      <c r="D2880" s="11" t="n">
        <v>12</v>
      </c>
      <c r="E2880" s="12" t="n">
        <v>11126.91</v>
      </c>
      <c r="F2880" s="12" t="n">
        <v>32418.27</v>
      </c>
      <c r="G2880" s="14">
        <f>E2880/SUM(E$2:E$4165)</f>
        <v/>
      </c>
      <c r="H2880" s="14">
        <f>H2879+G2880</f>
        <v/>
      </c>
      <c r="I2880" s="5">
        <f>IF(H2880&lt;=p_rot_a,"A",IF(H2880&lt;=p_rot_b,"B","C"))</f>
        <v/>
      </c>
      <c r="J2880" s="5" t="inlineStr">
        <is>
          <t>NO</t>
        </is>
      </c>
    </row>
    <row r="2881">
      <c r="A2881" s="5" t="inlineStr">
        <is>
          <t>1116</t>
        </is>
      </c>
      <c r="B2881" s="5" t="inlineStr">
        <is>
          <t>JUEGO TORNILLO FLANGER TAIWAN METALICO INODORO P183</t>
        </is>
      </c>
      <c r="C2881" s="5" t="inlineStr">
        <is>
          <t>FERRETERIA GENERAL</t>
        </is>
      </c>
      <c r="D2881" s="11" t="n">
        <v>30</v>
      </c>
      <c r="E2881" s="12" t="n">
        <v>11125.55</v>
      </c>
      <c r="F2881" s="12" t="n">
        <v>15849.65</v>
      </c>
      <c r="G2881" s="14">
        <f>E2881/SUM(E$2:E$4165)</f>
        <v/>
      </c>
      <c r="H2881" s="14">
        <f>H2880+G2881</f>
        <v/>
      </c>
      <c r="I2881" s="5">
        <f>IF(H2881&lt;=p_rot_a,"A",IF(H2881&lt;=p_rot_b,"B","C"))</f>
        <v/>
      </c>
      <c r="J2881" s="5" t="inlineStr">
        <is>
          <t>NO</t>
        </is>
      </c>
    </row>
    <row r="2882">
      <c r="A2882" s="5" t="inlineStr">
        <is>
          <t>351100300991855</t>
        </is>
      </c>
      <c r="B2882" s="5" t="inlineStr">
        <is>
          <t>$$ SHERWIN SILICON ACRILICO BLANCO 2000</t>
        </is>
      </c>
      <c r="C2882" s="5" t="inlineStr">
        <is>
          <t>SIN CATEGORIA</t>
        </is>
      </c>
      <c r="D2882" s="11" t="n">
        <v>18</v>
      </c>
      <c r="E2882" s="12" t="n">
        <v>11123.45</v>
      </c>
      <c r="F2882" s="12" t="n">
        <v>33762.77</v>
      </c>
      <c r="G2882" s="14">
        <f>E2882/SUM(E$2:E$4165)</f>
        <v/>
      </c>
      <c r="H2882" s="14">
        <f>H2881+G2882</f>
        <v/>
      </c>
      <c r="I2882" s="5">
        <f>IF(H2882&lt;=p_rot_a,"A",IF(H2882&lt;=p_rot_b,"B","C"))</f>
        <v/>
      </c>
      <c r="J2882" s="5" t="inlineStr">
        <is>
          <t>NO</t>
        </is>
      </c>
    </row>
    <row r="2883">
      <c r="A2883" s="5" t="inlineStr">
        <is>
          <t>73416</t>
        </is>
      </c>
      <c r="B2883" s="5" t="inlineStr">
        <is>
          <t>BISAGRA SOLD PLATINA B-04</t>
        </is>
      </c>
      <c r="C2883" s="5" t="inlineStr">
        <is>
          <t>FERRETERIA GENERAL</t>
        </is>
      </c>
      <c r="D2883" s="11" t="n">
        <v>13</v>
      </c>
      <c r="E2883" s="12" t="n">
        <v>11105.7</v>
      </c>
      <c r="F2883" s="12" t="n">
        <v>35033.24</v>
      </c>
      <c r="G2883" s="14">
        <f>E2883/SUM(E$2:E$4165)</f>
        <v/>
      </c>
      <c r="H2883" s="14">
        <f>H2882+G2883</f>
        <v/>
      </c>
      <c r="I2883" s="5">
        <f>IF(H2883&lt;=p_rot_a,"A",IF(H2883&lt;=p_rot_b,"B","C"))</f>
        <v/>
      </c>
      <c r="J2883" s="5" t="inlineStr">
        <is>
          <t>NO</t>
        </is>
      </c>
    </row>
    <row r="2884">
      <c r="A2884" s="5" t="inlineStr">
        <is>
          <t>65312</t>
        </is>
      </c>
      <c r="B2884" s="5" t="inlineStr">
        <is>
          <t>TOTAL LINGA CON RATCH 4 TON 2 X 10M THTRS4101</t>
        </is>
      </c>
      <c r="C2884" s="5" t="inlineStr">
        <is>
          <t>FERRETERIA GENERAL</t>
        </is>
      </c>
      <c r="D2884" s="11" t="n">
        <v>3</v>
      </c>
      <c r="E2884" s="12" t="n">
        <v>11084.08</v>
      </c>
      <c r="F2884" s="12" t="n">
        <v>41561.56</v>
      </c>
      <c r="G2884" s="14">
        <f>E2884/SUM(E$2:E$4165)</f>
        <v/>
      </c>
      <c r="H2884" s="14">
        <f>H2883+G2884</f>
        <v/>
      </c>
      <c r="I2884" s="5">
        <f>IF(H2884&lt;=p_rot_a,"A",IF(H2884&lt;=p_rot_b,"B","C"))</f>
        <v/>
      </c>
      <c r="J2884" s="5" t="inlineStr">
        <is>
          <t>NO</t>
        </is>
      </c>
    </row>
    <row r="2885">
      <c r="A2885" s="5" t="inlineStr">
        <is>
          <t>7486</t>
        </is>
      </c>
      <c r="B2885" s="5" t="inlineStr">
        <is>
          <t>CLAVO TECHO 2 1/2</t>
        </is>
      </c>
      <c r="C2885" s="5" t="inlineStr">
        <is>
          <t>FERRETERIA GENERAL</t>
        </is>
      </c>
      <c r="D2885" s="11" t="n">
        <v>29.5</v>
      </c>
      <c r="E2885" s="12" t="n">
        <v>11063.96</v>
      </c>
      <c r="F2885" s="12" t="n">
        <v>38817.04</v>
      </c>
      <c r="G2885" s="14">
        <f>E2885/SUM(E$2:E$4165)</f>
        <v/>
      </c>
      <c r="H2885" s="14">
        <f>H2884+G2885</f>
        <v/>
      </c>
      <c r="I2885" s="5">
        <f>IF(H2885&lt;=p_rot_a,"A",IF(H2885&lt;=p_rot_b,"B","C"))</f>
        <v/>
      </c>
      <c r="J2885" s="5" t="inlineStr">
        <is>
          <t>NO</t>
        </is>
      </c>
    </row>
    <row r="2886">
      <c r="A2886" s="5" t="inlineStr">
        <is>
          <t>351100300992729</t>
        </is>
      </c>
      <c r="B2886" s="5" t="inlineStr">
        <is>
          <t>MOLDURA REMATE PARA PISO DECK GRIS 5.7 X 5.7 X 2.90M</t>
        </is>
      </c>
      <c r="C2886" s="5" t="inlineStr">
        <is>
          <t>PANEL ACANALADO EXTERIOR WPC</t>
        </is>
      </c>
      <c r="D2886" s="11" t="n">
        <v>7</v>
      </c>
      <c r="E2886" s="12" t="n">
        <v>11058.34</v>
      </c>
      <c r="F2886" s="12" t="n">
        <v>32902.65</v>
      </c>
      <c r="G2886" s="14">
        <f>E2886/SUM(E$2:E$4165)</f>
        <v/>
      </c>
      <c r="H2886" s="14">
        <f>H2885+G2886</f>
        <v/>
      </c>
      <c r="I2886" s="5">
        <f>IF(H2886&lt;=p_rot_a,"A",IF(H2886&lt;=p_rot_b,"B","C"))</f>
        <v/>
      </c>
      <c r="J2886" s="5" t="inlineStr">
        <is>
          <t>NO</t>
        </is>
      </c>
    </row>
    <row r="2887">
      <c r="A2887" s="5" t="inlineStr">
        <is>
          <t>95111</t>
        </is>
      </c>
      <c r="B2887" s="5" t="inlineStr">
        <is>
          <t>LLAVE TANQUE BAJO GRACIELA NA101</t>
        </is>
      </c>
      <c r="C2887" s="5" t="inlineStr">
        <is>
          <t>GRIFERIA - ACC. BAÑO Y COCINA</t>
        </is>
      </c>
      <c r="D2887" s="11" t="n">
        <v>17</v>
      </c>
      <c r="E2887" s="12" t="n">
        <v>11051.92</v>
      </c>
      <c r="F2887" s="12" t="n">
        <v>29825.65</v>
      </c>
      <c r="G2887" s="14">
        <f>E2887/SUM(E$2:E$4165)</f>
        <v/>
      </c>
      <c r="H2887" s="14">
        <f>H2886+G2887</f>
        <v/>
      </c>
      <c r="I2887" s="5">
        <f>IF(H2887&lt;=p_rot_a,"A",IF(H2887&lt;=p_rot_b,"B","C"))</f>
        <v/>
      </c>
      <c r="J2887" s="5" t="inlineStr">
        <is>
          <t>NO</t>
        </is>
      </c>
    </row>
    <row r="2888">
      <c r="A2888" s="5" t="inlineStr">
        <is>
          <t>7312</t>
        </is>
      </c>
      <c r="B2888" s="5" t="inlineStr">
        <is>
          <t xml:space="preserve">LOCTITE SUPER BONDER ORIGINAL 2G </t>
        </is>
      </c>
      <c r="C2888" s="5" t="inlineStr">
        <is>
          <t>FERRETERIA GENERAL</t>
        </is>
      </c>
      <c r="D2888" s="11" t="n">
        <v>34</v>
      </c>
      <c r="E2888" s="12" t="n">
        <v>11043.42</v>
      </c>
      <c r="F2888" s="12" t="n">
        <v>38267.69</v>
      </c>
      <c r="G2888" s="14">
        <f>E2888/SUM(E$2:E$4165)</f>
        <v/>
      </c>
      <c r="H2888" s="14">
        <f>H2887+G2888</f>
        <v/>
      </c>
      <c r="I2888" s="5">
        <f>IF(H2888&lt;=p_rot_a,"A",IF(H2888&lt;=p_rot_b,"B","C"))</f>
        <v/>
      </c>
      <c r="J2888" s="5" t="inlineStr">
        <is>
          <t>NO</t>
        </is>
      </c>
    </row>
    <row r="2889">
      <c r="A2889" s="5" t="inlineStr">
        <is>
          <t>351100300991917</t>
        </is>
      </c>
      <c r="B2889" s="5" t="inlineStr">
        <is>
          <t>BARRA CLAVADORA PARA PANEL WPC Y DECK WPC 2X2 2.90M VIGUETA</t>
        </is>
      </c>
      <c r="C2889" s="5" t="inlineStr">
        <is>
          <t>PANEL ACANALADO EXTERIOR WPC</t>
        </is>
      </c>
      <c r="D2889" s="11" t="n">
        <v>7</v>
      </c>
      <c r="E2889" s="12" t="n">
        <v>11042.04</v>
      </c>
      <c r="F2889" s="12" t="n">
        <v>40311.95</v>
      </c>
      <c r="G2889" s="14">
        <f>E2889/SUM(E$2:E$4165)</f>
        <v/>
      </c>
      <c r="H2889" s="14">
        <f>H2888+G2889</f>
        <v/>
      </c>
      <c r="I2889" s="5">
        <f>IF(H2889&lt;=p_rot_a,"A",IF(H2889&lt;=p_rot_b,"B","C"))</f>
        <v/>
      </c>
      <c r="J2889" s="5" t="inlineStr">
        <is>
          <t>NO</t>
        </is>
      </c>
    </row>
    <row r="2890">
      <c r="A2890" s="5" t="inlineStr">
        <is>
          <t>20097</t>
        </is>
      </c>
      <c r="B2890" s="5" t="inlineStr">
        <is>
          <t>$$ CEDAZO 1/2 X 1 FORRO VERDE f</t>
        </is>
      </c>
      <c r="C2890" s="5" t="inlineStr">
        <is>
          <t>FERRETERIA GENERAL</t>
        </is>
      </c>
      <c r="D2890" s="11" t="n">
        <v>18</v>
      </c>
      <c r="E2890" s="12" t="n">
        <v>11032.24</v>
      </c>
      <c r="F2890" s="12" t="n">
        <v>26124.64</v>
      </c>
      <c r="G2890" s="14">
        <f>E2890/SUM(E$2:E$4165)</f>
        <v/>
      </c>
      <c r="H2890" s="14">
        <f>H2889+G2890</f>
        <v/>
      </c>
      <c r="I2890" s="5">
        <f>IF(H2890&lt;=p_rot_a,"A",IF(H2890&lt;=p_rot_b,"B","C"))</f>
        <v/>
      </c>
      <c r="J2890" s="5" t="inlineStr">
        <is>
          <t>NO</t>
        </is>
      </c>
    </row>
    <row r="2891">
      <c r="A2891" s="5" t="inlineStr">
        <is>
          <t>351100300991148</t>
        </is>
      </c>
      <c r="B2891" s="5" t="inlineStr">
        <is>
          <t>METALES LLAVE LAVATORIO COPA DECORADA BLU-0004</t>
        </is>
      </c>
      <c r="C2891" s="5" t="inlineStr">
        <is>
          <t>SIN CATEGORIA</t>
        </is>
      </c>
      <c r="D2891" s="11" t="n">
        <v>8</v>
      </c>
      <c r="E2891" s="12" t="n">
        <v>11021.73</v>
      </c>
      <c r="F2891" s="12" t="n">
        <v>32793.6</v>
      </c>
      <c r="G2891" s="14">
        <f>E2891/SUM(E$2:E$4165)</f>
        <v/>
      </c>
      <c r="H2891" s="14">
        <f>H2890+G2891</f>
        <v/>
      </c>
      <c r="I2891" s="5">
        <f>IF(H2891&lt;=p_rot_a,"A",IF(H2891&lt;=p_rot_b,"B","C"))</f>
        <v/>
      </c>
      <c r="J2891" s="5" t="inlineStr">
        <is>
          <t>NO</t>
        </is>
      </c>
    </row>
    <row r="2892">
      <c r="A2892" s="5" t="inlineStr">
        <is>
          <t>73316</t>
        </is>
      </c>
      <c r="B2892" s="5" t="inlineStr">
        <is>
          <t>TRUPER ESCUADRA CARPINTERO 6  EC-6</t>
        </is>
      </c>
      <c r="C2892" s="5" t="inlineStr">
        <is>
          <t>FERRETERIA GENERAL</t>
        </is>
      </c>
      <c r="D2892" s="11" t="n">
        <v>11</v>
      </c>
      <c r="E2892" s="12" t="n">
        <v>10982.86</v>
      </c>
      <c r="F2892" s="12" t="n">
        <v>26475.86</v>
      </c>
      <c r="G2892" s="14">
        <f>E2892/SUM(E$2:E$4165)</f>
        <v/>
      </c>
      <c r="H2892" s="14">
        <f>H2891+G2892</f>
        <v/>
      </c>
      <c r="I2892" s="5">
        <f>IF(H2892&lt;=p_rot_a,"A",IF(H2892&lt;=p_rot_b,"B","C"))</f>
        <v/>
      </c>
      <c r="J2892" s="5" t="inlineStr">
        <is>
          <t>NO</t>
        </is>
      </c>
    </row>
    <row r="2893">
      <c r="A2893" s="5" t="inlineStr">
        <is>
          <t>111288</t>
        </is>
      </c>
      <c r="B2893" s="5" t="inlineStr">
        <is>
          <t>CACHERA LAVATORIO METAL 90080 EZ-FLO</t>
        </is>
      </c>
      <c r="C2893" s="5" t="inlineStr">
        <is>
          <t>GRIFERIA - ACC. BAÑO Y COCINA</t>
        </is>
      </c>
      <c r="D2893" s="11" t="n">
        <v>3</v>
      </c>
      <c r="E2893" s="12" t="n">
        <v>10968.01</v>
      </c>
      <c r="F2893" s="12" t="n">
        <v>38388.04</v>
      </c>
      <c r="G2893" s="14">
        <f>E2893/SUM(E$2:E$4165)</f>
        <v/>
      </c>
      <c r="H2893" s="14">
        <f>H2892+G2893</f>
        <v/>
      </c>
      <c r="I2893" s="5">
        <f>IF(H2893&lt;=p_rot_a,"A",IF(H2893&lt;=p_rot_b,"B","C"))</f>
        <v/>
      </c>
      <c r="J2893" s="5" t="inlineStr">
        <is>
          <t>NO</t>
        </is>
      </c>
    </row>
    <row r="2894">
      <c r="A2894" s="5" t="inlineStr">
        <is>
          <t>71552</t>
        </is>
      </c>
      <c r="B2894" s="5" t="inlineStr">
        <is>
          <t>ARANDELA PLANA 3/16</t>
        </is>
      </c>
      <c r="C2894" s="5" t="inlineStr">
        <is>
          <t>TORNILLERIA</t>
        </is>
      </c>
      <c r="D2894" s="11" t="n">
        <v>1110</v>
      </c>
      <c r="E2894" s="12" t="n">
        <v>10951.95</v>
      </c>
      <c r="F2894" s="12" t="n">
        <v>14729.33</v>
      </c>
      <c r="G2894" s="14">
        <f>E2894/SUM(E$2:E$4165)</f>
        <v/>
      </c>
      <c r="H2894" s="14">
        <f>H2893+G2894</f>
        <v/>
      </c>
      <c r="I2894" s="5">
        <f>IF(H2894&lt;=p_rot_a,"A",IF(H2894&lt;=p_rot_b,"B","C"))</f>
        <v/>
      </c>
      <c r="J2894" s="5" t="inlineStr">
        <is>
          <t>NO</t>
        </is>
      </c>
    </row>
    <row r="2895">
      <c r="A2895" s="5" t="inlineStr">
        <is>
          <t>7495</t>
        </is>
      </c>
      <c r="B2895" s="5" t="inlineStr">
        <is>
          <t>CLAVO 1 1/2 SC</t>
        </is>
      </c>
      <c r="C2895" s="5" t="inlineStr">
        <is>
          <t>FERRETERIA GENERAL</t>
        </is>
      </c>
      <c r="D2895" s="11" t="n">
        <v>9</v>
      </c>
      <c r="E2895" s="12" t="n">
        <v>10936</v>
      </c>
      <c r="F2895" s="12" t="n">
        <v>16928.85</v>
      </c>
      <c r="G2895" s="14">
        <f>E2895/SUM(E$2:E$4165)</f>
        <v/>
      </c>
      <c r="H2895" s="14">
        <f>H2894+G2895</f>
        <v/>
      </c>
      <c r="I2895" s="5">
        <f>IF(H2895&lt;=p_rot_a,"A",IF(H2895&lt;=p_rot_b,"B","C"))</f>
        <v/>
      </c>
      <c r="J2895" s="5" t="inlineStr">
        <is>
          <t>NO</t>
        </is>
      </c>
    </row>
    <row r="2896">
      <c r="A2896" s="5" t="inlineStr">
        <is>
          <t>7669</t>
        </is>
      </c>
      <c r="B2896" s="5" t="inlineStr">
        <is>
          <t>GRAPA CERCA BOLSA</t>
        </is>
      </c>
      <c r="C2896" s="5" t="inlineStr">
        <is>
          <t>FERRETERIA GENERAL</t>
        </is>
      </c>
      <c r="D2896" s="11" t="n">
        <v>28</v>
      </c>
      <c r="E2896" s="12" t="n">
        <v>10897.76</v>
      </c>
      <c r="F2896" s="12" t="n">
        <v>32014.77</v>
      </c>
      <c r="G2896" s="14">
        <f>E2896/SUM(E$2:E$4165)</f>
        <v/>
      </c>
      <c r="H2896" s="14">
        <f>H2895+G2896</f>
        <v/>
      </c>
      <c r="I2896" s="5">
        <f>IF(H2896&lt;=p_rot_a,"A",IF(H2896&lt;=p_rot_b,"B","C"))</f>
        <v/>
      </c>
      <c r="J2896" s="5" t="inlineStr">
        <is>
          <t>NO</t>
        </is>
      </c>
    </row>
    <row r="2897">
      <c r="A2897" s="5" t="inlineStr">
        <is>
          <t>749</t>
        </is>
      </c>
      <c r="B2897" s="5" t="inlineStr">
        <is>
          <t>CRAYOLA LYRA ROJA</t>
        </is>
      </c>
      <c r="C2897" s="5" t="inlineStr">
        <is>
          <t>FERRETERIA GENERAL</t>
        </is>
      </c>
      <c r="D2897" s="11" t="n">
        <v>13</v>
      </c>
      <c r="E2897" s="12" t="n">
        <v>10883.7</v>
      </c>
      <c r="F2897" s="12" t="n">
        <v>13647.69</v>
      </c>
      <c r="G2897" s="14">
        <f>E2897/SUM(E$2:E$4165)</f>
        <v/>
      </c>
      <c r="H2897" s="14">
        <f>H2896+G2897</f>
        <v/>
      </c>
      <c r="I2897" s="5">
        <f>IF(H2897&lt;=p_rot_a,"A",IF(H2897&lt;=p_rot_b,"B","C"))</f>
        <v/>
      </c>
      <c r="J2897" s="5" t="inlineStr">
        <is>
          <t>NO</t>
        </is>
      </c>
    </row>
    <row r="2898">
      <c r="A2898" s="5" t="inlineStr">
        <is>
          <t>351100300992198</t>
        </is>
      </c>
      <c r="B2898" s="5" t="inlineStr">
        <is>
          <t>FANG 8009H CACHERA MONOCOMANDO GRIS PLOMO</t>
        </is>
      </c>
      <c r="C2898" s="5" t="inlineStr">
        <is>
          <t>IMPORTACION GRIFERIA</t>
        </is>
      </c>
      <c r="D2898" s="11" t="n">
        <v>7</v>
      </c>
      <c r="E2898" s="12" t="n">
        <v>10879.53</v>
      </c>
      <c r="F2898" s="12" t="n">
        <v>115044.25</v>
      </c>
      <c r="G2898" s="14">
        <f>E2898/SUM(E$2:E$4165)</f>
        <v/>
      </c>
      <c r="H2898" s="14">
        <f>H2897+G2898</f>
        <v/>
      </c>
      <c r="I2898" s="5">
        <f>IF(H2898&lt;=p_rot_a,"A",IF(H2898&lt;=p_rot_b,"B","C"))</f>
        <v/>
      </c>
      <c r="J2898" s="5" t="inlineStr">
        <is>
          <t>NO</t>
        </is>
      </c>
    </row>
    <row r="2899">
      <c r="A2899" s="5" t="inlineStr">
        <is>
          <t>351100300990160</t>
        </is>
      </c>
      <c r="B2899" s="5" t="inlineStr">
        <is>
          <t>TOTAL RANURADORA PARED 1500W 125MM UTCWLC1256</t>
        </is>
      </c>
      <c r="C2899" s="5" t="inlineStr">
        <is>
          <t>HERRAMIENTA ELECTRICA</t>
        </is>
      </c>
      <c r="D2899" s="11" t="n">
        <v>1</v>
      </c>
      <c r="E2899" s="12" t="n">
        <v>10867.66</v>
      </c>
      <c r="F2899" s="12" t="n">
        <v>67199.28999999999</v>
      </c>
      <c r="G2899" s="14">
        <f>E2899/SUM(E$2:E$4165)</f>
        <v/>
      </c>
      <c r="H2899" s="14">
        <f>H2898+G2899</f>
        <v/>
      </c>
      <c r="I2899" s="5">
        <f>IF(H2899&lt;=p_rot_a,"A",IF(H2899&lt;=p_rot_b,"B","C"))</f>
        <v/>
      </c>
      <c r="J2899" s="5" t="inlineStr">
        <is>
          <t>NO</t>
        </is>
      </c>
    </row>
    <row r="2900">
      <c r="A2900" s="5" t="inlineStr">
        <is>
          <t>30416</t>
        </is>
      </c>
      <c r="B2900" s="5" t="inlineStr">
        <is>
          <t>CLASE A TUBO CONDUIT 11/2 TIPO A UL*</t>
        </is>
      </c>
      <c r="C2900" s="5" t="inlineStr">
        <is>
          <t>ACCESORIOS ELECTRICOS Y CABLES</t>
        </is>
      </c>
      <c r="D2900" s="11" t="n">
        <v>5</v>
      </c>
      <c r="E2900" s="12" t="n">
        <v>10865.89</v>
      </c>
      <c r="F2900" s="12" t="n">
        <v>34574.19</v>
      </c>
      <c r="G2900" s="14">
        <f>E2900/SUM(E$2:E$4165)</f>
        <v/>
      </c>
      <c r="H2900" s="14">
        <f>H2899+G2900</f>
        <v/>
      </c>
      <c r="I2900" s="5">
        <f>IF(H2900&lt;=p_rot_a,"A",IF(H2900&lt;=p_rot_b,"B","C"))</f>
        <v/>
      </c>
      <c r="J2900" s="5" t="inlineStr">
        <is>
          <t>NO</t>
        </is>
      </c>
    </row>
    <row r="2901">
      <c r="A2901" s="5" t="inlineStr">
        <is>
          <t>351100300992406</t>
        </is>
      </c>
      <c r="B2901" s="5" t="inlineStr">
        <is>
          <t xml:space="preserve">ADAPTADOR PORTA PUNTAS PARA DESATORNILLADOR DE IMPACTO ADI-14 </t>
        </is>
      </c>
      <c r="C2901" s="5" t="inlineStr">
        <is>
          <t>HERRAMIENTA ELECTRICA</t>
        </is>
      </c>
      <c r="D2901" s="11" t="n">
        <v>5</v>
      </c>
      <c r="E2901" s="12" t="n">
        <v>10865.07</v>
      </c>
      <c r="F2901" s="12" t="n">
        <v>32993.52</v>
      </c>
      <c r="G2901" s="14">
        <f>E2901/SUM(E$2:E$4165)</f>
        <v/>
      </c>
      <c r="H2901" s="14">
        <f>H2900+G2901</f>
        <v/>
      </c>
      <c r="I2901" s="5">
        <f>IF(H2901&lt;=p_rot_a,"A",IF(H2901&lt;=p_rot_b,"B","C"))</f>
        <v/>
      </c>
      <c r="J2901" s="5" t="inlineStr">
        <is>
          <t>NO</t>
        </is>
      </c>
    </row>
    <row r="2902">
      <c r="A2902" s="5" t="inlineStr">
        <is>
          <t>73578</t>
        </is>
      </c>
      <c r="B2902" s="5" t="inlineStr">
        <is>
          <t>TRUPER LLANETA LISA LLP-6L</t>
        </is>
      </c>
      <c r="C2902" s="5" t="inlineStr">
        <is>
          <t>FERRETERIA GENERAL</t>
        </is>
      </c>
      <c r="D2902" s="11" t="n">
        <v>26</v>
      </c>
      <c r="E2902" s="12" t="n">
        <v>10861.76</v>
      </c>
      <c r="F2902" s="12" t="n">
        <v>38900.21</v>
      </c>
      <c r="G2902" s="14">
        <f>E2902/SUM(E$2:E$4165)</f>
        <v/>
      </c>
      <c r="H2902" s="14">
        <f>H2901+G2902</f>
        <v/>
      </c>
      <c r="I2902" s="5">
        <f>IF(H2902&lt;=p_rot_a,"A",IF(H2902&lt;=p_rot_b,"B","C"))</f>
        <v/>
      </c>
      <c r="J2902" s="5" t="inlineStr">
        <is>
          <t>NO</t>
        </is>
      </c>
    </row>
    <row r="2903">
      <c r="A2903" s="5" t="inlineStr">
        <is>
          <t>9302</t>
        </is>
      </c>
      <c r="B2903" s="5" t="inlineStr">
        <is>
          <t>REDUCCION PVC 1 X 1/2</t>
        </is>
      </c>
      <c r="C2903" s="5" t="inlineStr">
        <is>
          <t>TUBERIA PVC, CANOAS Y ACCESORIOS</t>
        </is>
      </c>
      <c r="D2903" s="11" t="n">
        <v>29</v>
      </c>
      <c r="E2903" s="12" t="n">
        <v>10802.5</v>
      </c>
      <c r="F2903" s="12" t="n">
        <v>12845.9</v>
      </c>
      <c r="G2903" s="14">
        <f>E2903/SUM(E$2:E$4165)</f>
        <v/>
      </c>
      <c r="H2903" s="14">
        <f>H2902+G2903</f>
        <v/>
      </c>
      <c r="I2903" s="5">
        <f>IF(H2903&lt;=p_rot_a,"A",IF(H2903&lt;=p_rot_b,"B","C"))</f>
        <v/>
      </c>
      <c r="J2903" s="5" t="inlineStr">
        <is>
          <t>NO</t>
        </is>
      </c>
    </row>
    <row r="2904">
      <c r="A2904" s="5" t="inlineStr">
        <is>
          <t>71541</t>
        </is>
      </c>
      <c r="B2904" s="5" t="inlineStr">
        <is>
          <t>TUERCA 5/16</t>
        </is>
      </c>
      <c r="C2904" s="5" t="inlineStr">
        <is>
          <t>TORNILLERIA</t>
        </is>
      </c>
      <c r="D2904" s="11" t="n">
        <v>578</v>
      </c>
      <c r="E2904" s="12" t="n">
        <v>10783.58</v>
      </c>
      <c r="F2904" s="12" t="n">
        <v>16551.01</v>
      </c>
      <c r="G2904" s="14">
        <f>E2904/SUM(E$2:E$4165)</f>
        <v/>
      </c>
      <c r="H2904" s="14">
        <f>H2903+G2904</f>
        <v/>
      </c>
      <c r="I2904" s="5">
        <f>IF(H2904&lt;=p_rot_a,"A",IF(H2904&lt;=p_rot_b,"B","C"))</f>
        <v/>
      </c>
      <c r="J2904" s="5" t="inlineStr">
        <is>
          <t>NO</t>
        </is>
      </c>
    </row>
    <row r="2905">
      <c r="A2905" s="5" t="inlineStr">
        <is>
          <t>30122</t>
        </is>
      </c>
      <c r="B2905" s="5" t="inlineStr">
        <is>
          <t>AGUILA TOMA POLARIZADO EXTENSION 222</t>
        </is>
      </c>
      <c r="C2905" s="5" t="inlineStr">
        <is>
          <t>ACCESORIOS ELECTRICOS Y CABLES</t>
        </is>
      </c>
      <c r="D2905" s="11" t="n">
        <v>28</v>
      </c>
      <c r="E2905" s="12" t="n">
        <v>10781.33</v>
      </c>
      <c r="F2905" s="12" t="n">
        <v>37831.09</v>
      </c>
      <c r="G2905" s="14">
        <f>E2905/SUM(E$2:E$4165)</f>
        <v/>
      </c>
      <c r="H2905" s="14">
        <f>H2904+G2905</f>
        <v/>
      </c>
      <c r="I2905" s="5">
        <f>IF(H2905&lt;=p_rot_a,"A",IF(H2905&lt;=p_rot_b,"B","C"))</f>
        <v/>
      </c>
      <c r="J2905" s="5" t="inlineStr">
        <is>
          <t>NO</t>
        </is>
      </c>
    </row>
    <row r="2906">
      <c r="A2906" s="5" t="inlineStr">
        <is>
          <t>71226</t>
        </is>
      </c>
      <c r="B2906" s="5" t="inlineStr">
        <is>
          <t>$$ TORNILLO CARROCERIA 1/4 X 7</t>
        </is>
      </c>
      <c r="C2906" s="5" t="inlineStr">
        <is>
          <t>TORNILLERIA</t>
        </is>
      </c>
      <c r="D2906" s="11" t="n">
        <v>57</v>
      </c>
      <c r="E2906" s="12" t="n">
        <v>10771.47</v>
      </c>
      <c r="F2906" s="12" t="n">
        <v>13871.52</v>
      </c>
      <c r="G2906" s="14">
        <f>E2906/SUM(E$2:E$4165)</f>
        <v/>
      </c>
      <c r="H2906" s="14">
        <f>H2905+G2906</f>
        <v/>
      </c>
      <c r="I2906" s="5">
        <f>IF(H2906&lt;=p_rot_a,"A",IF(H2906&lt;=p_rot_b,"B","C"))</f>
        <v/>
      </c>
      <c r="J2906" s="5" t="inlineStr">
        <is>
          <t>NO</t>
        </is>
      </c>
    </row>
    <row r="2907">
      <c r="A2907" s="5" t="inlineStr">
        <is>
          <t>320560</t>
        </is>
      </c>
      <c r="B2907" s="5" t="inlineStr">
        <is>
          <t>TOTAL SARGENTO RAPIDO 12 THT1340602</t>
        </is>
      </c>
      <c r="C2907" s="5" t="inlineStr">
        <is>
          <t>FERRETERIA GENERAL</t>
        </is>
      </c>
      <c r="D2907" s="11" t="n">
        <v>10</v>
      </c>
      <c r="E2907" s="12" t="n">
        <v>10758.49</v>
      </c>
      <c r="F2907" s="12" t="n">
        <v>30809.08</v>
      </c>
      <c r="G2907" s="14">
        <f>E2907/SUM(E$2:E$4165)</f>
        <v/>
      </c>
      <c r="H2907" s="14">
        <f>H2906+G2907</f>
        <v/>
      </c>
      <c r="I2907" s="5">
        <f>IF(H2907&lt;=p_rot_a,"A",IF(H2907&lt;=p_rot_b,"B","C"))</f>
        <v/>
      </c>
      <c r="J2907" s="5" t="inlineStr">
        <is>
          <t>NO</t>
        </is>
      </c>
    </row>
    <row r="2908">
      <c r="A2908" s="5" t="inlineStr">
        <is>
          <t>73964</t>
        </is>
      </c>
      <c r="B2908" s="5" t="inlineStr">
        <is>
          <t>TOTAL TIJERA AVIACION IZQUIERDA THT521106</t>
        </is>
      </c>
      <c r="C2908" s="5" t="inlineStr">
        <is>
          <t>FERRETERIA GENERAL</t>
        </is>
      </c>
      <c r="D2908" s="11" t="n">
        <v>8</v>
      </c>
      <c r="E2908" s="12" t="n">
        <v>10745.1</v>
      </c>
      <c r="F2908" s="12" t="n">
        <v>29425.74</v>
      </c>
      <c r="G2908" s="14">
        <f>E2908/SUM(E$2:E$4165)</f>
        <v/>
      </c>
      <c r="H2908" s="14">
        <f>H2907+G2908</f>
        <v/>
      </c>
      <c r="I2908" s="5">
        <f>IF(H2908&lt;=p_rot_a,"A",IF(H2908&lt;=p_rot_b,"B","C"))</f>
        <v/>
      </c>
      <c r="J2908" s="5" t="inlineStr">
        <is>
          <t>NO</t>
        </is>
      </c>
    </row>
    <row r="2909">
      <c r="A2909" s="5" t="inlineStr">
        <is>
          <t>875688</t>
        </is>
      </c>
      <c r="B2909" s="5" t="inlineStr">
        <is>
          <t>ORGANIZADOR DE LAVANDERIA 66X24X157CM AM3379 25KG MAX</t>
        </is>
      </c>
      <c r="C2909" s="5" t="inlineStr">
        <is>
          <t>IMPORTACION FERRETERIA GENERAL</t>
        </is>
      </c>
      <c r="D2909" s="11" t="n">
        <v>2</v>
      </c>
      <c r="E2909" s="12" t="n">
        <v>10743.53</v>
      </c>
      <c r="F2909" s="12" t="n">
        <v>19469.03</v>
      </c>
      <c r="G2909" s="14">
        <f>E2909/SUM(E$2:E$4165)</f>
        <v/>
      </c>
      <c r="H2909" s="14">
        <f>H2908+G2909</f>
        <v/>
      </c>
      <c r="I2909" s="5">
        <f>IF(H2909&lt;=p_rot_a,"A",IF(H2909&lt;=p_rot_b,"B","C"))</f>
        <v/>
      </c>
      <c r="J2909" s="5" t="inlineStr">
        <is>
          <t>NO</t>
        </is>
      </c>
    </row>
    <row r="2910">
      <c r="A2910" s="5" t="inlineStr">
        <is>
          <t>71597</t>
        </is>
      </c>
      <c r="B2910" s="5" t="inlineStr">
        <is>
          <t>TRUPER SERRUCHO YESO STP-6X RABO ZORRO</t>
        </is>
      </c>
      <c r="C2910" s="5" t="inlineStr">
        <is>
          <t>FERRETERIA GENERAL</t>
        </is>
      </c>
      <c r="D2910" s="11" t="n">
        <v>9</v>
      </c>
      <c r="E2910" s="12" t="n">
        <v>10722.43</v>
      </c>
      <c r="F2910" s="12" t="n">
        <v>35062.97</v>
      </c>
      <c r="G2910" s="14">
        <f>E2910/SUM(E$2:E$4165)</f>
        <v/>
      </c>
      <c r="H2910" s="14">
        <f>H2909+G2910</f>
        <v/>
      </c>
      <c r="I2910" s="5">
        <f>IF(H2910&lt;=p_rot_a,"A",IF(H2910&lt;=p_rot_b,"B","C"))</f>
        <v/>
      </c>
      <c r="J2910" s="5" t="inlineStr">
        <is>
          <t>NO</t>
        </is>
      </c>
    </row>
    <row r="2911">
      <c r="A2911" s="5" t="inlineStr">
        <is>
          <t>30215</t>
        </is>
      </c>
      <c r="B2911" s="5" t="inlineStr">
        <is>
          <t>AGUILA TRANSFORMADOR P/LLAVIN ELECTRICO 16V /10V  286</t>
        </is>
      </c>
      <c r="C2911" s="5" t="inlineStr">
        <is>
          <t>ACCESORIOS ELECTRICOS Y CABLES</t>
        </is>
      </c>
      <c r="D2911" s="11" t="n">
        <v>5</v>
      </c>
      <c r="E2911" s="12" t="n">
        <v>10704.52</v>
      </c>
      <c r="F2911" s="12" t="n">
        <v>37224.52</v>
      </c>
      <c r="G2911" s="14">
        <f>E2911/SUM(E$2:E$4165)</f>
        <v/>
      </c>
      <c r="H2911" s="14">
        <f>H2910+G2911</f>
        <v/>
      </c>
      <c r="I2911" s="5">
        <f>IF(H2911&lt;=p_rot_a,"A",IF(H2911&lt;=p_rot_b,"B","C"))</f>
        <v/>
      </c>
      <c r="J2911" s="5" t="inlineStr">
        <is>
          <t>NO</t>
        </is>
      </c>
    </row>
    <row r="2912">
      <c r="A2912" s="5" t="inlineStr">
        <is>
          <t>72751</t>
        </is>
      </c>
      <c r="B2912" s="5" t="inlineStr">
        <is>
          <t>ARANDELA PRESION 3/8</t>
        </is>
      </c>
      <c r="C2912" s="5" t="inlineStr">
        <is>
          <t>TORNILLERIA</t>
        </is>
      </c>
      <c r="D2912" s="11" t="n">
        <v>84</v>
      </c>
      <c r="E2912" s="12" t="n">
        <v>10704.02</v>
      </c>
      <c r="F2912" s="12" t="n">
        <v>11150.16</v>
      </c>
      <c r="G2912" s="14">
        <f>E2912/SUM(E$2:E$4165)</f>
        <v/>
      </c>
      <c r="H2912" s="14">
        <f>H2911+G2912</f>
        <v/>
      </c>
      <c r="I2912" s="5">
        <f>IF(H2912&lt;=p_rot_a,"A",IF(H2912&lt;=p_rot_b,"B","C"))</f>
        <v/>
      </c>
      <c r="J2912" s="5" t="inlineStr">
        <is>
          <t>NO</t>
        </is>
      </c>
    </row>
    <row r="2913">
      <c r="A2913" s="5" t="inlineStr">
        <is>
          <t>351100300991168</t>
        </is>
      </c>
      <c r="B2913" s="5" t="inlineStr">
        <is>
          <t>ENERGY ATORNILLADOR  INALAMBRICO DDI10 / 2 / 12C PERCUTOR</t>
        </is>
      </c>
      <c r="C2913" s="5" t="inlineStr">
        <is>
          <t>SIN CATEGORIA</t>
        </is>
      </c>
      <c r="D2913" s="11" t="n">
        <v>3</v>
      </c>
      <c r="E2913" s="12" t="n">
        <v>10695.32</v>
      </c>
      <c r="F2913" s="12" t="n">
        <v>45795.32</v>
      </c>
      <c r="G2913" s="14">
        <f>E2913/SUM(E$2:E$4165)</f>
        <v/>
      </c>
      <c r="H2913" s="14">
        <f>H2912+G2913</f>
        <v/>
      </c>
      <c r="I2913" s="5">
        <f>IF(H2913&lt;=p_rot_a,"A",IF(H2913&lt;=p_rot_b,"B","C"))</f>
        <v/>
      </c>
      <c r="J2913" s="5" t="inlineStr">
        <is>
          <t>NO</t>
        </is>
      </c>
    </row>
    <row r="2914">
      <c r="A2914" s="5" t="inlineStr">
        <is>
          <t>351100300991296</t>
        </is>
      </c>
      <c r="B2914" s="5" t="inlineStr">
        <is>
          <t>PROTECTO HIGH STANDARD LATEX SATIN BLANCO 1/4</t>
        </is>
      </c>
      <c r="C2914" s="5" t="inlineStr">
        <is>
          <t>SIN CATEGORIA</t>
        </is>
      </c>
      <c r="D2914" s="11" t="n">
        <v>4</v>
      </c>
      <c r="E2914" s="12" t="n">
        <v>10652.2</v>
      </c>
      <c r="F2914" s="12" t="n">
        <v>21061.95</v>
      </c>
      <c r="G2914" s="14">
        <f>E2914/SUM(E$2:E$4165)</f>
        <v/>
      </c>
      <c r="H2914" s="14">
        <f>H2913+G2914</f>
        <v/>
      </c>
      <c r="I2914" s="5">
        <f>IF(H2914&lt;=p_rot_a,"A",IF(H2914&lt;=p_rot_b,"B","C"))</f>
        <v/>
      </c>
      <c r="J2914" s="5" t="inlineStr">
        <is>
          <t>NO</t>
        </is>
      </c>
    </row>
    <row r="2915">
      <c r="A2915" s="5" t="inlineStr">
        <is>
          <t>8191</t>
        </is>
      </c>
      <c r="B2915" s="5" t="inlineStr">
        <is>
          <t>PERA INODORO FLUID MASTER 5051 ROJA AHORRO</t>
        </is>
      </c>
      <c r="C2915" s="5" t="inlineStr">
        <is>
          <t>FERRETERIA GENERAL</t>
        </is>
      </c>
      <c r="D2915" s="11" t="n">
        <v>12</v>
      </c>
      <c r="E2915" s="12" t="n">
        <v>10645.49</v>
      </c>
      <c r="F2915" s="12" t="n">
        <v>37659.89</v>
      </c>
      <c r="G2915" s="14">
        <f>E2915/SUM(E$2:E$4165)</f>
        <v/>
      </c>
      <c r="H2915" s="14">
        <f>H2914+G2915</f>
        <v/>
      </c>
      <c r="I2915" s="5">
        <f>IF(H2915&lt;=p_rot_a,"A",IF(H2915&lt;=p_rot_b,"B","C"))</f>
        <v/>
      </c>
      <c r="J2915" s="5" t="inlineStr">
        <is>
          <t>NO</t>
        </is>
      </c>
    </row>
    <row r="2916">
      <c r="A2916" s="5" t="inlineStr">
        <is>
          <t>72421</t>
        </is>
      </c>
      <c r="B2916" s="5" t="inlineStr">
        <is>
          <t>TORNILLO ESTUFA 3/16 X 1 1/2</t>
        </is>
      </c>
      <c r="C2916" s="5" t="inlineStr">
        <is>
          <t>TORNILLERIA</t>
        </is>
      </c>
      <c r="D2916" s="11" t="n">
        <v>247</v>
      </c>
      <c r="E2916" s="12" t="n">
        <v>10645.07</v>
      </c>
      <c r="F2916" s="12" t="n">
        <v>13115.7</v>
      </c>
      <c r="G2916" s="14">
        <f>E2916/SUM(E$2:E$4165)</f>
        <v/>
      </c>
      <c r="H2916" s="14">
        <f>H2915+G2916</f>
        <v/>
      </c>
      <c r="I2916" s="5">
        <f>IF(H2916&lt;=p_rot_a,"A",IF(H2916&lt;=p_rot_b,"B","C"))</f>
        <v/>
      </c>
      <c r="J2916" s="5" t="inlineStr">
        <is>
          <t>NO</t>
        </is>
      </c>
    </row>
    <row r="2917">
      <c r="A2917" s="5" t="inlineStr">
        <is>
          <t>PINT-PA-0053</t>
        </is>
      </c>
      <c r="B2917" s="5" t="inlineStr">
        <is>
          <t>LANCO SUPER COAT TINT MATE 1/4 SC689-5</t>
        </is>
      </c>
      <c r="C2917" s="5" t="inlineStr">
        <is>
          <t>PINTURA ACRILICA</t>
        </is>
      </c>
      <c r="D2917" s="11" t="n">
        <v>5</v>
      </c>
      <c r="E2917" s="12" t="n">
        <v>10639</v>
      </c>
      <c r="F2917" s="12" t="n">
        <v>25000</v>
      </c>
      <c r="G2917" s="14">
        <f>E2917/SUM(E$2:E$4165)</f>
        <v/>
      </c>
      <c r="H2917" s="14">
        <f>H2916+G2917</f>
        <v/>
      </c>
      <c r="I2917" s="5">
        <f>IF(H2917&lt;=p_rot_a,"A",IF(H2917&lt;=p_rot_b,"B","C"))</f>
        <v/>
      </c>
      <c r="J2917" s="5" t="inlineStr">
        <is>
          <t>NO</t>
        </is>
      </c>
    </row>
    <row r="2918">
      <c r="A2918" s="5" t="inlineStr">
        <is>
          <t>73986</t>
        </is>
      </c>
      <c r="B2918" s="5" t="inlineStr">
        <is>
          <t>SD BREAKER 1X20</t>
        </is>
      </c>
      <c r="C2918" s="5" t="inlineStr">
        <is>
          <t>ACCESORIOS ELECTRICOS Y CABLES</t>
        </is>
      </c>
      <c r="D2918" s="11" t="n">
        <v>7</v>
      </c>
      <c r="E2918" s="12" t="n">
        <v>10627.72</v>
      </c>
      <c r="F2918" s="12" t="n">
        <v>38827.72</v>
      </c>
      <c r="G2918" s="14">
        <f>E2918/SUM(E$2:E$4165)</f>
        <v/>
      </c>
      <c r="H2918" s="14">
        <f>H2917+G2918</f>
        <v/>
      </c>
      <c r="I2918" s="5">
        <f>IF(H2918&lt;=p_rot_a,"A",IF(H2918&lt;=p_rot_b,"B","C"))</f>
        <v/>
      </c>
      <c r="J2918" s="5" t="inlineStr">
        <is>
          <t>NO</t>
        </is>
      </c>
    </row>
    <row r="2919">
      <c r="A2919" s="5" t="inlineStr">
        <is>
          <t>72350</t>
        </is>
      </c>
      <c r="B2919" s="5" t="inlineStr">
        <is>
          <t>AMARRA PLASTICA BLANCA 12</t>
        </is>
      </c>
      <c r="C2919" s="5" t="inlineStr">
        <is>
          <t>FERRETERIA GENERAL</t>
        </is>
      </c>
      <c r="D2919" s="11" t="n">
        <v>178</v>
      </c>
      <c r="E2919" s="12" t="n">
        <v>10607.8</v>
      </c>
      <c r="F2919" s="12" t="n">
        <v>12602.4</v>
      </c>
      <c r="G2919" s="14">
        <f>E2919/SUM(E$2:E$4165)</f>
        <v/>
      </c>
      <c r="H2919" s="14">
        <f>H2918+G2919</f>
        <v/>
      </c>
      <c r="I2919" s="5">
        <f>IF(H2919&lt;=p_rot_a,"A",IF(H2919&lt;=p_rot_b,"B","C"))</f>
        <v/>
      </c>
      <c r="J2919" s="5" t="inlineStr">
        <is>
          <t>NO</t>
        </is>
      </c>
    </row>
    <row r="2920">
      <c r="A2920" s="5" t="inlineStr">
        <is>
          <t>71077</t>
        </is>
      </c>
      <c r="B2920" s="5" t="inlineStr">
        <is>
          <t>GREAT NECK RODILLO DESECHABLE 3MM 666245</t>
        </is>
      </c>
      <c r="C2920" s="5" t="inlineStr">
        <is>
          <t>FERRETERIA GENERAL</t>
        </is>
      </c>
      <c r="D2920" s="11" t="n">
        <v>36</v>
      </c>
      <c r="E2920" s="12" t="n">
        <v>10593.37</v>
      </c>
      <c r="F2920" s="12" t="n">
        <v>28672.57</v>
      </c>
      <c r="G2920" s="14">
        <f>E2920/SUM(E$2:E$4165)</f>
        <v/>
      </c>
      <c r="H2920" s="14">
        <f>H2919+G2920</f>
        <v/>
      </c>
      <c r="I2920" s="5">
        <f>IF(H2920&lt;=p_rot_a,"A",IF(H2920&lt;=p_rot_b,"B","C"))</f>
        <v/>
      </c>
      <c r="J2920" s="5" t="inlineStr">
        <is>
          <t>NO</t>
        </is>
      </c>
    </row>
    <row r="2921">
      <c r="A2921" s="5" t="inlineStr">
        <is>
          <t>351100300991863</t>
        </is>
      </c>
      <c r="B2921" s="5" t="inlineStr">
        <is>
          <t>BOMBILLO LED LUZ CALIDA 9W E27 100-240V WELLMAX 2100463</t>
        </is>
      </c>
      <c r="C2921" s="5" t="inlineStr">
        <is>
          <t>LIQUIDACION</t>
        </is>
      </c>
      <c r="D2921" s="11" t="n">
        <v>73</v>
      </c>
      <c r="E2921" s="12" t="n">
        <v>10573.16</v>
      </c>
      <c r="F2921" s="12" t="n">
        <v>37378.76</v>
      </c>
      <c r="G2921" s="14">
        <f>E2921/SUM(E$2:E$4165)</f>
        <v/>
      </c>
      <c r="H2921" s="14">
        <f>H2920+G2921</f>
        <v/>
      </c>
      <c r="I2921" s="5">
        <f>IF(H2921&lt;=p_rot_a,"A",IF(H2921&lt;=p_rot_b,"B","C"))</f>
        <v/>
      </c>
      <c r="J2921" s="5" t="inlineStr">
        <is>
          <t>NO</t>
        </is>
      </c>
    </row>
    <row r="2922">
      <c r="A2922" s="5" t="inlineStr">
        <is>
          <t>351100300991572</t>
        </is>
      </c>
      <c r="B2922" s="5" t="inlineStr">
        <is>
          <t>VEKER BISAGRA 3X3 NEGRA US19</t>
        </is>
      </c>
      <c r="C2922" s="5" t="inlineStr">
        <is>
          <t>FERRETERIA GENERAL</t>
        </is>
      </c>
      <c r="D2922" s="11" t="n">
        <v>18</v>
      </c>
      <c r="E2922" s="12" t="n">
        <v>10561.96</v>
      </c>
      <c r="F2922" s="12" t="n">
        <v>31751.96</v>
      </c>
      <c r="G2922" s="14">
        <f>E2922/SUM(E$2:E$4165)</f>
        <v/>
      </c>
      <c r="H2922" s="14">
        <f>H2921+G2922</f>
        <v/>
      </c>
      <c r="I2922" s="5">
        <f>IF(H2922&lt;=p_rot_a,"A",IF(H2922&lt;=p_rot_b,"B","C"))</f>
        <v/>
      </c>
      <c r="J2922" s="5" t="inlineStr">
        <is>
          <t>NO</t>
        </is>
      </c>
    </row>
    <row r="2923">
      <c r="A2923" s="5" t="inlineStr">
        <is>
          <t>351100300990790</t>
        </is>
      </c>
      <c r="B2923" s="5" t="inlineStr">
        <is>
          <t>BTICINO LUZICA APAGADOR SENCILLO PU5100</t>
        </is>
      </c>
      <c r="C2923" s="5" t="inlineStr">
        <is>
          <t>ACCESORIOS ELECTRICOS Y CABLES</t>
        </is>
      </c>
      <c r="D2923" s="11" t="n">
        <v>80</v>
      </c>
      <c r="E2923" s="12" t="n">
        <v>10552.76</v>
      </c>
      <c r="F2923" s="12" t="n">
        <v>77024.7</v>
      </c>
      <c r="G2923" s="14">
        <f>E2923/SUM(E$2:E$4165)</f>
        <v/>
      </c>
      <c r="H2923" s="14">
        <f>H2922+G2923</f>
        <v/>
      </c>
      <c r="I2923" s="5">
        <f>IF(H2923&lt;=p_rot_a,"A",IF(H2923&lt;=p_rot_b,"B","C"))</f>
        <v/>
      </c>
      <c r="J2923" s="5" t="inlineStr">
        <is>
          <t>NO</t>
        </is>
      </c>
    </row>
    <row r="2924">
      <c r="A2924" s="5" t="inlineStr">
        <is>
          <t>111178</t>
        </is>
      </c>
      <c r="B2924" s="5" t="inlineStr">
        <is>
          <t>LLAVE LAVATORIO SENCILLA 90119 EZ-FLO</t>
        </is>
      </c>
      <c r="C2924" s="5" t="inlineStr">
        <is>
          <t>GRIFERIA - ACC. BAÑO Y COCINA</t>
        </is>
      </c>
      <c r="D2924" s="11" t="n">
        <v>6</v>
      </c>
      <c r="E2924" s="12" t="n">
        <v>10543.61</v>
      </c>
      <c r="F2924" s="12" t="n">
        <v>36902.63</v>
      </c>
      <c r="G2924" s="14">
        <f>E2924/SUM(E$2:E$4165)</f>
        <v/>
      </c>
      <c r="H2924" s="14">
        <f>H2923+G2924</f>
        <v/>
      </c>
      <c r="I2924" s="5">
        <f>IF(H2924&lt;=p_rot_a,"A",IF(H2924&lt;=p_rot_b,"B","C"))</f>
        <v/>
      </c>
      <c r="J2924" s="5" t="inlineStr">
        <is>
          <t>NO</t>
        </is>
      </c>
    </row>
    <row r="2925">
      <c r="A2925" s="5" t="inlineStr">
        <is>
          <t>7751</t>
        </is>
      </c>
      <c r="B2925" s="5" t="inlineStr">
        <is>
          <t>CONECTOR BARRIL #10</t>
        </is>
      </c>
      <c r="C2925" s="5" t="inlineStr">
        <is>
          <t>ACCESORIOS ELECTRICOS Y CABLES</t>
        </is>
      </c>
      <c r="D2925" s="11" t="n">
        <v>44</v>
      </c>
      <c r="E2925" s="12" t="n">
        <v>10541.5</v>
      </c>
      <c r="F2925" s="12" t="n">
        <v>20915.38</v>
      </c>
      <c r="G2925" s="14">
        <f>E2925/SUM(E$2:E$4165)</f>
        <v/>
      </c>
      <c r="H2925" s="14">
        <f>H2924+G2925</f>
        <v/>
      </c>
      <c r="I2925" s="5">
        <f>IF(H2925&lt;=p_rot_a,"A",IF(H2925&lt;=p_rot_b,"B","C"))</f>
        <v/>
      </c>
      <c r="J2925" s="5" t="inlineStr">
        <is>
          <t>NO</t>
        </is>
      </c>
    </row>
    <row r="2926">
      <c r="A2926" s="5" t="inlineStr">
        <is>
          <t>PINT-BT-0019</t>
        </is>
      </c>
      <c r="B2926" s="5" t="inlineStr">
        <is>
          <t>DICOLOR TINTE MADERA CENIZARO M 85 LIT</t>
        </is>
      </c>
      <c r="C2926" s="5" t="inlineStr">
        <is>
          <t>BARNIZ Y TINTES</t>
        </is>
      </c>
      <c r="D2926" s="11" t="n">
        <v>5</v>
      </c>
      <c r="E2926" s="12" t="n">
        <v>10526.4</v>
      </c>
      <c r="F2926" s="12" t="n">
        <v>36842.4</v>
      </c>
      <c r="G2926" s="14">
        <f>E2926/SUM(E$2:E$4165)</f>
        <v/>
      </c>
      <c r="H2926" s="14">
        <f>H2925+G2926</f>
        <v/>
      </c>
      <c r="I2926" s="5">
        <f>IF(H2926&lt;=p_rot_a,"A",IF(H2926&lt;=p_rot_b,"B","C"))</f>
        <v/>
      </c>
      <c r="J2926" s="5" t="inlineStr">
        <is>
          <t>NO</t>
        </is>
      </c>
    </row>
    <row r="2927">
      <c r="A2927" s="5" t="inlineStr">
        <is>
          <t>4478</t>
        </is>
      </c>
      <c r="B2927" s="5" t="inlineStr">
        <is>
          <t>TAPON HULE REDONDO 2</t>
        </is>
      </c>
      <c r="C2927" s="5" t="inlineStr">
        <is>
          <t>FERRETERIA GENERAL</t>
        </is>
      </c>
      <c r="D2927" s="11" t="n">
        <v>37</v>
      </c>
      <c r="E2927" s="12" t="n">
        <v>10503.94</v>
      </c>
      <c r="F2927" s="12" t="n">
        <v>17931.13</v>
      </c>
      <c r="G2927" s="14">
        <f>E2927/SUM(E$2:E$4165)</f>
        <v/>
      </c>
      <c r="H2927" s="14">
        <f>H2926+G2927</f>
        <v/>
      </c>
      <c r="I2927" s="5">
        <f>IF(H2927&lt;=p_rot_a,"A",IF(H2927&lt;=p_rot_b,"B","C"))</f>
        <v/>
      </c>
      <c r="J2927" s="5" t="inlineStr">
        <is>
          <t>NO</t>
        </is>
      </c>
    </row>
    <row r="2928">
      <c r="A2928" s="5" t="inlineStr">
        <is>
          <t>71447</t>
        </is>
      </c>
      <c r="B2928" s="5" t="inlineStr">
        <is>
          <t>LIJA METAL 400</t>
        </is>
      </c>
      <c r="C2928" s="5" t="inlineStr">
        <is>
          <t>FERRETERIA GENERAL</t>
        </is>
      </c>
      <c r="D2928" s="11" t="n">
        <v>50</v>
      </c>
      <c r="E2928" s="12" t="n">
        <v>10488.19</v>
      </c>
      <c r="F2928" s="12" t="n">
        <v>20154.99</v>
      </c>
      <c r="G2928" s="14">
        <f>E2928/SUM(E$2:E$4165)</f>
        <v/>
      </c>
      <c r="H2928" s="14">
        <f>H2927+G2928</f>
        <v/>
      </c>
      <c r="I2928" s="5">
        <f>IF(H2928&lt;=p_rot_a,"A",IF(H2928&lt;=p_rot_b,"B","C"))</f>
        <v/>
      </c>
      <c r="J2928" s="5" t="inlineStr">
        <is>
          <t>NO</t>
        </is>
      </c>
    </row>
    <row r="2929">
      <c r="A2929" s="5" t="inlineStr">
        <is>
          <t>58520</t>
        </is>
      </c>
      <c r="B2929" s="5" t="inlineStr">
        <is>
          <t>$$ AKSI MANGUERA JARDIN 10M CON PISTOLA RIEGO</t>
        </is>
      </c>
      <c r="C2929" s="5" t="inlineStr">
        <is>
          <t>FERRETERIA GENERAL</t>
        </is>
      </c>
      <c r="D2929" s="11" t="n">
        <v>5</v>
      </c>
      <c r="E2929" s="12" t="n">
        <v>10459.37</v>
      </c>
      <c r="F2929" s="12" t="n">
        <v>37356.72</v>
      </c>
      <c r="G2929" s="14">
        <f>E2929/SUM(E$2:E$4165)</f>
        <v/>
      </c>
      <c r="H2929" s="14">
        <f>H2928+G2929</f>
        <v/>
      </c>
      <c r="I2929" s="5">
        <f>IF(H2929&lt;=p_rot_a,"A",IF(H2929&lt;=p_rot_b,"B","C"))</f>
        <v/>
      </c>
      <c r="J2929" s="5" t="inlineStr">
        <is>
          <t>NO</t>
        </is>
      </c>
    </row>
    <row r="2930">
      <c r="A2930" s="5" t="inlineStr">
        <is>
          <t>351100300992176</t>
        </is>
      </c>
      <c r="B2930" s="5" t="inlineStr">
        <is>
          <t>LAMPARA DE MESA LED RECARGABLE / FOCO / LINTERNA P40403-19</t>
        </is>
      </c>
      <c r="C2930" s="5" t="inlineStr">
        <is>
          <t>LIQUIDACION</t>
        </is>
      </c>
      <c r="D2930" s="11" t="n">
        <v>3</v>
      </c>
      <c r="E2930" s="12" t="n">
        <v>10436.68</v>
      </c>
      <c r="F2930" s="12" t="n">
        <v>36371.68</v>
      </c>
      <c r="G2930" s="14">
        <f>E2930/SUM(E$2:E$4165)</f>
        <v/>
      </c>
      <c r="H2930" s="14">
        <f>H2929+G2930</f>
        <v/>
      </c>
      <c r="I2930" s="5">
        <f>IF(H2930&lt;=p_rot_a,"A",IF(H2930&lt;=p_rot_b,"B","C"))</f>
        <v/>
      </c>
      <c r="J2930" s="5" t="inlineStr">
        <is>
          <t>NO</t>
        </is>
      </c>
    </row>
    <row r="2931">
      <c r="A2931" s="5" t="inlineStr">
        <is>
          <t>72526</t>
        </is>
      </c>
      <c r="B2931" s="5" t="inlineStr">
        <is>
          <t>$$ AGARRADERA MUEBLE 309-1 AC</t>
        </is>
      </c>
      <c r="C2931" s="5" t="inlineStr">
        <is>
          <t>FERRETERIA GENERAL</t>
        </is>
      </c>
      <c r="D2931" s="11" t="n">
        <v>57</v>
      </c>
      <c r="E2931" s="12" t="n">
        <v>10429.46</v>
      </c>
      <c r="F2931" s="12" t="n">
        <v>27934.73</v>
      </c>
      <c r="G2931" s="14">
        <f>E2931/SUM(E$2:E$4165)</f>
        <v/>
      </c>
      <c r="H2931" s="14">
        <f>H2930+G2931</f>
        <v/>
      </c>
      <c r="I2931" s="5">
        <f>IF(H2931&lt;=p_rot_a,"A",IF(H2931&lt;=p_rot_b,"B","C"))</f>
        <v/>
      </c>
      <c r="J2931" s="5" t="inlineStr">
        <is>
          <t>NO</t>
        </is>
      </c>
    </row>
    <row r="2932">
      <c r="A2932" s="5" t="inlineStr">
        <is>
          <t>9130</t>
        </is>
      </c>
      <c r="B2932" s="5" t="inlineStr">
        <is>
          <t>TAPON CPVC 1/2 AGUA CALIENTE</t>
        </is>
      </c>
      <c r="C2932" s="5" t="inlineStr">
        <is>
          <t>TUBERIA PVC, CANOAS Y ACCESORIOS</t>
        </is>
      </c>
      <c r="D2932" s="11" t="n">
        <v>74</v>
      </c>
      <c r="E2932" s="12" t="n">
        <v>10372.58</v>
      </c>
      <c r="F2932" s="12" t="n">
        <v>26430.28</v>
      </c>
      <c r="G2932" s="14">
        <f>E2932/SUM(E$2:E$4165)</f>
        <v/>
      </c>
      <c r="H2932" s="14">
        <f>H2931+G2932</f>
        <v/>
      </c>
      <c r="I2932" s="5">
        <f>IF(H2932&lt;=p_rot_a,"A",IF(H2932&lt;=p_rot_b,"B","C"))</f>
        <v/>
      </c>
      <c r="J2932" s="5" t="inlineStr">
        <is>
          <t>NO</t>
        </is>
      </c>
    </row>
    <row r="2933">
      <c r="A2933" s="5" t="inlineStr">
        <is>
          <t>72996</t>
        </is>
      </c>
      <c r="B2933" s="5" t="inlineStr">
        <is>
          <t>MECATE 8MM NAUTICA</t>
        </is>
      </c>
      <c r="C2933" s="5" t="inlineStr">
        <is>
          <t>FERRETERIA GENERAL</t>
        </is>
      </c>
      <c r="D2933" s="11" t="n">
        <v>52</v>
      </c>
      <c r="E2933" s="12" t="n">
        <v>10371.35</v>
      </c>
      <c r="F2933" s="12" t="n">
        <v>27656.93</v>
      </c>
      <c r="G2933" s="14">
        <f>E2933/SUM(E$2:E$4165)</f>
        <v/>
      </c>
      <c r="H2933" s="14">
        <f>H2932+G2933</f>
        <v/>
      </c>
      <c r="I2933" s="5">
        <f>IF(H2933&lt;=p_rot_a,"A",IF(H2933&lt;=p_rot_b,"B","C"))</f>
        <v/>
      </c>
      <c r="J2933" s="5" t="inlineStr">
        <is>
          <t>NO</t>
        </is>
      </c>
    </row>
    <row r="2934">
      <c r="A2934" s="5" t="inlineStr">
        <is>
          <t>351100300992379</t>
        </is>
      </c>
      <c r="B2934" s="5" t="inlineStr">
        <is>
          <t>WADFOW KIT CEPILLO MULTIUSO TALADRO 11 PIEZAS WND5403</t>
        </is>
      </c>
      <c r="C2934" s="5" t="inlineStr">
        <is>
          <t>FERRETERIA GENERAL</t>
        </is>
      </c>
      <c r="D2934" s="11" t="n">
        <v>5</v>
      </c>
      <c r="E2934" s="12" t="n">
        <v>10370.9</v>
      </c>
      <c r="F2934" s="12" t="n">
        <v>36298.15</v>
      </c>
      <c r="G2934" s="14">
        <f>E2934/SUM(E$2:E$4165)</f>
        <v/>
      </c>
      <c r="H2934" s="14">
        <f>H2933+G2934</f>
        <v/>
      </c>
      <c r="I2934" s="5">
        <f>IF(H2934&lt;=p_rot_a,"A",IF(H2934&lt;=p_rot_b,"B","C"))</f>
        <v/>
      </c>
      <c r="J2934" s="5" t="inlineStr">
        <is>
          <t>NO</t>
        </is>
      </c>
    </row>
    <row r="2935">
      <c r="A2935" s="5" t="inlineStr">
        <is>
          <t>351100300991918</t>
        </is>
      </c>
      <c r="B2935" s="5" t="inlineStr">
        <is>
          <t>CLIP PARA BARRA CLAVADORA PANEL WPC Y DECK WPC 20mm x 30mm 2.90M</t>
        </is>
      </c>
      <c r="C2935" s="5" t="inlineStr">
        <is>
          <t>PANEL ACANALADO EXTERIOR WPC</t>
        </is>
      </c>
      <c r="D2935" s="11" t="n">
        <v>140</v>
      </c>
      <c r="E2935" s="12" t="n">
        <v>10365.41</v>
      </c>
      <c r="F2935" s="12" t="n">
        <v>24778.76</v>
      </c>
      <c r="G2935" s="14">
        <f>E2935/SUM(E$2:E$4165)</f>
        <v/>
      </c>
      <c r="H2935" s="14">
        <f>H2934+G2935</f>
        <v/>
      </c>
      <c r="I2935" s="5">
        <f>IF(H2935&lt;=p_rot_a,"A",IF(H2935&lt;=p_rot_b,"B","C"))</f>
        <v/>
      </c>
      <c r="J2935" s="5" t="inlineStr">
        <is>
          <t>NO</t>
        </is>
      </c>
    </row>
    <row r="2936">
      <c r="A2936" s="5" t="inlineStr">
        <is>
          <t>351100300990102</t>
        </is>
      </c>
      <c r="B2936" s="5" t="inlineStr">
        <is>
          <t>CONECTOR EMT 1 1/4 PRESION</t>
        </is>
      </c>
      <c r="C2936" s="5" t="inlineStr">
        <is>
          <t>ACCESORIOS ELECTRICOS Y CABLES</t>
        </is>
      </c>
      <c r="D2936" s="11" t="n">
        <v>27</v>
      </c>
      <c r="E2936" s="12" t="n">
        <v>10346.24</v>
      </c>
      <c r="F2936" s="12" t="n">
        <v>20738.47</v>
      </c>
      <c r="G2936" s="14">
        <f>E2936/SUM(E$2:E$4165)</f>
        <v/>
      </c>
      <c r="H2936" s="14">
        <f>H2935+G2936</f>
        <v/>
      </c>
      <c r="I2936" s="5">
        <f>IF(H2936&lt;=p_rot_a,"A",IF(H2936&lt;=p_rot_b,"B","C"))</f>
        <v/>
      </c>
      <c r="J2936" s="5" t="inlineStr">
        <is>
          <t>NO</t>
        </is>
      </c>
    </row>
    <row r="2937">
      <c r="A2937" s="5" t="inlineStr">
        <is>
          <t>10180016</t>
        </is>
      </c>
      <c r="B2937" s="5" t="inlineStr">
        <is>
          <t>PERLING TIPO C 2X8 3/32 2.38MM NEGRO</t>
        </is>
      </c>
      <c r="C2937" s="5" t="inlineStr">
        <is>
          <t>PERLING</t>
        </is>
      </c>
      <c r="D2937" s="11" t="n">
        <v>4</v>
      </c>
      <c r="E2937" s="12" t="n">
        <v>10328.83</v>
      </c>
      <c r="F2937" s="12" t="n">
        <v>78281.63</v>
      </c>
      <c r="G2937" s="14">
        <f>E2937/SUM(E$2:E$4165)</f>
        <v/>
      </c>
      <c r="H2937" s="14">
        <f>H2936+G2937</f>
        <v/>
      </c>
      <c r="I2937" s="5">
        <f>IF(H2937&lt;=p_rot_a,"A",IF(H2937&lt;=p_rot_b,"B","C"))</f>
        <v/>
      </c>
      <c r="J2937" s="5" t="inlineStr">
        <is>
          <t>NO</t>
        </is>
      </c>
    </row>
    <row r="2938">
      <c r="A2938" s="5" t="inlineStr">
        <is>
          <t>351100300990479</t>
        </is>
      </c>
      <c r="B2938" s="5" t="inlineStr">
        <is>
          <t>STANLEY RIEL CLOSET 1.2M 5 FT</t>
        </is>
      </c>
      <c r="C2938" s="5" t="inlineStr">
        <is>
          <t>FERRETERIA GENERAL</t>
        </is>
      </c>
      <c r="D2938" s="11" t="n">
        <v>4</v>
      </c>
      <c r="E2938" s="12" t="n">
        <v>10322.49</v>
      </c>
      <c r="F2938" s="12" t="n">
        <v>28107.01</v>
      </c>
      <c r="G2938" s="14">
        <f>E2938/SUM(E$2:E$4165)</f>
        <v/>
      </c>
      <c r="H2938" s="14">
        <f>H2937+G2938</f>
        <v/>
      </c>
      <c r="I2938" s="5">
        <f>IF(H2938&lt;=p_rot_a,"A",IF(H2938&lt;=p_rot_b,"B","C"))</f>
        <v/>
      </c>
      <c r="J2938" s="5" t="inlineStr">
        <is>
          <t>NO</t>
        </is>
      </c>
    </row>
    <row r="2939">
      <c r="A2939" s="5" t="inlineStr">
        <is>
          <t>10160014</t>
        </is>
      </c>
      <c r="B2939" s="5" t="inlineStr">
        <is>
          <t>TUBO IND. CUADRADO 11/4 X 11/4 1.20MM NEGRO</t>
        </is>
      </c>
      <c r="C2939" s="5" t="inlineStr">
        <is>
          <t>TUBERIA INDUSTRIAL</t>
        </is>
      </c>
      <c r="D2939" s="11" t="n">
        <v>13</v>
      </c>
      <c r="E2939" s="12" t="n">
        <v>10300.04</v>
      </c>
      <c r="F2939" s="12" t="n">
        <v>57205.34</v>
      </c>
      <c r="G2939" s="14">
        <f>E2939/SUM(E$2:E$4165)</f>
        <v/>
      </c>
      <c r="H2939" s="14">
        <f>H2938+G2939</f>
        <v/>
      </c>
      <c r="I2939" s="5">
        <f>IF(H2939&lt;=p_rot_a,"A",IF(H2939&lt;=p_rot_b,"B","C"))</f>
        <v/>
      </c>
      <c r="J2939" s="5" t="inlineStr">
        <is>
          <t>NO</t>
        </is>
      </c>
    </row>
    <row r="2940">
      <c r="A2940" s="5" t="inlineStr">
        <is>
          <t>7109</t>
        </is>
      </c>
      <c r="B2940" s="5" t="inlineStr">
        <is>
          <t>POXIPOL TRANSPARENTE 82G</t>
        </is>
      </c>
      <c r="C2940" s="5" t="inlineStr">
        <is>
          <t>FERRETERIA GENERAL</t>
        </is>
      </c>
      <c r="D2940" s="11" t="n">
        <v>5</v>
      </c>
      <c r="E2940" s="12" t="n">
        <v>10267.72</v>
      </c>
      <c r="F2940" s="12" t="n">
        <v>36487.65</v>
      </c>
      <c r="G2940" s="14">
        <f>E2940/SUM(E$2:E$4165)</f>
        <v/>
      </c>
      <c r="H2940" s="14">
        <f>H2939+G2940</f>
        <v/>
      </c>
      <c r="I2940" s="5">
        <f>IF(H2940&lt;=p_rot_a,"A",IF(H2940&lt;=p_rot_b,"B","C"))</f>
        <v/>
      </c>
      <c r="J2940" s="5" t="inlineStr">
        <is>
          <t>NO</t>
        </is>
      </c>
    </row>
    <row r="2941">
      <c r="A2941" s="5" t="inlineStr">
        <is>
          <t>351100300991460</t>
        </is>
      </c>
      <c r="B2941" s="5" t="inlineStr">
        <is>
          <t>FERMETAL ASIENTO ELONGADO BLANCO PLASTICO IND-10</t>
        </is>
      </c>
      <c r="C2941" s="5" t="inlineStr">
        <is>
          <t>FERRETERIA GENERAL</t>
        </is>
      </c>
      <c r="D2941" s="11" t="n">
        <v>5</v>
      </c>
      <c r="E2941" s="12" t="n">
        <v>10235.88</v>
      </c>
      <c r="F2941" s="12" t="n">
        <v>35825.58</v>
      </c>
      <c r="G2941" s="14">
        <f>E2941/SUM(E$2:E$4165)</f>
        <v/>
      </c>
      <c r="H2941" s="14">
        <f>H2940+G2941</f>
        <v/>
      </c>
      <c r="I2941" s="5">
        <f>IF(H2941&lt;=p_rot_a,"A",IF(H2941&lt;=p_rot_b,"B","C"))</f>
        <v/>
      </c>
      <c r="J2941" s="5" t="inlineStr">
        <is>
          <t>NO</t>
        </is>
      </c>
    </row>
    <row r="2942">
      <c r="A2942" s="5" t="inlineStr">
        <is>
          <t>164</t>
        </is>
      </c>
      <c r="B2942" s="5" t="inlineStr">
        <is>
          <t>CENICERO CONCRETO</t>
        </is>
      </c>
      <c r="C2942" s="5" t="inlineStr">
        <is>
          <t>BLOQUES, VARILLAS, MALLAS</t>
        </is>
      </c>
      <c r="D2942" s="11" t="n">
        <v>7</v>
      </c>
      <c r="E2942" s="12" t="n">
        <v>10205.84</v>
      </c>
      <c r="F2942" s="12" t="n">
        <v>36842.94</v>
      </c>
      <c r="G2942" s="14">
        <f>E2942/SUM(E$2:E$4165)</f>
        <v/>
      </c>
      <c r="H2942" s="14">
        <f>H2941+G2942</f>
        <v/>
      </c>
      <c r="I2942" s="5">
        <f>IF(H2942&lt;=p_rot_a,"A",IF(H2942&lt;=p_rot_b,"B","C"))</f>
        <v/>
      </c>
      <c r="J2942" s="5" t="inlineStr">
        <is>
          <t>NO</t>
        </is>
      </c>
    </row>
    <row r="2943">
      <c r="A2943" s="5" t="inlineStr">
        <is>
          <t>111281</t>
        </is>
      </c>
      <c r="B2943" s="5" t="inlineStr">
        <is>
          <t>CACHERA FREGADERO CROM PLAST 10130 EZ-FLO</t>
        </is>
      </c>
      <c r="C2943" s="5" t="inlineStr">
        <is>
          <t>SIN CATEGORIA</t>
        </is>
      </c>
      <c r="D2943" s="11" t="n">
        <v>3</v>
      </c>
      <c r="E2943" s="12" t="n">
        <v>10168.84</v>
      </c>
      <c r="F2943" s="12" t="n">
        <v>36512.98</v>
      </c>
      <c r="G2943" s="14">
        <f>E2943/SUM(E$2:E$4165)</f>
        <v/>
      </c>
      <c r="H2943" s="14">
        <f>H2942+G2943</f>
        <v/>
      </c>
      <c r="I2943" s="5">
        <f>IF(H2943&lt;=p_rot_a,"A",IF(H2943&lt;=p_rot_b,"B","C"))</f>
        <v/>
      </c>
      <c r="J2943" s="5" t="inlineStr">
        <is>
          <t>NO</t>
        </is>
      </c>
    </row>
    <row r="2944">
      <c r="A2944" s="5" t="inlineStr">
        <is>
          <t>PINT-BT-0015</t>
        </is>
      </c>
      <c r="B2944" s="5" t="inlineStr">
        <is>
          <t>DICOLOR TINTE MADERA CAFE OSCURO M 84 L</t>
        </is>
      </c>
      <c r="C2944" s="5" t="inlineStr">
        <is>
          <t>BARNIZ Y TINTES</t>
        </is>
      </c>
      <c r="D2944" s="11" t="n">
        <v>5</v>
      </c>
      <c r="E2944" s="12" t="n">
        <v>10157.98</v>
      </c>
      <c r="F2944" s="12" t="n">
        <v>36473.98</v>
      </c>
      <c r="G2944" s="14">
        <f>E2944/SUM(E$2:E$4165)</f>
        <v/>
      </c>
      <c r="H2944" s="14">
        <f>H2943+G2944</f>
        <v/>
      </c>
      <c r="I2944" s="5">
        <f>IF(H2944&lt;=p_rot_a,"A",IF(H2944&lt;=p_rot_b,"B","C"))</f>
        <v/>
      </c>
      <c r="J2944" s="5" t="inlineStr">
        <is>
          <t>NO</t>
        </is>
      </c>
    </row>
    <row r="2945">
      <c r="A2945" s="5" t="inlineStr">
        <is>
          <t>990324</t>
        </is>
      </c>
      <c r="B2945" s="5" t="inlineStr">
        <is>
          <t>ENERGY SIERRA CALADORA 400W JS10/120</t>
        </is>
      </c>
      <c r="C2945" s="5" t="inlineStr">
        <is>
          <t>SIN CATEGORIA</t>
        </is>
      </c>
      <c r="D2945" s="11" t="n">
        <v>3</v>
      </c>
      <c r="E2945" s="12" t="n">
        <v>10140</v>
      </c>
      <c r="F2945" s="12" t="n">
        <v>49140</v>
      </c>
      <c r="G2945" s="14">
        <f>E2945/SUM(E$2:E$4165)</f>
        <v/>
      </c>
      <c r="H2945" s="14">
        <f>H2944+G2945</f>
        <v/>
      </c>
      <c r="I2945" s="5">
        <f>IF(H2945&lt;=p_rot_a,"A",IF(H2945&lt;=p_rot_b,"B","C"))</f>
        <v/>
      </c>
      <c r="J2945" s="5" t="inlineStr">
        <is>
          <t>NO</t>
        </is>
      </c>
    </row>
    <row r="2946">
      <c r="A2946" s="5" t="inlineStr">
        <is>
          <t>71333</t>
        </is>
      </c>
      <c r="B2946" s="5" t="inlineStr">
        <is>
          <t>CLAVO ACERO 3 BOLSA 10U</t>
        </is>
      </c>
      <c r="C2946" s="5" t="inlineStr">
        <is>
          <t>FERRETERIA GENERAL</t>
        </is>
      </c>
      <c r="D2946" s="11" t="n">
        <v>56</v>
      </c>
      <c r="E2946" s="12" t="n">
        <v>10116.05</v>
      </c>
      <c r="F2946" s="12" t="n">
        <v>24716.93</v>
      </c>
      <c r="G2946" s="14">
        <f>E2946/SUM(E$2:E$4165)</f>
        <v/>
      </c>
      <c r="H2946" s="14">
        <f>H2945+G2946</f>
        <v/>
      </c>
      <c r="I2946" s="5">
        <f>IF(H2946&lt;=p_rot_a,"A",IF(H2946&lt;=p_rot_b,"B","C"))</f>
        <v/>
      </c>
      <c r="J2946" s="5" t="inlineStr">
        <is>
          <t>NO</t>
        </is>
      </c>
    </row>
    <row r="2947">
      <c r="A2947" s="5" t="inlineStr">
        <is>
          <t>PINT-PS-0014</t>
        </is>
      </c>
      <c r="B2947" s="5" t="inlineStr">
        <is>
          <t>BOSNY SPRAY PLATEADO METALICO SB-1580</t>
        </is>
      </c>
      <c r="C2947" s="5" t="inlineStr">
        <is>
          <t>PINTURA SPRAY</t>
        </is>
      </c>
      <c r="D2947" s="11" t="n">
        <v>9</v>
      </c>
      <c r="E2947" s="12" t="n">
        <v>10105.14</v>
      </c>
      <c r="F2947" s="12" t="n">
        <v>35367.99</v>
      </c>
      <c r="G2947" s="14">
        <f>E2947/SUM(E$2:E$4165)</f>
        <v/>
      </c>
      <c r="H2947" s="14">
        <f>H2946+G2947</f>
        <v/>
      </c>
      <c r="I2947" s="5">
        <f>IF(H2947&lt;=p_rot_a,"A",IF(H2947&lt;=p_rot_b,"B","C"))</f>
        <v/>
      </c>
      <c r="J2947" s="5" t="inlineStr">
        <is>
          <t>NO</t>
        </is>
      </c>
    </row>
    <row r="2948">
      <c r="A2948" s="5" t="inlineStr">
        <is>
          <t>351100300990722</t>
        </is>
      </c>
      <c r="B2948" s="5" t="inlineStr">
        <is>
          <t>TOTAL ATOMIZADOR 2 LITROS THSPP2021</t>
        </is>
      </c>
      <c r="C2948" s="5" t="inlineStr">
        <is>
          <t>FERRETERIA GENERAL</t>
        </is>
      </c>
      <c r="D2948" s="11" t="n">
        <v>9</v>
      </c>
      <c r="E2948" s="12" t="n">
        <v>10063.85</v>
      </c>
      <c r="F2948" s="12" t="n">
        <v>30528.86</v>
      </c>
      <c r="G2948" s="14">
        <f>E2948/SUM(E$2:E$4165)</f>
        <v/>
      </c>
      <c r="H2948" s="14">
        <f>H2947+G2948</f>
        <v/>
      </c>
      <c r="I2948" s="5">
        <f>IF(H2948&lt;=p_rot_a,"A",IF(H2948&lt;=p_rot_b,"B","C"))</f>
        <v/>
      </c>
      <c r="J2948" s="5" t="inlineStr">
        <is>
          <t>NO</t>
        </is>
      </c>
    </row>
    <row r="2949">
      <c r="A2949" s="5" t="inlineStr">
        <is>
          <t>73748</t>
        </is>
      </c>
      <c r="B2949" s="5" t="inlineStr">
        <is>
          <t>TOTAL TIJERA PODAR THT1516001</t>
        </is>
      </c>
      <c r="C2949" s="5" t="inlineStr">
        <is>
          <t>FERRETERIA GENERAL</t>
        </is>
      </c>
      <c r="D2949" s="11" t="n">
        <v>6</v>
      </c>
      <c r="E2949" s="12" t="n">
        <v>10029.84</v>
      </c>
      <c r="F2949" s="12" t="n">
        <v>36769.29</v>
      </c>
      <c r="G2949" s="14">
        <f>E2949/SUM(E$2:E$4165)</f>
        <v/>
      </c>
      <c r="H2949" s="14">
        <f>H2948+G2949</f>
        <v/>
      </c>
      <c r="I2949" s="5">
        <f>IF(H2949&lt;=p_rot_a,"A",IF(H2949&lt;=p_rot_b,"B","C"))</f>
        <v/>
      </c>
      <c r="J2949" s="5" t="inlineStr">
        <is>
          <t>NO</t>
        </is>
      </c>
    </row>
    <row r="2950">
      <c r="A2950" s="5" t="inlineStr">
        <is>
          <t>590357</t>
        </is>
      </c>
      <c r="B2950" s="5" t="inlineStr">
        <is>
          <t>TOTAL ALICATE PRESION 10 THT191001</t>
        </is>
      </c>
      <c r="C2950" s="5" t="inlineStr">
        <is>
          <t>FERRETERIA GENERAL</t>
        </is>
      </c>
      <c r="D2950" s="11" t="n">
        <v>7</v>
      </c>
      <c r="E2950" s="12" t="n">
        <v>10012.18</v>
      </c>
      <c r="F2950" s="12" t="n">
        <v>30282.99</v>
      </c>
      <c r="G2950" s="14">
        <f>E2950/SUM(E$2:E$4165)</f>
        <v/>
      </c>
      <c r="H2950" s="14">
        <f>H2949+G2950</f>
        <v/>
      </c>
      <c r="I2950" s="5">
        <f>IF(H2950&lt;=p_rot_a,"A",IF(H2950&lt;=p_rot_b,"B","C"))</f>
        <v/>
      </c>
      <c r="J2950" s="5" t="inlineStr">
        <is>
          <t>NO</t>
        </is>
      </c>
    </row>
    <row r="2951">
      <c r="A2951" s="5" t="inlineStr">
        <is>
          <t>420420901</t>
        </is>
      </c>
      <c r="B2951" s="5" t="inlineStr">
        <is>
          <t>PROTECTO METALTEC 3EN1 PROTECTO NEGRO TM-95 1/4 GL (0.946L)</t>
        </is>
      </c>
      <c r="C2951" s="5" t="inlineStr">
        <is>
          <t>SIN CATEGORIA</t>
        </is>
      </c>
      <c r="D2951" s="11" t="n">
        <v>4</v>
      </c>
      <c r="E2951" s="12" t="n">
        <v>9999.6</v>
      </c>
      <c r="F2951" s="12" t="n">
        <v>24375.06</v>
      </c>
      <c r="G2951" s="14">
        <f>E2951/SUM(E$2:E$4165)</f>
        <v/>
      </c>
      <c r="H2951" s="14">
        <f>H2950+G2951</f>
        <v/>
      </c>
      <c r="I2951" s="5">
        <f>IF(H2951&lt;=p_rot_a,"A",IF(H2951&lt;=p_rot_b,"B","C"))</f>
        <v/>
      </c>
      <c r="J2951" s="5" t="inlineStr">
        <is>
          <t>NO</t>
        </is>
      </c>
    </row>
    <row r="2952">
      <c r="A2952" s="5" t="inlineStr">
        <is>
          <t>PINT-PS-0008</t>
        </is>
      </c>
      <c r="B2952" s="5" t="inlineStr">
        <is>
          <t>BOSNY SPRAY CROMADO  SB-CSP</t>
        </is>
      </c>
      <c r="C2952" s="5" t="inlineStr">
        <is>
          <t>PINTURA SPRAY</t>
        </is>
      </c>
      <c r="D2952" s="11" t="n">
        <v>9</v>
      </c>
      <c r="E2952" s="12" t="n">
        <v>9982.700000000001</v>
      </c>
      <c r="F2952" s="12" t="n">
        <v>35954.45</v>
      </c>
      <c r="G2952" s="14">
        <f>E2952/SUM(E$2:E$4165)</f>
        <v/>
      </c>
      <c r="H2952" s="14">
        <f>H2951+G2952</f>
        <v/>
      </c>
      <c r="I2952" s="5">
        <f>IF(H2952&lt;=p_rot_a,"A",IF(H2952&lt;=p_rot_b,"B","C"))</f>
        <v/>
      </c>
      <c r="J2952" s="5" t="inlineStr">
        <is>
          <t>NO</t>
        </is>
      </c>
    </row>
    <row r="2953">
      <c r="A2953" s="5" t="inlineStr">
        <is>
          <t>72280</t>
        </is>
      </c>
      <c r="B2953" s="5" t="inlineStr">
        <is>
          <t>TAPON HULE REDONDO 5/8</t>
        </is>
      </c>
      <c r="C2953" s="5" t="inlineStr">
        <is>
          <t>FERRETERIA GENERAL</t>
        </is>
      </c>
      <c r="D2953" s="11" t="n">
        <v>192</v>
      </c>
      <c r="E2953" s="12" t="n">
        <v>9976.32</v>
      </c>
      <c r="F2953" s="12" t="n">
        <v>16992</v>
      </c>
      <c r="G2953" s="14">
        <f>E2953/SUM(E$2:E$4165)</f>
        <v/>
      </c>
      <c r="H2953" s="14">
        <f>H2952+G2953</f>
        <v/>
      </c>
      <c r="I2953" s="5">
        <f>IF(H2953&lt;=p_rot_a,"A",IF(H2953&lt;=p_rot_b,"B","C"))</f>
        <v/>
      </c>
      <c r="J2953" s="5" t="inlineStr">
        <is>
          <t>NO</t>
        </is>
      </c>
    </row>
    <row r="2954">
      <c r="A2954" s="5" t="inlineStr">
        <is>
          <t>351100300954</t>
        </is>
      </c>
      <c r="B2954" s="5" t="inlineStr">
        <is>
          <t>CORNISA MARFIL CANET 5.90M</t>
        </is>
      </c>
      <c r="C2954" s="5" t="inlineStr">
        <is>
          <t>TABLILLA PVC Y CORNISAS</t>
        </is>
      </c>
      <c r="D2954" s="11" t="n">
        <v>10</v>
      </c>
      <c r="E2954" s="12" t="n">
        <v>9964.65</v>
      </c>
      <c r="F2954" s="12" t="n">
        <v>30973.45</v>
      </c>
      <c r="G2954" s="14">
        <f>E2954/SUM(E$2:E$4165)</f>
        <v/>
      </c>
      <c r="H2954" s="14">
        <f>H2953+G2954</f>
        <v/>
      </c>
      <c r="I2954" s="5">
        <f>IF(H2954&lt;=p_rot_a,"A",IF(H2954&lt;=p_rot_b,"B","C"))</f>
        <v/>
      </c>
      <c r="J2954" s="5" t="inlineStr">
        <is>
          <t>NO</t>
        </is>
      </c>
    </row>
    <row r="2955">
      <c r="A2955" s="5" t="inlineStr">
        <is>
          <t>944</t>
        </is>
      </c>
      <c r="B2955" s="5" t="inlineStr">
        <is>
          <t>CODO 1 X 90</t>
        </is>
      </c>
      <c r="C2955" s="5" t="inlineStr">
        <is>
          <t>TUBERIA PVC, CANOAS Y ACCESORIOS</t>
        </is>
      </c>
      <c r="D2955" s="11" t="n">
        <v>57</v>
      </c>
      <c r="E2955" s="12" t="n">
        <v>9962.82</v>
      </c>
      <c r="F2955" s="12" t="n">
        <v>18927.82</v>
      </c>
      <c r="G2955" s="14">
        <f>E2955/SUM(E$2:E$4165)</f>
        <v/>
      </c>
      <c r="H2955" s="14">
        <f>H2954+G2955</f>
        <v/>
      </c>
      <c r="I2955" s="5">
        <f>IF(H2955&lt;=p_rot_a,"A",IF(H2955&lt;=p_rot_b,"B","C"))</f>
        <v/>
      </c>
      <c r="J2955" s="5" t="inlineStr">
        <is>
          <t>NO</t>
        </is>
      </c>
    </row>
    <row r="2956">
      <c r="A2956" s="5" t="inlineStr">
        <is>
          <t>351100300992861</t>
        </is>
      </c>
      <c r="B2956" s="5" t="inlineStr">
        <is>
          <t>GRIVEN NIPLE ACERP INOX 16 PULG CROMO GV-SRC4</t>
        </is>
      </c>
      <c r="C2956" s="5" t="inlineStr">
        <is>
          <t>GRIFERIA - ACC. BAÑO Y COCINA</t>
        </is>
      </c>
      <c r="D2956" s="11" t="n">
        <v>8</v>
      </c>
      <c r="E2956" s="12" t="n">
        <v>9951.610000000001</v>
      </c>
      <c r="F2956" s="12" t="n">
        <v>26920.35</v>
      </c>
      <c r="G2956" s="14">
        <f>E2956/SUM(E$2:E$4165)</f>
        <v/>
      </c>
      <c r="H2956" s="14">
        <f>H2955+G2956</f>
        <v/>
      </c>
      <c r="I2956" s="5">
        <f>IF(H2956&lt;=p_rot_a,"A",IF(H2956&lt;=p_rot_b,"B","C"))</f>
        <v/>
      </c>
      <c r="J2956" s="5" t="inlineStr">
        <is>
          <t>NO</t>
        </is>
      </c>
    </row>
    <row r="2957">
      <c r="A2957" s="5" t="inlineStr">
        <is>
          <t>7888</t>
        </is>
      </c>
      <c r="B2957" s="5" t="inlineStr">
        <is>
          <t>RIEL P/GAVETA 20</t>
        </is>
      </c>
      <c r="C2957" s="5" t="inlineStr">
        <is>
          <t>FERRETERIA GENERAL</t>
        </is>
      </c>
      <c r="D2957" s="11" t="n">
        <v>11</v>
      </c>
      <c r="E2957" s="12" t="n">
        <v>9924.09</v>
      </c>
      <c r="F2957" s="12" t="n">
        <v>16020.18</v>
      </c>
      <c r="G2957" s="14">
        <f>E2957/SUM(E$2:E$4165)</f>
        <v/>
      </c>
      <c r="H2957" s="14">
        <f>H2956+G2957</f>
        <v/>
      </c>
      <c r="I2957" s="5">
        <f>IF(H2957&lt;=p_rot_a,"A",IF(H2957&lt;=p_rot_b,"B","C"))</f>
        <v/>
      </c>
      <c r="J2957" s="5" t="inlineStr">
        <is>
          <t>NO</t>
        </is>
      </c>
    </row>
    <row r="2958">
      <c r="A2958" s="5" t="inlineStr">
        <is>
          <t>71254</t>
        </is>
      </c>
      <c r="B2958" s="5" t="inlineStr">
        <is>
          <t>EMPAQUE ESPUMOSO</t>
        </is>
      </c>
      <c r="C2958" s="5" t="inlineStr">
        <is>
          <t>FERRETERIA GENERAL</t>
        </is>
      </c>
      <c r="D2958" s="11" t="n">
        <v>30</v>
      </c>
      <c r="E2958" s="12" t="n">
        <v>9913.620000000001</v>
      </c>
      <c r="F2958" s="12" t="n">
        <v>24390.42</v>
      </c>
      <c r="G2958" s="14">
        <f>E2958/SUM(E$2:E$4165)</f>
        <v/>
      </c>
      <c r="H2958" s="14">
        <f>H2957+G2958</f>
        <v/>
      </c>
      <c r="I2958" s="5">
        <f>IF(H2958&lt;=p_rot_a,"A",IF(H2958&lt;=p_rot_b,"B","C"))</f>
        <v/>
      </c>
      <c r="J2958" s="5" t="inlineStr">
        <is>
          <t>NO</t>
        </is>
      </c>
    </row>
    <row r="2959">
      <c r="A2959" s="5" t="inlineStr">
        <is>
          <t>351100300991565</t>
        </is>
      </c>
      <c r="B2959" s="5" t="inlineStr">
        <is>
          <t>DIAMOND ASIENTO INODORO NEGRO BRILLANTE S802-SB ELONGADO CIERRE LENTO</t>
        </is>
      </c>
      <c r="C2959" s="5" t="inlineStr">
        <is>
          <t>IMPORTACION LOZA</t>
        </is>
      </c>
      <c r="D2959" s="11" t="n">
        <v>2</v>
      </c>
      <c r="E2959" s="12" t="n">
        <v>9903.5</v>
      </c>
      <c r="F2959" s="12" t="n">
        <v>24778.76</v>
      </c>
      <c r="G2959" s="14">
        <f>E2959/SUM(E$2:E$4165)</f>
        <v/>
      </c>
      <c r="H2959" s="14">
        <f>H2958+G2959</f>
        <v/>
      </c>
      <c r="I2959" s="5">
        <f>IF(H2959&lt;=p_rot_a,"A",IF(H2959&lt;=p_rot_b,"B","C"))</f>
        <v/>
      </c>
      <c r="J2959" s="5" t="inlineStr">
        <is>
          <t>NO</t>
        </is>
      </c>
    </row>
    <row r="2960">
      <c r="A2960" s="5" t="inlineStr">
        <is>
          <t>920546</t>
        </is>
      </c>
      <c r="B2960" s="5" t="inlineStr">
        <is>
          <t>CACHERA FREGADERO DOBLE MAIA 036PFLC PFISTER  P.P</t>
        </is>
      </c>
      <c r="C2960" s="5" t="inlineStr">
        <is>
          <t>GRIFERIA - ACC. BAÑO Y COCINA</t>
        </is>
      </c>
      <c r="D2960" s="11" t="n">
        <v>1</v>
      </c>
      <c r="E2960" s="12" t="n">
        <v>9874.549999999999</v>
      </c>
      <c r="F2960" s="12" t="n">
        <v>34766.55</v>
      </c>
      <c r="G2960" s="14">
        <f>E2960/SUM(E$2:E$4165)</f>
        <v/>
      </c>
      <c r="H2960" s="14">
        <f>H2959+G2960</f>
        <v/>
      </c>
      <c r="I2960" s="5">
        <f>IF(H2960&lt;=p_rot_a,"A",IF(H2960&lt;=p_rot_b,"B","C"))</f>
        <v/>
      </c>
      <c r="J2960" s="5" t="inlineStr">
        <is>
          <t>NO</t>
        </is>
      </c>
    </row>
    <row r="2961">
      <c r="A2961" s="5" t="inlineStr">
        <is>
          <t>139</t>
        </is>
      </c>
      <c r="B2961" s="5" t="inlineStr">
        <is>
          <t>TUBO CONCRETO 6 X 1MT</t>
        </is>
      </c>
      <c r="C2961" s="5" t="inlineStr">
        <is>
          <t>BLOQUES, VARILLAS, MALLAS</t>
        </is>
      </c>
      <c r="D2961" s="11" t="n">
        <v>6</v>
      </c>
      <c r="E2961" s="12" t="n">
        <v>9861.35</v>
      </c>
      <c r="F2961" s="12" t="n">
        <v>42732.53</v>
      </c>
      <c r="G2961" s="14">
        <f>E2961/SUM(E$2:E$4165)</f>
        <v/>
      </c>
      <c r="H2961" s="14">
        <f>H2960+G2961</f>
        <v/>
      </c>
      <c r="I2961" s="5">
        <f>IF(H2961&lt;=p_rot_a,"A",IF(H2961&lt;=p_rot_b,"B","C"))</f>
        <v/>
      </c>
      <c r="J2961" s="5" t="inlineStr">
        <is>
          <t>NO</t>
        </is>
      </c>
    </row>
    <row r="2962">
      <c r="A2962" s="5" t="inlineStr">
        <is>
          <t>31041</t>
        </is>
      </c>
      <c r="B2962" s="5" t="inlineStr">
        <is>
          <t>TOTAL CEPILLO ACERO  COPA BRONCE 5/8X4 UTAC31041</t>
        </is>
      </c>
      <c r="C2962" s="5" t="inlineStr">
        <is>
          <t>FERRETERIA GENERAL</t>
        </is>
      </c>
      <c r="D2962" s="11" t="n">
        <v>16</v>
      </c>
      <c r="E2962" s="12" t="n">
        <v>9848.459999999999</v>
      </c>
      <c r="F2962" s="12" t="n">
        <v>32962.62</v>
      </c>
      <c r="G2962" s="14">
        <f>E2962/SUM(E$2:E$4165)</f>
        <v/>
      </c>
      <c r="H2962" s="14">
        <f>H2961+G2962</f>
        <v/>
      </c>
      <c r="I2962" s="5">
        <f>IF(H2962&lt;=p_rot_a,"A",IF(H2962&lt;=p_rot_b,"B","C"))</f>
        <v/>
      </c>
      <c r="J2962" s="5" t="inlineStr">
        <is>
          <t>NO</t>
        </is>
      </c>
    </row>
    <row r="2963">
      <c r="A2963" s="5" t="inlineStr">
        <is>
          <t>300125</t>
        </is>
      </c>
      <c r="B2963" s="5" t="inlineStr">
        <is>
          <t>ENCHUFE PLANO EAGLE 1140W AGUILA</t>
        </is>
      </c>
      <c r="C2963" s="5" t="inlineStr">
        <is>
          <t>ACCESORIOS ELECTRICOS Y CABLES</t>
        </is>
      </c>
      <c r="D2963" s="11" t="n">
        <v>67</v>
      </c>
      <c r="E2963" s="12" t="n">
        <v>9838.27</v>
      </c>
      <c r="F2963" s="12" t="n">
        <v>27507.25</v>
      </c>
      <c r="G2963" s="14">
        <f>E2963/SUM(E$2:E$4165)</f>
        <v/>
      </c>
      <c r="H2963" s="14">
        <f>H2962+G2963</f>
        <v/>
      </c>
      <c r="I2963" s="5">
        <f>IF(H2963&lt;=p_rot_a,"A",IF(H2963&lt;=p_rot_b,"B","C"))</f>
        <v/>
      </c>
      <c r="J2963" s="5" t="inlineStr">
        <is>
          <t>NO</t>
        </is>
      </c>
    </row>
    <row r="2964">
      <c r="A2964" s="5" t="inlineStr">
        <is>
          <t>243</t>
        </is>
      </c>
      <c r="B2964" s="5" t="inlineStr">
        <is>
          <t>LAUREL CUARTO REDONDO 1/2 EN VARAS</t>
        </is>
      </c>
      <c r="C2964" s="5" t="inlineStr">
        <is>
          <t>LAUREL</t>
        </is>
      </c>
      <c r="D2964" s="11" t="n">
        <v>232</v>
      </c>
      <c r="E2964" s="12" t="n">
        <v>9820.110000000001</v>
      </c>
      <c r="F2964" s="12" t="n">
        <v>30700.11</v>
      </c>
      <c r="G2964" s="14">
        <f>E2964/SUM(E$2:E$4165)</f>
        <v/>
      </c>
      <c r="H2964" s="14">
        <f>H2963+G2964</f>
        <v/>
      </c>
      <c r="I2964" s="5">
        <f>IF(H2964&lt;=p_rot_a,"A",IF(H2964&lt;=p_rot_b,"B","C"))</f>
        <v/>
      </c>
      <c r="J2964" s="5" t="inlineStr">
        <is>
          <t>NO</t>
        </is>
      </c>
    </row>
    <row r="2965">
      <c r="A2965" s="5" t="inlineStr">
        <is>
          <t>9214</t>
        </is>
      </c>
      <c r="B2965" s="5" t="inlineStr">
        <is>
          <t>REDUCCION PVC 3 X 11/2</t>
        </is>
      </c>
      <c r="C2965" s="5" t="inlineStr">
        <is>
          <t>TUBERIA PVC, CANOAS Y ACCESORIOS</t>
        </is>
      </c>
      <c r="D2965" s="11" t="n">
        <v>16</v>
      </c>
      <c r="E2965" s="12" t="n">
        <v>9811.58</v>
      </c>
      <c r="F2965" s="12" t="n">
        <v>30197.03</v>
      </c>
      <c r="G2965" s="14">
        <f>E2965/SUM(E$2:E$4165)</f>
        <v/>
      </c>
      <c r="H2965" s="14">
        <f>H2964+G2965</f>
        <v/>
      </c>
      <c r="I2965" s="5">
        <f>IF(H2965&lt;=p_rot_a,"A",IF(H2965&lt;=p_rot_b,"B","C"))</f>
        <v/>
      </c>
      <c r="J2965" s="5" t="inlineStr">
        <is>
          <t>NO</t>
        </is>
      </c>
    </row>
    <row r="2966">
      <c r="A2966" s="5" t="inlineStr">
        <is>
          <t>9154</t>
        </is>
      </c>
      <c r="B2966" s="5" t="inlineStr">
        <is>
          <t>$$ VIEJO CURVA CONDUIT 1 LIVIANO</t>
        </is>
      </c>
      <c r="C2966" s="5" t="inlineStr">
        <is>
          <t>ACCESORIOS ELECTRICOS Y CABLES</t>
        </is>
      </c>
      <c r="D2966" s="11" t="n">
        <v>63</v>
      </c>
      <c r="E2966" s="12" t="n">
        <v>9755.24</v>
      </c>
      <c r="F2966" s="12" t="n">
        <v>19457.24</v>
      </c>
      <c r="G2966" s="14">
        <f>E2966/SUM(E$2:E$4165)</f>
        <v/>
      </c>
      <c r="H2966" s="14">
        <f>H2965+G2966</f>
        <v/>
      </c>
      <c r="I2966" s="5">
        <f>IF(H2966&lt;=p_rot_a,"A",IF(H2966&lt;=p_rot_b,"B","C"))</f>
        <v/>
      </c>
      <c r="J2966" s="5" t="inlineStr">
        <is>
          <t>NO</t>
        </is>
      </c>
    </row>
    <row r="2967">
      <c r="A2967" s="5" t="inlineStr">
        <is>
          <t>351100300991281</t>
        </is>
      </c>
      <c r="B2967" s="5" t="inlineStr">
        <is>
          <t>PROTECTO HIGH STANDARD LATEX MATE WHITE GALON</t>
        </is>
      </c>
      <c r="C2967" s="5" t="inlineStr">
        <is>
          <t>SIN CATEGORIA</t>
        </is>
      </c>
      <c r="D2967" s="11" t="n">
        <v>2</v>
      </c>
      <c r="E2967" s="12" t="n">
        <v>9753.540000000001</v>
      </c>
      <c r="F2967" s="12" t="n">
        <v>25575.22</v>
      </c>
      <c r="G2967" s="14">
        <f>E2967/SUM(E$2:E$4165)</f>
        <v/>
      </c>
      <c r="H2967" s="14">
        <f>H2966+G2967</f>
        <v/>
      </c>
      <c r="I2967" s="5">
        <f>IF(H2967&lt;=p_rot_a,"A",IF(H2967&lt;=p_rot_b,"B","C"))</f>
        <v/>
      </c>
      <c r="J2967" s="5" t="inlineStr">
        <is>
          <t>NO</t>
        </is>
      </c>
    </row>
    <row r="2968">
      <c r="A2968" s="5" t="inlineStr">
        <is>
          <t>6990352</t>
        </is>
      </c>
      <c r="B2968" s="5" t="inlineStr">
        <is>
          <t>TOTAL CUCHILLA MULTIUSOS THMFK0156</t>
        </is>
      </c>
      <c r="C2968" s="5" t="inlineStr">
        <is>
          <t>FERRETERIA GENERAL</t>
        </is>
      </c>
      <c r="D2968" s="11" t="n">
        <v>9</v>
      </c>
      <c r="E2968" s="12" t="n">
        <v>9748.43</v>
      </c>
      <c r="F2968" s="12" t="n">
        <v>32108.3</v>
      </c>
      <c r="G2968" s="14">
        <f>E2968/SUM(E$2:E$4165)</f>
        <v/>
      </c>
      <c r="H2968" s="14">
        <f>H2967+G2968</f>
        <v/>
      </c>
      <c r="I2968" s="5">
        <f>IF(H2968&lt;=p_rot_a,"A",IF(H2968&lt;=p_rot_b,"B","C"))</f>
        <v/>
      </c>
      <c r="J2968" s="5" t="inlineStr">
        <is>
          <t>NO</t>
        </is>
      </c>
    </row>
    <row r="2969">
      <c r="A2969" s="5" t="inlineStr">
        <is>
          <t>430094</t>
        </is>
      </c>
      <c r="B2969" s="5" t="inlineStr">
        <is>
          <t>GRACIELA REPUESTO CUELLO FLEXIBLE FREGADERO CROMO</t>
        </is>
      </c>
      <c r="C2969" s="5" t="inlineStr">
        <is>
          <t>GRIFERIA - ACC. BAÑO Y COCINA</t>
        </is>
      </c>
      <c r="D2969" s="11" t="n">
        <v>13</v>
      </c>
      <c r="E2969" s="12" t="n">
        <v>9741.719999999999</v>
      </c>
      <c r="F2969" s="12" t="n">
        <v>34227.87</v>
      </c>
      <c r="G2969" s="14">
        <f>E2969/SUM(E$2:E$4165)</f>
        <v/>
      </c>
      <c r="H2969" s="14">
        <f>H2968+G2969</f>
        <v/>
      </c>
      <c r="I2969" s="5">
        <f>IF(H2969&lt;=p_rot_a,"A",IF(H2969&lt;=p_rot_b,"B","C"))</f>
        <v/>
      </c>
      <c r="J2969" s="5" t="inlineStr">
        <is>
          <t>NO</t>
        </is>
      </c>
    </row>
    <row r="2970">
      <c r="A2970" s="5" t="inlineStr">
        <is>
          <t>72447</t>
        </is>
      </c>
      <c r="B2970" s="5" t="inlineStr">
        <is>
          <t>TORNILLO TECHO 1 PF</t>
        </is>
      </c>
      <c r="C2970" s="5" t="inlineStr">
        <is>
          <t>TORNILLERIA</t>
        </is>
      </c>
      <c r="D2970" s="11" t="n">
        <v>770</v>
      </c>
      <c r="E2970" s="12" t="n">
        <v>9685.24</v>
      </c>
      <c r="F2970" s="12" t="n">
        <v>20443.5</v>
      </c>
      <c r="G2970" s="14">
        <f>E2970/SUM(E$2:E$4165)</f>
        <v/>
      </c>
      <c r="H2970" s="14">
        <f>H2969+G2970</f>
        <v/>
      </c>
      <c r="I2970" s="5">
        <f>IF(H2970&lt;=p_rot_a,"A",IF(H2970&lt;=p_rot_b,"B","C"))</f>
        <v/>
      </c>
      <c r="J2970" s="5" t="inlineStr">
        <is>
          <t>NO</t>
        </is>
      </c>
    </row>
    <row r="2971">
      <c r="A2971" s="5" t="inlineStr">
        <is>
          <t>3019</t>
        </is>
      </c>
      <c r="B2971" s="5" t="inlineStr">
        <is>
          <t>SOLDADURA ESTAÑO TUBO 60/40</t>
        </is>
      </c>
      <c r="C2971" s="5" t="inlineStr">
        <is>
          <t>FERRETERIA GENERAL</t>
        </is>
      </c>
      <c r="D2971" s="11" t="n">
        <v>21</v>
      </c>
      <c r="E2971" s="12" t="n">
        <v>9625.91</v>
      </c>
      <c r="F2971" s="12" t="n">
        <v>24607.73</v>
      </c>
      <c r="G2971" s="14">
        <f>E2971/SUM(E$2:E$4165)</f>
        <v/>
      </c>
      <c r="H2971" s="14">
        <f>H2970+G2971</f>
        <v/>
      </c>
      <c r="I2971" s="5">
        <f>IF(H2971&lt;=p_rot_a,"A",IF(H2971&lt;=p_rot_b,"B","C"))</f>
        <v/>
      </c>
      <c r="J2971" s="5" t="inlineStr">
        <is>
          <t>NO</t>
        </is>
      </c>
    </row>
    <row r="2972">
      <c r="A2972" s="5" t="inlineStr">
        <is>
          <t>351100300991118</t>
        </is>
      </c>
      <c r="B2972" s="5" t="inlineStr">
        <is>
          <t>GARDENA EXTRACTOR DE MALA HIERBA 100CM 3518-30</t>
        </is>
      </c>
      <c r="C2972" s="5" t="inlineStr">
        <is>
          <t>FERRETERIA GENERAL</t>
        </is>
      </c>
      <c r="D2972" s="11" t="n">
        <v>1</v>
      </c>
      <c r="E2972" s="12" t="n">
        <v>9598</v>
      </c>
      <c r="F2972" s="12" t="n">
        <v>33593</v>
      </c>
      <c r="G2972" s="14">
        <f>E2972/SUM(E$2:E$4165)</f>
        <v/>
      </c>
      <c r="H2972" s="14">
        <f>H2971+G2972</f>
        <v/>
      </c>
      <c r="I2972" s="5">
        <f>IF(H2972&lt;=p_rot_a,"A",IF(H2972&lt;=p_rot_b,"B","C"))</f>
        <v/>
      </c>
      <c r="J2972" s="5" t="inlineStr">
        <is>
          <t>NO</t>
        </is>
      </c>
    </row>
    <row r="2973">
      <c r="A2973" s="5" t="inlineStr">
        <is>
          <t>50992884</t>
        </is>
      </c>
      <c r="B2973" s="5" t="inlineStr">
        <is>
          <t>TOTAL SET CARGADOR 2 BATERIAS 4AH 20V UTFBCPK1424 - UTFBCPK2013</t>
        </is>
      </c>
      <c r="C2973" s="5" t="inlineStr">
        <is>
          <t>COMBOS</t>
        </is>
      </c>
      <c r="D2973" s="11" t="n">
        <v>1</v>
      </c>
      <c r="E2973" s="12" t="n">
        <v>9577.959999999999</v>
      </c>
      <c r="F2973" s="12" t="n">
        <v>36332.04</v>
      </c>
      <c r="G2973" s="14">
        <f>E2973/SUM(E$2:E$4165)</f>
        <v/>
      </c>
      <c r="H2973" s="14">
        <f>H2972+G2973</f>
        <v/>
      </c>
      <c r="I2973" s="5">
        <f>IF(H2973&lt;=p_rot_a,"A",IF(H2973&lt;=p_rot_b,"B","C"))</f>
        <v/>
      </c>
      <c r="J2973" s="5" t="inlineStr">
        <is>
          <t>NO</t>
        </is>
      </c>
    </row>
    <row r="2974">
      <c r="A2974" s="5" t="inlineStr">
        <is>
          <t>351100300990927</t>
        </is>
      </c>
      <c r="B2974" s="5" t="inlineStr">
        <is>
          <t>ROMA ORINAL COMERCIO NEGRO CON GRIFERIA</t>
        </is>
      </c>
      <c r="C2974" s="5" t="inlineStr">
        <is>
          <t>SIN CATEGORIA</t>
        </is>
      </c>
      <c r="D2974" s="11" t="n">
        <v>1</v>
      </c>
      <c r="E2974" s="12" t="n">
        <v>9534.809999999999</v>
      </c>
      <c r="F2974" s="12" t="n">
        <v>30159.29</v>
      </c>
      <c r="G2974" s="14">
        <f>E2974/SUM(E$2:E$4165)</f>
        <v/>
      </c>
      <c r="H2974" s="14">
        <f>H2973+G2974</f>
        <v/>
      </c>
      <c r="I2974" s="5">
        <f>IF(H2974&lt;=p_rot_a,"A",IF(H2974&lt;=p_rot_b,"B","C"))</f>
        <v/>
      </c>
      <c r="J2974" s="5" t="inlineStr">
        <is>
          <t>NO</t>
        </is>
      </c>
    </row>
    <row r="2975">
      <c r="A2975" s="5" t="inlineStr">
        <is>
          <t>7838</t>
        </is>
      </c>
      <c r="B2975" s="5" t="inlineStr">
        <is>
          <t>TUBO FLUORECENTE 32W  F32T8 6500K</t>
        </is>
      </c>
      <c r="C2975" s="5" t="inlineStr">
        <is>
          <t>ACCESORIOS ELECTRICOS Y CABLES</t>
        </is>
      </c>
      <c r="D2975" s="11" t="n">
        <v>28</v>
      </c>
      <c r="E2975" s="12" t="n">
        <v>9506.92</v>
      </c>
      <c r="F2975" s="12" t="n">
        <v>34232.32</v>
      </c>
      <c r="G2975" s="14">
        <f>E2975/SUM(E$2:E$4165)</f>
        <v/>
      </c>
      <c r="H2975" s="14">
        <f>H2974+G2975</f>
        <v/>
      </c>
      <c r="I2975" s="5">
        <f>IF(H2975&lt;=p_rot_a,"A",IF(H2975&lt;=p_rot_b,"B","C"))</f>
        <v/>
      </c>
      <c r="J2975" s="5" t="inlineStr">
        <is>
          <t>NO</t>
        </is>
      </c>
    </row>
    <row r="2976">
      <c r="A2976" s="5" t="inlineStr">
        <is>
          <t>351100300992899</t>
        </is>
      </c>
      <c r="B2976" s="5" t="inlineStr">
        <is>
          <t>REPUESTOS VARIOS GRIFERIA DJ</t>
        </is>
      </c>
      <c r="C2976" s="5" t="inlineStr">
        <is>
          <t>IMPORTACION GRIFERIA</t>
        </is>
      </c>
      <c r="D2976" s="11" t="n">
        <v>2</v>
      </c>
      <c r="E2976" s="12" t="n">
        <v>9504.42</v>
      </c>
      <c r="F2976" s="12" t="n">
        <v>11504.42</v>
      </c>
      <c r="G2976" s="14">
        <f>E2976/SUM(E$2:E$4165)</f>
        <v/>
      </c>
      <c r="H2976" s="14">
        <f>H2975+G2976</f>
        <v/>
      </c>
      <c r="I2976" s="5">
        <f>IF(H2976&lt;=p_rot_a,"A",IF(H2976&lt;=p_rot_b,"B","C"))</f>
        <v/>
      </c>
      <c r="J2976" s="5" t="inlineStr">
        <is>
          <t>NO</t>
        </is>
      </c>
    </row>
    <row r="2977">
      <c r="A2977" s="5" t="inlineStr">
        <is>
          <t>351100300990088</t>
        </is>
      </c>
      <c r="B2977" s="5" t="inlineStr">
        <is>
          <t xml:space="preserve">CHECK LINEAL 1/2 </t>
        </is>
      </c>
      <c r="C2977" s="5" t="inlineStr">
        <is>
          <t>GRIFERIA - ACC. BAÑO Y COCINA</t>
        </is>
      </c>
      <c r="D2977" s="11" t="n">
        <v>9</v>
      </c>
      <c r="E2977" s="12" t="n">
        <v>9499.809999999999</v>
      </c>
      <c r="F2977" s="12" t="n">
        <v>30372.85</v>
      </c>
      <c r="G2977" s="14">
        <f>E2977/SUM(E$2:E$4165)</f>
        <v/>
      </c>
      <c r="H2977" s="14">
        <f>H2976+G2977</f>
        <v/>
      </c>
      <c r="I2977" s="5">
        <f>IF(H2977&lt;=p_rot_a,"A",IF(H2977&lt;=p_rot_b,"B","C"))</f>
        <v/>
      </c>
      <c r="J2977" s="5" t="inlineStr">
        <is>
          <t>NO</t>
        </is>
      </c>
    </row>
    <row r="2978">
      <c r="A2978" s="5" t="inlineStr">
        <is>
          <t>7534</t>
        </is>
      </c>
      <c r="B2978" s="5" t="inlineStr">
        <is>
          <t>GRAPA AISLANTE CAJA VERDE</t>
        </is>
      </c>
      <c r="C2978" s="5" t="inlineStr">
        <is>
          <t>FERRETERIA GENERAL</t>
        </is>
      </c>
      <c r="D2978" s="11" t="n">
        <v>33</v>
      </c>
      <c r="E2978" s="12" t="n">
        <v>9494.440000000001</v>
      </c>
      <c r="F2978" s="12" t="n">
        <v>24544.86</v>
      </c>
      <c r="G2978" s="14">
        <f>E2978/SUM(E$2:E$4165)</f>
        <v/>
      </c>
      <c r="H2978" s="14">
        <f>H2977+G2978</f>
        <v/>
      </c>
      <c r="I2978" s="5">
        <f>IF(H2978&lt;=p_rot_a,"A",IF(H2978&lt;=p_rot_b,"B","C"))</f>
        <v/>
      </c>
      <c r="J2978" s="5" t="inlineStr">
        <is>
          <t>NO</t>
        </is>
      </c>
    </row>
    <row r="2979">
      <c r="A2979" s="5" t="inlineStr">
        <is>
          <t>9238</t>
        </is>
      </c>
      <c r="B2979" s="5" t="inlineStr">
        <is>
          <t>UNION 1 PVC</t>
        </is>
      </c>
      <c r="C2979" s="5" t="inlineStr">
        <is>
          <t>TUBERIA PVC, CANOAS Y ACCESORIOS</t>
        </is>
      </c>
      <c r="D2979" s="11" t="n">
        <v>24</v>
      </c>
      <c r="E2979" s="12" t="n">
        <v>9441.68</v>
      </c>
      <c r="F2979" s="12" t="n">
        <v>11613.38</v>
      </c>
      <c r="G2979" s="14">
        <f>E2979/SUM(E$2:E$4165)</f>
        <v/>
      </c>
      <c r="H2979" s="14">
        <f>H2978+G2979</f>
        <v/>
      </c>
      <c r="I2979" s="5">
        <f>IF(H2979&lt;=p_rot_a,"A",IF(H2979&lt;=p_rot_b,"B","C"))</f>
        <v/>
      </c>
      <c r="J2979" s="5" t="inlineStr">
        <is>
          <t>NO</t>
        </is>
      </c>
    </row>
    <row r="2980">
      <c r="A2980" s="5" t="inlineStr">
        <is>
          <t>PINT-PA-0097</t>
        </is>
      </c>
      <c r="B2980" s="5" t="inlineStr">
        <is>
          <t>SUPRA SATIN PASTEL 1/4 VA3681-5</t>
        </is>
      </c>
      <c r="C2980" s="5" t="inlineStr">
        <is>
          <t>PINTURA ACRILICA</t>
        </is>
      </c>
      <c r="D2980" s="11" t="n">
        <v>6</v>
      </c>
      <c r="E2980" s="12" t="n">
        <v>9429.9</v>
      </c>
      <c r="F2980" s="12" t="n">
        <v>26991.15</v>
      </c>
      <c r="G2980" s="14">
        <f>E2980/SUM(E$2:E$4165)</f>
        <v/>
      </c>
      <c r="H2980" s="14">
        <f>H2979+G2980</f>
        <v/>
      </c>
      <c r="I2980" s="5">
        <f>IF(H2980&lt;=p_rot_a,"A",IF(H2980&lt;=p_rot_b,"B","C"))</f>
        <v/>
      </c>
      <c r="J2980" s="5" t="inlineStr">
        <is>
          <t>NO</t>
        </is>
      </c>
    </row>
    <row r="2981">
      <c r="A2981" s="5" t="inlineStr">
        <is>
          <t>4051</t>
        </is>
      </c>
      <c r="B2981" s="5" t="inlineStr">
        <is>
          <t>TOTAL LLAVE CHUCK TALADRO 1/2-3/8 TAC470131</t>
        </is>
      </c>
      <c r="C2981" s="5" t="inlineStr">
        <is>
          <t>FERRETERIA GENERAL</t>
        </is>
      </c>
      <c r="D2981" s="11" t="n">
        <v>31</v>
      </c>
      <c r="E2981" s="12" t="n">
        <v>9417.309999999999</v>
      </c>
      <c r="F2981" s="12" t="n">
        <v>22563.68</v>
      </c>
      <c r="G2981" s="14">
        <f>E2981/SUM(E$2:E$4165)</f>
        <v/>
      </c>
      <c r="H2981" s="14">
        <f>H2980+G2981</f>
        <v/>
      </c>
      <c r="I2981" s="5">
        <f>IF(H2981&lt;=p_rot_a,"A",IF(H2981&lt;=p_rot_b,"B","C"))</f>
        <v/>
      </c>
      <c r="J2981" s="5" t="inlineStr">
        <is>
          <t>NO</t>
        </is>
      </c>
    </row>
    <row r="2982">
      <c r="A2982" s="5" t="inlineStr">
        <is>
          <t>7886</t>
        </is>
      </c>
      <c r="B2982" s="5" t="inlineStr">
        <is>
          <t>RIEL P/GAVETA 18</t>
        </is>
      </c>
      <c r="C2982" s="5" t="inlineStr">
        <is>
          <t>FERRETERIA GENERAL</t>
        </is>
      </c>
      <c r="D2982" s="11" t="n">
        <v>19</v>
      </c>
      <c r="E2982" s="12" t="n">
        <v>9406.91</v>
      </c>
      <c r="F2982" s="12" t="n">
        <v>19110.02</v>
      </c>
      <c r="G2982" s="14">
        <f>E2982/SUM(E$2:E$4165)</f>
        <v/>
      </c>
      <c r="H2982" s="14">
        <f>H2981+G2982</f>
        <v/>
      </c>
      <c r="I2982" s="5">
        <f>IF(H2982&lt;=p_rot_a,"A",IF(H2982&lt;=p_rot_b,"B","C"))</f>
        <v/>
      </c>
      <c r="J2982" s="5" t="inlineStr">
        <is>
          <t>NO</t>
        </is>
      </c>
    </row>
    <row r="2983">
      <c r="A2983" s="5" t="inlineStr">
        <is>
          <t>30545</t>
        </is>
      </c>
      <c r="B2983" s="5" t="inlineStr">
        <is>
          <t>VARILLA COPPERWELL 1.80 M</t>
        </is>
      </c>
      <c r="C2983" s="5" t="inlineStr">
        <is>
          <t>ACCESORIOS ELECTRICOS Y CABLES</t>
        </is>
      </c>
      <c r="D2983" s="11" t="n">
        <v>5</v>
      </c>
      <c r="E2983" s="12" t="n">
        <v>9395.120000000001</v>
      </c>
      <c r="F2983" s="12" t="n">
        <v>27682.53</v>
      </c>
      <c r="G2983" s="14">
        <f>E2983/SUM(E$2:E$4165)</f>
        <v/>
      </c>
      <c r="H2983" s="14">
        <f>H2982+G2983</f>
        <v/>
      </c>
      <c r="I2983" s="5">
        <f>IF(H2983&lt;=p_rot_a,"A",IF(H2983&lt;=p_rot_b,"B","C"))</f>
        <v/>
      </c>
      <c r="J2983" s="5" t="inlineStr">
        <is>
          <t>NO</t>
        </is>
      </c>
    </row>
    <row r="2984">
      <c r="A2984" s="5" t="inlineStr">
        <is>
          <t>34</t>
        </is>
      </c>
      <c r="B2984" s="5" t="inlineStr">
        <is>
          <t>FRAGUA AAA VERDE</t>
        </is>
      </c>
      <c r="C2984" s="5" t="inlineStr">
        <is>
          <t>CERAMICAS, AZULEJOS, PORCELANATOS</t>
        </is>
      </c>
      <c r="D2984" s="11" t="n">
        <v>27</v>
      </c>
      <c r="E2984" s="12" t="n">
        <v>9384.959999999999</v>
      </c>
      <c r="F2984" s="12" t="n">
        <v>30889.38</v>
      </c>
      <c r="G2984" s="14">
        <f>E2984/SUM(E$2:E$4165)</f>
        <v/>
      </c>
      <c r="H2984" s="14">
        <f>H2983+G2984</f>
        <v/>
      </c>
      <c r="I2984" s="5">
        <f>IF(H2984&lt;=p_rot_a,"A",IF(H2984&lt;=p_rot_b,"B","C"))</f>
        <v/>
      </c>
      <c r="J2984" s="5" t="inlineStr">
        <is>
          <t>NO</t>
        </is>
      </c>
    </row>
    <row r="2985">
      <c r="A2985" s="5" t="inlineStr">
        <is>
          <t>351100300991126</t>
        </is>
      </c>
      <c r="B2985" s="5" t="inlineStr">
        <is>
          <t>ROMA LLAVE LAVATORIO + DESAGUE + SIFON + UÑAS + TORNILLOS + ESPANDER + ABASTO</t>
        </is>
      </c>
      <c r="C2985" s="5" t="inlineStr">
        <is>
          <t>IMPORTACION GRIFERIA</t>
        </is>
      </c>
      <c r="D2985" s="11" t="n">
        <v>3</v>
      </c>
      <c r="E2985" s="12" t="n">
        <v>9375.42</v>
      </c>
      <c r="F2985" s="12" t="n">
        <v>12876.11</v>
      </c>
      <c r="G2985" s="14">
        <f>E2985/SUM(E$2:E$4165)</f>
        <v/>
      </c>
      <c r="H2985" s="14">
        <f>H2984+G2985</f>
        <v/>
      </c>
      <c r="I2985" s="5">
        <f>IF(H2985&lt;=p_rot_a,"A",IF(H2985&lt;=p_rot_b,"B","C"))</f>
        <v/>
      </c>
      <c r="J2985" s="5" t="inlineStr">
        <is>
          <t>NO</t>
        </is>
      </c>
    </row>
    <row r="2986">
      <c r="A2986" s="5" t="inlineStr">
        <is>
          <t>351100300992193</t>
        </is>
      </c>
      <c r="B2986" s="5" t="inlineStr">
        <is>
          <t>PROTECTOR DE PICOS 6 TOMAS 900J CABLE DE 2.4M REGLETA 14021 GENERAL ELECTRIC</t>
        </is>
      </c>
      <c r="C2986" s="5" t="inlineStr">
        <is>
          <t>ACCESORIOS ELECTRICOS Y CABLES</t>
        </is>
      </c>
      <c r="D2986" s="11" t="n">
        <v>2</v>
      </c>
      <c r="E2986" s="12" t="n">
        <v>9356.4</v>
      </c>
      <c r="F2986" s="12" t="n">
        <v>32747.4</v>
      </c>
      <c r="G2986" s="14">
        <f>E2986/SUM(E$2:E$4165)</f>
        <v/>
      </c>
      <c r="H2986" s="14">
        <f>H2985+G2986</f>
        <v/>
      </c>
      <c r="I2986" s="5">
        <f>IF(H2986&lt;=p_rot_a,"A",IF(H2986&lt;=p_rot_b,"B","C"))</f>
        <v/>
      </c>
      <c r="J2986" s="5" t="inlineStr">
        <is>
          <t>NO</t>
        </is>
      </c>
    </row>
    <row r="2987">
      <c r="A2987" s="5" t="inlineStr">
        <is>
          <t>351100300992162</t>
        </is>
      </c>
      <c r="B2987" s="5" t="inlineStr">
        <is>
          <t>ASIENTO INOD ELONGADO BLANCO VERSATILE INCESA CIERRE LENTO 07000191.020</t>
        </is>
      </c>
      <c r="C2987" s="5" t="inlineStr">
        <is>
          <t>LOZA SANITARIA</t>
        </is>
      </c>
      <c r="D2987" s="11" t="n">
        <v>2</v>
      </c>
      <c r="E2987" s="12" t="n">
        <v>9355.68</v>
      </c>
      <c r="F2987" s="12" t="n">
        <v>32744.88</v>
      </c>
      <c r="G2987" s="14">
        <f>E2987/SUM(E$2:E$4165)</f>
        <v/>
      </c>
      <c r="H2987" s="14">
        <f>H2986+G2987</f>
        <v/>
      </c>
      <c r="I2987" s="5">
        <f>IF(H2987&lt;=p_rot_a,"A",IF(H2987&lt;=p_rot_b,"B","C"))</f>
        <v/>
      </c>
      <c r="J2987" s="5" t="inlineStr">
        <is>
          <t>NO</t>
        </is>
      </c>
    </row>
    <row r="2988">
      <c r="A2988" s="5" t="inlineStr">
        <is>
          <t>351100300992783</t>
        </is>
      </c>
      <c r="B2988" s="5" t="inlineStr">
        <is>
          <t>TOTAL RATCH INALAMBRICO 3/8 20V 65NM TDRLI2060151 SIN BATERIA</t>
        </is>
      </c>
      <c r="C2988" s="5" t="inlineStr">
        <is>
          <t>HERRAMIENTAS ELECTRICAS</t>
        </is>
      </c>
      <c r="D2988" s="11" t="n">
        <v>1</v>
      </c>
      <c r="E2988" s="12" t="n">
        <v>9345.030000000001</v>
      </c>
      <c r="F2988" s="12" t="n">
        <v>31526.55</v>
      </c>
      <c r="G2988" s="14">
        <f>E2988/SUM(E$2:E$4165)</f>
        <v/>
      </c>
      <c r="H2988" s="14">
        <f>H2987+G2988</f>
        <v/>
      </c>
      <c r="I2988" s="5">
        <f>IF(H2988&lt;=p_rot_a,"A",IF(H2988&lt;=p_rot_b,"B","C"))</f>
        <v/>
      </c>
      <c r="J2988" s="5" t="inlineStr">
        <is>
          <t>NO</t>
        </is>
      </c>
    </row>
    <row r="2989">
      <c r="A2989" s="5" t="inlineStr">
        <is>
          <t>73835</t>
        </is>
      </c>
      <c r="B2989" s="5" t="inlineStr">
        <is>
          <t>TOTAL LLAVE FONTANERO 14 THT171146</t>
        </is>
      </c>
      <c r="C2989" s="5" t="inlineStr">
        <is>
          <t>FERRETERIA GENERAL</t>
        </is>
      </c>
      <c r="D2989" s="11" t="n">
        <v>5</v>
      </c>
      <c r="E2989" s="12" t="n">
        <v>9325.18</v>
      </c>
      <c r="F2989" s="12" t="n">
        <v>26294.53</v>
      </c>
      <c r="G2989" s="14">
        <f>E2989/SUM(E$2:E$4165)</f>
        <v/>
      </c>
      <c r="H2989" s="14">
        <f>H2988+G2989</f>
        <v/>
      </c>
      <c r="I2989" s="5">
        <f>IF(H2989&lt;=p_rot_a,"A",IF(H2989&lt;=p_rot_b,"B","C"))</f>
        <v/>
      </c>
      <c r="J2989" s="5" t="inlineStr">
        <is>
          <t>NO</t>
        </is>
      </c>
    </row>
    <row r="2990">
      <c r="A2990" s="5" t="inlineStr">
        <is>
          <t>7754</t>
        </is>
      </c>
      <c r="B2990" s="5" t="inlineStr">
        <is>
          <t>TAPA CIEGA LISA/HUECO RECTANGULAR</t>
        </is>
      </c>
      <c r="C2990" s="5" t="inlineStr">
        <is>
          <t>ACCESORIOS ELECTRICOS Y CABLES</t>
        </is>
      </c>
      <c r="D2990" s="11" t="n">
        <v>99</v>
      </c>
      <c r="E2990" s="12" t="n">
        <v>9307.799999999999</v>
      </c>
      <c r="F2990" s="12" t="n">
        <v>17490.15</v>
      </c>
      <c r="G2990" s="14">
        <f>E2990/SUM(E$2:E$4165)</f>
        <v/>
      </c>
      <c r="H2990" s="14">
        <f>H2989+G2990</f>
        <v/>
      </c>
      <c r="I2990" s="5">
        <f>IF(H2990&lt;=p_rot_a,"A",IF(H2990&lt;=p_rot_b,"B","C"))</f>
        <v/>
      </c>
      <c r="J2990" s="5" t="inlineStr">
        <is>
          <t>NO</t>
        </is>
      </c>
    </row>
    <row r="2991">
      <c r="A2991" s="5" t="inlineStr">
        <is>
          <t>351100300990842</t>
        </is>
      </c>
      <c r="B2991" s="5" t="inlineStr">
        <is>
          <t>BEST VALUE TORNILLO OJO ABIERTO F01804</t>
        </is>
      </c>
      <c r="C2991" s="5" t="inlineStr">
        <is>
          <t>FERRETERIA GENERAL</t>
        </is>
      </c>
      <c r="D2991" s="11" t="n">
        <v>35</v>
      </c>
      <c r="E2991" s="12" t="n">
        <v>9307.049999999999</v>
      </c>
      <c r="F2991" s="12" t="n">
        <v>24759.9</v>
      </c>
      <c r="G2991" s="14">
        <f>E2991/SUM(E$2:E$4165)</f>
        <v/>
      </c>
      <c r="H2991" s="14">
        <f>H2990+G2991</f>
        <v/>
      </c>
      <c r="I2991" s="5">
        <f>IF(H2991&lt;=p_rot_a,"A",IF(H2991&lt;=p_rot_b,"B","C"))</f>
        <v/>
      </c>
      <c r="J2991" s="5" t="inlineStr">
        <is>
          <t>NO</t>
        </is>
      </c>
    </row>
    <row r="2992">
      <c r="A2992" s="5" t="inlineStr">
        <is>
          <t>873224</t>
        </is>
      </c>
      <c r="B2992" s="5" t="inlineStr">
        <is>
          <t>CUCHARA ALBAÑIL TOTAL 7</t>
        </is>
      </c>
      <c r="C2992" s="5" t="inlineStr">
        <is>
          <t>FERRETERIA GENERAL</t>
        </is>
      </c>
      <c r="D2992" s="11" t="n">
        <v>19</v>
      </c>
      <c r="E2992" s="12" t="n">
        <v>9305.379999999999</v>
      </c>
      <c r="F2992" s="12" t="n">
        <v>27399.98</v>
      </c>
      <c r="G2992" s="14">
        <f>E2992/SUM(E$2:E$4165)</f>
        <v/>
      </c>
      <c r="H2992" s="14">
        <f>H2991+G2992</f>
        <v/>
      </c>
      <c r="I2992" s="5">
        <f>IF(H2992&lt;=p_rot_a,"A",IF(H2992&lt;=p_rot_b,"B","C"))</f>
        <v/>
      </c>
      <c r="J2992" s="5" t="inlineStr">
        <is>
          <t>NO</t>
        </is>
      </c>
    </row>
    <row r="2993">
      <c r="A2993" s="5" t="inlineStr">
        <is>
          <t>5846871</t>
        </is>
      </c>
      <c r="B2993" s="5" t="inlineStr">
        <is>
          <t>TOTAL FORMON 3/4 THT41196</t>
        </is>
      </c>
      <c r="C2993" s="5" t="inlineStr">
        <is>
          <t>FERRETERIA GENERAL</t>
        </is>
      </c>
      <c r="D2993" s="11" t="n">
        <v>13</v>
      </c>
      <c r="E2993" s="12" t="n">
        <v>9261.25</v>
      </c>
      <c r="F2993" s="12" t="n">
        <v>30955.17</v>
      </c>
      <c r="G2993" s="14">
        <f>E2993/SUM(E$2:E$4165)</f>
        <v/>
      </c>
      <c r="H2993" s="14">
        <f>H2992+G2993</f>
        <v/>
      </c>
      <c r="I2993" s="5">
        <f>IF(H2993&lt;=p_rot_a,"A",IF(H2993&lt;=p_rot_b,"B","C"))</f>
        <v/>
      </c>
      <c r="J2993" s="5" t="inlineStr">
        <is>
          <t>NO</t>
        </is>
      </c>
    </row>
    <row r="2994">
      <c r="A2994" s="5" t="inlineStr">
        <is>
          <t>60100043</t>
        </is>
      </c>
      <c r="B2994" s="5" t="inlineStr">
        <is>
          <t>TECNOLITE INTERIOR EMPOTRADO LED 7W 100-240V-6500K 7YDLED156MV65B</t>
        </is>
      </c>
      <c r="C2994" s="5" t="inlineStr">
        <is>
          <t>SIN CATEGORIA</t>
        </is>
      </c>
      <c r="D2994" s="11" t="n">
        <v>10</v>
      </c>
      <c r="E2994" s="12" t="n">
        <v>9228.32</v>
      </c>
      <c r="F2994" s="12" t="n">
        <v>33628.32</v>
      </c>
      <c r="G2994" s="14">
        <f>E2994/SUM(E$2:E$4165)</f>
        <v/>
      </c>
      <c r="H2994" s="14">
        <f>H2993+G2994</f>
        <v/>
      </c>
      <c r="I2994" s="5">
        <f>IF(H2994&lt;=p_rot_a,"A",IF(H2994&lt;=p_rot_b,"B","C"))</f>
        <v/>
      </c>
      <c r="J2994" s="5" t="inlineStr">
        <is>
          <t>NO</t>
        </is>
      </c>
    </row>
    <row r="2995">
      <c r="A2995" s="5" t="inlineStr">
        <is>
          <t>PINT-BT-0042</t>
        </is>
      </c>
      <c r="B2995" s="5" t="inlineStr">
        <is>
          <t>LANCO BARNIZ POLIURETANO TRANSP GALON BRILLANTE PV357-4</t>
        </is>
      </c>
      <c r="C2995" s="5" t="inlineStr">
        <is>
          <t>BARNIZ Y TINTES</t>
        </is>
      </c>
      <c r="D2995" s="11" t="n">
        <v>1</v>
      </c>
      <c r="E2995" s="12" t="n">
        <v>9201.629999999999</v>
      </c>
      <c r="F2995" s="12" t="n">
        <v>32433.63</v>
      </c>
      <c r="G2995" s="14">
        <f>E2995/SUM(E$2:E$4165)</f>
        <v/>
      </c>
      <c r="H2995" s="14">
        <f>H2994+G2995</f>
        <v/>
      </c>
      <c r="I2995" s="5">
        <f>IF(H2995&lt;=p_rot_a,"A",IF(H2995&lt;=p_rot_b,"B","C"))</f>
        <v/>
      </c>
      <c r="J2995" s="5" t="inlineStr">
        <is>
          <t>NO</t>
        </is>
      </c>
    </row>
    <row r="2996">
      <c r="A2996" s="5" t="inlineStr">
        <is>
          <t>351100300991252</t>
        </is>
      </c>
      <c r="B2996" s="5" t="inlineStr">
        <is>
          <t>VESLEE LIMPIADOR DE CARBURADOR 450ML VSL-2</t>
        </is>
      </c>
      <c r="C2996" s="5" t="inlineStr">
        <is>
          <t>FERRETERIA GENERAL</t>
        </is>
      </c>
      <c r="D2996" s="11" t="n">
        <v>14</v>
      </c>
      <c r="E2996" s="12" t="n">
        <v>9195.49</v>
      </c>
      <c r="F2996" s="12" t="n">
        <v>21191.57</v>
      </c>
      <c r="G2996" s="14">
        <f>E2996/SUM(E$2:E$4165)</f>
        <v/>
      </c>
      <c r="H2996" s="14">
        <f>H2995+G2996</f>
        <v/>
      </c>
      <c r="I2996" s="5">
        <f>IF(H2996&lt;=p_rot_a,"A",IF(H2996&lt;=p_rot_b,"B","C"))</f>
        <v/>
      </c>
      <c r="J2996" s="5" t="inlineStr">
        <is>
          <t>NO</t>
        </is>
      </c>
    </row>
    <row r="2997">
      <c r="A2997" s="5" t="inlineStr">
        <is>
          <t>72270</t>
        </is>
      </c>
      <c r="B2997" s="5" t="inlineStr">
        <is>
          <t>REMACHE 1/8X1/4 BLIND RIVETS 20UNI</t>
        </is>
      </c>
      <c r="C2997" s="5" t="inlineStr">
        <is>
          <t>FERRETERIA GENERAL</t>
        </is>
      </c>
      <c r="D2997" s="11" t="n">
        <v>59</v>
      </c>
      <c r="E2997" s="12" t="n">
        <v>9173.23</v>
      </c>
      <c r="F2997" s="12" t="n">
        <v>13033.25</v>
      </c>
      <c r="G2997" s="14">
        <f>E2997/SUM(E$2:E$4165)</f>
        <v/>
      </c>
      <c r="H2997" s="14">
        <f>H2996+G2997</f>
        <v/>
      </c>
      <c r="I2997" s="5">
        <f>IF(H2997&lt;=p_rot_a,"A",IF(H2997&lt;=p_rot_b,"B","C"))</f>
        <v/>
      </c>
      <c r="J2997" s="5" t="inlineStr">
        <is>
          <t>NO</t>
        </is>
      </c>
    </row>
    <row r="2998">
      <c r="A2998" s="5" t="inlineStr">
        <is>
          <t>73752</t>
        </is>
      </c>
      <c r="B2998" s="5" t="inlineStr">
        <is>
          <t>TOTAL HOJA SIERRA CALADORA  5PCS TAC51111C</t>
        </is>
      </c>
      <c r="C2998" s="5" t="inlineStr">
        <is>
          <t>FERRETERIA GENERAL</t>
        </is>
      </c>
      <c r="D2998" s="11" t="n">
        <v>21</v>
      </c>
      <c r="E2998" s="12" t="n">
        <v>9166.440000000001</v>
      </c>
      <c r="F2998" s="12" t="n">
        <v>18530.97</v>
      </c>
      <c r="G2998" s="14">
        <f>E2998/SUM(E$2:E$4165)</f>
        <v/>
      </c>
      <c r="H2998" s="14">
        <f>H2997+G2998</f>
        <v/>
      </c>
      <c r="I2998" s="5">
        <f>IF(H2998&lt;=p_rot_a,"A",IF(H2998&lt;=p_rot_b,"B","C"))</f>
        <v/>
      </c>
      <c r="J2998" s="5" t="inlineStr">
        <is>
          <t>NO</t>
        </is>
      </c>
    </row>
    <row r="2999">
      <c r="A2999" s="5" t="inlineStr">
        <is>
          <t>15121412</t>
        </is>
      </c>
      <c r="B2999" s="5" t="inlineStr">
        <is>
          <t>TOTAL CINCEL SDS PLUS 14X250X40 TAC15121412</t>
        </is>
      </c>
      <c r="C2999" s="5" t="inlineStr">
        <is>
          <t>FERRETERIA GENERAL</t>
        </is>
      </c>
      <c r="D2999" s="11" t="n">
        <v>13</v>
      </c>
      <c r="E2999" s="12" t="n">
        <v>9165.84</v>
      </c>
      <c r="F2999" s="12" t="n">
        <v>24076.77</v>
      </c>
      <c r="G2999" s="14">
        <f>E2999/SUM(E$2:E$4165)</f>
        <v/>
      </c>
      <c r="H2999" s="14">
        <f>H2998+G2999</f>
        <v/>
      </c>
      <c r="I2999" s="5">
        <f>IF(H2999&lt;=p_rot_a,"A",IF(H2999&lt;=p_rot_b,"B","C"))</f>
        <v/>
      </c>
      <c r="J2999" s="5" t="inlineStr">
        <is>
          <t>NO</t>
        </is>
      </c>
    </row>
    <row r="3000">
      <c r="A3000" s="5" t="inlineStr">
        <is>
          <t>351100300991278</t>
        </is>
      </c>
      <c r="B3000" s="5" t="inlineStr">
        <is>
          <t>PROTECTO HIGH STANDARD LATEX MATE DEEP 1/4</t>
        </is>
      </c>
      <c r="C3000" s="5" t="inlineStr">
        <is>
          <t>SIN CATEGORIA</t>
        </is>
      </c>
      <c r="D3000" s="11" t="n">
        <v>3</v>
      </c>
      <c r="E3000" s="12" t="n">
        <v>9159.950000000001</v>
      </c>
      <c r="F3000" s="12" t="n">
        <v>15796.46</v>
      </c>
      <c r="G3000" s="14">
        <f>E3000/SUM(E$2:E$4165)</f>
        <v/>
      </c>
      <c r="H3000" s="14">
        <f>H2999+G3000</f>
        <v/>
      </c>
      <c r="I3000" s="5">
        <f>IF(H3000&lt;=p_rot_a,"A",IF(H3000&lt;=p_rot_b,"B","C"))</f>
        <v/>
      </c>
      <c r="J3000" s="5" t="inlineStr">
        <is>
          <t>NO</t>
        </is>
      </c>
    </row>
    <row r="3001">
      <c r="A3001" s="5" t="inlineStr">
        <is>
          <t>30644</t>
        </is>
      </c>
      <c r="B3001" s="5" t="inlineStr">
        <is>
          <t>CONECTOR EMT 1/2 PRESION UL</t>
        </is>
      </c>
      <c r="C3001" s="5" t="inlineStr">
        <is>
          <t>ACCESORIOS ELECTRICOS Y CABLES</t>
        </is>
      </c>
      <c r="D3001" s="11" t="n">
        <v>56</v>
      </c>
      <c r="E3001" s="12" t="n">
        <v>9100.23</v>
      </c>
      <c r="F3001" s="12" t="n">
        <v>23353.93</v>
      </c>
      <c r="G3001" s="14">
        <f>E3001/SUM(E$2:E$4165)</f>
        <v/>
      </c>
      <c r="H3001" s="14">
        <f>H3000+G3001</f>
        <v/>
      </c>
      <c r="I3001" s="5">
        <f>IF(H3001&lt;=p_rot_a,"A",IF(H3001&lt;=p_rot_b,"B","C"))</f>
        <v/>
      </c>
      <c r="J3001" s="5" t="inlineStr">
        <is>
          <t>NO</t>
        </is>
      </c>
    </row>
    <row r="3002">
      <c r="A3002" s="5" t="inlineStr">
        <is>
          <t>30665</t>
        </is>
      </c>
      <c r="B3002" s="5" t="inlineStr">
        <is>
          <t xml:space="preserve">AGUILA EXTENSION NARANJA 7.5 MTS </t>
        </is>
      </c>
      <c r="C3002" s="5" t="inlineStr">
        <is>
          <t>ACCESORIOS ELECTRICOS Y CABLES</t>
        </is>
      </c>
      <c r="D3002" s="11" t="n">
        <v>3</v>
      </c>
      <c r="E3002" s="12" t="n">
        <v>9074.09</v>
      </c>
      <c r="F3002" s="12" t="n">
        <v>30601.87</v>
      </c>
      <c r="G3002" s="14">
        <f>E3002/SUM(E$2:E$4165)</f>
        <v/>
      </c>
      <c r="H3002" s="14">
        <f>H3001+G3002</f>
        <v/>
      </c>
      <c r="I3002" s="5">
        <f>IF(H3002&lt;=p_rot_a,"A",IF(H3002&lt;=p_rot_b,"B","C"))</f>
        <v/>
      </c>
      <c r="J3002" s="5" t="inlineStr">
        <is>
          <t>NO</t>
        </is>
      </c>
    </row>
    <row r="3003">
      <c r="A3003" s="5" t="inlineStr">
        <is>
          <t>351100300991955</t>
        </is>
      </c>
      <c r="B3003" s="5" t="inlineStr">
        <is>
          <t>NOVA MARCO CON FELPA 3 GOLDEN STRIPE</t>
        </is>
      </c>
      <c r="C3003" s="5" t="inlineStr">
        <is>
          <t>PINTURAS Y SELLADORES</t>
        </is>
      </c>
      <c r="D3003" s="11" t="n">
        <v>23</v>
      </c>
      <c r="E3003" s="12" t="n">
        <v>9069.290000000001</v>
      </c>
      <c r="F3003" s="12" t="n">
        <v>33018.04</v>
      </c>
      <c r="G3003" s="14">
        <f>E3003/SUM(E$2:E$4165)</f>
        <v/>
      </c>
      <c r="H3003" s="14">
        <f>H3002+G3003</f>
        <v/>
      </c>
      <c r="I3003" s="5">
        <f>IF(H3003&lt;=p_rot_a,"A",IF(H3003&lt;=p_rot_b,"B","C"))</f>
        <v/>
      </c>
      <c r="J3003" s="5" t="inlineStr">
        <is>
          <t>NO</t>
        </is>
      </c>
    </row>
    <row r="3004">
      <c r="A3004" s="5" t="inlineStr">
        <is>
          <t>130230</t>
        </is>
      </c>
      <c r="B3004" s="5" t="inlineStr">
        <is>
          <t>TOTAL FORMON 1 THT41256</t>
        </is>
      </c>
      <c r="C3004" s="5" t="inlineStr">
        <is>
          <t>FERRETERIA GENERAL</t>
        </is>
      </c>
      <c r="D3004" s="11" t="n">
        <v>10</v>
      </c>
      <c r="E3004" s="12" t="n">
        <v>9069.23</v>
      </c>
      <c r="F3004" s="12" t="n">
        <v>26817.23</v>
      </c>
      <c r="G3004" s="14">
        <f>E3004/SUM(E$2:E$4165)</f>
        <v/>
      </c>
      <c r="H3004" s="14">
        <f>H3003+G3004</f>
        <v/>
      </c>
      <c r="I3004" s="5">
        <f>IF(H3004&lt;=p_rot_a,"A",IF(H3004&lt;=p_rot_b,"B","C"))</f>
        <v/>
      </c>
      <c r="J3004" s="5" t="inlineStr">
        <is>
          <t>NO</t>
        </is>
      </c>
    </row>
    <row r="3005">
      <c r="A3005" s="5" t="inlineStr">
        <is>
          <t>1119</t>
        </is>
      </c>
      <c r="B3005" s="5" t="inlineStr">
        <is>
          <t>JUEGO TORNILLO TANQUE INODORO PLASTICO 9740</t>
        </is>
      </c>
      <c r="C3005" s="5" t="inlineStr">
        <is>
          <t>FERRETERIA GENERAL</t>
        </is>
      </c>
      <c r="D3005" s="11" t="n">
        <v>43</v>
      </c>
      <c r="E3005" s="12" t="n">
        <v>9064.07</v>
      </c>
      <c r="F3005" s="12" t="n">
        <v>20480.47</v>
      </c>
      <c r="G3005" s="14">
        <f>E3005/SUM(E$2:E$4165)</f>
        <v/>
      </c>
      <c r="H3005" s="14">
        <f>H3004+G3005</f>
        <v/>
      </c>
      <c r="I3005" s="5">
        <f>IF(H3005&lt;=p_rot_a,"A",IF(H3005&lt;=p_rot_b,"B","C"))</f>
        <v/>
      </c>
      <c r="J3005" s="5" t="inlineStr">
        <is>
          <t>NO</t>
        </is>
      </c>
    </row>
    <row r="3006">
      <c r="A3006" s="5" t="inlineStr">
        <is>
          <t>THTW7316</t>
        </is>
      </c>
      <c r="B3006" s="5" t="inlineStr">
        <is>
          <t>TOTAL MARTILLO CARPINTERO 16OZ MANGO MADERA THTW7316</t>
        </is>
      </c>
      <c r="C3006" s="5" t="inlineStr">
        <is>
          <t>FERRETERIA GENERAL</t>
        </is>
      </c>
      <c r="D3006" s="11" t="n">
        <v>11</v>
      </c>
      <c r="E3006" s="12" t="n">
        <v>9045.809999999999</v>
      </c>
      <c r="F3006" s="12" t="n">
        <v>30511.32</v>
      </c>
      <c r="G3006" s="14">
        <f>E3006/SUM(E$2:E$4165)</f>
        <v/>
      </c>
      <c r="H3006" s="14">
        <f>H3005+G3006</f>
        <v/>
      </c>
      <c r="I3006" s="5">
        <f>IF(H3006&lt;=p_rot_a,"A",IF(H3006&lt;=p_rot_b,"B","C"))</f>
        <v/>
      </c>
      <c r="J3006" s="5" t="inlineStr">
        <is>
          <t>NO</t>
        </is>
      </c>
    </row>
    <row r="3007">
      <c r="A3007" s="5" t="inlineStr">
        <is>
          <t>7729</t>
        </is>
      </c>
      <c r="B3007" s="5" t="inlineStr">
        <is>
          <t xml:space="preserve">MASKING 11/2 </t>
        </is>
      </c>
      <c r="C3007" s="5" t="inlineStr">
        <is>
          <t>FERRETERIA GENERAL</t>
        </is>
      </c>
      <c r="D3007" s="11" t="n">
        <v>46</v>
      </c>
      <c r="E3007" s="12" t="n">
        <v>9042.030000000001</v>
      </c>
      <c r="F3007" s="12" t="n">
        <v>24129.57</v>
      </c>
      <c r="G3007" s="14">
        <f>E3007/SUM(E$2:E$4165)</f>
        <v/>
      </c>
      <c r="H3007" s="14">
        <f>H3006+G3007</f>
        <v/>
      </c>
      <c r="I3007" s="5">
        <f>IF(H3007&lt;=p_rot_a,"A",IF(H3007&lt;=p_rot_b,"B","C"))</f>
        <v/>
      </c>
      <c r="J3007" s="5" t="inlineStr">
        <is>
          <t>NO</t>
        </is>
      </c>
    </row>
    <row r="3008">
      <c r="A3008" s="5" t="inlineStr">
        <is>
          <t>7587</t>
        </is>
      </c>
      <c r="B3008" s="5" t="inlineStr">
        <is>
          <t>JUEGO DESATORNILLADOR RELOJERO TOTAL THT250726</t>
        </is>
      </c>
      <c r="C3008" s="5" t="inlineStr">
        <is>
          <t>FERRETERIA GENERAL</t>
        </is>
      </c>
      <c r="D3008" s="11" t="n">
        <v>8</v>
      </c>
      <c r="E3008" s="12" t="n">
        <v>9020.450000000001</v>
      </c>
      <c r="F3008" s="12" t="n">
        <v>24948.76</v>
      </c>
      <c r="G3008" s="14">
        <f>E3008/SUM(E$2:E$4165)</f>
        <v/>
      </c>
      <c r="H3008" s="14">
        <f>H3007+G3008</f>
        <v/>
      </c>
      <c r="I3008" s="5">
        <f>IF(H3008&lt;=p_rot_a,"A",IF(H3008&lt;=p_rot_b,"B","C"))</f>
        <v/>
      </c>
      <c r="J3008" s="5" t="inlineStr">
        <is>
          <t>NO</t>
        </is>
      </c>
    </row>
    <row r="3009">
      <c r="A3009" s="5" t="inlineStr">
        <is>
          <t>351100300992000</t>
        </is>
      </c>
      <c r="B3009" s="5" t="inlineStr">
        <is>
          <t>ESQUINERO VERDE DE055 PANEL ACANALADO 1X1 2.90M WALL PANEL</t>
        </is>
      </c>
      <c r="C3009" s="5" t="inlineStr">
        <is>
          <t>PANEL ACANALADO INTERIOR</t>
        </is>
      </c>
      <c r="D3009" s="11" t="n">
        <v>5</v>
      </c>
      <c r="E3009" s="12" t="n">
        <v>8999.68</v>
      </c>
      <c r="F3009" s="12" t="n">
        <v>15486.73</v>
      </c>
      <c r="G3009" s="14">
        <f>E3009/SUM(E$2:E$4165)</f>
        <v/>
      </c>
      <c r="H3009" s="14">
        <f>H3008+G3009</f>
        <v/>
      </c>
      <c r="I3009" s="5">
        <f>IF(H3009&lt;=p_rot_a,"A",IF(H3009&lt;=p_rot_b,"B","C"))</f>
        <v/>
      </c>
      <c r="J3009" s="5" t="inlineStr">
        <is>
          <t>NO</t>
        </is>
      </c>
    </row>
    <row r="3010">
      <c r="A3010" s="5" t="inlineStr">
        <is>
          <t>30120</t>
        </is>
      </c>
      <c r="B3010" s="5" t="inlineStr">
        <is>
          <t>AGUILA ENCHUFE JUMBO 117</t>
        </is>
      </c>
      <c r="C3010" s="5" t="inlineStr">
        <is>
          <t>ACCESORIOS ELECTRICOS Y CABLES</t>
        </is>
      </c>
      <c r="D3010" s="11" t="n">
        <v>45</v>
      </c>
      <c r="E3010" s="12" t="n">
        <v>8985.559999999999</v>
      </c>
      <c r="F3010" s="12" t="n">
        <v>27780.64</v>
      </c>
      <c r="G3010" s="14">
        <f>E3010/SUM(E$2:E$4165)</f>
        <v/>
      </c>
      <c r="H3010" s="14">
        <f>H3009+G3010</f>
        <v/>
      </c>
      <c r="I3010" s="5">
        <f>IF(H3010&lt;=p_rot_a,"A",IF(H3010&lt;=p_rot_b,"B","C"))</f>
        <v/>
      </c>
      <c r="J3010" s="5" t="inlineStr">
        <is>
          <t>NO</t>
        </is>
      </c>
    </row>
    <row r="3011">
      <c r="A3011" s="5" t="inlineStr">
        <is>
          <t>10160015</t>
        </is>
      </c>
      <c r="B3011" s="5" t="inlineStr">
        <is>
          <t>TUBO IND. CUADRADO 11/2X11/2 1.20MM NEGRO</t>
        </is>
      </c>
      <c r="C3011" s="5" t="inlineStr">
        <is>
          <t>TUBERIA INDUSTRIAL</t>
        </is>
      </c>
      <c r="D3011" s="11" t="n">
        <v>10</v>
      </c>
      <c r="E3011" s="12" t="n">
        <v>8979.540000000001</v>
      </c>
      <c r="F3011" s="12" t="n">
        <v>50721.54</v>
      </c>
      <c r="G3011" s="14">
        <f>E3011/SUM(E$2:E$4165)</f>
        <v/>
      </c>
      <c r="H3011" s="14">
        <f>H3010+G3011</f>
        <v/>
      </c>
      <c r="I3011" s="5">
        <f>IF(H3011&lt;=p_rot_a,"A",IF(H3011&lt;=p_rot_b,"B","C"))</f>
        <v/>
      </c>
      <c r="J3011" s="5" t="inlineStr">
        <is>
          <t>NO</t>
        </is>
      </c>
    </row>
    <row r="3012">
      <c r="A3012" s="5" t="inlineStr">
        <is>
          <t>9171</t>
        </is>
      </c>
      <c r="B3012" s="5" t="inlineStr">
        <is>
          <t>BOQUILLA CANOA LISA SALIDA RECTANGULAR AMANCO</t>
        </is>
      </c>
      <c r="C3012" s="5" t="inlineStr">
        <is>
          <t>TUBERIA PVC, CANOAS Y ACCESORIOS</t>
        </is>
      </c>
      <c r="D3012" s="11" t="n">
        <v>7</v>
      </c>
      <c r="E3012" s="12" t="n">
        <v>8961.530000000001</v>
      </c>
      <c r="F3012" s="12" t="n">
        <v>30407.05</v>
      </c>
      <c r="G3012" s="14">
        <f>E3012/SUM(E$2:E$4165)</f>
        <v/>
      </c>
      <c r="H3012" s="14">
        <f>H3011+G3012</f>
        <v/>
      </c>
      <c r="I3012" s="5">
        <f>IF(H3012&lt;=p_rot_a,"A",IF(H3012&lt;=p_rot_b,"B","C"))</f>
        <v/>
      </c>
      <c r="J3012" s="5" t="inlineStr">
        <is>
          <t>NO</t>
        </is>
      </c>
    </row>
    <row r="3013">
      <c r="A3013" s="5" t="inlineStr">
        <is>
          <t>10140023</t>
        </is>
      </c>
      <c r="B3013" s="5" t="inlineStr">
        <is>
          <t>TUBO ESTRUCT. RECTANGULAR 2X3 1.50MM NEGRO</t>
        </is>
      </c>
      <c r="C3013" s="5" t="inlineStr">
        <is>
          <t>SIN CATEGORIA</t>
        </is>
      </c>
      <c r="D3013" s="11" t="n">
        <v>5</v>
      </c>
      <c r="E3013" s="12" t="n">
        <v>8960.049999999999</v>
      </c>
      <c r="F3013" s="12" t="n">
        <v>49687.55</v>
      </c>
      <c r="G3013" s="14">
        <f>E3013/SUM(E$2:E$4165)</f>
        <v/>
      </c>
      <c r="H3013" s="14">
        <f>H3012+G3013</f>
        <v/>
      </c>
      <c r="I3013" s="5">
        <f>IF(H3013&lt;=p_rot_a,"A",IF(H3013&lt;=p_rot_b,"B","C"))</f>
        <v/>
      </c>
      <c r="J3013" s="5" t="inlineStr">
        <is>
          <t>NO</t>
        </is>
      </c>
    </row>
    <row r="3014">
      <c r="A3014" s="5" t="inlineStr">
        <is>
          <t>3290528</t>
        </is>
      </c>
      <c r="B3014" s="5" t="inlineStr">
        <is>
          <t>TABLILLA PVC MADERA T32 CANET PAQUETE 10 PIEZAS</t>
        </is>
      </c>
      <c r="C3014" s="5" t="inlineStr">
        <is>
          <t>TABLILLA PVC Y CORNISAS</t>
        </is>
      </c>
      <c r="D3014" s="11" t="n">
        <v>7.6</v>
      </c>
      <c r="E3014" s="12" t="n">
        <v>8952.57</v>
      </c>
      <c r="F3014" s="12" t="n">
        <v>213325.16</v>
      </c>
      <c r="G3014" s="14">
        <f>E3014/SUM(E$2:E$4165)</f>
        <v/>
      </c>
      <c r="H3014" s="14">
        <f>H3013+G3014</f>
        <v/>
      </c>
      <c r="I3014" s="5">
        <f>IF(H3014&lt;=p_rot_a,"A",IF(H3014&lt;=p_rot_b,"B","C"))</f>
        <v/>
      </c>
      <c r="J3014" s="5" t="inlineStr">
        <is>
          <t>NO</t>
        </is>
      </c>
    </row>
    <row r="3015">
      <c r="A3015" s="5" t="inlineStr">
        <is>
          <t>72597</t>
        </is>
      </c>
      <c r="B3015" s="5" t="inlineStr">
        <is>
          <t>GRIFA 1/2-3/8</t>
        </is>
      </c>
      <c r="C3015" s="5" t="inlineStr">
        <is>
          <t>FERRETERIA GENERAL</t>
        </is>
      </c>
      <c r="D3015" s="11" t="n">
        <v>8</v>
      </c>
      <c r="E3015" s="12" t="n">
        <v>8951.870000000001</v>
      </c>
      <c r="F3015" s="12" t="n">
        <v>22439.48</v>
      </c>
      <c r="G3015" s="14">
        <f>E3015/SUM(E$2:E$4165)</f>
        <v/>
      </c>
      <c r="H3015" s="14">
        <f>H3014+G3015</f>
        <v/>
      </c>
      <c r="I3015" s="5">
        <f>IF(H3015&lt;=p_rot_a,"A",IF(H3015&lt;=p_rot_b,"B","C"))</f>
        <v/>
      </c>
      <c r="J3015" s="5" t="inlineStr">
        <is>
          <t>NO</t>
        </is>
      </c>
    </row>
    <row r="3016">
      <c r="A3016" s="5" t="inlineStr">
        <is>
          <t>3370</t>
        </is>
      </c>
      <c r="B3016" s="5" t="inlineStr">
        <is>
          <t>PLASTICO PALETIZAR 12</t>
        </is>
      </c>
      <c r="C3016" s="5" t="inlineStr">
        <is>
          <t>FERRETERIA GENERAL</t>
        </is>
      </c>
      <c r="D3016" s="11" t="n">
        <v>9</v>
      </c>
      <c r="E3016" s="12" t="n">
        <v>8946.24</v>
      </c>
      <c r="F3016" s="12" t="n">
        <v>30674.49</v>
      </c>
      <c r="G3016" s="14">
        <f>E3016/SUM(E$2:E$4165)</f>
        <v/>
      </c>
      <c r="H3016" s="14">
        <f>H3015+G3016</f>
        <v/>
      </c>
      <c r="I3016" s="5">
        <f>IF(H3016&lt;=p_rot_a,"A",IF(H3016&lt;=p_rot_b,"B","C"))</f>
        <v/>
      </c>
      <c r="J3016" s="5" t="inlineStr">
        <is>
          <t>NO</t>
        </is>
      </c>
    </row>
    <row r="3017">
      <c r="A3017" s="5" t="inlineStr">
        <is>
          <t>PINT-PA-0048</t>
        </is>
      </c>
      <c r="B3017" s="5" t="inlineStr">
        <is>
          <t>LANCO SUPER COAT SATIN PASTEL 1/4 SC3731-5</t>
        </is>
      </c>
      <c r="C3017" s="5" t="inlineStr">
        <is>
          <t>PINTURA ACRILICA</t>
        </is>
      </c>
      <c r="D3017" s="11" t="n">
        <v>6</v>
      </c>
      <c r="E3017" s="12" t="n">
        <v>8936.5</v>
      </c>
      <c r="F3017" s="12" t="n">
        <v>29650</v>
      </c>
      <c r="G3017" s="14">
        <f>E3017/SUM(E$2:E$4165)</f>
        <v/>
      </c>
      <c r="H3017" s="14">
        <f>H3016+G3017</f>
        <v/>
      </c>
      <c r="I3017" s="5">
        <f>IF(H3017&lt;=p_rot_a,"A",IF(H3017&lt;=p_rot_b,"B","C"))</f>
        <v/>
      </c>
      <c r="J3017" s="5" t="inlineStr">
        <is>
          <t>NO</t>
        </is>
      </c>
    </row>
    <row r="3018">
      <c r="A3018" s="5" t="inlineStr">
        <is>
          <t>72376</t>
        </is>
      </c>
      <c r="B3018" s="5" t="inlineStr">
        <is>
          <t>TRUPER ESCUADRA FALSA 8  ETF-8 E-83</t>
        </is>
      </c>
      <c r="C3018" s="5" t="inlineStr">
        <is>
          <t>FERRETERIA GENERAL</t>
        </is>
      </c>
      <c r="D3018" s="11" t="n">
        <v>10</v>
      </c>
      <c r="E3018" s="12" t="n">
        <v>8917.35</v>
      </c>
      <c r="F3018" s="12" t="n">
        <v>21168.65</v>
      </c>
      <c r="G3018" s="14">
        <f>E3018/SUM(E$2:E$4165)</f>
        <v/>
      </c>
      <c r="H3018" s="14">
        <f>H3017+G3018</f>
        <v/>
      </c>
      <c r="I3018" s="5">
        <f>IF(H3018&lt;=p_rot_a,"A",IF(H3018&lt;=p_rot_b,"B","C"))</f>
        <v/>
      </c>
      <c r="J3018" s="5" t="inlineStr">
        <is>
          <t>NO</t>
        </is>
      </c>
    </row>
    <row r="3019">
      <c r="A3019" s="5" t="inlineStr">
        <is>
          <t>71222</t>
        </is>
      </c>
      <c r="B3019" s="5" t="inlineStr">
        <is>
          <t>TORNILLO CARROCERIA 1/4 X 4 1/2</t>
        </is>
      </c>
      <c r="C3019" s="5" t="inlineStr">
        <is>
          <t>TORNILLERIA</t>
        </is>
      </c>
      <c r="D3019" s="11" t="n">
        <v>80</v>
      </c>
      <c r="E3019" s="12" t="n">
        <v>8895.299999999999</v>
      </c>
      <c r="F3019" s="12" t="n">
        <v>12035.4</v>
      </c>
      <c r="G3019" s="14">
        <f>E3019/SUM(E$2:E$4165)</f>
        <v/>
      </c>
      <c r="H3019" s="14">
        <f>H3018+G3019</f>
        <v/>
      </c>
      <c r="I3019" s="5">
        <f>IF(H3019&lt;=p_rot_a,"A",IF(H3019&lt;=p_rot_b,"B","C"))</f>
        <v/>
      </c>
      <c r="J3019" s="5" t="inlineStr">
        <is>
          <t>NO</t>
        </is>
      </c>
    </row>
    <row r="3020">
      <c r="A3020" s="5" t="inlineStr">
        <is>
          <t>351100300990821</t>
        </is>
      </c>
      <c r="B3020" s="5" t="inlineStr">
        <is>
          <t>CEDAZO 2X2 BWG13 FORRO PLASTICO</t>
        </is>
      </c>
      <c r="C3020" s="5" t="inlineStr">
        <is>
          <t>SIN CATEGORIA</t>
        </is>
      </c>
      <c r="D3020" s="11" t="n">
        <v>16</v>
      </c>
      <c r="E3020" s="12" t="n">
        <v>8839.93</v>
      </c>
      <c r="F3020" s="12" t="n">
        <v>28268.35</v>
      </c>
      <c r="G3020" s="14">
        <f>E3020/SUM(E$2:E$4165)</f>
        <v/>
      </c>
      <c r="H3020" s="14">
        <f>H3019+G3020</f>
        <v/>
      </c>
      <c r="I3020" s="5">
        <f>IF(H3020&lt;=p_rot_a,"A",IF(H3020&lt;=p_rot_b,"B","C"))</f>
        <v/>
      </c>
      <c r="J3020" s="5" t="inlineStr">
        <is>
          <t>NO</t>
        </is>
      </c>
    </row>
    <row r="3021">
      <c r="A3021" s="5" t="inlineStr">
        <is>
          <t>60100031</t>
        </is>
      </c>
      <c r="B3021" s="5" t="inlineStr">
        <is>
          <t>LAMPARA LED TRIPODE PARA PROYECTOS Y CAMPING 25W 4CCT IP53 INALAMBRICA INTERIOR / EXTERIOR</t>
        </is>
      </c>
      <c r="C3021" s="5" t="inlineStr">
        <is>
          <t>BOMBILLOS Y LAMPARAS</t>
        </is>
      </c>
      <c r="D3021" s="11" t="n">
        <v>1</v>
      </c>
      <c r="E3021" s="12" t="n">
        <v>8820.629999999999</v>
      </c>
      <c r="F3021" s="12" t="n">
        <v>27433.63</v>
      </c>
      <c r="G3021" s="14">
        <f>E3021/SUM(E$2:E$4165)</f>
        <v/>
      </c>
      <c r="H3021" s="14">
        <f>H3020+G3021</f>
        <v/>
      </c>
      <c r="I3021" s="5">
        <f>IF(H3021&lt;=p_rot_a,"A",IF(H3021&lt;=p_rot_b,"B","C"))</f>
        <v/>
      </c>
      <c r="J3021" s="5" t="inlineStr">
        <is>
          <t>NO</t>
        </is>
      </c>
    </row>
    <row r="3022">
      <c r="A3022" s="5" t="inlineStr">
        <is>
          <t>727</t>
        </is>
      </c>
      <c r="B3022" s="5" t="inlineStr">
        <is>
          <t>AKSI CINTA PRECAUCION 90M</t>
        </is>
      </c>
      <c r="C3022" s="5" t="inlineStr">
        <is>
          <t>FERRETERIA GENERAL</t>
        </is>
      </c>
      <c r="D3022" s="11" t="n">
        <v>8</v>
      </c>
      <c r="E3022" s="12" t="n">
        <v>8810.07</v>
      </c>
      <c r="F3022" s="12" t="n">
        <v>25993.73</v>
      </c>
      <c r="G3022" s="14">
        <f>E3022/SUM(E$2:E$4165)</f>
        <v/>
      </c>
      <c r="H3022" s="14">
        <f>H3021+G3022</f>
        <v/>
      </c>
      <c r="I3022" s="5">
        <f>IF(H3022&lt;=p_rot_a,"A",IF(H3022&lt;=p_rot_b,"B","C"))</f>
        <v/>
      </c>
      <c r="J3022" s="5" t="inlineStr">
        <is>
          <t>NO</t>
        </is>
      </c>
    </row>
    <row r="3023">
      <c r="A3023" s="5" t="inlineStr">
        <is>
          <t>351100300992138</t>
        </is>
      </c>
      <c r="B3023" s="5" t="inlineStr">
        <is>
          <t>MAKITA TALADRO M0801B 570W DE 1/2 A 5/8</t>
        </is>
      </c>
      <c r="C3023" s="5" t="inlineStr">
        <is>
          <t>SIN CATEGORIA</t>
        </is>
      </c>
      <c r="D3023" s="11" t="n">
        <v>1</v>
      </c>
      <c r="E3023" s="12" t="n">
        <v>8800.26</v>
      </c>
      <c r="F3023" s="12" t="n">
        <v>33943.86</v>
      </c>
      <c r="G3023" s="14">
        <f>E3023/SUM(E$2:E$4165)</f>
        <v/>
      </c>
      <c r="H3023" s="14">
        <f>H3022+G3023</f>
        <v/>
      </c>
      <c r="I3023" s="5">
        <f>IF(H3023&lt;=p_rot_a,"A",IF(H3023&lt;=p_rot_b,"B","C"))</f>
        <v/>
      </c>
      <c r="J3023" s="5" t="inlineStr">
        <is>
          <t>NO</t>
        </is>
      </c>
    </row>
    <row r="3024">
      <c r="A3024" s="5" t="inlineStr">
        <is>
          <t>351100300991364</t>
        </is>
      </c>
      <c r="B3024" s="5" t="inlineStr">
        <is>
          <t>VESLEE LIMPIADOR DE CONTACTOS 450ML 15 ONZ</t>
        </is>
      </c>
      <c r="C3024" s="5" t="inlineStr">
        <is>
          <t>FERRETERIA GENERAL</t>
        </is>
      </c>
      <c r="D3024" s="11" t="n">
        <v>18</v>
      </c>
      <c r="E3024" s="12" t="n">
        <v>8793.870000000001</v>
      </c>
      <c r="F3024" s="12" t="n">
        <v>25495.61</v>
      </c>
      <c r="G3024" s="14">
        <f>E3024/SUM(E$2:E$4165)</f>
        <v/>
      </c>
      <c r="H3024" s="14">
        <f>H3023+G3024</f>
        <v/>
      </c>
      <c r="I3024" s="5">
        <f>IF(H3024&lt;=p_rot_a,"A",IF(H3024&lt;=p_rot_b,"B","C"))</f>
        <v/>
      </c>
      <c r="J3024" s="5" t="inlineStr">
        <is>
          <t>NO</t>
        </is>
      </c>
    </row>
    <row r="3025">
      <c r="A3025" s="5" t="inlineStr">
        <is>
          <t>9155</t>
        </is>
      </c>
      <c r="B3025" s="5" t="inlineStr">
        <is>
          <t>$$ VIEJO CURVA CONDUIT 1 1/4 LIVIANO</t>
        </is>
      </c>
      <c r="C3025" s="5" t="inlineStr">
        <is>
          <t>ACCESORIOS ELECTRICOS Y CABLES</t>
        </is>
      </c>
      <c r="D3025" s="11" t="n">
        <v>22</v>
      </c>
      <c r="E3025" s="12" t="n">
        <v>8784.24</v>
      </c>
      <c r="F3025" s="12" t="n">
        <v>14548.24</v>
      </c>
      <c r="G3025" s="14">
        <f>E3025/SUM(E$2:E$4165)</f>
        <v/>
      </c>
      <c r="H3025" s="14">
        <f>H3024+G3025</f>
        <v/>
      </c>
      <c r="I3025" s="5">
        <f>IF(H3025&lt;=p_rot_a,"A",IF(H3025&lt;=p_rot_b,"B","C"))</f>
        <v/>
      </c>
      <c r="J3025" s="5" t="inlineStr">
        <is>
          <t>NO</t>
        </is>
      </c>
    </row>
    <row r="3026">
      <c r="A3026" s="5" t="inlineStr">
        <is>
          <t>71706</t>
        </is>
      </c>
      <c r="B3026" s="5" t="inlineStr">
        <is>
          <t>CLAVO ACERO 1 CAJA 250 UNIDADES</t>
        </is>
      </c>
      <c r="C3026" s="5" t="inlineStr">
        <is>
          <t>FERRETERIA GENERAL</t>
        </is>
      </c>
      <c r="D3026" s="11" t="n">
        <v>7</v>
      </c>
      <c r="E3026" s="12" t="n">
        <v>8771.84</v>
      </c>
      <c r="F3026" s="12" t="n">
        <v>21434.84</v>
      </c>
      <c r="G3026" s="14">
        <f>E3026/SUM(E$2:E$4165)</f>
        <v/>
      </c>
      <c r="H3026" s="14">
        <f>H3025+G3026</f>
        <v/>
      </c>
      <c r="I3026" s="5">
        <f>IF(H3026&lt;=p_rot_a,"A",IF(H3026&lt;=p_rot_b,"B","C"))</f>
        <v/>
      </c>
      <c r="J3026" s="5" t="inlineStr">
        <is>
          <t>NO</t>
        </is>
      </c>
    </row>
    <row r="3027">
      <c r="A3027" s="5" t="inlineStr">
        <is>
          <t>1037</t>
        </is>
      </c>
      <c r="B3027" s="5" t="inlineStr">
        <is>
          <t>CURVA EMT 11/4</t>
        </is>
      </c>
      <c r="C3027" s="5" t="inlineStr">
        <is>
          <t>ACCESORIOS ELECTRICOS Y CABLES</t>
        </is>
      </c>
      <c r="D3027" s="11" t="n">
        <v>7</v>
      </c>
      <c r="E3027" s="12" t="n">
        <v>8761.58</v>
      </c>
      <c r="F3027" s="12" t="n">
        <v>15692</v>
      </c>
      <c r="G3027" s="14">
        <f>E3027/SUM(E$2:E$4165)</f>
        <v/>
      </c>
      <c r="H3027" s="14">
        <f>H3026+G3027</f>
        <v/>
      </c>
      <c r="I3027" s="5">
        <f>IF(H3027&lt;=p_rot_a,"A",IF(H3027&lt;=p_rot_b,"B","C"))</f>
        <v/>
      </c>
      <c r="J3027" s="5" t="inlineStr">
        <is>
          <t>NO</t>
        </is>
      </c>
    </row>
    <row r="3028">
      <c r="A3028" s="5" t="inlineStr">
        <is>
          <t>7457</t>
        </is>
      </c>
      <c r="B3028" s="5" t="inlineStr">
        <is>
          <t>ALDABA 4 PULGADAS A04</t>
        </is>
      </c>
      <c r="C3028" s="5" t="inlineStr">
        <is>
          <t>FERRETERIA GENERAL</t>
        </is>
      </c>
      <c r="D3028" s="11" t="n">
        <v>28</v>
      </c>
      <c r="E3028" s="12" t="n">
        <v>8759.110000000001</v>
      </c>
      <c r="F3028" s="12" t="n">
        <v>25984.53</v>
      </c>
      <c r="G3028" s="14">
        <f>E3028/SUM(E$2:E$4165)</f>
        <v/>
      </c>
      <c r="H3028" s="14">
        <f>H3027+G3028</f>
        <v/>
      </c>
      <c r="I3028" s="5">
        <f>IF(H3028&lt;=p_rot_a,"A",IF(H3028&lt;=p_rot_b,"B","C"))</f>
        <v/>
      </c>
      <c r="J3028" s="5" t="inlineStr">
        <is>
          <t>NO</t>
        </is>
      </c>
    </row>
    <row r="3029">
      <c r="A3029" s="5" t="inlineStr">
        <is>
          <t>351100300992044</t>
        </is>
      </c>
      <c r="B3029" s="5" t="inlineStr">
        <is>
          <t>WADFOW LLANETA LISA WPE1912</t>
        </is>
      </c>
      <c r="C3029" s="5" t="inlineStr">
        <is>
          <t>FERRETERIA GENERAL</t>
        </is>
      </c>
      <c r="D3029" s="11" t="n">
        <v>15</v>
      </c>
      <c r="E3029" s="12" t="n">
        <v>8755.889999999999</v>
      </c>
      <c r="F3029" s="12" t="n">
        <v>29242.65</v>
      </c>
      <c r="G3029" s="14">
        <f>E3029/SUM(E$2:E$4165)</f>
        <v/>
      </c>
      <c r="H3029" s="14">
        <f>H3028+G3029</f>
        <v/>
      </c>
      <c r="I3029" s="5">
        <f>IF(H3029&lt;=p_rot_a,"A",IF(H3029&lt;=p_rot_b,"B","C"))</f>
        <v/>
      </c>
      <c r="J3029" s="5" t="inlineStr">
        <is>
          <t>NO</t>
        </is>
      </c>
    </row>
    <row r="3030">
      <c r="A3030" s="5" t="inlineStr">
        <is>
          <t>351100300992857</t>
        </is>
      </c>
      <c r="B3030" s="5" t="inlineStr">
        <is>
          <t>TOTAL BATERIA 42V 2.5AH TFBLI42251</t>
        </is>
      </c>
      <c r="C3030" s="5" t="inlineStr">
        <is>
          <t>SIN CATEGORIA</t>
        </is>
      </c>
      <c r="D3030" s="11" t="n">
        <v>1</v>
      </c>
      <c r="E3030" s="12" t="n">
        <v>8751.91</v>
      </c>
      <c r="F3030" s="12" t="n">
        <v>30973.45</v>
      </c>
      <c r="G3030" s="14">
        <f>E3030/SUM(E$2:E$4165)</f>
        <v/>
      </c>
      <c r="H3030" s="14">
        <f>H3029+G3030</f>
        <v/>
      </c>
      <c r="I3030" s="5">
        <f>IF(H3030&lt;=p_rot_a,"A",IF(H3030&lt;=p_rot_b,"B","C"))</f>
        <v/>
      </c>
      <c r="J3030" s="5" t="inlineStr">
        <is>
          <t>NO</t>
        </is>
      </c>
    </row>
    <row r="3031">
      <c r="A3031" s="5" t="inlineStr">
        <is>
          <t>72840</t>
        </is>
      </c>
      <c r="B3031" s="5" t="inlineStr">
        <is>
          <t>RODIN PERLIN 3 C/ALEMAY RECTO RP3RA</t>
        </is>
      </c>
      <c r="C3031" s="5" t="inlineStr">
        <is>
          <t>FERRETERIA GENERAL</t>
        </is>
      </c>
      <c r="D3031" s="11" t="n">
        <v>12</v>
      </c>
      <c r="E3031" s="12" t="n">
        <v>8728.82</v>
      </c>
      <c r="F3031" s="12" t="n">
        <v>28537.75</v>
      </c>
      <c r="G3031" s="14">
        <f>E3031/SUM(E$2:E$4165)</f>
        <v/>
      </c>
      <c r="H3031" s="14">
        <f>H3030+G3031</f>
        <v/>
      </c>
      <c r="I3031" s="5">
        <f>IF(H3031&lt;=p_rot_a,"A",IF(H3031&lt;=p_rot_b,"B","C"))</f>
        <v/>
      </c>
      <c r="J3031" s="5" t="inlineStr">
        <is>
          <t>NO</t>
        </is>
      </c>
    </row>
    <row r="3032">
      <c r="A3032" s="5" t="inlineStr">
        <is>
          <t>30543</t>
        </is>
      </c>
      <c r="B3032" s="5" t="inlineStr">
        <is>
          <t>AGUILA EXTENSION 15M USO RUDO NARANJA</t>
        </is>
      </c>
      <c r="C3032" s="5" t="inlineStr">
        <is>
          <t>ACCESORIOS ELECTRICOS Y CABLES</t>
        </is>
      </c>
      <c r="D3032" s="11" t="n">
        <v>2</v>
      </c>
      <c r="E3032" s="12" t="n">
        <v>8725.34</v>
      </c>
      <c r="F3032" s="12" t="n">
        <v>36315.34</v>
      </c>
      <c r="G3032" s="14">
        <f>E3032/SUM(E$2:E$4165)</f>
        <v/>
      </c>
      <c r="H3032" s="14">
        <f>H3031+G3032</f>
        <v/>
      </c>
      <c r="I3032" s="5">
        <f>IF(H3032&lt;=p_rot_a,"A",IF(H3032&lt;=p_rot_b,"B","C"))</f>
        <v/>
      </c>
      <c r="J3032" s="5" t="inlineStr">
        <is>
          <t>NO</t>
        </is>
      </c>
    </row>
    <row r="3033">
      <c r="A3033" s="5" t="inlineStr">
        <is>
          <t>73256</t>
        </is>
      </c>
      <c r="B3033" s="5" t="inlineStr">
        <is>
          <t>LLANETA DENTADA RUBI 8 X 8</t>
        </is>
      </c>
      <c r="C3033" s="5" t="inlineStr">
        <is>
          <t>FERRETERIA GENERAL</t>
        </is>
      </c>
      <c r="D3033" s="11" t="n">
        <v>11</v>
      </c>
      <c r="E3033" s="12" t="n">
        <v>8722.709999999999</v>
      </c>
      <c r="F3033" s="12" t="n">
        <v>31495.83</v>
      </c>
      <c r="G3033" s="14">
        <f>E3033/SUM(E$2:E$4165)</f>
        <v/>
      </c>
      <c r="H3033" s="14">
        <f>H3032+G3033</f>
        <v/>
      </c>
      <c r="I3033" s="5">
        <f>IF(H3033&lt;=p_rot_a,"A",IF(H3033&lt;=p_rot_b,"B","C"))</f>
        <v/>
      </c>
      <c r="J3033" s="5" t="inlineStr">
        <is>
          <t>NO</t>
        </is>
      </c>
    </row>
    <row r="3034">
      <c r="A3034" s="5" t="inlineStr">
        <is>
          <t>40990340</t>
        </is>
      </c>
      <c r="B3034" s="5" t="inlineStr">
        <is>
          <t>IMPERSHIELD FLEX GRIS FLEXIBLE 20kg</t>
        </is>
      </c>
      <c r="C3034" s="5" t="inlineStr">
        <is>
          <t>MORTEROS, CEMENTOS</t>
        </is>
      </c>
      <c r="D3034" s="11" t="n">
        <v>1</v>
      </c>
      <c r="E3034" s="12" t="n">
        <v>8713.75</v>
      </c>
      <c r="F3034" s="12" t="n">
        <v>43568.75</v>
      </c>
      <c r="G3034" s="14">
        <f>E3034/SUM(E$2:E$4165)</f>
        <v/>
      </c>
      <c r="H3034" s="14">
        <f>H3033+G3034</f>
        <v/>
      </c>
      <c r="I3034" s="5">
        <f>IF(H3034&lt;=p_rot_a,"A",IF(H3034&lt;=p_rot_b,"B","C"))</f>
        <v/>
      </c>
      <c r="J3034" s="5" t="inlineStr">
        <is>
          <t>NO</t>
        </is>
      </c>
    </row>
    <row r="3035">
      <c r="A3035" s="5" t="inlineStr">
        <is>
          <t>PINT-AN-0052</t>
        </is>
      </c>
      <c r="B3035" s="5" t="inlineStr">
        <is>
          <t>ESMALTE LANCO SUPER DRY ROJO INTER 1/4</t>
        </is>
      </c>
      <c r="C3035" s="5" t="inlineStr">
        <is>
          <t>ANTICORROSIVOS Y BASE ACEITE</t>
        </is>
      </c>
      <c r="D3035" s="11" t="n">
        <v>3</v>
      </c>
      <c r="E3035" s="12" t="n">
        <v>8704.1</v>
      </c>
      <c r="F3035" s="12" t="n">
        <v>23097.35</v>
      </c>
      <c r="G3035" s="14">
        <f>E3035/SUM(E$2:E$4165)</f>
        <v/>
      </c>
      <c r="H3035" s="14">
        <f>H3034+G3035</f>
        <v/>
      </c>
      <c r="I3035" s="5">
        <f>IF(H3035&lt;=p_rot_a,"A",IF(H3035&lt;=p_rot_b,"B","C"))</f>
        <v/>
      </c>
      <c r="J3035" s="5" t="inlineStr">
        <is>
          <t>NO</t>
        </is>
      </c>
    </row>
    <row r="3036">
      <c r="A3036" s="5" t="inlineStr">
        <is>
          <t>490357</t>
        </is>
      </c>
      <c r="B3036" s="5" t="inlineStr">
        <is>
          <t>FAMA SIFON FLEXIBLE 11/2 - 11/4 UNIVERSAL 2933</t>
        </is>
      </c>
      <c r="C3036" s="5" t="inlineStr">
        <is>
          <t>GRIFERIA - ACC. BAÑO Y COCINA</t>
        </is>
      </c>
      <c r="D3036" s="11" t="n">
        <v>12</v>
      </c>
      <c r="E3036" s="12" t="n">
        <v>8650.120000000001</v>
      </c>
      <c r="F3036" s="12" t="n">
        <v>28511.05</v>
      </c>
      <c r="G3036" s="14">
        <f>E3036/SUM(E$2:E$4165)</f>
        <v/>
      </c>
      <c r="H3036" s="14">
        <f>H3035+G3036</f>
        <v/>
      </c>
      <c r="I3036" s="5">
        <f>IF(H3036&lt;=p_rot_a,"A",IF(H3036&lt;=p_rot_b,"B","C"))</f>
        <v/>
      </c>
      <c r="J3036" s="5" t="inlineStr">
        <is>
          <t>NO</t>
        </is>
      </c>
    </row>
    <row r="3037">
      <c r="A3037" s="5" t="inlineStr">
        <is>
          <t>351100300991297</t>
        </is>
      </c>
      <c r="B3037" s="5" t="inlineStr">
        <is>
          <t>PROTECTO KORAZA MATE INTERMEDIA GALON</t>
        </is>
      </c>
      <c r="C3037" s="5" t="inlineStr">
        <is>
          <t>SIN CATEGORIA</t>
        </is>
      </c>
      <c r="D3037" s="11" t="n">
        <v>2</v>
      </c>
      <c r="E3037" s="12" t="n">
        <v>8646.07</v>
      </c>
      <c r="F3037" s="12" t="n">
        <v>31681.42</v>
      </c>
      <c r="G3037" s="14">
        <f>E3037/SUM(E$2:E$4165)</f>
        <v/>
      </c>
      <c r="H3037" s="14">
        <f>H3036+G3037</f>
        <v/>
      </c>
      <c r="I3037" s="5">
        <f>IF(H3037&lt;=p_rot_a,"A",IF(H3037&lt;=p_rot_b,"B","C"))</f>
        <v/>
      </c>
      <c r="J3037" s="5" t="inlineStr">
        <is>
          <t>NO</t>
        </is>
      </c>
    </row>
    <row r="3038">
      <c r="A3038" s="5" t="inlineStr">
        <is>
          <t>25902</t>
        </is>
      </c>
      <c r="B3038" s="5" t="inlineStr">
        <is>
          <t>NIPLE 1/2 X 12 GALVANIZADO</t>
        </is>
      </c>
      <c r="C3038" s="5" t="inlineStr">
        <is>
          <t>FERRETERIA GENERAL</t>
        </is>
      </c>
      <c r="D3038" s="11" t="n">
        <v>19</v>
      </c>
      <c r="E3038" s="12" t="n">
        <v>8646.02</v>
      </c>
      <c r="F3038" s="12" t="n">
        <v>17016.02</v>
      </c>
      <c r="G3038" s="14">
        <f>E3038/SUM(E$2:E$4165)</f>
        <v/>
      </c>
      <c r="H3038" s="14">
        <f>H3037+G3038</f>
        <v/>
      </c>
      <c r="I3038" s="5">
        <f>IF(H3038&lt;=p_rot_a,"A",IF(H3038&lt;=p_rot_b,"B","C"))</f>
        <v/>
      </c>
      <c r="J3038" s="5" t="inlineStr">
        <is>
          <t>NO</t>
        </is>
      </c>
    </row>
    <row r="3039">
      <c r="A3039" s="5" t="inlineStr">
        <is>
          <t>324990424</t>
        </is>
      </c>
      <c r="B3039" s="5" t="inlineStr">
        <is>
          <t>TOTAL CAJA HERRAMIENTAS PLASTICA 43X22X20CM TPBX0171</t>
        </is>
      </c>
      <c r="C3039" s="5" t="inlineStr">
        <is>
          <t>FERRETERIA GENERAL</t>
        </is>
      </c>
      <c r="D3039" s="11" t="n">
        <v>5</v>
      </c>
      <c r="E3039" s="12" t="n">
        <v>8638.5</v>
      </c>
      <c r="F3039" s="12" t="n">
        <v>30556.36</v>
      </c>
      <c r="G3039" s="14">
        <f>E3039/SUM(E$2:E$4165)</f>
        <v/>
      </c>
      <c r="H3039" s="14">
        <f>H3038+G3039</f>
        <v/>
      </c>
      <c r="I3039" s="5">
        <f>IF(H3039&lt;=p_rot_a,"A",IF(H3039&lt;=p_rot_b,"B","C"))</f>
        <v/>
      </c>
      <c r="J3039" s="5" t="inlineStr">
        <is>
          <t>NO</t>
        </is>
      </c>
    </row>
    <row r="3040">
      <c r="A3040" s="5" t="inlineStr">
        <is>
          <t>75216</t>
        </is>
      </c>
      <c r="B3040" s="5" t="inlineStr">
        <is>
          <t>TAPON HULE CUADRADO 2 X 2</t>
        </is>
      </c>
      <c r="C3040" s="5" t="inlineStr">
        <is>
          <t>FERRETERIA GENERAL</t>
        </is>
      </c>
      <c r="D3040" s="11" t="n">
        <v>125</v>
      </c>
      <c r="E3040" s="12" t="n">
        <v>8631.18</v>
      </c>
      <c r="F3040" s="12" t="n">
        <v>29838.3</v>
      </c>
      <c r="G3040" s="14">
        <f>E3040/SUM(E$2:E$4165)</f>
        <v/>
      </c>
      <c r="H3040" s="14">
        <f>H3039+G3040</f>
        <v/>
      </c>
      <c r="I3040" s="5">
        <f>IF(H3040&lt;=p_rot_a,"A",IF(H3040&lt;=p_rot_b,"B","C"))</f>
        <v/>
      </c>
      <c r="J3040" s="5" t="inlineStr">
        <is>
          <t>NO</t>
        </is>
      </c>
    </row>
    <row r="3041">
      <c r="A3041" s="5" t="inlineStr">
        <is>
          <t>351100300991965</t>
        </is>
      </c>
      <c r="B3041" s="5" t="inlineStr">
        <is>
          <t>TRUPER COMBO MANGUERA Y PISTOLA JARDIN COMBO-200</t>
        </is>
      </c>
      <c r="C3041" s="5" t="inlineStr">
        <is>
          <t>SIN CATEGORIA</t>
        </is>
      </c>
      <c r="D3041" s="11" t="n">
        <v>3</v>
      </c>
      <c r="E3041" s="12" t="n">
        <v>8610</v>
      </c>
      <c r="F3041" s="12" t="n">
        <v>30135</v>
      </c>
      <c r="G3041" s="14">
        <f>E3041/SUM(E$2:E$4165)</f>
        <v/>
      </c>
      <c r="H3041" s="14">
        <f>H3040+G3041</f>
        <v/>
      </c>
      <c r="I3041" s="5">
        <f>IF(H3041&lt;=p_rot_a,"A",IF(H3041&lt;=p_rot_b,"B","C"))</f>
        <v/>
      </c>
      <c r="J3041" s="5" t="inlineStr">
        <is>
          <t>NO</t>
        </is>
      </c>
    </row>
    <row r="3042">
      <c r="A3042" s="5" t="inlineStr">
        <is>
          <t>72246</t>
        </is>
      </c>
      <c r="B3042" s="5" t="inlineStr">
        <is>
          <t>LIJA METAL 1500</t>
        </is>
      </c>
      <c r="C3042" s="5" t="inlineStr">
        <is>
          <t>FERRETERIA GENERAL</t>
        </is>
      </c>
      <c r="D3042" s="11" t="n">
        <v>32</v>
      </c>
      <c r="E3042" s="12" t="n">
        <v>8594</v>
      </c>
      <c r="F3042" s="12" t="n">
        <v>23098.64</v>
      </c>
      <c r="G3042" s="14">
        <f>E3042/SUM(E$2:E$4165)</f>
        <v/>
      </c>
      <c r="H3042" s="14">
        <f>H3041+G3042</f>
        <v/>
      </c>
      <c r="I3042" s="5">
        <f>IF(H3042&lt;=p_rot_a,"A",IF(H3042&lt;=p_rot_b,"B","C"))</f>
        <v/>
      </c>
      <c r="J3042" s="5" t="inlineStr">
        <is>
          <t>NO</t>
        </is>
      </c>
    </row>
    <row r="3043">
      <c r="A3043" s="5" t="inlineStr">
        <is>
          <t>73241</t>
        </is>
      </c>
      <c r="B3043" s="5" t="inlineStr">
        <is>
          <t>RODIN ANGULAR 3 C/ALEMAY RA3A RECTO</t>
        </is>
      </c>
      <c r="C3043" s="5" t="inlineStr">
        <is>
          <t>FERRETERIA GENERAL</t>
        </is>
      </c>
      <c r="D3043" s="11" t="n">
        <v>11</v>
      </c>
      <c r="E3043" s="12" t="n">
        <v>8572.209999999999</v>
      </c>
      <c r="F3043" s="12" t="n">
        <v>26562.65</v>
      </c>
      <c r="G3043" s="14">
        <f>E3043/SUM(E$2:E$4165)</f>
        <v/>
      </c>
      <c r="H3043" s="14">
        <f>H3042+G3043</f>
        <v/>
      </c>
      <c r="I3043" s="5">
        <f>IF(H3043&lt;=p_rot_a,"A",IF(H3043&lt;=p_rot_b,"B","C"))</f>
        <v/>
      </c>
      <c r="J3043" s="5" t="inlineStr">
        <is>
          <t>NO</t>
        </is>
      </c>
    </row>
    <row r="3044">
      <c r="A3044" s="5" t="inlineStr">
        <is>
          <t>71629</t>
        </is>
      </c>
      <c r="B3044" s="5" t="inlineStr">
        <is>
          <t>TORNILLO TIRAFONDO 1/4 X 2</t>
        </is>
      </c>
      <c r="C3044" s="5" t="inlineStr">
        <is>
          <t>TORNILLERIA</t>
        </is>
      </c>
      <c r="D3044" s="11" t="n">
        <v>226</v>
      </c>
      <c r="E3044" s="12" t="n">
        <v>8565.559999999999</v>
      </c>
      <c r="F3044" s="12" t="n">
        <v>12405.72</v>
      </c>
      <c r="G3044" s="14">
        <f>E3044/SUM(E$2:E$4165)</f>
        <v/>
      </c>
      <c r="H3044" s="14">
        <f>H3043+G3044</f>
        <v/>
      </c>
      <c r="I3044" s="5">
        <f>IF(H3044&lt;=p_rot_a,"A",IF(H3044&lt;=p_rot_b,"B","C"))</f>
        <v/>
      </c>
      <c r="J3044" s="5" t="inlineStr">
        <is>
          <t>NO</t>
        </is>
      </c>
    </row>
    <row r="3045">
      <c r="A3045" s="5" t="inlineStr">
        <is>
          <t>351100300990508</t>
        </is>
      </c>
      <c r="B3045" s="5" t="inlineStr">
        <is>
          <t>TOTAL NIVEL ALUMINIO 40 CM / 16 TMT24028 // TMT24086</t>
        </is>
      </c>
      <c r="C3045" s="5" t="inlineStr">
        <is>
          <t>FERRETERIA GENERAL</t>
        </is>
      </c>
      <c r="D3045" s="11" t="n">
        <v>6</v>
      </c>
      <c r="E3045" s="12" t="n">
        <v>8551.84</v>
      </c>
      <c r="F3045" s="12" t="n">
        <v>26367.7</v>
      </c>
      <c r="G3045" s="14">
        <f>E3045/SUM(E$2:E$4165)</f>
        <v/>
      </c>
      <c r="H3045" s="14">
        <f>H3044+G3045</f>
        <v/>
      </c>
      <c r="I3045" s="5">
        <f>IF(H3045&lt;=p_rot_a,"A",IF(H3045&lt;=p_rot_b,"B","C"))</f>
        <v/>
      </c>
      <c r="J3045" s="5" t="inlineStr">
        <is>
          <t>NO</t>
        </is>
      </c>
    </row>
    <row r="3046">
      <c r="A3046" s="5" t="inlineStr">
        <is>
          <t>920</t>
        </is>
      </c>
      <c r="B3046" s="5" t="inlineStr">
        <is>
          <t>CONECTOR EMT 3/4</t>
        </is>
      </c>
      <c r="C3046" s="5" t="inlineStr">
        <is>
          <t>ACCESORIOS ELECTRICOS Y CABLES</t>
        </is>
      </c>
      <c r="D3046" s="11" t="n">
        <v>139</v>
      </c>
      <c r="E3046" s="12" t="n">
        <v>8549.959999999999</v>
      </c>
      <c r="F3046" s="12" t="n">
        <v>30400.76</v>
      </c>
      <c r="G3046" s="14">
        <f>E3046/SUM(E$2:E$4165)</f>
        <v/>
      </c>
      <c r="H3046" s="14">
        <f>H3045+G3046</f>
        <v/>
      </c>
      <c r="I3046" s="5">
        <f>IF(H3046&lt;=p_rot_a,"A",IF(H3046&lt;=p_rot_b,"B","C"))</f>
        <v/>
      </c>
      <c r="J3046" s="5" t="inlineStr">
        <is>
          <t>NO</t>
        </is>
      </c>
    </row>
    <row r="3047">
      <c r="A3047" s="5" t="inlineStr">
        <is>
          <t>351100300990115</t>
        </is>
      </c>
      <c r="B3047" s="5" t="inlineStr">
        <is>
          <t>TOTAL ALICATE CORTADOR 6 THT230606</t>
        </is>
      </c>
      <c r="C3047" s="5" t="inlineStr">
        <is>
          <t>FERRETERIA GENERAL</t>
        </is>
      </c>
      <c r="D3047" s="11" t="n">
        <v>10</v>
      </c>
      <c r="E3047" s="12" t="n">
        <v>8541.23</v>
      </c>
      <c r="F3047" s="12" t="n">
        <v>26252.25</v>
      </c>
      <c r="G3047" s="14">
        <f>E3047/SUM(E$2:E$4165)</f>
        <v/>
      </c>
      <c r="H3047" s="14">
        <f>H3046+G3047</f>
        <v/>
      </c>
      <c r="I3047" s="5">
        <f>IF(H3047&lt;=p_rot_a,"A",IF(H3047&lt;=p_rot_b,"B","C"))</f>
        <v/>
      </c>
      <c r="J3047" s="5" t="inlineStr">
        <is>
          <t>NO</t>
        </is>
      </c>
    </row>
    <row r="3048">
      <c r="A3048" s="5" t="inlineStr">
        <is>
          <t>11157</t>
        </is>
      </c>
      <c r="B3048" s="5" t="inlineStr">
        <is>
          <t>MANIJA INODORO PLASTICA 9569</t>
        </is>
      </c>
      <c r="C3048" s="5" t="inlineStr">
        <is>
          <t>FERRETERIA GENERAL</t>
        </is>
      </c>
      <c r="D3048" s="11" t="n">
        <v>25</v>
      </c>
      <c r="E3048" s="12" t="n">
        <v>8489.870000000001</v>
      </c>
      <c r="F3048" s="12" t="n">
        <v>26482.34</v>
      </c>
      <c r="G3048" s="14">
        <f>E3048/SUM(E$2:E$4165)</f>
        <v/>
      </c>
      <c r="H3048" s="14">
        <f>H3047+G3048</f>
        <v/>
      </c>
      <c r="I3048" s="5">
        <f>IF(H3048&lt;=p_rot_a,"A",IF(H3048&lt;=p_rot_b,"B","C"))</f>
        <v/>
      </c>
      <c r="J3048" s="5" t="inlineStr">
        <is>
          <t>NO</t>
        </is>
      </c>
    </row>
    <row r="3049">
      <c r="A3049" s="5" t="inlineStr">
        <is>
          <t>3240202</t>
        </is>
      </c>
      <c r="B3049" s="5" t="inlineStr">
        <is>
          <t xml:space="preserve">TOTAL ESPATULA 2 THT835026 </t>
        </is>
      </c>
      <c r="C3049" s="5" t="inlineStr">
        <is>
          <t>FERRETERIA GENERAL</t>
        </is>
      </c>
      <c r="D3049" s="11" t="n">
        <v>39</v>
      </c>
      <c r="E3049" s="12" t="n">
        <v>8487.790000000001</v>
      </c>
      <c r="F3049" s="12" t="n">
        <v>22351.48</v>
      </c>
      <c r="G3049" s="14">
        <f>E3049/SUM(E$2:E$4165)</f>
        <v/>
      </c>
      <c r="H3049" s="14">
        <f>H3048+G3049</f>
        <v/>
      </c>
      <c r="I3049" s="5">
        <f>IF(H3049&lt;=p_rot_a,"A",IF(H3049&lt;=p_rot_b,"B","C"))</f>
        <v/>
      </c>
      <c r="J3049" s="5" t="inlineStr">
        <is>
          <t>NO</t>
        </is>
      </c>
    </row>
    <row r="3050">
      <c r="A3050" s="5" t="inlineStr">
        <is>
          <t>25000</t>
        </is>
      </c>
      <c r="B3050" s="5" t="inlineStr">
        <is>
          <t>CONECTOR AMARILLO 562 GUILLOTINA</t>
        </is>
      </c>
      <c r="C3050" s="5" t="inlineStr">
        <is>
          <t>ACCESORIOS ELECTRICOS Y CABLES</t>
        </is>
      </c>
      <c r="D3050" s="11" t="n">
        <v>107</v>
      </c>
      <c r="E3050" s="12" t="n">
        <v>8475.66</v>
      </c>
      <c r="F3050" s="12" t="n">
        <v>28469.42</v>
      </c>
      <c r="G3050" s="14">
        <f>E3050/SUM(E$2:E$4165)</f>
        <v/>
      </c>
      <c r="H3050" s="14">
        <f>H3049+G3050</f>
        <v/>
      </c>
      <c r="I3050" s="5">
        <f>IF(H3050&lt;=p_rot_a,"A",IF(H3050&lt;=p_rot_b,"B","C"))</f>
        <v/>
      </c>
      <c r="J3050" s="5" t="inlineStr">
        <is>
          <t>NO</t>
        </is>
      </c>
    </row>
    <row r="3051">
      <c r="A3051" s="5" t="inlineStr">
        <is>
          <t>72150</t>
        </is>
      </c>
      <c r="B3051" s="5" t="inlineStr">
        <is>
          <t>TORNILLO ESTUFA 3/16 X 2</t>
        </is>
      </c>
      <c r="C3051" s="5" t="inlineStr">
        <is>
          <t>TORNILLERIA</t>
        </is>
      </c>
      <c r="D3051" s="11" t="n">
        <v>171</v>
      </c>
      <c r="E3051" s="12" t="n">
        <v>8475.6</v>
      </c>
      <c r="F3051" s="12" t="n">
        <v>10587.87</v>
      </c>
      <c r="G3051" s="14">
        <f>E3051/SUM(E$2:E$4165)</f>
        <v/>
      </c>
      <c r="H3051" s="14">
        <f>H3050+G3051</f>
        <v/>
      </c>
      <c r="I3051" s="5">
        <f>IF(H3051&lt;=p_rot_a,"A",IF(H3051&lt;=p_rot_b,"B","C"))</f>
        <v/>
      </c>
      <c r="J3051" s="5" t="inlineStr">
        <is>
          <t>NO</t>
        </is>
      </c>
    </row>
    <row r="3052">
      <c r="A3052" s="5" t="inlineStr">
        <is>
          <t>857264</t>
        </is>
      </c>
      <c r="B3052" s="5" t="inlineStr">
        <is>
          <t>TOTAL ALICATE PRESION TIPO PRENSA EN C 11 THT111112/THT111113</t>
        </is>
      </c>
      <c r="C3052" s="5" t="inlineStr">
        <is>
          <t>FERRETERIA GENERAL</t>
        </is>
      </c>
      <c r="D3052" s="11" t="n">
        <v>6</v>
      </c>
      <c r="E3052" s="12" t="n">
        <v>8468.23</v>
      </c>
      <c r="F3052" s="12" t="n">
        <v>27583.87</v>
      </c>
      <c r="G3052" s="14">
        <f>E3052/SUM(E$2:E$4165)</f>
        <v/>
      </c>
      <c r="H3052" s="14">
        <f>H3051+G3052</f>
        <v/>
      </c>
      <c r="I3052" s="5">
        <f>IF(H3052&lt;=p_rot_a,"A",IF(H3052&lt;=p_rot_b,"B","C"))</f>
        <v/>
      </c>
      <c r="J3052" s="5" t="inlineStr">
        <is>
          <t>NO</t>
        </is>
      </c>
    </row>
    <row r="3053">
      <c r="A3053" s="5" t="inlineStr">
        <is>
          <t>30561</t>
        </is>
      </c>
      <c r="B3053" s="5" t="inlineStr">
        <is>
          <t>CONECTOR AZUL/GRIS 3M 14-6AWG</t>
        </is>
      </c>
      <c r="C3053" s="5" t="inlineStr">
        <is>
          <t>ACCESORIOS ELECTRICOS Y CABLES</t>
        </is>
      </c>
      <c r="D3053" s="11" t="n">
        <v>46</v>
      </c>
      <c r="E3053" s="12" t="n">
        <v>8467.43</v>
      </c>
      <c r="F3053" s="12" t="n">
        <v>22198.95</v>
      </c>
      <c r="G3053" s="14">
        <f>E3053/SUM(E$2:E$4165)</f>
        <v/>
      </c>
      <c r="H3053" s="14">
        <f>H3052+G3053</f>
        <v/>
      </c>
      <c r="I3053" s="5">
        <f>IF(H3053&lt;=p_rot_a,"A",IF(H3053&lt;=p_rot_b,"B","C"))</f>
        <v/>
      </c>
      <c r="J3053" s="5" t="inlineStr">
        <is>
          <t>NO</t>
        </is>
      </c>
    </row>
    <row r="3054">
      <c r="A3054" s="5" t="inlineStr">
        <is>
          <t>351100300990960</t>
        </is>
      </c>
      <c r="B3054" s="5" t="inlineStr">
        <is>
          <t>IMPERSA IMPERPLASTER FIBRA 19 BOLSA 600 GRAMOS</t>
        </is>
      </c>
      <c r="C3054" s="5" t="inlineStr">
        <is>
          <t>MORTEROS, CEMENTOS</t>
        </is>
      </c>
      <c r="D3054" s="11" t="n">
        <v>5</v>
      </c>
      <c r="E3054" s="12" t="n">
        <v>8427.9</v>
      </c>
      <c r="F3054" s="12" t="n">
        <v>42145</v>
      </c>
      <c r="G3054" s="14">
        <f>E3054/SUM(E$2:E$4165)</f>
        <v/>
      </c>
      <c r="H3054" s="14">
        <f>H3053+G3054</f>
        <v/>
      </c>
      <c r="I3054" s="5">
        <f>IF(H3054&lt;=p_rot_a,"A",IF(H3054&lt;=p_rot_b,"B","C"))</f>
        <v/>
      </c>
      <c r="J3054" s="5" t="inlineStr">
        <is>
          <t>NO</t>
        </is>
      </c>
    </row>
    <row r="3055">
      <c r="A3055" s="5" t="inlineStr">
        <is>
          <t>351100300990775</t>
        </is>
      </c>
      <c r="B3055" s="5" t="inlineStr">
        <is>
          <t>FAMA PERA INODORO AMARILLA 9449</t>
        </is>
      </c>
      <c r="C3055" s="5" t="inlineStr">
        <is>
          <t>GRIFERIA - ACC. BAÑO Y COCINA</t>
        </is>
      </c>
      <c r="D3055" s="11" t="n">
        <v>42</v>
      </c>
      <c r="E3055" s="12" t="n">
        <v>8422.68</v>
      </c>
      <c r="F3055" s="12" t="n">
        <v>28035.48</v>
      </c>
      <c r="G3055" s="14">
        <f>E3055/SUM(E$2:E$4165)</f>
        <v/>
      </c>
      <c r="H3055" s="14">
        <f>H3054+G3055</f>
        <v/>
      </c>
      <c r="I3055" s="5">
        <f>IF(H3055&lt;=p_rot_a,"A",IF(H3055&lt;=p_rot_b,"B","C"))</f>
        <v/>
      </c>
      <c r="J3055" s="5" t="inlineStr">
        <is>
          <t>NO</t>
        </is>
      </c>
    </row>
    <row r="3056">
      <c r="A3056" s="5" t="inlineStr">
        <is>
          <t>109212</t>
        </is>
      </c>
      <c r="B3056" s="5" t="inlineStr">
        <is>
          <t>ESCALERA MADERA 7 PELDAÑOS</t>
        </is>
      </c>
      <c r="C3056" s="5" t="inlineStr">
        <is>
          <t>SIN CATEGORIA</t>
        </is>
      </c>
      <c r="D3056" s="11" t="n">
        <v>1</v>
      </c>
      <c r="E3056" s="12" t="n">
        <v>8400</v>
      </c>
      <c r="F3056" s="12" t="n">
        <v>29400</v>
      </c>
      <c r="G3056" s="14">
        <f>E3056/SUM(E$2:E$4165)</f>
        <v/>
      </c>
      <c r="H3056" s="14">
        <f>H3055+G3056</f>
        <v/>
      </c>
      <c r="I3056" s="5">
        <f>IF(H3056&lt;=p_rot_a,"A",IF(H3056&lt;=p_rot_b,"B","C"))</f>
        <v/>
      </c>
      <c r="J3056" s="5" t="inlineStr">
        <is>
          <t>NO</t>
        </is>
      </c>
    </row>
    <row r="3057">
      <c r="A3057" s="5" t="inlineStr">
        <is>
          <t>351100300991754</t>
        </is>
      </c>
      <c r="B3057" s="5" t="inlineStr">
        <is>
          <t>Cumbrera UPVC estilo TEJA 2.5mm espesor x 1.13 metros largo color TERRACOTA</t>
        </is>
      </c>
      <c r="C3057" s="5" t="inlineStr">
        <is>
          <t>TECHOS UPVC</t>
        </is>
      </c>
      <c r="D3057" s="11" t="n">
        <v>5</v>
      </c>
      <c r="E3057" s="12" t="n">
        <v>8400</v>
      </c>
      <c r="F3057" s="12" t="n">
        <v>29400</v>
      </c>
      <c r="G3057" s="14">
        <f>E3057/SUM(E$2:E$4165)</f>
        <v/>
      </c>
      <c r="H3057" s="14">
        <f>H3056+G3057</f>
        <v/>
      </c>
      <c r="I3057" s="5">
        <f>IF(H3057&lt;=p_rot_a,"A",IF(H3057&lt;=p_rot_b,"B","C"))</f>
        <v/>
      </c>
      <c r="J3057" s="5" t="inlineStr">
        <is>
          <t>NO</t>
        </is>
      </c>
    </row>
    <row r="3058">
      <c r="A3058" s="5" t="inlineStr">
        <is>
          <t>7478</t>
        </is>
      </c>
      <c r="B3058" s="5" t="inlineStr">
        <is>
          <t>MANGUERA ABASTO 3/8X7/8</t>
        </is>
      </c>
      <c r="C3058" s="5" t="inlineStr">
        <is>
          <t>FERRETERIA GENERAL</t>
        </is>
      </c>
      <c r="D3058" s="11" t="n">
        <v>17</v>
      </c>
      <c r="E3058" s="12" t="n">
        <v>8398.459999999999</v>
      </c>
      <c r="F3058" s="12" t="n">
        <v>27808.16</v>
      </c>
      <c r="G3058" s="14">
        <f>E3058/SUM(E$2:E$4165)</f>
        <v/>
      </c>
      <c r="H3058" s="14">
        <f>H3057+G3058</f>
        <v/>
      </c>
      <c r="I3058" s="5">
        <f>IF(H3058&lt;=p_rot_a,"A",IF(H3058&lt;=p_rot_b,"B","C"))</f>
        <v/>
      </c>
      <c r="J3058" s="5" t="inlineStr">
        <is>
          <t>NO</t>
        </is>
      </c>
    </row>
    <row r="3059">
      <c r="A3059" s="5" t="inlineStr">
        <is>
          <t>3250992910</t>
        </is>
      </c>
      <c r="B3059" s="5" t="inlineStr">
        <is>
          <t>KIT DE DUCHA TELEFONO TWIN GRIS PARA LLAVE CONTROL GRIS PLOMO BIDET BT032J-GD</t>
        </is>
      </c>
      <c r="C3059" s="5" t="inlineStr">
        <is>
          <t>IMPORTACION GRIFERIA</t>
        </is>
      </c>
      <c r="D3059" s="11" t="n">
        <v>1</v>
      </c>
      <c r="E3059" s="12" t="n">
        <v>8395.17</v>
      </c>
      <c r="F3059" s="12" t="n">
        <v>13185.84</v>
      </c>
      <c r="G3059" s="14">
        <f>E3059/SUM(E$2:E$4165)</f>
        <v/>
      </c>
      <c r="H3059" s="14">
        <f>H3058+G3059</f>
        <v/>
      </c>
      <c r="I3059" s="5">
        <f>IF(H3059&lt;=p_rot_a,"A",IF(H3059&lt;=p_rot_b,"B","C"))</f>
        <v/>
      </c>
      <c r="J3059" s="5" t="inlineStr">
        <is>
          <t>NO</t>
        </is>
      </c>
    </row>
    <row r="3060">
      <c r="A3060" s="5" t="inlineStr">
        <is>
          <t>351100300991444</t>
        </is>
      </c>
      <c r="B3060" s="5" t="inlineStr">
        <is>
          <t>DIAMOND INODORO APOLO AHORRADOR DE AGUA DOBLE DESCARGA 3 Y 6 LIT S660  ASIENTO CIERRE LENTO</t>
        </is>
      </c>
      <c r="C3060" s="5" t="inlineStr">
        <is>
          <t>SIN CATEGORIA</t>
        </is>
      </c>
      <c r="D3060" s="11" t="n">
        <v>1</v>
      </c>
      <c r="E3060" s="12" t="n">
        <v>8393.32</v>
      </c>
      <c r="F3060" s="12" t="n">
        <v>35397.35</v>
      </c>
      <c r="G3060" s="14">
        <f>E3060/SUM(E$2:E$4165)</f>
        <v/>
      </c>
      <c r="H3060" s="14">
        <f>H3059+G3060</f>
        <v/>
      </c>
      <c r="I3060" s="5">
        <f>IF(H3060&lt;=p_rot_a,"A",IF(H3060&lt;=p_rot_b,"B","C"))</f>
        <v/>
      </c>
      <c r="J3060" s="5" t="inlineStr">
        <is>
          <t>NO</t>
        </is>
      </c>
    </row>
    <row r="3061">
      <c r="A3061" s="5" t="inlineStr">
        <is>
          <t>PINT-PA-0086</t>
        </is>
      </c>
      <c r="B3061" s="5" t="inlineStr">
        <is>
          <t>SUPRA LATEX TINT MATE 1/4 VA959-5</t>
        </is>
      </c>
      <c r="C3061" s="5" t="inlineStr">
        <is>
          <t>PINTURA ACRILICA</t>
        </is>
      </c>
      <c r="D3061" s="11" t="n">
        <v>4</v>
      </c>
      <c r="E3061" s="12" t="n">
        <v>8384.09</v>
      </c>
      <c r="F3061" s="12" t="n">
        <v>18141.59</v>
      </c>
      <c r="G3061" s="14">
        <f>E3061/SUM(E$2:E$4165)</f>
        <v/>
      </c>
      <c r="H3061" s="14">
        <f>H3060+G3061</f>
        <v/>
      </c>
      <c r="I3061" s="5">
        <f>IF(H3061&lt;=p_rot_a,"A",IF(H3061&lt;=p_rot_b,"B","C"))</f>
        <v/>
      </c>
      <c r="J3061" s="5" t="inlineStr">
        <is>
          <t>NO</t>
        </is>
      </c>
    </row>
    <row r="3062">
      <c r="A3062" s="5" t="inlineStr">
        <is>
          <t>23432</t>
        </is>
      </c>
      <c r="B3062" s="5" t="inlineStr">
        <is>
          <t>TORNILLO ANCLAJE 1/2 x 3 3/4</t>
        </is>
      </c>
      <c r="C3062" s="5" t="inlineStr">
        <is>
          <t>TORNILLERIA</t>
        </is>
      </c>
      <c r="D3062" s="11" t="n">
        <v>34</v>
      </c>
      <c r="E3062" s="12" t="n">
        <v>8376</v>
      </c>
      <c r="F3062" s="12" t="n">
        <v>19705.14</v>
      </c>
      <c r="G3062" s="14">
        <f>E3062/SUM(E$2:E$4165)</f>
        <v/>
      </c>
      <c r="H3062" s="14">
        <f>H3061+G3062</f>
        <v/>
      </c>
      <c r="I3062" s="5">
        <f>IF(H3062&lt;=p_rot_a,"A",IF(H3062&lt;=p_rot_b,"B","C"))</f>
        <v/>
      </c>
      <c r="J3062" s="5" t="inlineStr">
        <is>
          <t>NO</t>
        </is>
      </c>
    </row>
    <row r="3063">
      <c r="A3063" s="5" t="inlineStr">
        <is>
          <t>6522</t>
        </is>
      </c>
      <c r="B3063" s="5" t="inlineStr">
        <is>
          <t>BROCHA 1/2 MASTER</t>
        </is>
      </c>
      <c r="C3063" s="5" t="inlineStr">
        <is>
          <t>FERRETERIA GENERAL</t>
        </is>
      </c>
      <c r="D3063" s="11" t="n">
        <v>41</v>
      </c>
      <c r="E3063" s="12" t="n">
        <v>8364.17</v>
      </c>
      <c r="F3063" s="12" t="n">
        <v>25291.92</v>
      </c>
      <c r="G3063" s="14">
        <f>E3063/SUM(E$2:E$4165)</f>
        <v/>
      </c>
      <c r="H3063" s="14">
        <f>H3062+G3063</f>
        <v/>
      </c>
      <c r="I3063" s="5">
        <f>IF(H3063&lt;=p_rot_a,"A",IF(H3063&lt;=p_rot_b,"B","C"))</f>
        <v/>
      </c>
      <c r="J3063" s="5" t="inlineStr">
        <is>
          <t>NO</t>
        </is>
      </c>
    </row>
    <row r="3064">
      <c r="A3064" s="5" t="inlineStr">
        <is>
          <t>7256</t>
        </is>
      </c>
      <c r="B3064" s="5" t="inlineStr">
        <is>
          <t>STANLEY BISAGRA 4 08-3050</t>
        </is>
      </c>
      <c r="C3064" s="5" t="inlineStr">
        <is>
          <t>FERRETERIA GENERAL</t>
        </is>
      </c>
      <c r="D3064" s="11" t="n">
        <v>17</v>
      </c>
      <c r="E3064" s="12" t="n">
        <v>8364.120000000001</v>
      </c>
      <c r="F3064" s="12" t="n">
        <v>29755.38</v>
      </c>
      <c r="G3064" s="14">
        <f>E3064/SUM(E$2:E$4165)</f>
        <v/>
      </c>
      <c r="H3064" s="14">
        <f>H3063+G3064</f>
        <v/>
      </c>
      <c r="I3064" s="5">
        <f>IF(H3064&lt;=p_rot_a,"A",IF(H3064&lt;=p_rot_b,"B","C"))</f>
        <v/>
      </c>
      <c r="J3064" s="5" t="inlineStr">
        <is>
          <t>NO</t>
        </is>
      </c>
    </row>
    <row r="3065">
      <c r="A3065" s="5" t="inlineStr">
        <is>
          <t>351100300991606</t>
        </is>
      </c>
      <c r="B3065" s="5" t="inlineStr">
        <is>
          <t>LLANETA DENTADA RUBI 10 X 10</t>
        </is>
      </c>
      <c r="C3065" s="5" t="inlineStr">
        <is>
          <t>CERAMICAS, AZULEJOS, PORCELANATOS</t>
        </is>
      </c>
      <c r="D3065" s="11" t="n">
        <v>10</v>
      </c>
      <c r="E3065" s="12" t="n">
        <v>8358.959999999999</v>
      </c>
      <c r="F3065" s="12" t="n">
        <v>29256.36</v>
      </c>
      <c r="G3065" s="14">
        <f>E3065/SUM(E$2:E$4165)</f>
        <v/>
      </c>
      <c r="H3065" s="14">
        <f>H3064+G3065</f>
        <v/>
      </c>
      <c r="I3065" s="5">
        <f>IF(H3065&lt;=p_rot_a,"A",IF(H3065&lt;=p_rot_b,"B","C"))</f>
        <v/>
      </c>
      <c r="J3065" s="5" t="inlineStr">
        <is>
          <t>NO</t>
        </is>
      </c>
    </row>
    <row r="3066">
      <c r="A3066" s="5" t="inlineStr">
        <is>
          <t>351100300990116</t>
        </is>
      </c>
      <c r="B3066" s="5" t="inlineStr">
        <is>
          <t>TOTAL ALICATE PUNTAS 6 THT220606</t>
        </is>
      </c>
      <c r="C3066" s="5" t="inlineStr">
        <is>
          <t>FERRETERIA GENERAL</t>
        </is>
      </c>
      <c r="D3066" s="11" t="n">
        <v>10</v>
      </c>
      <c r="E3066" s="12" t="n">
        <v>8352.040000000001</v>
      </c>
      <c r="F3066" s="12" t="n">
        <v>24178.04</v>
      </c>
      <c r="G3066" s="14">
        <f>E3066/SUM(E$2:E$4165)</f>
        <v/>
      </c>
      <c r="H3066" s="14">
        <f>H3065+G3066</f>
        <v/>
      </c>
      <c r="I3066" s="5">
        <f>IF(H3066&lt;=p_rot_a,"A",IF(H3066&lt;=p_rot_b,"B","C"))</f>
        <v/>
      </c>
      <c r="J3066" s="5" t="inlineStr">
        <is>
          <t>NO</t>
        </is>
      </c>
    </row>
    <row r="3067">
      <c r="A3067" s="5" t="inlineStr">
        <is>
          <t>351100300992694</t>
        </is>
      </c>
      <c r="B3067" s="5" t="inlineStr">
        <is>
          <t>TOTAL JUEGO CUCHILLAS ROUTER 24 PIEZAS 1/4 TACSR1240104</t>
        </is>
      </c>
      <c r="C3067" s="5" t="inlineStr">
        <is>
          <t>FERRETERIA GENERAL</t>
        </is>
      </c>
      <c r="D3067" s="11" t="n">
        <v>1</v>
      </c>
      <c r="E3067" s="12" t="n">
        <v>8334.049999999999</v>
      </c>
      <c r="F3067" s="12" t="n">
        <v>31613.51</v>
      </c>
      <c r="G3067" s="14">
        <f>E3067/SUM(E$2:E$4165)</f>
        <v/>
      </c>
      <c r="H3067" s="14">
        <f>H3066+G3067</f>
        <v/>
      </c>
      <c r="I3067" s="5">
        <f>IF(H3067&lt;=p_rot_a,"A",IF(H3067&lt;=p_rot_b,"B","C"))</f>
        <v/>
      </c>
      <c r="J3067" s="5" t="inlineStr">
        <is>
          <t>NO</t>
        </is>
      </c>
    </row>
    <row r="3068">
      <c r="A3068" s="5" t="inlineStr">
        <is>
          <t>72349</t>
        </is>
      </c>
      <c r="B3068" s="5" t="inlineStr">
        <is>
          <t>AMARRA PLASTICA BLANCA 10</t>
        </is>
      </c>
      <c r="C3068" s="5" t="inlineStr">
        <is>
          <t>FERRETERIA GENERAL</t>
        </is>
      </c>
      <c r="D3068" s="11" t="n">
        <v>241</v>
      </c>
      <c r="E3068" s="12" t="n">
        <v>8329.15</v>
      </c>
      <c r="F3068" s="12" t="n">
        <v>10664.25</v>
      </c>
      <c r="G3068" s="14">
        <f>E3068/SUM(E$2:E$4165)</f>
        <v/>
      </c>
      <c r="H3068" s="14">
        <f>H3067+G3068</f>
        <v/>
      </c>
      <c r="I3068" s="5">
        <f>IF(H3068&lt;=p_rot_a,"A",IF(H3068&lt;=p_rot_b,"B","C"))</f>
        <v/>
      </c>
      <c r="J3068" s="5" t="inlineStr">
        <is>
          <t>NO</t>
        </is>
      </c>
    </row>
    <row r="3069">
      <c r="A3069" s="5" t="inlineStr">
        <is>
          <t>91341</t>
        </is>
      </c>
      <c r="B3069" s="5" t="inlineStr">
        <is>
          <t>BISAGRA OCULTA RECTA PEQUEÑA</t>
        </is>
      </c>
      <c r="C3069" s="5" t="inlineStr">
        <is>
          <t>FERRETERIA GENERAL</t>
        </is>
      </c>
      <c r="D3069" s="11" t="n">
        <v>32</v>
      </c>
      <c r="E3069" s="12" t="n">
        <v>8324.129999999999</v>
      </c>
      <c r="F3069" s="12" t="n">
        <v>17065.89</v>
      </c>
      <c r="G3069" s="14">
        <f>E3069/SUM(E$2:E$4165)</f>
        <v/>
      </c>
      <c r="H3069" s="14">
        <f>H3068+G3069</f>
        <v/>
      </c>
      <c r="I3069" s="5">
        <f>IF(H3069&lt;=p_rot_a,"A",IF(H3069&lt;=p_rot_b,"B","C"))</f>
        <v/>
      </c>
      <c r="J3069" s="5" t="inlineStr">
        <is>
          <t>NO</t>
        </is>
      </c>
    </row>
    <row r="3070">
      <c r="A3070" s="5" t="inlineStr">
        <is>
          <t>351100300990843</t>
        </is>
      </c>
      <c r="B3070" s="5" t="inlineStr">
        <is>
          <t>BEST VALUE TORNILLO OJO ABIERTO F01803</t>
        </is>
      </c>
      <c r="C3070" s="5" t="inlineStr">
        <is>
          <t>FERRETERIA GENERAL</t>
        </is>
      </c>
      <c r="D3070" s="11" t="n">
        <v>27</v>
      </c>
      <c r="E3070" s="12" t="n">
        <v>8323.68</v>
      </c>
      <c r="F3070" s="12" t="n">
        <v>23985.58</v>
      </c>
      <c r="G3070" s="14">
        <f>E3070/SUM(E$2:E$4165)</f>
        <v/>
      </c>
      <c r="H3070" s="14">
        <f>H3069+G3070</f>
        <v/>
      </c>
      <c r="I3070" s="5">
        <f>IF(H3070&lt;=p_rot_a,"A",IF(H3070&lt;=p_rot_b,"B","C"))</f>
        <v/>
      </c>
      <c r="J3070" s="5" t="inlineStr">
        <is>
          <t>NO</t>
        </is>
      </c>
    </row>
    <row r="3071">
      <c r="A3071" s="5" t="inlineStr">
        <is>
          <t>351100300992763</t>
        </is>
      </c>
      <c r="B3071" s="5" t="inlineStr">
        <is>
          <t>MUEBLE LAVATORIO MARRON CLARO MELAMINA 45X45CM NO INCLUYE LOZA</t>
        </is>
      </c>
      <c r="C3071" s="5" t="inlineStr">
        <is>
          <t>LOZA</t>
        </is>
      </c>
      <c r="D3071" s="11" t="n">
        <v>1</v>
      </c>
      <c r="E3071" s="12" t="n">
        <v>8318.59</v>
      </c>
      <c r="F3071" s="12" t="n">
        <v>29115.07</v>
      </c>
      <c r="G3071" s="14">
        <f>E3071/SUM(E$2:E$4165)</f>
        <v/>
      </c>
      <c r="H3071" s="14">
        <f>H3070+G3071</f>
        <v/>
      </c>
      <c r="I3071" s="5">
        <f>IF(H3071&lt;=p_rot_a,"A",IF(H3071&lt;=p_rot_b,"B","C"))</f>
        <v/>
      </c>
      <c r="J3071" s="5" t="inlineStr">
        <is>
          <t>NO</t>
        </is>
      </c>
    </row>
    <row r="3072">
      <c r="A3072" s="5" t="inlineStr">
        <is>
          <t>351100300991498</t>
        </is>
      </c>
      <c r="B3072" s="5" t="inlineStr">
        <is>
          <t>PERFIL UNION PARA LAMINA PVC / LAMINA ESPEJO NEGRO MATE 2.95M</t>
        </is>
      </c>
      <c r="C3072" s="5" t="inlineStr">
        <is>
          <t>SIN CATEGORIA</t>
        </is>
      </c>
      <c r="D3072" s="11" t="n">
        <v>4</v>
      </c>
      <c r="E3072" s="12" t="n">
        <v>8310.07</v>
      </c>
      <c r="F3072" s="12" t="n">
        <v>10615.93</v>
      </c>
      <c r="G3072" s="14">
        <f>E3072/SUM(E$2:E$4165)</f>
        <v/>
      </c>
      <c r="H3072" s="14">
        <f>H3071+G3072</f>
        <v/>
      </c>
      <c r="I3072" s="5">
        <f>IF(H3072&lt;=p_rot_a,"A",IF(H3072&lt;=p_rot_b,"B","C"))</f>
        <v/>
      </c>
      <c r="J3072" s="5" t="inlineStr">
        <is>
          <t>NO</t>
        </is>
      </c>
    </row>
    <row r="3073">
      <c r="A3073" s="5" t="inlineStr">
        <is>
          <t>990634</t>
        </is>
      </c>
      <c r="B3073" s="5" t="inlineStr">
        <is>
          <t>GLADIATOR LIJADORA 260W 914/120</t>
        </is>
      </c>
      <c r="C3073" s="5" t="inlineStr">
        <is>
          <t>SIN CATEGORIA</t>
        </is>
      </c>
      <c r="D3073" s="11" t="n">
        <v>2</v>
      </c>
      <c r="E3073" s="12" t="n">
        <v>8265.75</v>
      </c>
      <c r="F3073" s="12" t="n">
        <v>39165.75</v>
      </c>
      <c r="G3073" s="14">
        <f>E3073/SUM(E$2:E$4165)</f>
        <v/>
      </c>
      <c r="H3073" s="14">
        <f>H3072+G3073</f>
        <v/>
      </c>
      <c r="I3073" s="5">
        <f>IF(H3073&lt;=p_rot_a,"A",IF(H3073&lt;=p_rot_b,"B","C"))</f>
        <v/>
      </c>
      <c r="J3073" s="5" t="inlineStr">
        <is>
          <t>NO</t>
        </is>
      </c>
    </row>
    <row r="3074">
      <c r="A3074" s="5" t="inlineStr">
        <is>
          <t>72711</t>
        </is>
      </c>
      <c r="B3074" s="5" t="inlineStr">
        <is>
          <t>BROCA METAL 1/16 IRWIN</t>
        </is>
      </c>
      <c r="C3074" s="5" t="inlineStr">
        <is>
          <t>FERRETERIA GENERAL</t>
        </is>
      </c>
      <c r="D3074" s="11" t="n">
        <v>25</v>
      </c>
      <c r="E3074" s="12" t="n">
        <v>8249.700000000001</v>
      </c>
      <c r="F3074" s="12" t="n">
        <v>14380.5</v>
      </c>
      <c r="G3074" s="14">
        <f>E3074/SUM(E$2:E$4165)</f>
        <v/>
      </c>
      <c r="H3074" s="14">
        <f>H3073+G3074</f>
        <v/>
      </c>
      <c r="I3074" s="5">
        <f>IF(H3074&lt;=p_rot_a,"A",IF(H3074&lt;=p_rot_b,"B","C"))</f>
        <v/>
      </c>
      <c r="J3074" s="5" t="inlineStr">
        <is>
          <t>NO</t>
        </is>
      </c>
    </row>
    <row r="3075">
      <c r="A3075" s="5" t="inlineStr">
        <is>
          <t>71641</t>
        </is>
      </c>
      <c r="B3075" s="5" t="inlineStr">
        <is>
          <t>STANLEY RIEL CLOSET  5FT 1.50MTS</t>
        </is>
      </c>
      <c r="C3075" s="5" t="inlineStr">
        <is>
          <t>FERRETERIA GENERAL</t>
        </is>
      </c>
      <c r="D3075" s="11" t="n">
        <v>3</v>
      </c>
      <c r="E3075" s="12" t="n">
        <v>8219.83</v>
      </c>
      <c r="F3075" s="12" t="n">
        <v>29514.73</v>
      </c>
      <c r="G3075" s="14">
        <f>E3075/SUM(E$2:E$4165)</f>
        <v/>
      </c>
      <c r="H3075" s="14">
        <f>H3074+G3075</f>
        <v/>
      </c>
      <c r="I3075" s="5">
        <f>IF(H3075&lt;=p_rot_a,"A",IF(H3075&lt;=p_rot_b,"B","C"))</f>
        <v/>
      </c>
      <c r="J3075" s="5" t="inlineStr">
        <is>
          <t>NO</t>
        </is>
      </c>
    </row>
    <row r="3076">
      <c r="A3076" s="5" t="inlineStr">
        <is>
          <t>2038423</t>
        </is>
      </c>
      <c r="B3076" s="5" t="inlineStr">
        <is>
          <t>CUCHARA ALBAÑIL TOTAL 6</t>
        </is>
      </c>
      <c r="C3076" s="5" t="inlineStr">
        <is>
          <t>FERRETERIA GENERAL</t>
        </is>
      </c>
      <c r="D3076" s="11" t="n">
        <v>15</v>
      </c>
      <c r="E3076" s="12" t="n">
        <v>8208.09</v>
      </c>
      <c r="F3076" s="12" t="n">
        <v>21052.29</v>
      </c>
      <c r="G3076" s="14">
        <f>E3076/SUM(E$2:E$4165)</f>
        <v/>
      </c>
      <c r="H3076" s="14">
        <f>H3075+G3076</f>
        <v/>
      </c>
      <c r="I3076" s="5">
        <f>IF(H3076&lt;=p_rot_a,"A",IF(H3076&lt;=p_rot_b,"B","C"))</f>
        <v/>
      </c>
      <c r="J3076" s="5" t="inlineStr">
        <is>
          <t>NO</t>
        </is>
      </c>
    </row>
    <row r="3077">
      <c r="A3077" s="5" t="inlineStr">
        <is>
          <t>PINT-BT-0025</t>
        </is>
      </c>
      <c r="B3077" s="5" t="inlineStr">
        <is>
          <t>DICOLOR TINTE MADERA MIEL LITRO  COD  M 81 03</t>
        </is>
      </c>
      <c r="C3077" s="5" t="inlineStr">
        <is>
          <t>BARNIZ Y TINTES</t>
        </is>
      </c>
      <c r="D3077" s="11" t="n">
        <v>4</v>
      </c>
      <c r="E3077" s="12" t="n">
        <v>8200.07</v>
      </c>
      <c r="F3077" s="12" t="n">
        <v>29252.87</v>
      </c>
      <c r="G3077" s="14">
        <f>E3077/SUM(E$2:E$4165)</f>
        <v/>
      </c>
      <c r="H3077" s="14">
        <f>H3076+G3077</f>
        <v/>
      </c>
      <c r="I3077" s="5">
        <f>IF(H3077&lt;=p_rot_a,"A",IF(H3077&lt;=p_rot_b,"B","C"))</f>
        <v/>
      </c>
      <c r="J3077" s="5" t="inlineStr">
        <is>
          <t>NO</t>
        </is>
      </c>
    </row>
    <row r="3078">
      <c r="A3078" s="5" t="inlineStr">
        <is>
          <t>71854</t>
        </is>
      </c>
      <c r="B3078" s="5" t="inlineStr">
        <is>
          <t>ESCUADRA MUEBLE 12X14</t>
        </is>
      </c>
      <c r="C3078" s="5" t="inlineStr">
        <is>
          <t>FERRETERIA GENERAL</t>
        </is>
      </c>
      <c r="D3078" s="11" t="n">
        <v>19</v>
      </c>
      <c r="E3078" s="12" t="n">
        <v>8187.59</v>
      </c>
      <c r="F3078" s="12" t="n">
        <v>17593.16</v>
      </c>
      <c r="G3078" s="14">
        <f>E3078/SUM(E$2:E$4165)</f>
        <v/>
      </c>
      <c r="H3078" s="14">
        <f>H3077+G3078</f>
        <v/>
      </c>
      <c r="I3078" s="5">
        <f>IF(H3078&lt;=p_rot_a,"A",IF(H3078&lt;=p_rot_b,"B","C"))</f>
        <v/>
      </c>
      <c r="J3078" s="5" t="inlineStr">
        <is>
          <t>NO</t>
        </is>
      </c>
    </row>
    <row r="3079">
      <c r="A3079" s="5" t="inlineStr">
        <is>
          <t>351100300991002</t>
        </is>
      </c>
      <c r="B3079" s="5" t="inlineStr">
        <is>
          <t>CERAMICA BRASIL BLANCO 45X45 2.04m2</t>
        </is>
      </c>
      <c r="C3079" s="5" t="inlineStr">
        <is>
          <t>SIN CATEGORIA</t>
        </is>
      </c>
      <c r="D3079" s="11" t="n">
        <v>4</v>
      </c>
      <c r="E3079" s="12" t="n">
        <v>8164.63</v>
      </c>
      <c r="F3079" s="12" t="n">
        <v>38070.62</v>
      </c>
      <c r="G3079" s="14">
        <f>E3079/SUM(E$2:E$4165)</f>
        <v/>
      </c>
      <c r="H3079" s="14">
        <f>H3078+G3079</f>
        <v/>
      </c>
      <c r="I3079" s="5">
        <f>IF(H3079&lt;=p_rot_a,"A",IF(H3079&lt;=p_rot_b,"B","C"))</f>
        <v/>
      </c>
      <c r="J3079" s="5" t="inlineStr">
        <is>
          <t>NO</t>
        </is>
      </c>
    </row>
    <row r="3080">
      <c r="A3080" s="5" t="inlineStr">
        <is>
          <t>32990424</t>
        </is>
      </c>
      <c r="B3080" s="5" t="inlineStr">
        <is>
          <t>TOTAL ALICATE PELA CABLE AUTOMATICO THT15606</t>
        </is>
      </c>
      <c r="C3080" s="5" t="inlineStr">
        <is>
          <t>FERRETERIA GENERAL</t>
        </is>
      </c>
      <c r="D3080" s="11" t="n">
        <v>7</v>
      </c>
      <c r="E3080" s="12" t="n">
        <v>8156.91</v>
      </c>
      <c r="F3080" s="12" t="n">
        <v>28558.41</v>
      </c>
      <c r="G3080" s="14">
        <f>E3080/SUM(E$2:E$4165)</f>
        <v/>
      </c>
      <c r="H3080" s="14">
        <f>H3079+G3080</f>
        <v/>
      </c>
      <c r="I3080" s="5">
        <f>IF(H3080&lt;=p_rot_a,"A",IF(H3080&lt;=p_rot_b,"B","C"))</f>
        <v/>
      </c>
      <c r="J3080" s="5" t="inlineStr">
        <is>
          <t>NO</t>
        </is>
      </c>
    </row>
    <row r="3081">
      <c r="A3081" s="5" t="inlineStr">
        <is>
          <t>71976</t>
        </is>
      </c>
      <c r="B3081" s="5" t="inlineStr">
        <is>
          <t>$$ GUARDA POLVO ALUM 5405-36 ARSA BURLETE</t>
        </is>
      </c>
      <c r="C3081" s="5" t="inlineStr">
        <is>
          <t>FERRETERIA GENERAL</t>
        </is>
      </c>
      <c r="D3081" s="11" t="n">
        <v>7</v>
      </c>
      <c r="E3081" s="12" t="n">
        <v>8153.72</v>
      </c>
      <c r="F3081" s="12" t="n">
        <v>29060.69</v>
      </c>
      <c r="G3081" s="14">
        <f>E3081/SUM(E$2:E$4165)</f>
        <v/>
      </c>
      <c r="H3081" s="14">
        <f>H3080+G3081</f>
        <v/>
      </c>
      <c r="I3081" s="5">
        <f>IF(H3081&lt;=p_rot_a,"A",IF(H3081&lt;=p_rot_b,"B","C"))</f>
        <v/>
      </c>
      <c r="J3081" s="5" t="inlineStr">
        <is>
          <t>NO</t>
        </is>
      </c>
    </row>
    <row r="3082">
      <c r="A3082" s="5" t="inlineStr">
        <is>
          <t>73253</t>
        </is>
      </c>
      <c r="B3082" s="5" t="inlineStr">
        <is>
          <t>PRETUL JUEGO BROCA SIERRA KIT 5 S-206</t>
        </is>
      </c>
      <c r="C3082" s="5" t="inlineStr">
        <is>
          <t>FERRETERIA GENERAL</t>
        </is>
      </c>
      <c r="D3082" s="11" t="n">
        <v>16</v>
      </c>
      <c r="E3082" s="12" t="n">
        <v>8073.79</v>
      </c>
      <c r="F3082" s="12" t="n">
        <v>27208.89</v>
      </c>
      <c r="G3082" s="14">
        <f>E3082/SUM(E$2:E$4165)</f>
        <v/>
      </c>
      <c r="H3082" s="14">
        <f>H3081+G3082</f>
        <v/>
      </c>
      <c r="I3082" s="5">
        <f>IF(H3082&lt;=p_rot_a,"A",IF(H3082&lt;=p_rot_b,"B","C"))</f>
        <v/>
      </c>
      <c r="J3082" s="5" t="inlineStr">
        <is>
          <t>NO</t>
        </is>
      </c>
    </row>
    <row r="3083">
      <c r="A3083" s="5" t="inlineStr">
        <is>
          <t>351100300992048</t>
        </is>
      </c>
      <c r="B3083" s="5" t="inlineStr">
        <is>
          <t>TRUPER MINI MARCO SEGUETA MAT-12</t>
        </is>
      </c>
      <c r="C3083" s="5" t="inlineStr">
        <is>
          <t>FERRETERIA GENERAL</t>
        </is>
      </c>
      <c r="D3083" s="11" t="n">
        <v>13</v>
      </c>
      <c r="E3083" s="12" t="n">
        <v>8052.71</v>
      </c>
      <c r="F3083" s="12" t="n">
        <v>22990.43</v>
      </c>
      <c r="G3083" s="14">
        <f>E3083/SUM(E$2:E$4165)</f>
        <v/>
      </c>
      <c r="H3083" s="14">
        <f>H3082+G3083</f>
        <v/>
      </c>
      <c r="I3083" s="5">
        <f>IF(H3083&lt;=p_rot_a,"A",IF(H3083&lt;=p_rot_b,"B","C"))</f>
        <v/>
      </c>
      <c r="J3083" s="5" t="inlineStr">
        <is>
          <t>NO</t>
        </is>
      </c>
    </row>
    <row r="3084">
      <c r="A3084" s="5" t="inlineStr">
        <is>
          <t>24998</t>
        </is>
      </c>
      <c r="B3084" s="5" t="inlineStr">
        <is>
          <t>CABLE TGP 2X12</t>
        </is>
      </c>
      <c r="C3084" s="5" t="inlineStr">
        <is>
          <t>ACCESORIOS ELECTRICOS Y CABLES</t>
        </is>
      </c>
      <c r="D3084" s="11" t="n">
        <v>35</v>
      </c>
      <c r="E3084" s="12" t="n">
        <v>8047.94</v>
      </c>
      <c r="F3084" s="12" t="n">
        <v>37580.1</v>
      </c>
      <c r="G3084" s="14">
        <f>E3084/SUM(E$2:E$4165)</f>
        <v/>
      </c>
      <c r="H3084" s="14">
        <f>H3083+G3084</f>
        <v/>
      </c>
      <c r="I3084" s="5">
        <f>IF(H3084&lt;=p_rot_a,"A",IF(H3084&lt;=p_rot_b,"B","C"))</f>
        <v/>
      </c>
      <c r="J3084" s="5" t="inlineStr">
        <is>
          <t>NO</t>
        </is>
      </c>
    </row>
    <row r="3085">
      <c r="A3085" s="5" t="inlineStr">
        <is>
          <t>PINT-PA-0100</t>
        </is>
      </c>
      <c r="B3085" s="5" t="inlineStr">
        <is>
          <t>SUPRA SATIN TINT 1/4 VA3682-5</t>
        </is>
      </c>
      <c r="C3085" s="5" t="inlineStr">
        <is>
          <t>PINTURA ACRILICA</t>
        </is>
      </c>
      <c r="D3085" s="11" t="n">
        <v>4</v>
      </c>
      <c r="E3085" s="12" t="n">
        <v>8042.12</v>
      </c>
      <c r="F3085" s="12" t="n">
        <v>17699.12</v>
      </c>
      <c r="G3085" s="14">
        <f>E3085/SUM(E$2:E$4165)</f>
        <v/>
      </c>
      <c r="H3085" s="14">
        <f>H3084+G3085</f>
        <v/>
      </c>
      <c r="I3085" s="5">
        <f>IF(H3085&lt;=p_rot_a,"A",IF(H3085&lt;=p_rot_b,"B","C"))</f>
        <v/>
      </c>
      <c r="J3085" s="5" t="inlineStr">
        <is>
          <t>NO</t>
        </is>
      </c>
    </row>
    <row r="3086">
      <c r="A3086" s="5" t="inlineStr">
        <is>
          <t>30104</t>
        </is>
      </c>
      <c r="B3086" s="5" t="inlineStr">
        <is>
          <t>SPLITTER COAXIAL 2 SALIDAS MIYAKO M112</t>
        </is>
      </c>
      <c r="C3086" s="5" t="inlineStr">
        <is>
          <t>FERRETERIA GENERAL</t>
        </is>
      </c>
      <c r="D3086" s="11" t="n">
        <v>12</v>
      </c>
      <c r="E3086" s="12" t="n">
        <v>8032.1</v>
      </c>
      <c r="F3086" s="12" t="n">
        <v>22086.5</v>
      </c>
      <c r="G3086" s="14">
        <f>E3086/SUM(E$2:E$4165)</f>
        <v/>
      </c>
      <c r="H3086" s="14">
        <f>H3085+G3086</f>
        <v/>
      </c>
      <c r="I3086" s="5">
        <f>IF(H3086&lt;=p_rot_a,"A",IF(H3086&lt;=p_rot_b,"B","C"))</f>
        <v/>
      </c>
      <c r="J3086" s="5" t="inlineStr">
        <is>
          <t>NO</t>
        </is>
      </c>
    </row>
    <row r="3087">
      <c r="A3087" s="5" t="inlineStr">
        <is>
          <t>351100300992380</t>
        </is>
      </c>
      <c r="B3087" s="5" t="inlineStr">
        <is>
          <t>WADFOW KIT CEPILLO MULTIUSO TALADRO 7 PIEZAS WND5402</t>
        </is>
      </c>
      <c r="C3087" s="5" t="inlineStr">
        <is>
          <t>FERRETERIA GENERAL</t>
        </is>
      </c>
      <c r="D3087" s="11" t="n">
        <v>5</v>
      </c>
      <c r="E3087" s="12" t="n">
        <v>8030.76</v>
      </c>
      <c r="F3087" s="12" t="n">
        <v>29298.68</v>
      </c>
      <c r="G3087" s="14">
        <f>E3087/SUM(E$2:E$4165)</f>
        <v/>
      </c>
      <c r="H3087" s="14">
        <f>H3086+G3087</f>
        <v/>
      </c>
      <c r="I3087" s="5">
        <f>IF(H3087&lt;=p_rot_a,"A",IF(H3087&lt;=p_rot_b,"B","C"))</f>
        <v/>
      </c>
      <c r="J3087" s="5" t="inlineStr">
        <is>
          <t>NO</t>
        </is>
      </c>
    </row>
    <row r="3088">
      <c r="A3088" s="5" t="inlineStr">
        <is>
          <t>8162</t>
        </is>
      </c>
      <c r="B3088" s="5" t="inlineStr">
        <is>
          <t xml:space="preserve">PASAMANOS PARED PISO TIPO L </t>
        </is>
      </c>
      <c r="C3088" s="5" t="inlineStr">
        <is>
          <t>FERRETERIA GENERAL</t>
        </is>
      </c>
      <c r="D3088" s="11" t="n">
        <v>1</v>
      </c>
      <c r="E3088" s="12" t="n">
        <v>8020.53</v>
      </c>
      <c r="F3088" s="12" t="n">
        <v>26548.67</v>
      </c>
      <c r="G3088" s="14">
        <f>E3088/SUM(E$2:E$4165)</f>
        <v/>
      </c>
      <c r="H3088" s="14">
        <f>H3087+G3088</f>
        <v/>
      </c>
      <c r="I3088" s="5">
        <f>IF(H3088&lt;=p_rot_a,"A",IF(H3088&lt;=p_rot_b,"B","C"))</f>
        <v/>
      </c>
      <c r="J3088" s="5" t="inlineStr">
        <is>
          <t>NO</t>
        </is>
      </c>
    </row>
    <row r="3089">
      <c r="A3089" s="5" t="inlineStr">
        <is>
          <t>72848</t>
        </is>
      </c>
      <c r="B3089" s="5" t="inlineStr">
        <is>
          <t>TOTAL LLAVE FONTANERO 12 THT171206</t>
        </is>
      </c>
      <c r="C3089" s="5" t="inlineStr">
        <is>
          <t>FERRETERIA GENERAL</t>
        </is>
      </c>
      <c r="D3089" s="11" t="n">
        <v>5</v>
      </c>
      <c r="E3089" s="12" t="n">
        <v>8015.18</v>
      </c>
      <c r="F3089" s="12" t="n">
        <v>23143.61</v>
      </c>
      <c r="G3089" s="14">
        <f>E3089/SUM(E$2:E$4165)</f>
        <v/>
      </c>
      <c r="H3089" s="14">
        <f>H3088+G3089</f>
        <v/>
      </c>
      <c r="I3089" s="5">
        <f>IF(H3089&lt;=p_rot_a,"A",IF(H3089&lt;=p_rot_b,"B","C"))</f>
        <v/>
      </c>
      <c r="J3089" s="5" t="inlineStr">
        <is>
          <t>NO</t>
        </is>
      </c>
    </row>
    <row r="3090">
      <c r="A3090" s="5" t="inlineStr">
        <is>
          <t>32210339</t>
        </is>
      </c>
      <c r="B3090" s="5" t="inlineStr">
        <is>
          <t>TOTAL ESPATULA 8 THPUT20011/THPUT78200</t>
        </is>
      </c>
      <c r="C3090" s="5" t="inlineStr">
        <is>
          <t>FERRETERIA GENERAL</t>
        </is>
      </c>
      <c r="D3090" s="11" t="n">
        <v>13</v>
      </c>
      <c r="E3090" s="12" t="n">
        <v>8014.45</v>
      </c>
      <c r="F3090" s="12" t="n">
        <v>24536.37</v>
      </c>
      <c r="G3090" s="14">
        <f>E3090/SUM(E$2:E$4165)</f>
        <v/>
      </c>
      <c r="H3090" s="14">
        <f>H3089+G3090</f>
        <v/>
      </c>
      <c r="I3090" s="5">
        <f>IF(H3090&lt;=p_rot_a,"A",IF(H3090&lt;=p_rot_b,"B","C"))</f>
        <v/>
      </c>
      <c r="J3090" s="5" t="inlineStr">
        <is>
          <t>NO</t>
        </is>
      </c>
    </row>
    <row r="3091">
      <c r="A3091" s="5" t="inlineStr">
        <is>
          <t>3308</t>
        </is>
      </c>
      <c r="B3091" s="5" t="inlineStr">
        <is>
          <t>BOTA DE HULE #43</t>
        </is>
      </c>
      <c r="C3091" s="5" t="inlineStr">
        <is>
          <t>FERRETERIA GENERAL</t>
        </is>
      </c>
      <c r="D3091" s="11" t="n">
        <v>5</v>
      </c>
      <c r="E3091" s="12" t="n">
        <v>7975.12</v>
      </c>
      <c r="F3091" s="12" t="n">
        <v>28333.12</v>
      </c>
      <c r="G3091" s="14">
        <f>E3091/SUM(E$2:E$4165)</f>
        <v/>
      </c>
      <c r="H3091" s="14">
        <f>H3090+G3091</f>
        <v/>
      </c>
      <c r="I3091" s="5">
        <f>IF(H3091&lt;=p_rot_a,"A",IF(H3091&lt;=p_rot_b,"B","C"))</f>
        <v/>
      </c>
      <c r="J3091" s="5" t="inlineStr">
        <is>
          <t>NO</t>
        </is>
      </c>
    </row>
    <row r="3092">
      <c r="A3092" s="5" t="inlineStr">
        <is>
          <t>72646</t>
        </is>
      </c>
      <c r="B3092" s="5" t="inlineStr">
        <is>
          <t>TORNILLO TIRAFONDO 1/4 X 3</t>
        </is>
      </c>
      <c r="C3092" s="5" t="inlineStr">
        <is>
          <t>TORNILLERIA</t>
        </is>
      </c>
      <c r="D3092" s="11" t="n">
        <v>154</v>
      </c>
      <c r="E3092" s="12" t="n">
        <v>7972.74</v>
      </c>
      <c r="F3092" s="12" t="n">
        <v>11704</v>
      </c>
      <c r="G3092" s="14">
        <f>E3092/SUM(E$2:E$4165)</f>
        <v/>
      </c>
      <c r="H3092" s="14">
        <f>H3091+G3092</f>
        <v/>
      </c>
      <c r="I3092" s="5">
        <f>IF(H3092&lt;=p_rot_a,"A",IF(H3092&lt;=p_rot_b,"B","C"))</f>
        <v/>
      </c>
      <c r="J3092" s="5" t="inlineStr">
        <is>
          <t>NO</t>
        </is>
      </c>
    </row>
    <row r="3093">
      <c r="A3093" s="5" t="inlineStr">
        <is>
          <t>9313</t>
        </is>
      </c>
      <c r="B3093" s="5" t="inlineStr">
        <is>
          <t>GAZA PVC 4 PULG</t>
        </is>
      </c>
      <c r="C3093" s="5" t="inlineStr">
        <is>
          <t>FERRETERIA GENERAL</t>
        </is>
      </c>
      <c r="D3093" s="11" t="n">
        <v>43</v>
      </c>
      <c r="E3093" s="12" t="n">
        <v>7909.46</v>
      </c>
      <c r="F3093" s="12" t="n">
        <v>17783.1</v>
      </c>
      <c r="G3093" s="14">
        <f>E3093/SUM(E$2:E$4165)</f>
        <v/>
      </c>
      <c r="H3093" s="14">
        <f>H3092+G3093</f>
        <v/>
      </c>
      <c r="I3093" s="5">
        <f>IF(H3093&lt;=p_rot_a,"A",IF(H3093&lt;=p_rot_b,"B","C"))</f>
        <v/>
      </c>
      <c r="J3093" s="5" t="inlineStr">
        <is>
          <t>NO</t>
        </is>
      </c>
    </row>
    <row r="3094">
      <c r="A3094" s="5" t="inlineStr">
        <is>
          <t>351100300991116</t>
        </is>
      </c>
      <c r="B3094" s="5" t="inlineStr">
        <is>
          <t>AKSI EXTENSION USO RUDO 6MT</t>
        </is>
      </c>
      <c r="C3094" s="5" t="inlineStr">
        <is>
          <t>ACCESORIOS ELECTRICOS Y CABLES</t>
        </is>
      </c>
      <c r="D3094" s="11" t="n">
        <v>7</v>
      </c>
      <c r="E3094" s="12" t="n">
        <v>7907.96</v>
      </c>
      <c r="F3094" s="12" t="n">
        <v>26281.91</v>
      </c>
      <c r="G3094" s="14">
        <f>E3094/SUM(E$2:E$4165)</f>
        <v/>
      </c>
      <c r="H3094" s="14">
        <f>H3093+G3094</f>
        <v/>
      </c>
      <c r="I3094" s="5">
        <f>IF(H3094&lt;=p_rot_a,"A",IF(H3094&lt;=p_rot_b,"B","C"))</f>
        <v/>
      </c>
      <c r="J3094" s="5" t="inlineStr">
        <is>
          <t>NO</t>
        </is>
      </c>
    </row>
    <row r="3095">
      <c r="A3095" s="5" t="inlineStr">
        <is>
          <t>7113</t>
        </is>
      </c>
      <c r="B3095" s="5" t="inlineStr">
        <is>
          <t>HENKEL EPOXIMIL 98G 1771746</t>
        </is>
      </c>
      <c r="C3095" s="5" t="inlineStr">
        <is>
          <t>FERRETERIA GENERAL</t>
        </is>
      </c>
      <c r="D3095" s="11" t="n">
        <v>9</v>
      </c>
      <c r="E3095" s="12" t="n">
        <v>7898.12</v>
      </c>
      <c r="F3095" s="12" t="n">
        <v>27644.4</v>
      </c>
      <c r="G3095" s="14">
        <f>E3095/SUM(E$2:E$4165)</f>
        <v/>
      </c>
      <c r="H3095" s="14">
        <f>H3094+G3095</f>
        <v/>
      </c>
      <c r="I3095" s="5">
        <f>IF(H3095&lt;=p_rot_a,"A",IF(H3095&lt;=p_rot_b,"B","C"))</f>
        <v/>
      </c>
      <c r="J3095" s="5" t="inlineStr">
        <is>
          <t>NO</t>
        </is>
      </c>
    </row>
    <row r="3096">
      <c r="A3096" s="5" t="inlineStr">
        <is>
          <t>30554</t>
        </is>
      </c>
      <c r="B3096" s="5" t="inlineStr">
        <is>
          <t>CONECTOR TSJ 3/4</t>
        </is>
      </c>
      <c r="C3096" s="5" t="inlineStr">
        <is>
          <t>ACCESORIOS ELECTRICOS Y CABLES</t>
        </is>
      </c>
      <c r="D3096" s="11" t="n">
        <v>62</v>
      </c>
      <c r="E3096" s="12" t="n">
        <v>7894.46</v>
      </c>
      <c r="F3096" s="12" t="n">
        <v>23853.26</v>
      </c>
      <c r="G3096" s="14">
        <f>E3096/SUM(E$2:E$4165)</f>
        <v/>
      </c>
      <c r="H3096" s="14">
        <f>H3095+G3096</f>
        <v/>
      </c>
      <c r="I3096" s="5">
        <f>IF(H3096&lt;=p_rot_a,"A",IF(H3096&lt;=p_rot_b,"B","C"))</f>
        <v/>
      </c>
      <c r="J3096" s="5" t="inlineStr">
        <is>
          <t>NO</t>
        </is>
      </c>
    </row>
    <row r="3097">
      <c r="A3097" s="5" t="inlineStr">
        <is>
          <t>10200001</t>
        </is>
      </c>
      <c r="B3097" s="5" t="inlineStr">
        <is>
          <t>TUBO REDONDO 5/8 X 1.00MM NEGRO</t>
        </is>
      </c>
      <c r="C3097" s="5" t="inlineStr">
        <is>
          <t>TUBERIA REDONDA</t>
        </is>
      </c>
      <c r="D3097" s="11" t="n">
        <v>25</v>
      </c>
      <c r="E3097" s="12" t="n">
        <v>7875</v>
      </c>
      <c r="F3097" s="12" t="n">
        <v>39375</v>
      </c>
      <c r="G3097" s="14">
        <f>E3097/SUM(E$2:E$4165)</f>
        <v/>
      </c>
      <c r="H3097" s="14">
        <f>H3096+G3097</f>
        <v/>
      </c>
      <c r="I3097" s="5">
        <f>IF(H3097&lt;=p_rot_a,"A",IF(H3097&lt;=p_rot_b,"B","C"))</f>
        <v/>
      </c>
      <c r="J3097" s="5" t="inlineStr">
        <is>
          <t>NO</t>
        </is>
      </c>
    </row>
    <row r="3098">
      <c r="A3098" s="5" t="inlineStr">
        <is>
          <t>71849</t>
        </is>
      </c>
      <c r="B3098" s="5" t="inlineStr">
        <is>
          <t>CAJA DE PASO 6X6 CH</t>
        </is>
      </c>
      <c r="C3098" s="5" t="inlineStr">
        <is>
          <t>ACCESORIOS ELECTRICOS Y CABLES</t>
        </is>
      </c>
      <c r="D3098" s="11" t="n">
        <v>4</v>
      </c>
      <c r="E3098" s="12" t="n">
        <v>7871.4</v>
      </c>
      <c r="F3098" s="12" t="n">
        <v>32896.5</v>
      </c>
      <c r="G3098" s="14">
        <f>E3098/SUM(E$2:E$4165)</f>
        <v/>
      </c>
      <c r="H3098" s="14">
        <f>H3097+G3098</f>
        <v/>
      </c>
      <c r="I3098" s="5">
        <f>IF(H3098&lt;=p_rot_a,"A",IF(H3098&lt;=p_rot_b,"B","C"))</f>
        <v/>
      </c>
      <c r="J3098" s="5" t="inlineStr">
        <is>
          <t>NO</t>
        </is>
      </c>
    </row>
    <row r="3099">
      <c r="A3099" s="5" t="inlineStr">
        <is>
          <t>351100300990512</t>
        </is>
      </c>
      <c r="B3099" s="5" t="inlineStr">
        <is>
          <t>TOTAL DESATORNILLADOR PLANO 1/4 X 5 THT2156 THT266125</t>
        </is>
      </c>
      <c r="C3099" s="5" t="inlineStr">
        <is>
          <t>FERRETERIA GENERAL</t>
        </is>
      </c>
      <c r="D3099" s="11" t="n">
        <v>26</v>
      </c>
      <c r="E3099" s="12" t="n">
        <v>7870.62</v>
      </c>
      <c r="F3099" s="12" t="n">
        <v>23206.98</v>
      </c>
      <c r="G3099" s="14">
        <f>E3099/SUM(E$2:E$4165)</f>
        <v/>
      </c>
      <c r="H3099" s="14">
        <f>H3098+G3099</f>
        <v/>
      </c>
      <c r="I3099" s="5">
        <f>IF(H3099&lt;=p_rot_a,"A",IF(H3099&lt;=p_rot_b,"B","C"))</f>
        <v/>
      </c>
      <c r="J3099" s="5" t="inlineStr">
        <is>
          <t>NO</t>
        </is>
      </c>
    </row>
    <row r="3100">
      <c r="A3100" s="5" t="inlineStr">
        <is>
          <t>7238</t>
        </is>
      </c>
      <c r="B3100" s="5" t="inlineStr">
        <is>
          <t>TERMINAL ELECTRICA VARIADA</t>
        </is>
      </c>
      <c r="C3100" s="5" t="inlineStr">
        <is>
          <t>ACCESORIOS ELECTRICOS Y CABLES</t>
        </is>
      </c>
      <c r="D3100" s="11" t="n">
        <v>93</v>
      </c>
      <c r="E3100" s="12" t="n">
        <v>7870.02</v>
      </c>
      <c r="F3100" s="12" t="n">
        <v>10017.56</v>
      </c>
      <c r="G3100" s="14">
        <f>E3100/SUM(E$2:E$4165)</f>
        <v/>
      </c>
      <c r="H3100" s="14">
        <f>H3099+G3100</f>
        <v/>
      </c>
      <c r="I3100" s="5">
        <f>IF(H3100&lt;=p_rot_a,"A",IF(H3100&lt;=p_rot_b,"B","C"))</f>
        <v/>
      </c>
      <c r="J3100" s="5" t="inlineStr">
        <is>
          <t>NO</t>
        </is>
      </c>
    </row>
    <row r="3101">
      <c r="A3101" s="5" t="inlineStr">
        <is>
          <t>990192</t>
        </is>
      </c>
      <c r="B3101" s="5" t="inlineStr">
        <is>
          <t>BEST VALUE GANCHO CERRADO 1/4 X 4 2PCS F01817</t>
        </is>
      </c>
      <c r="C3101" s="5" t="inlineStr">
        <is>
          <t>FERRETERIA GENERAL</t>
        </is>
      </c>
      <c r="D3101" s="11" t="n">
        <v>25</v>
      </c>
      <c r="E3101" s="12" t="n">
        <v>7864.84</v>
      </c>
      <c r="F3101" s="12" t="n">
        <v>25815.06</v>
      </c>
      <c r="G3101" s="14">
        <f>E3101/SUM(E$2:E$4165)</f>
        <v/>
      </c>
      <c r="H3101" s="14">
        <f>H3100+G3101</f>
        <v/>
      </c>
      <c r="I3101" s="5">
        <f>IF(H3101&lt;=p_rot_a,"A",IF(H3101&lt;=p_rot_b,"B","C"))</f>
        <v/>
      </c>
      <c r="J3101" s="5" t="inlineStr">
        <is>
          <t>NO</t>
        </is>
      </c>
    </row>
    <row r="3102">
      <c r="A3102" s="5" t="inlineStr">
        <is>
          <t>351100300991861</t>
        </is>
      </c>
      <c r="B3102" s="5" t="inlineStr">
        <is>
          <t>JAPPY LLAVE FREGADERO NEGRA JA-GRI-005</t>
        </is>
      </c>
      <c r="C3102" s="5" t="inlineStr">
        <is>
          <t>GRIFERIA - ACC. BAÑO Y COCINA</t>
        </is>
      </c>
      <c r="D3102" s="11" t="n">
        <v>5</v>
      </c>
      <c r="E3102" s="12" t="n">
        <v>7843.73</v>
      </c>
      <c r="F3102" s="12" t="n">
        <v>15782.73</v>
      </c>
      <c r="G3102" s="14">
        <f>E3102/SUM(E$2:E$4165)</f>
        <v/>
      </c>
      <c r="H3102" s="14">
        <f>H3101+G3102</f>
        <v/>
      </c>
      <c r="I3102" s="5">
        <f>IF(H3102&lt;=p_rot_a,"A",IF(H3102&lt;=p_rot_b,"B","C"))</f>
        <v/>
      </c>
      <c r="J3102" s="5" t="inlineStr">
        <is>
          <t>NO</t>
        </is>
      </c>
    </row>
    <row r="3103">
      <c r="A3103" s="5" t="inlineStr">
        <is>
          <t>63522</t>
        </is>
      </c>
      <c r="B3103" s="5" t="inlineStr">
        <is>
          <t>RIEL GAVETA  TELESCOPICO 14</t>
        </is>
      </c>
      <c r="C3103" s="5" t="inlineStr">
        <is>
          <t>FERRETERIA GENERAL</t>
        </is>
      </c>
      <c r="D3103" s="11" t="n">
        <v>15</v>
      </c>
      <c r="E3103" s="12" t="n">
        <v>7826.18</v>
      </c>
      <c r="F3103" s="12" t="n">
        <v>24045.59</v>
      </c>
      <c r="G3103" s="14">
        <f>E3103/SUM(E$2:E$4165)</f>
        <v/>
      </c>
      <c r="H3103" s="14">
        <f>H3102+G3103</f>
        <v/>
      </c>
      <c r="I3103" s="5">
        <f>IF(H3103&lt;=p_rot_a,"A",IF(H3103&lt;=p_rot_b,"B","C"))</f>
        <v/>
      </c>
      <c r="J3103" s="5" t="inlineStr">
        <is>
          <t>NO</t>
        </is>
      </c>
    </row>
    <row r="3104">
      <c r="A3104" s="5" t="inlineStr">
        <is>
          <t>7472</t>
        </is>
      </c>
      <c r="B3104" s="5" t="inlineStr">
        <is>
          <t>PICAPORTE PISO #9 PPSO9</t>
        </is>
      </c>
      <c r="C3104" s="5" t="inlineStr">
        <is>
          <t>PICAPORTES Y ALDABAS</t>
        </is>
      </c>
      <c r="D3104" s="11" t="n">
        <v>11</v>
      </c>
      <c r="E3104" s="12" t="n">
        <v>7822.64</v>
      </c>
      <c r="F3104" s="12" t="n">
        <v>26762.77</v>
      </c>
      <c r="G3104" s="14">
        <f>E3104/SUM(E$2:E$4165)</f>
        <v/>
      </c>
      <c r="H3104" s="14">
        <f>H3103+G3104</f>
        <v/>
      </c>
      <c r="I3104" s="5">
        <f>IF(H3104&lt;=p_rot_a,"A",IF(H3104&lt;=p_rot_b,"B","C"))</f>
        <v/>
      </c>
      <c r="J3104" s="5" t="inlineStr">
        <is>
          <t>NO</t>
        </is>
      </c>
    </row>
    <row r="3105">
      <c r="A3105" s="5" t="inlineStr">
        <is>
          <t>7357</t>
        </is>
      </c>
      <c r="B3105" s="5" t="inlineStr">
        <is>
          <t>CINTA METRICA 3M X 3/4 HARDEX KNIGHT</t>
        </is>
      </c>
      <c r="C3105" s="5" t="inlineStr">
        <is>
          <t>FERRETERIA GENERAL</t>
        </is>
      </c>
      <c r="D3105" s="11" t="n">
        <v>8</v>
      </c>
      <c r="E3105" s="12" t="n">
        <v>7821</v>
      </c>
      <c r="F3105" s="12" t="n">
        <v>15741</v>
      </c>
      <c r="G3105" s="14">
        <f>E3105/SUM(E$2:E$4165)</f>
        <v/>
      </c>
      <c r="H3105" s="14">
        <f>H3104+G3105</f>
        <v/>
      </c>
      <c r="I3105" s="5">
        <f>IF(H3105&lt;=p_rot_a,"A",IF(H3105&lt;=p_rot_b,"B","C"))</f>
        <v/>
      </c>
      <c r="J3105" s="5" t="inlineStr">
        <is>
          <t>NO</t>
        </is>
      </c>
    </row>
    <row r="3106">
      <c r="A3106" s="5" t="inlineStr">
        <is>
          <t>351100300990784</t>
        </is>
      </c>
      <c r="B3106" s="5" t="inlineStr">
        <is>
          <t>TOTAL DEMOLEDOR 1700W UTH215456</t>
        </is>
      </c>
      <c r="C3106" s="5" t="inlineStr">
        <is>
          <t>SIN CATEGORIA</t>
        </is>
      </c>
      <c r="D3106" s="11" t="n">
        <v>1</v>
      </c>
      <c r="E3106" s="12" t="n">
        <v>7820.31</v>
      </c>
      <c r="F3106" s="12" t="n">
        <v>106194.69</v>
      </c>
      <c r="G3106" s="14">
        <f>E3106/SUM(E$2:E$4165)</f>
        <v/>
      </c>
      <c r="H3106" s="14">
        <f>H3105+G3106</f>
        <v/>
      </c>
      <c r="I3106" s="5">
        <f>IF(H3106&lt;=p_rot_a,"A",IF(H3106&lt;=p_rot_b,"B","C"))</f>
        <v/>
      </c>
      <c r="J3106" s="5" t="inlineStr">
        <is>
          <t>NO</t>
        </is>
      </c>
    </row>
    <row r="3107">
      <c r="A3107" s="5" t="inlineStr">
        <is>
          <t>7473</t>
        </is>
      </c>
      <c r="B3107" s="5" t="inlineStr">
        <is>
          <t>PICAPORTE PISO 13# PPSO13</t>
        </is>
      </c>
      <c r="C3107" s="5" t="inlineStr">
        <is>
          <t>PICAPORTES Y ALDABAS</t>
        </is>
      </c>
      <c r="D3107" s="11" t="n">
        <v>9</v>
      </c>
      <c r="E3107" s="12" t="n">
        <v>7770.29</v>
      </c>
      <c r="F3107" s="12" t="n">
        <v>24530.38</v>
      </c>
      <c r="G3107" s="14">
        <f>E3107/SUM(E$2:E$4165)</f>
        <v/>
      </c>
      <c r="H3107" s="14">
        <f>H3106+G3107</f>
        <v/>
      </c>
      <c r="I3107" s="5">
        <f>IF(H3107&lt;=p_rot_a,"A",IF(H3107&lt;=p_rot_b,"B","C"))</f>
        <v/>
      </c>
      <c r="J3107" s="5" t="inlineStr">
        <is>
          <t>NO</t>
        </is>
      </c>
    </row>
    <row r="3108">
      <c r="A3108" s="5" t="inlineStr">
        <is>
          <t>30251</t>
        </is>
      </c>
      <c r="B3108" s="5" t="inlineStr">
        <is>
          <t>APAGADOR DE PASO LAMPARA 182</t>
        </is>
      </c>
      <c r="C3108" s="5" t="inlineStr">
        <is>
          <t>ACCESORIOS ELECTRICOS Y CABLES</t>
        </is>
      </c>
      <c r="D3108" s="11" t="n">
        <v>23</v>
      </c>
      <c r="E3108" s="12" t="n">
        <v>7764.51</v>
      </c>
      <c r="F3108" s="12" t="n">
        <v>26291.87</v>
      </c>
      <c r="G3108" s="14">
        <f>E3108/SUM(E$2:E$4165)</f>
        <v/>
      </c>
      <c r="H3108" s="14">
        <f>H3107+G3108</f>
        <v/>
      </c>
      <c r="I3108" s="5">
        <f>IF(H3108&lt;=p_rot_a,"A",IF(H3108&lt;=p_rot_b,"B","C"))</f>
        <v/>
      </c>
      <c r="J3108" s="5" t="inlineStr">
        <is>
          <t>NO</t>
        </is>
      </c>
    </row>
    <row r="3109">
      <c r="A3109" s="5" t="inlineStr">
        <is>
          <t>72304</t>
        </is>
      </c>
      <c r="B3109" s="5" t="inlineStr">
        <is>
          <t>TOTAL RATCH 20V 3/8 65NM S/BAT TDRLI2060151/206521</t>
        </is>
      </c>
      <c r="C3109" s="5" t="inlineStr">
        <is>
          <t>HERRAMIENTAS ELECTRICAS</t>
        </is>
      </c>
      <c r="D3109" s="11" t="n">
        <v>1</v>
      </c>
      <c r="E3109" s="12" t="n">
        <v>7763.53</v>
      </c>
      <c r="F3109" s="12" t="n">
        <v>29945.05</v>
      </c>
      <c r="G3109" s="14">
        <f>E3109/SUM(E$2:E$4165)</f>
        <v/>
      </c>
      <c r="H3109" s="14">
        <f>H3108+G3109</f>
        <v/>
      </c>
      <c r="I3109" s="5">
        <f>IF(H3109&lt;=p_rot_a,"A",IF(H3109&lt;=p_rot_b,"B","C"))</f>
        <v/>
      </c>
      <c r="J3109" s="5" t="inlineStr">
        <is>
          <t>NO</t>
        </is>
      </c>
    </row>
    <row r="3110">
      <c r="A3110" s="5" t="inlineStr">
        <is>
          <t>72977</t>
        </is>
      </c>
      <c r="B3110" s="5" t="inlineStr">
        <is>
          <t>AGUILA EXTENSION P/MECANICO 25 PIES 1078-25</t>
        </is>
      </c>
      <c r="C3110" s="5" t="inlineStr">
        <is>
          <t>ACCESORIOS ELECTRICOS Y CABLES</t>
        </is>
      </c>
      <c r="D3110" s="11" t="n">
        <v>3</v>
      </c>
      <c r="E3110" s="12" t="n">
        <v>7759.65</v>
      </c>
      <c r="F3110" s="12" t="n">
        <v>33201.1</v>
      </c>
      <c r="G3110" s="14">
        <f>E3110/SUM(E$2:E$4165)</f>
        <v/>
      </c>
      <c r="H3110" s="14">
        <f>H3109+G3110</f>
        <v/>
      </c>
      <c r="I3110" s="5">
        <f>IF(H3110&lt;=p_rot_a,"A",IF(H3110&lt;=p_rot_b,"B","C"))</f>
        <v/>
      </c>
      <c r="J3110" s="5" t="inlineStr">
        <is>
          <t>NO</t>
        </is>
      </c>
    </row>
    <row r="3111">
      <c r="A3111" s="5" t="inlineStr">
        <is>
          <t>954</t>
        </is>
      </c>
      <c r="B3111" s="5" t="inlineStr">
        <is>
          <t>FLANGER PVC 4</t>
        </is>
      </c>
      <c r="C3111" s="5" t="inlineStr">
        <is>
          <t>TUBERIA PVC, CANOAS Y ACCESORIOS</t>
        </is>
      </c>
      <c r="D3111" s="11" t="n">
        <v>4</v>
      </c>
      <c r="E3111" s="12" t="n">
        <v>7732.56</v>
      </c>
      <c r="F3111" s="12" t="n">
        <v>10398.96</v>
      </c>
      <c r="G3111" s="14">
        <f>E3111/SUM(E$2:E$4165)</f>
        <v/>
      </c>
      <c r="H3111" s="14">
        <f>H3110+G3111</f>
        <v/>
      </c>
      <c r="I3111" s="5">
        <f>IF(H3111&lt;=p_rot_a,"A",IF(H3111&lt;=p_rot_b,"B","C"))</f>
        <v/>
      </c>
      <c r="J3111" s="5" t="inlineStr">
        <is>
          <t>NO</t>
        </is>
      </c>
    </row>
    <row r="3112">
      <c r="A3112" s="5" t="inlineStr">
        <is>
          <t>76522</t>
        </is>
      </c>
      <c r="B3112" s="5" t="inlineStr">
        <is>
          <t>TOTAL LLAVE FRANCESA 12  THT1010123</t>
        </is>
      </c>
      <c r="C3112" s="5" t="inlineStr">
        <is>
          <t>FERRETERIA GENERAL</t>
        </is>
      </c>
      <c r="D3112" s="11" t="n">
        <v>5</v>
      </c>
      <c r="E3112" s="12" t="n">
        <v>7729.95</v>
      </c>
      <c r="F3112" s="12" t="n">
        <v>23189.85</v>
      </c>
      <c r="G3112" s="14">
        <f>E3112/SUM(E$2:E$4165)</f>
        <v/>
      </c>
      <c r="H3112" s="14">
        <f>H3111+G3112</f>
        <v/>
      </c>
      <c r="I3112" s="5">
        <f>IF(H3112&lt;=p_rot_a,"A",IF(H3112&lt;=p_rot_b,"B","C"))</f>
        <v/>
      </c>
      <c r="J3112" s="5" t="inlineStr">
        <is>
          <t>NO</t>
        </is>
      </c>
    </row>
    <row r="3113">
      <c r="A3113" s="5" t="inlineStr">
        <is>
          <t>351100300992229</t>
        </is>
      </c>
      <c r="B3113" s="5" t="inlineStr">
        <is>
          <t>PAÑERA TIPO BARRA 24 PULG 60CM AQP-23220</t>
        </is>
      </c>
      <c r="C3113" s="5" t="inlineStr">
        <is>
          <t>IMPORTACION GRIFERIA</t>
        </is>
      </c>
      <c r="D3113" s="11" t="n">
        <v>4</v>
      </c>
      <c r="E3113" s="12" t="n">
        <v>7712.03</v>
      </c>
      <c r="F3113" s="12" t="n">
        <v>23136.1</v>
      </c>
      <c r="G3113" s="14">
        <f>E3113/SUM(E$2:E$4165)</f>
        <v/>
      </c>
      <c r="H3113" s="14">
        <f>H3112+G3113</f>
        <v/>
      </c>
      <c r="I3113" s="5">
        <f>IF(H3113&lt;=p_rot_a,"A",IF(H3113&lt;=p_rot_b,"B","C"))</f>
        <v/>
      </c>
      <c r="J3113" s="5" t="inlineStr">
        <is>
          <t>NO</t>
        </is>
      </c>
    </row>
    <row r="3114">
      <c r="A3114" s="5" t="inlineStr">
        <is>
          <t>35</t>
        </is>
      </c>
      <c r="B3114" s="5" t="inlineStr">
        <is>
          <t>FRAGUA AAA AZUL</t>
        </is>
      </c>
      <c r="C3114" s="5" t="inlineStr">
        <is>
          <t>CERAMICAS, AZULEJOS, PORCELANATOS</t>
        </is>
      </c>
      <c r="D3114" s="11" t="n">
        <v>17</v>
      </c>
      <c r="E3114" s="12" t="n">
        <v>7711.2</v>
      </c>
      <c r="F3114" s="12" t="n">
        <v>26989.2</v>
      </c>
      <c r="G3114" s="14">
        <f>E3114/SUM(E$2:E$4165)</f>
        <v/>
      </c>
      <c r="H3114" s="14">
        <f>H3113+G3114</f>
        <v/>
      </c>
      <c r="I3114" s="5">
        <f>IF(H3114&lt;=p_rot_a,"A",IF(H3114&lt;=p_rot_b,"B","C"))</f>
        <v/>
      </c>
      <c r="J3114" s="5" t="inlineStr">
        <is>
          <t>NO</t>
        </is>
      </c>
    </row>
    <row r="3115">
      <c r="A3115" s="5" t="inlineStr">
        <is>
          <t>351100300991700</t>
        </is>
      </c>
      <c r="B3115" s="5" t="inlineStr">
        <is>
          <t>SYLVANIA PANEL LED BORDE NEGRO 18W REDONDA EMPOTRAR</t>
        </is>
      </c>
      <c r="C3115" s="5" t="inlineStr">
        <is>
          <t>FERRETERIA GENERAL</t>
        </is>
      </c>
      <c r="D3115" s="11" t="n">
        <v>6</v>
      </c>
      <c r="E3115" s="12" t="n">
        <v>7701.09</v>
      </c>
      <c r="F3115" s="12" t="n">
        <v>20176.99</v>
      </c>
      <c r="G3115" s="14">
        <f>E3115/SUM(E$2:E$4165)</f>
        <v/>
      </c>
      <c r="H3115" s="14">
        <f>H3114+G3115</f>
        <v/>
      </c>
      <c r="I3115" s="5">
        <f>IF(H3115&lt;=p_rot_a,"A",IF(H3115&lt;=p_rot_b,"B","C"))</f>
        <v/>
      </c>
      <c r="J3115" s="5" t="inlineStr">
        <is>
          <t>NO</t>
        </is>
      </c>
    </row>
    <row r="3116">
      <c r="A3116" s="5" t="inlineStr">
        <is>
          <t>351100300991685</t>
        </is>
      </c>
      <c r="B3116" s="5" t="inlineStr">
        <is>
          <t>AKSI EXTENSION USO RUDO 8M NARANJA</t>
        </is>
      </c>
      <c r="C3116" s="5" t="inlineStr">
        <is>
          <t>ACCESORIOS ELECTRICOS Y CABLES</t>
        </is>
      </c>
      <c r="D3116" s="11" t="n">
        <v>6</v>
      </c>
      <c r="E3116" s="12" t="n">
        <v>7680.82</v>
      </c>
      <c r="F3116" s="12" t="n">
        <v>26519.32</v>
      </c>
      <c r="G3116" s="14">
        <f>E3116/SUM(E$2:E$4165)</f>
        <v/>
      </c>
      <c r="H3116" s="14">
        <f>H3115+G3116</f>
        <v/>
      </c>
      <c r="I3116" s="5">
        <f>IF(H3116&lt;=p_rot_a,"A",IF(H3116&lt;=p_rot_b,"B","C"))</f>
        <v/>
      </c>
      <c r="J3116" s="5" t="inlineStr">
        <is>
          <t>NO</t>
        </is>
      </c>
    </row>
    <row r="3117">
      <c r="A3117" s="5" t="inlineStr">
        <is>
          <t>351100300991910</t>
        </is>
      </c>
      <c r="B3117" s="5" t="inlineStr">
        <is>
          <t>GLADIATOR SOLDADURA MIG GASLESS 0.9MM 5KG A8/09/5/4</t>
        </is>
      </c>
      <c r="C3117" s="5" t="inlineStr">
        <is>
          <t>SIN CATEGORIA</t>
        </is>
      </c>
      <c r="D3117" s="11" t="n">
        <v>2</v>
      </c>
      <c r="E3117" s="12" t="n">
        <v>7680</v>
      </c>
      <c r="F3117" s="12" t="n">
        <v>26880</v>
      </c>
      <c r="G3117" s="14">
        <f>E3117/SUM(E$2:E$4165)</f>
        <v/>
      </c>
      <c r="H3117" s="14">
        <f>H3116+G3117</f>
        <v/>
      </c>
      <c r="I3117" s="5">
        <f>IF(H3117&lt;=p_rot_a,"A",IF(H3117&lt;=p_rot_b,"B","C"))</f>
        <v/>
      </c>
      <c r="J3117" s="5" t="inlineStr">
        <is>
          <t>NO</t>
        </is>
      </c>
    </row>
    <row r="3118">
      <c r="A3118" s="5" t="inlineStr">
        <is>
          <t>72652</t>
        </is>
      </c>
      <c r="B3118" s="5" t="inlineStr">
        <is>
          <t>TOTAL CARETA PLASTICA ESMERIL TSP631</t>
        </is>
      </c>
      <c r="C3118" s="5" t="inlineStr">
        <is>
          <t>FERRETERIA GENERAL</t>
        </is>
      </c>
      <c r="D3118" s="11" t="n">
        <v>9</v>
      </c>
      <c r="E3118" s="12" t="n">
        <v>7669.64</v>
      </c>
      <c r="F3118" s="12" t="n">
        <v>27939.69</v>
      </c>
      <c r="G3118" s="14">
        <f>E3118/SUM(E$2:E$4165)</f>
        <v/>
      </c>
      <c r="H3118" s="14">
        <f>H3117+G3118</f>
        <v/>
      </c>
      <c r="I3118" s="5">
        <f>IF(H3118&lt;=p_rot_a,"A",IF(H3118&lt;=p_rot_b,"B","C"))</f>
        <v/>
      </c>
      <c r="J3118" s="5" t="inlineStr">
        <is>
          <t>NO</t>
        </is>
      </c>
    </row>
    <row r="3119">
      <c r="A3119" s="5" t="inlineStr">
        <is>
          <t>73278</t>
        </is>
      </c>
      <c r="B3119" s="5" t="inlineStr">
        <is>
          <t>AMARRA PLASTICA NEGRA 6 PAQ 100 UND</t>
        </is>
      </c>
      <c r="C3119" s="5" t="inlineStr">
        <is>
          <t>FERRETERIA GENERAL</t>
        </is>
      </c>
      <c r="D3119" s="11" t="n">
        <v>441</v>
      </c>
      <c r="E3119" s="12" t="n">
        <v>7666.98</v>
      </c>
      <c r="F3119" s="12" t="n">
        <v>9815.139999999999</v>
      </c>
      <c r="G3119" s="14">
        <f>E3119/SUM(E$2:E$4165)</f>
        <v/>
      </c>
      <c r="H3119" s="14">
        <f>H3118+G3119</f>
        <v/>
      </c>
      <c r="I3119" s="5">
        <f>IF(H3119&lt;=p_rot_a,"A",IF(H3119&lt;=p_rot_b,"B","C"))</f>
        <v/>
      </c>
      <c r="J3119" s="5" t="inlineStr">
        <is>
          <t>NO</t>
        </is>
      </c>
    </row>
    <row r="3120">
      <c r="A3120" s="5" t="inlineStr">
        <is>
          <t>784611</t>
        </is>
      </c>
      <c r="B3120" s="5" t="inlineStr">
        <is>
          <t>TOTAL PIQUETA ALBANIL 300G THT713006</t>
        </is>
      </c>
      <c r="C3120" s="5" t="inlineStr">
        <is>
          <t>FERRETERIA GENERAL</t>
        </is>
      </c>
      <c r="D3120" s="11" t="n">
        <v>11</v>
      </c>
      <c r="E3120" s="12" t="n">
        <v>7662.11</v>
      </c>
      <c r="F3120" s="12" t="n">
        <v>25500.59</v>
      </c>
      <c r="G3120" s="14">
        <f>E3120/SUM(E$2:E$4165)</f>
        <v/>
      </c>
      <c r="H3120" s="14">
        <f>H3119+G3120</f>
        <v/>
      </c>
      <c r="I3120" s="5">
        <f>IF(H3120&lt;=p_rot_a,"A",IF(H3120&lt;=p_rot_b,"B","C"))</f>
        <v/>
      </c>
      <c r="J3120" s="5" t="inlineStr">
        <is>
          <t>NO</t>
        </is>
      </c>
    </row>
    <row r="3121">
      <c r="A3121" s="5" t="inlineStr">
        <is>
          <t>420420883</t>
        </is>
      </c>
      <c r="B3121" s="5" t="inlineStr">
        <is>
          <t>PROTECTO MADETEC BARNIZ POLIURETANO MD662 1 GL (3.785L)</t>
        </is>
      </c>
      <c r="C3121" s="5" t="inlineStr">
        <is>
          <t>SIN CATEGORIA</t>
        </is>
      </c>
      <c r="D3121" s="11" t="n">
        <v>1</v>
      </c>
      <c r="E3121" s="12" t="n">
        <v>7632.04</v>
      </c>
      <c r="F3121" s="12" t="n">
        <v>26712.13</v>
      </c>
      <c r="G3121" s="14">
        <f>E3121/SUM(E$2:E$4165)</f>
        <v/>
      </c>
      <c r="H3121" s="14">
        <f>H3120+G3121</f>
        <v/>
      </c>
      <c r="I3121" s="5">
        <f>IF(H3121&lt;=p_rot_a,"A",IF(H3121&lt;=p_rot_b,"B","C"))</f>
        <v/>
      </c>
      <c r="J3121" s="5" t="inlineStr">
        <is>
          <t>NO</t>
        </is>
      </c>
    </row>
    <row r="3122">
      <c r="A3122" s="5" t="inlineStr">
        <is>
          <t>73249</t>
        </is>
      </c>
      <c r="B3122" s="5" t="inlineStr">
        <is>
          <t>TOTAL ANTEOJO SEGURIDAD OSCURO TSP305</t>
        </is>
      </c>
      <c r="C3122" s="5" t="inlineStr">
        <is>
          <t>FERRETERIA GENERAL</t>
        </is>
      </c>
      <c r="D3122" s="11" t="n">
        <v>19</v>
      </c>
      <c r="E3122" s="12" t="n">
        <v>7628.39</v>
      </c>
      <c r="F3122" s="12" t="n">
        <v>19808.53</v>
      </c>
      <c r="G3122" s="14">
        <f>E3122/SUM(E$2:E$4165)</f>
        <v/>
      </c>
      <c r="H3122" s="14">
        <f>H3121+G3122</f>
        <v/>
      </c>
      <c r="I3122" s="5">
        <f>IF(H3122&lt;=p_rot_a,"A",IF(H3122&lt;=p_rot_b,"B","C"))</f>
        <v/>
      </c>
      <c r="J3122" s="5" t="inlineStr">
        <is>
          <t>NO</t>
        </is>
      </c>
    </row>
    <row r="3123">
      <c r="A3123" s="5" t="inlineStr">
        <is>
          <t>351100300992405</t>
        </is>
      </c>
      <c r="B3123" s="5" t="inlineStr">
        <is>
          <t>HERMEX TOPE DE PUERTA NEGRO TIPO DOMO TODO-6</t>
        </is>
      </c>
      <c r="C3123" s="5" t="inlineStr">
        <is>
          <t>PUERTAS</t>
        </is>
      </c>
      <c r="D3123" s="11" t="n">
        <v>26</v>
      </c>
      <c r="E3123" s="12" t="n">
        <v>7626.48</v>
      </c>
      <c r="F3123" s="12" t="n">
        <v>22028.14</v>
      </c>
      <c r="G3123" s="14">
        <f>E3123/SUM(E$2:E$4165)</f>
        <v/>
      </c>
      <c r="H3123" s="14">
        <f>H3122+G3123</f>
        <v/>
      </c>
      <c r="I3123" s="5">
        <f>IF(H3123&lt;=p_rot_a,"A",IF(H3123&lt;=p_rot_b,"B","C"))</f>
        <v/>
      </c>
      <c r="J3123" s="5" t="inlineStr">
        <is>
          <t>NO</t>
        </is>
      </c>
    </row>
    <row r="3124">
      <c r="A3124" s="5" t="inlineStr">
        <is>
          <t>71389</t>
        </is>
      </c>
      <c r="B3124" s="5" t="inlineStr">
        <is>
          <t>TORNILLO CARROCERIA 5/16 X 2 1/2</t>
        </is>
      </c>
      <c r="C3124" s="5" t="inlineStr">
        <is>
          <t>TORNILLERIA</t>
        </is>
      </c>
      <c r="D3124" s="11" t="n">
        <v>66</v>
      </c>
      <c r="E3124" s="12" t="n">
        <v>7621.73</v>
      </c>
      <c r="F3124" s="12" t="n">
        <v>10190.27</v>
      </c>
      <c r="G3124" s="14">
        <f>E3124/SUM(E$2:E$4165)</f>
        <v/>
      </c>
      <c r="H3124" s="14">
        <f>H3123+G3124</f>
        <v/>
      </c>
      <c r="I3124" s="5">
        <f>IF(H3124&lt;=p_rot_a,"A",IF(H3124&lt;=p_rot_b,"B","C"))</f>
        <v/>
      </c>
      <c r="J3124" s="5" t="inlineStr">
        <is>
          <t>NO</t>
        </is>
      </c>
    </row>
    <row r="3125">
      <c r="A3125" s="5" t="inlineStr">
        <is>
          <t>974</t>
        </is>
      </c>
      <c r="B3125" s="5" t="inlineStr">
        <is>
          <t>TAPON PVC 3 CON REGISTRO</t>
        </is>
      </c>
      <c r="C3125" s="5" t="inlineStr">
        <is>
          <t>TUBERIA PVC, CANOAS Y ACCESORIOS</t>
        </is>
      </c>
      <c r="D3125" s="11" t="n">
        <v>3</v>
      </c>
      <c r="E3125" s="12" t="n">
        <v>7621.13</v>
      </c>
      <c r="F3125" s="12" t="n">
        <v>10088.5</v>
      </c>
      <c r="G3125" s="14">
        <f>E3125/SUM(E$2:E$4165)</f>
        <v/>
      </c>
      <c r="H3125" s="14">
        <f>H3124+G3125</f>
        <v/>
      </c>
      <c r="I3125" s="5">
        <f>IF(H3125&lt;=p_rot_a,"A",IF(H3125&lt;=p_rot_b,"B","C"))</f>
        <v/>
      </c>
      <c r="J3125" s="5" t="inlineStr">
        <is>
          <t>NO</t>
        </is>
      </c>
    </row>
    <row r="3126">
      <c r="A3126" s="5" t="inlineStr">
        <is>
          <t>30167</t>
        </is>
      </c>
      <c r="B3126" s="5" t="inlineStr">
        <is>
          <t>EAGLE PLACA TOMA CORRIENTE  2132W AGUILA</t>
        </is>
      </c>
      <c r="C3126" s="5" t="inlineStr">
        <is>
          <t>ACCESORIOS ELECTRICOS Y CABLES</t>
        </is>
      </c>
      <c r="D3126" s="11" t="n">
        <v>68</v>
      </c>
      <c r="E3126" s="12" t="n">
        <v>7605.65</v>
      </c>
      <c r="F3126" s="12" t="n">
        <v>20500.21</v>
      </c>
      <c r="G3126" s="14">
        <f>E3126/SUM(E$2:E$4165)</f>
        <v/>
      </c>
      <c r="H3126" s="14">
        <f>H3125+G3126</f>
        <v/>
      </c>
      <c r="I3126" s="5">
        <f>IF(H3126&lt;=p_rot_a,"A",IF(H3126&lt;=p_rot_b,"B","C"))</f>
        <v/>
      </c>
      <c r="J3126" s="5" t="inlineStr">
        <is>
          <t>NO</t>
        </is>
      </c>
    </row>
    <row r="3127">
      <c r="A3127" s="5" t="inlineStr">
        <is>
          <t>74034</t>
        </is>
      </c>
      <c r="B3127" s="5" t="inlineStr">
        <is>
          <t>SUR MORTERO ACABADO MD450</t>
        </is>
      </c>
      <c r="C3127" s="5" t="inlineStr">
        <is>
          <t>SIN CATEGORIA</t>
        </is>
      </c>
      <c r="D3127" s="11" t="n">
        <v>5</v>
      </c>
      <c r="E3127" s="12" t="n">
        <v>7602.84</v>
      </c>
      <c r="F3127" s="12" t="n">
        <v>33026.04</v>
      </c>
      <c r="G3127" s="14">
        <f>E3127/SUM(E$2:E$4165)</f>
        <v/>
      </c>
      <c r="H3127" s="14">
        <f>H3126+G3127</f>
        <v/>
      </c>
      <c r="I3127" s="5">
        <f>IF(H3127&lt;=p_rot_a,"A",IF(H3127&lt;=p_rot_b,"B","C"))</f>
        <v/>
      </c>
      <c r="J3127" s="5" t="inlineStr">
        <is>
          <t>NO</t>
        </is>
      </c>
    </row>
    <row r="3128">
      <c r="A3128" s="5" t="inlineStr">
        <is>
          <t>73290</t>
        </is>
      </c>
      <c r="B3128" s="5" t="inlineStr">
        <is>
          <t>ARANDELA PRESION 5/16</t>
        </is>
      </c>
      <c r="C3128" s="5" t="inlineStr">
        <is>
          <t>TORNILLERIA</t>
        </is>
      </c>
      <c r="D3128" s="11" t="n">
        <v>194</v>
      </c>
      <c r="E3128" s="12" t="n">
        <v>7602.39</v>
      </c>
      <c r="F3128" s="12" t="n">
        <v>8255.09</v>
      </c>
      <c r="G3128" s="14">
        <f>E3128/SUM(E$2:E$4165)</f>
        <v/>
      </c>
      <c r="H3128" s="14">
        <f>H3127+G3128</f>
        <v/>
      </c>
      <c r="I3128" s="5">
        <f>IF(H3128&lt;=p_rot_a,"A",IF(H3128&lt;=p_rot_b,"B","C"))</f>
        <v/>
      </c>
      <c r="J3128" s="5" t="inlineStr">
        <is>
          <t>NO</t>
        </is>
      </c>
    </row>
    <row r="3129">
      <c r="A3129" s="5" t="inlineStr">
        <is>
          <t>73536</t>
        </is>
      </c>
      <c r="B3129" s="5" t="inlineStr">
        <is>
          <t>TOTAL GRAPA  1.2mm THT39102</t>
        </is>
      </c>
      <c r="C3129" s="5" t="inlineStr">
        <is>
          <t>FERRETERIA GENERAL</t>
        </is>
      </c>
      <c r="D3129" s="11" t="n">
        <v>22</v>
      </c>
      <c r="E3129" s="12" t="n">
        <v>7590.56</v>
      </c>
      <c r="F3129" s="12" t="n">
        <v>18495.58</v>
      </c>
      <c r="G3129" s="14">
        <f>E3129/SUM(E$2:E$4165)</f>
        <v/>
      </c>
      <c r="H3129" s="14">
        <f>H3128+G3129</f>
        <v/>
      </c>
      <c r="I3129" s="5">
        <f>IF(H3129&lt;=p_rot_a,"A",IF(H3129&lt;=p_rot_b,"B","C"))</f>
        <v/>
      </c>
      <c r="J3129" s="5" t="inlineStr">
        <is>
          <t>NO</t>
        </is>
      </c>
    </row>
    <row r="3130">
      <c r="A3130" s="5" t="inlineStr">
        <is>
          <t>9177</t>
        </is>
      </c>
      <c r="B3130" s="5" t="inlineStr">
        <is>
          <t>NIPLE 1/2 X 3 GALVANIZADO</t>
        </is>
      </c>
      <c r="C3130" s="5" t="inlineStr">
        <is>
          <t>FERRETERIA GENERAL</t>
        </is>
      </c>
      <c r="D3130" s="11" t="n">
        <v>32</v>
      </c>
      <c r="E3130" s="12" t="n">
        <v>7577.4</v>
      </c>
      <c r="F3130" s="12" t="n">
        <v>13563</v>
      </c>
      <c r="G3130" s="14">
        <f>E3130/SUM(E$2:E$4165)</f>
        <v/>
      </c>
      <c r="H3130" s="14">
        <f>H3129+G3130</f>
        <v/>
      </c>
      <c r="I3130" s="5">
        <f>IF(H3130&lt;=p_rot_a,"A",IF(H3130&lt;=p_rot_b,"B","C"))</f>
        <v/>
      </c>
      <c r="J3130" s="5" t="inlineStr">
        <is>
          <t>NO</t>
        </is>
      </c>
    </row>
    <row r="3131">
      <c r="A3131" s="5" t="inlineStr">
        <is>
          <t>71354</t>
        </is>
      </c>
      <c r="B3131" s="5" t="inlineStr">
        <is>
          <t>RESBALON NYLON</t>
        </is>
      </c>
      <c r="C3131" s="5" t="inlineStr">
        <is>
          <t>FERRETERIA GENERAL</t>
        </is>
      </c>
      <c r="D3131" s="11" t="n">
        <v>176</v>
      </c>
      <c r="E3131" s="12" t="n">
        <v>7570.83</v>
      </c>
      <c r="F3131" s="12" t="n">
        <v>19417.13</v>
      </c>
      <c r="G3131" s="14">
        <f>E3131/SUM(E$2:E$4165)</f>
        <v/>
      </c>
      <c r="H3131" s="14">
        <f>H3130+G3131</f>
        <v/>
      </c>
      <c r="I3131" s="5">
        <f>IF(H3131&lt;=p_rot_a,"A",IF(H3131&lt;=p_rot_b,"B","C"))</f>
        <v/>
      </c>
      <c r="J3131" s="5" t="inlineStr">
        <is>
          <t>NO</t>
        </is>
      </c>
    </row>
    <row r="3132">
      <c r="A3132" s="5" t="inlineStr">
        <is>
          <t>351100300991684</t>
        </is>
      </c>
      <c r="B3132" s="5" t="inlineStr">
        <is>
          <t>AKSI EXTENSION USO RUDO 4M NARANJA</t>
        </is>
      </c>
      <c r="C3132" s="5" t="inlineStr">
        <is>
          <t>ACCESORIOS ELECTRICOS Y CABLES</t>
        </is>
      </c>
      <c r="D3132" s="11" t="n">
        <v>8</v>
      </c>
      <c r="E3132" s="12" t="n">
        <v>7567.67</v>
      </c>
      <c r="F3132" s="12" t="n">
        <v>22793.6</v>
      </c>
      <c r="G3132" s="14">
        <f>E3132/SUM(E$2:E$4165)</f>
        <v/>
      </c>
      <c r="H3132" s="14">
        <f>H3131+G3132</f>
        <v/>
      </c>
      <c r="I3132" s="5">
        <f>IF(H3132&lt;=p_rot_a,"A",IF(H3132&lt;=p_rot_b,"B","C"))</f>
        <v/>
      </c>
      <c r="J3132" s="5" t="inlineStr">
        <is>
          <t>NO</t>
        </is>
      </c>
    </row>
    <row r="3133">
      <c r="A3133" s="5" t="inlineStr">
        <is>
          <t>30691</t>
        </is>
      </c>
      <c r="B3133" s="5" t="inlineStr">
        <is>
          <t>BTICINO OVAL APAGARDOR PARCHE P52</t>
        </is>
      </c>
      <c r="C3133" s="5" t="inlineStr">
        <is>
          <t>ACCESORIOS ELECTRICOS Y CABLES</t>
        </is>
      </c>
      <c r="D3133" s="11" t="n">
        <v>11</v>
      </c>
      <c r="E3133" s="12" t="n">
        <v>7544.91</v>
      </c>
      <c r="F3133" s="12" t="n">
        <v>21306.51</v>
      </c>
      <c r="G3133" s="14">
        <f>E3133/SUM(E$2:E$4165)</f>
        <v/>
      </c>
      <c r="H3133" s="14">
        <f>H3132+G3133</f>
        <v/>
      </c>
      <c r="I3133" s="5">
        <f>IF(H3133&lt;=p_rot_a,"A",IF(H3133&lt;=p_rot_b,"B","C"))</f>
        <v/>
      </c>
      <c r="J3133" s="5" t="inlineStr">
        <is>
          <t>NO</t>
        </is>
      </c>
    </row>
    <row r="3134">
      <c r="A3134" s="5" t="inlineStr">
        <is>
          <t>30573</t>
        </is>
      </c>
      <c r="B3134" s="5" t="inlineStr">
        <is>
          <t>VARILLA COPPERWELL 1.20 M</t>
        </is>
      </c>
      <c r="C3134" s="5" t="inlineStr">
        <is>
          <t>ACCESORIOS ELECTRICOS Y CABLES</t>
        </is>
      </c>
      <c r="D3134" s="11" t="n">
        <v>7</v>
      </c>
      <c r="E3134" s="12" t="n">
        <v>7543.59</v>
      </c>
      <c r="F3134" s="12" t="n">
        <v>25244.44</v>
      </c>
      <c r="G3134" s="14">
        <f>E3134/SUM(E$2:E$4165)</f>
        <v/>
      </c>
      <c r="H3134" s="14">
        <f>H3133+G3134</f>
        <v/>
      </c>
      <c r="I3134" s="5">
        <f>IF(H3134&lt;=p_rot_a,"A",IF(H3134&lt;=p_rot_b,"B","C"))</f>
        <v/>
      </c>
      <c r="J3134" s="5" t="inlineStr">
        <is>
          <t>NO</t>
        </is>
      </c>
    </row>
    <row r="3135">
      <c r="A3135" s="5" t="inlineStr">
        <is>
          <t>PINT-PA-0092</t>
        </is>
      </c>
      <c r="B3135" s="5" t="inlineStr">
        <is>
          <t>SUPRA SATIN BLANCO 1/4 VA3680-5</t>
        </is>
      </c>
      <c r="C3135" s="5" t="inlineStr">
        <is>
          <t>PINTURA ACRILICA</t>
        </is>
      </c>
      <c r="D3135" s="11" t="n">
        <v>5</v>
      </c>
      <c r="E3135" s="12" t="n">
        <v>7529.93</v>
      </c>
      <c r="F3135" s="12" t="n">
        <v>22994.18</v>
      </c>
      <c r="G3135" s="14">
        <f>E3135/SUM(E$2:E$4165)</f>
        <v/>
      </c>
      <c r="H3135" s="14">
        <f>H3134+G3135</f>
        <v/>
      </c>
      <c r="I3135" s="5">
        <f>IF(H3135&lt;=p_rot_a,"A",IF(H3135&lt;=p_rot_b,"B","C"))</f>
        <v/>
      </c>
      <c r="J3135" s="5" t="inlineStr">
        <is>
          <t>NO</t>
        </is>
      </c>
    </row>
    <row r="3136">
      <c r="A3136" s="5" t="inlineStr">
        <is>
          <t>72163</t>
        </is>
      </c>
      <c r="B3136" s="5" t="inlineStr">
        <is>
          <t>TOTAL MASCARA SOLDAR TSP9201</t>
        </is>
      </c>
      <c r="C3136" s="5" t="inlineStr">
        <is>
          <t>HERRAMIENTA ELECTRICA</t>
        </is>
      </c>
      <c r="D3136" s="11" t="n">
        <v>7</v>
      </c>
      <c r="E3136" s="12" t="n">
        <v>7505.06</v>
      </c>
      <c r="F3136" s="12" t="n">
        <v>21664.31</v>
      </c>
      <c r="G3136" s="14">
        <f>E3136/SUM(E$2:E$4165)</f>
        <v/>
      </c>
      <c r="H3136" s="14">
        <f>H3135+G3136</f>
        <v/>
      </c>
      <c r="I3136" s="5">
        <f>IF(H3136&lt;=p_rot_a,"A",IF(H3136&lt;=p_rot_b,"B","C"))</f>
        <v/>
      </c>
      <c r="J3136" s="5" t="inlineStr">
        <is>
          <t>NO</t>
        </is>
      </c>
    </row>
    <row r="3137">
      <c r="A3137" s="5" t="inlineStr">
        <is>
          <t>351100300991504</t>
        </is>
      </c>
      <c r="B3137" s="5" t="inlineStr">
        <is>
          <t>GLADIATOR ESMERILADORA 41/2 1200W AA915 /120L VV MANGO LARGO</t>
        </is>
      </c>
      <c r="C3137" s="5" t="inlineStr">
        <is>
          <t>SIN CATEGORIA</t>
        </is>
      </c>
      <c r="D3137" s="11" t="n">
        <v>3</v>
      </c>
      <c r="E3137" s="12" t="n">
        <v>7495.81</v>
      </c>
      <c r="F3137" s="12" t="n">
        <v>61951.31</v>
      </c>
      <c r="G3137" s="14">
        <f>E3137/SUM(E$2:E$4165)</f>
        <v/>
      </c>
      <c r="H3137" s="14">
        <f>H3136+G3137</f>
        <v/>
      </c>
      <c r="I3137" s="5">
        <f>IF(H3137&lt;=p_rot_a,"A",IF(H3137&lt;=p_rot_b,"B","C"))</f>
        <v/>
      </c>
      <c r="J3137" s="5" t="inlineStr">
        <is>
          <t>NO</t>
        </is>
      </c>
    </row>
    <row r="3138">
      <c r="A3138" s="5" t="inlineStr">
        <is>
          <t>72836</t>
        </is>
      </c>
      <c r="B3138" s="5" t="inlineStr">
        <is>
          <t>RODIN BOLA 2 PARCHE JUEGO</t>
        </is>
      </c>
      <c r="C3138" s="5" t="inlineStr">
        <is>
          <t>FERRETERIA GENERAL</t>
        </is>
      </c>
      <c r="D3138" s="11" t="n">
        <v>10</v>
      </c>
      <c r="E3138" s="12" t="n">
        <v>7474.17</v>
      </c>
      <c r="F3138" s="12" t="n">
        <v>20754.72</v>
      </c>
      <c r="G3138" s="14">
        <f>E3138/SUM(E$2:E$4165)</f>
        <v/>
      </c>
      <c r="H3138" s="14">
        <f>H3137+G3138</f>
        <v/>
      </c>
      <c r="I3138" s="5">
        <f>IF(H3138&lt;=p_rot_a,"A",IF(H3138&lt;=p_rot_b,"B","C"))</f>
        <v/>
      </c>
      <c r="J3138" s="5" t="inlineStr">
        <is>
          <t>NO</t>
        </is>
      </c>
    </row>
    <row r="3139">
      <c r="A3139" s="5" t="inlineStr">
        <is>
          <t>PINT-PA-0065</t>
        </is>
      </c>
      <c r="B3139" s="5" t="inlineStr">
        <is>
          <t>MULTICOLOR LATEX TERRACOTA MATE CUBETA</t>
        </is>
      </c>
      <c r="C3139" s="5" t="inlineStr">
        <is>
          <t>PINTURA ACRILICA</t>
        </is>
      </c>
      <c r="D3139" s="11" t="n">
        <v>1</v>
      </c>
      <c r="E3139" s="12" t="n">
        <v>7474.03</v>
      </c>
      <c r="F3139" s="12" t="n">
        <v>19469.03</v>
      </c>
      <c r="G3139" s="14">
        <f>E3139/SUM(E$2:E$4165)</f>
        <v/>
      </c>
      <c r="H3139" s="14">
        <f>H3138+G3139</f>
        <v/>
      </c>
      <c r="I3139" s="5">
        <f>IF(H3139&lt;=p_rot_a,"A",IF(H3139&lt;=p_rot_b,"B","C"))</f>
        <v/>
      </c>
      <c r="J3139" s="5" t="inlineStr">
        <is>
          <t>NO</t>
        </is>
      </c>
    </row>
    <row r="3140">
      <c r="A3140" s="5" t="inlineStr">
        <is>
          <t>60100003</t>
        </is>
      </c>
      <c r="B3140" s="5" t="inlineStr">
        <is>
          <t>$$ BOMBILLO LED 7W E27 100-240V WELLMAX 2100022</t>
        </is>
      </c>
      <c r="C3140" s="5" t="inlineStr">
        <is>
          <t>BOMBILLOS Y LAMPARAS</t>
        </is>
      </c>
      <c r="D3140" s="11" t="n">
        <v>21</v>
      </c>
      <c r="E3140" s="12" t="n">
        <v>7466.89</v>
      </c>
      <c r="F3140" s="12" t="n">
        <v>16215.79</v>
      </c>
      <c r="G3140" s="14">
        <f>E3140/SUM(E$2:E$4165)</f>
        <v/>
      </c>
      <c r="H3140" s="14">
        <f>H3139+G3140</f>
        <v/>
      </c>
      <c r="I3140" s="5">
        <f>IF(H3140&lt;=p_rot_a,"A",IF(H3140&lt;=p_rot_b,"B","C"))</f>
        <v/>
      </c>
      <c r="J3140" s="5" t="inlineStr">
        <is>
          <t>NO</t>
        </is>
      </c>
    </row>
    <row r="3141">
      <c r="A3141" s="5" t="inlineStr">
        <is>
          <t>39</t>
        </is>
      </c>
      <c r="B3141" s="5" t="inlineStr">
        <is>
          <t>FRAGUA AAA NARANJA</t>
        </is>
      </c>
      <c r="C3141" s="5" t="inlineStr">
        <is>
          <t>CERAMICAS, AZULEJOS, PORCELANATOS</t>
        </is>
      </c>
      <c r="D3141" s="11" t="n">
        <v>22</v>
      </c>
      <c r="E3141" s="12" t="n">
        <v>7465.49</v>
      </c>
      <c r="F3141" s="12" t="n">
        <v>24987.61</v>
      </c>
      <c r="G3141" s="14">
        <f>E3141/SUM(E$2:E$4165)</f>
        <v/>
      </c>
      <c r="H3141" s="14">
        <f>H3140+G3141</f>
        <v/>
      </c>
      <c r="I3141" s="5">
        <f>IF(H3141&lt;=p_rot_a,"A",IF(H3141&lt;=p_rot_b,"B","C"))</f>
        <v/>
      </c>
      <c r="J3141" s="5" t="inlineStr">
        <is>
          <t>NO</t>
        </is>
      </c>
    </row>
    <row r="3142">
      <c r="A3142" s="5" t="inlineStr">
        <is>
          <t>3307</t>
        </is>
      </c>
      <c r="B3142" s="5" t="inlineStr">
        <is>
          <t>BOTA DE HULE #42</t>
        </is>
      </c>
      <c r="C3142" s="5" t="inlineStr">
        <is>
          <t>FERRETERIA GENERAL</t>
        </is>
      </c>
      <c r="D3142" s="11" t="n">
        <v>5</v>
      </c>
      <c r="E3142" s="12" t="n">
        <v>7458.25</v>
      </c>
      <c r="F3142" s="12" t="n">
        <v>27685.75</v>
      </c>
      <c r="G3142" s="14">
        <f>E3142/SUM(E$2:E$4165)</f>
        <v/>
      </c>
      <c r="H3142" s="14">
        <f>H3141+G3142</f>
        <v/>
      </c>
      <c r="I3142" s="5">
        <f>IF(H3142&lt;=p_rot_a,"A",IF(H3142&lt;=p_rot_b,"B","C"))</f>
        <v/>
      </c>
      <c r="J3142" s="5" t="inlineStr">
        <is>
          <t>NO</t>
        </is>
      </c>
    </row>
    <row r="3143">
      <c r="A3143" s="5" t="inlineStr">
        <is>
          <t>351100300990794</t>
        </is>
      </c>
      <c r="B3143" s="5" t="inlineStr">
        <is>
          <t>TOTAL LLAVE FONTANERO 10 THT171006</t>
        </is>
      </c>
      <c r="C3143" s="5" t="inlineStr">
        <is>
          <t>FERRETERIA GENERAL</t>
        </is>
      </c>
      <c r="D3143" s="11" t="n">
        <v>7</v>
      </c>
      <c r="E3143" s="12" t="n">
        <v>7450.98</v>
      </c>
      <c r="F3143" s="12" t="n">
        <v>24216.93</v>
      </c>
      <c r="G3143" s="14">
        <f>E3143/SUM(E$2:E$4165)</f>
        <v/>
      </c>
      <c r="H3143" s="14">
        <f>H3142+G3143</f>
        <v/>
      </c>
      <c r="I3143" s="5">
        <f>IF(H3143&lt;=p_rot_a,"A",IF(H3143&lt;=p_rot_b,"B","C"))</f>
        <v/>
      </c>
      <c r="J3143" s="5" t="inlineStr">
        <is>
          <t>NO</t>
        </is>
      </c>
    </row>
    <row r="3144">
      <c r="A3144" s="5" t="inlineStr">
        <is>
          <t>72003</t>
        </is>
      </c>
      <c r="B3144" s="5" t="inlineStr">
        <is>
          <t>PICAPORTE 1 1/2  DORADO BLISTER  PID 115</t>
        </is>
      </c>
      <c r="C3144" s="5" t="inlineStr">
        <is>
          <t>PICAPORTES Y ALDABAS</t>
        </is>
      </c>
      <c r="D3144" s="11" t="n">
        <v>29</v>
      </c>
      <c r="E3144" s="12" t="n">
        <v>7430.67</v>
      </c>
      <c r="F3144" s="12" t="n">
        <v>13371.9</v>
      </c>
      <c r="G3144" s="14">
        <f>E3144/SUM(E$2:E$4165)</f>
        <v/>
      </c>
      <c r="H3144" s="14">
        <f>H3143+G3144</f>
        <v/>
      </c>
      <c r="I3144" s="5">
        <f>IF(H3144&lt;=p_rot_a,"A",IF(H3144&lt;=p_rot_b,"B","C"))</f>
        <v/>
      </c>
      <c r="J3144" s="5" t="inlineStr">
        <is>
          <t>NO</t>
        </is>
      </c>
    </row>
    <row r="3145">
      <c r="A3145" s="5" t="inlineStr">
        <is>
          <t>7535</t>
        </is>
      </c>
      <c r="B3145" s="5" t="inlineStr">
        <is>
          <t>GRAPA CON CLAVO 10MM 100U</t>
        </is>
      </c>
      <c r="C3145" s="5" t="inlineStr">
        <is>
          <t>FERRETERIA GENERAL</t>
        </is>
      </c>
      <c r="D3145" s="11" t="n">
        <v>18</v>
      </c>
      <c r="E3145" s="12" t="n">
        <v>7423.71</v>
      </c>
      <c r="F3145" s="12" t="n">
        <v>21587.31</v>
      </c>
      <c r="G3145" s="14">
        <f>E3145/SUM(E$2:E$4165)</f>
        <v/>
      </c>
      <c r="H3145" s="14">
        <f>H3144+G3145</f>
        <v/>
      </c>
      <c r="I3145" s="5">
        <f>IF(H3145&lt;=p_rot_a,"A",IF(H3145&lt;=p_rot_b,"B","C"))</f>
        <v/>
      </c>
      <c r="J3145" s="5" t="inlineStr">
        <is>
          <t>NO</t>
        </is>
      </c>
    </row>
    <row r="3146">
      <c r="A3146" s="5" t="inlineStr">
        <is>
          <t>32420396</t>
        </is>
      </c>
      <c r="B3146" s="5" t="inlineStr">
        <is>
          <t>TOTAL ESPATULA 10 THPUT25011/THPUT78250</t>
        </is>
      </c>
      <c r="C3146" s="5" t="inlineStr">
        <is>
          <t>FERRETERIA GENERAL</t>
        </is>
      </c>
      <c r="D3146" s="11" t="n">
        <v>9</v>
      </c>
      <c r="E3146" s="12" t="n">
        <v>7417.95</v>
      </c>
      <c r="F3146" s="12" t="n">
        <v>20802.9</v>
      </c>
      <c r="G3146" s="14">
        <f>E3146/SUM(E$2:E$4165)</f>
        <v/>
      </c>
      <c r="H3146" s="14">
        <f>H3145+G3146</f>
        <v/>
      </c>
      <c r="I3146" s="5">
        <f>IF(H3146&lt;=p_rot_a,"A",IF(H3146&lt;=p_rot_b,"B","C"))</f>
        <v/>
      </c>
      <c r="J3146" s="5" t="inlineStr">
        <is>
          <t>NO</t>
        </is>
      </c>
    </row>
    <row r="3147">
      <c r="A3147" s="5" t="inlineStr">
        <is>
          <t>961</t>
        </is>
      </c>
      <c r="B3147" s="5" t="inlineStr">
        <is>
          <t>REDUCCION PVC 1/2 X 3/4</t>
        </is>
      </c>
      <c r="C3147" s="5" t="inlineStr">
        <is>
          <t>TUBERIA PVC, CANOAS Y ACCESORIOS</t>
        </is>
      </c>
      <c r="D3147" s="11" t="n">
        <v>19</v>
      </c>
      <c r="E3147" s="12" t="n">
        <v>7417.21</v>
      </c>
      <c r="F3147" s="12" t="n">
        <v>8390.209999999999</v>
      </c>
      <c r="G3147" s="14">
        <f>E3147/SUM(E$2:E$4165)</f>
        <v/>
      </c>
      <c r="H3147" s="14">
        <f>H3146+G3147</f>
        <v/>
      </c>
      <c r="I3147" s="5">
        <f>IF(H3147&lt;=p_rot_a,"A",IF(H3147&lt;=p_rot_b,"B","C"))</f>
        <v/>
      </c>
      <c r="J3147" s="5" t="inlineStr">
        <is>
          <t>NO</t>
        </is>
      </c>
    </row>
    <row r="3148">
      <c r="A3148" s="5" t="inlineStr">
        <is>
          <t>3055</t>
        </is>
      </c>
      <c r="B3148" s="5" t="inlineStr">
        <is>
          <t>CH BREAKER 2X15</t>
        </is>
      </c>
      <c r="C3148" s="5" t="inlineStr">
        <is>
          <t>ACCESORIOS ELECTRICOS Y CABLES</t>
        </is>
      </c>
      <c r="D3148" s="11" t="n">
        <v>3</v>
      </c>
      <c r="E3148" s="12" t="n">
        <v>7414.73</v>
      </c>
      <c r="F3148" s="12" t="n">
        <v>36769.91</v>
      </c>
      <c r="G3148" s="14">
        <f>E3148/SUM(E$2:E$4165)</f>
        <v/>
      </c>
      <c r="H3148" s="14">
        <f>H3147+G3148</f>
        <v/>
      </c>
      <c r="I3148" s="5">
        <f>IF(H3148&lt;=p_rot_a,"A",IF(H3148&lt;=p_rot_b,"B","C"))</f>
        <v/>
      </c>
      <c r="J3148" s="5" t="inlineStr">
        <is>
          <t>NO</t>
        </is>
      </c>
    </row>
    <row r="3149">
      <c r="A3149" s="5" t="inlineStr">
        <is>
          <t>141</t>
        </is>
      </c>
      <c r="B3149" s="5" t="inlineStr">
        <is>
          <t>PEGAMIX BOLSA 3KG</t>
        </is>
      </c>
      <c r="C3149" s="5" t="inlineStr">
        <is>
          <t>MORTEROS, CEMENTOS</t>
        </is>
      </c>
      <c r="D3149" s="11" t="n">
        <v>122</v>
      </c>
      <c r="E3149" s="12" t="n">
        <v>7407.45</v>
      </c>
      <c r="F3149" s="12" t="n">
        <v>80973.45</v>
      </c>
      <c r="G3149" s="14">
        <f>E3149/SUM(E$2:E$4165)</f>
        <v/>
      </c>
      <c r="H3149" s="14">
        <f>H3148+G3149</f>
        <v/>
      </c>
      <c r="I3149" s="5">
        <f>IF(H3149&lt;=p_rot_a,"A",IF(H3149&lt;=p_rot_b,"B","C"))</f>
        <v/>
      </c>
      <c r="J3149" s="5" t="inlineStr">
        <is>
          <t>NO</t>
        </is>
      </c>
    </row>
    <row r="3150">
      <c r="A3150" s="5" t="inlineStr">
        <is>
          <t>351100300991476</t>
        </is>
      </c>
      <c r="B3150" s="5" t="inlineStr">
        <is>
          <t>GLADIATOR CARGADOR TPG813/20  REPUESTO</t>
        </is>
      </c>
      <c r="C3150" s="5" t="inlineStr">
        <is>
          <t>SIN CATEGORIA</t>
        </is>
      </c>
      <c r="D3150" s="11" t="n">
        <v>2</v>
      </c>
      <c r="E3150" s="12" t="n">
        <v>7407.04</v>
      </c>
      <c r="F3150" s="12" t="n">
        <v>20841.04</v>
      </c>
      <c r="G3150" s="14">
        <f>E3150/SUM(E$2:E$4165)</f>
        <v/>
      </c>
      <c r="H3150" s="14">
        <f>H3149+G3150</f>
        <v/>
      </c>
      <c r="I3150" s="5">
        <f>IF(H3150&lt;=p_rot_a,"A",IF(H3150&lt;=p_rot_b,"B","C"))</f>
        <v/>
      </c>
      <c r="J3150" s="5" t="inlineStr">
        <is>
          <t>NO</t>
        </is>
      </c>
    </row>
    <row r="3151">
      <c r="A3151" s="5" t="inlineStr">
        <is>
          <t>3290398</t>
        </is>
      </c>
      <c r="B3151" s="5" t="inlineStr">
        <is>
          <t>TEKBOND ESPONJA LIMPIEZA MAGICA MULTIUSO</t>
        </is>
      </c>
      <c r="C3151" s="5" t="inlineStr">
        <is>
          <t>FERRETERIA GENERAL</t>
        </is>
      </c>
      <c r="D3151" s="11" t="n">
        <v>6</v>
      </c>
      <c r="E3151" s="12" t="n">
        <v>7398.6</v>
      </c>
      <c r="F3151" s="12" t="n">
        <v>24656.1</v>
      </c>
      <c r="G3151" s="14">
        <f>E3151/SUM(E$2:E$4165)</f>
        <v/>
      </c>
      <c r="H3151" s="14">
        <f>H3150+G3151</f>
        <v/>
      </c>
      <c r="I3151" s="5">
        <f>IF(H3151&lt;=p_rot_a,"A",IF(H3151&lt;=p_rot_b,"B","C"))</f>
        <v/>
      </c>
      <c r="J3151" s="5" t="inlineStr">
        <is>
          <t>NO</t>
        </is>
      </c>
    </row>
    <row r="3152">
      <c r="A3152" s="5" t="inlineStr">
        <is>
          <t>351100300991870</t>
        </is>
      </c>
      <c r="B3152" s="5" t="inlineStr">
        <is>
          <t>TOTAL ALICATE PUNTAS 6 EN 1 THTMF286</t>
        </is>
      </c>
      <c r="C3152" s="5" t="inlineStr">
        <is>
          <t>FERRETERIA GENERAL</t>
        </is>
      </c>
      <c r="D3152" s="11" t="n">
        <v>5</v>
      </c>
      <c r="E3152" s="12" t="n">
        <v>7389.78</v>
      </c>
      <c r="F3152" s="12" t="n">
        <v>25864.23</v>
      </c>
      <c r="G3152" s="14">
        <f>E3152/SUM(E$2:E$4165)</f>
        <v/>
      </c>
      <c r="H3152" s="14">
        <f>H3151+G3152</f>
        <v/>
      </c>
      <c r="I3152" s="5">
        <f>IF(H3152&lt;=p_rot_a,"A",IF(H3152&lt;=p_rot_b,"B","C"))</f>
        <v/>
      </c>
      <c r="J3152" s="5" t="inlineStr">
        <is>
          <t>NO</t>
        </is>
      </c>
    </row>
    <row r="3153">
      <c r="A3153" s="5" t="inlineStr">
        <is>
          <t>7855</t>
        </is>
      </c>
      <c r="B3153" s="5" t="inlineStr">
        <is>
          <t>CONECTOR EMT 1</t>
        </is>
      </c>
      <c r="C3153" s="5" t="inlineStr">
        <is>
          <t>ACCESORIOS ELECTRICOS Y CABLES</t>
        </is>
      </c>
      <c r="D3153" s="11" t="n">
        <v>34</v>
      </c>
      <c r="E3153" s="12" t="n">
        <v>7386.42</v>
      </c>
      <c r="F3153" s="12" t="n">
        <v>14373.23</v>
      </c>
      <c r="G3153" s="14">
        <f>E3153/SUM(E$2:E$4165)</f>
        <v/>
      </c>
      <c r="H3153" s="14">
        <f>H3152+G3153</f>
        <v/>
      </c>
      <c r="I3153" s="5">
        <f>IF(H3153&lt;=p_rot_a,"A",IF(H3153&lt;=p_rot_b,"B","C"))</f>
        <v/>
      </c>
      <c r="J3153" s="5" t="inlineStr">
        <is>
          <t>NO</t>
        </is>
      </c>
    </row>
    <row r="3154">
      <c r="A3154" s="5" t="inlineStr">
        <is>
          <t>9178</t>
        </is>
      </c>
      <c r="B3154" s="5" t="inlineStr">
        <is>
          <t>NIPLE PLASTICO P/LLAVE EMPOTRAR  L650</t>
        </is>
      </c>
      <c r="C3154" s="5" t="inlineStr">
        <is>
          <t>FERRETERIA GENERAL</t>
        </is>
      </c>
      <c r="D3154" s="11" t="n">
        <v>39</v>
      </c>
      <c r="E3154" s="12" t="n">
        <v>7368.06</v>
      </c>
      <c r="F3154" s="12" t="n">
        <v>16187.61</v>
      </c>
      <c r="G3154" s="14">
        <f>E3154/SUM(E$2:E$4165)</f>
        <v/>
      </c>
      <c r="H3154" s="14">
        <f>H3153+G3154</f>
        <v/>
      </c>
      <c r="I3154" s="5">
        <f>IF(H3154&lt;=p_rot_a,"A",IF(H3154&lt;=p_rot_b,"B","C"))</f>
        <v/>
      </c>
      <c r="J3154" s="5" t="inlineStr">
        <is>
          <t>NO</t>
        </is>
      </c>
    </row>
    <row r="3155">
      <c r="A3155" s="5" t="inlineStr">
        <is>
          <t>351100300990423</t>
        </is>
      </c>
      <c r="B3155" s="5" t="inlineStr">
        <is>
          <t>TOTAL ESCUADRA TOPE 12 TMT61126</t>
        </is>
      </c>
      <c r="C3155" s="5" t="inlineStr">
        <is>
          <t>FERRETERIA GENERAL</t>
        </is>
      </c>
      <c r="D3155" s="11" t="n">
        <v>6</v>
      </c>
      <c r="E3155" s="12" t="n">
        <v>7318.22</v>
      </c>
      <c r="F3155" s="12" t="n">
        <v>25932.74</v>
      </c>
      <c r="G3155" s="14">
        <f>E3155/SUM(E$2:E$4165)</f>
        <v/>
      </c>
      <c r="H3155" s="14">
        <f>H3154+G3155</f>
        <v/>
      </c>
      <c r="I3155" s="5">
        <f>IF(H3155&lt;=p_rot_a,"A",IF(H3155&lt;=p_rot_b,"B","C"))</f>
        <v/>
      </c>
      <c r="J3155" s="5" t="inlineStr">
        <is>
          <t>NO</t>
        </is>
      </c>
    </row>
    <row r="3156">
      <c r="A3156" s="5" t="inlineStr">
        <is>
          <t>71086</t>
        </is>
      </c>
      <c r="B3156" s="5" t="inlineStr">
        <is>
          <t>MANGUERA ABASTO MONOCOMANDO 3/8 X 10MM</t>
        </is>
      </c>
      <c r="C3156" s="5" t="inlineStr">
        <is>
          <t>FERRETERIA GENERAL</t>
        </is>
      </c>
      <c r="D3156" s="11" t="n">
        <v>10</v>
      </c>
      <c r="E3156" s="12" t="n">
        <v>7293.68</v>
      </c>
      <c r="F3156" s="12" t="n">
        <v>19026.5</v>
      </c>
      <c r="G3156" s="14">
        <f>E3156/SUM(E$2:E$4165)</f>
        <v/>
      </c>
      <c r="H3156" s="14">
        <f>H3155+G3156</f>
        <v/>
      </c>
      <c r="I3156" s="5">
        <f>IF(H3156&lt;=p_rot_a,"A",IF(H3156&lt;=p_rot_b,"B","C"))</f>
        <v/>
      </c>
      <c r="J3156" s="5" t="inlineStr">
        <is>
          <t>NO</t>
        </is>
      </c>
    </row>
    <row r="3157">
      <c r="A3157" s="5" t="inlineStr">
        <is>
          <t>30113</t>
        </is>
      </c>
      <c r="B3157" s="5" t="inlineStr">
        <is>
          <t>AGUILA EXTENSION ELECTRICA 3.6 MTS / 12</t>
        </is>
      </c>
      <c r="C3157" s="5" t="inlineStr">
        <is>
          <t>ACCESORIOS ELECTRICOS Y CABLES</t>
        </is>
      </c>
      <c r="D3157" s="11" t="n">
        <v>9</v>
      </c>
      <c r="E3157" s="12" t="n">
        <v>7290.25</v>
      </c>
      <c r="F3157" s="12" t="n">
        <v>25193.88</v>
      </c>
      <c r="G3157" s="14">
        <f>E3157/SUM(E$2:E$4165)</f>
        <v/>
      </c>
      <c r="H3157" s="14">
        <f>H3156+G3157</f>
        <v/>
      </c>
      <c r="I3157" s="5">
        <f>IF(H3157&lt;=p_rot_a,"A",IF(H3157&lt;=p_rot_b,"B","C"))</f>
        <v/>
      </c>
      <c r="J3157" s="5" t="inlineStr">
        <is>
          <t>NO</t>
        </is>
      </c>
    </row>
    <row r="3158">
      <c r="A3158" s="5" t="inlineStr">
        <is>
          <t>17195</t>
        </is>
      </c>
      <c r="B3158" s="5" t="inlineStr">
        <is>
          <t>TORNILLO ANCLAJE 3/8 X 2 1/4</t>
        </is>
      </c>
      <c r="C3158" s="5" t="inlineStr">
        <is>
          <t>TORNILLERIA</t>
        </is>
      </c>
      <c r="D3158" s="11" t="n">
        <v>69</v>
      </c>
      <c r="E3158" s="12" t="n">
        <v>7274.32</v>
      </c>
      <c r="F3158" s="12" t="n">
        <v>16384.23</v>
      </c>
      <c r="G3158" s="14">
        <f>E3158/SUM(E$2:E$4165)</f>
        <v/>
      </c>
      <c r="H3158" s="14">
        <f>H3157+G3158</f>
        <v/>
      </c>
      <c r="I3158" s="5">
        <f>IF(H3158&lt;=p_rot_a,"A",IF(H3158&lt;=p_rot_b,"B","C"))</f>
        <v/>
      </c>
      <c r="J3158" s="5" t="inlineStr">
        <is>
          <t>NO</t>
        </is>
      </c>
    </row>
    <row r="3159">
      <c r="A3159" s="5" t="inlineStr">
        <is>
          <t>30512</t>
        </is>
      </c>
      <c r="B3159" s="5" t="inlineStr">
        <is>
          <t>BREAKER PARCHE 2 POLOS 60 AMP AMERICAN ELECTRIC</t>
        </is>
      </c>
      <c r="C3159" s="5" t="inlineStr">
        <is>
          <t>SIN CATEGORIA</t>
        </is>
      </c>
      <c r="D3159" s="11" t="n">
        <v>2</v>
      </c>
      <c r="E3159" s="12" t="n">
        <v>7267.5</v>
      </c>
      <c r="F3159" s="12" t="n">
        <v>23417.5</v>
      </c>
      <c r="G3159" s="14">
        <f>E3159/SUM(E$2:E$4165)</f>
        <v/>
      </c>
      <c r="H3159" s="14">
        <f>H3158+G3159</f>
        <v/>
      </c>
      <c r="I3159" s="5">
        <f>IF(H3159&lt;=p_rot_a,"A",IF(H3159&lt;=p_rot_b,"B","C"))</f>
        <v/>
      </c>
      <c r="J3159" s="5" t="inlineStr">
        <is>
          <t>NO</t>
        </is>
      </c>
    </row>
    <row r="3160">
      <c r="A3160" s="5" t="inlineStr">
        <is>
          <t>30546</t>
        </is>
      </c>
      <c r="B3160" s="5" t="inlineStr">
        <is>
          <t>CLASE A TUBO CONDUIT 2 TIPO A UL**</t>
        </is>
      </c>
      <c r="C3160" s="5" t="inlineStr">
        <is>
          <t>ACCESORIOS ELECTRICOS Y CABLES</t>
        </is>
      </c>
      <c r="D3160" s="11" t="n">
        <v>4</v>
      </c>
      <c r="E3160" s="12" t="n">
        <v>7266.62</v>
      </c>
      <c r="F3160" s="12" t="n">
        <v>23610.62</v>
      </c>
      <c r="G3160" s="14">
        <f>E3160/SUM(E$2:E$4165)</f>
        <v/>
      </c>
      <c r="H3160" s="14">
        <f>H3159+G3160</f>
        <v/>
      </c>
      <c r="I3160" s="5">
        <f>IF(H3160&lt;=p_rot_a,"A",IF(H3160&lt;=p_rot_b,"B","C"))</f>
        <v/>
      </c>
      <c r="J3160" s="5" t="inlineStr">
        <is>
          <t>NO</t>
        </is>
      </c>
    </row>
    <row r="3161">
      <c r="A3161" s="5" t="inlineStr">
        <is>
          <t>10180010</t>
        </is>
      </c>
      <c r="B3161" s="5" t="inlineStr">
        <is>
          <t>PERLING TIPO C 2X4 1.50MM 1/16 NEGRO</t>
        </is>
      </c>
      <c r="C3161" s="5" t="inlineStr">
        <is>
          <t>PERLING</t>
        </is>
      </c>
      <c r="D3161" s="11" t="n">
        <v>6</v>
      </c>
      <c r="E3161" s="12" t="n">
        <v>7258.93</v>
      </c>
      <c r="F3161" s="12" t="n">
        <v>49958.53</v>
      </c>
      <c r="G3161" s="14">
        <f>E3161/SUM(E$2:E$4165)</f>
        <v/>
      </c>
      <c r="H3161" s="14">
        <f>H3160+G3161</f>
        <v/>
      </c>
      <c r="I3161" s="5">
        <f>IF(H3161&lt;=p_rot_a,"A",IF(H3161&lt;=p_rot_b,"B","C"))</f>
        <v/>
      </c>
      <c r="J3161" s="5" t="inlineStr">
        <is>
          <t>NO</t>
        </is>
      </c>
    </row>
    <row r="3162">
      <c r="A3162" s="5" t="inlineStr">
        <is>
          <t>420420935</t>
        </is>
      </c>
      <c r="B3162" s="5" t="inlineStr">
        <is>
          <t>PROTECTO DRY-BLOCK MATE BASE DEEP 1 GL (3.785L)</t>
        </is>
      </c>
      <c r="C3162" s="5" t="inlineStr">
        <is>
          <t>SIN CATEGORIA</t>
        </is>
      </c>
      <c r="D3162" s="11" t="n">
        <v>2</v>
      </c>
      <c r="E3162" s="12" t="n">
        <v>7250.26</v>
      </c>
      <c r="F3162" s="12" t="n">
        <v>27433.63</v>
      </c>
      <c r="G3162" s="14">
        <f>E3162/SUM(E$2:E$4165)</f>
        <v/>
      </c>
      <c r="H3162" s="14">
        <f>H3161+G3162</f>
        <v/>
      </c>
      <c r="I3162" s="5">
        <f>IF(H3162&lt;=p_rot_a,"A",IF(H3162&lt;=p_rot_b,"B","C"))</f>
        <v/>
      </c>
      <c r="J3162" s="5" t="inlineStr">
        <is>
          <t>NO</t>
        </is>
      </c>
    </row>
    <row r="3163">
      <c r="A3163" s="5" t="inlineStr">
        <is>
          <t>71056</t>
        </is>
      </c>
      <c r="B3163" s="5" t="inlineStr">
        <is>
          <t>DESOXIDANTE 1LITRO</t>
        </is>
      </c>
      <c r="C3163" s="5" t="inlineStr">
        <is>
          <t>FERRETERIA GENERAL</t>
        </is>
      </c>
      <c r="D3163" s="11" t="n">
        <v>6</v>
      </c>
      <c r="E3163" s="12" t="n">
        <v>7236.19</v>
      </c>
      <c r="F3163" s="12" t="n">
        <v>24989.5</v>
      </c>
      <c r="G3163" s="14">
        <f>E3163/SUM(E$2:E$4165)</f>
        <v/>
      </c>
      <c r="H3163" s="14">
        <f>H3162+G3163</f>
        <v/>
      </c>
      <c r="I3163" s="5">
        <f>IF(H3163&lt;=p_rot_a,"A",IF(H3163&lt;=p_rot_b,"B","C"))</f>
        <v/>
      </c>
      <c r="J3163" s="5" t="inlineStr">
        <is>
          <t>NO</t>
        </is>
      </c>
    </row>
    <row r="3164">
      <c r="A3164" s="5" t="inlineStr">
        <is>
          <t>30643</t>
        </is>
      </c>
      <c r="B3164" s="5" t="inlineStr">
        <is>
          <t>UNION EMT 1/2 PRESION</t>
        </is>
      </c>
      <c r="C3164" s="5" t="inlineStr">
        <is>
          <t>ACCESORIOS ELECTRICOS Y CABLES</t>
        </is>
      </c>
      <c r="D3164" s="11" t="n">
        <v>19</v>
      </c>
      <c r="E3164" s="12" t="n">
        <v>7233.16</v>
      </c>
      <c r="F3164" s="12" t="n">
        <v>10549.53</v>
      </c>
      <c r="G3164" s="14">
        <f>E3164/SUM(E$2:E$4165)</f>
        <v/>
      </c>
      <c r="H3164" s="14">
        <f>H3163+G3164</f>
        <v/>
      </c>
      <c r="I3164" s="5">
        <f>IF(H3164&lt;=p_rot_a,"A",IF(H3164&lt;=p_rot_b,"B","C"))</f>
        <v/>
      </c>
      <c r="J3164" s="5" t="inlineStr">
        <is>
          <t>NO</t>
        </is>
      </c>
    </row>
    <row r="3165">
      <c r="A3165" s="5" t="inlineStr">
        <is>
          <t>351100300990156</t>
        </is>
      </c>
      <c r="B3165" s="5" t="inlineStr">
        <is>
          <t>TOTAL GATA HIDRAULICA 2 TON THT10821</t>
        </is>
      </c>
      <c r="C3165" s="5" t="inlineStr">
        <is>
          <t>SIN CATEGORIA</t>
        </is>
      </c>
      <c r="D3165" s="11" t="n">
        <v>1</v>
      </c>
      <c r="E3165" s="12" t="n">
        <v>7221.52</v>
      </c>
      <c r="F3165" s="12" t="n">
        <v>27854.44</v>
      </c>
      <c r="G3165" s="14">
        <f>E3165/SUM(E$2:E$4165)</f>
        <v/>
      </c>
      <c r="H3165" s="14">
        <f>H3164+G3165</f>
        <v/>
      </c>
      <c r="I3165" s="5">
        <f>IF(H3165&lt;=p_rot_a,"A",IF(H3165&lt;=p_rot_b,"B","C"))</f>
        <v/>
      </c>
      <c r="J3165" s="5" t="inlineStr">
        <is>
          <t>NO</t>
        </is>
      </c>
    </row>
    <row r="3166">
      <c r="A3166" s="5" t="inlineStr">
        <is>
          <t>30278</t>
        </is>
      </c>
      <c r="B3166" s="5" t="inlineStr">
        <is>
          <t>TANIA BREAKER 1X30</t>
        </is>
      </c>
      <c r="C3166" s="5" t="inlineStr">
        <is>
          <t>ACCESORIOS ELECTRICOS Y CABLES</t>
        </is>
      </c>
      <c r="D3166" s="11" t="n">
        <v>3</v>
      </c>
      <c r="E3166" s="12" t="n">
        <v>7217</v>
      </c>
      <c r="F3166" s="12" t="n">
        <v>13930.09</v>
      </c>
      <c r="G3166" s="14">
        <f>E3166/SUM(E$2:E$4165)</f>
        <v/>
      </c>
      <c r="H3166" s="14">
        <f>H3165+G3166</f>
        <v/>
      </c>
      <c r="I3166" s="5">
        <f>IF(H3166&lt;=p_rot_a,"A",IF(H3166&lt;=p_rot_b,"B","C"))</f>
        <v/>
      </c>
      <c r="J3166" s="5" t="inlineStr">
        <is>
          <t>NO</t>
        </is>
      </c>
    </row>
    <row r="3167">
      <c r="A3167" s="5" t="inlineStr">
        <is>
          <t>0912123</t>
        </is>
      </c>
      <c r="B3167" s="5" t="inlineStr">
        <is>
          <t>ESCALERA MADERA 6 PELDAÑOS</t>
        </is>
      </c>
      <c r="C3167" s="5" t="inlineStr">
        <is>
          <t>SIN CATEGORIA</t>
        </is>
      </c>
      <c r="D3167" s="11" t="n">
        <v>1</v>
      </c>
      <c r="E3167" s="12" t="n">
        <v>7200</v>
      </c>
      <c r="F3167" s="12" t="n">
        <v>25200</v>
      </c>
      <c r="G3167" s="14">
        <f>E3167/SUM(E$2:E$4165)</f>
        <v/>
      </c>
      <c r="H3167" s="14">
        <f>H3166+G3167</f>
        <v/>
      </c>
      <c r="I3167" s="5">
        <f>IF(H3167&lt;=p_rot_a,"A",IF(H3167&lt;=p_rot_b,"B","C"))</f>
        <v/>
      </c>
      <c r="J3167" s="5" t="inlineStr">
        <is>
          <t>NO</t>
        </is>
      </c>
    </row>
    <row r="3168">
      <c r="A3168" s="5" t="inlineStr">
        <is>
          <t>71899</t>
        </is>
      </c>
      <c r="B3168" s="5" t="inlineStr">
        <is>
          <t>TOTAL GUANTE TELA C/PUNTOS TSP11102</t>
        </is>
      </c>
      <c r="C3168" s="5" t="inlineStr">
        <is>
          <t>FERRETERIA GENERAL</t>
        </is>
      </c>
      <c r="D3168" s="11" t="n">
        <v>17</v>
      </c>
      <c r="E3168" s="12" t="n">
        <v>7184.42</v>
      </c>
      <c r="F3168" s="12" t="n">
        <v>11177.72</v>
      </c>
      <c r="G3168" s="14">
        <f>E3168/SUM(E$2:E$4165)</f>
        <v/>
      </c>
      <c r="H3168" s="14">
        <f>H3167+G3168</f>
        <v/>
      </c>
      <c r="I3168" s="5">
        <f>IF(H3168&lt;=p_rot_a,"A",IF(H3168&lt;=p_rot_b,"B","C"))</f>
        <v/>
      </c>
      <c r="J3168" s="5" t="inlineStr">
        <is>
          <t>NO</t>
        </is>
      </c>
    </row>
    <row r="3169">
      <c r="A3169" s="5" t="inlineStr">
        <is>
          <t>72595</t>
        </is>
      </c>
      <c r="B3169" s="5" t="inlineStr">
        <is>
          <t>BOTA DE HULE #40</t>
        </is>
      </c>
      <c r="C3169" s="5" t="inlineStr">
        <is>
          <t>FERRETERIA GENERAL</t>
        </is>
      </c>
      <c r="D3169" s="11" t="n">
        <v>3</v>
      </c>
      <c r="E3169" s="12" t="n">
        <v>7179.13</v>
      </c>
      <c r="F3169" s="12" t="n">
        <v>20742.13</v>
      </c>
      <c r="G3169" s="14">
        <f>E3169/SUM(E$2:E$4165)</f>
        <v/>
      </c>
      <c r="H3169" s="14">
        <f>H3168+G3169</f>
        <v/>
      </c>
      <c r="I3169" s="5">
        <f>IF(H3169&lt;=p_rot_a,"A",IF(H3169&lt;=p_rot_b,"B","C"))</f>
        <v/>
      </c>
      <c r="J3169" s="5" t="inlineStr">
        <is>
          <t>NO</t>
        </is>
      </c>
    </row>
    <row r="3170">
      <c r="A3170" s="5" t="inlineStr">
        <is>
          <t>71789</t>
        </is>
      </c>
      <c r="B3170" s="5" t="inlineStr">
        <is>
          <t>ARANDELA PLANA 1/2</t>
        </is>
      </c>
      <c r="C3170" s="5" t="inlineStr">
        <is>
          <t>TORNILLERIA</t>
        </is>
      </c>
      <c r="D3170" s="11" t="n">
        <v>160</v>
      </c>
      <c r="E3170" s="12" t="n">
        <v>7174.16</v>
      </c>
      <c r="F3170" s="12" t="n">
        <v>10801.06</v>
      </c>
      <c r="G3170" s="14">
        <f>E3170/SUM(E$2:E$4165)</f>
        <v/>
      </c>
      <c r="H3170" s="14">
        <f>H3169+G3170</f>
        <v/>
      </c>
      <c r="I3170" s="5">
        <f>IF(H3170&lt;=p_rot_a,"A",IF(H3170&lt;=p_rot_b,"B","C"))</f>
        <v/>
      </c>
      <c r="J3170" s="5" t="inlineStr">
        <is>
          <t>NO</t>
        </is>
      </c>
    </row>
    <row r="3171">
      <c r="A3171" s="5" t="inlineStr">
        <is>
          <t>3290417</t>
        </is>
      </c>
      <c r="B3171" s="5" t="inlineStr">
        <is>
          <t>NOVA EXTENSION PINTOR 122CM EXP 12448</t>
        </is>
      </c>
      <c r="C3171" s="5" t="inlineStr">
        <is>
          <t>PINTURAS Y SELLADORES</t>
        </is>
      </c>
      <c r="D3171" s="11" t="n">
        <v>4</v>
      </c>
      <c r="E3171" s="12" t="n">
        <v>7173.15</v>
      </c>
      <c r="F3171" s="12" t="n">
        <v>22073.65</v>
      </c>
      <c r="G3171" s="14">
        <f>E3171/SUM(E$2:E$4165)</f>
        <v/>
      </c>
      <c r="H3171" s="14">
        <f>H3170+G3171</f>
        <v/>
      </c>
      <c r="I3171" s="5">
        <f>IF(H3171&lt;=p_rot_a,"A",IF(H3171&lt;=p_rot_b,"B","C"))</f>
        <v/>
      </c>
      <c r="J3171" s="5" t="inlineStr">
        <is>
          <t>NO</t>
        </is>
      </c>
    </row>
    <row r="3172">
      <c r="A3172" s="5" t="inlineStr">
        <is>
          <t>990570</t>
        </is>
      </c>
      <c r="B3172" s="5" t="inlineStr">
        <is>
          <t>MANGUERA ABASTO MONOCOMANDO 1/2 X 10MM</t>
        </is>
      </c>
      <c r="C3172" s="5" t="inlineStr">
        <is>
          <t>GRIFERIA - ACC. BAÑO Y COCINA</t>
        </is>
      </c>
      <c r="D3172" s="11" t="n">
        <v>14</v>
      </c>
      <c r="E3172" s="12" t="n">
        <v>7172.91</v>
      </c>
      <c r="F3172" s="12" t="n">
        <v>21642.75</v>
      </c>
      <c r="G3172" s="14">
        <f>E3172/SUM(E$2:E$4165)</f>
        <v/>
      </c>
      <c r="H3172" s="14">
        <f>H3171+G3172</f>
        <v/>
      </c>
      <c r="I3172" s="5">
        <f>IF(H3172&lt;=p_rot_a,"A",IF(H3172&lt;=p_rot_b,"B","C"))</f>
        <v/>
      </c>
      <c r="J3172" s="5" t="inlineStr">
        <is>
          <t>NO</t>
        </is>
      </c>
    </row>
    <row r="3173">
      <c r="A3173" s="5" t="inlineStr">
        <is>
          <t>101116</t>
        </is>
      </c>
      <c r="B3173" s="5" t="inlineStr">
        <is>
          <t>TOTAL PISTOLA BARRA SILICON ELECTRICA UTT101116</t>
        </is>
      </c>
      <c r="C3173" s="5" t="inlineStr">
        <is>
          <t>HERRAMIENTA ELECTRICA</t>
        </is>
      </c>
      <c r="D3173" s="11" t="n">
        <v>6</v>
      </c>
      <c r="E3173" s="12" t="n">
        <v>7168.38</v>
      </c>
      <c r="F3173" s="12" t="n">
        <v>26377.98</v>
      </c>
      <c r="G3173" s="14">
        <f>E3173/SUM(E$2:E$4165)</f>
        <v/>
      </c>
      <c r="H3173" s="14">
        <f>H3172+G3173</f>
        <v/>
      </c>
      <c r="I3173" s="5">
        <f>IF(H3173&lt;=p_rot_a,"A",IF(H3173&lt;=p_rot_b,"B","C"))</f>
        <v/>
      </c>
      <c r="J3173" s="5" t="inlineStr">
        <is>
          <t>NO</t>
        </is>
      </c>
    </row>
    <row r="3174">
      <c r="A3174" s="5" t="inlineStr">
        <is>
          <t>351100300991354</t>
        </is>
      </c>
      <c r="B3174" s="5" t="inlineStr">
        <is>
          <t>TACTIX ORGANIZADOR 25X50X16 22 COMP 320632</t>
        </is>
      </c>
      <c r="C3174" s="5" t="inlineStr">
        <is>
          <t>FERRETERIA GENERAL</t>
        </is>
      </c>
      <c r="D3174" s="11" t="n">
        <v>2</v>
      </c>
      <c r="E3174" s="12" t="n">
        <v>7168</v>
      </c>
      <c r="F3174" s="12" t="n">
        <v>25088</v>
      </c>
      <c r="G3174" s="14">
        <f>E3174/SUM(E$2:E$4165)</f>
        <v/>
      </c>
      <c r="H3174" s="14">
        <f>H3173+G3174</f>
        <v/>
      </c>
      <c r="I3174" s="5">
        <f>IF(H3174&lt;=p_rot_a,"A",IF(H3174&lt;=p_rot_b,"B","C"))</f>
        <v/>
      </c>
      <c r="J3174" s="5" t="inlineStr">
        <is>
          <t>NO</t>
        </is>
      </c>
    </row>
    <row r="3175">
      <c r="A3175" s="5" t="inlineStr">
        <is>
          <t>25190</t>
        </is>
      </c>
      <c r="B3175" s="5" t="inlineStr">
        <is>
          <t>TOTAL LLAVE FRANCESA 6 THT101063</t>
        </is>
      </c>
      <c r="C3175" s="5" t="inlineStr">
        <is>
          <t>FERRETERIA GENERAL</t>
        </is>
      </c>
      <c r="D3175" s="11" t="n">
        <v>10</v>
      </c>
      <c r="E3175" s="12" t="n">
        <v>7153.39</v>
      </c>
      <c r="F3175" s="12" t="n">
        <v>17611.35</v>
      </c>
      <c r="G3175" s="14">
        <f>E3175/SUM(E$2:E$4165)</f>
        <v/>
      </c>
      <c r="H3175" s="14">
        <f>H3174+G3175</f>
        <v/>
      </c>
      <c r="I3175" s="5">
        <f>IF(H3175&lt;=p_rot_a,"A",IF(H3175&lt;=p_rot_b,"B","C"))</f>
        <v/>
      </c>
      <c r="J3175" s="5" t="inlineStr">
        <is>
          <t>NO</t>
        </is>
      </c>
    </row>
    <row r="3176">
      <c r="A3176" s="5" t="inlineStr">
        <is>
          <t>10200006</t>
        </is>
      </c>
      <c r="B3176" s="5" t="inlineStr">
        <is>
          <t>TUBO REDONDO 1 X 1.20MM NEGRO</t>
        </is>
      </c>
      <c r="C3176" s="5" t="inlineStr">
        <is>
          <t>TUBERIA REDONDA</t>
        </is>
      </c>
      <c r="D3176" s="11" t="n">
        <v>11</v>
      </c>
      <c r="E3176" s="12" t="n">
        <v>7145.75</v>
      </c>
      <c r="F3176" s="12" t="n">
        <v>31945.95</v>
      </c>
      <c r="G3176" s="14">
        <f>E3176/SUM(E$2:E$4165)</f>
        <v/>
      </c>
      <c r="H3176" s="14">
        <f>H3175+G3176</f>
        <v/>
      </c>
      <c r="I3176" s="5">
        <f>IF(H3176&lt;=p_rot_a,"A",IF(H3176&lt;=p_rot_b,"B","C"))</f>
        <v/>
      </c>
      <c r="J3176" s="5" t="inlineStr">
        <is>
          <t>NO</t>
        </is>
      </c>
    </row>
    <row r="3177">
      <c r="A3177" s="5" t="inlineStr">
        <is>
          <t>7936</t>
        </is>
      </c>
      <c r="B3177" s="5" t="inlineStr">
        <is>
          <t>LIJA MADERA #36</t>
        </is>
      </c>
      <c r="C3177" s="5" t="inlineStr">
        <is>
          <t>FERRETERIA GENERAL</t>
        </is>
      </c>
      <c r="D3177" s="11" t="n">
        <v>21</v>
      </c>
      <c r="E3177" s="12" t="n">
        <v>7125.4</v>
      </c>
      <c r="F3177" s="12" t="n">
        <v>14305.51</v>
      </c>
      <c r="G3177" s="14">
        <f>E3177/SUM(E$2:E$4165)</f>
        <v/>
      </c>
      <c r="H3177" s="14">
        <f>H3176+G3177</f>
        <v/>
      </c>
      <c r="I3177" s="5">
        <f>IF(H3177&lt;=p_rot_a,"A",IF(H3177&lt;=p_rot_b,"B","C"))</f>
        <v/>
      </c>
      <c r="J3177" s="5" t="inlineStr">
        <is>
          <t>NO</t>
        </is>
      </c>
    </row>
    <row r="3178">
      <c r="A3178" s="5" t="inlineStr">
        <is>
          <t>PINT-PA-0080</t>
        </is>
      </c>
      <c r="B3178" s="5" t="inlineStr">
        <is>
          <t>SUPRA LATEX DEEP MATE 1/4 VA965-5</t>
        </is>
      </c>
      <c r="C3178" s="5" t="inlineStr">
        <is>
          <t>PINTURA ACRILICA</t>
        </is>
      </c>
      <c r="D3178" s="11" t="n">
        <v>3</v>
      </c>
      <c r="E3178" s="12" t="n">
        <v>7115.31</v>
      </c>
      <c r="F3178" s="12" t="n">
        <v>13716.81</v>
      </c>
      <c r="G3178" s="14">
        <f>E3178/SUM(E$2:E$4165)</f>
        <v/>
      </c>
      <c r="H3178" s="14">
        <f>H3177+G3178</f>
        <v/>
      </c>
      <c r="I3178" s="5">
        <f>IF(H3178&lt;=p_rot_a,"A",IF(H3178&lt;=p_rot_b,"B","C"))</f>
        <v/>
      </c>
      <c r="J3178" s="5" t="inlineStr">
        <is>
          <t>NO</t>
        </is>
      </c>
    </row>
    <row r="3179">
      <c r="A3179" s="5" t="inlineStr">
        <is>
          <t>72036</t>
        </is>
      </c>
      <c r="B3179" s="5" t="inlineStr">
        <is>
          <t>AGUILA BOMBILLO P/VELADORA TRANSPARENTE NTP504</t>
        </is>
      </c>
      <c r="C3179" s="5" t="inlineStr">
        <is>
          <t>ACCESORIOS ELECTRICOS Y CABLES</t>
        </is>
      </c>
      <c r="D3179" s="11" t="n">
        <v>57</v>
      </c>
      <c r="E3179" s="12" t="n">
        <v>7104.3</v>
      </c>
      <c r="F3179" s="12" t="n">
        <v>20583.36</v>
      </c>
      <c r="G3179" s="14">
        <f>E3179/SUM(E$2:E$4165)</f>
        <v/>
      </c>
      <c r="H3179" s="14">
        <f>H3178+G3179</f>
        <v/>
      </c>
      <c r="I3179" s="5">
        <f>IF(H3179&lt;=p_rot_a,"A",IF(H3179&lt;=p_rot_b,"B","C"))</f>
        <v/>
      </c>
      <c r="J3179" s="5" t="inlineStr">
        <is>
          <t>NO</t>
        </is>
      </c>
    </row>
    <row r="3180">
      <c r="A3180" s="5" t="inlineStr">
        <is>
          <t>310</t>
        </is>
      </c>
      <c r="B3180" s="5" t="inlineStr">
        <is>
          <t>FRAGUA AAA ROJA</t>
        </is>
      </c>
      <c r="C3180" s="5" t="inlineStr">
        <is>
          <t>CERAMICAS, AZULEJOS, PORCELANATOS</t>
        </is>
      </c>
      <c r="D3180" s="11" t="n">
        <v>20</v>
      </c>
      <c r="E3180" s="12" t="n">
        <v>7054.34</v>
      </c>
      <c r="F3180" s="12" t="n">
        <v>22974.34</v>
      </c>
      <c r="G3180" s="14">
        <f>E3180/SUM(E$2:E$4165)</f>
        <v/>
      </c>
      <c r="H3180" s="14">
        <f>H3179+G3180</f>
        <v/>
      </c>
      <c r="I3180" s="5">
        <f>IF(H3180&lt;=p_rot_a,"A",IF(H3180&lt;=p_rot_b,"B","C"))</f>
        <v/>
      </c>
      <c r="J3180" s="5" t="inlineStr">
        <is>
          <t>NO</t>
        </is>
      </c>
    </row>
    <row r="3181">
      <c r="A3181" s="5" t="inlineStr">
        <is>
          <t>72244</t>
        </is>
      </c>
      <c r="B3181" s="5" t="inlineStr">
        <is>
          <t>LIJA METAL 2000</t>
        </is>
      </c>
      <c r="C3181" s="5" t="inlineStr">
        <is>
          <t>FERRETERIA GENERAL</t>
        </is>
      </c>
      <c r="D3181" s="11" t="n">
        <v>17</v>
      </c>
      <c r="E3181" s="12" t="n">
        <v>7023.01</v>
      </c>
      <c r="F3181" s="12" t="n">
        <v>14728.6</v>
      </c>
      <c r="G3181" s="14">
        <f>E3181/SUM(E$2:E$4165)</f>
        <v/>
      </c>
      <c r="H3181" s="14">
        <f>H3180+G3181</f>
        <v/>
      </c>
      <c r="I3181" s="5">
        <f>IF(H3181&lt;=p_rot_a,"A",IF(H3181&lt;=p_rot_b,"B","C"))</f>
        <v/>
      </c>
      <c r="J3181" s="5" t="inlineStr">
        <is>
          <t>NO</t>
        </is>
      </c>
    </row>
    <row r="3182">
      <c r="A3182" s="5" t="inlineStr">
        <is>
          <t>798</t>
        </is>
      </c>
      <c r="B3182" s="5" t="inlineStr">
        <is>
          <t>WADFOW PRENSA TIERRA 300 AMP</t>
        </is>
      </c>
      <c r="C3182" s="5" t="inlineStr">
        <is>
          <t>FERRETERIA GENERAL</t>
        </is>
      </c>
      <c r="D3182" s="11" t="n">
        <v>8</v>
      </c>
      <c r="E3182" s="12" t="n">
        <v>7011.12</v>
      </c>
      <c r="F3182" s="12" t="n">
        <v>12600</v>
      </c>
      <c r="G3182" s="14">
        <f>E3182/SUM(E$2:E$4165)</f>
        <v/>
      </c>
      <c r="H3182" s="14">
        <f>H3181+G3182</f>
        <v/>
      </c>
      <c r="I3182" s="5">
        <f>IF(H3182&lt;=p_rot_a,"A",IF(H3182&lt;=p_rot_b,"B","C"))</f>
        <v/>
      </c>
      <c r="J3182" s="5" t="inlineStr">
        <is>
          <t>NO</t>
        </is>
      </c>
    </row>
    <row r="3183">
      <c r="A3183" s="5" t="inlineStr">
        <is>
          <t>41782</t>
        </is>
      </c>
      <c r="B3183" s="5" t="inlineStr">
        <is>
          <t>RODIN BOLA 11/2 PARCHE JUEGO 4PCS</t>
        </is>
      </c>
      <c r="C3183" s="5" t="inlineStr">
        <is>
          <t>FERRETERIA GENERAL</t>
        </is>
      </c>
      <c r="D3183" s="11" t="n">
        <v>8</v>
      </c>
      <c r="E3183" s="12" t="n">
        <v>7003.08</v>
      </c>
      <c r="F3183" s="12" t="n">
        <v>16014.54</v>
      </c>
      <c r="G3183" s="14">
        <f>E3183/SUM(E$2:E$4165)</f>
        <v/>
      </c>
      <c r="H3183" s="14">
        <f>H3182+G3183</f>
        <v/>
      </c>
      <c r="I3183" s="5">
        <f>IF(H3183&lt;=p_rot_a,"A",IF(H3183&lt;=p_rot_b,"B","C"))</f>
        <v/>
      </c>
      <c r="J3183" s="5" t="inlineStr">
        <is>
          <t>NO</t>
        </is>
      </c>
    </row>
    <row r="3184">
      <c r="A3184" s="5" t="inlineStr">
        <is>
          <t>71232</t>
        </is>
      </c>
      <c r="B3184" s="5" t="inlineStr">
        <is>
          <t>GRACIELA DESAGUE TINA PUSH SSPC-2002 CON SIFON</t>
        </is>
      </c>
      <c r="C3184" s="5" t="inlineStr">
        <is>
          <t>FERRETERIA GENERAL</t>
        </is>
      </c>
      <c r="D3184" s="11" t="n">
        <v>4</v>
      </c>
      <c r="E3184" s="12" t="n">
        <v>6979.49</v>
      </c>
      <c r="F3184" s="12" t="n">
        <v>24428.21</v>
      </c>
      <c r="G3184" s="14">
        <f>E3184/SUM(E$2:E$4165)</f>
        <v/>
      </c>
      <c r="H3184" s="14">
        <f>H3183+G3184</f>
        <v/>
      </c>
      <c r="I3184" s="5">
        <f>IF(H3184&lt;=p_rot_a,"A",IF(H3184&lt;=p_rot_b,"B","C"))</f>
        <v/>
      </c>
      <c r="J3184" s="5" t="inlineStr">
        <is>
          <t>NO</t>
        </is>
      </c>
    </row>
    <row r="3185">
      <c r="A3185" s="5" t="inlineStr">
        <is>
          <t>963</t>
        </is>
      </c>
      <c r="B3185" s="5" t="inlineStr">
        <is>
          <t>TEE 1/2 HG</t>
        </is>
      </c>
      <c r="C3185" s="5" t="inlineStr">
        <is>
          <t>TUBERIA PVC, CANOAS Y ACCESORIOS</t>
        </is>
      </c>
      <c r="D3185" s="11" t="n">
        <v>17</v>
      </c>
      <c r="E3185" s="12" t="n">
        <v>6972.03</v>
      </c>
      <c r="F3185" s="12" t="n">
        <v>13558.25</v>
      </c>
      <c r="G3185" s="14">
        <f>E3185/SUM(E$2:E$4165)</f>
        <v/>
      </c>
      <c r="H3185" s="14">
        <f>H3184+G3185</f>
        <v/>
      </c>
      <c r="I3185" s="5">
        <f>IF(H3185&lt;=p_rot_a,"A",IF(H3185&lt;=p_rot_b,"B","C"))</f>
        <v/>
      </c>
      <c r="J3185" s="5" t="inlineStr">
        <is>
          <t>NO</t>
        </is>
      </c>
    </row>
    <row r="3186">
      <c r="A3186" s="5" t="inlineStr">
        <is>
          <t>73338</t>
        </is>
      </c>
      <c r="B3186" s="5" t="inlineStr">
        <is>
          <t xml:space="preserve">TOTAL NIVEL ALUMINIO 60CM / 24 TMT26036 </t>
        </is>
      </c>
      <c r="C3186" s="5" t="inlineStr">
        <is>
          <t>FERRETERIA GENERAL</t>
        </is>
      </c>
      <c r="D3186" s="11" t="n">
        <v>9</v>
      </c>
      <c r="E3186" s="12" t="n">
        <v>6963.45</v>
      </c>
      <c r="F3186" s="12" t="n">
        <v>20344.92</v>
      </c>
      <c r="G3186" s="14">
        <f>E3186/SUM(E$2:E$4165)</f>
        <v/>
      </c>
      <c r="H3186" s="14">
        <f>H3185+G3186</f>
        <v/>
      </c>
      <c r="I3186" s="5">
        <f>IF(H3186&lt;=p_rot_a,"A",IF(H3186&lt;=p_rot_b,"B","C"))</f>
        <v/>
      </c>
      <c r="J3186" s="5" t="inlineStr">
        <is>
          <t>NO</t>
        </is>
      </c>
    </row>
    <row r="3187">
      <c r="A3187" s="5" t="inlineStr">
        <is>
          <t>351100300990529</t>
        </is>
      </c>
      <c r="B3187" s="5" t="inlineStr">
        <is>
          <t>TOTAL ALICATE PRESION CURVO 10 THT191003</t>
        </is>
      </c>
      <c r="C3187" s="5" t="inlineStr">
        <is>
          <t>FERRETERIA GENERAL</t>
        </is>
      </c>
      <c r="D3187" s="11" t="n">
        <v>8</v>
      </c>
      <c r="E3187" s="12" t="n">
        <v>6959.65</v>
      </c>
      <c r="F3187" s="12" t="n">
        <v>23510.53</v>
      </c>
      <c r="G3187" s="14">
        <f>E3187/SUM(E$2:E$4165)</f>
        <v/>
      </c>
      <c r="H3187" s="14">
        <f>H3186+G3187</f>
        <v/>
      </c>
      <c r="I3187" s="5">
        <f>IF(H3187&lt;=p_rot_a,"A",IF(H3187&lt;=p_rot_b,"B","C"))</f>
        <v/>
      </c>
      <c r="J3187" s="5" t="inlineStr">
        <is>
          <t>NO</t>
        </is>
      </c>
    </row>
    <row r="3188">
      <c r="A3188" s="5" t="inlineStr">
        <is>
          <t>6508</t>
        </is>
      </c>
      <c r="B3188" s="5" t="inlineStr">
        <is>
          <t>MASILLA ACRILICA LANCO MAHOGANY CAOBA 8 OZ</t>
        </is>
      </c>
      <c r="C3188" s="5" t="inlineStr">
        <is>
          <t>PINTURAS Y SELLADORES</t>
        </is>
      </c>
      <c r="D3188" s="11" t="n">
        <v>13</v>
      </c>
      <c r="E3188" s="12" t="n">
        <v>6958.24</v>
      </c>
      <c r="F3188" s="12" t="n">
        <v>21291.64</v>
      </c>
      <c r="G3188" s="14">
        <f>E3188/SUM(E$2:E$4165)</f>
        <v/>
      </c>
      <c r="H3188" s="14">
        <f>H3187+G3188</f>
        <v/>
      </c>
      <c r="I3188" s="5">
        <f>IF(H3188&lt;=p_rot_a,"A",IF(H3188&lt;=p_rot_b,"B","C"))</f>
        <v/>
      </c>
      <c r="J3188" s="5" t="inlineStr">
        <is>
          <t>NO</t>
        </is>
      </c>
    </row>
    <row r="3189">
      <c r="A3189" s="5" t="inlineStr">
        <is>
          <t>72262</t>
        </is>
      </c>
      <c r="B3189" s="5" t="inlineStr">
        <is>
          <t>TOTAL SARGENTO 5/20  THT1320502</t>
        </is>
      </c>
      <c r="C3189" s="5" t="inlineStr">
        <is>
          <t>FERRETERIA GENERAL</t>
        </is>
      </c>
      <c r="D3189" s="11" t="n">
        <v>8</v>
      </c>
      <c r="E3189" s="12" t="n">
        <v>6957.22</v>
      </c>
      <c r="F3189" s="12" t="n">
        <v>19877.76</v>
      </c>
      <c r="G3189" s="14">
        <f>E3189/SUM(E$2:E$4165)</f>
        <v/>
      </c>
      <c r="H3189" s="14">
        <f>H3188+G3189</f>
        <v/>
      </c>
      <c r="I3189" s="5">
        <f>IF(H3189&lt;=p_rot_a,"A",IF(H3189&lt;=p_rot_b,"B","C"))</f>
        <v/>
      </c>
      <c r="J3189" s="5" t="inlineStr">
        <is>
          <t>NO</t>
        </is>
      </c>
    </row>
    <row r="3190">
      <c r="A3190" s="5" t="inlineStr">
        <is>
          <t>991519</t>
        </is>
      </c>
      <c r="B3190" s="5" t="inlineStr">
        <is>
          <t>REPUESTO HIDROLAVADORA PEDIDO ESPECIAL</t>
        </is>
      </c>
      <c r="C3190" s="5" t="inlineStr">
        <is>
          <t>ACCESORIOS ELECTRICOS Y CABLES</t>
        </is>
      </c>
      <c r="D3190" s="11" t="n">
        <v>1</v>
      </c>
      <c r="E3190" s="12" t="n">
        <v>6931.26</v>
      </c>
      <c r="F3190" s="12" t="n">
        <v>23434.26</v>
      </c>
      <c r="G3190" s="14">
        <f>E3190/SUM(E$2:E$4165)</f>
        <v/>
      </c>
      <c r="H3190" s="14">
        <f>H3189+G3190</f>
        <v/>
      </c>
      <c r="I3190" s="5">
        <f>IF(H3190&lt;=p_rot_a,"A",IF(H3190&lt;=p_rot_b,"B","C"))</f>
        <v/>
      </c>
      <c r="J3190" s="5" t="inlineStr">
        <is>
          <t>NO</t>
        </is>
      </c>
    </row>
    <row r="3191">
      <c r="A3191" s="5" t="inlineStr">
        <is>
          <t>73641</t>
        </is>
      </c>
      <c r="B3191" s="5" t="inlineStr">
        <is>
          <t>RODIN P/TUBO 2 CON RANURA</t>
        </is>
      </c>
      <c r="C3191" s="5" t="inlineStr">
        <is>
          <t>FERRETERIA GENERAL</t>
        </is>
      </c>
      <c r="D3191" s="11" t="n">
        <v>4</v>
      </c>
      <c r="E3191" s="12" t="n">
        <v>6930.56</v>
      </c>
      <c r="F3191" s="12" t="n">
        <v>23681.17</v>
      </c>
      <c r="G3191" s="14">
        <f>E3191/SUM(E$2:E$4165)</f>
        <v/>
      </c>
      <c r="H3191" s="14">
        <f>H3190+G3191</f>
        <v/>
      </c>
      <c r="I3191" s="5">
        <f>IF(H3191&lt;=p_rot_a,"A",IF(H3191&lt;=p_rot_b,"B","C"))</f>
        <v/>
      </c>
      <c r="J3191" s="5" t="inlineStr">
        <is>
          <t>NO</t>
        </is>
      </c>
    </row>
    <row r="3192">
      <c r="A3192" s="5" t="inlineStr">
        <is>
          <t>351100300991328</t>
        </is>
      </c>
      <c r="B3192" s="5" t="inlineStr">
        <is>
          <t>PROTECTO MADETEC 9600 MDWB 3EN1 CAOBA 1/4 GL (0.946L)</t>
        </is>
      </c>
      <c r="C3192" s="5" t="inlineStr">
        <is>
          <t>SIN CATEGORIA</t>
        </is>
      </c>
      <c r="D3192" s="11" t="n">
        <v>4</v>
      </c>
      <c r="E3192" s="12" t="n">
        <v>6921.06</v>
      </c>
      <c r="F3192" s="12" t="n">
        <v>24223.7</v>
      </c>
      <c r="G3192" s="14">
        <f>E3192/SUM(E$2:E$4165)</f>
        <v/>
      </c>
      <c r="H3192" s="14">
        <f>H3191+G3192</f>
        <v/>
      </c>
      <c r="I3192" s="5">
        <f>IF(H3192&lt;=p_rot_a,"A",IF(H3192&lt;=p_rot_b,"B","C"))</f>
        <v/>
      </c>
      <c r="J3192" s="5" t="inlineStr">
        <is>
          <t>NO</t>
        </is>
      </c>
    </row>
    <row r="3193">
      <c r="A3193" s="5" t="inlineStr">
        <is>
          <t>5692856</t>
        </is>
      </c>
      <c r="B3193" s="5" t="inlineStr">
        <is>
          <t>CEYS TOTAL TECH TRANSPARENTE SELLADOR Y ADHESIVO 290ML</t>
        </is>
      </c>
      <c r="C3193" s="5" t="inlineStr">
        <is>
          <t>PINTURAS Y SELLADORES</t>
        </is>
      </c>
      <c r="D3193" s="11" t="n">
        <v>4</v>
      </c>
      <c r="E3193" s="12" t="n">
        <v>6920.96</v>
      </c>
      <c r="F3193" s="12" t="n">
        <v>23714.6</v>
      </c>
      <c r="G3193" s="14">
        <f>E3193/SUM(E$2:E$4165)</f>
        <v/>
      </c>
      <c r="H3193" s="14">
        <f>H3192+G3193</f>
        <v/>
      </c>
      <c r="I3193" s="5">
        <f>IF(H3193&lt;=p_rot_a,"A",IF(H3193&lt;=p_rot_b,"B","C"))</f>
        <v/>
      </c>
      <c r="J3193" s="5" t="inlineStr">
        <is>
          <t>NO</t>
        </is>
      </c>
    </row>
    <row r="3194">
      <c r="A3194" s="5" t="inlineStr">
        <is>
          <t>351100300992279</t>
        </is>
      </c>
      <c r="B3194" s="5" t="inlineStr">
        <is>
          <t>DISCO DIAMANTADO TURBO TIPO COPA CDT-2168 TRUPER</t>
        </is>
      </c>
      <c r="C3194" s="5" t="inlineStr">
        <is>
          <t>FERRETERIA GENERAL</t>
        </is>
      </c>
      <c r="D3194" s="11" t="n">
        <v>1</v>
      </c>
      <c r="E3194" s="12" t="n">
        <v>6915.27</v>
      </c>
      <c r="F3194" s="12" t="n">
        <v>24203.44</v>
      </c>
      <c r="G3194" s="14">
        <f>E3194/SUM(E$2:E$4165)</f>
        <v/>
      </c>
      <c r="H3194" s="14">
        <f>H3193+G3194</f>
        <v/>
      </c>
      <c r="I3194" s="5">
        <f>IF(H3194&lt;=p_rot_a,"A",IF(H3194&lt;=p_rot_b,"B","C"))</f>
        <v/>
      </c>
      <c r="J3194" s="5" t="inlineStr">
        <is>
          <t>NO</t>
        </is>
      </c>
    </row>
    <row r="3195">
      <c r="A3195" s="5" t="inlineStr">
        <is>
          <t>903537</t>
        </is>
      </c>
      <c r="B3195" s="5" t="inlineStr">
        <is>
          <t>TOTAL ENGRAPADORA INDUSTRIAL 4-14MM THT31142</t>
        </is>
      </c>
      <c r="C3195" s="5" t="inlineStr">
        <is>
          <t>SIN CATEGORIA</t>
        </is>
      </c>
      <c r="D3195" s="11" t="n">
        <v>3</v>
      </c>
      <c r="E3195" s="12" t="n">
        <v>6902.35</v>
      </c>
      <c r="F3195" s="12" t="n">
        <v>25227.16</v>
      </c>
      <c r="G3195" s="14">
        <f>E3195/SUM(E$2:E$4165)</f>
        <v/>
      </c>
      <c r="H3195" s="14">
        <f>H3194+G3195</f>
        <v/>
      </c>
      <c r="I3195" s="5">
        <f>IF(H3195&lt;=p_rot_a,"A",IF(H3195&lt;=p_rot_b,"B","C"))</f>
        <v/>
      </c>
      <c r="J3195" s="5" t="inlineStr">
        <is>
          <t>NO</t>
        </is>
      </c>
    </row>
    <row r="3196">
      <c r="A3196" s="5" t="inlineStr">
        <is>
          <t>73580</t>
        </is>
      </c>
      <c r="B3196" s="5" t="inlineStr">
        <is>
          <t>TOTAL SARGENTO 12/30  THT1321201</t>
        </is>
      </c>
      <c r="C3196" s="5" t="inlineStr">
        <is>
          <t>FERRETERIA GENERAL</t>
        </is>
      </c>
      <c r="D3196" s="11" t="n">
        <v>3</v>
      </c>
      <c r="E3196" s="12" t="n">
        <v>6842.64</v>
      </c>
      <c r="F3196" s="12" t="n">
        <v>22856.73</v>
      </c>
      <c r="G3196" s="14">
        <f>E3196/SUM(E$2:E$4165)</f>
        <v/>
      </c>
      <c r="H3196" s="14">
        <f>H3195+G3196</f>
        <v/>
      </c>
      <c r="I3196" s="5">
        <f>IF(H3196&lt;=p_rot_a,"A",IF(H3196&lt;=p_rot_b,"B","C"))</f>
        <v/>
      </c>
      <c r="J3196" s="5" t="inlineStr">
        <is>
          <t>NO</t>
        </is>
      </c>
    </row>
    <row r="3197">
      <c r="A3197" s="5" t="inlineStr">
        <is>
          <t>7772</t>
        </is>
      </c>
      <c r="B3197" s="5" t="inlineStr">
        <is>
          <t>GAZA VARILLA COPPERWELL</t>
        </is>
      </c>
      <c r="C3197" s="5" t="inlineStr">
        <is>
          <t>FERRETERIA GENERAL</t>
        </is>
      </c>
      <c r="D3197" s="11" t="n">
        <v>14</v>
      </c>
      <c r="E3197" s="12" t="n">
        <v>6822.54</v>
      </c>
      <c r="F3197" s="12" t="n">
        <v>15038.82</v>
      </c>
      <c r="G3197" s="14">
        <f>E3197/SUM(E$2:E$4165)</f>
        <v/>
      </c>
      <c r="H3197" s="14">
        <f>H3196+G3197</f>
        <v/>
      </c>
      <c r="I3197" s="5">
        <f>IF(H3197&lt;=p_rot_a,"A",IF(H3197&lt;=p_rot_b,"B","C"))</f>
        <v/>
      </c>
      <c r="J3197" s="5" t="inlineStr">
        <is>
          <t>NO</t>
        </is>
      </c>
    </row>
    <row r="3198">
      <c r="A3198" s="5" t="inlineStr">
        <is>
          <t>72975</t>
        </is>
      </c>
      <c r="B3198" s="5" t="inlineStr">
        <is>
          <t xml:space="preserve">MASKING 3/4 AZUL </t>
        </is>
      </c>
      <c r="C3198" s="5" t="inlineStr">
        <is>
          <t>FERRETERIA GENERAL</t>
        </is>
      </c>
      <c r="D3198" s="11" t="n">
        <v>11</v>
      </c>
      <c r="E3198" s="12" t="n">
        <v>6822.43</v>
      </c>
      <c r="F3198" s="12" t="n">
        <v>23312.28</v>
      </c>
      <c r="G3198" s="14">
        <f>E3198/SUM(E$2:E$4165)</f>
        <v/>
      </c>
      <c r="H3198" s="14">
        <f>H3197+G3198</f>
        <v/>
      </c>
      <c r="I3198" s="5">
        <f>IF(H3198&lt;=p_rot_a,"A",IF(H3198&lt;=p_rot_b,"B","C"))</f>
        <v/>
      </c>
      <c r="J3198" s="5" t="inlineStr">
        <is>
          <t>NO</t>
        </is>
      </c>
    </row>
    <row r="3199">
      <c r="A3199" s="5" t="inlineStr">
        <is>
          <t>351100300992292</t>
        </is>
      </c>
      <c r="B3199" s="5" t="inlineStr">
        <is>
          <t>PERFIL TERMINAL ESQUINERA 8MM PLATA BAMBU DE145</t>
        </is>
      </c>
      <c r="C3199" s="5" t="inlineStr">
        <is>
          <t>SIN CATEGORIA</t>
        </is>
      </c>
      <c r="D3199" s="11" t="n">
        <v>4</v>
      </c>
      <c r="E3199" s="12" t="n">
        <v>6816</v>
      </c>
      <c r="F3199" s="12" t="n">
        <v>13632</v>
      </c>
      <c r="G3199" s="14">
        <f>E3199/SUM(E$2:E$4165)</f>
        <v/>
      </c>
      <c r="H3199" s="14">
        <f>H3198+G3199</f>
        <v/>
      </c>
      <c r="I3199" s="5">
        <f>IF(H3199&lt;=p_rot_a,"A",IF(H3199&lt;=p_rot_b,"B","C"))</f>
        <v/>
      </c>
      <c r="J3199" s="5" t="inlineStr">
        <is>
          <t>NO</t>
        </is>
      </c>
    </row>
    <row r="3200">
      <c r="A3200" s="5" t="inlineStr">
        <is>
          <t>30103</t>
        </is>
      </c>
      <c r="B3200" s="5" t="inlineStr">
        <is>
          <t>SPLITTER COAXIAL 4 SALIDAS M-114 MIYAKO</t>
        </is>
      </c>
      <c r="C3200" s="5" t="inlineStr">
        <is>
          <t>FERRETERIA GENERAL</t>
        </is>
      </c>
      <c r="D3200" s="11" t="n">
        <v>8</v>
      </c>
      <c r="E3200" s="12" t="n">
        <v>6813.44</v>
      </c>
      <c r="F3200" s="12" t="n">
        <v>19713.6</v>
      </c>
      <c r="G3200" s="14">
        <f>E3200/SUM(E$2:E$4165)</f>
        <v/>
      </c>
      <c r="H3200" s="14">
        <f>H3199+G3200</f>
        <v/>
      </c>
      <c r="I3200" s="5">
        <f>IF(H3200&lt;=p_rot_a,"A",IF(H3200&lt;=p_rot_b,"B","C"))</f>
        <v/>
      </c>
      <c r="J3200" s="5" t="inlineStr">
        <is>
          <t>NO</t>
        </is>
      </c>
    </row>
    <row r="3201">
      <c r="A3201" s="5" t="inlineStr">
        <is>
          <t>79311</t>
        </is>
      </c>
      <c r="B3201" s="5" t="inlineStr">
        <is>
          <t>BV GANCHO ADHESIVO 6PC F01450</t>
        </is>
      </c>
      <c r="C3201" s="5" t="inlineStr">
        <is>
          <t>FERRETERIA GENERAL</t>
        </is>
      </c>
      <c r="D3201" s="11" t="n">
        <v>17</v>
      </c>
      <c r="E3201" s="12" t="n">
        <v>6810.04</v>
      </c>
      <c r="F3201" s="12" t="n">
        <v>19091.09</v>
      </c>
      <c r="G3201" s="14">
        <f>E3201/SUM(E$2:E$4165)</f>
        <v/>
      </c>
      <c r="H3201" s="14">
        <f>H3200+G3201</f>
        <v/>
      </c>
      <c r="I3201" s="5">
        <f>IF(H3201&lt;=p_rot_a,"A",IF(H3201&lt;=p_rot_b,"B","C"))</f>
        <v/>
      </c>
      <c r="J3201" s="5" t="inlineStr">
        <is>
          <t>NO</t>
        </is>
      </c>
    </row>
    <row r="3202">
      <c r="A3202" s="5" t="inlineStr">
        <is>
          <t>351100300990713</t>
        </is>
      </c>
      <c r="B3202" s="5" t="inlineStr">
        <is>
          <t>ETERNA ESCOBON P CALLE CON CABO 60825 GRANDE</t>
        </is>
      </c>
      <c r="C3202" s="5" t="inlineStr">
        <is>
          <t>FERRETERIA GENERAL</t>
        </is>
      </c>
      <c r="D3202" s="11" t="n">
        <v>4</v>
      </c>
      <c r="E3202" s="12" t="n">
        <v>6799.92</v>
      </c>
      <c r="F3202" s="12" t="n">
        <v>23799.72</v>
      </c>
      <c r="G3202" s="14">
        <f>E3202/SUM(E$2:E$4165)</f>
        <v/>
      </c>
      <c r="H3202" s="14">
        <f>H3201+G3202</f>
        <v/>
      </c>
      <c r="I3202" s="5">
        <f>IF(H3202&lt;=p_rot_a,"A",IF(H3202&lt;=p_rot_b,"B","C"))</f>
        <v/>
      </c>
      <c r="J3202" s="5" t="inlineStr">
        <is>
          <t>NO</t>
        </is>
      </c>
    </row>
    <row r="3203">
      <c r="A3203" s="5" t="inlineStr">
        <is>
          <t>48712</t>
        </is>
      </c>
      <c r="B3203" s="5" t="inlineStr">
        <is>
          <t>AGARRADERA 693-1AC</t>
        </is>
      </c>
      <c r="C3203" s="5" t="inlineStr">
        <is>
          <t>FERRETERIA GENERAL</t>
        </is>
      </c>
      <c r="D3203" s="11" t="n">
        <v>10</v>
      </c>
      <c r="E3203" s="12" t="n">
        <v>6792.77</v>
      </c>
      <c r="F3203" s="12" t="n">
        <v>20303.87</v>
      </c>
      <c r="G3203" s="14">
        <f>E3203/SUM(E$2:E$4165)</f>
        <v/>
      </c>
      <c r="H3203" s="14">
        <f>H3202+G3203</f>
        <v/>
      </c>
      <c r="I3203" s="5">
        <f>IF(H3203&lt;=p_rot_a,"A",IF(H3203&lt;=p_rot_b,"B","C"))</f>
        <v/>
      </c>
      <c r="J3203" s="5" t="inlineStr">
        <is>
          <t>NO</t>
        </is>
      </c>
    </row>
    <row r="3204">
      <c r="A3204" s="5" t="inlineStr">
        <is>
          <t>351100300991744</t>
        </is>
      </c>
      <c r="B3204" s="5" t="inlineStr">
        <is>
          <t>TOTAL HOJA SIERRA SABLE 5PCS MADERA TRSB1111DF</t>
        </is>
      </c>
      <c r="C3204" s="5" t="inlineStr">
        <is>
          <t>FERRETERIA GENERAL</t>
        </is>
      </c>
      <c r="D3204" s="11" t="n">
        <v>5</v>
      </c>
      <c r="E3204" s="12" t="n">
        <v>6786</v>
      </c>
      <c r="F3204" s="12" t="n">
        <v>23751</v>
      </c>
      <c r="G3204" s="14">
        <f>E3204/SUM(E$2:E$4165)</f>
        <v/>
      </c>
      <c r="H3204" s="14">
        <f>H3203+G3204</f>
        <v/>
      </c>
      <c r="I3204" s="5">
        <f>IF(H3204&lt;=p_rot_a,"A",IF(H3204&lt;=p_rot_b,"B","C"))</f>
        <v/>
      </c>
      <c r="J3204" s="5" t="inlineStr">
        <is>
          <t>NO</t>
        </is>
      </c>
    </row>
    <row r="3205">
      <c r="A3205" s="5" t="inlineStr">
        <is>
          <t>7583</t>
        </is>
      </c>
      <c r="B3205" s="5" t="inlineStr">
        <is>
          <t>TOTAL LLAVE COROFIJA 11MM  TCSPA111</t>
        </is>
      </c>
      <c r="C3205" s="5" t="inlineStr">
        <is>
          <t>FERRETERIA GENERAL</t>
        </is>
      </c>
      <c r="D3205" s="11" t="n">
        <v>21</v>
      </c>
      <c r="E3205" s="12" t="n">
        <v>6783.35</v>
      </c>
      <c r="F3205" s="12" t="n">
        <v>18592.62</v>
      </c>
      <c r="G3205" s="14">
        <f>E3205/SUM(E$2:E$4165)</f>
        <v/>
      </c>
      <c r="H3205" s="14">
        <f>H3204+G3205</f>
        <v/>
      </c>
      <c r="I3205" s="5">
        <f>IF(H3205&lt;=p_rot_a,"A",IF(H3205&lt;=p_rot_b,"B","C"))</f>
        <v/>
      </c>
      <c r="J3205" s="5" t="inlineStr">
        <is>
          <t>NO</t>
        </is>
      </c>
    </row>
    <row r="3206">
      <c r="A3206" s="5" t="inlineStr">
        <is>
          <t>45253452345</t>
        </is>
      </c>
      <c r="B3206" s="5" t="inlineStr">
        <is>
          <t>ARO DE REPELLO 1 GANG 4X4</t>
        </is>
      </c>
      <c r="C3206" s="5" t="inlineStr">
        <is>
          <t>ACCESORIOS ELECTRICOS Y CABLES</t>
        </is>
      </c>
      <c r="D3206" s="11" t="n">
        <v>51</v>
      </c>
      <c r="E3206" s="12" t="n">
        <v>6783.1</v>
      </c>
      <c r="F3206" s="12" t="n">
        <v>19125.1</v>
      </c>
      <c r="G3206" s="14">
        <f>E3206/SUM(E$2:E$4165)</f>
        <v/>
      </c>
      <c r="H3206" s="14">
        <f>H3205+G3206</f>
        <v/>
      </c>
      <c r="I3206" s="5">
        <f>IF(H3206&lt;=p_rot_a,"A",IF(H3206&lt;=p_rot_b,"B","C"))</f>
        <v/>
      </c>
      <c r="J3206" s="5" t="inlineStr">
        <is>
          <t>NO</t>
        </is>
      </c>
    </row>
    <row r="3207">
      <c r="A3207" s="5" t="inlineStr">
        <is>
          <t>736</t>
        </is>
      </c>
      <c r="B3207" s="5" t="inlineStr">
        <is>
          <t>TOTAL LLANETA DENTADA 10 X 10</t>
        </is>
      </c>
      <c r="C3207" s="5" t="inlineStr">
        <is>
          <t>FERRETERIA GENERAL</t>
        </is>
      </c>
      <c r="D3207" s="11" t="n">
        <v>7</v>
      </c>
      <c r="E3207" s="12" t="n">
        <v>6766.48</v>
      </c>
      <c r="F3207" s="12" t="n">
        <v>23940.28</v>
      </c>
      <c r="G3207" s="14">
        <f>E3207/SUM(E$2:E$4165)</f>
        <v/>
      </c>
      <c r="H3207" s="14">
        <f>H3206+G3207</f>
        <v/>
      </c>
      <c r="I3207" s="5">
        <f>IF(H3207&lt;=p_rot_a,"A",IF(H3207&lt;=p_rot_b,"B","C"))</f>
        <v/>
      </c>
      <c r="J3207" s="5" t="inlineStr">
        <is>
          <t>NO</t>
        </is>
      </c>
    </row>
    <row r="3208">
      <c r="A3208" s="5" t="inlineStr">
        <is>
          <t>9280</t>
        </is>
      </c>
      <c r="B3208" s="5" t="inlineStr">
        <is>
          <t>UNION 1/2 CON INSERTO METAL ADAPTADOR HEMBRA</t>
        </is>
      </c>
      <c r="C3208" s="5" t="inlineStr">
        <is>
          <t>TUBERIA PVC, CANOAS Y ACCESORIOS</t>
        </is>
      </c>
      <c r="D3208" s="11" t="n">
        <v>20</v>
      </c>
      <c r="E3208" s="12" t="n">
        <v>6735.6</v>
      </c>
      <c r="F3208" s="12" t="n">
        <v>21135.6</v>
      </c>
      <c r="G3208" s="14">
        <f>E3208/SUM(E$2:E$4165)</f>
        <v/>
      </c>
      <c r="H3208" s="14">
        <f>H3207+G3208</f>
        <v/>
      </c>
      <c r="I3208" s="5">
        <f>IF(H3208&lt;=p_rot_a,"A",IF(H3208&lt;=p_rot_b,"B","C"))</f>
        <v/>
      </c>
      <c r="J3208" s="5" t="inlineStr">
        <is>
          <t>NO</t>
        </is>
      </c>
    </row>
    <row r="3209">
      <c r="A3209" s="5" t="inlineStr">
        <is>
          <t>98745</t>
        </is>
      </c>
      <c r="B3209" s="5" t="inlineStr">
        <is>
          <t>TOTAL PIQUETA ALBANIL 1000G THT7110006</t>
        </is>
      </c>
      <c r="C3209" s="5" t="inlineStr">
        <is>
          <t>FERRETERIA GENERAL</t>
        </is>
      </c>
      <c r="D3209" s="11" t="n">
        <v>5</v>
      </c>
      <c r="E3209" s="12" t="n">
        <v>6720.79</v>
      </c>
      <c r="F3209" s="12" t="n">
        <v>25090.84</v>
      </c>
      <c r="G3209" s="14">
        <f>E3209/SUM(E$2:E$4165)</f>
        <v/>
      </c>
      <c r="H3209" s="14">
        <f>H3208+G3209</f>
        <v/>
      </c>
      <c r="I3209" s="5">
        <f>IF(H3209&lt;=p_rot_a,"A",IF(H3209&lt;=p_rot_b,"B","C"))</f>
        <v/>
      </c>
      <c r="J3209" s="5" t="inlineStr">
        <is>
          <t>NO</t>
        </is>
      </c>
    </row>
    <row r="3210">
      <c r="A3210" s="5" t="inlineStr">
        <is>
          <t>9257</t>
        </is>
      </c>
      <c r="B3210" s="5" t="inlineStr">
        <is>
          <t>SIFON PVC 2 C/REGISTRO</t>
        </is>
      </c>
      <c r="C3210" s="5" t="inlineStr">
        <is>
          <t>TUBERIA PVC, CANOAS Y ACCESORIOS</t>
        </is>
      </c>
      <c r="D3210" s="11" t="n">
        <v>2</v>
      </c>
      <c r="E3210" s="12" t="n">
        <v>6717.8</v>
      </c>
      <c r="F3210" s="12" t="n">
        <v>23512.31</v>
      </c>
      <c r="G3210" s="14">
        <f>E3210/SUM(E$2:E$4165)</f>
        <v/>
      </c>
      <c r="H3210" s="14">
        <f>H3209+G3210</f>
        <v/>
      </c>
      <c r="I3210" s="5">
        <f>IF(H3210&lt;=p_rot_a,"A",IF(H3210&lt;=p_rot_b,"B","C"))</f>
        <v/>
      </c>
      <c r="J3210" s="5" t="inlineStr">
        <is>
          <t>NO</t>
        </is>
      </c>
    </row>
    <row r="3211">
      <c r="A3211" s="5" t="inlineStr">
        <is>
          <t>36349</t>
        </is>
      </c>
      <c r="B3211" s="5" t="inlineStr">
        <is>
          <t>TOTAL CINCEL 1X12 THT4211226 - THT4532519</t>
        </is>
      </c>
      <c r="C3211" s="5" t="inlineStr">
        <is>
          <t>FERRETERIA GENERAL</t>
        </is>
      </c>
      <c r="D3211" s="11" t="n">
        <v>7</v>
      </c>
      <c r="E3211" s="12" t="n">
        <v>6717.37</v>
      </c>
      <c r="F3211" s="12" t="n">
        <v>17427.07</v>
      </c>
      <c r="G3211" s="14">
        <f>E3211/SUM(E$2:E$4165)</f>
        <v/>
      </c>
      <c r="H3211" s="14">
        <f>H3210+G3211</f>
        <v/>
      </c>
      <c r="I3211" s="5">
        <f>IF(H3211&lt;=p_rot_a,"A",IF(H3211&lt;=p_rot_b,"B","C"))</f>
        <v/>
      </c>
      <c r="J3211" s="5" t="inlineStr">
        <is>
          <t>NO</t>
        </is>
      </c>
    </row>
    <row r="3212">
      <c r="A3212" s="5" t="inlineStr">
        <is>
          <t>234232</t>
        </is>
      </c>
      <c r="B3212" s="5" t="inlineStr">
        <is>
          <t>TOTAL NIVEL ALUMINIO 60CM/24 TMT26028 // TMT26086</t>
        </is>
      </c>
      <c r="C3212" s="5" t="inlineStr">
        <is>
          <t>FERRETERIA GENERAL</t>
        </is>
      </c>
      <c r="D3212" s="11" t="n">
        <v>3</v>
      </c>
      <c r="E3212" s="12" t="n">
        <v>6674.86</v>
      </c>
      <c r="F3212" s="12" t="n">
        <v>21252.58</v>
      </c>
      <c r="G3212" s="14">
        <f>E3212/SUM(E$2:E$4165)</f>
        <v/>
      </c>
      <c r="H3212" s="14">
        <f>H3211+G3212</f>
        <v/>
      </c>
      <c r="I3212" s="5">
        <f>IF(H3212&lt;=p_rot_a,"A",IF(H3212&lt;=p_rot_b,"B","C"))</f>
        <v/>
      </c>
      <c r="J3212" s="5" t="inlineStr">
        <is>
          <t>NO</t>
        </is>
      </c>
    </row>
    <row r="3213">
      <c r="A3213" s="5" t="inlineStr">
        <is>
          <t>71420</t>
        </is>
      </c>
      <c r="B3213" s="5" t="inlineStr">
        <is>
          <t>TORNILLO METAL 10X2 1/2</t>
        </is>
      </c>
      <c r="C3213" s="5" t="inlineStr">
        <is>
          <t>TORNILLERIA</t>
        </is>
      </c>
      <c r="D3213" s="11" t="n">
        <v>302</v>
      </c>
      <c r="E3213" s="12" t="n">
        <v>6674.53</v>
      </c>
      <c r="F3213" s="12" t="n">
        <v>11604.05</v>
      </c>
      <c r="G3213" s="14">
        <f>E3213/SUM(E$2:E$4165)</f>
        <v/>
      </c>
      <c r="H3213" s="14">
        <f>H3212+G3213</f>
        <v/>
      </c>
      <c r="I3213" s="5">
        <f>IF(H3213&lt;=p_rot_a,"A",IF(H3213&lt;=p_rot_b,"B","C"))</f>
        <v/>
      </c>
      <c r="J3213" s="5" t="inlineStr">
        <is>
          <t>NO</t>
        </is>
      </c>
    </row>
    <row r="3214">
      <c r="A3214" s="5" t="inlineStr">
        <is>
          <t>620407</t>
        </is>
      </c>
      <c r="B3214" s="5" t="inlineStr">
        <is>
          <t>TOTAL CINCEL 1 X 12 THT4411219</t>
        </is>
      </c>
      <c r="C3214" s="5" t="inlineStr">
        <is>
          <t>SIN CATEGORIA</t>
        </is>
      </c>
      <c r="D3214" s="11" t="n">
        <v>6</v>
      </c>
      <c r="E3214" s="12" t="n">
        <v>6657.12</v>
      </c>
      <c r="F3214" s="12" t="n">
        <v>19717.56</v>
      </c>
      <c r="G3214" s="14">
        <f>E3214/SUM(E$2:E$4165)</f>
        <v/>
      </c>
      <c r="H3214" s="14">
        <f>H3213+G3214</f>
        <v/>
      </c>
      <c r="I3214" s="5">
        <f>IF(H3214&lt;=p_rot_a,"A",IF(H3214&lt;=p_rot_b,"B","C"))</f>
        <v/>
      </c>
      <c r="J3214" s="5" t="inlineStr">
        <is>
          <t>NO</t>
        </is>
      </c>
    </row>
    <row r="3215">
      <c r="A3215" s="5" t="inlineStr">
        <is>
          <t>7458</t>
        </is>
      </c>
      <c r="B3215" s="5" t="inlineStr">
        <is>
          <t>ALDABA 6 PULGADAS A06</t>
        </is>
      </c>
      <c r="C3215" s="5" t="inlineStr">
        <is>
          <t>FERRETERIA GENERAL</t>
        </is>
      </c>
      <c r="D3215" s="11" t="n">
        <v>19</v>
      </c>
      <c r="E3215" s="12" t="n">
        <v>6652.38</v>
      </c>
      <c r="F3215" s="12" t="n">
        <v>21822.38</v>
      </c>
      <c r="G3215" s="14">
        <f>E3215/SUM(E$2:E$4165)</f>
        <v/>
      </c>
      <c r="H3215" s="14">
        <f>H3214+G3215</f>
        <v/>
      </c>
      <c r="I3215" s="5">
        <f>IF(H3215&lt;=p_rot_a,"A",IF(H3215&lt;=p_rot_b,"B","C"))</f>
        <v/>
      </c>
      <c r="J3215" s="5" t="inlineStr">
        <is>
          <t>NO</t>
        </is>
      </c>
    </row>
    <row r="3216">
      <c r="A3216" s="5" t="inlineStr">
        <is>
          <t>560522</t>
        </is>
      </c>
      <c r="B3216" s="5" t="inlineStr">
        <is>
          <t>REFLECTOR LED NEGRO 3000LM 30W 100-240V 6500K WELLMAX</t>
        </is>
      </c>
      <c r="C3216" s="5" t="inlineStr">
        <is>
          <t>SIN CATEGORIA</t>
        </is>
      </c>
      <c r="D3216" s="11" t="n">
        <v>3</v>
      </c>
      <c r="E3216" s="12" t="n">
        <v>6645.09</v>
      </c>
      <c r="F3216" s="12" t="n">
        <v>18344.19</v>
      </c>
      <c r="G3216" s="14">
        <f>E3216/SUM(E$2:E$4165)</f>
        <v/>
      </c>
      <c r="H3216" s="14">
        <f>H3215+G3216</f>
        <v/>
      </c>
      <c r="I3216" s="5">
        <f>IF(H3216&lt;=p_rot_a,"A",IF(H3216&lt;=p_rot_b,"B","C"))</f>
        <v/>
      </c>
      <c r="J3216" s="5" t="inlineStr">
        <is>
          <t>NO</t>
        </is>
      </c>
    </row>
    <row r="3217">
      <c r="A3217" s="5" t="inlineStr">
        <is>
          <t>73214</t>
        </is>
      </c>
      <c r="B3217" s="5" t="inlineStr">
        <is>
          <t>TAPON HULE REDONDO 3/4</t>
        </is>
      </c>
      <c r="C3217" s="5" t="inlineStr">
        <is>
          <t>FERRETERIA GENERAL</t>
        </is>
      </c>
      <c r="D3217" s="11" t="n">
        <v>116</v>
      </c>
      <c r="E3217" s="12" t="n">
        <v>6630.56</v>
      </c>
      <c r="F3217" s="12" t="n">
        <v>10162.76</v>
      </c>
      <c r="G3217" s="14">
        <f>E3217/SUM(E$2:E$4165)</f>
        <v/>
      </c>
      <c r="H3217" s="14">
        <f>H3216+G3217</f>
        <v/>
      </c>
      <c r="I3217" s="5">
        <f>IF(H3217&lt;=p_rot_a,"A",IF(H3217&lt;=p_rot_b,"B","C"))</f>
        <v/>
      </c>
      <c r="J3217" s="5" t="inlineStr">
        <is>
          <t>NO</t>
        </is>
      </c>
    </row>
    <row r="3218">
      <c r="A3218" s="5" t="inlineStr">
        <is>
          <t>PINT-BT-0018</t>
        </is>
      </c>
      <c r="B3218" s="5" t="inlineStr">
        <is>
          <t>DICOLOR TINTE MADERA CENIZARO 1/16 M 85</t>
        </is>
      </c>
      <c r="C3218" s="5" t="inlineStr">
        <is>
          <t>BARNIZ Y TINTES</t>
        </is>
      </c>
      <c r="D3218" s="11" t="n">
        <v>9</v>
      </c>
      <c r="E3218" s="12" t="n">
        <v>6627.22</v>
      </c>
      <c r="F3218" s="12" t="n">
        <v>22705.72</v>
      </c>
      <c r="G3218" s="14">
        <f>E3218/SUM(E$2:E$4165)</f>
        <v/>
      </c>
      <c r="H3218" s="14">
        <f>H3217+G3218</f>
        <v/>
      </c>
      <c r="I3218" s="5">
        <f>IF(H3218&lt;=p_rot_a,"A",IF(H3218&lt;=p_rot_b,"B","C"))</f>
        <v/>
      </c>
      <c r="J3218" s="5" t="inlineStr">
        <is>
          <t>NO</t>
        </is>
      </c>
    </row>
    <row r="3219">
      <c r="A3219" s="5" t="inlineStr">
        <is>
          <t>72265</t>
        </is>
      </c>
      <c r="B3219" s="5" t="inlineStr">
        <is>
          <t>ARANDELA PLANA 3/8</t>
        </is>
      </c>
      <c r="C3219" s="5" t="inlineStr">
        <is>
          <t>TORNILLERIA</t>
        </is>
      </c>
      <c r="D3219" s="11" t="n">
        <v>269</v>
      </c>
      <c r="E3219" s="12" t="n">
        <v>6617.95</v>
      </c>
      <c r="F3219" s="12" t="n">
        <v>9471.15</v>
      </c>
      <c r="G3219" s="14">
        <f>E3219/SUM(E$2:E$4165)</f>
        <v/>
      </c>
      <c r="H3219" s="14">
        <f>H3218+G3219</f>
        <v/>
      </c>
      <c r="I3219" s="5">
        <f>IF(H3219&lt;=p_rot_a,"A",IF(H3219&lt;=p_rot_b,"B","C"))</f>
        <v/>
      </c>
      <c r="J3219" s="5" t="inlineStr">
        <is>
          <t>NO</t>
        </is>
      </c>
    </row>
    <row r="3220">
      <c r="A3220" s="5" t="inlineStr">
        <is>
          <t>71490</t>
        </is>
      </c>
      <c r="B3220" s="5" t="inlineStr">
        <is>
          <t>TORNILLO ESTUFA 3/16 X 1</t>
        </is>
      </c>
      <c r="C3220" s="5" t="inlineStr">
        <is>
          <t>TORNILLERIA</t>
        </is>
      </c>
      <c r="D3220" s="11" t="n">
        <v>182</v>
      </c>
      <c r="E3220" s="12" t="n">
        <v>6607.75</v>
      </c>
      <c r="F3220" s="12" t="n">
        <v>8239.799999999999</v>
      </c>
      <c r="G3220" s="14">
        <f>E3220/SUM(E$2:E$4165)</f>
        <v/>
      </c>
      <c r="H3220" s="14">
        <f>H3219+G3220</f>
        <v/>
      </c>
      <c r="I3220" s="5">
        <f>IF(H3220&lt;=p_rot_a,"A",IF(H3220&lt;=p_rot_b,"B","C"))</f>
        <v/>
      </c>
      <c r="J3220" s="5" t="inlineStr">
        <is>
          <t>NO</t>
        </is>
      </c>
    </row>
    <row r="3221">
      <c r="A3221" s="5" t="inlineStr">
        <is>
          <t>351100300992502</t>
        </is>
      </c>
      <c r="B3221" s="5" t="inlineStr">
        <is>
          <t>TOTAL REPUESTO CUCHILLA MAQUINA CORTADORA CERAMICA THT578004B, THT576003B</t>
        </is>
      </c>
      <c r="C3221" s="5" t="inlineStr">
        <is>
          <t>FERRETERIA GENERAL</t>
        </is>
      </c>
      <c r="D3221" s="11" t="n">
        <v>6</v>
      </c>
      <c r="E3221" s="12" t="n">
        <v>6586.34</v>
      </c>
      <c r="F3221" s="12" t="n">
        <v>25404.44</v>
      </c>
      <c r="G3221" s="14">
        <f>E3221/SUM(E$2:E$4165)</f>
        <v/>
      </c>
      <c r="H3221" s="14">
        <f>H3220+G3221</f>
        <v/>
      </c>
      <c r="I3221" s="5">
        <f>IF(H3221&lt;=p_rot_a,"A",IF(H3221&lt;=p_rot_b,"B","C"))</f>
        <v/>
      </c>
      <c r="J3221" s="5" t="inlineStr">
        <is>
          <t>NO</t>
        </is>
      </c>
    </row>
    <row r="3222">
      <c r="A3222" s="5" t="inlineStr">
        <is>
          <t>305</t>
        </is>
      </c>
      <c r="B3222" s="5" t="inlineStr">
        <is>
          <t>SPLITTER COAXIAL 3 SALIDAS MIYAKO USA M-113</t>
        </is>
      </c>
      <c r="C3222" s="5" t="inlineStr">
        <is>
          <t>FERRETERIA GENERAL</t>
        </is>
      </c>
      <c r="D3222" s="11" t="n">
        <v>8</v>
      </c>
      <c r="E3222" s="12" t="n">
        <v>6571.48</v>
      </c>
      <c r="F3222" s="12" t="n">
        <v>18656.92</v>
      </c>
      <c r="G3222" s="14">
        <f>E3222/SUM(E$2:E$4165)</f>
        <v/>
      </c>
      <c r="H3222" s="14">
        <f>H3221+G3222</f>
        <v/>
      </c>
      <c r="I3222" s="5">
        <f>IF(H3222&lt;=p_rot_a,"A",IF(H3222&lt;=p_rot_b,"B","C"))</f>
        <v/>
      </c>
      <c r="J3222" s="5" t="inlineStr">
        <is>
          <t>NO</t>
        </is>
      </c>
    </row>
    <row r="3223">
      <c r="A3223" s="5" t="inlineStr">
        <is>
          <t>131211</t>
        </is>
      </c>
      <c r="B3223" s="5" t="inlineStr">
        <is>
          <t>TOTAL ANTEOJO SOLDAR ELECTRONICO TSP9401</t>
        </is>
      </c>
      <c r="C3223" s="5" t="inlineStr">
        <is>
          <t>FERRETERIA GENERAL</t>
        </is>
      </c>
      <c r="D3223" s="11" t="n">
        <v>3</v>
      </c>
      <c r="E3223" s="12" t="n">
        <v>6571.04</v>
      </c>
      <c r="F3223" s="12" t="n">
        <v>24016.28</v>
      </c>
      <c r="G3223" s="14">
        <f>E3223/SUM(E$2:E$4165)</f>
        <v/>
      </c>
      <c r="H3223" s="14">
        <f>H3222+G3223</f>
        <v/>
      </c>
      <c r="I3223" s="5">
        <f>IF(H3223&lt;=p_rot_a,"A",IF(H3223&lt;=p_rot_b,"B","C"))</f>
        <v/>
      </c>
      <c r="J3223" s="5" t="inlineStr">
        <is>
          <t>NO</t>
        </is>
      </c>
    </row>
    <row r="3224">
      <c r="A3224" s="5" t="inlineStr">
        <is>
          <t>97121</t>
        </is>
      </c>
      <c r="B3224" s="5" t="inlineStr">
        <is>
          <t>TOTAL CINTA METRICA 3M TMT 126031</t>
        </is>
      </c>
      <c r="C3224" s="5" t="inlineStr">
        <is>
          <t>FERRETERIA GENERAL</t>
        </is>
      </c>
      <c r="D3224" s="11" t="n">
        <v>15</v>
      </c>
      <c r="E3224" s="12" t="n">
        <v>6567.77</v>
      </c>
      <c r="F3224" s="12" t="n">
        <v>17373.17</v>
      </c>
      <c r="G3224" s="14">
        <f>E3224/SUM(E$2:E$4165)</f>
        <v/>
      </c>
      <c r="H3224" s="14">
        <f>H3223+G3224</f>
        <v/>
      </c>
      <c r="I3224" s="5">
        <f>IF(H3224&lt;=p_rot_a,"A",IF(H3224&lt;=p_rot_b,"B","C"))</f>
        <v/>
      </c>
      <c r="J3224" s="5" t="inlineStr">
        <is>
          <t>NO</t>
        </is>
      </c>
    </row>
    <row r="3225">
      <c r="A3225" s="5" t="inlineStr">
        <is>
          <t>PINT-BT-0022</t>
        </is>
      </c>
      <c r="B3225" s="5" t="inlineStr">
        <is>
          <t>DICOLOR TINTE MADERA CRISTOBAL 1/16 M 97 04</t>
        </is>
      </c>
      <c r="C3225" s="5" t="inlineStr">
        <is>
          <t>BARNIZ Y TINTES</t>
        </is>
      </c>
      <c r="D3225" s="11" t="n">
        <v>9</v>
      </c>
      <c r="E3225" s="12" t="n">
        <v>6561.94</v>
      </c>
      <c r="F3225" s="12" t="n">
        <v>22640.44</v>
      </c>
      <c r="G3225" s="14">
        <f>E3225/SUM(E$2:E$4165)</f>
        <v/>
      </c>
      <c r="H3225" s="14">
        <f>H3224+G3225</f>
        <v/>
      </c>
      <c r="I3225" s="5">
        <f>IF(H3225&lt;=p_rot_a,"A",IF(H3225&lt;=p_rot_b,"B","C"))</f>
        <v/>
      </c>
      <c r="J3225" s="5" t="inlineStr">
        <is>
          <t>NO</t>
        </is>
      </c>
    </row>
    <row r="3226">
      <c r="A3226" s="5" t="inlineStr">
        <is>
          <t>220</t>
        </is>
      </c>
      <c r="B3226" s="5" t="inlineStr">
        <is>
          <t>LAUREL 1X2 EN VARAS</t>
        </is>
      </c>
      <c r="C3226" s="5" t="inlineStr">
        <is>
          <t>LAUREL</t>
        </is>
      </c>
      <c r="D3226" s="11" t="n">
        <v>33</v>
      </c>
      <c r="E3226" s="12" t="n">
        <v>6556.19</v>
      </c>
      <c r="F3226" s="12" t="n">
        <v>18106.19</v>
      </c>
      <c r="G3226" s="14">
        <f>E3226/SUM(E$2:E$4165)</f>
        <v/>
      </c>
      <c r="H3226" s="14">
        <f>H3225+G3226</f>
        <v/>
      </c>
      <c r="I3226" s="5">
        <f>IF(H3226&lt;=p_rot_a,"A",IF(H3226&lt;=p_rot_b,"B","C"))</f>
        <v/>
      </c>
      <c r="J3226" s="5" t="inlineStr">
        <is>
          <t>NO</t>
        </is>
      </c>
    </row>
    <row r="3227">
      <c r="A3227" s="5" t="inlineStr">
        <is>
          <t>7839</t>
        </is>
      </c>
      <c r="B3227" s="5" t="inlineStr">
        <is>
          <t>$$ TUBO FLUORECENTE 96W  F96T8/865</t>
        </is>
      </c>
      <c r="C3227" s="5" t="inlineStr">
        <is>
          <t>SIN CATEGORIA</t>
        </is>
      </c>
      <c r="D3227" s="11" t="n">
        <v>7</v>
      </c>
      <c r="E3227" s="12" t="n">
        <v>6552.84</v>
      </c>
      <c r="F3227" s="12" t="n">
        <v>22934.94</v>
      </c>
      <c r="G3227" s="14">
        <f>E3227/SUM(E$2:E$4165)</f>
        <v/>
      </c>
      <c r="H3227" s="14">
        <f>H3226+G3227</f>
        <v/>
      </c>
      <c r="I3227" s="5">
        <f>IF(H3227&lt;=p_rot_a,"A",IF(H3227&lt;=p_rot_b,"B","C"))</f>
        <v/>
      </c>
      <c r="J3227" s="5" t="inlineStr">
        <is>
          <t>NO</t>
        </is>
      </c>
    </row>
    <row r="3228">
      <c r="A3228" s="5" t="inlineStr">
        <is>
          <t>351100300991902</t>
        </is>
      </c>
      <c r="B3228" s="5" t="inlineStr">
        <is>
          <t>WADFOW RODILLERAS WKP1101</t>
        </is>
      </c>
      <c r="C3228" s="5" t="inlineStr">
        <is>
          <t>FERRETERIA GENERAL</t>
        </is>
      </c>
      <c r="D3228" s="11" t="n">
        <v>4</v>
      </c>
      <c r="E3228" s="12" t="n">
        <v>6528.24</v>
      </c>
      <c r="F3228" s="12" t="n">
        <v>21674.07</v>
      </c>
      <c r="G3228" s="14">
        <f>E3228/SUM(E$2:E$4165)</f>
        <v/>
      </c>
      <c r="H3228" s="14">
        <f>H3227+G3228</f>
        <v/>
      </c>
      <c r="I3228" s="5">
        <f>IF(H3228&lt;=p_rot_a,"A",IF(H3228&lt;=p_rot_b,"B","C"))</f>
        <v/>
      </c>
      <c r="J3228" s="5" t="inlineStr">
        <is>
          <t>NO</t>
        </is>
      </c>
    </row>
    <row r="3229">
      <c r="A3229" s="5" t="inlineStr">
        <is>
          <t>351100300992092</t>
        </is>
      </c>
      <c r="B3229" s="5" t="inlineStr">
        <is>
          <t>WADFOW COMBO 2 PCS HIDRO LAVADORA INALAM + PISTOLA CALOR INALAMB + BATERIA UWQXS1501</t>
        </is>
      </c>
      <c r="C3229" s="5" t="inlineStr">
        <is>
          <t>SIN CATEGORIA</t>
        </is>
      </c>
      <c r="D3229" s="11" t="n">
        <v>1</v>
      </c>
      <c r="E3229" s="12" t="n">
        <v>6526.5</v>
      </c>
      <c r="F3229" s="12" t="n">
        <v>31539.82</v>
      </c>
      <c r="G3229" s="14">
        <f>E3229/SUM(E$2:E$4165)</f>
        <v/>
      </c>
      <c r="H3229" s="14">
        <f>H3228+G3229</f>
        <v/>
      </c>
      <c r="I3229" s="5">
        <f>IF(H3229&lt;=p_rot_a,"A",IF(H3229&lt;=p_rot_b,"B","C"))</f>
        <v/>
      </c>
      <c r="J3229" s="5" t="inlineStr">
        <is>
          <t>NO</t>
        </is>
      </c>
    </row>
    <row r="3230">
      <c r="A3230" s="5" t="inlineStr">
        <is>
          <t>71453</t>
        </is>
      </c>
      <c r="B3230" s="5" t="inlineStr">
        <is>
          <t>ADAPTADOR MACHO PARA FILTRO DE AGUA</t>
        </is>
      </c>
      <c r="C3230" s="5" t="inlineStr">
        <is>
          <t>TUBERIA PVC, CANOAS Y ACCESORIOS</t>
        </is>
      </c>
      <c r="D3230" s="11" t="n">
        <v>4</v>
      </c>
      <c r="E3230" s="12" t="n">
        <v>6502.65</v>
      </c>
      <c r="F3230" s="12" t="n">
        <v>6902.65</v>
      </c>
      <c r="G3230" s="14">
        <f>E3230/SUM(E$2:E$4165)</f>
        <v/>
      </c>
      <c r="H3230" s="14">
        <f>H3229+G3230</f>
        <v/>
      </c>
      <c r="I3230" s="5">
        <f>IF(H3230&lt;=p_rot_a,"A",IF(H3230&lt;=p_rot_b,"B","C"))</f>
        <v/>
      </c>
      <c r="J3230" s="5" t="inlineStr">
        <is>
          <t>NO</t>
        </is>
      </c>
    </row>
    <row r="3231">
      <c r="A3231" s="5" t="inlineStr">
        <is>
          <t>351100300990632</t>
        </is>
      </c>
      <c r="B3231" s="5" t="inlineStr">
        <is>
          <t>FLUID MASTER VALVULA DE DESCARGA DUAL INODORDO 1 PIEZA 820VTP6</t>
        </is>
      </c>
      <c r="C3231" s="5" t="inlineStr">
        <is>
          <t>GRIFERIA - ACC. BAÑO Y COCINA</t>
        </is>
      </c>
      <c r="D3231" s="11" t="n">
        <v>2</v>
      </c>
      <c r="E3231" s="12" t="n">
        <v>6495.3</v>
      </c>
      <c r="F3231" s="12" t="n">
        <v>20594.7</v>
      </c>
      <c r="G3231" s="14">
        <f>E3231/SUM(E$2:E$4165)</f>
        <v/>
      </c>
      <c r="H3231" s="14">
        <f>H3230+G3231</f>
        <v/>
      </c>
      <c r="I3231" s="5">
        <f>IF(H3231&lt;=p_rot_a,"A",IF(H3231&lt;=p_rot_b,"B","C"))</f>
        <v/>
      </c>
      <c r="J3231" s="5" t="inlineStr">
        <is>
          <t>NO</t>
        </is>
      </c>
    </row>
    <row r="3232">
      <c r="A3232" s="5" t="inlineStr">
        <is>
          <t>351100300992769</t>
        </is>
      </c>
      <c r="B3232" s="5" t="inlineStr">
        <is>
          <t>TOTAL PISTOLA ALTA SIN BATERIA TSGLI20041</t>
        </is>
      </c>
      <c r="C3232" s="5" t="inlineStr">
        <is>
          <t>SIN CATEGORIA</t>
        </is>
      </c>
      <c r="D3232" s="11" t="n">
        <v>1</v>
      </c>
      <c r="E3232" s="12" t="n">
        <v>6493.38</v>
      </c>
      <c r="F3232" s="12" t="n">
        <v>19480.15</v>
      </c>
      <c r="G3232" s="14">
        <f>E3232/SUM(E$2:E$4165)</f>
        <v/>
      </c>
      <c r="H3232" s="14">
        <f>H3231+G3232</f>
        <v/>
      </c>
      <c r="I3232" s="5">
        <f>IF(H3232&lt;=p_rot_a,"A",IF(H3232&lt;=p_rot_b,"B","C"))</f>
        <v/>
      </c>
      <c r="J3232" s="5" t="inlineStr">
        <is>
          <t>NO</t>
        </is>
      </c>
    </row>
    <row r="3233">
      <c r="A3233" s="5" t="inlineStr">
        <is>
          <t>351100300991097</t>
        </is>
      </c>
      <c r="B3233" s="5" t="inlineStr">
        <is>
          <t>WADFOW ESCUADRA DE REFUERZO 3/4 X 3/4 SET 4 PIEZAS WCYK20</t>
        </is>
      </c>
      <c r="C3233" s="5" t="inlineStr">
        <is>
          <t>FERRETERIA GENERAL</t>
        </is>
      </c>
      <c r="D3233" s="11" t="n">
        <v>47</v>
      </c>
      <c r="E3233" s="12" t="n">
        <v>6490.19</v>
      </c>
      <c r="F3233" s="12" t="n">
        <v>17057.21</v>
      </c>
      <c r="G3233" s="14">
        <f>E3233/SUM(E$2:E$4165)</f>
        <v/>
      </c>
      <c r="H3233" s="14">
        <f>H3232+G3233</f>
        <v/>
      </c>
      <c r="I3233" s="5">
        <f>IF(H3233&lt;=p_rot_a,"A",IF(H3233&lt;=p_rot_b,"B","C"))</f>
        <v/>
      </c>
      <c r="J3233" s="5" t="inlineStr">
        <is>
          <t>NO</t>
        </is>
      </c>
    </row>
    <row r="3234">
      <c r="A3234" s="5" t="inlineStr">
        <is>
          <t>351100300991686</t>
        </is>
      </c>
      <c r="B3234" s="5" t="inlineStr">
        <is>
          <t>AKSI EXTENSION 12M USO RUDO NARANJA</t>
        </is>
      </c>
      <c r="C3234" s="5" t="inlineStr">
        <is>
          <t>ACCESORIOS ELECTRICOS Y CABLES</t>
        </is>
      </c>
      <c r="D3234" s="11" t="n">
        <v>3</v>
      </c>
      <c r="E3234" s="12" t="n">
        <v>6485.05</v>
      </c>
      <c r="F3234" s="12" t="n">
        <v>18502.8</v>
      </c>
      <c r="G3234" s="14">
        <f>E3234/SUM(E$2:E$4165)</f>
        <v/>
      </c>
      <c r="H3234" s="14">
        <f>H3233+G3234</f>
        <v/>
      </c>
      <c r="I3234" s="5">
        <f>IF(H3234&lt;=p_rot_a,"A",IF(H3234&lt;=p_rot_b,"B","C"))</f>
        <v/>
      </c>
      <c r="J3234" s="5" t="inlineStr">
        <is>
          <t>NO</t>
        </is>
      </c>
    </row>
    <row r="3235">
      <c r="A3235" s="5" t="inlineStr">
        <is>
          <t>22099</t>
        </is>
      </c>
      <c r="B3235" s="5" t="inlineStr">
        <is>
          <t>Placa de hierro negro 15 x 15 cm 1/4 con perforaciones</t>
        </is>
      </c>
      <c r="C3235" s="5" t="inlineStr">
        <is>
          <t>TUBERIA INDUSTRIAL, HIERROS PLANOS Y CORRUGADOS</t>
        </is>
      </c>
      <c r="D3235" s="11" t="n">
        <v>6</v>
      </c>
      <c r="E3235" s="12" t="n">
        <v>6469.15</v>
      </c>
      <c r="F3235" s="12" t="n">
        <v>28032.97</v>
      </c>
      <c r="G3235" s="14">
        <f>E3235/SUM(E$2:E$4165)</f>
        <v/>
      </c>
      <c r="H3235" s="14">
        <f>H3234+G3235</f>
        <v/>
      </c>
      <c r="I3235" s="5">
        <f>IF(H3235&lt;=p_rot_a,"A",IF(H3235&lt;=p_rot_b,"B","C"))</f>
        <v/>
      </c>
      <c r="J3235" s="5" t="inlineStr">
        <is>
          <t>NO</t>
        </is>
      </c>
    </row>
    <row r="3236">
      <c r="A3236" s="5" t="inlineStr">
        <is>
          <t>72860</t>
        </is>
      </c>
      <c r="B3236" s="5" t="inlineStr">
        <is>
          <t>AMARRA PLASTICA NEGRA 16</t>
        </is>
      </c>
      <c r="C3236" s="5" t="inlineStr">
        <is>
          <t>SIN CATEGORIA</t>
        </is>
      </c>
      <c r="D3236" s="11" t="n">
        <v>125</v>
      </c>
      <c r="E3236" s="12" t="n">
        <v>6461.93</v>
      </c>
      <c r="F3236" s="12" t="n">
        <v>10430.21</v>
      </c>
      <c r="G3236" s="14">
        <f>E3236/SUM(E$2:E$4165)</f>
        <v/>
      </c>
      <c r="H3236" s="14">
        <f>H3235+G3236</f>
        <v/>
      </c>
      <c r="I3236" s="5">
        <f>IF(H3236&lt;=p_rot_a,"A",IF(H3236&lt;=p_rot_b,"B","C"))</f>
        <v/>
      </c>
      <c r="J3236" s="5" t="inlineStr">
        <is>
          <t>NO</t>
        </is>
      </c>
    </row>
    <row r="3237">
      <c r="A3237" s="5" t="inlineStr">
        <is>
          <t>351100300990768</t>
        </is>
      </c>
      <c r="B3237" s="5" t="inlineStr">
        <is>
          <t>CEDAZO PLASTICO 6X6 ZARANDA</t>
        </is>
      </c>
      <c r="C3237" s="5" t="inlineStr">
        <is>
          <t>SIN CATEGORIA</t>
        </is>
      </c>
      <c r="D3237" s="11" t="n">
        <v>16</v>
      </c>
      <c r="E3237" s="12" t="n">
        <v>6451.21</v>
      </c>
      <c r="F3237" s="12" t="n">
        <v>22939.21</v>
      </c>
      <c r="G3237" s="14">
        <f>E3237/SUM(E$2:E$4165)</f>
        <v/>
      </c>
      <c r="H3237" s="14">
        <f>H3236+G3237</f>
        <v/>
      </c>
      <c r="I3237" s="5">
        <f>IF(H3237&lt;=p_rot_a,"A",IF(H3237&lt;=p_rot_b,"B","C"))</f>
        <v/>
      </c>
      <c r="J3237" s="5" t="inlineStr">
        <is>
          <t>NO</t>
        </is>
      </c>
    </row>
    <row r="3238">
      <c r="A3238" s="5" t="inlineStr">
        <is>
          <t>6224</t>
        </is>
      </c>
      <c r="B3238" s="5" t="inlineStr">
        <is>
          <t>MARCO RODILLO NOVA 3  063034</t>
        </is>
      </c>
      <c r="C3238" s="5" t="inlineStr">
        <is>
          <t>PINTURAS Y SELLADORES</t>
        </is>
      </c>
      <c r="D3238" s="11" t="n">
        <v>23</v>
      </c>
      <c r="E3238" s="12" t="n">
        <v>6446.91</v>
      </c>
      <c r="F3238" s="12" t="n">
        <v>21304.91</v>
      </c>
      <c r="G3238" s="14">
        <f>E3238/SUM(E$2:E$4165)</f>
        <v/>
      </c>
      <c r="H3238" s="14">
        <f>H3237+G3238</f>
        <v/>
      </c>
      <c r="I3238" s="5">
        <f>IF(H3238&lt;=p_rot_a,"A",IF(H3238&lt;=p_rot_b,"B","C"))</f>
        <v/>
      </c>
      <c r="J3238" s="5" t="inlineStr">
        <is>
          <t>NO</t>
        </is>
      </c>
    </row>
    <row r="3239">
      <c r="A3239" s="5" t="inlineStr">
        <is>
          <t>351100300991757</t>
        </is>
      </c>
      <c r="B3239" s="5" t="inlineStr">
        <is>
          <t>Tornillo con capucha circular ASAPVC 12x75 mm color VERDE UPVC</t>
        </is>
      </c>
      <c r="C3239" s="5" t="inlineStr">
        <is>
          <t>TECHOS UPVC</t>
        </is>
      </c>
      <c r="D3239" s="11" t="n">
        <v>130</v>
      </c>
      <c r="E3239" s="12" t="n">
        <v>6435</v>
      </c>
      <c r="F3239" s="12" t="n">
        <v>19305</v>
      </c>
      <c r="G3239" s="14">
        <f>E3239/SUM(E$2:E$4165)</f>
        <v/>
      </c>
      <c r="H3239" s="14">
        <f>H3238+G3239</f>
        <v/>
      </c>
      <c r="I3239" s="5">
        <f>IF(H3239&lt;=p_rot_a,"A",IF(H3239&lt;=p_rot_b,"B","C"))</f>
        <v/>
      </c>
      <c r="J3239" s="5" t="inlineStr">
        <is>
          <t>NO</t>
        </is>
      </c>
    </row>
    <row r="3240">
      <c r="A3240" s="5" t="inlineStr">
        <is>
          <t>351100300991115</t>
        </is>
      </c>
      <c r="B3240" s="5" t="inlineStr">
        <is>
          <t>AKSI EXTENSION USO RUDO 15 MT</t>
        </is>
      </c>
      <c r="C3240" s="5" t="inlineStr">
        <is>
          <t>ACCESORIOS ELECTRICOS Y CABLES</t>
        </is>
      </c>
      <c r="D3240" s="11" t="n">
        <v>3</v>
      </c>
      <c r="E3240" s="12" t="n">
        <v>6419.34</v>
      </c>
      <c r="F3240" s="12" t="n">
        <v>22467.69</v>
      </c>
      <c r="G3240" s="14">
        <f>E3240/SUM(E$2:E$4165)</f>
        <v/>
      </c>
      <c r="H3240" s="14">
        <f>H3239+G3240</f>
        <v/>
      </c>
      <c r="I3240" s="5">
        <f>IF(H3240&lt;=p_rot_a,"A",IF(H3240&lt;=p_rot_b,"B","C"))</f>
        <v/>
      </c>
      <c r="J3240" s="5" t="inlineStr">
        <is>
          <t>NO</t>
        </is>
      </c>
    </row>
    <row r="3241">
      <c r="A3241" s="5" t="inlineStr">
        <is>
          <t>72243</t>
        </is>
      </c>
      <c r="B3241" s="5" t="inlineStr">
        <is>
          <t>LIJA METAL 1000</t>
        </is>
      </c>
      <c r="C3241" s="5" t="inlineStr">
        <is>
          <t>FERRETERIA GENERAL</t>
        </is>
      </c>
      <c r="D3241" s="11" t="n">
        <v>37</v>
      </c>
      <c r="E3241" s="12" t="n">
        <v>6405.16</v>
      </c>
      <c r="F3241" s="12" t="n">
        <v>23071.75</v>
      </c>
      <c r="G3241" s="14">
        <f>E3241/SUM(E$2:E$4165)</f>
        <v/>
      </c>
      <c r="H3241" s="14">
        <f>H3240+G3241</f>
        <v/>
      </c>
      <c r="I3241" s="5">
        <f>IF(H3241&lt;=p_rot_a,"A",IF(H3241&lt;=p_rot_b,"B","C"))</f>
        <v/>
      </c>
      <c r="J3241" s="5" t="inlineStr">
        <is>
          <t>NO</t>
        </is>
      </c>
    </row>
    <row r="3242">
      <c r="A3242" s="5" t="inlineStr">
        <is>
          <t>351100300991777</t>
        </is>
      </c>
      <c r="B3242" s="5" t="inlineStr">
        <is>
          <t>PRETUL CAJA HERRAMIENTAS 19PULG BROCHE AMARILLO CHP-19P</t>
        </is>
      </c>
      <c r="C3242" s="5" t="inlineStr">
        <is>
          <t>FERRETERIA GENERAL</t>
        </is>
      </c>
      <c r="D3242" s="11" t="n">
        <v>3</v>
      </c>
      <c r="E3242" s="12" t="n">
        <v>6400.19</v>
      </c>
      <c r="F3242" s="12" t="n">
        <v>19380.53</v>
      </c>
      <c r="G3242" s="14">
        <f>E3242/SUM(E$2:E$4165)</f>
        <v/>
      </c>
      <c r="H3242" s="14">
        <f>H3241+G3242</f>
        <v/>
      </c>
      <c r="I3242" s="5">
        <f>IF(H3242&lt;=p_rot_a,"A",IF(H3242&lt;=p_rot_b,"B","C"))</f>
        <v/>
      </c>
      <c r="J3242" s="5" t="inlineStr">
        <is>
          <t>NO</t>
        </is>
      </c>
    </row>
    <row r="3243">
      <c r="A3243" s="5" t="inlineStr">
        <is>
          <t>73805</t>
        </is>
      </c>
      <c r="B3243" s="5" t="inlineStr">
        <is>
          <t>TOTAL NIVEL TORPEDO 10 TMT2267/TMT2235</t>
        </is>
      </c>
      <c r="C3243" s="5" t="inlineStr">
        <is>
          <t>FERRETERIA GENERAL</t>
        </is>
      </c>
      <c r="D3243" s="11" t="n">
        <v>14</v>
      </c>
      <c r="E3243" s="12" t="n">
        <v>6400.06</v>
      </c>
      <c r="F3243" s="12" t="n">
        <v>17410.78</v>
      </c>
      <c r="G3243" s="14">
        <f>E3243/SUM(E$2:E$4165)</f>
        <v/>
      </c>
      <c r="H3243" s="14">
        <f>H3242+G3243</f>
        <v/>
      </c>
      <c r="I3243" s="5">
        <f>IF(H3243&lt;=p_rot_a,"A",IF(H3243&lt;=p_rot_b,"B","C"))</f>
        <v/>
      </c>
      <c r="J3243" s="5" t="inlineStr">
        <is>
          <t>NO</t>
        </is>
      </c>
    </row>
    <row r="3244">
      <c r="A3244" s="5" t="inlineStr">
        <is>
          <t>7989</t>
        </is>
      </c>
      <c r="B3244" s="5" t="inlineStr">
        <is>
          <t>GAZA EMT 1/2 DOBLE OREJA</t>
        </is>
      </c>
      <c r="C3244" s="5" t="inlineStr">
        <is>
          <t>ACCESORIOS ELECTRICOS Y CABLES</t>
        </is>
      </c>
      <c r="D3244" s="11" t="n">
        <v>280</v>
      </c>
      <c r="E3244" s="12" t="n">
        <v>6366.87</v>
      </c>
      <c r="F3244" s="12" t="n">
        <v>12344.87</v>
      </c>
      <c r="G3244" s="14">
        <f>E3244/SUM(E$2:E$4165)</f>
        <v/>
      </c>
      <c r="H3244" s="14">
        <f>H3243+G3244</f>
        <v/>
      </c>
      <c r="I3244" s="5">
        <f>IF(H3244&lt;=p_rot_a,"A",IF(H3244&lt;=p_rot_b,"B","C"))</f>
        <v/>
      </c>
      <c r="J3244" s="5" t="inlineStr">
        <is>
          <t>NO</t>
        </is>
      </c>
    </row>
    <row r="3245">
      <c r="A3245" s="5" t="inlineStr">
        <is>
          <t>127111</t>
        </is>
      </c>
      <c r="B3245" s="5" t="inlineStr">
        <is>
          <t xml:space="preserve">MASKING 2 VERDE </t>
        </is>
      </c>
      <c r="C3245" s="5" t="inlineStr">
        <is>
          <t>FERRETERIA GENERAL</t>
        </is>
      </c>
      <c r="D3245" s="11" t="n">
        <v>5</v>
      </c>
      <c r="E3245" s="12" t="n">
        <v>6354.96</v>
      </c>
      <c r="F3245" s="12" t="n">
        <v>27929.96</v>
      </c>
      <c r="G3245" s="14">
        <f>E3245/SUM(E$2:E$4165)</f>
        <v/>
      </c>
      <c r="H3245" s="14">
        <f>H3244+G3245</f>
        <v/>
      </c>
      <c r="I3245" s="5">
        <f>IF(H3245&lt;=p_rot_a,"A",IF(H3245&lt;=p_rot_b,"B","C"))</f>
        <v/>
      </c>
      <c r="J3245" s="5" t="inlineStr">
        <is>
          <t>NO</t>
        </is>
      </c>
    </row>
    <row r="3246">
      <c r="A3246" s="5" t="inlineStr">
        <is>
          <t>72403</t>
        </is>
      </c>
      <c r="B3246" s="5" t="inlineStr">
        <is>
          <t>ARANDELA PRESION  1/4</t>
        </is>
      </c>
      <c r="C3246" s="5" t="inlineStr">
        <is>
          <t>TORNILLERIA</t>
        </is>
      </c>
      <c r="D3246" s="11" t="n">
        <v>282</v>
      </c>
      <c r="E3246" s="12" t="n">
        <v>6346.63</v>
      </c>
      <c r="F3246" s="12" t="n">
        <v>7088.13</v>
      </c>
      <c r="G3246" s="14">
        <f>E3246/SUM(E$2:E$4165)</f>
        <v/>
      </c>
      <c r="H3246" s="14">
        <f>H3245+G3246</f>
        <v/>
      </c>
      <c r="I3246" s="5">
        <f>IF(H3246&lt;=p_rot_a,"A",IF(H3246&lt;=p_rot_b,"B","C"))</f>
        <v/>
      </c>
      <c r="J3246" s="5" t="inlineStr">
        <is>
          <t>NO</t>
        </is>
      </c>
    </row>
    <row r="3247">
      <c r="A3247" s="5" t="inlineStr">
        <is>
          <t>351100300992457</t>
        </is>
      </c>
      <c r="B3247" s="5" t="inlineStr">
        <is>
          <t>VOLTECK EXTENSION VERDE 3M ED-3V</t>
        </is>
      </c>
      <c r="C3247" s="5" t="inlineStr">
        <is>
          <t>ACCESORIOS ELECTRICOS Y CABLES</t>
        </is>
      </c>
      <c r="D3247" s="11" t="n">
        <v>10</v>
      </c>
      <c r="E3247" s="12" t="n">
        <v>6343.15</v>
      </c>
      <c r="F3247" s="12" t="n">
        <v>14450.95</v>
      </c>
      <c r="G3247" s="14">
        <f>E3247/SUM(E$2:E$4165)</f>
        <v/>
      </c>
      <c r="H3247" s="14">
        <f>H3246+G3247</f>
        <v/>
      </c>
      <c r="I3247" s="5">
        <f>IF(H3247&lt;=p_rot_a,"A",IF(H3247&lt;=p_rot_b,"B","C"))</f>
        <v/>
      </c>
      <c r="J3247" s="5" t="inlineStr">
        <is>
          <t>NO</t>
        </is>
      </c>
    </row>
    <row r="3248">
      <c r="A3248" s="5" t="inlineStr">
        <is>
          <t>30331</t>
        </is>
      </c>
      <c r="B3248" s="5" t="inlineStr">
        <is>
          <t>FOTOCELDA EAGLE 110V 220V 6890 AGUILA</t>
        </is>
      </c>
      <c r="C3248" s="5" t="inlineStr">
        <is>
          <t>ACCESORIOS ELECTRICOS Y CABLES</t>
        </is>
      </c>
      <c r="D3248" s="11" t="n">
        <v>4</v>
      </c>
      <c r="E3248" s="12" t="n">
        <v>6340.24</v>
      </c>
      <c r="F3248" s="12" t="n">
        <v>20690.19</v>
      </c>
      <c r="G3248" s="14">
        <f>E3248/SUM(E$2:E$4165)</f>
        <v/>
      </c>
      <c r="H3248" s="14">
        <f>H3247+G3248</f>
        <v/>
      </c>
      <c r="I3248" s="5">
        <f>IF(H3248&lt;=p_rot_a,"A",IF(H3248&lt;=p_rot_b,"B","C"))</f>
        <v/>
      </c>
      <c r="J3248" s="5" t="inlineStr">
        <is>
          <t>NO</t>
        </is>
      </c>
    </row>
    <row r="3249">
      <c r="A3249" s="5" t="inlineStr">
        <is>
          <t>98231</t>
        </is>
      </c>
      <c r="B3249" s="5" t="inlineStr">
        <is>
          <t>TOTAL DESATORNILLADOR PHILLIPS 1/4X6 6x150 THT26PH2150</t>
        </is>
      </c>
      <c r="C3249" s="5" t="inlineStr">
        <is>
          <t>FERRETERIA GENERAL</t>
        </is>
      </c>
      <c r="D3249" s="11" t="n">
        <v>19</v>
      </c>
      <c r="E3249" s="12" t="n">
        <v>6332.75</v>
      </c>
      <c r="F3249" s="12" t="n">
        <v>17259.08</v>
      </c>
      <c r="G3249" s="14">
        <f>E3249/SUM(E$2:E$4165)</f>
        <v/>
      </c>
      <c r="H3249" s="14">
        <f>H3248+G3249</f>
        <v/>
      </c>
      <c r="I3249" s="5">
        <f>IF(H3249&lt;=p_rot_a,"A",IF(H3249&lt;=p_rot_b,"B","C"))</f>
        <v/>
      </c>
      <c r="J3249" s="5" t="inlineStr">
        <is>
          <t>NO</t>
        </is>
      </c>
    </row>
    <row r="3250">
      <c r="A3250" s="5" t="inlineStr">
        <is>
          <t>351100300992819</t>
        </is>
      </c>
      <c r="B3250" s="5" t="inlineStr">
        <is>
          <t xml:space="preserve">CINTA ANTIDESLIZANTE TRANSPARENTE 5 X 23CM  6 UNIDADES AQP23486 </t>
        </is>
      </c>
      <c r="C3250" s="5" t="inlineStr">
        <is>
          <t>IMPORTACION GRIFERIA</t>
        </is>
      </c>
      <c r="D3250" s="11" t="n">
        <v>8</v>
      </c>
      <c r="E3250" s="12" t="n">
        <v>6323.84</v>
      </c>
      <c r="F3250" s="12" t="n">
        <v>10619.47</v>
      </c>
      <c r="G3250" s="14">
        <f>E3250/SUM(E$2:E$4165)</f>
        <v/>
      </c>
      <c r="H3250" s="14">
        <f>H3249+G3250</f>
        <v/>
      </c>
      <c r="I3250" s="5">
        <f>IF(H3250&lt;=p_rot_a,"A",IF(H3250&lt;=p_rot_b,"B","C"))</f>
        <v/>
      </c>
      <c r="J3250" s="5" t="inlineStr">
        <is>
          <t>NO</t>
        </is>
      </c>
    </row>
    <row r="3251">
      <c r="A3251" s="5" t="inlineStr">
        <is>
          <t>PINT-BT-0023</t>
        </is>
      </c>
      <c r="B3251" s="5" t="inlineStr">
        <is>
          <t>DICOLOR TINTE MADERA CRISTOBAL LITRO  COD  M 97 03</t>
        </is>
      </c>
      <c r="C3251" s="5" t="inlineStr">
        <is>
          <t>BARNIZ Y TINTES</t>
        </is>
      </c>
      <c r="D3251" s="11" t="n">
        <v>3</v>
      </c>
      <c r="E3251" s="12" t="n">
        <v>6315.84</v>
      </c>
      <c r="F3251" s="12" t="n">
        <v>22105.44</v>
      </c>
      <c r="G3251" s="14">
        <f>E3251/SUM(E$2:E$4165)</f>
        <v/>
      </c>
      <c r="H3251" s="14">
        <f>H3250+G3251</f>
        <v/>
      </c>
      <c r="I3251" s="5">
        <f>IF(H3251&lt;=p_rot_a,"A",IF(H3251&lt;=p_rot_b,"B","C"))</f>
        <v/>
      </c>
      <c r="J3251" s="5" t="inlineStr">
        <is>
          <t>NO</t>
        </is>
      </c>
    </row>
    <row r="3252">
      <c r="A3252" s="5" t="inlineStr">
        <is>
          <t>351100300991710</t>
        </is>
      </c>
      <c r="B3252" s="5" t="inlineStr">
        <is>
          <t>JADEVER CAPA TIPO PONCHO JDRC1001 UNITALLAS</t>
        </is>
      </c>
      <c r="C3252" s="5" t="inlineStr">
        <is>
          <t>FERRETERIA GENERAL</t>
        </is>
      </c>
      <c r="D3252" s="11" t="n">
        <v>7</v>
      </c>
      <c r="E3252" s="12" t="n">
        <v>6274.24</v>
      </c>
      <c r="F3252" s="12" t="n">
        <v>23800.05</v>
      </c>
      <c r="G3252" s="14">
        <f>E3252/SUM(E$2:E$4165)</f>
        <v/>
      </c>
      <c r="H3252" s="14">
        <f>H3251+G3252</f>
        <v/>
      </c>
      <c r="I3252" s="5">
        <f>IF(H3252&lt;=p_rot_a,"A",IF(H3252&lt;=p_rot_b,"B","C"))</f>
        <v/>
      </c>
      <c r="J3252" s="5" t="inlineStr">
        <is>
          <t>NO</t>
        </is>
      </c>
    </row>
    <row r="3253">
      <c r="A3253" s="5" t="inlineStr">
        <is>
          <t>6231</t>
        </is>
      </c>
      <c r="B3253" s="5" t="inlineStr">
        <is>
          <t>GRAPA CON CLAVO 8 MM  100UNDS</t>
        </is>
      </c>
      <c r="C3253" s="5" t="inlineStr">
        <is>
          <t>FERRETERIA GENERAL</t>
        </is>
      </c>
      <c r="D3253" s="11" t="n">
        <v>24</v>
      </c>
      <c r="E3253" s="12" t="n">
        <v>6264</v>
      </c>
      <c r="F3253" s="12" t="n">
        <v>18792</v>
      </c>
      <c r="G3253" s="14">
        <f>E3253/SUM(E$2:E$4165)</f>
        <v/>
      </c>
      <c r="H3253" s="14">
        <f>H3252+G3253</f>
        <v/>
      </c>
      <c r="I3253" s="5">
        <f>IF(H3253&lt;=p_rot_a,"A",IF(H3253&lt;=p_rot_b,"B","C"))</f>
        <v/>
      </c>
      <c r="J3253" s="5" t="inlineStr">
        <is>
          <t>NO</t>
        </is>
      </c>
    </row>
    <row r="3254">
      <c r="A3254" s="5" t="inlineStr">
        <is>
          <t>351100300991119</t>
        </is>
      </c>
      <c r="B3254" s="5" t="inlineStr">
        <is>
          <t>WADFOW ESCUADRA REFUERZO 4X4 SET 4PCS WCY2K10</t>
        </is>
      </c>
      <c r="C3254" s="5" t="inlineStr">
        <is>
          <t>FERRETERIA GENERAL</t>
        </is>
      </c>
      <c r="D3254" s="11" t="n">
        <v>23</v>
      </c>
      <c r="E3254" s="12" t="n">
        <v>6225.02</v>
      </c>
      <c r="F3254" s="12" t="n">
        <v>18560.75</v>
      </c>
      <c r="G3254" s="14">
        <f>E3254/SUM(E$2:E$4165)</f>
        <v/>
      </c>
      <c r="H3254" s="14">
        <f>H3253+G3254</f>
        <v/>
      </c>
      <c r="I3254" s="5">
        <f>IF(H3254&lt;=p_rot_a,"A",IF(H3254&lt;=p_rot_b,"B","C"))</f>
        <v/>
      </c>
      <c r="J3254" s="5" t="inlineStr">
        <is>
          <t>NO</t>
        </is>
      </c>
    </row>
    <row r="3255">
      <c r="A3255" s="5" t="inlineStr">
        <is>
          <t>73486</t>
        </is>
      </c>
      <c r="B3255" s="5" t="inlineStr">
        <is>
          <t>ALDABA 21/2 DORADA BLISTER</t>
        </is>
      </c>
      <c r="C3255" s="5" t="inlineStr">
        <is>
          <t>FERRETERIA GENERAL</t>
        </is>
      </c>
      <c r="D3255" s="11" t="n">
        <v>27</v>
      </c>
      <c r="E3255" s="12" t="n">
        <v>6222.78</v>
      </c>
      <c r="F3255" s="12" t="n">
        <v>13306.32</v>
      </c>
      <c r="G3255" s="14">
        <f>E3255/SUM(E$2:E$4165)</f>
        <v/>
      </c>
      <c r="H3255" s="14">
        <f>H3254+G3255</f>
        <v/>
      </c>
      <c r="I3255" s="5">
        <f>IF(H3255&lt;=p_rot_a,"A",IF(H3255&lt;=p_rot_b,"B","C"))</f>
        <v/>
      </c>
      <c r="J3255" s="5" t="inlineStr">
        <is>
          <t>NO</t>
        </is>
      </c>
    </row>
    <row r="3256">
      <c r="A3256" s="5" t="inlineStr">
        <is>
          <t>PINT-PS-0002</t>
        </is>
      </c>
      <c r="B3256" s="5" t="inlineStr">
        <is>
          <t>BOSNY SPRAY AMARILLO SB-41</t>
        </is>
      </c>
      <c r="C3256" s="5" t="inlineStr">
        <is>
          <t>PINTURA SPRAY</t>
        </is>
      </c>
      <c r="D3256" s="11" t="n">
        <v>8</v>
      </c>
      <c r="E3256" s="12" t="n">
        <v>6215.2</v>
      </c>
      <c r="F3256" s="12" t="n">
        <v>21753.2</v>
      </c>
      <c r="G3256" s="14">
        <f>E3256/SUM(E$2:E$4165)</f>
        <v/>
      </c>
      <c r="H3256" s="14">
        <f>H3255+G3256</f>
        <v/>
      </c>
      <c r="I3256" s="5">
        <f>IF(H3256&lt;=p_rot_a,"A",IF(H3256&lt;=p_rot_b,"B","C"))</f>
        <v/>
      </c>
      <c r="J3256" s="5" t="inlineStr">
        <is>
          <t>NO</t>
        </is>
      </c>
    </row>
    <row r="3257">
      <c r="A3257" s="5" t="inlineStr">
        <is>
          <t>351100300991020</t>
        </is>
      </c>
      <c r="B3257" s="5" t="inlineStr">
        <is>
          <t>TRUPER PALA PLEGABLE CAMPING PLE-18</t>
        </is>
      </c>
      <c r="C3257" s="5" t="inlineStr">
        <is>
          <t>FERRETERIA GENERAL</t>
        </is>
      </c>
      <c r="D3257" s="11" t="n">
        <v>4</v>
      </c>
      <c r="E3257" s="12" t="n">
        <v>6185.92</v>
      </c>
      <c r="F3257" s="12" t="n">
        <v>22101.92</v>
      </c>
      <c r="G3257" s="14">
        <f>E3257/SUM(E$2:E$4165)</f>
        <v/>
      </c>
      <c r="H3257" s="14">
        <f>H3256+G3257</f>
        <v/>
      </c>
      <c r="I3257" s="5">
        <f>IF(H3257&lt;=p_rot_a,"A",IF(H3257&lt;=p_rot_b,"B","C"))</f>
        <v/>
      </c>
      <c r="J3257" s="5" t="inlineStr">
        <is>
          <t>NO</t>
        </is>
      </c>
    </row>
    <row r="3258">
      <c r="A3258" s="5" t="inlineStr">
        <is>
          <t>72222</t>
        </is>
      </c>
      <c r="B3258" s="5" t="inlineStr">
        <is>
          <t>TORNILLO CARROCERIA 5/16 X 7</t>
        </is>
      </c>
      <c r="C3258" s="5" t="inlineStr">
        <is>
          <t>TORNILLERIA</t>
        </is>
      </c>
      <c r="D3258" s="11" t="n">
        <v>30</v>
      </c>
      <c r="E3258" s="12" t="n">
        <v>6183.47</v>
      </c>
      <c r="F3258" s="12" t="n">
        <v>9085.530000000001</v>
      </c>
      <c r="G3258" s="14">
        <f>E3258/SUM(E$2:E$4165)</f>
        <v/>
      </c>
      <c r="H3258" s="14">
        <f>H3257+G3258</f>
        <v/>
      </c>
      <c r="I3258" s="5">
        <f>IF(H3258&lt;=p_rot_a,"A",IF(H3258&lt;=p_rot_b,"B","C"))</f>
        <v/>
      </c>
      <c r="J3258" s="5" t="inlineStr">
        <is>
          <t>NO</t>
        </is>
      </c>
    </row>
    <row r="3259">
      <c r="A3259" s="5" t="inlineStr">
        <is>
          <t>1923</t>
        </is>
      </c>
      <c r="B3259" s="5" t="inlineStr">
        <is>
          <t>TORNILLO ANCLAJE 3/8 x 3</t>
        </is>
      </c>
      <c r="C3259" s="5" t="inlineStr">
        <is>
          <t>TORNILLERIA</t>
        </is>
      </c>
      <c r="D3259" s="11" t="n">
        <v>49</v>
      </c>
      <c r="E3259" s="12" t="n">
        <v>6181.35</v>
      </c>
      <c r="F3259" s="12" t="n">
        <v>14323.68</v>
      </c>
      <c r="G3259" s="14">
        <f>E3259/SUM(E$2:E$4165)</f>
        <v/>
      </c>
      <c r="H3259" s="14">
        <f>H3258+G3259</f>
        <v/>
      </c>
      <c r="I3259" s="5">
        <f>IF(H3259&lt;=p_rot_a,"A",IF(H3259&lt;=p_rot_b,"B","C"))</f>
        <v/>
      </c>
      <c r="J3259" s="5" t="inlineStr">
        <is>
          <t>NO</t>
        </is>
      </c>
    </row>
    <row r="3260">
      <c r="A3260" s="5" t="inlineStr">
        <is>
          <t>73245</t>
        </is>
      </c>
      <c r="B3260" s="5" t="inlineStr">
        <is>
          <t>MASKING 1 VERDE LOCK MAX</t>
        </is>
      </c>
      <c r="C3260" s="5" t="inlineStr">
        <is>
          <t>FERRETERIA GENERAL</t>
        </is>
      </c>
      <c r="D3260" s="11" t="n">
        <v>18</v>
      </c>
      <c r="E3260" s="12" t="n">
        <v>6176.68</v>
      </c>
      <c r="F3260" s="12" t="n">
        <v>19773.04</v>
      </c>
      <c r="G3260" s="14">
        <f>E3260/SUM(E$2:E$4165)</f>
        <v/>
      </c>
      <c r="H3260" s="14">
        <f>H3259+G3260</f>
        <v/>
      </c>
      <c r="I3260" s="5">
        <f>IF(H3260&lt;=p_rot_a,"A",IF(H3260&lt;=p_rot_b,"B","C"))</f>
        <v/>
      </c>
      <c r="J3260" s="5" t="inlineStr">
        <is>
          <t>NO</t>
        </is>
      </c>
    </row>
    <row r="3261">
      <c r="A3261" s="5" t="inlineStr">
        <is>
          <t>7962</t>
        </is>
      </c>
      <c r="B3261" s="5" t="inlineStr">
        <is>
          <t>DESTUPIDOR HULE C/MANGO SA-409 TW</t>
        </is>
      </c>
      <c r="C3261" s="5" t="inlineStr">
        <is>
          <t>FERRETERIA GENERAL</t>
        </is>
      </c>
      <c r="D3261" s="11" t="n">
        <v>9</v>
      </c>
      <c r="E3261" s="12" t="n">
        <v>6175.57</v>
      </c>
      <c r="F3261" s="12" t="n">
        <v>12392.59</v>
      </c>
      <c r="G3261" s="14">
        <f>E3261/SUM(E$2:E$4165)</f>
        <v/>
      </c>
      <c r="H3261" s="14">
        <f>H3260+G3261</f>
        <v/>
      </c>
      <c r="I3261" s="5">
        <f>IF(H3261&lt;=p_rot_a,"A",IF(H3261&lt;=p_rot_b,"B","C"))</f>
        <v/>
      </c>
      <c r="J3261" s="5" t="inlineStr">
        <is>
          <t>NO</t>
        </is>
      </c>
    </row>
    <row r="3262">
      <c r="A3262" s="5" t="inlineStr">
        <is>
          <t>351100300992125</t>
        </is>
      </c>
      <c r="B3262" s="5" t="inlineStr">
        <is>
          <t>MAKITA FIJADOR DE IMPACTO MAGNETICO 3 ESPINA 1/4 E-01367</t>
        </is>
      </c>
      <c r="C3262" s="5" t="inlineStr">
        <is>
          <t>HERRAMIENTA ELECTRICA</t>
        </is>
      </c>
      <c r="D3262" s="11" t="n">
        <v>6</v>
      </c>
      <c r="E3262" s="12" t="n">
        <v>6168.1</v>
      </c>
      <c r="F3262" s="12" t="n">
        <v>23542.6</v>
      </c>
      <c r="G3262" s="14">
        <f>E3262/SUM(E$2:E$4165)</f>
        <v/>
      </c>
      <c r="H3262" s="14">
        <f>H3261+G3262</f>
        <v/>
      </c>
      <c r="I3262" s="5">
        <f>IF(H3262&lt;=p_rot_a,"A",IF(H3262&lt;=p_rot_b,"B","C"))</f>
        <v/>
      </c>
      <c r="J3262" s="5" t="inlineStr">
        <is>
          <t>NO</t>
        </is>
      </c>
    </row>
    <row r="3263">
      <c r="A3263" s="5" t="inlineStr">
        <is>
          <t>420420950</t>
        </is>
      </c>
      <c r="B3263" s="5" t="inlineStr">
        <is>
          <t>PROTECTO MADETEC 9600 MDWB 3EN1 CAOBA 1 GL (3.785L)</t>
        </is>
      </c>
      <c r="C3263" s="5" t="inlineStr">
        <is>
          <t>SIN CATEGORIA</t>
        </is>
      </c>
      <c r="D3263" s="11" t="n">
        <v>1</v>
      </c>
      <c r="E3263" s="12" t="n">
        <v>6137.61</v>
      </c>
      <c r="F3263" s="12" t="n">
        <v>21481.64</v>
      </c>
      <c r="G3263" s="14">
        <f>E3263/SUM(E$2:E$4165)</f>
        <v/>
      </c>
      <c r="H3263" s="14">
        <f>H3262+G3263</f>
        <v/>
      </c>
      <c r="I3263" s="5">
        <f>IF(H3263&lt;=p_rot_a,"A",IF(H3263&lt;=p_rot_b,"B","C"))</f>
        <v/>
      </c>
      <c r="J3263" s="5" t="inlineStr">
        <is>
          <t>NO</t>
        </is>
      </c>
    </row>
    <row r="3264">
      <c r="A3264" s="5" t="inlineStr">
        <is>
          <t>420420953</t>
        </is>
      </c>
      <c r="B3264" s="5" t="inlineStr">
        <is>
          <t>PROTECTO MADETEC 9602 MDWB 3EN1 ROBLE CLARO 1 GL (3.785L)</t>
        </is>
      </c>
      <c r="C3264" s="5" t="inlineStr">
        <is>
          <t>SIN CATEGORIA</t>
        </is>
      </c>
      <c r="D3264" s="11" t="n">
        <v>1</v>
      </c>
      <c r="E3264" s="12" t="n">
        <v>6137.61</v>
      </c>
      <c r="F3264" s="12" t="n">
        <v>21481.64</v>
      </c>
      <c r="G3264" s="14">
        <f>E3264/SUM(E$2:E$4165)</f>
        <v/>
      </c>
      <c r="H3264" s="14">
        <f>H3263+G3264</f>
        <v/>
      </c>
      <c r="I3264" s="5">
        <f>IF(H3264&lt;=p_rot_a,"A",IF(H3264&lt;=p_rot_b,"B","C"))</f>
        <v/>
      </c>
      <c r="J3264" s="5" t="inlineStr">
        <is>
          <t>NO</t>
        </is>
      </c>
    </row>
    <row r="3265">
      <c r="A3265" s="5" t="inlineStr">
        <is>
          <t>6000</t>
        </is>
      </c>
      <c r="B3265" s="5" t="inlineStr">
        <is>
          <t>PROTECTO BASE ANTICORROSIVA ROJO OXIDO 380 1 GL (3.785L) MINIO ROJO</t>
        </is>
      </c>
      <c r="C3265" s="5" t="inlineStr">
        <is>
          <t>SIN CATEGORIA</t>
        </is>
      </c>
      <c r="D3265" s="11" t="n">
        <v>2</v>
      </c>
      <c r="E3265" s="12" t="n">
        <v>6117.42</v>
      </c>
      <c r="F3265" s="12" t="n">
        <v>23871.96</v>
      </c>
      <c r="G3265" s="14">
        <f>E3265/SUM(E$2:E$4165)</f>
        <v/>
      </c>
      <c r="H3265" s="14">
        <f>H3264+G3265</f>
        <v/>
      </c>
      <c r="I3265" s="5">
        <f>IF(H3265&lt;=p_rot_a,"A",IF(H3265&lt;=p_rot_b,"B","C"))</f>
        <v/>
      </c>
      <c r="J3265" s="5" t="inlineStr">
        <is>
          <t>NO</t>
        </is>
      </c>
    </row>
    <row r="3266">
      <c r="A3266" s="5" t="inlineStr">
        <is>
          <t>420420889</t>
        </is>
      </c>
      <c r="B3266" s="5" t="inlineStr">
        <is>
          <t>PROTECTO METALTEC 3EN1 PROTECTO BASE DEEP T-186 1 GL (3.785L)</t>
        </is>
      </c>
      <c r="C3266" s="5" t="inlineStr">
        <is>
          <t>SIN CATEGORIA</t>
        </is>
      </c>
      <c r="D3266" s="11" t="n">
        <v>1</v>
      </c>
      <c r="E3266" s="12" t="n">
        <v>6107.97</v>
      </c>
      <c r="F3266" s="12" t="n">
        <v>15442.48</v>
      </c>
      <c r="G3266" s="14">
        <f>E3266/SUM(E$2:E$4165)</f>
        <v/>
      </c>
      <c r="H3266" s="14">
        <f>H3265+G3266</f>
        <v/>
      </c>
      <c r="I3266" s="5">
        <f>IF(H3266&lt;=p_rot_a,"A",IF(H3266&lt;=p_rot_b,"B","C"))</f>
        <v/>
      </c>
      <c r="J3266" s="5" t="inlineStr">
        <is>
          <t>NO</t>
        </is>
      </c>
    </row>
    <row r="3267">
      <c r="A3267" s="5" t="inlineStr">
        <is>
          <t>351100300991288</t>
        </is>
      </c>
      <c r="B3267" s="5" t="inlineStr">
        <is>
          <t>PROTECTO HIGH STANDARD LATEX SATIN DEEP 1/4</t>
        </is>
      </c>
      <c r="C3267" s="5" t="inlineStr">
        <is>
          <t>SIN CATEGORIA</t>
        </is>
      </c>
      <c r="D3267" s="11" t="n">
        <v>2</v>
      </c>
      <c r="E3267" s="12" t="n">
        <v>6106.63</v>
      </c>
      <c r="F3267" s="12" t="n">
        <v>10530.97</v>
      </c>
      <c r="G3267" s="14">
        <f>E3267/SUM(E$2:E$4165)</f>
        <v/>
      </c>
      <c r="H3267" s="14">
        <f>H3266+G3267</f>
        <v/>
      </c>
      <c r="I3267" s="5">
        <f>IF(H3267&lt;=p_rot_a,"A",IF(H3267&lt;=p_rot_b,"B","C"))</f>
        <v/>
      </c>
      <c r="J3267" s="5" t="inlineStr">
        <is>
          <t>NO</t>
        </is>
      </c>
    </row>
    <row r="3268">
      <c r="A3268" s="5" t="inlineStr">
        <is>
          <t>7466</t>
        </is>
      </c>
      <c r="B3268" s="5" t="inlineStr">
        <is>
          <t xml:space="preserve">PICAPORTE PIN PPN5 C/RECIBIDOR </t>
        </is>
      </c>
      <c r="C3268" s="5" t="inlineStr">
        <is>
          <t>FERRETERIA GENERAL</t>
        </is>
      </c>
      <c r="D3268" s="11" t="n">
        <v>15</v>
      </c>
      <c r="E3268" s="12" t="n">
        <v>6099.14</v>
      </c>
      <c r="F3268" s="12" t="n">
        <v>21455.68</v>
      </c>
      <c r="G3268" s="14">
        <f>E3268/SUM(E$2:E$4165)</f>
        <v/>
      </c>
      <c r="H3268" s="14">
        <f>H3267+G3268</f>
        <v/>
      </c>
      <c r="I3268" s="5">
        <f>IF(H3268&lt;=p_rot_a,"A",IF(H3268&lt;=p_rot_b,"B","C"))</f>
        <v/>
      </c>
      <c r="J3268" s="5" t="inlineStr">
        <is>
          <t>NO</t>
        </is>
      </c>
    </row>
    <row r="3269">
      <c r="A3269" s="5" t="inlineStr">
        <is>
          <t>73831</t>
        </is>
      </c>
      <c r="B3269" s="5" t="inlineStr">
        <is>
          <t>PIQUETA SOLDADOR 500 GRS</t>
        </is>
      </c>
      <c r="C3269" s="5" t="inlineStr">
        <is>
          <t>FERRETERIA GENERAL</t>
        </is>
      </c>
      <c r="D3269" s="11" t="n">
        <v>9</v>
      </c>
      <c r="E3269" s="12" t="n">
        <v>6096.13</v>
      </c>
      <c r="F3269" s="12" t="n">
        <v>21638.68</v>
      </c>
      <c r="G3269" s="14">
        <f>E3269/SUM(E$2:E$4165)</f>
        <v/>
      </c>
      <c r="H3269" s="14">
        <f>H3268+G3269</f>
        <v/>
      </c>
      <c r="I3269" s="5">
        <f>IF(H3269&lt;=p_rot_a,"A",IF(H3269&lt;=p_rot_b,"B","C"))</f>
        <v/>
      </c>
      <c r="J3269" s="5" t="inlineStr">
        <is>
          <t>NO</t>
        </is>
      </c>
    </row>
    <row r="3270">
      <c r="A3270" s="5" t="inlineStr">
        <is>
          <t>777</t>
        </is>
      </c>
      <c r="B3270" s="5" t="inlineStr">
        <is>
          <t>TRUPER BROCA PALETA 7/8 BPT-11381</t>
        </is>
      </c>
      <c r="C3270" s="5" t="inlineStr">
        <is>
          <t>FERRETERIA GENERAL</t>
        </is>
      </c>
      <c r="D3270" s="11" t="n">
        <v>13</v>
      </c>
      <c r="E3270" s="12" t="n">
        <v>6087.88</v>
      </c>
      <c r="F3270" s="12" t="n">
        <v>12759.59</v>
      </c>
      <c r="G3270" s="14">
        <f>E3270/SUM(E$2:E$4165)</f>
        <v/>
      </c>
      <c r="H3270" s="14">
        <f>H3269+G3270</f>
        <v/>
      </c>
      <c r="I3270" s="5">
        <f>IF(H3270&lt;=p_rot_a,"A",IF(H3270&lt;=p_rot_b,"B","C"))</f>
        <v/>
      </c>
      <c r="J3270" s="5" t="inlineStr">
        <is>
          <t>NO</t>
        </is>
      </c>
    </row>
    <row r="3271">
      <c r="A3271" s="5" t="inlineStr">
        <is>
          <t>7435</t>
        </is>
      </c>
      <c r="B3271" s="5" t="inlineStr">
        <is>
          <t>RODIN PERLIN 4 RP4 SIN ALEMAY CURVO</t>
        </is>
      </c>
      <c r="C3271" s="5" t="inlineStr">
        <is>
          <t>FERRETERIA GENERAL</t>
        </is>
      </c>
      <c r="D3271" s="11" t="n">
        <v>10</v>
      </c>
      <c r="E3271" s="12" t="n">
        <v>6069.49</v>
      </c>
      <c r="F3271" s="12" t="n">
        <v>22432.83</v>
      </c>
      <c r="G3271" s="14">
        <f>E3271/SUM(E$2:E$4165)</f>
        <v/>
      </c>
      <c r="H3271" s="14">
        <f>H3270+G3271</f>
        <v/>
      </c>
      <c r="I3271" s="5">
        <f>IF(H3271&lt;=p_rot_a,"A",IF(H3271&lt;=p_rot_b,"B","C"))</f>
        <v/>
      </c>
      <c r="J3271" s="5" t="inlineStr">
        <is>
          <t>NO</t>
        </is>
      </c>
    </row>
    <row r="3272">
      <c r="A3272" s="5" t="inlineStr">
        <is>
          <t>745</t>
        </is>
      </c>
      <c r="B3272" s="5" t="inlineStr">
        <is>
          <t>CRAYOLA LYRA AMARILLA</t>
        </is>
      </c>
      <c r="C3272" s="5" t="inlineStr">
        <is>
          <t>FERRETERIA GENERAL</t>
        </is>
      </c>
      <c r="D3272" s="11" t="n">
        <v>27</v>
      </c>
      <c r="E3272" s="12" t="n">
        <v>6051.96</v>
      </c>
      <c r="F3272" s="12" t="n">
        <v>11309.03</v>
      </c>
      <c r="G3272" s="14">
        <f>E3272/SUM(E$2:E$4165)</f>
        <v/>
      </c>
      <c r="H3272" s="14">
        <f>H3271+G3272</f>
        <v/>
      </c>
      <c r="I3272" s="5">
        <f>IF(H3272&lt;=p_rot_a,"A",IF(H3272&lt;=p_rot_b,"B","C"))</f>
        <v/>
      </c>
      <c r="J3272" s="5" t="inlineStr">
        <is>
          <t>NO</t>
        </is>
      </c>
    </row>
    <row r="3273">
      <c r="A3273" s="5" t="inlineStr">
        <is>
          <t>351100300992634</t>
        </is>
      </c>
      <c r="B3273" s="5" t="inlineStr">
        <is>
          <t>CERAMICA CITTA MOKA MATTE  60X60 CAJA 1.44M2</t>
        </is>
      </c>
      <c r="C3273" s="5" t="inlineStr">
        <is>
          <t>CERAMICA</t>
        </is>
      </c>
      <c r="D3273" s="11" t="n">
        <v>3</v>
      </c>
      <c r="E3273" s="12" t="n">
        <v>6048</v>
      </c>
      <c r="F3273" s="12" t="n">
        <v>21168</v>
      </c>
      <c r="G3273" s="14">
        <f>E3273/SUM(E$2:E$4165)</f>
        <v/>
      </c>
      <c r="H3273" s="14">
        <f>H3272+G3273</f>
        <v/>
      </c>
      <c r="I3273" s="5">
        <f>IF(H3273&lt;=p_rot_a,"A",IF(H3273&lt;=p_rot_b,"B","C"))</f>
        <v/>
      </c>
      <c r="J3273" s="5" t="inlineStr">
        <is>
          <t>NO</t>
        </is>
      </c>
    </row>
    <row r="3274">
      <c r="A3274" s="5" t="inlineStr">
        <is>
          <t>351100300991112</t>
        </is>
      </c>
      <c r="B3274" s="5" t="inlineStr">
        <is>
          <t>$$ AKSI ESCUADRA CARPINTERO 12 PULG</t>
        </is>
      </c>
      <c r="C3274" s="5" t="inlineStr">
        <is>
          <t>FERRETERIA GENERAL</t>
        </is>
      </c>
      <c r="D3274" s="11" t="n">
        <v>7</v>
      </c>
      <c r="E3274" s="12" t="n">
        <v>6045.45</v>
      </c>
      <c r="F3274" s="12" t="n">
        <v>21546.6</v>
      </c>
      <c r="G3274" s="14">
        <f>E3274/SUM(E$2:E$4165)</f>
        <v/>
      </c>
      <c r="H3274" s="14">
        <f>H3273+G3274</f>
        <v/>
      </c>
      <c r="I3274" s="5">
        <f>IF(H3274&lt;=p_rot_a,"A",IF(H3274&lt;=p_rot_b,"B","C"))</f>
        <v/>
      </c>
      <c r="J3274" s="5" t="inlineStr">
        <is>
          <t>NO</t>
        </is>
      </c>
    </row>
    <row r="3275">
      <c r="A3275" s="5" t="inlineStr">
        <is>
          <t>351100300991259</t>
        </is>
      </c>
      <c r="B3275" s="5" t="inlineStr">
        <is>
          <t>PROTECTO ESMALTE FAST DRY AMARILLO CATERPILLAR GALON</t>
        </is>
      </c>
      <c r="C3275" s="5" t="inlineStr">
        <is>
          <t>SIN CATEGORIA</t>
        </is>
      </c>
      <c r="D3275" s="11" t="n">
        <v>1</v>
      </c>
      <c r="E3275" s="12" t="n">
        <v>6041.87</v>
      </c>
      <c r="F3275" s="12" t="n">
        <v>23304.34</v>
      </c>
      <c r="G3275" s="14">
        <f>E3275/SUM(E$2:E$4165)</f>
        <v/>
      </c>
      <c r="H3275" s="14">
        <f>H3274+G3275</f>
        <v/>
      </c>
      <c r="I3275" s="5">
        <f>IF(H3275&lt;=p_rot_a,"A",IF(H3275&lt;=p_rot_b,"B","C"))</f>
        <v/>
      </c>
      <c r="J3275" s="5" t="inlineStr">
        <is>
          <t>NO</t>
        </is>
      </c>
    </row>
    <row r="3276">
      <c r="A3276" s="5" t="inlineStr">
        <is>
          <t>7607</t>
        </is>
      </c>
      <c r="B3276" s="5" t="inlineStr">
        <is>
          <t>TRUPER FORMON 1/2 FT 1/2 F-91</t>
        </is>
      </c>
      <c r="C3276" s="5" t="inlineStr">
        <is>
          <t>FERRETERIA GENERAL</t>
        </is>
      </c>
      <c r="D3276" s="11" t="n">
        <v>8</v>
      </c>
      <c r="E3276" s="12" t="n">
        <v>6037.26</v>
      </c>
      <c r="F3276" s="12" t="n">
        <v>15547.11</v>
      </c>
      <c r="G3276" s="14">
        <f>E3276/SUM(E$2:E$4165)</f>
        <v/>
      </c>
      <c r="H3276" s="14">
        <f>H3275+G3276</f>
        <v/>
      </c>
      <c r="I3276" s="5">
        <f>IF(H3276&lt;=p_rot_a,"A",IF(H3276&lt;=p_rot_b,"B","C"))</f>
        <v/>
      </c>
      <c r="J3276" s="5" t="inlineStr">
        <is>
          <t>NO</t>
        </is>
      </c>
    </row>
    <row r="3277">
      <c r="A3277" s="5" t="inlineStr">
        <is>
          <t>76450202</t>
        </is>
      </c>
      <c r="B3277" s="5" t="inlineStr">
        <is>
          <t>TOTAL MAZO 10LB HEXAGONAL CABO LARGO THT750416</t>
        </is>
      </c>
      <c r="C3277" s="5" t="inlineStr">
        <is>
          <t>FERRETERIA GENERAL</t>
        </is>
      </c>
      <c r="D3277" s="11" t="n">
        <v>1</v>
      </c>
      <c r="E3277" s="12" t="n">
        <v>6034.15</v>
      </c>
      <c r="F3277" s="12" t="n">
        <v>18296.8</v>
      </c>
      <c r="G3277" s="14">
        <f>E3277/SUM(E$2:E$4165)</f>
        <v/>
      </c>
      <c r="H3277" s="14">
        <f>H3276+G3277</f>
        <v/>
      </c>
      <c r="I3277" s="5">
        <f>IF(H3277&lt;=p_rot_a,"A",IF(H3277&lt;=p_rot_b,"B","C"))</f>
        <v/>
      </c>
      <c r="J3277" s="5" t="inlineStr">
        <is>
          <t>NO</t>
        </is>
      </c>
    </row>
    <row r="3278">
      <c r="A3278" s="5" t="inlineStr">
        <is>
          <t>72146</t>
        </is>
      </c>
      <c r="B3278" s="5" t="inlineStr">
        <is>
          <t>AGUILA PLACA METALICA TOMA 220 39CH</t>
        </is>
      </c>
      <c r="C3278" s="5" t="inlineStr">
        <is>
          <t>ACCESORIOS ELECTRICOS Y CABLES</t>
        </is>
      </c>
      <c r="D3278" s="11" t="n">
        <v>17</v>
      </c>
      <c r="E3278" s="12" t="n">
        <v>6032.81</v>
      </c>
      <c r="F3278" s="12" t="n">
        <v>18892.85</v>
      </c>
      <c r="G3278" s="14">
        <f>E3278/SUM(E$2:E$4165)</f>
        <v/>
      </c>
      <c r="H3278" s="14">
        <f>H3277+G3278</f>
        <v/>
      </c>
      <c r="I3278" s="5">
        <f>IF(H3278&lt;=p_rot_a,"A",IF(H3278&lt;=p_rot_b,"B","C"))</f>
        <v/>
      </c>
      <c r="J3278" s="5" t="inlineStr">
        <is>
          <t>NO</t>
        </is>
      </c>
    </row>
    <row r="3279">
      <c r="A3279" s="5" t="inlineStr">
        <is>
          <t>30179</t>
        </is>
      </c>
      <c r="B3279" s="5" t="inlineStr">
        <is>
          <t>AGUILA BLANCO DIMMER PLATA 1003W</t>
        </is>
      </c>
      <c r="C3279" s="5" t="inlineStr">
        <is>
          <t>ACCESORIOS ELECTRICOS Y CABLES</t>
        </is>
      </c>
      <c r="D3279" s="11" t="n">
        <v>3</v>
      </c>
      <c r="E3279" s="12" t="n">
        <v>5997.08</v>
      </c>
      <c r="F3279" s="12" t="n">
        <v>22118.24</v>
      </c>
      <c r="G3279" s="14">
        <f>E3279/SUM(E$2:E$4165)</f>
        <v/>
      </c>
      <c r="H3279" s="14">
        <f>H3278+G3279</f>
        <v/>
      </c>
      <c r="I3279" s="5">
        <f>IF(H3279&lt;=p_rot_a,"A",IF(H3279&lt;=p_rot_b,"B","C"))</f>
        <v/>
      </c>
      <c r="J3279" s="5" t="inlineStr">
        <is>
          <t>NO</t>
        </is>
      </c>
    </row>
    <row r="3280">
      <c r="A3280" s="5" t="inlineStr">
        <is>
          <t>351100300991828</t>
        </is>
      </c>
      <c r="B3280" s="5" t="inlineStr">
        <is>
          <t>BASE PANTALLA 37/80 MOVIL DOS BRAZO GIRATORIA 50KG</t>
        </is>
      </c>
      <c r="C3280" s="5" t="inlineStr">
        <is>
          <t>ACCESORIOS ELECTRICOS Y CABLES</t>
        </is>
      </c>
      <c r="D3280" s="11" t="n">
        <v>1</v>
      </c>
      <c r="E3280" s="12" t="n">
        <v>5988.03</v>
      </c>
      <c r="F3280" s="12" t="n">
        <v>22714.36</v>
      </c>
      <c r="G3280" s="14">
        <f>E3280/SUM(E$2:E$4165)</f>
        <v/>
      </c>
      <c r="H3280" s="14">
        <f>H3279+G3280</f>
        <v/>
      </c>
      <c r="I3280" s="5">
        <f>IF(H3280&lt;=p_rot_a,"A",IF(H3280&lt;=p_rot_b,"B","C"))</f>
        <v/>
      </c>
      <c r="J3280" s="5" t="inlineStr">
        <is>
          <t>NO</t>
        </is>
      </c>
    </row>
    <row r="3281">
      <c r="A3281" s="5" t="inlineStr">
        <is>
          <t>73668</t>
        </is>
      </c>
      <c r="B3281" s="5" t="inlineStr">
        <is>
          <t>$$ AMARRA PLASTICA BLANCA 16</t>
        </is>
      </c>
      <c r="C3281" s="5" t="inlineStr">
        <is>
          <t>FERRETERIA GENERAL</t>
        </is>
      </c>
      <c r="D3281" s="11" t="n">
        <v>96</v>
      </c>
      <c r="E3281" s="12" t="n">
        <v>5971.96</v>
      </c>
      <c r="F3281" s="12" t="n">
        <v>8986.190000000001</v>
      </c>
      <c r="G3281" s="14">
        <f>E3281/SUM(E$2:E$4165)</f>
        <v/>
      </c>
      <c r="H3281" s="14">
        <f>H3280+G3281</f>
        <v/>
      </c>
      <c r="I3281" s="5">
        <f>IF(H3281&lt;=p_rot_a,"A",IF(H3281&lt;=p_rot_b,"B","C"))</f>
        <v/>
      </c>
      <c r="J3281" s="5" t="inlineStr">
        <is>
          <t>NO</t>
        </is>
      </c>
    </row>
    <row r="3282">
      <c r="A3282" s="5" t="inlineStr">
        <is>
          <t>73721</t>
        </is>
      </c>
      <c r="B3282" s="5" t="inlineStr">
        <is>
          <t>RODIN PERLIN 4 C/ALEMAY RP4A CURVO</t>
        </is>
      </c>
      <c r="C3282" s="5" t="inlineStr">
        <is>
          <t>FERRETERIA GENERAL</t>
        </is>
      </c>
      <c r="D3282" s="11" t="n">
        <v>8</v>
      </c>
      <c r="E3282" s="12" t="n">
        <v>5964.58</v>
      </c>
      <c r="F3282" s="12" t="n">
        <v>19219.21</v>
      </c>
      <c r="G3282" s="14">
        <f>E3282/SUM(E$2:E$4165)</f>
        <v/>
      </c>
      <c r="H3282" s="14">
        <f>H3281+G3282</f>
        <v/>
      </c>
      <c r="I3282" s="5">
        <f>IF(H3282&lt;=p_rot_a,"A",IF(H3282&lt;=p_rot_b,"B","C"))</f>
        <v/>
      </c>
      <c r="J3282" s="5" t="inlineStr">
        <is>
          <t>NO</t>
        </is>
      </c>
    </row>
    <row r="3283">
      <c r="A3283" s="5" t="inlineStr">
        <is>
          <t>757</t>
        </is>
      </c>
      <c r="B3283" s="5" t="inlineStr">
        <is>
          <t>EMPAQUE MANGUERA</t>
        </is>
      </c>
      <c r="C3283" s="5" t="inlineStr">
        <is>
          <t>FERRETERIA GENERAL</t>
        </is>
      </c>
      <c r="D3283" s="11" t="n">
        <v>88</v>
      </c>
      <c r="E3283" s="12" t="n">
        <v>5950.56</v>
      </c>
      <c r="F3283" s="12" t="n">
        <v>7788</v>
      </c>
      <c r="G3283" s="14">
        <f>E3283/SUM(E$2:E$4165)</f>
        <v/>
      </c>
      <c r="H3283" s="14">
        <f>H3282+G3283</f>
        <v/>
      </c>
      <c r="I3283" s="5">
        <f>IF(H3283&lt;=p_rot_a,"A",IF(H3283&lt;=p_rot_b,"B","C"))</f>
        <v/>
      </c>
      <c r="J3283" s="5" t="inlineStr">
        <is>
          <t>NO</t>
        </is>
      </c>
    </row>
    <row r="3284">
      <c r="A3284" s="5" t="inlineStr">
        <is>
          <t>351100300992768</t>
        </is>
      </c>
      <c r="B3284" s="5" t="inlineStr">
        <is>
          <t>TOTAL JUEGO CUBO IMPACTO LARGO 1/2 24MM THKISD12102L</t>
        </is>
      </c>
      <c r="C3284" s="5" t="inlineStr">
        <is>
          <t>HERRAMIENTAS MANUALES</t>
        </is>
      </c>
      <c r="D3284" s="11" t="n">
        <v>1</v>
      </c>
      <c r="E3284" s="12" t="n">
        <v>5946.74</v>
      </c>
      <c r="F3284" s="12" t="n">
        <v>14601.77</v>
      </c>
      <c r="G3284" s="14">
        <f>E3284/SUM(E$2:E$4165)</f>
        <v/>
      </c>
      <c r="H3284" s="14">
        <f>H3283+G3284</f>
        <v/>
      </c>
      <c r="I3284" s="5">
        <f>IF(H3284&lt;=p_rot_a,"A",IF(H3284&lt;=p_rot_b,"B","C"))</f>
        <v/>
      </c>
      <c r="J3284" s="5" t="inlineStr">
        <is>
          <t>NO</t>
        </is>
      </c>
    </row>
    <row r="3285">
      <c r="A3285" s="5" t="inlineStr">
        <is>
          <t>351100300990071</t>
        </is>
      </c>
      <c r="B3285" s="5" t="inlineStr">
        <is>
          <t>TORNILLO ANCLAJE 1/4 X 2 1/4</t>
        </is>
      </c>
      <c r="C3285" s="5" t="inlineStr">
        <is>
          <t>TORNILLERIA</t>
        </is>
      </c>
      <c r="D3285" s="11" t="n">
        <v>62</v>
      </c>
      <c r="E3285" s="12" t="n">
        <v>5940.76</v>
      </c>
      <c r="F3285" s="12" t="n">
        <v>13309</v>
      </c>
      <c r="G3285" s="14">
        <f>E3285/SUM(E$2:E$4165)</f>
        <v/>
      </c>
      <c r="H3285" s="14">
        <f>H3284+G3285</f>
        <v/>
      </c>
      <c r="I3285" s="5">
        <f>IF(H3285&lt;=p_rot_a,"A",IF(H3285&lt;=p_rot_b,"B","C"))</f>
        <v/>
      </c>
      <c r="J3285" s="5" t="inlineStr">
        <is>
          <t>NO</t>
        </is>
      </c>
    </row>
    <row r="3286">
      <c r="A3286" s="5" t="inlineStr">
        <is>
          <t>4300990560</t>
        </is>
      </c>
      <c r="B3286" s="5" t="inlineStr">
        <is>
          <t>TOTAL ESCUADRA RAPIDA 7 TMT61201</t>
        </is>
      </c>
      <c r="C3286" s="5" t="inlineStr">
        <is>
          <t>SIN CATEGORIA</t>
        </is>
      </c>
      <c r="D3286" s="11" t="n">
        <v>9</v>
      </c>
      <c r="E3286" s="12" t="n">
        <v>5929.53</v>
      </c>
      <c r="F3286" s="12" t="n">
        <v>21229.35</v>
      </c>
      <c r="G3286" s="14">
        <f>E3286/SUM(E$2:E$4165)</f>
        <v/>
      </c>
      <c r="H3286" s="14">
        <f>H3285+G3286</f>
        <v/>
      </c>
      <c r="I3286" s="5">
        <f>IF(H3286&lt;=p_rot_a,"A",IF(H3286&lt;=p_rot_b,"B","C"))</f>
        <v/>
      </c>
      <c r="J3286" s="5" t="inlineStr">
        <is>
          <t>NO</t>
        </is>
      </c>
    </row>
    <row r="3287">
      <c r="A3287" s="5" t="inlineStr">
        <is>
          <t>351100300991442</t>
        </is>
      </c>
      <c r="B3287" s="5" t="inlineStr">
        <is>
          <t>ENERGY ROTO MARTILLO 26MM 900W RH 6M / 3 /120 K</t>
        </is>
      </c>
      <c r="C3287" s="5" t="inlineStr">
        <is>
          <t>SIN CATEGORIA</t>
        </is>
      </c>
      <c r="D3287" s="11" t="n">
        <v>1</v>
      </c>
      <c r="E3287" s="12" t="n">
        <v>5922.57</v>
      </c>
      <c r="F3287" s="12" t="n">
        <v>28672.57</v>
      </c>
      <c r="G3287" s="14">
        <f>E3287/SUM(E$2:E$4165)</f>
        <v/>
      </c>
      <c r="H3287" s="14">
        <f>H3286+G3287</f>
        <v/>
      </c>
      <c r="I3287" s="5">
        <f>IF(H3287&lt;=p_rot_a,"A",IF(H3287&lt;=p_rot_b,"B","C"))</f>
        <v/>
      </c>
      <c r="J3287" s="5" t="inlineStr">
        <is>
          <t>NO</t>
        </is>
      </c>
    </row>
    <row r="3288">
      <c r="A3288" s="5" t="inlineStr">
        <is>
          <t>30646</t>
        </is>
      </c>
      <c r="B3288" s="5" t="inlineStr">
        <is>
          <t>AMARRA PLASTICA NEGRA 20</t>
        </is>
      </c>
      <c r="C3288" s="5" t="inlineStr">
        <is>
          <t>SIN CATEGORIA</t>
        </is>
      </c>
      <c r="D3288" s="11" t="n">
        <v>116</v>
      </c>
      <c r="E3288" s="12" t="n">
        <v>5892.22</v>
      </c>
      <c r="F3288" s="12" t="n">
        <v>12083.9</v>
      </c>
      <c r="G3288" s="14">
        <f>E3288/SUM(E$2:E$4165)</f>
        <v/>
      </c>
      <c r="H3288" s="14">
        <f>H3287+G3288</f>
        <v/>
      </c>
      <c r="I3288" s="5">
        <f>IF(H3288&lt;=p_rot_a,"A",IF(H3288&lt;=p_rot_b,"B","C"))</f>
        <v/>
      </c>
      <c r="J3288" s="5" t="inlineStr">
        <is>
          <t>NO</t>
        </is>
      </c>
    </row>
    <row r="3289">
      <c r="A3289" s="5" t="inlineStr">
        <is>
          <t>7421</t>
        </is>
      </c>
      <c r="B3289" s="5" t="inlineStr">
        <is>
          <t>SIFON AL PISO PVC 74109-SPC619</t>
        </is>
      </c>
      <c r="C3289" s="5" t="inlineStr">
        <is>
          <t>FERRETERIA GENERAL</t>
        </is>
      </c>
      <c r="D3289" s="11" t="n">
        <v>10</v>
      </c>
      <c r="E3289" s="12" t="n">
        <v>5890.77</v>
      </c>
      <c r="F3289" s="12" t="n">
        <v>17108.55</v>
      </c>
      <c r="G3289" s="14">
        <f>E3289/SUM(E$2:E$4165)</f>
        <v/>
      </c>
      <c r="H3289" s="14">
        <f>H3288+G3289</f>
        <v/>
      </c>
      <c r="I3289" s="5">
        <f>IF(H3289&lt;=p_rot_a,"A",IF(H3289&lt;=p_rot_b,"B","C"))</f>
        <v/>
      </c>
      <c r="J3289" s="5" t="inlineStr">
        <is>
          <t>NO</t>
        </is>
      </c>
    </row>
    <row r="3290">
      <c r="A3290" s="5" t="inlineStr">
        <is>
          <t>73739</t>
        </is>
      </c>
      <c r="B3290" s="5" t="inlineStr">
        <is>
          <t>TOTAL DISCO DIAMANTADO SEGMENTADO  7 TAC21118012</t>
        </is>
      </c>
      <c r="C3290" s="5" t="inlineStr">
        <is>
          <t>FERRETERIA GENERAL</t>
        </is>
      </c>
      <c r="D3290" s="11" t="n">
        <v>2</v>
      </c>
      <c r="E3290" s="12" t="n">
        <v>5878.07</v>
      </c>
      <c r="F3290" s="12" t="n">
        <v>11756.14</v>
      </c>
      <c r="G3290" s="14">
        <f>E3290/SUM(E$2:E$4165)</f>
        <v/>
      </c>
      <c r="H3290" s="14">
        <f>H3289+G3290</f>
        <v/>
      </c>
      <c r="I3290" s="5">
        <f>IF(H3290&lt;=p_rot_a,"A",IF(H3290&lt;=p_rot_b,"B","C"))</f>
        <v/>
      </c>
      <c r="J3290" s="5" t="inlineStr">
        <is>
          <t>NO</t>
        </is>
      </c>
    </row>
    <row r="3291">
      <c r="A3291" s="5" t="inlineStr">
        <is>
          <t>351100300991441</t>
        </is>
      </c>
      <c r="B3291" s="5" t="inlineStr">
        <is>
          <t xml:space="preserve">3M CINTA DOBLE CARA 214H USO INTERIOR 1 X 1.39 M </t>
        </is>
      </c>
      <c r="C3291" s="5" t="inlineStr">
        <is>
          <t>FERRETERIA GENERAL</t>
        </is>
      </c>
      <c r="D3291" s="11" t="n">
        <v>6</v>
      </c>
      <c r="E3291" s="12" t="n">
        <v>5875.56</v>
      </c>
      <c r="F3291" s="12" t="n">
        <v>20177.64</v>
      </c>
      <c r="G3291" s="14">
        <f>E3291/SUM(E$2:E$4165)</f>
        <v/>
      </c>
      <c r="H3291" s="14">
        <f>H3290+G3291</f>
        <v/>
      </c>
      <c r="I3291" s="5">
        <f>IF(H3291&lt;=p_rot_a,"A",IF(H3291&lt;=p_rot_b,"B","C"))</f>
        <v/>
      </c>
      <c r="J3291" s="5" t="inlineStr">
        <is>
          <t>NO</t>
        </is>
      </c>
    </row>
    <row r="3292">
      <c r="A3292" s="5" t="inlineStr">
        <is>
          <t>351100300991098</t>
        </is>
      </c>
      <c r="B3292" s="5" t="inlineStr">
        <is>
          <t>WADFOW ESCUADRA DE REFUERZO 3X3 SET 4 PIEZAS WCYK25</t>
        </is>
      </c>
      <c r="C3292" s="5" t="inlineStr">
        <is>
          <t>FERRETERIA GENERAL</t>
        </is>
      </c>
      <c r="D3292" s="11" t="n">
        <v>22</v>
      </c>
      <c r="E3292" s="12" t="n">
        <v>5846.7</v>
      </c>
      <c r="F3292" s="12" t="n">
        <v>15892.59</v>
      </c>
      <c r="G3292" s="14">
        <f>E3292/SUM(E$2:E$4165)</f>
        <v/>
      </c>
      <c r="H3292" s="14">
        <f>H3291+G3292</f>
        <v/>
      </c>
      <c r="I3292" s="5">
        <f>IF(H3292&lt;=p_rot_a,"A",IF(H3292&lt;=p_rot_b,"B","C"))</f>
        <v/>
      </c>
      <c r="J3292" s="5" t="inlineStr">
        <is>
          <t>NO</t>
        </is>
      </c>
    </row>
    <row r="3293">
      <c r="A3293" s="5" t="inlineStr">
        <is>
          <t>351100300990152</t>
        </is>
      </c>
      <c r="B3293" s="5" t="inlineStr">
        <is>
          <t>TOTAL LLAVE TORX TIPO T 8PZ T10-T50 THHW8083</t>
        </is>
      </c>
      <c r="C3293" s="5" t="inlineStr">
        <is>
          <t>FERRETERIA GENERAL</t>
        </is>
      </c>
      <c r="D3293" s="11" t="n">
        <v>4</v>
      </c>
      <c r="E3293" s="12" t="n">
        <v>5845.39</v>
      </c>
      <c r="F3293" s="12" t="n">
        <v>21470.59</v>
      </c>
      <c r="G3293" s="14">
        <f>E3293/SUM(E$2:E$4165)</f>
        <v/>
      </c>
      <c r="H3293" s="14">
        <f>H3292+G3293</f>
        <v/>
      </c>
      <c r="I3293" s="5">
        <f>IF(H3293&lt;=p_rot_a,"A",IF(H3293&lt;=p_rot_b,"B","C"))</f>
        <v/>
      </c>
      <c r="J3293" s="5" t="inlineStr">
        <is>
          <t>NO</t>
        </is>
      </c>
    </row>
    <row r="3294">
      <c r="A3294" s="5" t="inlineStr">
        <is>
          <t>432545</t>
        </is>
      </c>
      <c r="B3294" s="5" t="inlineStr">
        <is>
          <t>LLAVE LAVATORIO MONOCOMANDO 90093 EZ-FLO</t>
        </is>
      </c>
      <c r="C3294" s="5" t="inlineStr">
        <is>
          <t>GRIFERIA - ACC. BAÑO Y COCINA</t>
        </is>
      </c>
      <c r="D3294" s="11" t="n">
        <v>1</v>
      </c>
      <c r="E3294" s="12" t="n">
        <v>5835.92</v>
      </c>
      <c r="F3294" s="12" t="n">
        <v>22477.88</v>
      </c>
      <c r="G3294" s="14">
        <f>E3294/SUM(E$2:E$4165)</f>
        <v/>
      </c>
      <c r="H3294" s="14">
        <f>H3293+G3294</f>
        <v/>
      </c>
      <c r="I3294" s="5">
        <f>IF(H3294&lt;=p_rot_a,"A",IF(H3294&lt;=p_rot_b,"B","C"))</f>
        <v/>
      </c>
      <c r="J3294" s="5" t="inlineStr">
        <is>
          <t>NO</t>
        </is>
      </c>
    </row>
    <row r="3295">
      <c r="A3295" s="5" t="inlineStr">
        <is>
          <t>71937</t>
        </is>
      </c>
      <c r="B3295" s="5" t="inlineStr">
        <is>
          <t>BROCA METAL 7/64 IRWIN Y COBALTO</t>
        </is>
      </c>
      <c r="C3295" s="5" t="inlineStr">
        <is>
          <t>FERRETERIA GENERAL</t>
        </is>
      </c>
      <c r="D3295" s="11" t="n">
        <v>20</v>
      </c>
      <c r="E3295" s="12" t="n">
        <v>5819.4</v>
      </c>
      <c r="F3295" s="12" t="n">
        <v>12389.4</v>
      </c>
      <c r="G3295" s="14">
        <f>E3295/SUM(E$2:E$4165)</f>
        <v/>
      </c>
      <c r="H3295" s="14">
        <f>H3294+G3295</f>
        <v/>
      </c>
      <c r="I3295" s="5">
        <f>IF(H3295&lt;=p_rot_a,"A",IF(H3295&lt;=p_rot_b,"B","C"))</f>
        <v/>
      </c>
      <c r="J3295" s="5" t="inlineStr">
        <is>
          <t>NO</t>
        </is>
      </c>
    </row>
    <row r="3296">
      <c r="A3296" s="5" t="inlineStr">
        <is>
          <t>73837</t>
        </is>
      </c>
      <c r="B3296" s="5" t="inlineStr">
        <is>
          <t>TOTAL LLAVE FONTANERO 24 THT171246</t>
        </is>
      </c>
      <c r="C3296" s="5" t="inlineStr">
        <is>
          <t>FERRETERIA GENERAL</t>
        </is>
      </c>
      <c r="D3296" s="11" t="n">
        <v>2</v>
      </c>
      <c r="E3296" s="12" t="n">
        <v>5814.53</v>
      </c>
      <c r="F3296" s="12" t="n">
        <v>22119.2</v>
      </c>
      <c r="G3296" s="14">
        <f>E3296/SUM(E$2:E$4165)</f>
        <v/>
      </c>
      <c r="H3296" s="14">
        <f>H3295+G3296</f>
        <v/>
      </c>
      <c r="I3296" s="5">
        <f>IF(H3296&lt;=p_rot_a,"A",IF(H3296&lt;=p_rot_b,"B","C"))</f>
        <v/>
      </c>
      <c r="J3296" s="5" t="inlineStr">
        <is>
          <t>NO</t>
        </is>
      </c>
    </row>
    <row r="3297">
      <c r="A3297" s="5" t="inlineStr">
        <is>
          <t>PINT-BT-0030</t>
        </is>
      </c>
      <c r="B3297" s="5" t="inlineStr">
        <is>
          <t>LANCO AQUAVAR BARNIZ 3 EN 1 ALCALA 1/4 AQ1359-5</t>
        </is>
      </c>
      <c r="C3297" s="5" t="inlineStr">
        <is>
          <t>BARNIZ Y TINTES</t>
        </is>
      </c>
      <c r="D3297" s="11" t="n">
        <v>3</v>
      </c>
      <c r="E3297" s="12" t="n">
        <v>5800.24</v>
      </c>
      <c r="F3297" s="12" t="n">
        <v>21205.99</v>
      </c>
      <c r="G3297" s="14">
        <f>E3297/SUM(E$2:E$4165)</f>
        <v/>
      </c>
      <c r="H3297" s="14">
        <f>H3296+G3297</f>
        <v/>
      </c>
      <c r="I3297" s="5">
        <f>IF(H3297&lt;=p_rot_a,"A",IF(H3297&lt;=p_rot_b,"B","C"))</f>
        <v/>
      </c>
      <c r="J3297" s="5" t="inlineStr">
        <is>
          <t>NO</t>
        </is>
      </c>
    </row>
    <row r="3298">
      <c r="A3298" s="5" t="inlineStr">
        <is>
          <t>351100300992831</t>
        </is>
      </c>
      <c r="B3298" s="5" t="inlineStr">
        <is>
          <t>ASPERSION DE DUCHA NEGRO MATE CUADRADA 8 PULG HTK-RG-11C</t>
        </is>
      </c>
      <c r="C3298" s="5" t="inlineStr">
        <is>
          <t>IMPORTACION GRIFERIA</t>
        </is>
      </c>
      <c r="D3298" s="11" t="n">
        <v>1</v>
      </c>
      <c r="E3298" s="12" t="n">
        <v>5795.44</v>
      </c>
      <c r="F3298" s="12" t="n">
        <v>6725.66</v>
      </c>
      <c r="G3298" s="14">
        <f>E3298/SUM(E$2:E$4165)</f>
        <v/>
      </c>
      <c r="H3298" s="14">
        <f>H3297+G3298</f>
        <v/>
      </c>
      <c r="I3298" s="5">
        <f>IF(H3298&lt;=p_rot_a,"A",IF(H3298&lt;=p_rot_b,"B","C"))</f>
        <v/>
      </c>
      <c r="J3298" s="5" t="inlineStr">
        <is>
          <t>NO</t>
        </is>
      </c>
    </row>
    <row r="3299">
      <c r="A3299" s="5" t="inlineStr">
        <is>
          <t>351100300992459</t>
        </is>
      </c>
      <c r="B3299" s="5" t="inlineStr">
        <is>
          <t>VOLTECK EXTENSION VERDE 5M ED-5V</t>
        </is>
      </c>
      <c r="C3299" s="5" t="inlineStr">
        <is>
          <t>ACCESORIOS ELECTRICOS Y CABLES</t>
        </is>
      </c>
      <c r="D3299" s="11" t="n">
        <v>6</v>
      </c>
      <c r="E3299" s="12" t="n">
        <v>5790.95</v>
      </c>
      <c r="F3299" s="12" t="n">
        <v>13091.11</v>
      </c>
      <c r="G3299" s="14">
        <f>E3299/SUM(E$2:E$4165)</f>
        <v/>
      </c>
      <c r="H3299" s="14">
        <f>H3298+G3299</f>
        <v/>
      </c>
      <c r="I3299" s="5">
        <f>IF(H3299&lt;=p_rot_a,"A",IF(H3299&lt;=p_rot_b,"B","C"))</f>
        <v/>
      </c>
      <c r="J3299" s="5" t="inlineStr">
        <is>
          <t>NO</t>
        </is>
      </c>
    </row>
    <row r="3300">
      <c r="A3300" s="5" t="inlineStr">
        <is>
          <t>71591</t>
        </is>
      </c>
      <c r="B3300" s="5" t="inlineStr">
        <is>
          <t>AGUILA EXTENSION ELECTRICA  4.95M /15</t>
        </is>
      </c>
      <c r="C3300" s="5" t="inlineStr">
        <is>
          <t>ACCESORIOS ELECTRICOS Y CABLES</t>
        </is>
      </c>
      <c r="D3300" s="11" t="n">
        <v>6</v>
      </c>
      <c r="E3300" s="12" t="n">
        <v>5758.04</v>
      </c>
      <c r="F3300" s="12" t="n">
        <v>20153.14</v>
      </c>
      <c r="G3300" s="14">
        <f>E3300/SUM(E$2:E$4165)</f>
        <v/>
      </c>
      <c r="H3300" s="14">
        <f>H3299+G3300</f>
        <v/>
      </c>
      <c r="I3300" s="5">
        <f>IF(H3300&lt;=p_rot_a,"A",IF(H3300&lt;=p_rot_b,"B","C"))</f>
        <v/>
      </c>
      <c r="J3300" s="5" t="inlineStr">
        <is>
          <t>NO</t>
        </is>
      </c>
    </row>
    <row r="3301">
      <c r="A3301" s="5" t="inlineStr">
        <is>
          <t>60100040</t>
        </is>
      </c>
      <c r="B3301" s="5" t="inlineStr">
        <is>
          <t>TECNOLITE BOMBILLO 620 VINTAGE LED 3.5W LUZ AMBAR E27 ATENUABLE 3DG200LEDFC20VA</t>
        </is>
      </c>
      <c r="C3301" s="5" t="inlineStr">
        <is>
          <t>BOMBILLOS Y LAMPARAS</t>
        </is>
      </c>
      <c r="D3301" s="11" t="n">
        <v>1</v>
      </c>
      <c r="E3301" s="12" t="n">
        <v>5744</v>
      </c>
      <c r="F3301" s="12" t="n">
        <v>20104</v>
      </c>
      <c r="G3301" s="14">
        <f>E3301/SUM(E$2:E$4165)</f>
        <v/>
      </c>
      <c r="H3301" s="14">
        <f>H3300+G3301</f>
        <v/>
      </c>
      <c r="I3301" s="5">
        <f>IF(H3301&lt;=p_rot_a,"A",IF(H3301&lt;=p_rot_b,"B","C"))</f>
        <v/>
      </c>
      <c r="J3301" s="5" t="inlineStr">
        <is>
          <t>NO</t>
        </is>
      </c>
    </row>
    <row r="3302">
      <c r="A3302" s="5" t="inlineStr">
        <is>
          <t>420987</t>
        </is>
      </c>
      <c r="B3302" s="5" t="inlineStr">
        <is>
          <t>TOTAL PISTOLA ALTA 1.5B TAT11001</t>
        </is>
      </c>
      <c r="C3302" s="5" t="inlineStr">
        <is>
          <t>FERRETERIA GENERAL</t>
        </is>
      </c>
      <c r="D3302" s="11" t="n">
        <v>2</v>
      </c>
      <c r="E3302" s="12" t="n">
        <v>5740.21</v>
      </c>
      <c r="F3302" s="12" t="n">
        <v>20878.21</v>
      </c>
      <c r="G3302" s="14">
        <f>E3302/SUM(E$2:E$4165)</f>
        <v/>
      </c>
      <c r="H3302" s="14">
        <f>H3301+G3302</f>
        <v/>
      </c>
      <c r="I3302" s="5">
        <f>IF(H3302&lt;=p_rot_a,"A",IF(H3302&lt;=p_rot_b,"B","C"))</f>
        <v/>
      </c>
      <c r="J3302" s="5" t="inlineStr">
        <is>
          <t>NO</t>
        </is>
      </c>
    </row>
    <row r="3303">
      <c r="A3303" s="5" t="inlineStr">
        <is>
          <t>1113</t>
        </is>
      </c>
      <c r="B3303" s="5" t="inlineStr">
        <is>
          <t>MARIPOSA LLAVE CHORRO</t>
        </is>
      </c>
      <c r="C3303" s="5" t="inlineStr">
        <is>
          <t>FERRETERIA GENERAL</t>
        </is>
      </c>
      <c r="D3303" s="11" t="n">
        <v>27</v>
      </c>
      <c r="E3303" s="12" t="n">
        <v>5723.08</v>
      </c>
      <c r="F3303" s="12" t="n">
        <v>17233.18</v>
      </c>
      <c r="G3303" s="14">
        <f>E3303/SUM(E$2:E$4165)</f>
        <v/>
      </c>
      <c r="H3303" s="14">
        <f>H3302+G3303</f>
        <v/>
      </c>
      <c r="I3303" s="5">
        <f>IF(H3303&lt;=p_rot_a,"A",IF(H3303&lt;=p_rot_b,"B","C"))</f>
        <v/>
      </c>
      <c r="J3303" s="5" t="inlineStr">
        <is>
          <t>NO</t>
        </is>
      </c>
    </row>
    <row r="3304">
      <c r="A3304" s="5" t="inlineStr">
        <is>
          <t>111164</t>
        </is>
      </c>
      <c r="B3304" s="5" t="inlineStr">
        <is>
          <t>NIPLE 1/2 X 1 TODO ROSCA</t>
        </is>
      </c>
      <c r="C3304" s="5" t="inlineStr">
        <is>
          <t>FERRETERIA GENERAL</t>
        </is>
      </c>
      <c r="D3304" s="11" t="n">
        <v>49</v>
      </c>
      <c r="E3304" s="12" t="n">
        <v>5704.8</v>
      </c>
      <c r="F3304" s="12" t="n">
        <v>10807.57</v>
      </c>
      <c r="G3304" s="14">
        <f>E3304/SUM(E$2:E$4165)</f>
        <v/>
      </c>
      <c r="H3304" s="14">
        <f>H3303+G3304</f>
        <v/>
      </c>
      <c r="I3304" s="5">
        <f>IF(H3304&lt;=p_rot_a,"A",IF(H3304&lt;=p_rot_b,"B","C"))</f>
        <v/>
      </c>
      <c r="J3304" s="5" t="inlineStr">
        <is>
          <t>NO</t>
        </is>
      </c>
    </row>
    <row r="3305">
      <c r="A3305" s="5" t="inlineStr">
        <is>
          <t>981113</t>
        </is>
      </c>
      <c r="B3305" s="5" t="inlineStr">
        <is>
          <t>TOTAL ESQUINERO MAGNETICO 5 75LBS TAMWH75052</t>
        </is>
      </c>
      <c r="C3305" s="5" t="inlineStr">
        <is>
          <t>FERRETERIA GENERAL</t>
        </is>
      </c>
      <c r="D3305" s="11" t="n">
        <v>4</v>
      </c>
      <c r="E3305" s="12" t="n">
        <v>5703.58</v>
      </c>
      <c r="F3305" s="12" t="n">
        <v>20274.34</v>
      </c>
      <c r="G3305" s="14">
        <f>E3305/SUM(E$2:E$4165)</f>
        <v/>
      </c>
      <c r="H3305" s="14">
        <f>H3304+G3305</f>
        <v/>
      </c>
      <c r="I3305" s="5">
        <f>IF(H3305&lt;=p_rot_a,"A",IF(H3305&lt;=p_rot_b,"B","C"))</f>
        <v/>
      </c>
      <c r="J3305" s="5" t="inlineStr">
        <is>
          <t>NO</t>
        </is>
      </c>
    </row>
    <row r="3306">
      <c r="A3306" s="5" t="inlineStr">
        <is>
          <t>862</t>
        </is>
      </c>
      <c r="B3306" s="5" t="inlineStr">
        <is>
          <t>LLAVE TANQUE ARBOL TAIWAN P1033</t>
        </is>
      </c>
      <c r="C3306" s="5" t="inlineStr">
        <is>
          <t>GRIFERIA - ACC. BAÑO Y COCINA</t>
        </is>
      </c>
      <c r="D3306" s="11" t="n">
        <v>11</v>
      </c>
      <c r="E3306" s="12" t="n">
        <v>5700.24</v>
      </c>
      <c r="F3306" s="12" t="n">
        <v>15270.24</v>
      </c>
      <c r="G3306" s="14">
        <f>E3306/SUM(E$2:E$4165)</f>
        <v/>
      </c>
      <c r="H3306" s="14">
        <f>H3305+G3306</f>
        <v/>
      </c>
      <c r="I3306" s="5">
        <f>IF(H3306&lt;=p_rot_a,"A",IF(H3306&lt;=p_rot_b,"B","C"))</f>
        <v/>
      </c>
      <c r="J3306" s="5" t="inlineStr">
        <is>
          <t>NO</t>
        </is>
      </c>
    </row>
    <row r="3307">
      <c r="A3307" s="5" t="inlineStr">
        <is>
          <t>72263</t>
        </is>
      </c>
      <c r="B3307" s="5" t="inlineStr">
        <is>
          <t>TOTAL SARGENTO 12/80 THT1321204</t>
        </is>
      </c>
      <c r="C3307" s="5" t="inlineStr">
        <is>
          <t>FERRETERIA GENERAL</t>
        </is>
      </c>
      <c r="D3307" s="11" t="n">
        <v>2</v>
      </c>
      <c r="E3307" s="12" t="n">
        <v>5699.05</v>
      </c>
      <c r="F3307" s="12" t="n">
        <v>20736.13</v>
      </c>
      <c r="G3307" s="14">
        <f>E3307/SUM(E$2:E$4165)</f>
        <v/>
      </c>
      <c r="H3307" s="14">
        <f>H3306+G3307</f>
        <v/>
      </c>
      <c r="I3307" s="5">
        <f>IF(H3307&lt;=p_rot_a,"A",IF(H3307&lt;=p_rot_b,"B","C"))</f>
        <v/>
      </c>
      <c r="J3307" s="5" t="inlineStr">
        <is>
          <t>NO</t>
        </is>
      </c>
    </row>
    <row r="3308">
      <c r="A3308" s="5" t="inlineStr">
        <is>
          <t>10200009</t>
        </is>
      </c>
      <c r="B3308" s="5" t="inlineStr">
        <is>
          <t>TUBO REDONDO 11/2 1.50MM NEGRO</t>
        </is>
      </c>
      <c r="C3308" s="5" t="inlineStr">
        <is>
          <t>TUBERIA REDONDA</t>
        </is>
      </c>
      <c r="D3308" s="11" t="n">
        <v>4</v>
      </c>
      <c r="E3308" s="12" t="n">
        <v>5696.49</v>
      </c>
      <c r="F3308" s="12" t="n">
        <v>26142.99</v>
      </c>
      <c r="G3308" s="14">
        <f>E3308/SUM(E$2:E$4165)</f>
        <v/>
      </c>
      <c r="H3308" s="14">
        <f>H3307+G3308</f>
        <v/>
      </c>
      <c r="I3308" s="5">
        <f>IF(H3308&lt;=p_rot_a,"A",IF(H3308&lt;=p_rot_b,"B","C"))</f>
        <v/>
      </c>
      <c r="J3308" s="5" t="inlineStr">
        <is>
          <t>NO</t>
        </is>
      </c>
    </row>
    <row r="3309">
      <c r="A3309" s="5" t="inlineStr">
        <is>
          <t>9106</t>
        </is>
      </c>
      <c r="B3309" s="5" t="inlineStr">
        <is>
          <t>TEE 1 1/4 PVC</t>
        </is>
      </c>
      <c r="C3309" s="5" t="inlineStr">
        <is>
          <t>TUBERIA PVC, CANOAS Y ACCESORIOS</t>
        </is>
      </c>
      <c r="D3309" s="11" t="n">
        <v>14</v>
      </c>
      <c r="E3309" s="12" t="n">
        <v>5693.8</v>
      </c>
      <c r="F3309" s="12" t="n">
        <v>12096</v>
      </c>
      <c r="G3309" s="14">
        <f>E3309/SUM(E$2:E$4165)</f>
        <v/>
      </c>
      <c r="H3309" s="14">
        <f>H3308+G3309</f>
        <v/>
      </c>
      <c r="I3309" s="5">
        <f>IF(H3309&lt;=p_rot_a,"A",IF(H3309&lt;=p_rot_b,"B","C"))</f>
        <v/>
      </c>
      <c r="J3309" s="5" t="inlineStr">
        <is>
          <t>NO</t>
        </is>
      </c>
    </row>
    <row r="3310">
      <c r="A3310" s="5" t="inlineStr">
        <is>
          <t>7947</t>
        </is>
      </c>
      <c r="B3310" s="5" t="inlineStr">
        <is>
          <t>LIJA METAL 240</t>
        </is>
      </c>
      <c r="C3310" s="5" t="inlineStr">
        <is>
          <t>FERRETERIA GENERAL</t>
        </is>
      </c>
      <c r="D3310" s="11" t="n">
        <v>33</v>
      </c>
      <c r="E3310" s="12" t="n">
        <v>5687.21</v>
      </c>
      <c r="F3310" s="12" t="n">
        <v>11663.64</v>
      </c>
      <c r="G3310" s="14">
        <f>E3310/SUM(E$2:E$4165)</f>
        <v/>
      </c>
      <c r="H3310" s="14">
        <f>H3309+G3310</f>
        <v/>
      </c>
      <c r="I3310" s="5">
        <f>IF(H3310&lt;=p_rot_a,"A",IF(H3310&lt;=p_rot_b,"B","C"))</f>
        <v/>
      </c>
      <c r="J3310" s="5" t="inlineStr">
        <is>
          <t>NO</t>
        </is>
      </c>
    </row>
    <row r="3311">
      <c r="A3311" s="5" t="inlineStr">
        <is>
          <t>30526</t>
        </is>
      </c>
      <c r="B3311" s="5" t="inlineStr">
        <is>
          <t>REGLETA TELEFONICA #12 6MM</t>
        </is>
      </c>
      <c r="C3311" s="5" t="inlineStr">
        <is>
          <t>FERRETERIA GENERAL</t>
        </is>
      </c>
      <c r="D3311" s="11" t="n">
        <v>7</v>
      </c>
      <c r="E3311" s="12" t="n">
        <v>5664.82</v>
      </c>
      <c r="F3311" s="12" t="n">
        <v>11329.64</v>
      </c>
      <c r="G3311" s="14">
        <f>E3311/SUM(E$2:E$4165)</f>
        <v/>
      </c>
      <c r="H3311" s="14">
        <f>H3310+G3311</f>
        <v/>
      </c>
      <c r="I3311" s="5">
        <f>IF(H3311&lt;=p_rot_a,"A",IF(H3311&lt;=p_rot_b,"B","C"))</f>
        <v/>
      </c>
      <c r="J3311" s="5" t="inlineStr">
        <is>
          <t>NO</t>
        </is>
      </c>
    </row>
    <row r="3312">
      <c r="A3312" s="5" t="inlineStr">
        <is>
          <t>71612</t>
        </is>
      </c>
      <c r="B3312" s="5" t="inlineStr">
        <is>
          <t>CLAVO ACERO 11/2 BAR CAJA 250 UNIDADES</t>
        </is>
      </c>
      <c r="C3312" s="5" t="inlineStr">
        <is>
          <t>FERRETERIA GENERAL</t>
        </is>
      </c>
      <c r="D3312" s="11" t="n">
        <v>3</v>
      </c>
      <c r="E3312" s="12" t="n">
        <v>5655.84</v>
      </c>
      <c r="F3312" s="12" t="n">
        <v>12637.65</v>
      </c>
      <c r="G3312" s="14">
        <f>E3312/SUM(E$2:E$4165)</f>
        <v/>
      </c>
      <c r="H3312" s="14">
        <f>H3311+G3312</f>
        <v/>
      </c>
      <c r="I3312" s="5">
        <f>IF(H3312&lt;=p_rot_a,"A",IF(H3312&lt;=p_rot_b,"B","C"))</f>
        <v/>
      </c>
      <c r="J3312" s="5" t="inlineStr">
        <is>
          <t>NO</t>
        </is>
      </c>
    </row>
    <row r="3313">
      <c r="A3313" s="5" t="inlineStr">
        <is>
          <t>7464</t>
        </is>
      </c>
      <c r="B3313" s="5" t="inlineStr">
        <is>
          <t xml:space="preserve">PICAPORTE PIN PPN3 C/RECIBIDOR </t>
        </is>
      </c>
      <c r="C3313" s="5" t="inlineStr">
        <is>
          <t>PICAPORTES Y ALDABAS</t>
        </is>
      </c>
      <c r="D3313" s="11" t="n">
        <v>7</v>
      </c>
      <c r="E3313" s="12" t="n">
        <v>5649.84</v>
      </c>
      <c r="F3313" s="12" t="n">
        <v>19774.44</v>
      </c>
      <c r="G3313" s="14">
        <f>E3313/SUM(E$2:E$4165)</f>
        <v/>
      </c>
      <c r="H3313" s="14">
        <f>H3312+G3313</f>
        <v/>
      </c>
      <c r="I3313" s="5">
        <f>IF(H3313&lt;=p_rot_a,"A",IF(H3313&lt;=p_rot_b,"B","C"))</f>
        <v/>
      </c>
      <c r="J3313" s="5" t="inlineStr">
        <is>
          <t>NO</t>
        </is>
      </c>
    </row>
    <row r="3314">
      <c r="A3314" s="5" t="inlineStr">
        <is>
          <t>PINT-BT-0028</t>
        </is>
      </c>
      <c r="B3314" s="5" t="inlineStr">
        <is>
          <t>DICOLOR TINTE MADERA TABACO 1/16 COD  M 90</t>
        </is>
      </c>
      <c r="C3314" s="5" t="inlineStr">
        <is>
          <t>BARNIZ Y TINTES</t>
        </is>
      </c>
      <c r="D3314" s="11" t="n">
        <v>8</v>
      </c>
      <c r="E3314" s="12" t="n">
        <v>5641.77</v>
      </c>
      <c r="F3314" s="12" t="n">
        <v>19933.77</v>
      </c>
      <c r="G3314" s="14">
        <f>E3314/SUM(E$2:E$4165)</f>
        <v/>
      </c>
      <c r="H3314" s="14">
        <f>H3313+G3314</f>
        <v/>
      </c>
      <c r="I3314" s="5">
        <f>IF(H3314&lt;=p_rot_a,"A",IF(H3314&lt;=p_rot_b,"B","C"))</f>
        <v/>
      </c>
      <c r="J3314" s="5" t="inlineStr">
        <is>
          <t>NO</t>
        </is>
      </c>
    </row>
    <row r="3315">
      <c r="A3315" s="5" t="inlineStr">
        <is>
          <t>7227</t>
        </is>
      </c>
      <c r="B3315" s="5" t="inlineStr">
        <is>
          <t>TOTAL PORTA ELECTRODO 500AMP TWAH5006</t>
        </is>
      </c>
      <c r="C3315" s="5" t="inlineStr">
        <is>
          <t>FERRETERIA GENERAL</t>
        </is>
      </c>
      <c r="D3315" s="11" t="n">
        <v>4</v>
      </c>
      <c r="E3315" s="12" t="n">
        <v>5632.46</v>
      </c>
      <c r="F3315" s="12" t="n">
        <v>15093.28</v>
      </c>
      <c r="G3315" s="14">
        <f>E3315/SUM(E$2:E$4165)</f>
        <v/>
      </c>
      <c r="H3315" s="14">
        <f>H3314+G3315</f>
        <v/>
      </c>
      <c r="I3315" s="5">
        <f>IF(H3315&lt;=p_rot_a,"A",IF(H3315&lt;=p_rot_b,"B","C"))</f>
        <v/>
      </c>
      <c r="J3315" s="5" t="inlineStr">
        <is>
          <t>NO</t>
        </is>
      </c>
    </row>
    <row r="3316">
      <c r="A3316" s="5" t="inlineStr">
        <is>
          <t>351100300991837</t>
        </is>
      </c>
      <c r="B3316" s="5" t="inlineStr">
        <is>
          <t>PANEL ACANALADO PASTEL GRIS BEIGE 16CM X 2.90M WALL PANEL DE125</t>
        </is>
      </c>
      <c r="C3316" s="5" t="inlineStr">
        <is>
          <t>PANEL ACANALADO INTERIOR</t>
        </is>
      </c>
      <c r="D3316" s="11" t="n">
        <v>3</v>
      </c>
      <c r="E3316" s="12" t="n">
        <v>5629.5</v>
      </c>
      <c r="F3316" s="12" t="n">
        <v>15926.55</v>
      </c>
      <c r="G3316" s="14">
        <f>E3316/SUM(E$2:E$4165)</f>
        <v/>
      </c>
      <c r="H3316" s="14">
        <f>H3315+G3316</f>
        <v/>
      </c>
      <c r="I3316" s="5">
        <f>IF(H3316&lt;=p_rot_a,"A",IF(H3316&lt;=p_rot_b,"B","C"))</f>
        <v/>
      </c>
      <c r="J3316" s="5" t="inlineStr">
        <is>
          <t>NO</t>
        </is>
      </c>
    </row>
    <row r="3317">
      <c r="A3317" s="5" t="inlineStr">
        <is>
          <t>72088</t>
        </is>
      </c>
      <c r="B3317" s="5" t="inlineStr">
        <is>
          <t>SOPORTE PINES 5 PCS BEST VALUE F01430</t>
        </is>
      </c>
      <c r="C3317" s="5" t="inlineStr">
        <is>
          <t>FERRETERIA GENERAL</t>
        </is>
      </c>
      <c r="D3317" s="11" t="n">
        <v>25</v>
      </c>
      <c r="E3317" s="12" t="n">
        <v>5625.02</v>
      </c>
      <c r="F3317" s="12" t="n">
        <v>18445.85</v>
      </c>
      <c r="G3317" s="14">
        <f>E3317/SUM(E$2:E$4165)</f>
        <v/>
      </c>
      <c r="H3317" s="14">
        <f>H3316+G3317</f>
        <v/>
      </c>
      <c r="I3317" s="5">
        <f>IF(H3317&lt;=p_rot_a,"A",IF(H3317&lt;=p_rot_b,"B","C"))</f>
        <v/>
      </c>
      <c r="J3317" s="5" t="inlineStr">
        <is>
          <t>NO</t>
        </is>
      </c>
    </row>
    <row r="3318">
      <c r="A3318" s="5" t="inlineStr">
        <is>
          <t>45233</t>
        </is>
      </c>
      <c r="B3318" s="5" t="inlineStr">
        <is>
          <t>CEPILLO ACERO CON PUÑO TOTAL THT92102</t>
        </is>
      </c>
      <c r="C3318" s="5" t="inlineStr">
        <is>
          <t>FERRETERIA GENERAL</t>
        </is>
      </c>
      <c r="D3318" s="11" t="n">
        <v>17</v>
      </c>
      <c r="E3318" s="12" t="n">
        <v>5610.5</v>
      </c>
      <c r="F3318" s="12" t="n">
        <v>16233.2</v>
      </c>
      <c r="G3318" s="14">
        <f>E3318/SUM(E$2:E$4165)</f>
        <v/>
      </c>
      <c r="H3318" s="14">
        <f>H3317+G3318</f>
        <v/>
      </c>
      <c r="I3318" s="5">
        <f>IF(H3318&lt;=p_rot_a,"A",IF(H3318&lt;=p_rot_b,"B","C"))</f>
        <v/>
      </c>
      <c r="J3318" s="5" t="inlineStr">
        <is>
          <t>NO</t>
        </is>
      </c>
    </row>
    <row r="3319">
      <c r="A3319" s="5" t="inlineStr">
        <is>
          <t>351100300992020</t>
        </is>
      </c>
      <c r="B3319" s="5" t="inlineStr">
        <is>
          <t>BRICKELL COCINA GAS PORTATIL PARA CAMPING Y HOGAR</t>
        </is>
      </c>
      <c r="C3319" s="5" t="inlineStr">
        <is>
          <t>SIN CATEGORIA</t>
        </is>
      </c>
      <c r="D3319" s="11" t="n">
        <v>2</v>
      </c>
      <c r="E3319" s="12" t="n">
        <v>5600</v>
      </c>
      <c r="F3319" s="12" t="n">
        <v>19600</v>
      </c>
      <c r="G3319" s="14">
        <f>E3319/SUM(E$2:E$4165)</f>
        <v/>
      </c>
      <c r="H3319" s="14">
        <f>H3318+G3319</f>
        <v/>
      </c>
      <c r="I3319" s="5">
        <f>IF(H3319&lt;=p_rot_a,"A",IF(H3319&lt;=p_rot_b,"B","C"))</f>
        <v/>
      </c>
      <c r="J3319" s="5" t="inlineStr">
        <is>
          <t>NO</t>
        </is>
      </c>
    </row>
    <row r="3320">
      <c r="A3320" s="5" t="inlineStr">
        <is>
          <t>351100300991680</t>
        </is>
      </c>
      <c r="B3320" s="5" t="inlineStr">
        <is>
          <t>TRUPER BISAGRA 3X3 DORADA PAR BC-301PP HERMEX</t>
        </is>
      </c>
      <c r="C3320" s="5" t="inlineStr">
        <is>
          <t>SIN CATEGORIA</t>
        </is>
      </c>
      <c r="D3320" s="11" t="n">
        <v>27</v>
      </c>
      <c r="E3320" s="12" t="n">
        <v>5596.74</v>
      </c>
      <c r="F3320" s="12" t="n">
        <v>20930.97</v>
      </c>
      <c r="G3320" s="14">
        <f>E3320/SUM(E$2:E$4165)</f>
        <v/>
      </c>
      <c r="H3320" s="14">
        <f>H3319+G3320</f>
        <v/>
      </c>
      <c r="I3320" s="5">
        <f>IF(H3320&lt;=p_rot_a,"A",IF(H3320&lt;=p_rot_b,"B","C"))</f>
        <v/>
      </c>
      <c r="J3320" s="5" t="inlineStr">
        <is>
          <t>NO</t>
        </is>
      </c>
    </row>
    <row r="3321">
      <c r="A3321" s="5" t="inlineStr">
        <is>
          <t>74006</t>
        </is>
      </c>
      <c r="B3321" s="5" t="inlineStr">
        <is>
          <t>TOTAL  DESATORNILLADOR  6 EN 1 THT2506076</t>
        </is>
      </c>
      <c r="C3321" s="5" t="inlineStr">
        <is>
          <t>FERRETERIA GENERAL</t>
        </is>
      </c>
      <c r="D3321" s="11" t="n">
        <v>8</v>
      </c>
      <c r="E3321" s="12" t="n">
        <v>5577.56</v>
      </c>
      <c r="F3321" s="12" t="n">
        <v>16755.08</v>
      </c>
      <c r="G3321" s="14">
        <f>E3321/SUM(E$2:E$4165)</f>
        <v/>
      </c>
      <c r="H3321" s="14">
        <f>H3320+G3321</f>
        <v/>
      </c>
      <c r="I3321" s="5">
        <f>IF(H3321&lt;=p_rot_a,"A",IF(H3321&lt;=p_rot_b,"B","C"))</f>
        <v/>
      </c>
      <c r="J3321" s="5" t="inlineStr">
        <is>
          <t>NO</t>
        </is>
      </c>
    </row>
    <row r="3322">
      <c r="A3322" s="5" t="inlineStr">
        <is>
          <t>831</t>
        </is>
      </c>
      <c r="B3322" s="5" t="inlineStr">
        <is>
          <t>PERA FAMA ROJA 9451 SEGURIFLAP</t>
        </is>
      </c>
      <c r="C3322" s="5" t="inlineStr">
        <is>
          <t>FERRETERIA GENERAL</t>
        </is>
      </c>
      <c r="D3322" s="11" t="n">
        <v>13</v>
      </c>
      <c r="E3322" s="12" t="n">
        <v>5568.63</v>
      </c>
      <c r="F3322" s="12" t="n">
        <v>11433.63</v>
      </c>
      <c r="G3322" s="14">
        <f>E3322/SUM(E$2:E$4165)</f>
        <v/>
      </c>
      <c r="H3322" s="14">
        <f>H3321+G3322</f>
        <v/>
      </c>
      <c r="I3322" s="5">
        <f>IF(H3322&lt;=p_rot_a,"A",IF(H3322&lt;=p_rot_b,"B","C"))</f>
        <v/>
      </c>
      <c r="J3322" s="5" t="inlineStr">
        <is>
          <t>NO</t>
        </is>
      </c>
    </row>
    <row r="3323">
      <c r="A3323" s="5" t="inlineStr">
        <is>
          <t>351100300992247</t>
        </is>
      </c>
      <c r="B3323" s="5" t="inlineStr">
        <is>
          <t>TOTAL SOPLADORA INALAMBRICA SIN BATERIA 20V 115KM/H TABLI20323</t>
        </is>
      </c>
      <c r="C3323" s="5" t="inlineStr">
        <is>
          <t>SIN CATEGORIA</t>
        </is>
      </c>
      <c r="D3323" s="11" t="n">
        <v>1</v>
      </c>
      <c r="E3323" s="12" t="n">
        <v>5565.56</v>
      </c>
      <c r="F3323" s="12" t="n">
        <v>19479.47</v>
      </c>
      <c r="G3323" s="14">
        <f>E3323/SUM(E$2:E$4165)</f>
        <v/>
      </c>
      <c r="H3323" s="14">
        <f>H3322+G3323</f>
        <v/>
      </c>
      <c r="I3323" s="5">
        <f>IF(H3323&lt;=p_rot_a,"A",IF(H3323&lt;=p_rot_b,"B","C"))</f>
        <v/>
      </c>
      <c r="J3323" s="5" t="inlineStr">
        <is>
          <t>NO</t>
        </is>
      </c>
    </row>
    <row r="3324">
      <c r="A3324" s="5" t="inlineStr">
        <is>
          <t>351100300991607</t>
        </is>
      </c>
      <c r="B3324" s="5" t="inlineStr">
        <is>
          <t>BLACK AND DECKER ORILLADORA ELECTRICA GL350-B3</t>
        </is>
      </c>
      <c r="C3324" s="5" t="inlineStr">
        <is>
          <t>HERRAMIENTA ELECTRICA</t>
        </is>
      </c>
      <c r="D3324" s="11" t="n">
        <v>1</v>
      </c>
      <c r="E3324" s="12" t="n">
        <v>5546.07</v>
      </c>
      <c r="F3324" s="12" t="n">
        <v>24032.97</v>
      </c>
      <c r="G3324" s="14">
        <f>E3324/SUM(E$2:E$4165)</f>
        <v/>
      </c>
      <c r="H3324" s="14">
        <f>H3323+G3324</f>
        <v/>
      </c>
      <c r="I3324" s="5">
        <f>IF(H3324&lt;=p_rot_a,"A",IF(H3324&lt;=p_rot_b,"B","C"))</f>
        <v/>
      </c>
      <c r="J3324" s="5" t="inlineStr">
        <is>
          <t>NO</t>
        </is>
      </c>
    </row>
    <row r="3325">
      <c r="A3325" s="5" t="inlineStr">
        <is>
          <t>7620</t>
        </is>
      </c>
      <c r="B3325" s="5" t="inlineStr">
        <is>
          <t>TRUPER DELANTAL PORTA HERRAMIENTA NYLON POHE-7N TRUPER</t>
        </is>
      </c>
      <c r="C3325" s="5" t="inlineStr">
        <is>
          <t>FERRETERIA GENERAL</t>
        </is>
      </c>
      <c r="D3325" s="11" t="n">
        <v>2</v>
      </c>
      <c r="E3325" s="12" t="n">
        <v>5545.47</v>
      </c>
      <c r="F3325" s="12" t="n">
        <v>13767.07</v>
      </c>
      <c r="G3325" s="14">
        <f>E3325/SUM(E$2:E$4165)</f>
        <v/>
      </c>
      <c r="H3325" s="14">
        <f>H3324+G3325</f>
        <v/>
      </c>
      <c r="I3325" s="5">
        <f>IF(H3325&lt;=p_rot_a,"A",IF(H3325&lt;=p_rot_b,"B","C"))</f>
        <v/>
      </c>
      <c r="J3325" s="5" t="inlineStr">
        <is>
          <t>NO</t>
        </is>
      </c>
    </row>
    <row r="3326">
      <c r="A3326" s="5" t="inlineStr">
        <is>
          <t>250896</t>
        </is>
      </c>
      <c r="B3326" s="5" t="inlineStr">
        <is>
          <t>TOTAL BROCHA PLASTICO 1 THT846016</t>
        </is>
      </c>
      <c r="C3326" s="5" t="inlineStr">
        <is>
          <t>FERRETERIA GENERAL</t>
        </is>
      </c>
      <c r="D3326" s="11" t="n">
        <v>39</v>
      </c>
      <c r="E3326" s="12" t="n">
        <v>5542.29</v>
      </c>
      <c r="F3326" s="12" t="n">
        <v>12986.01</v>
      </c>
      <c r="G3326" s="14">
        <f>E3326/SUM(E$2:E$4165)</f>
        <v/>
      </c>
      <c r="H3326" s="14">
        <f>H3325+G3326</f>
        <v/>
      </c>
      <c r="I3326" s="5">
        <f>IF(H3326&lt;=p_rot_a,"A",IF(H3326&lt;=p_rot_b,"B","C"))</f>
        <v/>
      </c>
      <c r="J3326" s="5" t="inlineStr">
        <is>
          <t>NO</t>
        </is>
      </c>
    </row>
    <row r="3327">
      <c r="A3327" s="5" t="inlineStr">
        <is>
          <t>73582</t>
        </is>
      </c>
      <c r="B3327" s="5" t="inlineStr">
        <is>
          <t>TOTAL SARGENTO 12/40 THT1321202</t>
        </is>
      </c>
      <c r="C3327" s="5" t="inlineStr">
        <is>
          <t>FERRETERIA GENERAL</t>
        </is>
      </c>
      <c r="D3327" s="11" t="n">
        <v>2</v>
      </c>
      <c r="E3327" s="12" t="n">
        <v>5520.76</v>
      </c>
      <c r="F3327" s="12" t="n">
        <v>15508.36</v>
      </c>
      <c r="G3327" s="14">
        <f>E3327/SUM(E$2:E$4165)</f>
        <v/>
      </c>
      <c r="H3327" s="14">
        <f>H3326+G3327</f>
        <v/>
      </c>
      <c r="I3327" s="5">
        <f>IF(H3327&lt;=p_rot_a,"A",IF(H3327&lt;=p_rot_b,"B","C"))</f>
        <v/>
      </c>
      <c r="J3327" s="5" t="inlineStr">
        <is>
          <t>NO</t>
        </is>
      </c>
    </row>
    <row r="3328">
      <c r="A3328" s="5" t="inlineStr">
        <is>
          <t>7980</t>
        </is>
      </c>
      <c r="B3328" s="5" t="inlineStr">
        <is>
          <t>LIJA METAL 320</t>
        </is>
      </c>
      <c r="C3328" s="5" t="inlineStr">
        <is>
          <t>FERRETERIA GENERAL</t>
        </is>
      </c>
      <c r="D3328" s="11" t="n">
        <v>55</v>
      </c>
      <c r="E3328" s="12" t="n">
        <v>5510.66</v>
      </c>
      <c r="F3328" s="12" t="n">
        <v>17194.36</v>
      </c>
      <c r="G3328" s="14">
        <f>E3328/SUM(E$2:E$4165)</f>
        <v/>
      </c>
      <c r="H3328" s="14">
        <f>H3327+G3328</f>
        <v/>
      </c>
      <c r="I3328" s="5">
        <f>IF(H3328&lt;=p_rot_a,"A",IF(H3328&lt;=p_rot_b,"B","C"))</f>
        <v/>
      </c>
      <c r="J3328" s="5" t="inlineStr">
        <is>
          <t>NO</t>
        </is>
      </c>
    </row>
    <row r="3329">
      <c r="A3329" s="5" t="inlineStr">
        <is>
          <t>351100300990699</t>
        </is>
      </c>
      <c r="B3329" s="5" t="inlineStr">
        <is>
          <t>TOTAL GRAPA 1.2MM X 12 THT39122</t>
        </is>
      </c>
      <c r="C3329" s="5" t="inlineStr">
        <is>
          <t>FERRETERIA GENERAL</t>
        </is>
      </c>
      <c r="D3329" s="11" t="n">
        <v>17</v>
      </c>
      <c r="E3329" s="12" t="n">
        <v>5507.8</v>
      </c>
      <c r="F3329" s="12" t="n">
        <v>13376.08</v>
      </c>
      <c r="G3329" s="14">
        <f>E3329/SUM(E$2:E$4165)</f>
        <v/>
      </c>
      <c r="H3329" s="14">
        <f>H3328+G3329</f>
        <v/>
      </c>
      <c r="I3329" s="5">
        <f>IF(H3329&lt;=p_rot_a,"A",IF(H3329&lt;=p_rot_b,"B","C"))</f>
        <v/>
      </c>
      <c r="J3329" s="5" t="inlineStr">
        <is>
          <t>NO</t>
        </is>
      </c>
    </row>
    <row r="3330">
      <c r="A3330" s="5" t="inlineStr">
        <is>
          <t>180</t>
        </is>
      </c>
      <c r="B3330" s="5" t="inlineStr">
        <is>
          <t>MELAMINA BLANCA 18MM BLANCO ARTICO</t>
        </is>
      </c>
      <c r="C3330" s="5" t="inlineStr">
        <is>
          <t>FERRETERIA GENERAL</t>
        </is>
      </c>
      <c r="D3330" s="11" t="n">
        <v>1</v>
      </c>
      <c r="E3330" s="12" t="n">
        <v>5471.23</v>
      </c>
      <c r="F3330" s="12" t="n">
        <v>38832.37</v>
      </c>
      <c r="G3330" s="14">
        <f>E3330/SUM(E$2:E$4165)</f>
        <v/>
      </c>
      <c r="H3330" s="14">
        <f>H3329+G3330</f>
        <v/>
      </c>
      <c r="I3330" s="5">
        <f>IF(H3330&lt;=p_rot_a,"A",IF(H3330&lt;=p_rot_b,"B","C"))</f>
        <v/>
      </c>
      <c r="J3330" s="5" t="inlineStr">
        <is>
          <t>NO</t>
        </is>
      </c>
    </row>
    <row r="3331">
      <c r="A3331" s="5" t="inlineStr">
        <is>
          <t>340311</t>
        </is>
      </c>
      <c r="B3331" s="5" t="inlineStr">
        <is>
          <t>TOTAL CEPILLO BRONCE  1/4X3  TAC34031</t>
        </is>
      </c>
      <c r="C3331" s="5" t="inlineStr">
        <is>
          <t>FERRETERIA GENERAL</t>
        </is>
      </c>
      <c r="D3331" s="11" t="n">
        <v>13</v>
      </c>
      <c r="E3331" s="12" t="n">
        <v>5465.75</v>
      </c>
      <c r="F3331" s="12" t="n">
        <v>11504.42</v>
      </c>
      <c r="G3331" s="14">
        <f>E3331/SUM(E$2:E$4165)</f>
        <v/>
      </c>
      <c r="H3331" s="14">
        <f>H3330+G3331</f>
        <v/>
      </c>
      <c r="I3331" s="5">
        <f>IF(H3331&lt;=p_rot_a,"A",IF(H3331&lt;=p_rot_b,"B","C"))</f>
        <v/>
      </c>
      <c r="J3331" s="5" t="inlineStr">
        <is>
          <t>NO</t>
        </is>
      </c>
    </row>
    <row r="3332">
      <c r="A3332" s="5" t="inlineStr">
        <is>
          <t>7134</t>
        </is>
      </c>
      <c r="B3332" s="5" t="inlineStr">
        <is>
          <t>CILINDRO GAS BUTANO 190G COMPACTO</t>
        </is>
      </c>
      <c r="C3332" s="5" t="inlineStr">
        <is>
          <t>FERRETERIA GENERAL</t>
        </is>
      </c>
      <c r="D3332" s="11" t="n">
        <v>9</v>
      </c>
      <c r="E3332" s="12" t="n">
        <v>5413.06</v>
      </c>
      <c r="F3332" s="12" t="n">
        <v>16477.03</v>
      </c>
      <c r="G3332" s="14">
        <f>E3332/SUM(E$2:E$4165)</f>
        <v/>
      </c>
      <c r="H3332" s="14">
        <f>H3331+G3332</f>
        <v/>
      </c>
      <c r="I3332" s="5">
        <f>IF(H3332&lt;=p_rot_a,"A",IF(H3332&lt;=p_rot_b,"B","C"))</f>
        <v/>
      </c>
      <c r="J3332" s="5" t="inlineStr">
        <is>
          <t>NO</t>
        </is>
      </c>
    </row>
    <row r="3333">
      <c r="A3333" s="5" t="inlineStr">
        <is>
          <t>71530</t>
        </is>
      </c>
      <c r="B3333" s="5" t="inlineStr">
        <is>
          <t>TUERCA 3/8</t>
        </is>
      </c>
      <c r="C3333" s="5" t="inlineStr">
        <is>
          <t>TORNILLERIA</t>
        </is>
      </c>
      <c r="D3333" s="11" t="n">
        <v>224</v>
      </c>
      <c r="E3333" s="12" t="n">
        <v>5412.6</v>
      </c>
      <c r="F3333" s="12" t="n">
        <v>8911.32</v>
      </c>
      <c r="G3333" s="14">
        <f>E3333/SUM(E$2:E$4165)</f>
        <v/>
      </c>
      <c r="H3333" s="14">
        <f>H3332+G3333</f>
        <v/>
      </c>
      <c r="I3333" s="5">
        <f>IF(H3333&lt;=p_rot_a,"A",IF(H3333&lt;=p_rot_b,"B","C"))</f>
        <v/>
      </c>
      <c r="J3333" s="5" t="inlineStr">
        <is>
          <t>NO</t>
        </is>
      </c>
    </row>
    <row r="3334">
      <c r="A3334" s="5" t="inlineStr">
        <is>
          <t>358</t>
        </is>
      </c>
      <c r="B3334" s="5" t="inlineStr">
        <is>
          <t>YESO</t>
        </is>
      </c>
      <c r="C3334" s="5" t="inlineStr">
        <is>
          <t>FERRETERIA GENERAL</t>
        </is>
      </c>
      <c r="D3334" s="11" t="n">
        <v>20</v>
      </c>
      <c r="E3334" s="12" t="n">
        <v>5389.69</v>
      </c>
      <c r="F3334" s="12" t="n">
        <v>14159.29</v>
      </c>
      <c r="G3334" s="14">
        <f>E3334/SUM(E$2:E$4165)</f>
        <v/>
      </c>
      <c r="H3334" s="14">
        <f>H3333+G3334</f>
        <v/>
      </c>
      <c r="I3334" s="5">
        <f>IF(H3334&lt;=p_rot_a,"A",IF(H3334&lt;=p_rot_b,"B","C"))</f>
        <v/>
      </c>
      <c r="J3334" s="5" t="inlineStr">
        <is>
          <t>NO</t>
        </is>
      </c>
    </row>
    <row r="3335">
      <c r="A3335" s="5" t="inlineStr">
        <is>
          <t>351100300992067</t>
        </is>
      </c>
      <c r="B3335" s="5" t="inlineStr">
        <is>
          <t>TRUPER SOPLADORA 960W SOPLA-960</t>
        </is>
      </c>
      <c r="C3335" s="5" t="inlineStr">
        <is>
          <t>HERRAMIENTA ELECTRICA</t>
        </is>
      </c>
      <c r="D3335" s="11" t="n">
        <v>1</v>
      </c>
      <c r="E3335" s="12" t="n">
        <v>5369.37</v>
      </c>
      <c r="F3335" s="12" t="n">
        <v>18792.8</v>
      </c>
      <c r="G3335" s="14">
        <f>E3335/SUM(E$2:E$4165)</f>
        <v/>
      </c>
      <c r="H3335" s="14">
        <f>H3334+G3335</f>
        <v/>
      </c>
      <c r="I3335" s="5">
        <f>IF(H3335&lt;=p_rot_a,"A",IF(H3335&lt;=p_rot_b,"B","C"))</f>
        <v/>
      </c>
      <c r="J3335" s="5" t="inlineStr">
        <is>
          <t>NO</t>
        </is>
      </c>
    </row>
    <row r="3336">
      <c r="A3336" s="5" t="inlineStr">
        <is>
          <t>71353</t>
        </is>
      </c>
      <c r="B3336" s="5" t="inlineStr">
        <is>
          <t>BROCA METAL 3/32 IRWIN</t>
        </is>
      </c>
      <c r="C3336" s="5" t="inlineStr">
        <is>
          <t>FERRETERIA GENERAL</t>
        </is>
      </c>
      <c r="D3336" s="11" t="n">
        <v>27</v>
      </c>
      <c r="E3336" s="12" t="n">
        <v>5356.28</v>
      </c>
      <c r="F3336" s="12" t="n">
        <v>11953.28</v>
      </c>
      <c r="G3336" s="14">
        <f>E3336/SUM(E$2:E$4165)</f>
        <v/>
      </c>
      <c r="H3336" s="14">
        <f>H3335+G3336</f>
        <v/>
      </c>
      <c r="I3336" s="5">
        <f>IF(H3336&lt;=p_rot_a,"A",IF(H3336&lt;=p_rot_b,"B","C"))</f>
        <v/>
      </c>
      <c r="J3336" s="5" t="inlineStr">
        <is>
          <t>NO</t>
        </is>
      </c>
    </row>
    <row r="3337">
      <c r="A3337" s="5" t="inlineStr">
        <is>
          <t>60100014</t>
        </is>
      </c>
      <c r="B3337" s="5" t="inlineStr">
        <is>
          <t>BOMBILLO LED RECARGABLE 9W WELLMAX</t>
        </is>
      </c>
      <c r="C3337" s="5" t="inlineStr">
        <is>
          <t>BOMBILLOS Y LAMPARAS</t>
        </is>
      </c>
      <c r="D3337" s="11" t="n">
        <v>4</v>
      </c>
      <c r="E3337" s="12" t="n">
        <v>5355</v>
      </c>
      <c r="F3337" s="12" t="n">
        <v>19355</v>
      </c>
      <c r="G3337" s="14">
        <f>E3337/SUM(E$2:E$4165)</f>
        <v/>
      </c>
      <c r="H3337" s="14">
        <f>H3336+G3337</f>
        <v/>
      </c>
      <c r="I3337" s="5">
        <f>IF(H3337&lt;=p_rot_a,"A",IF(H3337&lt;=p_rot_b,"B","C"))</f>
        <v/>
      </c>
      <c r="J3337" s="5" t="inlineStr">
        <is>
          <t>NO</t>
        </is>
      </c>
    </row>
    <row r="3338">
      <c r="A3338" s="5" t="inlineStr">
        <is>
          <t>71911</t>
        </is>
      </c>
      <c r="B3338" s="5" t="inlineStr">
        <is>
          <t>AGUILA BLANCO TIMBRE PLACA  PLATA 1002W</t>
        </is>
      </c>
      <c r="C3338" s="5" t="inlineStr">
        <is>
          <t>ACCESORIOS ELECTRICOS Y CABLES</t>
        </is>
      </c>
      <c r="D3338" s="11" t="n">
        <v>13</v>
      </c>
      <c r="E3338" s="12" t="n">
        <v>5348.08</v>
      </c>
      <c r="F3338" s="12" t="n">
        <v>17313.22</v>
      </c>
      <c r="G3338" s="14">
        <f>E3338/SUM(E$2:E$4165)</f>
        <v/>
      </c>
      <c r="H3338" s="14">
        <f>H3337+G3338</f>
        <v/>
      </c>
      <c r="I3338" s="5">
        <f>IF(H3338&lt;=p_rot_a,"A",IF(H3338&lt;=p_rot_b,"B","C"))</f>
        <v/>
      </c>
      <c r="J3338" s="5" t="inlineStr">
        <is>
          <t>NO</t>
        </is>
      </c>
    </row>
    <row r="3339">
      <c r="A3339" s="5" t="inlineStr">
        <is>
          <t>7581</t>
        </is>
      </c>
      <c r="B3339" s="5" t="inlineStr">
        <is>
          <t>TOTAL LLAVE COROFIJA 10MM TCSPA101</t>
        </is>
      </c>
      <c r="C3339" s="5" t="inlineStr">
        <is>
          <t>FERRETERIA GENERAL</t>
        </is>
      </c>
      <c r="D3339" s="11" t="n">
        <v>11</v>
      </c>
      <c r="E3339" s="12" t="n">
        <v>5340.37</v>
      </c>
      <c r="F3339" s="12" t="n">
        <v>10163.34</v>
      </c>
      <c r="G3339" s="14">
        <f>E3339/SUM(E$2:E$4165)</f>
        <v/>
      </c>
      <c r="H3339" s="14">
        <f>H3338+G3339</f>
        <v/>
      </c>
      <c r="I3339" s="5">
        <f>IF(H3339&lt;=p_rot_a,"A",IF(H3339&lt;=p_rot_b,"B","C"))</f>
        <v/>
      </c>
      <c r="J3339" s="5" t="inlineStr">
        <is>
          <t>NO</t>
        </is>
      </c>
    </row>
    <row r="3340">
      <c r="A3340" s="5" t="inlineStr">
        <is>
          <t>353</t>
        </is>
      </c>
      <c r="B3340" s="5" t="inlineStr">
        <is>
          <t>$$ OCRE AMARILLO</t>
        </is>
      </c>
      <c r="C3340" s="5" t="inlineStr">
        <is>
          <t>FERRETERIA GENERAL</t>
        </is>
      </c>
      <c r="D3340" s="11" t="n">
        <v>6</v>
      </c>
      <c r="E3340" s="12" t="n">
        <v>5327.46</v>
      </c>
      <c r="F3340" s="12" t="n">
        <v>10619.46</v>
      </c>
      <c r="G3340" s="14">
        <f>E3340/SUM(E$2:E$4165)</f>
        <v/>
      </c>
      <c r="H3340" s="14">
        <f>H3339+G3340</f>
        <v/>
      </c>
      <c r="I3340" s="5">
        <f>IF(H3340&lt;=p_rot_a,"A",IF(H3340&lt;=p_rot_b,"B","C"))</f>
        <v/>
      </c>
      <c r="J3340" s="5" t="inlineStr">
        <is>
          <t>NO</t>
        </is>
      </c>
    </row>
    <row r="3341">
      <c r="A3341" s="5" t="inlineStr">
        <is>
          <t>72102</t>
        </is>
      </c>
      <c r="B3341" s="5" t="inlineStr">
        <is>
          <t>BROCA METAL 13/64 IRWIN</t>
        </is>
      </c>
      <c r="C3341" s="5" t="inlineStr">
        <is>
          <t>FERRETERIA GENERAL</t>
        </is>
      </c>
      <c r="D3341" s="11" t="n">
        <v>10</v>
      </c>
      <c r="E3341" s="12" t="n">
        <v>5324.4</v>
      </c>
      <c r="F3341" s="12" t="n">
        <v>12389.4</v>
      </c>
      <c r="G3341" s="14">
        <f>E3341/SUM(E$2:E$4165)</f>
        <v/>
      </c>
      <c r="H3341" s="14">
        <f>H3340+G3341</f>
        <v/>
      </c>
      <c r="I3341" s="5">
        <f>IF(H3341&lt;=p_rot_a,"A",IF(H3341&lt;=p_rot_b,"B","C"))</f>
        <v/>
      </c>
      <c r="J3341" s="5" t="inlineStr">
        <is>
          <t>NO</t>
        </is>
      </c>
    </row>
    <row r="3342">
      <c r="A3342" s="5" t="inlineStr">
        <is>
          <t>351100300991884</t>
        </is>
      </c>
      <c r="B3342" s="5" t="inlineStr">
        <is>
          <t>QUALITA ESPEJO OVALADO 60X45 SENCILLO D-1011 YH-800</t>
        </is>
      </c>
      <c r="C3342" s="5" t="inlineStr">
        <is>
          <t>LOZA SANITARIA</t>
        </is>
      </c>
      <c r="D3342" s="11" t="n">
        <v>3</v>
      </c>
      <c r="E3342" s="12" t="n">
        <v>5318.34</v>
      </c>
      <c r="F3342" s="12" t="n">
        <v>17872.57</v>
      </c>
      <c r="G3342" s="14">
        <f>E3342/SUM(E$2:E$4165)</f>
        <v/>
      </c>
      <c r="H3342" s="14">
        <f>H3341+G3342</f>
        <v/>
      </c>
      <c r="I3342" s="5">
        <f>IF(H3342&lt;=p_rot_a,"A",IF(H3342&lt;=p_rot_b,"B","C"))</f>
        <v/>
      </c>
      <c r="J3342" s="5" t="inlineStr">
        <is>
          <t>NO</t>
        </is>
      </c>
    </row>
    <row r="3343">
      <c r="A3343" s="5" t="inlineStr">
        <is>
          <t>71503</t>
        </is>
      </c>
      <c r="B3343" s="5" t="inlineStr">
        <is>
          <t>BV TOPE DE PUERTA MEDIA LUNA F01225AB</t>
        </is>
      </c>
      <c r="C3343" s="5" t="inlineStr">
        <is>
          <t>FERRETERIA GENERAL</t>
        </is>
      </c>
      <c r="D3343" s="11" t="n">
        <v>9</v>
      </c>
      <c r="E3343" s="12" t="n">
        <v>5298.74</v>
      </c>
      <c r="F3343" s="12" t="n">
        <v>18833.84</v>
      </c>
      <c r="G3343" s="14">
        <f>E3343/SUM(E$2:E$4165)</f>
        <v/>
      </c>
      <c r="H3343" s="14">
        <f>H3342+G3343</f>
        <v/>
      </c>
      <c r="I3343" s="5">
        <f>IF(H3343&lt;=p_rot_a,"A",IF(H3343&lt;=p_rot_b,"B","C"))</f>
        <v/>
      </c>
      <c r="J3343" s="5" t="inlineStr">
        <is>
          <t>NO</t>
        </is>
      </c>
    </row>
    <row r="3344">
      <c r="A3344" s="5" t="inlineStr">
        <is>
          <t>351100300990517</t>
        </is>
      </c>
      <c r="B3344" s="5" t="inlineStr">
        <is>
          <t>TOTAL PIE DE REY 150MM TMT331501</t>
        </is>
      </c>
      <c r="C3344" s="5" t="inlineStr">
        <is>
          <t>FERRETERIA GENERAL</t>
        </is>
      </c>
      <c r="D3344" s="11" t="n">
        <v>3</v>
      </c>
      <c r="E3344" s="12" t="n">
        <v>5296.21</v>
      </c>
      <c r="F3344" s="12" t="n">
        <v>18536.74</v>
      </c>
      <c r="G3344" s="14">
        <f>E3344/SUM(E$2:E$4165)</f>
        <v/>
      </c>
      <c r="H3344" s="14">
        <f>H3343+G3344</f>
        <v/>
      </c>
      <c r="I3344" s="5">
        <f>IF(H3344&lt;=p_rot_a,"A",IF(H3344&lt;=p_rot_b,"B","C"))</f>
        <v/>
      </c>
      <c r="J3344" s="5" t="inlineStr">
        <is>
          <t>NO</t>
        </is>
      </c>
    </row>
    <row r="3345">
      <c r="A3345" s="5" t="inlineStr">
        <is>
          <t>5267</t>
        </is>
      </c>
      <c r="B3345" s="5" t="inlineStr">
        <is>
          <t>PERFIL BYT UNION POLICELULAR POR METRO CELULAR BRONCE/-HUMO/CRISTAL</t>
        </is>
      </c>
      <c r="C3345" s="5" t="inlineStr">
        <is>
          <t>SIN CATEGORIA</t>
        </is>
      </c>
      <c r="D3345" s="11" t="n">
        <v>6.9</v>
      </c>
      <c r="E3345" s="12" t="n">
        <v>5284.1</v>
      </c>
      <c r="F3345" s="12" t="n">
        <v>22090.84</v>
      </c>
      <c r="G3345" s="14">
        <f>E3345/SUM(E$2:E$4165)</f>
        <v/>
      </c>
      <c r="H3345" s="14">
        <f>H3344+G3345</f>
        <v/>
      </c>
      <c r="I3345" s="5">
        <f>IF(H3345&lt;=p_rot_a,"A",IF(H3345&lt;=p_rot_b,"B","C"))</f>
        <v/>
      </c>
      <c r="J3345" s="5" t="inlineStr">
        <is>
          <t>NO</t>
        </is>
      </c>
    </row>
    <row r="3346">
      <c r="A3346" s="5" t="inlineStr">
        <is>
          <t>73856</t>
        </is>
      </c>
      <c r="B3346" s="5" t="inlineStr">
        <is>
          <t>DRAGNET PLUS</t>
        </is>
      </c>
      <c r="C3346" s="5" t="inlineStr">
        <is>
          <t>FERRETERIA GENERAL</t>
        </is>
      </c>
      <c r="D3346" s="11" t="n">
        <v>2</v>
      </c>
      <c r="E3346" s="12" t="n">
        <v>5279.86</v>
      </c>
      <c r="F3346" s="12" t="n">
        <v>20365.16</v>
      </c>
      <c r="G3346" s="14">
        <f>E3346/SUM(E$2:E$4165)</f>
        <v/>
      </c>
      <c r="H3346" s="14">
        <f>H3345+G3346</f>
        <v/>
      </c>
      <c r="I3346" s="5">
        <f>IF(H3346&lt;=p_rot_a,"A",IF(H3346&lt;=p_rot_b,"B","C"))</f>
        <v/>
      </c>
      <c r="J3346" s="5" t="inlineStr">
        <is>
          <t>NO</t>
        </is>
      </c>
    </row>
    <row r="3347">
      <c r="A3347" s="5" t="inlineStr">
        <is>
          <t>351100300992042</t>
        </is>
      </c>
      <c r="B3347" s="5" t="inlineStr">
        <is>
          <t>WADFOW JUEGO CUBOS 1/2 10-24MM 3/8-3 12 PIEZAS WST2212</t>
        </is>
      </c>
      <c r="C3347" s="5" t="inlineStr">
        <is>
          <t>FERRETERIA GENERAL</t>
        </is>
      </c>
      <c r="D3347" s="11" t="n">
        <v>2</v>
      </c>
      <c r="E3347" s="12" t="n">
        <v>5263.85</v>
      </c>
      <c r="F3347" s="12" t="n">
        <v>18423.47</v>
      </c>
      <c r="G3347" s="14">
        <f>E3347/SUM(E$2:E$4165)</f>
        <v/>
      </c>
      <c r="H3347" s="14">
        <f>H3346+G3347</f>
        <v/>
      </c>
      <c r="I3347" s="5">
        <f>IF(H3347&lt;=p_rot_a,"A",IF(H3347&lt;=p_rot_b,"B","C"))</f>
        <v/>
      </c>
      <c r="J3347" s="5" t="inlineStr">
        <is>
          <t>NO</t>
        </is>
      </c>
    </row>
    <row r="3348">
      <c r="A3348" s="5" t="inlineStr">
        <is>
          <t>351100300991440</t>
        </is>
      </c>
      <c r="B3348" s="5" t="inlineStr">
        <is>
          <t>PROTECTO METALTEC 3EN1 PROTECTO VERDE BRONCE GALON</t>
        </is>
      </c>
      <c r="C3348" s="5" t="inlineStr">
        <is>
          <t>SIN CATEGORIA</t>
        </is>
      </c>
      <c r="D3348" s="11" t="n">
        <v>1</v>
      </c>
      <c r="E3348" s="12" t="n">
        <v>5260.62</v>
      </c>
      <c r="F3348" s="12" t="n">
        <v>15781.86</v>
      </c>
      <c r="G3348" s="14">
        <f>E3348/SUM(E$2:E$4165)</f>
        <v/>
      </c>
      <c r="H3348" s="14">
        <f>H3347+G3348</f>
        <v/>
      </c>
      <c r="I3348" s="5">
        <f>IF(H3348&lt;=p_rot_a,"A",IF(H3348&lt;=p_rot_b,"B","C"))</f>
        <v/>
      </c>
      <c r="J3348" s="5" t="inlineStr">
        <is>
          <t>NO</t>
        </is>
      </c>
    </row>
    <row r="3349">
      <c r="A3349" s="5" t="inlineStr">
        <is>
          <t>PINT-ES-0002</t>
        </is>
      </c>
      <c r="B3349" s="5" t="inlineStr">
        <is>
          <t>MARKING COAT AMARILLO VA1392-4</t>
        </is>
      </c>
      <c r="C3349" s="5" t="inlineStr">
        <is>
          <t>ESPECIALIDADES</t>
        </is>
      </c>
      <c r="D3349" s="11" t="n">
        <v>1</v>
      </c>
      <c r="E3349" s="12" t="n">
        <v>5260.29</v>
      </c>
      <c r="F3349" s="12" t="n">
        <v>19203.54</v>
      </c>
      <c r="G3349" s="14">
        <f>E3349/SUM(E$2:E$4165)</f>
        <v/>
      </c>
      <c r="H3349" s="14">
        <f>H3348+G3349</f>
        <v/>
      </c>
      <c r="I3349" s="5">
        <f>IF(H3349&lt;=p_rot_a,"A",IF(H3349&lt;=p_rot_b,"B","C"))</f>
        <v/>
      </c>
      <c r="J3349" s="5" t="inlineStr">
        <is>
          <t>NO</t>
        </is>
      </c>
    </row>
    <row r="3350">
      <c r="A3350" s="5" t="inlineStr">
        <is>
          <t>420420917</t>
        </is>
      </c>
      <c r="B3350" s="5" t="inlineStr">
        <is>
          <t>PROTECTO PRO PROTECTO LATEX MATE BASE ACCENT 9090 1/4 GL (0.946L)</t>
        </is>
      </c>
      <c r="C3350" s="5" t="inlineStr">
        <is>
          <t>SIN CATEGORIA</t>
        </is>
      </c>
      <c r="D3350" s="11" t="n">
        <v>3</v>
      </c>
      <c r="E3350" s="12" t="n">
        <v>5257.77</v>
      </c>
      <c r="F3350" s="12" t="n">
        <v>11057.52</v>
      </c>
      <c r="G3350" s="14">
        <f>E3350/SUM(E$2:E$4165)</f>
        <v/>
      </c>
      <c r="H3350" s="14">
        <f>H3349+G3350</f>
        <v/>
      </c>
      <c r="I3350" s="5">
        <f>IF(H3350&lt;=p_rot_a,"A",IF(H3350&lt;=p_rot_b,"B","C"))</f>
        <v/>
      </c>
      <c r="J3350" s="5" t="inlineStr">
        <is>
          <t>NO</t>
        </is>
      </c>
    </row>
    <row r="3351">
      <c r="A3351" s="5" t="inlineStr">
        <is>
          <t>30289</t>
        </is>
      </c>
      <c r="B3351" s="5" t="inlineStr">
        <is>
          <t>TANIA BREAKER 1X40</t>
        </is>
      </c>
      <c r="C3351" s="5" t="inlineStr">
        <is>
          <t>ACCESORIOS ELECTRICOS Y CABLES</t>
        </is>
      </c>
      <c r="D3351" s="11" t="n">
        <v>5</v>
      </c>
      <c r="E3351" s="12" t="n">
        <v>5250.81</v>
      </c>
      <c r="F3351" s="12" t="n">
        <v>20608.56</v>
      </c>
      <c r="G3351" s="14">
        <f>E3351/SUM(E$2:E$4165)</f>
        <v/>
      </c>
      <c r="H3351" s="14">
        <f>H3350+G3351</f>
        <v/>
      </c>
      <c r="I3351" s="5">
        <f>IF(H3351&lt;=p_rot_a,"A",IF(H3351&lt;=p_rot_b,"B","C"))</f>
        <v/>
      </c>
      <c r="J3351" s="5" t="inlineStr">
        <is>
          <t>NO</t>
        </is>
      </c>
    </row>
    <row r="3352">
      <c r="A3352" s="5" t="inlineStr">
        <is>
          <t>73417</t>
        </is>
      </c>
      <c r="B3352" s="5" t="inlineStr">
        <is>
          <t>TOPE PARA PARQUEO AMARILLO</t>
        </is>
      </c>
      <c r="C3352" s="5" t="inlineStr">
        <is>
          <t>FERRETERIA GENERAL</t>
        </is>
      </c>
      <c r="D3352" s="11" t="n">
        <v>2</v>
      </c>
      <c r="E3352" s="12" t="n">
        <v>5243.5</v>
      </c>
      <c r="F3352" s="12" t="n">
        <v>26217.5</v>
      </c>
      <c r="G3352" s="14">
        <f>E3352/SUM(E$2:E$4165)</f>
        <v/>
      </c>
      <c r="H3352" s="14">
        <f>H3351+G3352</f>
        <v/>
      </c>
      <c r="I3352" s="5">
        <f>IF(H3352&lt;=p_rot_a,"A",IF(H3352&lt;=p_rot_b,"B","C"))</f>
        <v/>
      </c>
      <c r="J3352" s="5" t="inlineStr">
        <is>
          <t>NO</t>
        </is>
      </c>
    </row>
    <row r="3353">
      <c r="A3353" s="5" t="inlineStr">
        <is>
          <t>7566</t>
        </is>
      </c>
      <c r="B3353" s="5" t="inlineStr">
        <is>
          <t>LLAVE SACA ASIENTOS TW RM1-AB112</t>
        </is>
      </c>
      <c r="C3353" s="5" t="inlineStr">
        <is>
          <t>GRIFERIA - ACC. BAÑO Y COCINA</t>
        </is>
      </c>
      <c r="D3353" s="11" t="n">
        <v>9</v>
      </c>
      <c r="E3353" s="12" t="n">
        <v>5236.79</v>
      </c>
      <c r="F3353" s="12" t="n">
        <v>18633.92</v>
      </c>
      <c r="G3353" s="14">
        <f>E3353/SUM(E$2:E$4165)</f>
        <v/>
      </c>
      <c r="H3353" s="14">
        <f>H3352+G3353</f>
        <v/>
      </c>
      <c r="I3353" s="5">
        <f>IF(H3353&lt;=p_rot_a,"A",IF(H3353&lt;=p_rot_b,"B","C"))</f>
        <v/>
      </c>
      <c r="J3353" s="5" t="inlineStr">
        <is>
          <t>NO</t>
        </is>
      </c>
    </row>
    <row r="3354">
      <c r="A3354" s="5" t="inlineStr">
        <is>
          <t>9165</t>
        </is>
      </c>
      <c r="B3354" s="5" t="inlineStr">
        <is>
          <t>ESQUINERO INTERIOR CANOA PECHO PALOMA AMANCO</t>
        </is>
      </c>
      <c r="C3354" s="5" t="inlineStr">
        <is>
          <t>TUBERIA PVC, CANOAS Y ACCESORIOS</t>
        </is>
      </c>
      <c r="D3354" s="11" t="n">
        <v>3</v>
      </c>
      <c r="E3354" s="12" t="n">
        <v>5236.69</v>
      </c>
      <c r="F3354" s="12" t="n">
        <v>12740.75</v>
      </c>
      <c r="G3354" s="14">
        <f>E3354/SUM(E$2:E$4165)</f>
        <v/>
      </c>
      <c r="H3354" s="14">
        <f>H3353+G3354</f>
        <v/>
      </c>
      <c r="I3354" s="5">
        <f>IF(H3354&lt;=p_rot_a,"A",IF(H3354&lt;=p_rot_b,"B","C"))</f>
        <v/>
      </c>
      <c r="J3354" s="5" t="inlineStr">
        <is>
          <t>NO</t>
        </is>
      </c>
    </row>
    <row r="3355">
      <c r="A3355" s="5" t="inlineStr">
        <is>
          <t>72169</t>
        </is>
      </c>
      <c r="B3355" s="5" t="inlineStr">
        <is>
          <t>AGUILA EXTENSION ELECTRICA  20FT / 20</t>
        </is>
      </c>
      <c r="C3355" s="5" t="inlineStr">
        <is>
          <t>ACCESORIOS ELECTRICOS Y CABLES</t>
        </is>
      </c>
      <c r="D3355" s="11" t="n">
        <v>5</v>
      </c>
      <c r="E3355" s="12" t="n">
        <v>5231.7</v>
      </c>
      <c r="F3355" s="12" t="n">
        <v>20621.3</v>
      </c>
      <c r="G3355" s="14">
        <f>E3355/SUM(E$2:E$4165)</f>
        <v/>
      </c>
      <c r="H3355" s="14">
        <f>H3354+G3355</f>
        <v/>
      </c>
      <c r="I3355" s="5">
        <f>IF(H3355&lt;=p_rot_a,"A",IF(H3355&lt;=p_rot_b,"B","C"))</f>
        <v/>
      </c>
      <c r="J3355" s="5" t="inlineStr">
        <is>
          <t>NO</t>
        </is>
      </c>
    </row>
    <row r="3356">
      <c r="A3356" s="5" t="inlineStr">
        <is>
          <t>347</t>
        </is>
      </c>
      <c r="B3356" s="5" t="inlineStr">
        <is>
          <t>ESCOBA HOGAR ETERNA</t>
        </is>
      </c>
      <c r="C3356" s="5" t="inlineStr">
        <is>
          <t>FERRETERIA GENERAL</t>
        </is>
      </c>
      <c r="D3356" s="11" t="n">
        <v>6</v>
      </c>
      <c r="E3356" s="12" t="n">
        <v>5229.27</v>
      </c>
      <c r="F3356" s="12" t="n">
        <v>18488.07</v>
      </c>
      <c r="G3356" s="14">
        <f>E3356/SUM(E$2:E$4165)</f>
        <v/>
      </c>
      <c r="H3356" s="14">
        <f>H3355+G3356</f>
        <v/>
      </c>
      <c r="I3356" s="5">
        <f>IF(H3356&lt;=p_rot_a,"A",IF(H3356&lt;=p_rot_b,"B","C"))</f>
        <v/>
      </c>
      <c r="J3356" s="5" t="inlineStr">
        <is>
          <t>NO</t>
        </is>
      </c>
    </row>
    <row r="3357">
      <c r="A3357" s="5" t="inlineStr">
        <is>
          <t>80359</t>
        </is>
      </c>
      <c r="B3357" s="5" t="inlineStr">
        <is>
          <t>TOTAL SERRUCHO P / PLASTICO 20 THT55206</t>
        </is>
      </c>
      <c r="C3357" s="5" t="inlineStr">
        <is>
          <t>FERRETERIA GENERAL</t>
        </is>
      </c>
      <c r="D3357" s="11" t="n">
        <v>6</v>
      </c>
      <c r="E3357" s="12" t="n">
        <v>5223.09</v>
      </c>
      <c r="F3357" s="12" t="n">
        <v>18466.23</v>
      </c>
      <c r="G3357" s="14">
        <f>E3357/SUM(E$2:E$4165)</f>
        <v/>
      </c>
      <c r="H3357" s="14">
        <f>H3356+G3357</f>
        <v/>
      </c>
      <c r="I3357" s="5">
        <f>IF(H3357&lt;=p_rot_a,"A",IF(H3357&lt;=p_rot_b,"B","C"))</f>
        <v/>
      </c>
      <c r="J3357" s="5" t="inlineStr">
        <is>
          <t>NO</t>
        </is>
      </c>
    </row>
    <row r="3358">
      <c r="A3358" s="5" t="inlineStr">
        <is>
          <t>7850</t>
        </is>
      </c>
      <c r="B3358" s="5" t="inlineStr">
        <is>
          <t>GAZA SIN FIN 3/4</t>
        </is>
      </c>
      <c r="C3358" s="5" t="inlineStr">
        <is>
          <t>FERRETERIA GENERAL</t>
        </is>
      </c>
      <c r="D3358" s="11" t="n">
        <v>41</v>
      </c>
      <c r="E3358" s="12" t="n">
        <v>5214.42</v>
      </c>
      <c r="F3358" s="12" t="n">
        <v>7822.31</v>
      </c>
      <c r="G3358" s="14">
        <f>E3358/SUM(E$2:E$4165)</f>
        <v/>
      </c>
      <c r="H3358" s="14">
        <f>H3357+G3358</f>
        <v/>
      </c>
      <c r="I3358" s="5">
        <f>IF(H3358&lt;=p_rot_a,"A",IF(H3358&lt;=p_rot_b,"B","C"))</f>
        <v/>
      </c>
      <c r="J3358" s="5" t="inlineStr">
        <is>
          <t>NO</t>
        </is>
      </c>
    </row>
    <row r="3359">
      <c r="A3359" s="5" t="inlineStr">
        <is>
          <t>72448</t>
        </is>
      </c>
      <c r="B3359" s="5" t="inlineStr">
        <is>
          <t>TORNILLO CARROCERIA 5/16 X 4</t>
        </is>
      </c>
      <c r="C3359" s="5" t="inlineStr">
        <is>
          <t>TORNILLERIA</t>
        </is>
      </c>
      <c r="D3359" s="11" t="n">
        <v>43</v>
      </c>
      <c r="E3359" s="12" t="n">
        <v>5206.87</v>
      </c>
      <c r="F3359" s="12" t="n">
        <v>7534.89</v>
      </c>
      <c r="G3359" s="14">
        <f>E3359/SUM(E$2:E$4165)</f>
        <v/>
      </c>
      <c r="H3359" s="14">
        <f>H3358+G3359</f>
        <v/>
      </c>
      <c r="I3359" s="5">
        <f>IF(H3359&lt;=p_rot_a,"A",IF(H3359&lt;=p_rot_b,"B","C"))</f>
        <v/>
      </c>
      <c r="J3359" s="5" t="inlineStr">
        <is>
          <t>NO</t>
        </is>
      </c>
    </row>
    <row r="3360">
      <c r="A3360" s="5" t="inlineStr">
        <is>
          <t>PINT-PS-0019</t>
        </is>
      </c>
      <c r="B3360" s="5" t="inlineStr">
        <is>
          <t>BOSNY SPRAY VERDE SAUCE SB-12</t>
        </is>
      </c>
      <c r="C3360" s="5" t="inlineStr">
        <is>
          <t>PINTURA SPRAY</t>
        </is>
      </c>
      <c r="D3360" s="11" t="n">
        <v>7</v>
      </c>
      <c r="E3360" s="12" t="n">
        <v>5193.58</v>
      </c>
      <c r="F3360" s="12" t="n">
        <v>18789.33</v>
      </c>
      <c r="G3360" s="14">
        <f>E3360/SUM(E$2:E$4165)</f>
        <v/>
      </c>
      <c r="H3360" s="14">
        <f>H3359+G3360</f>
        <v/>
      </c>
      <c r="I3360" s="5">
        <f>IF(H3360&lt;=p_rot_a,"A",IF(H3360&lt;=p_rot_b,"B","C"))</f>
        <v/>
      </c>
      <c r="J3360" s="5" t="inlineStr">
        <is>
          <t>NO</t>
        </is>
      </c>
    </row>
    <row r="3361">
      <c r="A3361" s="5" t="inlineStr">
        <is>
          <t>533359</t>
        </is>
      </c>
      <c r="B3361" s="5" t="inlineStr">
        <is>
          <t>TOTAL SERRUCHO P / PLASTICO 22 THT55226</t>
        </is>
      </c>
      <c r="C3361" s="5" t="inlineStr">
        <is>
          <t>FERRETERIA GENERAL</t>
        </is>
      </c>
      <c r="D3361" s="11" t="n">
        <v>5</v>
      </c>
      <c r="E3361" s="12" t="n">
        <v>5191.64</v>
      </c>
      <c r="F3361" s="12" t="n">
        <v>18141.59</v>
      </c>
      <c r="G3361" s="14">
        <f>E3361/SUM(E$2:E$4165)</f>
        <v/>
      </c>
      <c r="H3361" s="14">
        <f>H3360+G3361</f>
        <v/>
      </c>
      <c r="I3361" s="5">
        <f>IF(H3361&lt;=p_rot_a,"A",IF(H3361&lt;=p_rot_b,"B","C"))</f>
        <v/>
      </c>
      <c r="J3361" s="5" t="inlineStr">
        <is>
          <t>NO</t>
        </is>
      </c>
    </row>
    <row r="3362">
      <c r="A3362" s="5" t="inlineStr">
        <is>
          <t>420420937</t>
        </is>
      </c>
      <c r="B3362" s="5" t="inlineStr">
        <is>
          <t>PROTECTO DRY-BLOCK MATE BASE WHITE 1 GL (3.785L)</t>
        </is>
      </c>
      <c r="C3362" s="5" t="inlineStr">
        <is>
          <t>SIN CATEGORIA</t>
        </is>
      </c>
      <c r="D3362" s="11" t="n">
        <v>2</v>
      </c>
      <c r="E3362" s="12" t="n">
        <v>5162.9</v>
      </c>
      <c r="F3362" s="12" t="n">
        <v>27433.63</v>
      </c>
      <c r="G3362" s="14">
        <f>E3362/SUM(E$2:E$4165)</f>
        <v/>
      </c>
      <c r="H3362" s="14">
        <f>H3361+G3362</f>
        <v/>
      </c>
      <c r="I3362" s="5">
        <f>IF(H3362&lt;=p_rot_a,"A",IF(H3362&lt;=p_rot_b,"B","C"))</f>
        <v/>
      </c>
      <c r="J3362" s="5" t="inlineStr">
        <is>
          <t>NO</t>
        </is>
      </c>
    </row>
    <row r="3363">
      <c r="A3363" s="5" t="inlineStr">
        <is>
          <t>351100300991954</t>
        </is>
      </c>
      <c r="B3363" s="5" t="inlineStr">
        <is>
          <t>NOVA EXTENSION PINTOR 3 MEDIDAS EN 1 43CM A 98CM EXTRF-02038</t>
        </is>
      </c>
      <c r="C3363" s="5" t="inlineStr">
        <is>
          <t>PINTURAS Y SELLADORES</t>
        </is>
      </c>
      <c r="D3363" s="11" t="n">
        <v>4</v>
      </c>
      <c r="E3363" s="12" t="n">
        <v>5161.2</v>
      </c>
      <c r="F3363" s="12" t="n">
        <v>18064.2</v>
      </c>
      <c r="G3363" s="14">
        <f>E3363/SUM(E$2:E$4165)</f>
        <v/>
      </c>
      <c r="H3363" s="14">
        <f>H3362+G3363</f>
        <v/>
      </c>
      <c r="I3363" s="5">
        <f>IF(H3363&lt;=p_rot_a,"A",IF(H3363&lt;=p_rot_b,"B","C"))</f>
        <v/>
      </c>
      <c r="J3363" s="5" t="inlineStr">
        <is>
          <t>NO</t>
        </is>
      </c>
    </row>
    <row r="3364">
      <c r="A3364" s="5" t="inlineStr">
        <is>
          <t>420420905</t>
        </is>
      </c>
      <c r="B3364" s="5" t="inlineStr">
        <is>
          <t>PROTECTO METALTEC 3EN1 PROTECTO VERDE ESMERALDA T-53 1 GL (3.785L)</t>
        </is>
      </c>
      <c r="C3364" s="5" t="inlineStr">
        <is>
          <t>SIN CATEGORIA</t>
        </is>
      </c>
      <c r="D3364" s="11" t="n">
        <v>1</v>
      </c>
      <c r="E3364" s="12" t="n">
        <v>5156.45</v>
      </c>
      <c r="F3364" s="12" t="n">
        <v>18510.37</v>
      </c>
      <c r="G3364" s="14">
        <f>E3364/SUM(E$2:E$4165)</f>
        <v/>
      </c>
      <c r="H3364" s="14">
        <f>H3363+G3364</f>
        <v/>
      </c>
      <c r="I3364" s="5">
        <f>IF(H3364&lt;=p_rot_a,"A",IF(H3364&lt;=p_rot_b,"B","C"))</f>
        <v/>
      </c>
      <c r="J3364" s="5" t="inlineStr">
        <is>
          <t>NO</t>
        </is>
      </c>
    </row>
    <row r="3365">
      <c r="A3365" s="5" t="inlineStr">
        <is>
          <t>7226</t>
        </is>
      </c>
      <c r="B3365" s="5" t="inlineStr">
        <is>
          <t>LIJADOR HULE MANUAL GONI</t>
        </is>
      </c>
      <c r="C3365" s="5" t="inlineStr">
        <is>
          <t>FERRETERIA GENERAL</t>
        </is>
      </c>
      <c r="D3365" s="11" t="n">
        <v>8</v>
      </c>
      <c r="E3365" s="12" t="n">
        <v>5145.37</v>
      </c>
      <c r="F3365" s="12" t="n">
        <v>18912.25</v>
      </c>
      <c r="G3365" s="14">
        <f>E3365/SUM(E$2:E$4165)</f>
        <v/>
      </c>
      <c r="H3365" s="14">
        <f>H3364+G3365</f>
        <v/>
      </c>
      <c r="I3365" s="5">
        <f>IF(H3365&lt;=p_rot_a,"A",IF(H3365&lt;=p_rot_b,"B","C"))</f>
        <v/>
      </c>
      <c r="J3365" s="5" t="inlineStr">
        <is>
          <t>NO</t>
        </is>
      </c>
    </row>
    <row r="3366">
      <c r="A3366" s="5" t="inlineStr">
        <is>
          <t>351100300992456</t>
        </is>
      </c>
      <c r="B3366" s="5" t="inlineStr">
        <is>
          <t>VOLTECK EXTENSION VERDE 2M ED-2V</t>
        </is>
      </c>
      <c r="C3366" s="5" t="inlineStr">
        <is>
          <t>ACCESORIOS ELECTRICOS Y CABLES</t>
        </is>
      </c>
      <c r="D3366" s="11" t="n">
        <v>9</v>
      </c>
      <c r="E3366" s="12" t="n">
        <v>5118.53</v>
      </c>
      <c r="F3366" s="12" t="n">
        <v>11412.74</v>
      </c>
      <c r="G3366" s="14">
        <f>E3366/SUM(E$2:E$4165)</f>
        <v/>
      </c>
      <c r="H3366" s="14">
        <f>H3365+G3366</f>
        <v/>
      </c>
      <c r="I3366" s="5">
        <f>IF(H3366&lt;=p_rot_a,"A",IF(H3366&lt;=p_rot_b,"B","C"))</f>
        <v/>
      </c>
      <c r="J3366" s="5" t="inlineStr">
        <is>
          <t>NO</t>
        </is>
      </c>
    </row>
    <row r="3367">
      <c r="A3367" s="5" t="inlineStr">
        <is>
          <t>351100300991976</t>
        </is>
      </c>
      <c r="B3367" s="5" t="inlineStr">
        <is>
          <t>COFLEX BRIDA FLEXIBLE CORTA 3.5 PB-155</t>
        </is>
      </c>
      <c r="C3367" s="5" t="inlineStr">
        <is>
          <t>SIN CATEGORIA</t>
        </is>
      </c>
      <c r="D3367" s="11" t="n">
        <v>4</v>
      </c>
      <c r="E3367" s="12" t="n">
        <v>5105.93</v>
      </c>
      <c r="F3367" s="12" t="n">
        <v>16421</v>
      </c>
      <c r="G3367" s="14">
        <f>E3367/SUM(E$2:E$4165)</f>
        <v/>
      </c>
      <c r="H3367" s="14">
        <f>H3366+G3367</f>
        <v/>
      </c>
      <c r="I3367" s="5">
        <f>IF(H3367&lt;=p_rot_a,"A",IF(H3367&lt;=p_rot_b,"B","C"))</f>
        <v/>
      </c>
      <c r="J3367" s="5" t="inlineStr">
        <is>
          <t>NO</t>
        </is>
      </c>
    </row>
    <row r="3368">
      <c r="A3368" s="5" t="inlineStr">
        <is>
          <t>73634</t>
        </is>
      </c>
      <c r="B3368" s="5" t="inlineStr">
        <is>
          <t>AGARRADERA PUERTA 676 AB</t>
        </is>
      </c>
      <c r="C3368" s="5" t="inlineStr">
        <is>
          <t>FERRETERIA GENERAL</t>
        </is>
      </c>
      <c r="D3368" s="11" t="n">
        <v>8</v>
      </c>
      <c r="E3368" s="12" t="n">
        <v>5095.76</v>
      </c>
      <c r="F3368" s="12" t="n">
        <v>14718.31</v>
      </c>
      <c r="G3368" s="14">
        <f>E3368/SUM(E$2:E$4165)</f>
        <v/>
      </c>
      <c r="H3368" s="14">
        <f>H3367+G3368</f>
        <v/>
      </c>
      <c r="I3368" s="5">
        <f>IF(H3368&lt;=p_rot_a,"A",IF(H3368&lt;=p_rot_b,"B","C"))</f>
        <v/>
      </c>
      <c r="J3368" s="5" t="inlineStr">
        <is>
          <t>NO</t>
        </is>
      </c>
    </row>
    <row r="3369">
      <c r="A3369" s="5" t="inlineStr">
        <is>
          <t>315</t>
        </is>
      </c>
      <c r="B3369" s="5" t="inlineStr">
        <is>
          <t>FRAGUA AAA AMARILLA</t>
        </is>
      </c>
      <c r="C3369" s="5" t="inlineStr">
        <is>
          <t>CERAMICAS, AZULEJOS, PORCELANATOS</t>
        </is>
      </c>
      <c r="D3369" s="11" t="n">
        <v>12</v>
      </c>
      <c r="E3369" s="12" t="n">
        <v>5094.8</v>
      </c>
      <c r="F3369" s="12" t="n">
        <v>13770.8</v>
      </c>
      <c r="G3369" s="14">
        <f>E3369/SUM(E$2:E$4165)</f>
        <v/>
      </c>
      <c r="H3369" s="14">
        <f>H3368+G3369</f>
        <v/>
      </c>
      <c r="I3369" s="5">
        <f>IF(H3369&lt;=p_rot_a,"A",IF(H3369&lt;=p_rot_b,"B","C"))</f>
        <v/>
      </c>
      <c r="J3369" s="5" t="inlineStr">
        <is>
          <t>NO</t>
        </is>
      </c>
    </row>
    <row r="3370">
      <c r="A3370" s="5" t="inlineStr">
        <is>
          <t>665992910</t>
        </is>
      </c>
      <c r="B3370" s="5" t="inlineStr">
        <is>
          <t>CINTA LED 9W POR METRO 3000K NEON INTERIOR EXTERIOR IP65 WELLMAX</t>
        </is>
      </c>
      <c r="C3370" s="5" t="inlineStr">
        <is>
          <t>ACCESORIOS ELECTRICOS Y CABLES</t>
        </is>
      </c>
      <c r="D3370" s="11" t="n">
        <v>10</v>
      </c>
      <c r="E3370" s="12" t="n">
        <v>5093.81</v>
      </c>
      <c r="F3370" s="12" t="n">
        <v>14893.81</v>
      </c>
      <c r="G3370" s="14">
        <f>E3370/SUM(E$2:E$4165)</f>
        <v/>
      </c>
      <c r="H3370" s="14">
        <f>H3369+G3370</f>
        <v/>
      </c>
      <c r="I3370" s="5">
        <f>IF(H3370&lt;=p_rot_a,"A",IF(H3370&lt;=p_rot_b,"B","C"))</f>
        <v/>
      </c>
      <c r="J3370" s="5" t="inlineStr">
        <is>
          <t>NO</t>
        </is>
      </c>
    </row>
    <row r="3371">
      <c r="A3371" s="5" t="inlineStr">
        <is>
          <t>72040</t>
        </is>
      </c>
      <c r="B3371" s="5" t="inlineStr">
        <is>
          <t>TRUPER MAZO HULE 8ONZ MH-8 M-151</t>
        </is>
      </c>
      <c r="C3371" s="5" t="inlineStr">
        <is>
          <t>FERRETERIA GENERAL</t>
        </is>
      </c>
      <c r="D3371" s="11" t="n">
        <v>6</v>
      </c>
      <c r="E3371" s="12" t="n">
        <v>5089.47</v>
      </c>
      <c r="F3371" s="12" t="n">
        <v>14448.29</v>
      </c>
      <c r="G3371" s="14">
        <f>E3371/SUM(E$2:E$4165)</f>
        <v/>
      </c>
      <c r="H3371" s="14">
        <f>H3370+G3371</f>
        <v/>
      </c>
      <c r="I3371" s="5">
        <f>IF(H3371&lt;=p_rot_a,"A",IF(H3371&lt;=p_rot_b,"B","C"))</f>
        <v/>
      </c>
      <c r="J3371" s="5" t="inlineStr">
        <is>
          <t>NO</t>
        </is>
      </c>
    </row>
    <row r="3372">
      <c r="A3372" s="5" t="inlineStr">
        <is>
          <t>420420920</t>
        </is>
      </c>
      <c r="B3372" s="5" t="inlineStr">
        <is>
          <t>PROTECTO PRO PROTECTO LATEX MATE BASE INTERMEDIA 9087 1 GL (3.785L)</t>
        </is>
      </c>
      <c r="C3372" s="5" t="inlineStr">
        <is>
          <t>SIN CATEGORIA</t>
        </is>
      </c>
      <c r="D3372" s="11" t="n">
        <v>1</v>
      </c>
      <c r="E3372" s="12" t="n">
        <v>5075.17</v>
      </c>
      <c r="F3372" s="12" t="n">
        <v>11407.08</v>
      </c>
      <c r="G3372" s="14">
        <f>E3372/SUM(E$2:E$4165)</f>
        <v/>
      </c>
      <c r="H3372" s="14">
        <f>H3371+G3372</f>
        <v/>
      </c>
      <c r="I3372" s="5">
        <f>IF(H3372&lt;=p_rot_a,"A",IF(H3372&lt;=p_rot_b,"B","C"))</f>
        <v/>
      </c>
      <c r="J3372" s="5" t="inlineStr">
        <is>
          <t>NO</t>
        </is>
      </c>
    </row>
    <row r="3373">
      <c r="A3373" s="5" t="inlineStr">
        <is>
          <t>72516</t>
        </is>
      </c>
      <c r="B3373" s="5" t="inlineStr">
        <is>
          <t>NIPLE 1/2 X 4 GALVANIZADO</t>
        </is>
      </c>
      <c r="C3373" s="5" t="inlineStr">
        <is>
          <t>FERRETERIA GENERAL</t>
        </is>
      </c>
      <c r="D3373" s="11" t="n">
        <v>15</v>
      </c>
      <c r="E3373" s="12" t="n">
        <v>5071.92</v>
      </c>
      <c r="F3373" s="12" t="n">
        <v>8191.65</v>
      </c>
      <c r="G3373" s="14">
        <f>E3373/SUM(E$2:E$4165)</f>
        <v/>
      </c>
      <c r="H3373" s="14">
        <f>H3372+G3373</f>
        <v/>
      </c>
      <c r="I3373" s="5">
        <f>IF(H3373&lt;=p_rot_a,"A",IF(H3373&lt;=p_rot_b,"B","C"))</f>
        <v/>
      </c>
      <c r="J3373" s="5" t="inlineStr">
        <is>
          <t>NO</t>
        </is>
      </c>
    </row>
    <row r="3374">
      <c r="A3374" s="5" t="inlineStr">
        <is>
          <t>6607</t>
        </is>
      </c>
      <c r="B3374" s="5" t="inlineStr">
        <is>
          <t>MASILLA ACRILICA LANCO WALNUT NUEZ 8 OZ</t>
        </is>
      </c>
      <c r="C3374" s="5" t="inlineStr">
        <is>
          <t>PINTURAS Y SELLADORES</t>
        </is>
      </c>
      <c r="D3374" s="11" t="n">
        <v>11</v>
      </c>
      <c r="E3374" s="12" t="n">
        <v>5065.72</v>
      </c>
      <c r="F3374" s="12" t="n">
        <v>17460.52</v>
      </c>
      <c r="G3374" s="14">
        <f>E3374/SUM(E$2:E$4165)</f>
        <v/>
      </c>
      <c r="H3374" s="14">
        <f>H3373+G3374</f>
        <v/>
      </c>
      <c r="I3374" s="5">
        <f>IF(H3374&lt;=p_rot_a,"A",IF(H3374&lt;=p_rot_b,"B","C"))</f>
        <v/>
      </c>
      <c r="J3374" s="5" t="inlineStr">
        <is>
          <t>NO</t>
        </is>
      </c>
    </row>
    <row r="3375">
      <c r="A3375" s="5" t="inlineStr">
        <is>
          <t>71914</t>
        </is>
      </c>
      <c r="B3375" s="5" t="inlineStr">
        <is>
          <t>ASPERSION CROMADA #457 130005</t>
        </is>
      </c>
      <c r="C3375" s="5" t="inlineStr">
        <is>
          <t>GRIFERIA - ACC. BAÑO Y COCINA</t>
        </is>
      </c>
      <c r="D3375" s="11" t="n">
        <v>11</v>
      </c>
      <c r="E3375" s="12" t="n">
        <v>5059.14</v>
      </c>
      <c r="F3375" s="12" t="n">
        <v>15088.5</v>
      </c>
      <c r="G3375" s="14">
        <f>E3375/SUM(E$2:E$4165)</f>
        <v/>
      </c>
      <c r="H3375" s="14">
        <f>H3374+G3375</f>
        <v/>
      </c>
      <c r="I3375" s="5">
        <f>IF(H3375&lt;=p_rot_a,"A",IF(H3375&lt;=p_rot_b,"B","C"))</f>
        <v/>
      </c>
      <c r="J3375" s="5" t="inlineStr">
        <is>
          <t>NO</t>
        </is>
      </c>
    </row>
    <row r="3376">
      <c r="A3376" s="5" t="inlineStr">
        <is>
          <t>351100300990654</t>
        </is>
      </c>
      <c r="B3376" s="5" t="inlineStr">
        <is>
          <t>CORNISA MADERA OSCURO CANET 5.90</t>
        </is>
      </c>
      <c r="C3376" s="5" t="inlineStr">
        <is>
          <t>SIN CATEGORIA</t>
        </is>
      </c>
      <c r="D3376" s="11" t="n">
        <v>6</v>
      </c>
      <c r="E3376" s="12" t="n">
        <v>5042.11</v>
      </c>
      <c r="F3376" s="12" t="n">
        <v>17647.39</v>
      </c>
      <c r="G3376" s="14">
        <f>E3376/SUM(E$2:E$4165)</f>
        <v/>
      </c>
      <c r="H3376" s="14">
        <f>H3375+G3376</f>
        <v/>
      </c>
      <c r="I3376" s="5">
        <f>IF(H3376&lt;=p_rot_a,"A",IF(H3376&lt;=p_rot_b,"B","C"))</f>
        <v/>
      </c>
      <c r="J3376" s="5" t="inlineStr">
        <is>
          <t>NO</t>
        </is>
      </c>
    </row>
    <row r="3377">
      <c r="A3377" s="5" t="inlineStr">
        <is>
          <t>72404</t>
        </is>
      </c>
      <c r="B3377" s="5" t="inlineStr">
        <is>
          <t>BROCA CONCRETO 7/32 IRWIN</t>
        </is>
      </c>
      <c r="C3377" s="5" t="inlineStr">
        <is>
          <t>FERRETERIA GENERAL</t>
        </is>
      </c>
      <c r="D3377" s="11" t="n">
        <v>17</v>
      </c>
      <c r="E3377" s="12" t="n">
        <v>5039.38</v>
      </c>
      <c r="F3377" s="12" t="n">
        <v>12214.18</v>
      </c>
      <c r="G3377" s="14">
        <f>E3377/SUM(E$2:E$4165)</f>
        <v/>
      </c>
      <c r="H3377" s="14">
        <f>H3376+G3377</f>
        <v/>
      </c>
      <c r="I3377" s="5">
        <f>IF(H3377&lt;=p_rot_a,"A",IF(H3377&lt;=p_rot_b,"B","C"))</f>
        <v/>
      </c>
      <c r="J3377" s="5" t="inlineStr">
        <is>
          <t>NO</t>
        </is>
      </c>
    </row>
    <row r="3378">
      <c r="A3378" s="5" t="inlineStr">
        <is>
          <t>931</t>
        </is>
      </c>
      <c r="B3378" s="5" t="inlineStr">
        <is>
          <t>NIPLE 1/2 X 2 GALVANIZADO</t>
        </is>
      </c>
      <c r="C3378" s="5" t="inlineStr">
        <is>
          <t>FERRETERIA GENERAL</t>
        </is>
      </c>
      <c r="D3378" s="11" t="n">
        <v>45</v>
      </c>
      <c r="E3378" s="12" t="n">
        <v>5034.53</v>
      </c>
      <c r="F3378" s="12" t="n">
        <v>9843.969999999999</v>
      </c>
      <c r="G3378" s="14">
        <f>E3378/SUM(E$2:E$4165)</f>
        <v/>
      </c>
      <c r="H3378" s="14">
        <f>H3377+G3378</f>
        <v/>
      </c>
      <c r="I3378" s="5">
        <f>IF(H3378&lt;=p_rot_a,"A",IF(H3378&lt;=p_rot_b,"B","C"))</f>
        <v/>
      </c>
      <c r="J3378" s="5" t="inlineStr">
        <is>
          <t>NO</t>
        </is>
      </c>
    </row>
    <row r="3379">
      <c r="A3379" s="5" t="inlineStr">
        <is>
          <t>71683</t>
        </is>
      </c>
      <c r="B3379" s="5" t="inlineStr">
        <is>
          <t>$$ GAZA SIN FIN 2 1/2</t>
        </is>
      </c>
      <c r="C3379" s="5" t="inlineStr">
        <is>
          <t>FERRETERIA GENERAL</t>
        </is>
      </c>
      <c r="D3379" s="11" t="n">
        <v>14</v>
      </c>
      <c r="E3379" s="12" t="n">
        <v>5025.47</v>
      </c>
      <c r="F3379" s="12" t="n">
        <v>6633.23</v>
      </c>
      <c r="G3379" s="14">
        <f>E3379/SUM(E$2:E$4165)</f>
        <v/>
      </c>
      <c r="H3379" s="14">
        <f>H3378+G3379</f>
        <v/>
      </c>
      <c r="I3379" s="5">
        <f>IF(H3379&lt;=p_rot_a,"A",IF(H3379&lt;=p_rot_b,"B","C"))</f>
        <v/>
      </c>
      <c r="J3379" s="5" t="inlineStr">
        <is>
          <t>NO</t>
        </is>
      </c>
    </row>
    <row r="3380">
      <c r="A3380" s="5" t="inlineStr">
        <is>
          <t>94</t>
        </is>
      </c>
      <c r="B3380" s="5" t="inlineStr">
        <is>
          <t>METRO TUBO PVC 11/4</t>
        </is>
      </c>
      <c r="C3380" s="5" t="inlineStr">
        <is>
          <t>TUBERIA PVC, CANOAS Y ACCESORIOS</t>
        </is>
      </c>
      <c r="D3380" s="11" t="n">
        <v>48</v>
      </c>
      <c r="E3380" s="12" t="n">
        <v>5020.1</v>
      </c>
      <c r="F3380" s="12" t="n">
        <v>55221.12</v>
      </c>
      <c r="G3380" s="14">
        <f>E3380/SUM(E$2:E$4165)</f>
        <v/>
      </c>
      <c r="H3380" s="14">
        <f>H3379+G3380</f>
        <v/>
      </c>
      <c r="I3380" s="5">
        <f>IF(H3380&lt;=p_rot_a,"A",IF(H3380&lt;=p_rot_b,"B","C"))</f>
        <v/>
      </c>
      <c r="J3380" s="5" t="inlineStr">
        <is>
          <t>NO</t>
        </is>
      </c>
    </row>
    <row r="3381">
      <c r="A3381" s="5" t="inlineStr">
        <is>
          <t>PINT-PA-0020</t>
        </is>
      </c>
      <c r="B3381" s="5" t="inlineStr">
        <is>
          <t>LANCO MAXIMA BLANCO MATE 1/4 MA680-5</t>
        </is>
      </c>
      <c r="C3381" s="5" t="inlineStr">
        <is>
          <t>PINTURA ACRILICA</t>
        </is>
      </c>
      <c r="D3381" s="11" t="n">
        <v>3</v>
      </c>
      <c r="E3381" s="12" t="n">
        <v>5015.15</v>
      </c>
      <c r="F3381" s="12" t="n">
        <v>18404.87</v>
      </c>
      <c r="G3381" s="14">
        <f>E3381/SUM(E$2:E$4165)</f>
        <v/>
      </c>
      <c r="H3381" s="14">
        <f>H3380+G3381</f>
        <v/>
      </c>
      <c r="I3381" s="5">
        <f>IF(H3381&lt;=p_rot_a,"A",IF(H3381&lt;=p_rot_b,"B","C"))</f>
        <v/>
      </c>
      <c r="J3381" s="5" t="inlineStr">
        <is>
          <t>NO</t>
        </is>
      </c>
    </row>
    <row r="3382">
      <c r="A3382" s="5" t="inlineStr">
        <is>
          <t>351100300992087</t>
        </is>
      </c>
      <c r="B3382" s="5" t="inlineStr">
        <is>
          <t>351100300992087</t>
        </is>
      </c>
      <c r="C3382" s="5" t="inlineStr">
        <is>
          <t>SIN CATEGORIA</t>
        </is>
      </c>
      <c r="D3382" s="11" t="n">
        <v>6</v>
      </c>
      <c r="E3382" s="12" t="n">
        <v>5011.46</v>
      </c>
      <c r="F3382" s="12" t="n">
        <v>16460.18</v>
      </c>
      <c r="G3382" s="14">
        <f>E3382/SUM(E$2:E$4165)</f>
        <v/>
      </c>
      <c r="H3382" s="14">
        <f>H3381+G3382</f>
        <v/>
      </c>
      <c r="I3382" s="5">
        <f>IF(H3382&lt;=p_rot_a,"A",IF(H3382&lt;=p_rot_b,"B","C"))</f>
        <v/>
      </c>
      <c r="J3382" s="5" t="inlineStr">
        <is>
          <t>NO</t>
        </is>
      </c>
    </row>
    <row r="3383">
      <c r="A3383" s="5" t="inlineStr">
        <is>
          <t>990110</t>
        </is>
      </c>
      <c r="B3383" s="5" t="inlineStr">
        <is>
          <t>SET ACCESORIOS INODORO BRUDER</t>
        </is>
      </c>
      <c r="C3383" s="5" t="inlineStr">
        <is>
          <t>FERRETERIA GENERAL</t>
        </is>
      </c>
      <c r="D3383" s="11" t="n">
        <v>4</v>
      </c>
      <c r="E3383" s="12" t="n">
        <v>5002.68</v>
      </c>
      <c r="F3383" s="12" t="n">
        <v>15008.04</v>
      </c>
      <c r="G3383" s="14">
        <f>E3383/SUM(E$2:E$4165)</f>
        <v/>
      </c>
      <c r="H3383" s="14">
        <f>H3382+G3383</f>
        <v/>
      </c>
      <c r="I3383" s="5">
        <f>IF(H3383&lt;=p_rot_a,"A",IF(H3383&lt;=p_rot_b,"B","C"))</f>
        <v/>
      </c>
      <c r="J3383" s="5" t="inlineStr">
        <is>
          <t>NO</t>
        </is>
      </c>
    </row>
    <row r="3384">
      <c r="A3384" s="5" t="inlineStr">
        <is>
          <t>71175</t>
        </is>
      </c>
      <c r="B3384" s="5" t="inlineStr">
        <is>
          <t>RIEL 16 TELESCOPICO 40CM RABBIT</t>
        </is>
      </c>
      <c r="C3384" s="5" t="inlineStr">
        <is>
          <t>FERRETERIA GENERAL</t>
        </is>
      </c>
      <c r="D3384" s="11" t="n">
        <v>10</v>
      </c>
      <c r="E3384" s="12" t="n">
        <v>5000</v>
      </c>
      <c r="F3384" s="12" t="n">
        <v>17500</v>
      </c>
      <c r="G3384" s="14">
        <f>E3384/SUM(E$2:E$4165)</f>
        <v/>
      </c>
      <c r="H3384" s="14">
        <f>H3383+G3384</f>
        <v/>
      </c>
      <c r="I3384" s="5">
        <f>IF(H3384&lt;=p_rot_a,"A",IF(H3384&lt;=p_rot_b,"B","C"))</f>
        <v/>
      </c>
      <c r="J3384" s="5" t="inlineStr">
        <is>
          <t>NO</t>
        </is>
      </c>
    </row>
    <row r="3385">
      <c r="A3385" s="5" t="inlineStr">
        <is>
          <t>351100300991139</t>
        </is>
      </c>
      <c r="B3385" s="5" t="inlineStr">
        <is>
          <t>TOTAL CUERDA ORILLADORA 2.5MM X 83MT TSL2483 3553000</t>
        </is>
      </c>
      <c r="C3385" s="5" t="inlineStr">
        <is>
          <t>FERRETERIA GENERAL</t>
        </is>
      </c>
      <c r="D3385" s="11" t="n">
        <v>5</v>
      </c>
      <c r="E3385" s="12" t="n">
        <v>4997.44</v>
      </c>
      <c r="F3385" s="12" t="n">
        <v>18086.59</v>
      </c>
      <c r="G3385" s="14">
        <f>E3385/SUM(E$2:E$4165)</f>
        <v/>
      </c>
      <c r="H3385" s="14">
        <f>H3384+G3385</f>
        <v/>
      </c>
      <c r="I3385" s="5">
        <f>IF(H3385&lt;=p_rot_a,"A",IF(H3385&lt;=p_rot_b,"B","C"))</f>
        <v/>
      </c>
      <c r="J3385" s="5" t="inlineStr">
        <is>
          <t>NO</t>
        </is>
      </c>
    </row>
    <row r="3386">
      <c r="A3386" s="5" t="inlineStr">
        <is>
          <t>7192</t>
        </is>
      </c>
      <c r="B3386" s="5" t="inlineStr">
        <is>
          <t>SILICON NEGRO 70ML</t>
        </is>
      </c>
      <c r="C3386" s="5" t="inlineStr">
        <is>
          <t>FERRETERIA GENERAL</t>
        </is>
      </c>
      <c r="D3386" s="11" t="n">
        <v>8</v>
      </c>
      <c r="E3386" s="12" t="n">
        <v>4985.1</v>
      </c>
      <c r="F3386" s="12" t="n">
        <v>15425.1</v>
      </c>
      <c r="G3386" s="14">
        <f>E3386/SUM(E$2:E$4165)</f>
        <v/>
      </c>
      <c r="H3386" s="14">
        <f>H3385+G3386</f>
        <v/>
      </c>
      <c r="I3386" s="5">
        <f>IF(H3386&lt;=p_rot_a,"A",IF(H3386&lt;=p_rot_b,"B","C"))</f>
        <v/>
      </c>
      <c r="J3386" s="5" t="inlineStr">
        <is>
          <t>NO</t>
        </is>
      </c>
    </row>
    <row r="3387">
      <c r="A3387" s="5" t="inlineStr">
        <is>
          <t>73570</t>
        </is>
      </c>
      <c r="B3387" s="5" t="inlineStr">
        <is>
          <t>MACHETE 18 CUCHILLO BELLOTA</t>
        </is>
      </c>
      <c r="C3387" s="5" t="inlineStr">
        <is>
          <t>FERRETERIA GENERAL</t>
        </is>
      </c>
      <c r="D3387" s="11" t="n">
        <v>3</v>
      </c>
      <c r="E3387" s="12" t="n">
        <v>4980.14</v>
      </c>
      <c r="F3387" s="12" t="n">
        <v>13194.59</v>
      </c>
      <c r="G3387" s="14">
        <f>E3387/SUM(E$2:E$4165)</f>
        <v/>
      </c>
      <c r="H3387" s="14">
        <f>H3386+G3387</f>
        <v/>
      </c>
      <c r="I3387" s="5">
        <f>IF(H3387&lt;=p_rot_a,"A",IF(H3387&lt;=p_rot_b,"B","C"))</f>
        <v/>
      </c>
      <c r="J3387" s="5" t="inlineStr">
        <is>
          <t>NO</t>
        </is>
      </c>
    </row>
    <row r="3388">
      <c r="A3388" s="5" t="inlineStr">
        <is>
          <t>351100300990871</t>
        </is>
      </c>
      <c r="B3388" s="5" t="inlineStr">
        <is>
          <t>SWAN LLAVE FREGAD CUELLO ALTO CRUZ / PALANCA A202-9922 A302-9923</t>
        </is>
      </c>
      <c r="C3388" s="5" t="inlineStr">
        <is>
          <t>GRIFERIA - ACC. BAÑO Y COCINA</t>
        </is>
      </c>
      <c r="D3388" s="11" t="n">
        <v>6</v>
      </c>
      <c r="E3388" s="12" t="n">
        <v>4975.87</v>
      </c>
      <c r="F3388" s="12" t="n">
        <v>36363.6</v>
      </c>
      <c r="G3388" s="14">
        <f>E3388/SUM(E$2:E$4165)</f>
        <v/>
      </c>
      <c r="H3388" s="14">
        <f>H3387+G3388</f>
        <v/>
      </c>
      <c r="I3388" s="5">
        <f>IF(H3388&lt;=p_rot_a,"A",IF(H3388&lt;=p_rot_b,"B","C"))</f>
        <v/>
      </c>
      <c r="J3388" s="5" t="inlineStr">
        <is>
          <t>NO</t>
        </is>
      </c>
    </row>
    <row r="3389">
      <c r="A3389" s="5" t="inlineStr">
        <is>
          <t>73749</t>
        </is>
      </c>
      <c r="B3389" s="5" t="inlineStr">
        <is>
          <t>RODIN ANGULAR 4 RECTO</t>
        </is>
      </c>
      <c r="C3389" s="5" t="inlineStr">
        <is>
          <t>FERRETERIA GENERAL</t>
        </is>
      </c>
      <c r="D3389" s="11" t="n">
        <v>8</v>
      </c>
      <c r="E3389" s="12" t="n">
        <v>4960.46</v>
      </c>
      <c r="F3389" s="12" t="n">
        <v>17695.47</v>
      </c>
      <c r="G3389" s="14">
        <f>E3389/SUM(E$2:E$4165)</f>
        <v/>
      </c>
      <c r="H3389" s="14">
        <f>H3388+G3389</f>
        <v/>
      </c>
      <c r="I3389" s="5">
        <f>IF(H3389&lt;=p_rot_a,"A",IF(H3389&lt;=p_rot_b,"B","C"))</f>
        <v/>
      </c>
      <c r="J3389" s="5" t="inlineStr">
        <is>
          <t>NO</t>
        </is>
      </c>
    </row>
    <row r="3390">
      <c r="A3390" s="5" t="inlineStr">
        <is>
          <t>420420907</t>
        </is>
      </c>
      <c r="B3390" s="5" t="inlineStr">
        <is>
          <t>PROTECTO METALTEC MALLAS Y ESTRUCTURAS ALUMINIO 610 1/4 GL (0.946L) ANTICORROSIVO ALUMINIO</t>
        </is>
      </c>
      <c r="C3390" s="5" t="inlineStr">
        <is>
          <t>SIN CATEGORIA</t>
        </is>
      </c>
      <c r="D3390" s="11" t="n">
        <v>3</v>
      </c>
      <c r="E3390" s="12" t="n">
        <v>4955.14</v>
      </c>
      <c r="F3390" s="12" t="n">
        <v>17949.4</v>
      </c>
      <c r="G3390" s="14">
        <f>E3390/SUM(E$2:E$4165)</f>
        <v/>
      </c>
      <c r="H3390" s="14">
        <f>H3389+G3390</f>
        <v/>
      </c>
      <c r="I3390" s="5">
        <f>IF(H3390&lt;=p_rot_a,"A",IF(H3390&lt;=p_rot_b,"B","C"))</f>
        <v/>
      </c>
      <c r="J3390" s="5" t="inlineStr">
        <is>
          <t>NO</t>
        </is>
      </c>
    </row>
    <row r="3391">
      <c r="A3391" s="5" t="inlineStr">
        <is>
          <t>351100300991138</t>
        </is>
      </c>
      <c r="B3391" s="5" t="inlineStr">
        <is>
          <t>TOTAL CUERDA ORILLADORA 2.4MM X 21MT TSL2421</t>
        </is>
      </c>
      <c r="C3391" s="5" t="inlineStr">
        <is>
          <t>FERRETERIA GENERAL</t>
        </is>
      </c>
      <c r="D3391" s="11" t="n">
        <v>14</v>
      </c>
      <c r="E3391" s="12" t="n">
        <v>4943.56</v>
      </c>
      <c r="F3391" s="12" t="n">
        <v>16284.66</v>
      </c>
      <c r="G3391" s="14">
        <f>E3391/SUM(E$2:E$4165)</f>
        <v/>
      </c>
      <c r="H3391" s="14">
        <f>H3390+G3391</f>
        <v/>
      </c>
      <c r="I3391" s="5">
        <f>IF(H3391&lt;=p_rot_a,"A",IF(H3391&lt;=p_rot_b,"B","C"))</f>
        <v/>
      </c>
      <c r="J3391" s="5" t="inlineStr">
        <is>
          <t>NO</t>
        </is>
      </c>
    </row>
    <row r="3392">
      <c r="A3392" s="5" t="inlineStr">
        <is>
          <t>72621</t>
        </is>
      </c>
      <c r="B3392" s="5" t="inlineStr">
        <is>
          <t>ASIENTO INOD ELONGADO NEGRO INCESA 1200010</t>
        </is>
      </c>
      <c r="C3392" s="5" t="inlineStr">
        <is>
          <t>LOZA SANITARIA</t>
        </is>
      </c>
      <c r="D3392" s="11" t="n">
        <v>1</v>
      </c>
      <c r="E3392" s="12" t="n">
        <v>4931.92</v>
      </c>
      <c r="F3392" s="12" t="n">
        <v>14601.77</v>
      </c>
      <c r="G3392" s="14">
        <f>E3392/SUM(E$2:E$4165)</f>
        <v/>
      </c>
      <c r="H3392" s="14">
        <f>H3391+G3392</f>
        <v/>
      </c>
      <c r="I3392" s="5">
        <f>IF(H3392&lt;=p_rot_a,"A",IF(H3392&lt;=p_rot_b,"B","C"))</f>
        <v/>
      </c>
      <c r="J3392" s="5" t="inlineStr">
        <is>
          <t>NO</t>
        </is>
      </c>
    </row>
    <row r="3393">
      <c r="A3393" s="5" t="inlineStr">
        <is>
          <t>351100300991553</t>
        </is>
      </c>
      <c r="B3393" s="5" t="inlineStr">
        <is>
          <t>NORTON DISCO CAFE PARA REMOVER PINTURA Y BARNIZ EN MADERA 41/2</t>
        </is>
      </c>
      <c r="C3393" s="5" t="inlineStr">
        <is>
          <t>FERRETERIA GENERAL</t>
        </is>
      </c>
      <c r="D3393" s="11" t="n">
        <v>3</v>
      </c>
      <c r="E3393" s="12" t="n">
        <v>4921.19</v>
      </c>
      <c r="F3393" s="12" t="n">
        <v>21106.19</v>
      </c>
      <c r="G3393" s="14">
        <f>E3393/SUM(E$2:E$4165)</f>
        <v/>
      </c>
      <c r="H3393" s="14">
        <f>H3392+G3393</f>
        <v/>
      </c>
      <c r="I3393" s="5">
        <f>IF(H3393&lt;=p_rot_a,"A",IF(H3393&lt;=p_rot_b,"B","C"))</f>
        <v/>
      </c>
      <c r="J3393" s="5" t="inlineStr">
        <is>
          <t>NO</t>
        </is>
      </c>
    </row>
    <row r="3394">
      <c r="A3394" s="5" t="inlineStr">
        <is>
          <t>30675</t>
        </is>
      </c>
      <c r="B3394" s="5" t="inlineStr">
        <is>
          <t>SD BREAKER  1X40</t>
        </is>
      </c>
      <c r="C3394" s="5" t="inlineStr">
        <is>
          <t>ACCESORIOS ELECTRICOS Y CABLES</t>
        </is>
      </c>
      <c r="D3394" s="11" t="n">
        <v>3</v>
      </c>
      <c r="E3394" s="12" t="n">
        <v>4913.83</v>
      </c>
      <c r="F3394" s="12" t="n">
        <v>18651.83</v>
      </c>
      <c r="G3394" s="14">
        <f>E3394/SUM(E$2:E$4165)</f>
        <v/>
      </c>
      <c r="H3394" s="14">
        <f>H3393+G3394</f>
        <v/>
      </c>
      <c r="I3394" s="5">
        <f>IF(H3394&lt;=p_rot_a,"A",IF(H3394&lt;=p_rot_b,"B","C"))</f>
        <v/>
      </c>
      <c r="J3394" s="5" t="inlineStr">
        <is>
          <t>NO</t>
        </is>
      </c>
    </row>
    <row r="3395">
      <c r="A3395" s="5" t="inlineStr">
        <is>
          <t>72553</t>
        </is>
      </c>
      <c r="B3395" s="5" t="inlineStr">
        <is>
          <t>TOTAL PIQUETA 500GR FIBRA DE VIDRIO THTW71500</t>
        </is>
      </c>
      <c r="C3395" s="5" t="inlineStr">
        <is>
          <t>FERRETERIA GENERAL</t>
        </is>
      </c>
      <c r="D3395" s="11" t="n">
        <v>5</v>
      </c>
      <c r="E3395" s="12" t="n">
        <v>4901.82</v>
      </c>
      <c r="F3395" s="12" t="n">
        <v>14645.82</v>
      </c>
      <c r="G3395" s="14">
        <f>E3395/SUM(E$2:E$4165)</f>
        <v/>
      </c>
      <c r="H3395" s="14">
        <f>H3394+G3395</f>
        <v/>
      </c>
      <c r="I3395" s="5">
        <f>IF(H3395&lt;=p_rot_a,"A",IF(H3395&lt;=p_rot_b,"B","C"))</f>
        <v/>
      </c>
      <c r="J3395" s="5" t="inlineStr">
        <is>
          <t>NO</t>
        </is>
      </c>
    </row>
    <row r="3396">
      <c r="A3396" s="5" t="inlineStr">
        <is>
          <t>71136</t>
        </is>
      </c>
      <c r="B3396" s="5" t="inlineStr">
        <is>
          <t>GANCHO PARA HAMACA BEST VALUE F13045</t>
        </is>
      </c>
      <c r="C3396" s="5" t="inlineStr">
        <is>
          <t>FERRETERIA GENERAL</t>
        </is>
      </c>
      <c r="D3396" s="11" t="n">
        <v>8</v>
      </c>
      <c r="E3396" s="12" t="n">
        <v>4898.05</v>
      </c>
      <c r="F3396" s="12" t="n">
        <v>14061.6</v>
      </c>
      <c r="G3396" s="14">
        <f>E3396/SUM(E$2:E$4165)</f>
        <v/>
      </c>
      <c r="H3396" s="14">
        <f>H3395+G3396</f>
        <v/>
      </c>
      <c r="I3396" s="5">
        <f>IF(H3396&lt;=p_rot_a,"A",IF(H3396&lt;=p_rot_b,"B","C"))</f>
        <v/>
      </c>
      <c r="J3396" s="5" t="inlineStr">
        <is>
          <t>NO</t>
        </is>
      </c>
    </row>
    <row r="3397">
      <c r="A3397" s="5" t="inlineStr">
        <is>
          <t>351100300991291</t>
        </is>
      </c>
      <c r="B3397" s="5" t="inlineStr">
        <is>
          <t>PROTECTO HIGH STANDARD LATEX SATIN WHITE GALON</t>
        </is>
      </c>
      <c r="C3397" s="5" t="inlineStr">
        <is>
          <t>SIN CATEGORIA</t>
        </is>
      </c>
      <c r="D3397" s="11" t="n">
        <v>1</v>
      </c>
      <c r="E3397" s="12" t="n">
        <v>4876.77</v>
      </c>
      <c r="F3397" s="12" t="n">
        <v>12787.61</v>
      </c>
      <c r="G3397" s="14">
        <f>E3397/SUM(E$2:E$4165)</f>
        <v/>
      </c>
      <c r="H3397" s="14">
        <f>H3396+G3397</f>
        <v/>
      </c>
      <c r="I3397" s="5">
        <f>IF(H3397&lt;=p_rot_a,"A",IF(H3397&lt;=p_rot_b,"B","C"))</f>
        <v/>
      </c>
      <c r="J3397" s="5" t="inlineStr">
        <is>
          <t>NO</t>
        </is>
      </c>
    </row>
    <row r="3398">
      <c r="A3398" s="5" t="inlineStr">
        <is>
          <t>351100300990841</t>
        </is>
      </c>
      <c r="B3398" s="5" t="inlineStr">
        <is>
          <t>BEST VALUE TORNILLO OJO ABIERTO F01806</t>
        </is>
      </c>
      <c r="C3398" s="5" t="inlineStr">
        <is>
          <t>FERRETERIA GENERAL</t>
        </is>
      </c>
      <c r="D3398" s="11" t="n">
        <v>18</v>
      </c>
      <c r="E3398" s="12" t="n">
        <v>4870.08</v>
      </c>
      <c r="F3398" s="12" t="n">
        <v>14631.85</v>
      </c>
      <c r="G3398" s="14">
        <f>E3398/SUM(E$2:E$4165)</f>
        <v/>
      </c>
      <c r="H3398" s="14">
        <f>H3397+G3398</f>
        <v/>
      </c>
      <c r="I3398" s="5">
        <f>IF(H3398&lt;=p_rot_a,"A",IF(H3398&lt;=p_rot_b,"B","C"))</f>
        <v/>
      </c>
      <c r="J3398" s="5" t="inlineStr">
        <is>
          <t>NO</t>
        </is>
      </c>
    </row>
    <row r="3399">
      <c r="A3399" s="5" t="inlineStr">
        <is>
          <t>9161</t>
        </is>
      </c>
      <c r="B3399" s="5" t="inlineStr">
        <is>
          <t>BOQUILLA CANOA PALOMA RECTANGULAR AMANCO</t>
        </is>
      </c>
      <c r="C3399" s="5" t="inlineStr">
        <is>
          <t>TUBERIA PVC, CANOAS Y ACCESORIOS</t>
        </is>
      </c>
      <c r="D3399" s="11" t="n">
        <v>7</v>
      </c>
      <c r="E3399" s="12" t="n">
        <v>4869.27</v>
      </c>
      <c r="F3399" s="12" t="n">
        <v>18540.27</v>
      </c>
      <c r="G3399" s="14">
        <f>E3399/SUM(E$2:E$4165)</f>
        <v/>
      </c>
      <c r="H3399" s="14">
        <f>H3398+G3399</f>
        <v/>
      </c>
      <c r="I3399" s="5">
        <f>IF(H3399&lt;=p_rot_a,"A",IF(H3399&lt;=p_rot_b,"B","C"))</f>
        <v/>
      </c>
      <c r="J3399" s="5" t="inlineStr">
        <is>
          <t>NO</t>
        </is>
      </c>
    </row>
    <row r="3400">
      <c r="A3400" s="5" t="inlineStr">
        <is>
          <t>990635</t>
        </is>
      </c>
      <c r="B3400" s="5" t="inlineStr">
        <is>
          <t>GLADIATOR LIJADORA ROTO ORBITAL 5PULG 350W LR 9125 / 120</t>
        </is>
      </c>
      <c r="C3400" s="5" t="inlineStr">
        <is>
          <t>SIN CATEGORIA</t>
        </is>
      </c>
      <c r="D3400" s="11" t="n">
        <v>2</v>
      </c>
      <c r="E3400" s="12" t="n">
        <v>4862</v>
      </c>
      <c r="F3400" s="12" t="n">
        <v>33462</v>
      </c>
      <c r="G3400" s="14">
        <f>E3400/SUM(E$2:E$4165)</f>
        <v/>
      </c>
      <c r="H3400" s="14">
        <f>H3399+G3400</f>
        <v/>
      </c>
      <c r="I3400" s="5">
        <f>IF(H3400&lt;=p_rot_a,"A",IF(H3400&lt;=p_rot_b,"B","C"))</f>
        <v/>
      </c>
      <c r="J3400" s="5" t="inlineStr">
        <is>
          <t>NO</t>
        </is>
      </c>
    </row>
    <row r="3401">
      <c r="A3401" s="5" t="inlineStr">
        <is>
          <t>7463</t>
        </is>
      </c>
      <c r="B3401" s="5" t="inlineStr">
        <is>
          <t xml:space="preserve">PICAPORTE PIN PPN2 C/RECIBIDOR </t>
        </is>
      </c>
      <c r="C3401" s="5" t="inlineStr">
        <is>
          <t>FERRETERIA GENERAL</t>
        </is>
      </c>
      <c r="D3401" s="11" t="n">
        <v>11</v>
      </c>
      <c r="E3401" s="12" t="n">
        <v>4859.63</v>
      </c>
      <c r="F3401" s="12" t="n">
        <v>20523.21</v>
      </c>
      <c r="G3401" s="14">
        <f>E3401/SUM(E$2:E$4165)</f>
        <v/>
      </c>
      <c r="H3401" s="14">
        <f>H3400+G3401</f>
        <v/>
      </c>
      <c r="I3401" s="5">
        <f>IF(H3401&lt;=p_rot_a,"A",IF(H3401&lt;=p_rot_b,"B","C"))</f>
        <v/>
      </c>
      <c r="J3401" s="5" t="inlineStr">
        <is>
          <t>NO</t>
        </is>
      </c>
    </row>
    <row r="3402">
      <c r="A3402" s="5" t="inlineStr">
        <is>
          <t>351100300992458</t>
        </is>
      </c>
      <c r="B3402" s="5" t="inlineStr">
        <is>
          <t>VOLTECK EXTENSION VERDE 4M ED-4V</t>
        </is>
      </c>
      <c r="C3402" s="5" t="inlineStr">
        <is>
          <t>ACCESORIOS ELECTRICOS Y CABLES</t>
        </is>
      </c>
      <c r="D3402" s="11" t="n">
        <v>6</v>
      </c>
      <c r="E3402" s="12" t="n">
        <v>4848.43</v>
      </c>
      <c r="F3402" s="12" t="n">
        <v>11048.47</v>
      </c>
      <c r="G3402" s="14">
        <f>E3402/SUM(E$2:E$4165)</f>
        <v/>
      </c>
      <c r="H3402" s="14">
        <f>H3401+G3402</f>
        <v/>
      </c>
      <c r="I3402" s="5">
        <f>IF(H3402&lt;=p_rot_a,"A",IF(H3402&lt;=p_rot_b,"B","C"))</f>
        <v/>
      </c>
      <c r="J3402" s="5" t="inlineStr">
        <is>
          <t>NO</t>
        </is>
      </c>
    </row>
    <row r="3403">
      <c r="A3403" s="5" t="inlineStr">
        <is>
          <t>351100300992460</t>
        </is>
      </c>
      <c r="B3403" s="5" t="inlineStr">
        <is>
          <t>VOLTECK EXTENSION VERDE 6M ED-6V</t>
        </is>
      </c>
      <c r="C3403" s="5" t="inlineStr">
        <is>
          <t>ACCESORIOS ELECTRICOS Y CABLES</t>
        </is>
      </c>
      <c r="D3403" s="11" t="n">
        <v>4</v>
      </c>
      <c r="E3403" s="12" t="n">
        <v>4845.91</v>
      </c>
      <c r="F3403" s="12" t="n">
        <v>11078.59</v>
      </c>
      <c r="G3403" s="14">
        <f>E3403/SUM(E$2:E$4165)</f>
        <v/>
      </c>
      <c r="H3403" s="14">
        <f>H3402+G3403</f>
        <v/>
      </c>
      <c r="I3403" s="5">
        <f>IF(H3403&lt;=p_rot_a,"A",IF(H3403&lt;=p_rot_b,"B","C"))</f>
        <v/>
      </c>
      <c r="J3403" s="5" t="inlineStr">
        <is>
          <t>NO</t>
        </is>
      </c>
    </row>
    <row r="3404">
      <c r="A3404" s="5" t="inlineStr">
        <is>
          <t>351100300991802</t>
        </is>
      </c>
      <c r="B3404" s="5" t="inlineStr">
        <is>
          <t>ESQUINERO K7033-1 GRIS OSCURO PANEL ACANALADO 1X1 2.90M WALL PANEL</t>
        </is>
      </c>
      <c r="C3404" s="5" t="inlineStr">
        <is>
          <t>SIN CATEGORIA</t>
        </is>
      </c>
      <c r="D3404" s="11" t="n">
        <v>8</v>
      </c>
      <c r="E3404" s="12" t="n">
        <v>4840.71</v>
      </c>
      <c r="F3404" s="12" t="n">
        <v>20840.71</v>
      </c>
      <c r="G3404" s="14">
        <f>E3404/SUM(E$2:E$4165)</f>
        <v/>
      </c>
      <c r="H3404" s="14">
        <f>H3403+G3404</f>
        <v/>
      </c>
      <c r="I3404" s="5">
        <f>IF(H3404&lt;=p_rot_a,"A",IF(H3404&lt;=p_rot_b,"B","C"))</f>
        <v/>
      </c>
      <c r="J3404" s="5" t="inlineStr">
        <is>
          <t>NO</t>
        </is>
      </c>
    </row>
    <row r="3405">
      <c r="A3405" s="5" t="inlineStr">
        <is>
          <t>73232</t>
        </is>
      </c>
      <c r="B3405" s="5" t="inlineStr">
        <is>
          <t>REJILLA VENTILACION 8X8 ALUMINIO/ BLANCA</t>
        </is>
      </c>
      <c r="C3405" s="5" t="inlineStr">
        <is>
          <t>FERRETERIA GENERAL</t>
        </is>
      </c>
      <c r="D3405" s="11" t="n">
        <v>10</v>
      </c>
      <c r="E3405" s="12" t="n">
        <v>4825.81</v>
      </c>
      <c r="F3405" s="12" t="n">
        <v>19102.51</v>
      </c>
      <c r="G3405" s="14">
        <f>E3405/SUM(E$2:E$4165)</f>
        <v/>
      </c>
      <c r="H3405" s="14">
        <f>H3404+G3405</f>
        <v/>
      </c>
      <c r="I3405" s="5">
        <f>IF(H3405&lt;=p_rot_a,"A",IF(H3405&lt;=p_rot_b,"B","C"))</f>
        <v/>
      </c>
      <c r="J3405" s="5" t="inlineStr">
        <is>
          <t>NO</t>
        </is>
      </c>
    </row>
    <row r="3406">
      <c r="A3406" s="5" t="inlineStr">
        <is>
          <t>10200011</t>
        </is>
      </c>
      <c r="B3406" s="5" t="inlineStr">
        <is>
          <t>TUBO REDONDO P/MALLA 11/4 1.50MM GALVANIZADO</t>
        </is>
      </c>
      <c r="C3406" s="5" t="inlineStr">
        <is>
          <t>SIN CATEGORIA</t>
        </is>
      </c>
      <c r="D3406" s="11" t="n">
        <v>4</v>
      </c>
      <c r="E3406" s="12" t="n">
        <v>4796.6</v>
      </c>
      <c r="F3406" s="12" t="n">
        <v>25637</v>
      </c>
      <c r="G3406" s="14">
        <f>E3406/SUM(E$2:E$4165)</f>
        <v/>
      </c>
      <c r="H3406" s="14">
        <f>H3405+G3406</f>
        <v/>
      </c>
      <c r="I3406" s="5">
        <f>IF(H3406&lt;=p_rot_a,"A",IF(H3406&lt;=p_rot_b,"B","C"))</f>
        <v/>
      </c>
      <c r="J3406" s="5" t="inlineStr">
        <is>
          <t>NO</t>
        </is>
      </c>
    </row>
    <row r="3407">
      <c r="A3407" s="5" t="inlineStr">
        <is>
          <t>72956</t>
        </is>
      </c>
      <c r="B3407" s="5" t="inlineStr">
        <is>
          <t>PLASTICO PALETIZAR PEQUEÑO 3</t>
        </is>
      </c>
      <c r="C3407" s="5" t="inlineStr">
        <is>
          <t>FERRETERIA GENERAL</t>
        </is>
      </c>
      <c r="D3407" s="11" t="n">
        <v>9</v>
      </c>
      <c r="E3407" s="12" t="n">
        <v>4765.86</v>
      </c>
      <c r="F3407" s="12" t="n">
        <v>13467.6</v>
      </c>
      <c r="G3407" s="14">
        <f>E3407/SUM(E$2:E$4165)</f>
        <v/>
      </c>
      <c r="H3407" s="14">
        <f>H3406+G3407</f>
        <v/>
      </c>
      <c r="I3407" s="5">
        <f>IF(H3407&lt;=p_rot_a,"A",IF(H3407&lt;=p_rot_b,"B","C"))</f>
        <v/>
      </c>
      <c r="J3407" s="5" t="inlineStr">
        <is>
          <t>NO</t>
        </is>
      </c>
    </row>
    <row r="3408">
      <c r="A3408" s="5" t="inlineStr">
        <is>
          <t>650992910</t>
        </is>
      </c>
      <c r="B3408" s="5" t="inlineStr">
        <is>
          <t>LLAVE LAVATORIO TOLEDO CROMADA METALICA BZ2001-CH</t>
        </is>
      </c>
      <c r="C3408" s="5" t="inlineStr">
        <is>
          <t>IMPORTACION GRIFERIA</t>
        </is>
      </c>
      <c r="D3408" s="11" t="n">
        <v>1</v>
      </c>
      <c r="E3408" s="12" t="n">
        <v>4742.72</v>
      </c>
      <c r="F3408" s="12" t="n">
        <v>6991.15</v>
      </c>
      <c r="G3408" s="14">
        <f>E3408/SUM(E$2:E$4165)</f>
        <v/>
      </c>
      <c r="H3408" s="14">
        <f>H3407+G3408</f>
        <v/>
      </c>
      <c r="I3408" s="5">
        <f>IF(H3408&lt;=p_rot_a,"A",IF(H3408&lt;=p_rot_b,"B","C"))</f>
        <v/>
      </c>
      <c r="J3408" s="5" t="inlineStr">
        <is>
          <t>NO</t>
        </is>
      </c>
    </row>
    <row r="3409">
      <c r="A3409" s="5" t="inlineStr">
        <is>
          <t>25896</t>
        </is>
      </c>
      <c r="B3409" s="5" t="inlineStr">
        <is>
          <t>TOTAL BROCHA  PLASTICO 1 1/2 THT846156</t>
        </is>
      </c>
      <c r="C3409" s="5" t="inlineStr">
        <is>
          <t>FERRETERIA GENERAL</t>
        </is>
      </c>
      <c r="D3409" s="11" t="n">
        <v>46</v>
      </c>
      <c r="E3409" s="12" t="n">
        <v>4728.2</v>
      </c>
      <c r="F3409" s="12" t="n">
        <v>16253.96</v>
      </c>
      <c r="G3409" s="14">
        <f>E3409/SUM(E$2:E$4165)</f>
        <v/>
      </c>
      <c r="H3409" s="14">
        <f>H3408+G3409</f>
        <v/>
      </c>
      <c r="I3409" s="5">
        <f>IF(H3409&lt;=p_rot_a,"A",IF(H3409&lt;=p_rot_b,"B","C"))</f>
        <v/>
      </c>
      <c r="J3409" s="5" t="inlineStr">
        <is>
          <t>NO</t>
        </is>
      </c>
    </row>
    <row r="3410">
      <c r="A3410" s="5" t="inlineStr">
        <is>
          <t>30562</t>
        </is>
      </c>
      <c r="B3410" s="5" t="inlineStr">
        <is>
          <t>TUBO BIEX 1/2 SIN FORRO</t>
        </is>
      </c>
      <c r="C3410" s="5" t="inlineStr">
        <is>
          <t>ACCESORIOS ELECTRICOS Y CABLES</t>
        </is>
      </c>
      <c r="D3410" s="11" t="n">
        <v>12</v>
      </c>
      <c r="E3410" s="12" t="n">
        <v>4697.63</v>
      </c>
      <c r="F3410" s="12" t="n">
        <v>9533.629999999999</v>
      </c>
      <c r="G3410" s="14">
        <f>E3410/SUM(E$2:E$4165)</f>
        <v/>
      </c>
      <c r="H3410" s="14">
        <f>H3409+G3410</f>
        <v/>
      </c>
      <c r="I3410" s="5">
        <f>IF(H3410&lt;=p_rot_a,"A",IF(H3410&lt;=p_rot_b,"B","C"))</f>
        <v/>
      </c>
      <c r="J3410" s="5" t="inlineStr">
        <is>
          <t>NO</t>
        </is>
      </c>
    </row>
    <row r="3411">
      <c r="A3411" s="5" t="inlineStr">
        <is>
          <t>9182</t>
        </is>
      </c>
      <c r="B3411" s="5" t="inlineStr">
        <is>
          <t>GAZA EMT 1 1/4 SENCILLA 1 OREJA</t>
        </is>
      </c>
      <c r="C3411" s="5" t="inlineStr">
        <is>
          <t>ACCESORIOS ELECTRICOS Y CABLES</t>
        </is>
      </c>
      <c r="D3411" s="11" t="n">
        <v>84</v>
      </c>
      <c r="E3411" s="12" t="n">
        <v>4680.46</v>
      </c>
      <c r="F3411" s="12" t="n">
        <v>14216.98</v>
      </c>
      <c r="G3411" s="14">
        <f>E3411/SUM(E$2:E$4165)</f>
        <v/>
      </c>
      <c r="H3411" s="14">
        <f>H3410+G3411</f>
        <v/>
      </c>
      <c r="I3411" s="5">
        <f>IF(H3411&lt;=p_rot_a,"A",IF(H3411&lt;=p_rot_b,"B","C"))</f>
        <v/>
      </c>
      <c r="J3411" s="5" t="inlineStr">
        <is>
          <t>NO</t>
        </is>
      </c>
    </row>
    <row r="3412">
      <c r="A3412" s="5" t="inlineStr">
        <is>
          <t>73576</t>
        </is>
      </c>
      <c r="B3412" s="5" t="inlineStr">
        <is>
          <t>MECATE 14MM NAUTICA</t>
        </is>
      </c>
      <c r="C3412" s="5" t="inlineStr">
        <is>
          <t>FERRETERIA GENERAL</t>
        </is>
      </c>
      <c r="D3412" s="11" t="n">
        <v>14</v>
      </c>
      <c r="E3412" s="12" t="n">
        <v>4679.52</v>
      </c>
      <c r="F3412" s="12" t="n">
        <v>16740.12</v>
      </c>
      <c r="G3412" s="14">
        <f>E3412/SUM(E$2:E$4165)</f>
        <v/>
      </c>
      <c r="H3412" s="14">
        <f>H3411+G3412</f>
        <v/>
      </c>
      <c r="I3412" s="5">
        <f>IF(H3412&lt;=p_rot_a,"A",IF(H3412&lt;=p_rot_b,"B","C"))</f>
        <v/>
      </c>
      <c r="J3412" s="5" t="inlineStr">
        <is>
          <t>NO</t>
        </is>
      </c>
    </row>
    <row r="3413">
      <c r="A3413" s="5" t="inlineStr">
        <is>
          <t>PINT-PS-0018</t>
        </is>
      </c>
      <c r="B3413" s="5" t="inlineStr">
        <is>
          <t>BOSNY SPRAY TRANSPARENTE MATE SB-191</t>
        </is>
      </c>
      <c r="C3413" s="5" t="inlineStr">
        <is>
          <t>PINTURA SPRAY</t>
        </is>
      </c>
      <c r="D3413" s="11" t="n">
        <v>6</v>
      </c>
      <c r="E3413" s="12" t="n">
        <v>4661.4</v>
      </c>
      <c r="F3413" s="12" t="n">
        <v>16314.9</v>
      </c>
      <c r="G3413" s="14">
        <f>E3413/SUM(E$2:E$4165)</f>
        <v/>
      </c>
      <c r="H3413" s="14">
        <f>H3412+G3413</f>
        <v/>
      </c>
      <c r="I3413" s="5">
        <f>IF(H3413&lt;=p_rot_a,"A",IF(H3413&lt;=p_rot_b,"B","C"))</f>
        <v/>
      </c>
      <c r="J3413" s="5" t="inlineStr">
        <is>
          <t>NO</t>
        </is>
      </c>
    </row>
    <row r="3414">
      <c r="A3414" s="5" t="inlineStr">
        <is>
          <t>351100300991582</t>
        </is>
      </c>
      <c r="B3414" s="5" t="inlineStr">
        <is>
          <t>BOXER LLAVE FREGADERO HT1639A</t>
        </is>
      </c>
      <c r="C3414" s="5" t="inlineStr">
        <is>
          <t>SIN CATEGORIA</t>
        </is>
      </c>
      <c r="D3414" s="11" t="n">
        <v>3</v>
      </c>
      <c r="E3414" s="12" t="n">
        <v>4660.8</v>
      </c>
      <c r="F3414" s="12" t="n">
        <v>16312.8</v>
      </c>
      <c r="G3414" s="14">
        <f>E3414/SUM(E$2:E$4165)</f>
        <v/>
      </c>
      <c r="H3414" s="14">
        <f>H3413+G3414</f>
        <v/>
      </c>
      <c r="I3414" s="5">
        <f>IF(H3414&lt;=p_rot_a,"A",IF(H3414&lt;=p_rot_b,"B","C"))</f>
        <v/>
      </c>
      <c r="J3414" s="5" t="inlineStr">
        <is>
          <t>NO</t>
        </is>
      </c>
    </row>
    <row r="3415">
      <c r="A3415" s="5" t="inlineStr">
        <is>
          <t>72810</t>
        </is>
      </c>
      <c r="B3415" s="5" t="inlineStr">
        <is>
          <t>RESBALON IMAN</t>
        </is>
      </c>
      <c r="C3415" s="5" t="inlineStr">
        <is>
          <t>FERRETERIA GENERAL</t>
        </is>
      </c>
      <c r="D3415" s="11" t="n">
        <v>76</v>
      </c>
      <c r="E3415" s="12" t="n">
        <v>4653.24</v>
      </c>
      <c r="F3415" s="12" t="n">
        <v>13314.96</v>
      </c>
      <c r="G3415" s="14">
        <f>E3415/SUM(E$2:E$4165)</f>
        <v/>
      </c>
      <c r="H3415" s="14">
        <f>H3414+G3415</f>
        <v/>
      </c>
      <c r="I3415" s="5">
        <f>IF(H3415&lt;=p_rot_a,"A",IF(H3415&lt;=p_rot_b,"B","C"))</f>
        <v/>
      </c>
      <c r="J3415" s="5" t="inlineStr">
        <is>
          <t>NO</t>
        </is>
      </c>
    </row>
    <row r="3416">
      <c r="A3416" s="5" t="inlineStr">
        <is>
          <t>351100300991803</t>
        </is>
      </c>
      <c r="B3416" s="5" t="inlineStr">
        <is>
          <t>GATO CANDADO COMBINACION 3 DIALES 26MM AZUL ECM22</t>
        </is>
      </c>
      <c r="C3416" s="5" t="inlineStr">
        <is>
          <t>FERRETERIA GENERAL</t>
        </is>
      </c>
      <c r="D3416" s="11" t="n">
        <v>5</v>
      </c>
      <c r="E3416" s="12" t="n">
        <v>4650</v>
      </c>
      <c r="F3416" s="12" t="n">
        <v>16275</v>
      </c>
      <c r="G3416" s="14">
        <f>E3416/SUM(E$2:E$4165)</f>
        <v/>
      </c>
      <c r="H3416" s="14">
        <f>H3415+G3416</f>
        <v/>
      </c>
      <c r="I3416" s="5">
        <f>IF(H3416&lt;=p_rot_a,"A",IF(H3416&lt;=p_rot_b,"B","C"))</f>
        <v/>
      </c>
      <c r="J3416" s="5" t="inlineStr">
        <is>
          <t>NO</t>
        </is>
      </c>
    </row>
    <row r="3417">
      <c r="A3417" s="5" t="inlineStr">
        <is>
          <t>7786</t>
        </is>
      </c>
      <c r="B3417" s="5" t="inlineStr">
        <is>
          <t>BROCA METAL 5/64 IRWIN</t>
        </is>
      </c>
      <c r="C3417" s="5" t="inlineStr">
        <is>
          <t>FERRETERIA GENERAL</t>
        </is>
      </c>
      <c r="D3417" s="11" t="n">
        <v>16</v>
      </c>
      <c r="E3417" s="12" t="n">
        <v>4646.52</v>
      </c>
      <c r="F3417" s="12" t="n">
        <v>9911.52</v>
      </c>
      <c r="G3417" s="14">
        <f>E3417/SUM(E$2:E$4165)</f>
        <v/>
      </c>
      <c r="H3417" s="14">
        <f>H3416+G3417</f>
        <v/>
      </c>
      <c r="I3417" s="5">
        <f>IF(H3417&lt;=p_rot_a,"A",IF(H3417&lt;=p_rot_b,"B","C"))</f>
        <v/>
      </c>
      <c r="J3417" s="5" t="inlineStr">
        <is>
          <t>NO</t>
        </is>
      </c>
    </row>
    <row r="3418">
      <c r="A3418" s="5" t="inlineStr">
        <is>
          <t>9105</t>
        </is>
      </c>
      <c r="B3418" s="5" t="inlineStr">
        <is>
          <t>TEE 1 PVC</t>
        </is>
      </c>
      <c r="C3418" s="5" t="inlineStr">
        <is>
          <t>TUBERIA PVC, CANOAS Y ACCESORIOS</t>
        </is>
      </c>
      <c r="D3418" s="11" t="n">
        <v>16</v>
      </c>
      <c r="E3418" s="12" t="n">
        <v>4639.08</v>
      </c>
      <c r="F3418" s="12" t="n">
        <v>8257.68</v>
      </c>
      <c r="G3418" s="14">
        <f>E3418/SUM(E$2:E$4165)</f>
        <v/>
      </c>
      <c r="H3418" s="14">
        <f>H3417+G3418</f>
        <v/>
      </c>
      <c r="I3418" s="5">
        <f>IF(H3418&lt;=p_rot_a,"A",IF(H3418&lt;=p_rot_b,"B","C"))</f>
        <v/>
      </c>
      <c r="J3418" s="5" t="inlineStr">
        <is>
          <t>NO</t>
        </is>
      </c>
    </row>
    <row r="3419">
      <c r="A3419" s="5" t="inlineStr">
        <is>
          <t>7474</t>
        </is>
      </c>
      <c r="B3419" s="5" t="inlineStr">
        <is>
          <t>PICAPORTE PISO #20 PPS20</t>
        </is>
      </c>
      <c r="C3419" s="5" t="inlineStr">
        <is>
          <t>FERRETERIA GENERAL</t>
        </is>
      </c>
      <c r="D3419" s="11" t="n">
        <v>3</v>
      </c>
      <c r="E3419" s="12" t="n">
        <v>4624.18</v>
      </c>
      <c r="F3419" s="12" t="n">
        <v>15626.52</v>
      </c>
      <c r="G3419" s="14">
        <f>E3419/SUM(E$2:E$4165)</f>
        <v/>
      </c>
      <c r="H3419" s="14">
        <f>H3418+G3419</f>
        <v/>
      </c>
      <c r="I3419" s="5">
        <f>IF(H3419&lt;=p_rot_a,"A",IF(H3419&lt;=p_rot_b,"B","C"))</f>
        <v/>
      </c>
      <c r="J3419" s="5" t="inlineStr">
        <is>
          <t>NO</t>
        </is>
      </c>
    </row>
    <row r="3420">
      <c r="A3420" s="5" t="inlineStr">
        <is>
          <t>351100300992663</t>
        </is>
      </c>
      <c r="B3420" s="5" t="inlineStr">
        <is>
          <t>MEGUIARS REMOVEDOR DE GOTA SECA 414ML 3714-01</t>
        </is>
      </c>
      <c r="C3420" s="5" t="inlineStr">
        <is>
          <t>GRIFERIA - ACC. BAÑO Y COCINA</t>
        </is>
      </c>
      <c r="D3420" s="11" t="n">
        <v>1</v>
      </c>
      <c r="E3420" s="12" t="n">
        <v>4610.23</v>
      </c>
      <c r="F3420" s="12" t="n">
        <v>13830.69</v>
      </c>
      <c r="G3420" s="14">
        <f>E3420/SUM(E$2:E$4165)</f>
        <v/>
      </c>
      <c r="H3420" s="14">
        <f>H3419+G3420</f>
        <v/>
      </c>
      <c r="I3420" s="5">
        <f>IF(H3420&lt;=p_rot_a,"A",IF(H3420&lt;=p_rot_b,"B","C"))</f>
        <v/>
      </c>
      <c r="J3420" s="5" t="inlineStr">
        <is>
          <t>NO</t>
        </is>
      </c>
    </row>
    <row r="3421">
      <c r="A3421" s="5" t="inlineStr">
        <is>
          <t>813411</t>
        </is>
      </c>
      <c r="B3421" s="5" t="inlineStr">
        <is>
          <t>MARCADOR PERMANENTE NEGRO</t>
        </is>
      </c>
      <c r="C3421" s="5" t="inlineStr">
        <is>
          <t>FERRETERIA GENERAL</t>
        </is>
      </c>
      <c r="D3421" s="11" t="n">
        <v>23</v>
      </c>
      <c r="E3421" s="12" t="n">
        <v>4607.86</v>
      </c>
      <c r="F3421" s="12" t="n">
        <v>16233.67</v>
      </c>
      <c r="G3421" s="14">
        <f>E3421/SUM(E$2:E$4165)</f>
        <v/>
      </c>
      <c r="H3421" s="14">
        <f>H3420+G3421</f>
        <v/>
      </c>
      <c r="I3421" s="5">
        <f>IF(H3421&lt;=p_rot_a,"A",IF(H3421&lt;=p_rot_b,"B","C"))</f>
        <v/>
      </c>
      <c r="J3421" s="5" t="inlineStr">
        <is>
          <t>NO</t>
        </is>
      </c>
    </row>
    <row r="3422">
      <c r="A3422" s="5" t="inlineStr">
        <is>
          <t>30282</t>
        </is>
      </c>
      <c r="B3422" s="5" t="inlineStr">
        <is>
          <t>TANIA BREAKER 1X60</t>
        </is>
      </c>
      <c r="C3422" s="5" t="inlineStr">
        <is>
          <t>ACCESORIOS ELECTRICOS Y CABLES</t>
        </is>
      </c>
      <c r="D3422" s="11" t="n">
        <v>3</v>
      </c>
      <c r="E3422" s="12" t="n">
        <v>4606.55</v>
      </c>
      <c r="F3422" s="12" t="n">
        <v>11946.9</v>
      </c>
      <c r="G3422" s="14">
        <f>E3422/SUM(E$2:E$4165)</f>
        <v/>
      </c>
      <c r="H3422" s="14">
        <f>H3421+G3422</f>
        <v/>
      </c>
      <c r="I3422" s="5">
        <f>IF(H3422&lt;=p_rot_a,"A",IF(H3422&lt;=p_rot_b,"B","C"))</f>
        <v/>
      </c>
      <c r="J3422" s="5" t="inlineStr">
        <is>
          <t>NO</t>
        </is>
      </c>
    </row>
    <row r="3423">
      <c r="A3423" s="5" t="inlineStr">
        <is>
          <t>1174</t>
        </is>
      </c>
      <c r="B3423" s="5" t="inlineStr">
        <is>
          <t xml:space="preserve">ZACATE BLOCK 43X31 </t>
        </is>
      </c>
      <c r="C3423" s="5" t="inlineStr">
        <is>
          <t>BLOQUES, VARILLAS, MALLAS</t>
        </is>
      </c>
      <c r="D3423" s="11" t="n">
        <v>12</v>
      </c>
      <c r="E3423" s="12" t="n">
        <v>4604.45</v>
      </c>
      <c r="F3423" s="12" t="n">
        <v>16115.57</v>
      </c>
      <c r="G3423" s="14">
        <f>E3423/SUM(E$2:E$4165)</f>
        <v/>
      </c>
      <c r="H3423" s="14">
        <f>H3422+G3423</f>
        <v/>
      </c>
      <c r="I3423" s="5">
        <f>IF(H3423&lt;=p_rot_a,"A",IF(H3423&lt;=p_rot_b,"B","C"))</f>
        <v/>
      </c>
      <c r="J3423" s="5" t="inlineStr">
        <is>
          <t>NO</t>
        </is>
      </c>
    </row>
    <row r="3424">
      <c r="A3424" s="5" t="inlineStr">
        <is>
          <t>73722</t>
        </is>
      </c>
      <c r="B3424" s="5" t="inlineStr">
        <is>
          <t>TAPON HULE CUADRADO 1 1/4 X 1 1/4</t>
        </is>
      </c>
      <c r="C3424" s="5" t="inlineStr">
        <is>
          <t>FERRETERIA GENERAL</t>
        </is>
      </c>
      <c r="D3424" s="11" t="n">
        <v>26</v>
      </c>
      <c r="E3424" s="12" t="n">
        <v>4598.62</v>
      </c>
      <c r="F3424" s="12" t="n">
        <v>5752.24</v>
      </c>
      <c r="G3424" s="14">
        <f>E3424/SUM(E$2:E$4165)</f>
        <v/>
      </c>
      <c r="H3424" s="14">
        <f>H3423+G3424</f>
        <v/>
      </c>
      <c r="I3424" s="5">
        <f>IF(H3424&lt;=p_rot_a,"A",IF(H3424&lt;=p_rot_b,"B","C"))</f>
        <v/>
      </c>
      <c r="J3424" s="5" t="inlineStr">
        <is>
          <t>NO</t>
        </is>
      </c>
    </row>
    <row r="3425">
      <c r="A3425" s="5" t="inlineStr">
        <is>
          <t>73581</t>
        </is>
      </c>
      <c r="B3425" s="5" t="inlineStr">
        <is>
          <t>TOTAL SARGENTO 12/50 THT1321203</t>
        </is>
      </c>
      <c r="C3425" s="5" t="inlineStr">
        <is>
          <t>FERRETERIA GENERAL</t>
        </is>
      </c>
      <c r="D3425" s="11" t="n">
        <v>2</v>
      </c>
      <c r="E3425" s="12" t="n">
        <v>4595.37</v>
      </c>
      <c r="F3425" s="12" t="n">
        <v>16205.52</v>
      </c>
      <c r="G3425" s="14">
        <f>E3425/SUM(E$2:E$4165)</f>
        <v/>
      </c>
      <c r="H3425" s="14">
        <f>H3424+G3425</f>
        <v/>
      </c>
      <c r="I3425" s="5">
        <f>IF(H3425&lt;=p_rot_a,"A",IF(H3425&lt;=p_rot_b,"B","C"))</f>
        <v/>
      </c>
      <c r="J3425" s="5" t="inlineStr">
        <is>
          <t>NO</t>
        </is>
      </c>
    </row>
    <row r="3426">
      <c r="A3426" s="5" t="inlineStr">
        <is>
          <t>342122</t>
        </is>
      </c>
      <c r="B3426" s="5" t="inlineStr">
        <is>
          <t>MARCADOR PERMANENTE AZUL</t>
        </is>
      </c>
      <c r="C3426" s="5" t="inlineStr">
        <is>
          <t>FERRETERIA GENERAL</t>
        </is>
      </c>
      <c r="D3426" s="11" t="n">
        <v>23</v>
      </c>
      <c r="E3426" s="12" t="n">
        <v>4593.71</v>
      </c>
      <c r="F3426" s="12" t="n">
        <v>16219.52</v>
      </c>
      <c r="G3426" s="14">
        <f>E3426/SUM(E$2:E$4165)</f>
        <v/>
      </c>
      <c r="H3426" s="14">
        <f>H3425+G3426</f>
        <v/>
      </c>
      <c r="I3426" s="5">
        <f>IF(H3426&lt;=p_rot_a,"A",IF(H3426&lt;=p_rot_b,"B","C"))</f>
        <v/>
      </c>
      <c r="J3426" s="5" t="inlineStr">
        <is>
          <t>NO</t>
        </is>
      </c>
    </row>
    <row r="3427">
      <c r="A3427" s="5" t="inlineStr">
        <is>
          <t>351100300991134</t>
        </is>
      </c>
      <c r="B3427" s="5" t="inlineStr">
        <is>
          <t>WADFOW PINZA TIERRA 500A WEH9A05</t>
        </is>
      </c>
      <c r="C3427" s="5" t="inlineStr">
        <is>
          <t>FERRETERIA GENERAL</t>
        </is>
      </c>
      <c r="D3427" s="11" t="n">
        <v>4</v>
      </c>
      <c r="E3427" s="12" t="n">
        <v>4591.93</v>
      </c>
      <c r="F3427" s="12" t="n">
        <v>8532.16</v>
      </c>
      <c r="G3427" s="14">
        <f>E3427/SUM(E$2:E$4165)</f>
        <v/>
      </c>
      <c r="H3427" s="14">
        <f>H3426+G3427</f>
        <v/>
      </c>
      <c r="I3427" s="5">
        <f>IF(H3427&lt;=p_rot_a,"A",IF(H3427&lt;=p_rot_b,"B","C"))</f>
        <v/>
      </c>
      <c r="J3427" s="5" t="inlineStr">
        <is>
          <t>NO</t>
        </is>
      </c>
    </row>
    <row r="3428">
      <c r="A3428" s="5" t="inlineStr">
        <is>
          <t>11182</t>
        </is>
      </c>
      <c r="B3428" s="5" t="inlineStr">
        <is>
          <t>TORNILLO TANQUE INODORO METAL</t>
        </is>
      </c>
      <c r="C3428" s="5" t="inlineStr">
        <is>
          <t>TORNILLERIA</t>
        </is>
      </c>
      <c r="D3428" s="11" t="n">
        <v>23</v>
      </c>
      <c r="E3428" s="12" t="n">
        <v>4591.49</v>
      </c>
      <c r="F3428" s="12" t="n">
        <v>11194.79</v>
      </c>
      <c r="G3428" s="14">
        <f>E3428/SUM(E$2:E$4165)</f>
        <v/>
      </c>
      <c r="H3428" s="14">
        <f>H3427+G3428</f>
        <v/>
      </c>
      <c r="I3428" s="5">
        <f>IF(H3428&lt;=p_rot_a,"A",IF(H3428&lt;=p_rot_b,"B","C"))</f>
        <v/>
      </c>
      <c r="J3428" s="5" t="inlineStr">
        <is>
          <t>NO</t>
        </is>
      </c>
    </row>
    <row r="3429">
      <c r="A3429" s="5" t="inlineStr">
        <is>
          <t>73574</t>
        </is>
      </c>
      <c r="B3429" s="5" t="inlineStr">
        <is>
          <t>MALLA DESAGUE FRGADERO REPUESTO CANASTA</t>
        </is>
      </c>
      <c r="C3429" s="5" t="inlineStr">
        <is>
          <t>TUBERIA INDUSTRIAL, HIERROS PLANOS Y CORRUGADOS</t>
        </is>
      </c>
      <c r="D3429" s="11" t="n">
        <v>13</v>
      </c>
      <c r="E3429" s="12" t="n">
        <v>4590.71</v>
      </c>
      <c r="F3429" s="12" t="n">
        <v>9203.48</v>
      </c>
      <c r="G3429" s="14">
        <f>E3429/SUM(E$2:E$4165)</f>
        <v/>
      </c>
      <c r="H3429" s="14">
        <f>H3428+G3429</f>
        <v/>
      </c>
      <c r="I3429" s="5">
        <f>IF(H3429&lt;=p_rot_a,"A",IF(H3429&lt;=p_rot_b,"B","C"))</f>
        <v/>
      </c>
      <c r="J3429" s="5" t="inlineStr">
        <is>
          <t>NO</t>
        </is>
      </c>
    </row>
    <row r="3430">
      <c r="A3430" s="5" t="inlineStr">
        <is>
          <t>72289</t>
        </is>
      </c>
      <c r="B3430" s="5" t="inlineStr">
        <is>
          <t>NIPLE 1/2 X 14 GALVANIZADO</t>
        </is>
      </c>
      <c r="C3430" s="5" t="inlineStr">
        <is>
          <t>FERRETERIA GENERAL</t>
        </is>
      </c>
      <c r="D3430" s="11" t="n">
        <v>8</v>
      </c>
      <c r="E3430" s="12" t="n">
        <v>4590.42</v>
      </c>
      <c r="F3430" s="12" t="n">
        <v>11568.99</v>
      </c>
      <c r="G3430" s="14">
        <f>E3430/SUM(E$2:E$4165)</f>
        <v/>
      </c>
      <c r="H3430" s="14">
        <f>H3429+G3430</f>
        <v/>
      </c>
      <c r="I3430" s="5">
        <f>IF(H3430&lt;=p_rot_a,"A",IF(H3430&lt;=p_rot_b,"B","C"))</f>
        <v/>
      </c>
      <c r="J3430" s="5" t="inlineStr">
        <is>
          <t>NO</t>
        </is>
      </c>
    </row>
    <row r="3431">
      <c r="A3431" s="5" t="inlineStr">
        <is>
          <t>72371</t>
        </is>
      </c>
      <c r="B3431" s="5" t="inlineStr">
        <is>
          <t>TOTAL LLAVE COROFIJA 12MM TCSPA121</t>
        </is>
      </c>
      <c r="C3431" s="5" t="inlineStr">
        <is>
          <t>FERRETERIA GENERAL</t>
        </is>
      </c>
      <c r="D3431" s="11" t="n">
        <v>8</v>
      </c>
      <c r="E3431" s="12" t="n">
        <v>4575.12</v>
      </c>
      <c r="F3431" s="12" t="n">
        <v>9203.52</v>
      </c>
      <c r="G3431" s="14">
        <f>E3431/SUM(E$2:E$4165)</f>
        <v/>
      </c>
      <c r="H3431" s="14">
        <f>H3430+G3431</f>
        <v/>
      </c>
      <c r="I3431" s="5">
        <f>IF(H3431&lt;=p_rot_a,"A",IF(H3431&lt;=p_rot_b,"B","C"))</f>
        <v/>
      </c>
      <c r="J3431" s="5" t="inlineStr">
        <is>
          <t>NO</t>
        </is>
      </c>
    </row>
    <row r="3432">
      <c r="A3432" s="5" t="inlineStr">
        <is>
          <t>PINT-PA-0083</t>
        </is>
      </c>
      <c r="B3432" s="5" t="inlineStr">
        <is>
          <t>SUPRA LATEX PASTEL MATE 1/4 VA958-5</t>
        </is>
      </c>
      <c r="C3432" s="5" t="inlineStr">
        <is>
          <t>PINTURA ACRILICA</t>
        </is>
      </c>
      <c r="D3432" s="11" t="n">
        <v>3</v>
      </c>
      <c r="E3432" s="12" t="n">
        <v>4553.34</v>
      </c>
      <c r="F3432" s="12" t="n">
        <v>13274.34</v>
      </c>
      <c r="G3432" s="14">
        <f>E3432/SUM(E$2:E$4165)</f>
        <v/>
      </c>
      <c r="H3432" s="14">
        <f>H3431+G3432</f>
        <v/>
      </c>
      <c r="I3432" s="5">
        <f>IF(H3432&lt;=p_rot_a,"A",IF(H3432&lt;=p_rot_b,"B","C"))</f>
        <v/>
      </c>
      <c r="J3432" s="5" t="inlineStr">
        <is>
          <t>NO</t>
        </is>
      </c>
    </row>
    <row r="3433">
      <c r="A3433" s="5" t="inlineStr">
        <is>
          <t>2990202</t>
        </is>
      </c>
      <c r="B3433" s="5" t="inlineStr">
        <is>
          <t>TOTAL MAZO 12LB CABO LARGO THT750516</t>
        </is>
      </c>
      <c r="C3433" s="5" t="inlineStr">
        <is>
          <t>FERRETERIA GENERAL</t>
        </is>
      </c>
      <c r="D3433" s="11" t="n">
        <v>1</v>
      </c>
      <c r="E3433" s="12" t="n">
        <v>4542.96</v>
      </c>
      <c r="F3433" s="12" t="n">
        <v>17232.78</v>
      </c>
      <c r="G3433" s="14">
        <f>E3433/SUM(E$2:E$4165)</f>
        <v/>
      </c>
      <c r="H3433" s="14">
        <f>H3432+G3433</f>
        <v/>
      </c>
      <c r="I3433" s="5">
        <f>IF(H3433&lt;=p_rot_a,"A",IF(H3433&lt;=p_rot_b,"B","C"))</f>
        <v/>
      </c>
      <c r="J3433" s="5" t="inlineStr">
        <is>
          <t>NO</t>
        </is>
      </c>
    </row>
    <row r="3434">
      <c r="A3434" s="5" t="inlineStr">
        <is>
          <t>351100300991307</t>
        </is>
      </c>
      <c r="B3434" s="5" t="inlineStr">
        <is>
          <t>TRUPER BROCA VIDRIO Y AZULEJO 5/16 BVI-5/16</t>
        </is>
      </c>
      <c r="C3434" s="5" t="inlineStr">
        <is>
          <t>FERRETERIA GENERAL</t>
        </is>
      </c>
      <c r="D3434" s="11" t="n">
        <v>12</v>
      </c>
      <c r="E3434" s="12" t="n">
        <v>4538.42</v>
      </c>
      <c r="F3434" s="12" t="n">
        <v>13168.62</v>
      </c>
      <c r="G3434" s="14">
        <f>E3434/SUM(E$2:E$4165)</f>
        <v/>
      </c>
      <c r="H3434" s="14">
        <f>H3433+G3434</f>
        <v/>
      </c>
      <c r="I3434" s="5">
        <f>IF(H3434&lt;=p_rot_a,"A",IF(H3434&lt;=p_rot_b,"B","C"))</f>
        <v/>
      </c>
      <c r="J3434" s="5" t="inlineStr">
        <is>
          <t>NO</t>
        </is>
      </c>
    </row>
    <row r="3435">
      <c r="A3435" s="5" t="inlineStr">
        <is>
          <t>595</t>
        </is>
      </c>
      <c r="B3435" s="5" t="inlineStr">
        <is>
          <t>CUMBRERA 9 41/2 X 41/2</t>
        </is>
      </c>
      <c r="C3435" s="5" t="inlineStr">
        <is>
          <t>LAMINAS DE ZINC Y ACCESORIOS</t>
        </is>
      </c>
      <c r="D3435" s="11" t="n">
        <v>12</v>
      </c>
      <c r="E3435" s="12" t="n">
        <v>4536</v>
      </c>
      <c r="F3435" s="12" t="n">
        <v>17496</v>
      </c>
      <c r="G3435" s="14">
        <f>E3435/SUM(E$2:E$4165)</f>
        <v/>
      </c>
      <c r="H3435" s="14">
        <f>H3434+G3435</f>
        <v/>
      </c>
      <c r="I3435" s="5">
        <f>IF(H3435&lt;=p_rot_a,"A",IF(H3435&lt;=p_rot_b,"B","C"))</f>
        <v/>
      </c>
      <c r="J3435" s="5" t="inlineStr">
        <is>
          <t>NO</t>
        </is>
      </c>
    </row>
    <row r="3436">
      <c r="A3436" s="5" t="inlineStr">
        <is>
          <t>351100300991286</t>
        </is>
      </c>
      <c r="B3436" s="5" t="inlineStr">
        <is>
          <t>PROTECTO HIGH STANDARD LATEX MATE BLANCO 1/4</t>
        </is>
      </c>
      <c r="C3436" s="5" t="inlineStr">
        <is>
          <t>SIN CATEGORIA</t>
        </is>
      </c>
      <c r="D3436" s="11" t="n">
        <v>2</v>
      </c>
      <c r="E3436" s="12" t="n">
        <v>4529.63</v>
      </c>
      <c r="F3436" s="12" t="n">
        <v>9734.51</v>
      </c>
      <c r="G3436" s="14">
        <f>E3436/SUM(E$2:E$4165)</f>
        <v/>
      </c>
      <c r="H3436" s="14">
        <f>H3435+G3436</f>
        <v/>
      </c>
      <c r="I3436" s="5">
        <f>IF(H3436&lt;=p_rot_a,"A",IF(H3436&lt;=p_rot_b,"B","C"))</f>
        <v/>
      </c>
      <c r="J3436" s="5" t="inlineStr">
        <is>
          <t>NO</t>
        </is>
      </c>
    </row>
    <row r="3437">
      <c r="A3437" s="5" t="inlineStr">
        <is>
          <t>990967</t>
        </is>
      </c>
      <c r="B3437" s="5" t="inlineStr">
        <is>
          <t>SIEMENS BREAKER 2X100</t>
        </is>
      </c>
      <c r="C3437" s="5" t="inlineStr">
        <is>
          <t>ACCESORIOS ELECTRICOS Y CABLES</t>
        </is>
      </c>
      <c r="D3437" s="11" t="n">
        <v>1</v>
      </c>
      <c r="E3437" s="12" t="n">
        <v>4523.68</v>
      </c>
      <c r="F3437" s="12" t="n">
        <v>20353.98</v>
      </c>
      <c r="G3437" s="14">
        <f>E3437/SUM(E$2:E$4165)</f>
        <v/>
      </c>
      <c r="H3437" s="14">
        <f>H3436+G3437</f>
        <v/>
      </c>
      <c r="I3437" s="5">
        <f>IF(H3437&lt;=p_rot_a,"A",IF(H3437&lt;=p_rot_b,"B","C"))</f>
        <v/>
      </c>
      <c r="J3437" s="5" t="inlineStr">
        <is>
          <t>NO</t>
        </is>
      </c>
    </row>
    <row r="3438">
      <c r="A3438" s="5" t="inlineStr">
        <is>
          <t>7269</t>
        </is>
      </c>
      <c r="B3438" s="5" t="inlineStr">
        <is>
          <t>GANCHO PINES BEST VALUE 3PCS F01431</t>
        </is>
      </c>
      <c r="C3438" s="5" t="inlineStr">
        <is>
          <t>FERRETERIA GENERAL</t>
        </is>
      </c>
      <c r="D3438" s="11" t="n">
        <v>17</v>
      </c>
      <c r="E3438" s="12" t="n">
        <v>4482.35</v>
      </c>
      <c r="F3438" s="12" t="n">
        <v>14095.36</v>
      </c>
      <c r="G3438" s="14">
        <f>E3438/SUM(E$2:E$4165)</f>
        <v/>
      </c>
      <c r="H3438" s="14">
        <f>H3437+G3438</f>
        <v/>
      </c>
      <c r="I3438" s="5">
        <f>IF(H3438&lt;=p_rot_a,"A",IF(H3438&lt;=p_rot_b,"B","C"))</f>
        <v/>
      </c>
      <c r="J3438" s="5" t="inlineStr">
        <is>
          <t>NO</t>
        </is>
      </c>
    </row>
    <row r="3439">
      <c r="A3439" s="5" t="inlineStr">
        <is>
          <t>3018</t>
        </is>
      </c>
      <c r="B3439" s="5" t="inlineStr">
        <is>
          <t>ADAPTADOR DE REDONDO A PLANO 776W</t>
        </is>
      </c>
      <c r="C3439" s="5" t="inlineStr">
        <is>
          <t>FERRETERIA GENERAL</t>
        </is>
      </c>
      <c r="D3439" s="11" t="n">
        <v>15</v>
      </c>
      <c r="E3439" s="12" t="n">
        <v>4458.88</v>
      </c>
      <c r="F3439" s="12" t="n">
        <v>15606.08</v>
      </c>
      <c r="G3439" s="14">
        <f>E3439/SUM(E$2:E$4165)</f>
        <v/>
      </c>
      <c r="H3439" s="14">
        <f>H3438+G3439</f>
        <v/>
      </c>
      <c r="I3439" s="5">
        <f>IF(H3439&lt;=p_rot_a,"A",IF(H3439&lt;=p_rot_b,"B","C"))</f>
        <v/>
      </c>
      <c r="J3439" s="5" t="inlineStr">
        <is>
          <t>NO</t>
        </is>
      </c>
    </row>
    <row r="3440">
      <c r="A3440" s="5" t="inlineStr">
        <is>
          <t>101107</t>
        </is>
      </c>
      <c r="B3440" s="5" t="inlineStr">
        <is>
          <t>BASE PANTALLA LCD 32/60 FIJA</t>
        </is>
      </c>
      <c r="C3440" s="5" t="inlineStr">
        <is>
          <t>FERRETERIA GENERAL</t>
        </is>
      </c>
      <c r="D3440" s="11" t="n">
        <v>1</v>
      </c>
      <c r="E3440" s="12" t="n">
        <v>4449.5</v>
      </c>
      <c r="F3440" s="12" t="n">
        <v>11326</v>
      </c>
      <c r="G3440" s="14">
        <f>E3440/SUM(E$2:E$4165)</f>
        <v/>
      </c>
      <c r="H3440" s="14">
        <f>H3439+G3440</f>
        <v/>
      </c>
      <c r="I3440" s="5">
        <f>IF(H3440&lt;=p_rot_a,"A",IF(H3440&lt;=p_rot_b,"B","C"))</f>
        <v/>
      </c>
      <c r="J3440" s="5" t="inlineStr">
        <is>
          <t>NO</t>
        </is>
      </c>
    </row>
    <row r="3441">
      <c r="A3441" s="5" t="inlineStr">
        <is>
          <t>PINT-PA-0095</t>
        </is>
      </c>
      <c r="B3441" s="5" t="inlineStr">
        <is>
          <t>SUPRA SATIN DEEP 1/4 VA3683-5</t>
        </is>
      </c>
      <c r="C3441" s="5" t="inlineStr">
        <is>
          <t>PINTURA ACRILICA</t>
        </is>
      </c>
      <c r="D3441" s="11" t="n">
        <v>2</v>
      </c>
      <c r="E3441" s="12" t="n">
        <v>4448.56</v>
      </c>
      <c r="F3441" s="12" t="n">
        <v>8849.559999999999</v>
      </c>
      <c r="G3441" s="14">
        <f>E3441/SUM(E$2:E$4165)</f>
        <v/>
      </c>
      <c r="H3441" s="14">
        <f>H3440+G3441</f>
        <v/>
      </c>
      <c r="I3441" s="5">
        <f>IF(H3441&lt;=p_rot_a,"A",IF(H3441&lt;=p_rot_b,"B","C"))</f>
        <v/>
      </c>
      <c r="J3441" s="5" t="inlineStr">
        <is>
          <t>NO</t>
        </is>
      </c>
    </row>
    <row r="3442">
      <c r="A3442" s="5" t="inlineStr">
        <is>
          <t>1042</t>
        </is>
      </c>
      <c r="B3442" s="5" t="inlineStr">
        <is>
          <t>CABLE 2 NEGRO</t>
        </is>
      </c>
      <c r="C3442" s="5" t="inlineStr">
        <is>
          <t>ACCESORIOS ELECTRICOS Y CABLES</t>
        </is>
      </c>
      <c r="D3442" s="11" t="n">
        <v>5</v>
      </c>
      <c r="E3442" s="12" t="n">
        <v>4430.63</v>
      </c>
      <c r="F3442" s="12" t="n">
        <v>18080.63</v>
      </c>
      <c r="G3442" s="14">
        <f>E3442/SUM(E$2:E$4165)</f>
        <v/>
      </c>
      <c r="H3442" s="14">
        <f>H3441+G3442</f>
        <v/>
      </c>
      <c r="I3442" s="5">
        <f>IF(H3442&lt;=p_rot_a,"A",IF(H3442&lt;=p_rot_b,"B","C"))</f>
        <v/>
      </c>
      <c r="J3442" s="5" t="inlineStr">
        <is>
          <t>NO</t>
        </is>
      </c>
    </row>
    <row r="3443">
      <c r="A3443" s="5" t="inlineStr">
        <is>
          <t>2148</t>
        </is>
      </c>
      <c r="B3443" s="5" t="inlineStr">
        <is>
          <t>PINO CUARTO REDONDO 1/2 PINO</t>
        </is>
      </c>
      <c r="C3443" s="5" t="inlineStr">
        <is>
          <t>PINO</t>
        </is>
      </c>
      <c r="D3443" s="11" t="n">
        <v>30</v>
      </c>
      <c r="E3443" s="12" t="n">
        <v>4427.03</v>
      </c>
      <c r="F3443" s="12" t="n">
        <v>14996.74</v>
      </c>
      <c r="G3443" s="14">
        <f>E3443/SUM(E$2:E$4165)</f>
        <v/>
      </c>
      <c r="H3443" s="14">
        <f>H3442+G3443</f>
        <v/>
      </c>
      <c r="I3443" s="5">
        <f>IF(H3443&lt;=p_rot_a,"A",IF(H3443&lt;=p_rot_b,"B","C"))</f>
        <v/>
      </c>
      <c r="J3443" s="5" t="inlineStr">
        <is>
          <t>NO</t>
        </is>
      </c>
    </row>
    <row r="3444">
      <c r="A3444" s="5" t="inlineStr">
        <is>
          <t>351100300992829</t>
        </is>
      </c>
      <c r="B3444" s="5" t="inlineStr">
        <is>
          <t>HIDROTEK ASPERSION CUADRADA DE DUCHA NEGRA 8 PULG HTK-RG-15C</t>
        </is>
      </c>
      <c r="C3444" s="5" t="inlineStr">
        <is>
          <t>IMPORTACION GRIFERIA</t>
        </is>
      </c>
      <c r="D3444" s="11" t="n">
        <v>1</v>
      </c>
      <c r="E3444" s="12" t="n">
        <v>4421.85</v>
      </c>
      <c r="F3444" s="12" t="n">
        <v>7079.65</v>
      </c>
      <c r="G3444" s="14">
        <f>E3444/SUM(E$2:E$4165)</f>
        <v/>
      </c>
      <c r="H3444" s="14">
        <f>H3443+G3444</f>
        <v/>
      </c>
      <c r="I3444" s="5">
        <f>IF(H3444&lt;=p_rot_a,"A",IF(H3444&lt;=p_rot_b,"B","C"))</f>
        <v/>
      </c>
      <c r="J3444" s="5" t="inlineStr">
        <is>
          <t>NO</t>
        </is>
      </c>
    </row>
    <row r="3445">
      <c r="A3445" s="5" t="inlineStr">
        <is>
          <t>73420</t>
        </is>
      </c>
      <c r="B3445" s="5" t="inlineStr">
        <is>
          <t>CERRADURA GAVETA GATO CUADRADA 1550</t>
        </is>
      </c>
      <c r="C3445" s="5" t="inlineStr">
        <is>
          <t>FERRETERIA GENERAL</t>
        </is>
      </c>
      <c r="D3445" s="11" t="n">
        <v>8</v>
      </c>
      <c r="E3445" s="12" t="n">
        <v>4398.72</v>
      </c>
      <c r="F3445" s="12" t="n">
        <v>9890.16</v>
      </c>
      <c r="G3445" s="14">
        <f>E3445/SUM(E$2:E$4165)</f>
        <v/>
      </c>
      <c r="H3445" s="14">
        <f>H3444+G3445</f>
        <v/>
      </c>
      <c r="I3445" s="5">
        <f>IF(H3445&lt;=p_rot_a,"A",IF(H3445&lt;=p_rot_b,"B","C"))</f>
        <v/>
      </c>
      <c r="J3445" s="5" t="inlineStr">
        <is>
          <t>NO</t>
        </is>
      </c>
    </row>
    <row r="3446">
      <c r="A3446" s="5" t="inlineStr">
        <is>
          <t>101108</t>
        </is>
      </c>
      <c r="B3446" s="5" t="inlineStr">
        <is>
          <t>LOCTITE SUPER BONDER C/PINCEL 5 GRMS</t>
        </is>
      </c>
      <c r="C3446" s="5" t="inlineStr">
        <is>
          <t>FERRETERIA GENERAL</t>
        </is>
      </c>
      <c r="D3446" s="11" t="n">
        <v>5</v>
      </c>
      <c r="E3446" s="12" t="n">
        <v>4398.47</v>
      </c>
      <c r="F3446" s="12" t="n">
        <v>13895</v>
      </c>
      <c r="G3446" s="14">
        <f>E3446/SUM(E$2:E$4165)</f>
        <v/>
      </c>
      <c r="H3446" s="14">
        <f>H3445+G3446</f>
        <v/>
      </c>
      <c r="I3446" s="5">
        <f>IF(H3446&lt;=p_rot_a,"A",IF(H3446&lt;=p_rot_b,"B","C"))</f>
        <v/>
      </c>
      <c r="J3446" s="5" t="inlineStr">
        <is>
          <t>NO</t>
        </is>
      </c>
    </row>
    <row r="3447">
      <c r="A3447" s="5" t="inlineStr">
        <is>
          <t>740</t>
        </is>
      </c>
      <c r="B3447" s="5" t="inlineStr">
        <is>
          <t>PLANCHA MADERA</t>
        </is>
      </c>
      <c r="C3447" s="5" t="inlineStr">
        <is>
          <t>FERRETERIA GENERAL</t>
        </is>
      </c>
      <c r="D3447" s="11" t="n">
        <v>6</v>
      </c>
      <c r="E3447" s="12" t="n">
        <v>4384.8</v>
      </c>
      <c r="F3447" s="12" t="n">
        <v>15346.8</v>
      </c>
      <c r="G3447" s="14">
        <f>E3447/SUM(E$2:E$4165)</f>
        <v/>
      </c>
      <c r="H3447" s="14">
        <f>H3446+G3447</f>
        <v/>
      </c>
      <c r="I3447" s="5">
        <f>IF(H3447&lt;=p_rot_a,"A",IF(H3447&lt;=p_rot_b,"B","C"))</f>
        <v/>
      </c>
      <c r="J3447" s="5" t="inlineStr">
        <is>
          <t>NO</t>
        </is>
      </c>
    </row>
    <row r="3448">
      <c r="A3448" s="5" t="inlineStr">
        <is>
          <t>10180009</t>
        </is>
      </c>
      <c r="B3448" s="5" t="inlineStr">
        <is>
          <t>PERLING TIPO C 2X3 3/32 2.38MM NEGRO</t>
        </is>
      </c>
      <c r="C3448" s="5" t="inlineStr">
        <is>
          <t>PERLING</t>
        </is>
      </c>
      <c r="D3448" s="11" t="n">
        <v>2</v>
      </c>
      <c r="E3448" s="12" t="n">
        <v>4375.8</v>
      </c>
      <c r="F3448" s="12" t="n">
        <v>24265.8</v>
      </c>
      <c r="G3448" s="14">
        <f>E3448/SUM(E$2:E$4165)</f>
        <v/>
      </c>
      <c r="H3448" s="14">
        <f>H3447+G3448</f>
        <v/>
      </c>
      <c r="I3448" s="5">
        <f>IF(H3448&lt;=p_rot_a,"A",IF(H3448&lt;=p_rot_b,"B","C"))</f>
        <v/>
      </c>
      <c r="J3448" s="5" t="inlineStr">
        <is>
          <t>NO</t>
        </is>
      </c>
    </row>
    <row r="3449">
      <c r="A3449" s="5" t="inlineStr">
        <is>
          <t>8393</t>
        </is>
      </c>
      <c r="B3449" s="5" t="inlineStr">
        <is>
          <t>AGUILA PLAFON PORCELANA #674</t>
        </is>
      </c>
      <c r="C3449" s="5" t="inlineStr">
        <is>
          <t>ACCESORIOS ELECTRICOS Y CABLES</t>
        </is>
      </c>
      <c r="D3449" s="11" t="n">
        <v>8</v>
      </c>
      <c r="E3449" s="12" t="n">
        <v>4374.82</v>
      </c>
      <c r="F3449" s="12" t="n">
        <v>12533.02</v>
      </c>
      <c r="G3449" s="14">
        <f>E3449/SUM(E$2:E$4165)</f>
        <v/>
      </c>
      <c r="H3449" s="14">
        <f>H3448+G3449</f>
        <v/>
      </c>
      <c r="I3449" s="5">
        <f>IF(H3449&lt;=p_rot_a,"A",IF(H3449&lt;=p_rot_b,"B","C"))</f>
        <v/>
      </c>
      <c r="J3449" s="5" t="inlineStr">
        <is>
          <t>NO</t>
        </is>
      </c>
    </row>
    <row r="3450">
      <c r="A3450" s="5" t="inlineStr">
        <is>
          <t>351100300992464</t>
        </is>
      </c>
      <c r="B3450" s="5" t="inlineStr">
        <is>
          <t>VOLTECK EXTENSION 12 LUCES VINTAGE EXTERIOR 7.3M SL-7L</t>
        </is>
      </c>
      <c r="C3450" s="5" t="inlineStr">
        <is>
          <t>ACCESORIOS ELECTRICOS Y CABLES</t>
        </is>
      </c>
      <c r="D3450" s="11" t="n">
        <v>1</v>
      </c>
      <c r="E3450" s="12" t="n">
        <v>4372.28</v>
      </c>
      <c r="F3450" s="12" t="n">
        <v>16864.49</v>
      </c>
      <c r="G3450" s="14">
        <f>E3450/SUM(E$2:E$4165)</f>
        <v/>
      </c>
      <c r="H3450" s="14">
        <f>H3449+G3450</f>
        <v/>
      </c>
      <c r="I3450" s="5">
        <f>IF(H3450&lt;=p_rot_a,"A",IF(H3450&lt;=p_rot_b,"B","C"))</f>
        <v/>
      </c>
      <c r="J3450" s="5" t="inlineStr">
        <is>
          <t>NO</t>
        </is>
      </c>
    </row>
    <row r="3451">
      <c r="A3451" s="5" t="inlineStr">
        <is>
          <t>1100</t>
        </is>
      </c>
      <c r="B3451" s="5" t="inlineStr">
        <is>
          <t>TRUPER PALIN SENCILLO T-2000 PEP-P</t>
        </is>
      </c>
      <c r="C3451" s="5" t="inlineStr">
        <is>
          <t>FERRETERIA GENERAL</t>
        </is>
      </c>
      <c r="D3451" s="11" t="n">
        <v>3</v>
      </c>
      <c r="E3451" s="12" t="n">
        <v>4351.63</v>
      </c>
      <c r="F3451" s="12" t="n">
        <v>15607.19</v>
      </c>
      <c r="G3451" s="14">
        <f>E3451/SUM(E$2:E$4165)</f>
        <v/>
      </c>
      <c r="H3451" s="14">
        <f>H3450+G3451</f>
        <v/>
      </c>
      <c r="I3451" s="5">
        <f>IF(H3451&lt;=p_rot_a,"A",IF(H3451&lt;=p_rot_b,"B","C"))</f>
        <v/>
      </c>
      <c r="J3451" s="5" t="inlineStr">
        <is>
          <t>NO</t>
        </is>
      </c>
    </row>
    <row r="3452">
      <c r="A3452" s="5" t="inlineStr">
        <is>
          <t>73461</t>
        </is>
      </c>
      <c r="B3452" s="5" t="inlineStr">
        <is>
          <t>CABLE ACERADO 1/8 CON FORRO</t>
        </is>
      </c>
      <c r="C3452" s="5" t="inlineStr">
        <is>
          <t>FERRETERIA GENERAL</t>
        </is>
      </c>
      <c r="D3452" s="11" t="n">
        <v>48</v>
      </c>
      <c r="E3452" s="12" t="n">
        <v>4343.84</v>
      </c>
      <c r="F3452" s="12" t="n">
        <v>12743.36</v>
      </c>
      <c r="G3452" s="14">
        <f>E3452/SUM(E$2:E$4165)</f>
        <v/>
      </c>
      <c r="H3452" s="14">
        <f>H3451+G3452</f>
        <v/>
      </c>
      <c r="I3452" s="5">
        <f>IF(H3452&lt;=p_rot_a,"A",IF(H3452&lt;=p_rot_b,"B","C"))</f>
        <v/>
      </c>
      <c r="J3452" s="5" t="inlineStr">
        <is>
          <t>NO</t>
        </is>
      </c>
    </row>
    <row r="3453">
      <c r="A3453" s="5" t="inlineStr">
        <is>
          <t>PINT-BT-0026</t>
        </is>
      </c>
      <c r="B3453" s="5" t="inlineStr">
        <is>
          <t>DICOLOR TINTE MADERA NOGAL OSCURO 1/16   COD  M 95 04</t>
        </is>
      </c>
      <c r="C3453" s="5" t="inlineStr">
        <is>
          <t>BARNIZ Y TINTES</t>
        </is>
      </c>
      <c r="D3453" s="11" t="n">
        <v>6</v>
      </c>
      <c r="E3453" s="12" t="n">
        <v>4343.11</v>
      </c>
      <c r="F3453" s="12" t="n">
        <v>15062.11</v>
      </c>
      <c r="G3453" s="14">
        <f>E3453/SUM(E$2:E$4165)</f>
        <v/>
      </c>
      <c r="H3453" s="14">
        <f>H3452+G3453</f>
        <v/>
      </c>
      <c r="I3453" s="5">
        <f>IF(H3453&lt;=p_rot_a,"A",IF(H3453&lt;=p_rot_b,"B","C"))</f>
        <v/>
      </c>
      <c r="J3453" s="5" t="inlineStr">
        <is>
          <t>NO</t>
        </is>
      </c>
    </row>
    <row r="3454">
      <c r="A3454" s="5" t="inlineStr">
        <is>
          <t>7493</t>
        </is>
      </c>
      <c r="B3454" s="5" t="inlineStr">
        <is>
          <t>CLAVO 2 1/2 SC</t>
        </is>
      </c>
      <c r="C3454" s="5" t="inlineStr">
        <is>
          <t>FERRETERIA GENERAL</t>
        </is>
      </c>
      <c r="D3454" s="11" t="n">
        <v>7</v>
      </c>
      <c r="E3454" s="12" t="n">
        <v>4339.28</v>
      </c>
      <c r="F3454" s="12" t="n">
        <v>9008.93</v>
      </c>
      <c r="G3454" s="14">
        <f>E3454/SUM(E$2:E$4165)</f>
        <v/>
      </c>
      <c r="H3454" s="14">
        <f>H3453+G3454</f>
        <v/>
      </c>
      <c r="I3454" s="5">
        <f>IF(H3454&lt;=p_rot_a,"A",IF(H3454&lt;=p_rot_b,"B","C"))</f>
        <v/>
      </c>
      <c r="J3454" s="5" t="inlineStr">
        <is>
          <t>NO</t>
        </is>
      </c>
    </row>
    <row r="3455">
      <c r="A3455" s="5" t="inlineStr">
        <is>
          <t>923</t>
        </is>
      </c>
      <c r="B3455" s="5" t="inlineStr">
        <is>
          <t>UNION EMT 1 1/4</t>
        </is>
      </c>
      <c r="C3455" s="5" t="inlineStr">
        <is>
          <t>ACCESORIOS ELECTRICOS Y CABLES</t>
        </is>
      </c>
      <c r="D3455" s="11" t="n">
        <v>16</v>
      </c>
      <c r="E3455" s="12" t="n">
        <v>4322.4</v>
      </c>
      <c r="F3455" s="12" t="n">
        <v>13328.64</v>
      </c>
      <c r="G3455" s="14">
        <f>E3455/SUM(E$2:E$4165)</f>
        <v/>
      </c>
      <c r="H3455" s="14">
        <f>H3454+G3455</f>
        <v/>
      </c>
      <c r="I3455" s="5">
        <f>IF(H3455&lt;=p_rot_a,"A",IF(H3455&lt;=p_rot_b,"B","C"))</f>
        <v/>
      </c>
      <c r="J3455" s="5" t="inlineStr">
        <is>
          <t>NO</t>
        </is>
      </c>
    </row>
    <row r="3456">
      <c r="A3456" s="5" t="inlineStr">
        <is>
          <t>351100300992195</t>
        </is>
      </c>
      <c r="B3456" s="5" t="inlineStr">
        <is>
          <t>REGLETA 3 TOMAS 2 PUERTOS USB CABLE 1.2M GRIS 78847 CORDINATE</t>
        </is>
      </c>
      <c r="C3456" s="5" t="inlineStr">
        <is>
          <t>ACCESORIOS ELECTRICOS Y CABLES</t>
        </is>
      </c>
      <c r="D3456" s="11" t="n">
        <v>1</v>
      </c>
      <c r="E3456" s="12" t="n">
        <v>4318.2</v>
      </c>
      <c r="F3456" s="12" t="n">
        <v>15113.7</v>
      </c>
      <c r="G3456" s="14">
        <f>E3456/SUM(E$2:E$4165)</f>
        <v/>
      </c>
      <c r="H3456" s="14">
        <f>H3455+G3456</f>
        <v/>
      </c>
      <c r="I3456" s="5">
        <f>IF(H3456&lt;=p_rot_a,"A",IF(H3456&lt;=p_rot_b,"B","C"))</f>
        <v/>
      </c>
      <c r="J3456" s="5" t="inlineStr">
        <is>
          <t>NO</t>
        </is>
      </c>
    </row>
    <row r="3457">
      <c r="A3457" s="5" t="inlineStr">
        <is>
          <t>33041</t>
        </is>
      </c>
      <c r="B3457" s="5" t="inlineStr">
        <is>
          <t>TOTAL CEPILLO ACERO 1/4 X 4 TAC34041</t>
        </is>
      </c>
      <c r="C3457" s="5" t="inlineStr">
        <is>
          <t>FERRETERIA GENERAL</t>
        </is>
      </c>
      <c r="D3457" s="11" t="n">
        <v>13</v>
      </c>
      <c r="E3457" s="12" t="n">
        <v>4313.63</v>
      </c>
      <c r="F3457" s="12" t="n">
        <v>12049.67</v>
      </c>
      <c r="G3457" s="14">
        <f>E3457/SUM(E$2:E$4165)</f>
        <v/>
      </c>
      <c r="H3457" s="14">
        <f>H3456+G3457</f>
        <v/>
      </c>
      <c r="I3457" s="5">
        <f>IF(H3457&lt;=p_rot_a,"A",IF(H3457&lt;=p_rot_b,"B","C"))</f>
        <v/>
      </c>
      <c r="J3457" s="5" t="inlineStr">
        <is>
          <t>NO</t>
        </is>
      </c>
    </row>
    <row r="3458">
      <c r="A3458" s="5" t="inlineStr">
        <is>
          <t>359560</t>
        </is>
      </c>
      <c r="B3458" s="5" t="inlineStr">
        <is>
          <t>MAKITA DISCO SIERRA 71/4 X 60D D-63622</t>
        </is>
      </c>
      <c r="C3458" s="5" t="inlineStr">
        <is>
          <t>FERRETERIA GENERAL</t>
        </is>
      </c>
      <c r="D3458" s="11" t="n">
        <v>1</v>
      </c>
      <c r="E3458" s="12" t="n">
        <v>4295.46</v>
      </c>
      <c r="F3458" s="12" t="n">
        <v>16293.96</v>
      </c>
      <c r="G3458" s="14">
        <f>E3458/SUM(E$2:E$4165)</f>
        <v/>
      </c>
      <c r="H3458" s="14">
        <f>H3457+G3458</f>
        <v/>
      </c>
      <c r="I3458" s="5">
        <f>IF(H3458&lt;=p_rot_a,"A",IF(H3458&lt;=p_rot_b,"B","C"))</f>
        <v/>
      </c>
      <c r="J3458" s="5" t="inlineStr">
        <is>
          <t>NO</t>
        </is>
      </c>
    </row>
    <row r="3459">
      <c r="A3459" s="5" t="inlineStr">
        <is>
          <t>7186</t>
        </is>
      </c>
      <c r="B3459" s="5" t="inlineStr">
        <is>
          <t xml:space="preserve">LIQUIDO P/FRENOS </t>
        </is>
      </c>
      <c r="C3459" s="5" t="inlineStr">
        <is>
          <t>FERRETERIA GENERAL</t>
        </is>
      </c>
      <c r="D3459" s="11" t="n">
        <v>8</v>
      </c>
      <c r="E3459" s="12" t="n">
        <v>4256.14</v>
      </c>
      <c r="F3459" s="12" t="n">
        <v>15183.34</v>
      </c>
      <c r="G3459" s="14">
        <f>E3459/SUM(E$2:E$4165)</f>
        <v/>
      </c>
      <c r="H3459" s="14">
        <f>H3458+G3459</f>
        <v/>
      </c>
      <c r="I3459" s="5">
        <f>IF(H3459&lt;=p_rot_a,"A",IF(H3459&lt;=p_rot_b,"B","C"))</f>
        <v/>
      </c>
      <c r="J3459" s="5" t="inlineStr">
        <is>
          <t>NO</t>
        </is>
      </c>
    </row>
    <row r="3460">
      <c r="A3460" s="5" t="inlineStr">
        <is>
          <t>72866</t>
        </is>
      </c>
      <c r="B3460" s="5" t="inlineStr">
        <is>
          <t>TOTAL TAPON OIDO SEGURIDAD TSP707</t>
        </is>
      </c>
      <c r="C3460" s="5" t="inlineStr">
        <is>
          <t>FERRETERIA GENERAL</t>
        </is>
      </c>
      <c r="D3460" s="11" t="n">
        <v>12</v>
      </c>
      <c r="E3460" s="12" t="n">
        <v>4254.05</v>
      </c>
      <c r="F3460" s="12" t="n">
        <v>5287.61</v>
      </c>
      <c r="G3460" s="14">
        <f>E3460/SUM(E$2:E$4165)</f>
        <v/>
      </c>
      <c r="H3460" s="14">
        <f>H3459+G3460</f>
        <v/>
      </c>
      <c r="I3460" s="5">
        <f>IF(H3460&lt;=p_rot_a,"A",IF(H3460&lt;=p_rot_b,"B","C"))</f>
        <v/>
      </c>
      <c r="J3460" s="5" t="inlineStr">
        <is>
          <t>NO</t>
        </is>
      </c>
    </row>
    <row r="3461">
      <c r="A3461" s="5" t="inlineStr">
        <is>
          <t>7469</t>
        </is>
      </c>
      <c r="B3461" s="5" t="inlineStr">
        <is>
          <t>PICAPORTE PLATINA 6 C/RECIB PPT06</t>
        </is>
      </c>
      <c r="C3461" s="5" t="inlineStr">
        <is>
          <t>PICAPORTES Y ALDABAS</t>
        </is>
      </c>
      <c r="D3461" s="11" t="n">
        <v>8</v>
      </c>
      <c r="E3461" s="12" t="n">
        <v>4252.27</v>
      </c>
      <c r="F3461" s="12" t="n">
        <v>13784.38</v>
      </c>
      <c r="G3461" s="14">
        <f>E3461/SUM(E$2:E$4165)</f>
        <v/>
      </c>
      <c r="H3461" s="14">
        <f>H3460+G3461</f>
        <v/>
      </c>
      <c r="I3461" s="5">
        <f>IF(H3461&lt;=p_rot_a,"A",IF(H3461&lt;=p_rot_b,"B","C"))</f>
        <v/>
      </c>
      <c r="J3461" s="5" t="inlineStr">
        <is>
          <t>NO</t>
        </is>
      </c>
    </row>
    <row r="3462">
      <c r="A3462" s="5" t="inlineStr">
        <is>
          <t>420420894</t>
        </is>
      </c>
      <c r="B3462" s="5" t="inlineStr">
        <is>
          <t>PROTECTO METALTEC 3EN1 PROTECTO BASE WHITE T-184 1/4 GL (0.946L)</t>
        </is>
      </c>
      <c r="C3462" s="5" t="inlineStr">
        <is>
          <t>SIN CATEGORIA</t>
        </is>
      </c>
      <c r="D3462" s="11" t="n">
        <v>2</v>
      </c>
      <c r="E3462" s="12" t="n">
        <v>4241.21</v>
      </c>
      <c r="F3462" s="12" t="n">
        <v>11391.15</v>
      </c>
      <c r="G3462" s="14">
        <f>E3462/SUM(E$2:E$4165)</f>
        <v/>
      </c>
      <c r="H3462" s="14">
        <f>H3461+G3462</f>
        <v/>
      </c>
      <c r="I3462" s="5">
        <f>IF(H3462&lt;=p_rot_a,"A",IF(H3462&lt;=p_rot_b,"B","C"))</f>
        <v/>
      </c>
      <c r="J3462" s="5" t="inlineStr">
        <is>
          <t>NO</t>
        </is>
      </c>
    </row>
    <row r="3463">
      <c r="A3463" s="5" t="inlineStr">
        <is>
          <t>4101</t>
        </is>
      </c>
      <c r="B3463" s="5" t="inlineStr">
        <is>
          <t>TUBO EMT 1 1/2 UL</t>
        </is>
      </c>
      <c r="C3463" s="5" t="inlineStr">
        <is>
          <t>ACCESORIOS ELECTRICOS Y CABLES</t>
        </is>
      </c>
      <c r="D3463" s="11" t="n">
        <v>1</v>
      </c>
      <c r="E3463" s="12" t="n">
        <v>4229.32</v>
      </c>
      <c r="F3463" s="12" t="n">
        <v>16043.05</v>
      </c>
      <c r="G3463" s="14">
        <f>E3463/SUM(E$2:E$4165)</f>
        <v/>
      </c>
      <c r="H3463" s="14">
        <f>H3462+G3463</f>
        <v/>
      </c>
      <c r="I3463" s="5">
        <f>IF(H3463&lt;=p_rot_a,"A",IF(H3463&lt;=p_rot_b,"B","C"))</f>
        <v/>
      </c>
      <c r="J3463" s="5" t="inlineStr">
        <is>
          <t>NO</t>
        </is>
      </c>
    </row>
    <row r="3464">
      <c r="A3464" s="5" t="inlineStr">
        <is>
          <t>770</t>
        </is>
      </c>
      <c r="B3464" s="5" t="inlineStr">
        <is>
          <t>CHISPA 5/16 RUBI 8MM #1958</t>
        </is>
      </c>
      <c r="C3464" s="5" t="inlineStr">
        <is>
          <t>FERRETERIA GENERAL</t>
        </is>
      </c>
      <c r="D3464" s="11" t="n">
        <v>2</v>
      </c>
      <c r="E3464" s="12" t="n">
        <v>4228.55</v>
      </c>
      <c r="F3464" s="12" t="n">
        <v>14799.92</v>
      </c>
      <c r="G3464" s="14">
        <f>E3464/SUM(E$2:E$4165)</f>
        <v/>
      </c>
      <c r="H3464" s="14">
        <f>H3463+G3464</f>
        <v/>
      </c>
      <c r="I3464" s="5">
        <f>IF(H3464&lt;=p_rot_a,"A",IF(H3464&lt;=p_rot_b,"B","C"))</f>
        <v/>
      </c>
      <c r="J3464" s="5" t="inlineStr">
        <is>
          <t>NO</t>
        </is>
      </c>
    </row>
    <row r="3465">
      <c r="A3465" s="5" t="inlineStr">
        <is>
          <t>351100300992006</t>
        </is>
      </c>
      <c r="B3465" s="5" t="inlineStr">
        <is>
          <t>TRUPER MULTIMETRO DIGITAL CON GANCHO MUT202</t>
        </is>
      </c>
      <c r="C3465" s="5" t="inlineStr">
        <is>
          <t>ACCESORIOS ELECTRICOS Y CABLES</t>
        </is>
      </c>
      <c r="D3465" s="11" t="n">
        <v>1</v>
      </c>
      <c r="E3465" s="12" t="n">
        <v>4227</v>
      </c>
      <c r="F3465" s="12" t="n">
        <v>15763.56</v>
      </c>
      <c r="G3465" s="14">
        <f>E3465/SUM(E$2:E$4165)</f>
        <v/>
      </c>
      <c r="H3465" s="14">
        <f>H3464+G3465</f>
        <v/>
      </c>
      <c r="I3465" s="5">
        <f>IF(H3465&lt;=p_rot_a,"A",IF(H3465&lt;=p_rot_b,"B","C"))</f>
        <v/>
      </c>
      <c r="J3465" s="5" t="inlineStr">
        <is>
          <t>NO</t>
        </is>
      </c>
    </row>
    <row r="3466">
      <c r="A3466" s="5" t="inlineStr">
        <is>
          <t>351100300991391</t>
        </is>
      </c>
      <c r="B3466" s="5" t="inlineStr">
        <is>
          <t>PFISTER LLAVE PASO BALIN IV102D 400PSI</t>
        </is>
      </c>
      <c r="C3466" s="5" t="inlineStr">
        <is>
          <t>GRIFERIA - ACC. BAÑO Y COCINA</t>
        </is>
      </c>
      <c r="D3466" s="11" t="n">
        <v>7</v>
      </c>
      <c r="E3466" s="12" t="n">
        <v>4211.88</v>
      </c>
      <c r="F3466" s="12" t="n">
        <v>15123.48</v>
      </c>
      <c r="G3466" s="14">
        <f>E3466/SUM(E$2:E$4165)</f>
        <v/>
      </c>
      <c r="H3466" s="14">
        <f>H3465+G3466</f>
        <v/>
      </c>
      <c r="I3466" s="5">
        <f>IF(H3466&lt;=p_rot_a,"A",IF(H3466&lt;=p_rot_b,"B","C"))</f>
        <v/>
      </c>
      <c r="J3466" s="5" t="inlineStr">
        <is>
          <t>NO</t>
        </is>
      </c>
    </row>
    <row r="3467">
      <c r="A3467" s="5" t="inlineStr">
        <is>
          <t>PINT-BT-0017</t>
        </is>
      </c>
      <c r="B3467" s="5" t="inlineStr">
        <is>
          <t>DICOLOR TINTE MADERA CAOBA OSCURO M 83</t>
        </is>
      </c>
      <c r="C3467" s="5" t="inlineStr">
        <is>
          <t>BARNIZ Y TINTES</t>
        </is>
      </c>
      <c r="D3467" s="11" t="n">
        <v>2</v>
      </c>
      <c r="E3467" s="12" t="n">
        <v>4210.56</v>
      </c>
      <c r="F3467" s="12" t="n">
        <v>14736.96</v>
      </c>
      <c r="G3467" s="14">
        <f>E3467/SUM(E$2:E$4165)</f>
        <v/>
      </c>
      <c r="H3467" s="14">
        <f>H3466+G3467</f>
        <v/>
      </c>
      <c r="I3467" s="5">
        <f>IF(H3467&lt;=p_rot_a,"A",IF(H3467&lt;=p_rot_b,"B","C"))</f>
        <v/>
      </c>
      <c r="J3467" s="5" t="inlineStr">
        <is>
          <t>NO</t>
        </is>
      </c>
    </row>
    <row r="3468">
      <c r="A3468" s="5" t="inlineStr">
        <is>
          <t>6704</t>
        </is>
      </c>
      <c r="B3468" s="5" t="inlineStr">
        <is>
          <t>FELPA 3/8 X 9 PAQUETE DE 3 UNIDADES PROMOCION</t>
        </is>
      </c>
      <c r="C3468" s="5" t="inlineStr">
        <is>
          <t>PINTURAS Y SELLADORES</t>
        </is>
      </c>
      <c r="D3468" s="11" t="n">
        <v>8</v>
      </c>
      <c r="E3468" s="12" t="n">
        <v>4200.36</v>
      </c>
      <c r="F3468" s="12" t="n">
        <v>9852.040000000001</v>
      </c>
      <c r="G3468" s="14">
        <f>E3468/SUM(E$2:E$4165)</f>
        <v/>
      </c>
      <c r="H3468" s="14">
        <f>H3467+G3468</f>
        <v/>
      </c>
      <c r="I3468" s="5">
        <f>IF(H3468&lt;=p_rot_a,"A",IF(H3468&lt;=p_rot_b,"B","C"))</f>
        <v/>
      </c>
      <c r="J3468" s="5" t="inlineStr">
        <is>
          <t>NO</t>
        </is>
      </c>
    </row>
    <row r="3469">
      <c r="A3469" s="5" t="inlineStr">
        <is>
          <t>9012321</t>
        </is>
      </c>
      <c r="B3469" s="5" t="inlineStr">
        <is>
          <t>PLASTICO PALETIZAR 6</t>
        </is>
      </c>
      <c r="C3469" s="5" t="inlineStr">
        <is>
          <t>FERRETERIA GENERAL</t>
        </is>
      </c>
      <c r="D3469" s="11" t="n">
        <v>6</v>
      </c>
      <c r="E3469" s="12" t="n">
        <v>4194.03</v>
      </c>
      <c r="F3469" s="12" t="n">
        <v>13516.23</v>
      </c>
      <c r="G3469" s="14">
        <f>E3469/SUM(E$2:E$4165)</f>
        <v/>
      </c>
      <c r="H3469" s="14">
        <f>H3468+G3469</f>
        <v/>
      </c>
      <c r="I3469" s="5">
        <f>IF(H3469&lt;=p_rot_a,"A",IF(H3469&lt;=p_rot_b,"B","C"))</f>
        <v/>
      </c>
      <c r="J3469" s="5" t="inlineStr">
        <is>
          <t>NO</t>
        </is>
      </c>
    </row>
    <row r="3470">
      <c r="A3470" s="5" t="inlineStr">
        <is>
          <t>6643</t>
        </is>
      </c>
      <c r="B3470" s="5" t="inlineStr">
        <is>
          <t>MASILLA ACRILICA LANCO CEDAR 8 OZ</t>
        </is>
      </c>
      <c r="C3470" s="5" t="inlineStr">
        <is>
          <t>PINTURAS Y SELLADORES</t>
        </is>
      </c>
      <c r="D3470" s="11" t="n">
        <v>7</v>
      </c>
      <c r="E3470" s="12" t="n">
        <v>4192.68</v>
      </c>
      <c r="F3470" s="12" t="n">
        <v>11990.28</v>
      </c>
      <c r="G3470" s="14">
        <f>E3470/SUM(E$2:E$4165)</f>
        <v/>
      </c>
      <c r="H3470" s="14">
        <f>H3469+G3470</f>
        <v/>
      </c>
      <c r="I3470" s="5">
        <f>IF(H3470&lt;=p_rot_a,"A",IF(H3470&lt;=p_rot_b,"B","C"))</f>
        <v/>
      </c>
      <c r="J3470" s="5" t="inlineStr">
        <is>
          <t>NO</t>
        </is>
      </c>
    </row>
    <row r="3471">
      <c r="A3471" s="5" t="inlineStr">
        <is>
          <t>351100300992584</t>
        </is>
      </c>
      <c r="B3471" s="5" t="inlineStr">
        <is>
          <t>PORCELANATO ANDALUZ GREY MATE 60X60 CAJA 1.44M2</t>
        </is>
      </c>
      <c r="C3471" s="5" t="inlineStr">
        <is>
          <t>PORCELANATO</t>
        </is>
      </c>
      <c r="D3471" s="11" t="n">
        <v>2</v>
      </c>
      <c r="E3471" s="12" t="n">
        <v>4178.67</v>
      </c>
      <c r="F3471" s="12" t="n">
        <v>16548.67</v>
      </c>
      <c r="G3471" s="14">
        <f>E3471/SUM(E$2:E$4165)</f>
        <v/>
      </c>
      <c r="H3471" s="14">
        <f>H3470+G3471</f>
        <v/>
      </c>
      <c r="I3471" s="5">
        <f>IF(H3471&lt;=p_rot_a,"A",IF(H3471&lt;=p_rot_b,"B","C"))</f>
        <v/>
      </c>
      <c r="J3471" s="5" t="inlineStr">
        <is>
          <t>NO</t>
        </is>
      </c>
    </row>
    <row r="3472">
      <c r="A3472" s="5" t="inlineStr">
        <is>
          <t>420420890</t>
        </is>
      </c>
      <c r="B3472" s="5" t="inlineStr">
        <is>
          <t>PROTECTO METALTEC 3EN1 PROTECTO BASE DEEP T-186 1/4 GL (0.946L)</t>
        </is>
      </c>
      <c r="C3472" s="5" t="inlineStr">
        <is>
          <t>SIN CATEGORIA</t>
        </is>
      </c>
      <c r="D3472" s="11" t="n">
        <v>2</v>
      </c>
      <c r="E3472" s="12" t="n">
        <v>4161.49</v>
      </c>
      <c r="F3472" s="12" t="n">
        <v>12300.88</v>
      </c>
      <c r="G3472" s="14">
        <f>E3472/SUM(E$2:E$4165)</f>
        <v/>
      </c>
      <c r="H3472" s="14">
        <f>H3471+G3472</f>
        <v/>
      </c>
      <c r="I3472" s="5">
        <f>IF(H3472&lt;=p_rot_a,"A",IF(H3472&lt;=p_rot_b,"B","C"))</f>
        <v/>
      </c>
      <c r="J3472" s="5" t="inlineStr">
        <is>
          <t>NO</t>
        </is>
      </c>
    </row>
    <row r="3473">
      <c r="A3473" s="5" t="inlineStr">
        <is>
          <t>73677</t>
        </is>
      </c>
      <c r="B3473" s="5" t="inlineStr">
        <is>
          <t>BISAGRA SOLD PLATINA B-05</t>
        </is>
      </c>
      <c r="C3473" s="5" t="inlineStr">
        <is>
          <t>FERRETERIA GENERAL</t>
        </is>
      </c>
      <c r="D3473" s="11" t="n">
        <v>4</v>
      </c>
      <c r="E3473" s="12" t="n">
        <v>4151.34</v>
      </c>
      <c r="F3473" s="12" t="n">
        <v>14114.35</v>
      </c>
      <c r="G3473" s="14">
        <f>E3473/SUM(E$2:E$4165)</f>
        <v/>
      </c>
      <c r="H3473" s="14">
        <f>H3472+G3473</f>
        <v/>
      </c>
      <c r="I3473" s="5">
        <f>IF(H3473&lt;=p_rot_a,"A",IF(H3473&lt;=p_rot_b,"B","C"))</f>
        <v/>
      </c>
      <c r="J3473" s="5" t="inlineStr">
        <is>
          <t>NO</t>
        </is>
      </c>
    </row>
    <row r="3474">
      <c r="A3474" s="5" t="inlineStr">
        <is>
          <t>71241</t>
        </is>
      </c>
      <c r="B3474" s="5" t="inlineStr">
        <is>
          <t>CLAVO ACERO 1 BOLSA 10U</t>
        </is>
      </c>
      <c r="C3474" s="5" t="inlineStr">
        <is>
          <t>FERRETERIA GENERAL</t>
        </is>
      </c>
      <c r="D3474" s="11" t="n">
        <v>377</v>
      </c>
      <c r="E3474" s="12" t="n">
        <v>4142.83</v>
      </c>
      <c r="F3474" s="12" t="n">
        <v>49636.44</v>
      </c>
      <c r="G3474" s="14">
        <f>E3474/SUM(E$2:E$4165)</f>
        <v/>
      </c>
      <c r="H3474" s="14">
        <f>H3473+G3474</f>
        <v/>
      </c>
      <c r="I3474" s="5">
        <f>IF(H3474&lt;=p_rot_a,"A",IF(H3474&lt;=p_rot_b,"B","C"))</f>
        <v/>
      </c>
      <c r="J3474" s="5" t="inlineStr">
        <is>
          <t>NO</t>
        </is>
      </c>
    </row>
    <row r="3475">
      <c r="A3475" s="5" t="inlineStr">
        <is>
          <t>351100300991906</t>
        </is>
      </c>
      <c r="B3475" s="5" t="inlineStr">
        <is>
          <t>FACHALETA MURETO BEIGE 26X36 CAJA 1.98M2</t>
        </is>
      </c>
      <c r="C3475" s="5" t="inlineStr">
        <is>
          <t>SIN CATEGORIA</t>
        </is>
      </c>
      <c r="D3475" s="11" t="n">
        <v>2</v>
      </c>
      <c r="E3475" s="12" t="n">
        <v>4142.27</v>
      </c>
      <c r="F3475" s="12" t="n">
        <v>15277.39</v>
      </c>
      <c r="G3475" s="14">
        <f>E3475/SUM(E$2:E$4165)</f>
        <v/>
      </c>
      <c r="H3475" s="14">
        <f>H3474+G3475</f>
        <v/>
      </c>
      <c r="I3475" s="5">
        <f>IF(H3475&lt;=p_rot_a,"A",IF(H3475&lt;=p_rot_b,"B","C"))</f>
        <v/>
      </c>
      <c r="J3475" s="5" t="inlineStr">
        <is>
          <t>NO</t>
        </is>
      </c>
    </row>
    <row r="3476">
      <c r="A3476" s="5" t="inlineStr">
        <is>
          <t>9222</t>
        </is>
      </c>
      <c r="B3476" s="5" t="inlineStr">
        <is>
          <t>UNION 3/4 AGUA CALIETE CPVC</t>
        </is>
      </c>
      <c r="C3476" s="5" t="inlineStr">
        <is>
          <t>TUBERIA PVC, CANOAS Y ACCESORIOS</t>
        </is>
      </c>
      <c r="D3476" s="11" t="n">
        <v>10</v>
      </c>
      <c r="E3476" s="12" t="n">
        <v>4130</v>
      </c>
      <c r="F3476" s="12" t="n">
        <v>7590</v>
      </c>
      <c r="G3476" s="14">
        <f>E3476/SUM(E$2:E$4165)</f>
        <v/>
      </c>
      <c r="H3476" s="14">
        <f>H3475+G3476</f>
        <v/>
      </c>
      <c r="I3476" s="5">
        <f>IF(H3476&lt;=p_rot_a,"A",IF(H3476&lt;=p_rot_b,"B","C"))</f>
        <v/>
      </c>
      <c r="J3476" s="5" t="inlineStr">
        <is>
          <t>NO</t>
        </is>
      </c>
    </row>
    <row r="3477">
      <c r="A3477" s="5" t="inlineStr">
        <is>
          <t>73430</t>
        </is>
      </c>
      <c r="B3477" s="5" t="inlineStr">
        <is>
          <t>TOTAL LIMA MEDIA CAÑA CON PUÑO 8 THT91686</t>
        </is>
      </c>
      <c r="C3477" s="5" t="inlineStr">
        <is>
          <t>FERRETERIA GENERAL</t>
        </is>
      </c>
      <c r="D3477" s="11" t="n">
        <v>6</v>
      </c>
      <c r="E3477" s="12" t="n">
        <v>4104.67</v>
      </c>
      <c r="F3477" s="12" t="n">
        <v>12430.57</v>
      </c>
      <c r="G3477" s="14">
        <f>E3477/SUM(E$2:E$4165)</f>
        <v/>
      </c>
      <c r="H3477" s="14">
        <f>H3476+G3477</f>
        <v/>
      </c>
      <c r="I3477" s="5">
        <f>IF(H3477&lt;=p_rot_a,"A",IF(H3477&lt;=p_rot_b,"B","C"))</f>
        <v/>
      </c>
      <c r="J3477" s="5" t="inlineStr">
        <is>
          <t>NO</t>
        </is>
      </c>
    </row>
    <row r="3478">
      <c r="A3478" s="5" t="inlineStr">
        <is>
          <t>7938</t>
        </is>
      </c>
      <c r="B3478" s="5" t="inlineStr">
        <is>
          <t>LIJA MADERA #50</t>
        </is>
      </c>
      <c r="C3478" s="5" t="inlineStr">
        <is>
          <t>FERRETERIA GENERAL</t>
        </is>
      </c>
      <c r="D3478" s="11" t="n">
        <v>10</v>
      </c>
      <c r="E3478" s="12" t="n">
        <v>4090.9</v>
      </c>
      <c r="F3478" s="12" t="n">
        <v>6640</v>
      </c>
      <c r="G3478" s="14">
        <f>E3478/SUM(E$2:E$4165)</f>
        <v/>
      </c>
      <c r="H3478" s="14">
        <f>H3477+G3478</f>
        <v/>
      </c>
      <c r="I3478" s="5">
        <f>IF(H3478&lt;=p_rot_a,"A",IF(H3478&lt;=p_rot_b,"B","C"))</f>
        <v/>
      </c>
      <c r="J3478" s="5" t="inlineStr">
        <is>
          <t>NO</t>
        </is>
      </c>
    </row>
    <row r="3479">
      <c r="A3479" s="5" t="inlineStr">
        <is>
          <t>420420958</t>
        </is>
      </c>
      <c r="B3479" s="5" t="inlineStr">
        <is>
          <t>PROTECTO MADETEC 9604 MDWB 3EN1 NOGAL 1/4 GL (0.946L)</t>
        </is>
      </c>
      <c r="C3479" s="5" t="inlineStr">
        <is>
          <t>SIN CATEGORIA</t>
        </is>
      </c>
      <c r="D3479" s="11" t="n">
        <v>3</v>
      </c>
      <c r="E3479" s="12" t="n">
        <v>4087.76</v>
      </c>
      <c r="F3479" s="12" t="n">
        <v>15767.06</v>
      </c>
      <c r="G3479" s="14">
        <f>E3479/SUM(E$2:E$4165)</f>
        <v/>
      </c>
      <c r="H3479" s="14">
        <f>H3478+G3479</f>
        <v/>
      </c>
      <c r="I3479" s="5">
        <f>IF(H3479&lt;=p_rot_a,"A",IF(H3479&lt;=p_rot_b,"B","C"))</f>
        <v/>
      </c>
      <c r="J3479" s="5" t="inlineStr">
        <is>
          <t>NO</t>
        </is>
      </c>
    </row>
    <row r="3480">
      <c r="A3480" s="5" t="inlineStr">
        <is>
          <t>964</t>
        </is>
      </c>
      <c r="B3480" s="5" t="inlineStr">
        <is>
          <t>NIPLE 1/2 X 6 GALVANIZADO</t>
        </is>
      </c>
      <c r="C3480" s="5" t="inlineStr">
        <is>
          <t>FERRETERIA GENERAL</t>
        </is>
      </c>
      <c r="D3480" s="11" t="n">
        <v>14</v>
      </c>
      <c r="E3480" s="12" t="n">
        <v>4069.93</v>
      </c>
      <c r="F3480" s="12" t="n">
        <v>8192.139999999999</v>
      </c>
      <c r="G3480" s="14">
        <f>E3480/SUM(E$2:E$4165)</f>
        <v/>
      </c>
      <c r="H3480" s="14">
        <f>H3479+G3480</f>
        <v/>
      </c>
      <c r="I3480" s="5">
        <f>IF(H3480&lt;=p_rot_a,"A",IF(H3480&lt;=p_rot_b,"B","C"))</f>
        <v/>
      </c>
      <c r="J3480" s="5" t="inlineStr">
        <is>
          <t>NO</t>
        </is>
      </c>
    </row>
    <row r="3481">
      <c r="A3481" s="5" t="inlineStr">
        <is>
          <t>71366</t>
        </is>
      </c>
      <c r="B3481" s="5" t="inlineStr">
        <is>
          <t>TORNILLO HEXAGONAL 1/4 X 1 1/2</t>
        </is>
      </c>
      <c r="C3481" s="5" t="inlineStr">
        <is>
          <t>TORNILLERIA</t>
        </is>
      </c>
      <c r="D3481" s="11" t="n">
        <v>83</v>
      </c>
      <c r="E3481" s="12" t="n">
        <v>4055.09</v>
      </c>
      <c r="F3481" s="12" t="n">
        <v>5863.66</v>
      </c>
      <c r="G3481" s="14">
        <f>E3481/SUM(E$2:E$4165)</f>
        <v/>
      </c>
      <c r="H3481" s="14">
        <f>H3480+G3481</f>
        <v/>
      </c>
      <c r="I3481" s="5">
        <f>IF(H3481&lt;=p_rot_a,"A",IF(H3481&lt;=p_rot_b,"B","C"))</f>
        <v/>
      </c>
      <c r="J3481" s="5" t="inlineStr">
        <is>
          <t>NO</t>
        </is>
      </c>
    </row>
    <row r="3482">
      <c r="A3482" s="5" t="inlineStr">
        <is>
          <t>71367</t>
        </is>
      </c>
      <c r="B3482" s="5" t="inlineStr">
        <is>
          <t>TORNILLO HEXAGONAL 1/4 X 2</t>
        </is>
      </c>
      <c r="C3482" s="5" t="inlineStr">
        <is>
          <t>TORNILLERIA</t>
        </is>
      </c>
      <c r="D3482" s="11" t="n">
        <v>80</v>
      </c>
      <c r="E3482" s="12" t="n">
        <v>4050.6</v>
      </c>
      <c r="F3482" s="12" t="n">
        <v>5995.4</v>
      </c>
      <c r="G3482" s="14">
        <f>E3482/SUM(E$2:E$4165)</f>
        <v/>
      </c>
      <c r="H3482" s="14">
        <f>H3481+G3482</f>
        <v/>
      </c>
      <c r="I3482" s="5">
        <f>IF(H3482&lt;=p_rot_a,"A",IF(H3482&lt;=p_rot_b,"B","C"))</f>
        <v/>
      </c>
      <c r="J3482" s="5" t="inlineStr">
        <is>
          <t>NO</t>
        </is>
      </c>
    </row>
    <row r="3483">
      <c r="A3483" s="5" t="inlineStr">
        <is>
          <t>71939</t>
        </is>
      </c>
      <c r="B3483" s="5" t="inlineStr">
        <is>
          <t>BROCA CONCRETO 1/8 IRWIN</t>
        </is>
      </c>
      <c r="C3483" s="5" t="inlineStr">
        <is>
          <t>FERRETERIA GENERAL</t>
        </is>
      </c>
      <c r="D3483" s="11" t="n">
        <v>15</v>
      </c>
      <c r="E3483" s="12" t="n">
        <v>4039.33</v>
      </c>
      <c r="F3483" s="12" t="n">
        <v>11695.97</v>
      </c>
      <c r="G3483" s="14">
        <f>E3483/SUM(E$2:E$4165)</f>
        <v/>
      </c>
      <c r="H3483" s="14">
        <f>H3482+G3483</f>
        <v/>
      </c>
      <c r="I3483" s="5">
        <f>IF(H3483&lt;=p_rot_a,"A",IF(H3483&lt;=p_rot_b,"B","C"))</f>
        <v/>
      </c>
      <c r="J3483" s="5" t="inlineStr">
        <is>
          <t>NO</t>
        </is>
      </c>
    </row>
    <row r="3484">
      <c r="A3484" s="5" t="inlineStr">
        <is>
          <t>351100300990194</t>
        </is>
      </c>
      <c r="B3484" s="5" t="inlineStr">
        <is>
          <t>CORNISA ROSADA 5.90M</t>
        </is>
      </c>
      <c r="C3484" s="5" t="inlineStr">
        <is>
          <t>TABLILLA PVC Y CORNISAS</t>
        </is>
      </c>
      <c r="D3484" s="11" t="n">
        <v>22</v>
      </c>
      <c r="E3484" s="12" t="n">
        <v>4036.74</v>
      </c>
      <c r="F3484" s="12" t="n">
        <v>57345.13</v>
      </c>
      <c r="G3484" s="14">
        <f>E3484/SUM(E$2:E$4165)</f>
        <v/>
      </c>
      <c r="H3484" s="14">
        <f>H3483+G3484</f>
        <v/>
      </c>
      <c r="I3484" s="5">
        <f>IF(H3484&lt;=p_rot_a,"A",IF(H3484&lt;=p_rot_b,"B","C"))</f>
        <v/>
      </c>
      <c r="J3484" s="5" t="inlineStr">
        <is>
          <t>NO</t>
        </is>
      </c>
    </row>
    <row r="3485">
      <c r="A3485" s="5" t="inlineStr">
        <is>
          <t>15176</t>
        </is>
      </c>
      <c r="B3485" s="5" t="inlineStr">
        <is>
          <t>TUBO LED 9W 600MM VIDRIO 110-240V 2100366</t>
        </is>
      </c>
      <c r="C3485" s="5" t="inlineStr">
        <is>
          <t>ACCESORIOS ELECTRICOS Y CABLES</t>
        </is>
      </c>
      <c r="D3485" s="11" t="n">
        <v>6</v>
      </c>
      <c r="E3485" s="12" t="n">
        <v>4029.7</v>
      </c>
      <c r="F3485" s="12" t="n">
        <v>10088.5</v>
      </c>
      <c r="G3485" s="14">
        <f>E3485/SUM(E$2:E$4165)</f>
        <v/>
      </c>
      <c r="H3485" s="14">
        <f>H3484+G3485</f>
        <v/>
      </c>
      <c r="I3485" s="5">
        <f>IF(H3485&lt;=p_rot_a,"A",IF(H3485&lt;=p_rot_b,"B","C"))</f>
        <v/>
      </c>
      <c r="J3485" s="5" t="inlineStr">
        <is>
          <t>NO</t>
        </is>
      </c>
    </row>
    <row r="3486">
      <c r="A3486" s="5" t="inlineStr">
        <is>
          <t>9733</t>
        </is>
      </c>
      <c r="B3486" s="5" t="inlineStr">
        <is>
          <t>TORNILLO CARROCERIA 3/8 X 3</t>
        </is>
      </c>
      <c r="C3486" s="5" t="inlineStr">
        <is>
          <t>TORNILLERIA</t>
        </is>
      </c>
      <c r="D3486" s="11" t="n">
        <v>38</v>
      </c>
      <c r="E3486" s="12" t="n">
        <v>4020.03</v>
      </c>
      <c r="F3486" s="12" t="n">
        <v>6693.81</v>
      </c>
      <c r="G3486" s="14">
        <f>E3486/SUM(E$2:E$4165)</f>
        <v/>
      </c>
      <c r="H3486" s="14">
        <f>H3485+G3486</f>
        <v/>
      </c>
      <c r="I3486" s="5">
        <f>IF(H3486&lt;=p_rot_a,"A",IF(H3486&lt;=p_rot_b,"B","C"))</f>
        <v/>
      </c>
      <c r="J3486" s="5" t="inlineStr">
        <is>
          <t>NO</t>
        </is>
      </c>
    </row>
    <row r="3487">
      <c r="A3487" s="5" t="inlineStr">
        <is>
          <t>351100300990786</t>
        </is>
      </c>
      <c r="B3487" s="5" t="inlineStr">
        <is>
          <t>TOTAL SIERRA CIRCULAR CALZADA 7 1/4 X 40 T TAC231415</t>
        </is>
      </c>
      <c r="C3487" s="5" t="inlineStr">
        <is>
          <t>FERRETERIA GENERAL</t>
        </is>
      </c>
      <c r="D3487" s="11" t="n">
        <v>3</v>
      </c>
      <c r="E3487" s="12" t="n">
        <v>4004.36</v>
      </c>
      <c r="F3487" s="12" t="n">
        <v>12827.51</v>
      </c>
      <c r="G3487" s="14">
        <f>E3487/SUM(E$2:E$4165)</f>
        <v/>
      </c>
      <c r="H3487" s="14">
        <f>H3486+G3487</f>
        <v/>
      </c>
      <c r="I3487" s="5">
        <f>IF(H3487&lt;=p_rot_a,"A",IF(H3487&lt;=p_rot_b,"B","C"))</f>
        <v/>
      </c>
      <c r="J3487" s="5" t="inlineStr">
        <is>
          <t>NO</t>
        </is>
      </c>
    </row>
    <row r="3488">
      <c r="A3488" s="5" t="inlineStr">
        <is>
          <t>71329</t>
        </is>
      </c>
      <c r="B3488" s="5" t="inlineStr">
        <is>
          <t>CLAVO ACERO 11/2 BOLSA 10U</t>
        </is>
      </c>
      <c r="C3488" s="5" t="inlineStr">
        <is>
          <t>FERRETERIA GENERAL</t>
        </is>
      </c>
      <c r="D3488" s="11" t="n">
        <v>251</v>
      </c>
      <c r="E3488" s="12" t="n">
        <v>3974.87</v>
      </c>
      <c r="F3488" s="12" t="n">
        <v>44360.77</v>
      </c>
      <c r="G3488" s="14">
        <f>E3488/SUM(E$2:E$4165)</f>
        <v/>
      </c>
      <c r="H3488" s="14">
        <f>H3487+G3488</f>
        <v/>
      </c>
      <c r="I3488" s="5">
        <f>IF(H3488&lt;=p_rot_a,"A",IF(H3488&lt;=p_rot_b,"B","C"))</f>
        <v/>
      </c>
      <c r="J3488" s="5" t="inlineStr">
        <is>
          <t>NO</t>
        </is>
      </c>
    </row>
    <row r="3489">
      <c r="A3489" s="5" t="inlineStr">
        <is>
          <t>73157</t>
        </is>
      </c>
      <c r="B3489" s="5" t="inlineStr">
        <is>
          <t>ESCUADRA MUEBLE 4X5</t>
        </is>
      </c>
      <c r="C3489" s="5" t="inlineStr">
        <is>
          <t>FERRETERIA GENERAL</t>
        </is>
      </c>
      <c r="D3489" s="11" t="n">
        <v>13</v>
      </c>
      <c r="E3489" s="12" t="n">
        <v>3967.06</v>
      </c>
      <c r="F3489" s="12" t="n">
        <v>6070.93</v>
      </c>
      <c r="G3489" s="14">
        <f>E3489/SUM(E$2:E$4165)</f>
        <v/>
      </c>
      <c r="H3489" s="14">
        <f>H3488+G3489</f>
        <v/>
      </c>
      <c r="I3489" s="5">
        <f>IF(H3489&lt;=p_rot_a,"A",IF(H3489&lt;=p_rot_b,"B","C"))</f>
        <v/>
      </c>
      <c r="J3489" s="5" t="inlineStr">
        <is>
          <t>NO</t>
        </is>
      </c>
    </row>
    <row r="3490">
      <c r="A3490" s="5" t="inlineStr">
        <is>
          <t>351100300992568</t>
        </is>
      </c>
      <c r="B3490" s="5" t="inlineStr">
        <is>
          <t>BASURERO 5 LITROS ACERO INOX 1 MILLON DE CICLONS CIERRE LENTO 94547 / 005</t>
        </is>
      </c>
      <c r="C3490" s="5" t="inlineStr">
        <is>
          <t>FERRETERIA GENERAL</t>
        </is>
      </c>
      <c r="D3490" s="11" t="n">
        <v>1</v>
      </c>
      <c r="E3490" s="12" t="n">
        <v>3958.2</v>
      </c>
      <c r="F3490" s="12" t="n">
        <v>13853.7</v>
      </c>
      <c r="G3490" s="14">
        <f>E3490/SUM(E$2:E$4165)</f>
        <v/>
      </c>
      <c r="H3490" s="14">
        <f>H3489+G3490</f>
        <v/>
      </c>
      <c r="I3490" s="5">
        <f>IF(H3490&lt;=p_rot_a,"A",IF(H3490&lt;=p_rot_b,"B","C"))</f>
        <v/>
      </c>
      <c r="J3490" s="5" t="inlineStr">
        <is>
          <t>NO</t>
        </is>
      </c>
    </row>
    <row r="3491">
      <c r="A3491" s="5" t="inlineStr">
        <is>
          <t>351100300991113</t>
        </is>
      </c>
      <c r="B3491" s="5" t="inlineStr">
        <is>
          <t>AKSI ESCUADRA CARPINTERO 6 PULG</t>
        </is>
      </c>
      <c r="C3491" s="5" t="inlineStr">
        <is>
          <t>FERRETERIA GENERAL</t>
        </is>
      </c>
      <c r="D3491" s="11" t="n">
        <v>6</v>
      </c>
      <c r="E3491" s="12" t="n">
        <v>3954.38</v>
      </c>
      <c r="F3491" s="12" t="n">
        <v>13151.12</v>
      </c>
      <c r="G3491" s="14">
        <f>E3491/SUM(E$2:E$4165)</f>
        <v/>
      </c>
      <c r="H3491" s="14">
        <f>H3490+G3491</f>
        <v/>
      </c>
      <c r="I3491" s="5">
        <f>IF(H3491&lt;=p_rot_a,"A",IF(H3491&lt;=p_rot_b,"B","C"))</f>
        <v/>
      </c>
      <c r="J3491" s="5" t="inlineStr">
        <is>
          <t>NO</t>
        </is>
      </c>
    </row>
    <row r="3492">
      <c r="A3492" s="5" t="inlineStr">
        <is>
          <t>351100300992570</t>
        </is>
      </c>
      <c r="B3492" s="5" t="inlineStr">
        <is>
          <t xml:space="preserve">ESCURRIDOR FLEXIBLE ACERO INOX 304 USO PESADO 50 X 33 CM </t>
        </is>
      </c>
      <c r="C3492" s="5" t="inlineStr">
        <is>
          <t>GRIFERIA - ACC. BAÑO Y COCINA</t>
        </is>
      </c>
      <c r="D3492" s="11" t="n">
        <v>8</v>
      </c>
      <c r="E3492" s="12" t="n">
        <v>3937.23</v>
      </c>
      <c r="F3492" s="12" t="n">
        <v>95099.23</v>
      </c>
      <c r="G3492" s="14">
        <f>E3492/SUM(E$2:E$4165)</f>
        <v/>
      </c>
      <c r="H3492" s="14">
        <f>H3491+G3492</f>
        <v/>
      </c>
      <c r="I3492" s="5">
        <f>IF(H3492&lt;=p_rot_a,"A",IF(H3492&lt;=p_rot_b,"B","C"))</f>
        <v/>
      </c>
      <c r="J3492" s="5" t="inlineStr">
        <is>
          <t>NO</t>
        </is>
      </c>
    </row>
    <row r="3493">
      <c r="A3493" s="5" t="inlineStr">
        <is>
          <t>30626</t>
        </is>
      </c>
      <c r="B3493" s="5" t="inlineStr">
        <is>
          <t>CAUTIN 100W MIYAKO</t>
        </is>
      </c>
      <c r="C3493" s="5" t="inlineStr">
        <is>
          <t>ACCESORIOS ELECTRICOS Y CABLES</t>
        </is>
      </c>
      <c r="D3493" s="11" t="n">
        <v>3</v>
      </c>
      <c r="E3493" s="12" t="n">
        <v>3934.37</v>
      </c>
      <c r="F3493" s="12" t="n">
        <v>13770.29</v>
      </c>
      <c r="G3493" s="14">
        <f>E3493/SUM(E$2:E$4165)</f>
        <v/>
      </c>
      <c r="H3493" s="14">
        <f>H3492+G3493</f>
        <v/>
      </c>
      <c r="I3493" s="5">
        <f>IF(H3493&lt;=p_rot_a,"A",IF(H3493&lt;=p_rot_b,"B","C"))</f>
        <v/>
      </c>
      <c r="J3493" s="5" t="inlineStr">
        <is>
          <t>NO</t>
        </is>
      </c>
    </row>
    <row r="3494">
      <c r="A3494" s="5" t="inlineStr">
        <is>
          <t>351100300991162</t>
        </is>
      </c>
      <c r="B3494" s="5" t="inlineStr">
        <is>
          <t xml:space="preserve">PFISTER CACHERA FREGADERO 135-2000 </t>
        </is>
      </c>
      <c r="C3494" s="5" t="inlineStr">
        <is>
          <t>GRIFERIA - ACC. BAÑO Y COCINA</t>
        </is>
      </c>
      <c r="D3494" s="11" t="n">
        <v>1</v>
      </c>
      <c r="E3494" s="12" t="n">
        <v>3929.41</v>
      </c>
      <c r="F3494" s="12" t="n">
        <v>18984.61</v>
      </c>
      <c r="G3494" s="14">
        <f>E3494/SUM(E$2:E$4165)</f>
        <v/>
      </c>
      <c r="H3494" s="14">
        <f>H3493+G3494</f>
        <v/>
      </c>
      <c r="I3494" s="5">
        <f>IF(H3494&lt;=p_rot_a,"A",IF(H3494&lt;=p_rot_b,"B","C"))</f>
        <v/>
      </c>
      <c r="J3494" s="5" t="inlineStr">
        <is>
          <t>NO</t>
        </is>
      </c>
    </row>
    <row r="3495">
      <c r="A3495" s="5" t="inlineStr">
        <is>
          <t>351100300990466</t>
        </is>
      </c>
      <c r="B3495" s="5" t="inlineStr">
        <is>
          <t>TOTAL NIVEL ALUMINIO 180CM / 72 TMT21806 TMT218086</t>
        </is>
      </c>
      <c r="C3495" s="5" t="inlineStr">
        <is>
          <t>FERRETERIA GENERAL</t>
        </is>
      </c>
      <c r="D3495" s="11" t="n">
        <v>1</v>
      </c>
      <c r="E3495" s="12" t="n">
        <v>3913.9</v>
      </c>
      <c r="F3495" s="12" t="n">
        <v>13542.19</v>
      </c>
      <c r="G3495" s="14">
        <f>E3495/SUM(E$2:E$4165)</f>
        <v/>
      </c>
      <c r="H3495" s="14">
        <f>H3494+G3495</f>
        <v/>
      </c>
      <c r="I3495" s="5">
        <f>IF(H3495&lt;=p_rot_a,"A",IF(H3495&lt;=p_rot_b,"B","C"))</f>
        <v/>
      </c>
      <c r="J3495" s="5" t="inlineStr">
        <is>
          <t>NO</t>
        </is>
      </c>
    </row>
    <row r="3496">
      <c r="A3496" s="5" t="inlineStr">
        <is>
          <t>1108236</t>
        </is>
      </c>
      <c r="B3496" s="5" t="inlineStr">
        <is>
          <t>TOTAL CEPILLO ELECTRICO 3 1/4 X 3MM 10502 UTL1108236</t>
        </is>
      </c>
      <c r="C3496" s="5" t="inlineStr">
        <is>
          <t>SIN CATEGORIA</t>
        </is>
      </c>
      <c r="D3496" s="11" t="n">
        <v>1</v>
      </c>
      <c r="E3496" s="12" t="n">
        <v>3906.7</v>
      </c>
      <c r="F3496" s="12" t="n">
        <v>41507.23</v>
      </c>
      <c r="G3496" s="14">
        <f>E3496/SUM(E$2:E$4165)</f>
        <v/>
      </c>
      <c r="H3496" s="14">
        <f>H3495+G3496</f>
        <v/>
      </c>
      <c r="I3496" s="5">
        <f>IF(H3496&lt;=p_rot_a,"A",IF(H3496&lt;=p_rot_b,"B","C"))</f>
        <v/>
      </c>
      <c r="J3496" s="5" t="inlineStr">
        <is>
          <t>NO</t>
        </is>
      </c>
    </row>
    <row r="3497">
      <c r="A3497" s="5" t="inlineStr">
        <is>
          <t>72920</t>
        </is>
      </c>
      <c r="B3497" s="5" t="inlineStr">
        <is>
          <t>SHELDRAK DESENGRASANTE MOTOR 1L</t>
        </is>
      </c>
      <c r="C3497" s="5" t="inlineStr">
        <is>
          <t>FERRETERIA GENERAL</t>
        </is>
      </c>
      <c r="D3497" s="11" t="n">
        <v>6</v>
      </c>
      <c r="E3497" s="12" t="n">
        <v>3889.94</v>
      </c>
      <c r="F3497" s="12" t="n">
        <v>13614.8</v>
      </c>
      <c r="G3497" s="14">
        <f>E3497/SUM(E$2:E$4165)</f>
        <v/>
      </c>
      <c r="H3497" s="14">
        <f>H3496+G3497</f>
        <v/>
      </c>
      <c r="I3497" s="5">
        <f>IF(H3497&lt;=p_rot_a,"A",IF(H3497&lt;=p_rot_b,"B","C"))</f>
        <v/>
      </c>
      <c r="J3497" s="5" t="inlineStr">
        <is>
          <t>NO</t>
        </is>
      </c>
    </row>
    <row r="3498">
      <c r="A3498" s="5" t="inlineStr">
        <is>
          <t>PINT-PS-0004</t>
        </is>
      </c>
      <c r="B3498" s="5" t="inlineStr">
        <is>
          <t>BOSNY SPRAY AZUL OSCURO SB-21</t>
        </is>
      </c>
      <c r="C3498" s="5" t="inlineStr">
        <is>
          <t>PINTURA SPRAY</t>
        </is>
      </c>
      <c r="D3498" s="11" t="n">
        <v>5</v>
      </c>
      <c r="E3498" s="12" t="n">
        <v>3884.5</v>
      </c>
      <c r="F3498" s="12" t="n">
        <v>13595.75</v>
      </c>
      <c r="G3498" s="14">
        <f>E3498/SUM(E$2:E$4165)</f>
        <v/>
      </c>
      <c r="H3498" s="14">
        <f>H3497+G3498</f>
        <v/>
      </c>
      <c r="I3498" s="5">
        <f>IF(H3498&lt;=p_rot_a,"A",IF(H3498&lt;=p_rot_b,"B","C"))</f>
        <v/>
      </c>
      <c r="J3498" s="5" t="inlineStr">
        <is>
          <t>NO</t>
        </is>
      </c>
    </row>
    <row r="3499">
      <c r="A3499" s="5" t="inlineStr">
        <is>
          <t>11110</t>
        </is>
      </c>
      <c r="B3499" s="5" t="inlineStr">
        <is>
          <t xml:space="preserve">ASPERSION DUCHA PLASTICA CROMADO C/ BRAZO # 490 </t>
        </is>
      </c>
      <c r="C3499" s="5" t="inlineStr">
        <is>
          <t>GRIFERIA - ACC. BAÑO Y COCINA</t>
        </is>
      </c>
      <c r="D3499" s="11" t="n">
        <v>10</v>
      </c>
      <c r="E3499" s="12" t="n">
        <v>3882.47</v>
      </c>
      <c r="F3499" s="12" t="n">
        <v>10146.47</v>
      </c>
      <c r="G3499" s="14">
        <f>E3499/SUM(E$2:E$4165)</f>
        <v/>
      </c>
      <c r="H3499" s="14">
        <f>H3498+G3499</f>
        <v/>
      </c>
      <c r="I3499" s="5">
        <f>IF(H3499&lt;=p_rot_a,"A",IF(H3499&lt;=p_rot_b,"B","C"))</f>
        <v/>
      </c>
      <c r="J3499" s="5" t="inlineStr">
        <is>
          <t>NO</t>
        </is>
      </c>
    </row>
    <row r="3500">
      <c r="A3500" s="5" t="inlineStr">
        <is>
          <t>71433</t>
        </is>
      </c>
      <c r="B3500" s="5" t="inlineStr">
        <is>
          <t>BOTA DE HULE #39</t>
        </is>
      </c>
      <c r="C3500" s="5" t="inlineStr">
        <is>
          <t>FERRETERIA GENERAL</t>
        </is>
      </c>
      <c r="D3500" s="11" t="n">
        <v>1</v>
      </c>
      <c r="E3500" s="12" t="n">
        <v>3878.45</v>
      </c>
      <c r="F3500" s="12" t="n">
        <v>8864.799999999999</v>
      </c>
      <c r="G3500" s="14">
        <f>E3500/SUM(E$2:E$4165)</f>
        <v/>
      </c>
      <c r="H3500" s="14">
        <f>H3499+G3500</f>
        <v/>
      </c>
      <c r="I3500" s="5">
        <f>IF(H3500&lt;=p_rot_a,"A",IF(H3500&lt;=p_rot_b,"B","C"))</f>
        <v/>
      </c>
      <c r="J3500" s="5" t="inlineStr">
        <is>
          <t>NO</t>
        </is>
      </c>
    </row>
    <row r="3501">
      <c r="A3501" s="5" t="inlineStr">
        <is>
          <t>71990</t>
        </is>
      </c>
      <c r="B3501" s="5" t="inlineStr">
        <is>
          <t xml:space="preserve">IMPERCURE CURADOR SIN MEMBRANA PARA CONCRETO </t>
        </is>
      </c>
      <c r="C3501" s="5" t="inlineStr">
        <is>
          <t>FERRETERIA GENERAL</t>
        </is>
      </c>
      <c r="D3501" s="11" t="n">
        <v>3</v>
      </c>
      <c r="E3501" s="12" t="n">
        <v>3870.6</v>
      </c>
      <c r="F3501" s="12" t="n">
        <v>16772.61</v>
      </c>
      <c r="G3501" s="14">
        <f>E3501/SUM(E$2:E$4165)</f>
        <v/>
      </c>
      <c r="H3501" s="14">
        <f>H3500+G3501</f>
        <v/>
      </c>
      <c r="I3501" s="5">
        <f>IF(H3501&lt;=p_rot_a,"A",IF(H3501&lt;=p_rot_b,"B","C"))</f>
        <v/>
      </c>
      <c r="J3501" s="5" t="inlineStr">
        <is>
          <t>NO</t>
        </is>
      </c>
    </row>
    <row r="3502">
      <c r="A3502" s="5" t="inlineStr">
        <is>
          <t>9149</t>
        </is>
      </c>
      <c r="B3502" s="5" t="inlineStr">
        <is>
          <t>$$ VIEJO UNION CONDUIT 3/4 LIVIANO</t>
        </is>
      </c>
      <c r="C3502" s="5" t="inlineStr">
        <is>
          <t>ACCESORIOS ELECTRICOS Y CABLES</t>
        </is>
      </c>
      <c r="D3502" s="11" t="n">
        <v>87</v>
      </c>
      <c r="E3502" s="12" t="n">
        <v>3859.13</v>
      </c>
      <c r="F3502" s="12" t="n">
        <v>9562.5</v>
      </c>
      <c r="G3502" s="14">
        <f>E3502/SUM(E$2:E$4165)</f>
        <v/>
      </c>
      <c r="H3502" s="14">
        <f>H3501+G3502</f>
        <v/>
      </c>
      <c r="I3502" s="5">
        <f>IF(H3502&lt;=p_rot_a,"A",IF(H3502&lt;=p_rot_b,"B","C"))</f>
        <v/>
      </c>
      <c r="J3502" s="5" t="inlineStr">
        <is>
          <t>NO</t>
        </is>
      </c>
    </row>
    <row r="3503">
      <c r="A3503" s="5" t="inlineStr">
        <is>
          <t>71373</t>
        </is>
      </c>
      <c r="B3503" s="5" t="inlineStr">
        <is>
          <t>TORNILLO HEXAGONAL 5/16 X 1 1/2</t>
        </is>
      </c>
      <c r="C3503" s="5" t="inlineStr">
        <is>
          <t>TORNILLERIA</t>
        </is>
      </c>
      <c r="D3503" s="11" t="n">
        <v>19</v>
      </c>
      <c r="E3503" s="12" t="n">
        <v>3849.59</v>
      </c>
      <c r="F3503" s="12" t="n">
        <v>5036.35</v>
      </c>
      <c r="G3503" s="14">
        <f>E3503/SUM(E$2:E$4165)</f>
        <v/>
      </c>
      <c r="H3503" s="14">
        <f>H3502+G3503</f>
        <v/>
      </c>
      <c r="I3503" s="5">
        <f>IF(H3503&lt;=p_rot_a,"A",IF(H3503&lt;=p_rot_b,"B","C"))</f>
        <v/>
      </c>
      <c r="J3503" s="5" t="inlineStr">
        <is>
          <t>NO</t>
        </is>
      </c>
    </row>
    <row r="3504">
      <c r="A3504" s="5" t="inlineStr">
        <is>
          <t>71491</t>
        </is>
      </c>
      <c r="B3504" s="5" t="inlineStr">
        <is>
          <t>TAPON HULE CUADRADO 1 1/2 X 1 1/2</t>
        </is>
      </c>
      <c r="C3504" s="5" t="inlineStr">
        <is>
          <t>FERRETERIA GENERAL</t>
        </is>
      </c>
      <c r="D3504" s="11" t="n">
        <v>22</v>
      </c>
      <c r="E3504" s="12" t="n">
        <v>3846.89</v>
      </c>
      <c r="F3504" s="12" t="n">
        <v>4823.03</v>
      </c>
      <c r="G3504" s="14">
        <f>E3504/SUM(E$2:E$4165)</f>
        <v/>
      </c>
      <c r="H3504" s="14">
        <f>H3503+G3504</f>
        <v/>
      </c>
      <c r="I3504" s="5">
        <f>IF(H3504&lt;=p_rot_a,"A",IF(H3504&lt;=p_rot_b,"B","C"))</f>
        <v/>
      </c>
      <c r="J3504" s="5" t="inlineStr">
        <is>
          <t>NO</t>
        </is>
      </c>
    </row>
    <row r="3505">
      <c r="A3505" s="5" t="inlineStr">
        <is>
          <t>9119</t>
        </is>
      </c>
      <c r="B3505" s="5" t="inlineStr">
        <is>
          <t>YEE 11/2 PVC</t>
        </is>
      </c>
      <c r="C3505" s="5" t="inlineStr">
        <is>
          <t>TUBERIA PVC, CANOAS Y ACCESORIOS</t>
        </is>
      </c>
      <c r="D3505" s="11" t="n">
        <v>10</v>
      </c>
      <c r="E3505" s="12" t="n">
        <v>3842.95</v>
      </c>
      <c r="F3505" s="12" t="n">
        <v>8857.950000000001</v>
      </c>
      <c r="G3505" s="14">
        <f>E3505/SUM(E$2:E$4165)</f>
        <v/>
      </c>
      <c r="H3505" s="14">
        <f>H3504+G3505</f>
        <v/>
      </c>
      <c r="I3505" s="5">
        <f>IF(H3505&lt;=p_rot_a,"A",IF(H3505&lt;=p_rot_b,"B","C"))</f>
        <v/>
      </c>
      <c r="J3505" s="5" t="inlineStr">
        <is>
          <t>NO</t>
        </is>
      </c>
    </row>
    <row r="3506">
      <c r="A3506" s="5" t="inlineStr">
        <is>
          <t>7957</t>
        </is>
      </c>
      <c r="B3506" s="5" t="inlineStr">
        <is>
          <t>FLANGER PLAST ABIERTO 3/4</t>
        </is>
      </c>
      <c r="C3506" s="5" t="inlineStr">
        <is>
          <t>FERRETERIA GENERAL</t>
        </is>
      </c>
      <c r="D3506" s="11" t="n">
        <v>22</v>
      </c>
      <c r="E3506" s="12" t="n">
        <v>3841.98</v>
      </c>
      <c r="F3506" s="12" t="n">
        <v>13459.47</v>
      </c>
      <c r="G3506" s="14">
        <f>E3506/SUM(E$2:E$4165)</f>
        <v/>
      </c>
      <c r="H3506" s="14">
        <f>H3505+G3506</f>
        <v/>
      </c>
      <c r="I3506" s="5">
        <f>IF(H3506&lt;=p_rot_a,"A",IF(H3506&lt;=p_rot_b,"B","C"))</f>
        <v/>
      </c>
      <c r="J3506" s="5" t="inlineStr">
        <is>
          <t>NO</t>
        </is>
      </c>
    </row>
    <row r="3507">
      <c r="A3507" s="5" t="inlineStr">
        <is>
          <t>30261</t>
        </is>
      </c>
      <c r="B3507" s="5" t="inlineStr">
        <is>
          <t>TOTAL ADAPTADOR P/PUNTAS 2 PCS  TAC462601</t>
        </is>
      </c>
      <c r="C3507" s="5" t="inlineStr">
        <is>
          <t>FERRETERIA GENERAL</t>
        </is>
      </c>
      <c r="D3507" s="11" t="n">
        <v>4</v>
      </c>
      <c r="E3507" s="12" t="n">
        <v>3839.61</v>
      </c>
      <c r="F3507" s="12" t="n">
        <v>9026.549999999999</v>
      </c>
      <c r="G3507" s="14">
        <f>E3507/SUM(E$2:E$4165)</f>
        <v/>
      </c>
      <c r="H3507" s="14">
        <f>H3506+G3507</f>
        <v/>
      </c>
      <c r="I3507" s="5">
        <f>IF(H3507&lt;=p_rot_a,"A",IF(H3507&lt;=p_rot_b,"B","C"))</f>
        <v/>
      </c>
      <c r="J3507" s="5" t="inlineStr">
        <is>
          <t>NO</t>
        </is>
      </c>
    </row>
    <row r="3508">
      <c r="A3508" s="5" t="inlineStr">
        <is>
          <t>73003</t>
        </is>
      </c>
      <c r="B3508" s="5" t="inlineStr">
        <is>
          <t>VESLEE COOLANT DETECTOR DE FUGAS GALON</t>
        </is>
      </c>
      <c r="C3508" s="5" t="inlineStr">
        <is>
          <t>FERRETERIA GENERAL</t>
        </is>
      </c>
      <c r="D3508" s="11" t="n">
        <v>3</v>
      </c>
      <c r="E3508" s="12" t="n">
        <v>3832.47</v>
      </c>
      <c r="F3508" s="12" t="n">
        <v>8205.610000000001</v>
      </c>
      <c r="G3508" s="14">
        <f>E3508/SUM(E$2:E$4165)</f>
        <v/>
      </c>
      <c r="H3508" s="14">
        <f>H3507+G3508</f>
        <v/>
      </c>
      <c r="I3508" s="5">
        <f>IF(H3508&lt;=p_rot_a,"A",IF(H3508&lt;=p_rot_b,"B","C"))</f>
        <v/>
      </c>
      <c r="J3508" s="5" t="inlineStr">
        <is>
          <t>NO</t>
        </is>
      </c>
    </row>
    <row r="3509">
      <c r="A3509" s="5" t="inlineStr">
        <is>
          <t>7969</t>
        </is>
      </c>
      <c r="B3509" s="5" t="inlineStr">
        <is>
          <t>ARANDELA PLASTICA PARA TECHO BOLSA 1/4kg</t>
        </is>
      </c>
      <c r="C3509" s="5" t="inlineStr">
        <is>
          <t>TORNILLERIA</t>
        </is>
      </c>
      <c r="D3509" s="11" t="n">
        <v>5</v>
      </c>
      <c r="E3509" s="12" t="n">
        <v>3824.2</v>
      </c>
      <c r="F3509" s="12" t="n">
        <v>6597.33</v>
      </c>
      <c r="G3509" s="14">
        <f>E3509/SUM(E$2:E$4165)</f>
        <v/>
      </c>
      <c r="H3509" s="14">
        <f>H3508+G3509</f>
        <v/>
      </c>
      <c r="I3509" s="5">
        <f>IF(H3509&lt;=p_rot_a,"A",IF(H3509&lt;=p_rot_b,"B","C"))</f>
        <v/>
      </c>
      <c r="J3509" s="5" t="inlineStr">
        <is>
          <t>NO</t>
        </is>
      </c>
    </row>
    <row r="3510">
      <c r="A3510" s="5" t="inlineStr">
        <is>
          <t>15190</t>
        </is>
      </c>
      <c r="B3510" s="5" t="inlineStr">
        <is>
          <t>TOTAL TIJERA HOJALATERO 12 THT524121</t>
        </is>
      </c>
      <c r="C3510" s="5" t="inlineStr">
        <is>
          <t>FERRETERIA GENERAL</t>
        </is>
      </c>
      <c r="D3510" s="11" t="n">
        <v>3</v>
      </c>
      <c r="E3510" s="12" t="n">
        <v>3804.25</v>
      </c>
      <c r="F3510" s="12" t="n">
        <v>11764.75</v>
      </c>
      <c r="G3510" s="14">
        <f>E3510/SUM(E$2:E$4165)</f>
        <v/>
      </c>
      <c r="H3510" s="14">
        <f>H3509+G3510</f>
        <v/>
      </c>
      <c r="I3510" s="5">
        <f>IF(H3510&lt;=p_rot_a,"A",IF(H3510&lt;=p_rot_b,"B","C"))</f>
        <v/>
      </c>
      <c r="J3510" s="5" t="inlineStr">
        <is>
          <t>NO</t>
        </is>
      </c>
    </row>
    <row r="3511">
      <c r="A3511" s="5" t="inlineStr">
        <is>
          <t>351100300991065</t>
        </is>
      </c>
      <c r="B3511" s="5" t="inlineStr">
        <is>
          <t>LORENZETTI LLAVE LAVATORIO ORO ROSA PICO ALTO FLATT 7110059</t>
        </is>
      </c>
      <c r="C3511" s="5" t="inlineStr">
        <is>
          <t>SIN CATEGORIA</t>
        </is>
      </c>
      <c r="D3511" s="11" t="n">
        <v>1</v>
      </c>
      <c r="E3511" s="12" t="n">
        <v>3803.75</v>
      </c>
      <c r="F3511" s="12" t="n">
        <v>19018.75</v>
      </c>
      <c r="G3511" s="14">
        <f>E3511/SUM(E$2:E$4165)</f>
        <v/>
      </c>
      <c r="H3511" s="14">
        <f>H3510+G3511</f>
        <v/>
      </c>
      <c r="I3511" s="5">
        <f>IF(H3511&lt;=p_rot_a,"A",IF(H3511&lt;=p_rot_b,"B","C"))</f>
        <v/>
      </c>
      <c r="J3511" s="5" t="inlineStr">
        <is>
          <t>NO</t>
        </is>
      </c>
    </row>
    <row r="3512">
      <c r="A3512" s="5" t="inlineStr">
        <is>
          <t>73052</t>
        </is>
      </c>
      <c r="B3512" s="5" t="inlineStr">
        <is>
          <t>PROBADOR CORRIENTE DIRECTA 6V-12V</t>
        </is>
      </c>
      <c r="C3512" s="5" t="inlineStr">
        <is>
          <t>FERRETERIA GENERAL</t>
        </is>
      </c>
      <c r="D3512" s="11" t="n">
        <v>5</v>
      </c>
      <c r="E3512" s="12" t="n">
        <v>3767.94</v>
      </c>
      <c r="F3512" s="12" t="n">
        <v>10371.05</v>
      </c>
      <c r="G3512" s="14">
        <f>E3512/SUM(E$2:E$4165)</f>
        <v/>
      </c>
      <c r="H3512" s="14">
        <f>H3511+G3512</f>
        <v/>
      </c>
      <c r="I3512" s="5">
        <f>IF(H3512&lt;=p_rot_a,"A",IF(H3512&lt;=p_rot_b,"B","C"))</f>
        <v/>
      </c>
      <c r="J3512" s="5" t="inlineStr">
        <is>
          <t>NO</t>
        </is>
      </c>
    </row>
    <row r="3513">
      <c r="A3513" s="5" t="inlineStr">
        <is>
          <t>60100011</t>
        </is>
      </c>
      <c r="B3513" s="5" t="inlineStr">
        <is>
          <t>$$ BOMBILLO LED DIMEABLE 12W E27 100-240V WELLMAX</t>
        </is>
      </c>
      <c r="C3513" s="5" t="inlineStr">
        <is>
          <t>SIN CATEGORIA</t>
        </is>
      </c>
      <c r="D3513" s="11" t="n">
        <v>6</v>
      </c>
      <c r="E3513" s="12" t="n">
        <v>3765.98</v>
      </c>
      <c r="F3513" s="12" t="n">
        <v>13728.98</v>
      </c>
      <c r="G3513" s="14">
        <f>E3513/SUM(E$2:E$4165)</f>
        <v/>
      </c>
      <c r="H3513" s="14">
        <f>H3512+G3513</f>
        <v/>
      </c>
      <c r="I3513" s="5">
        <f>IF(H3513&lt;=p_rot_a,"A",IF(H3513&lt;=p_rot_b,"B","C"))</f>
        <v/>
      </c>
      <c r="J3513" s="5" t="inlineStr">
        <is>
          <t>NO</t>
        </is>
      </c>
    </row>
    <row r="3514">
      <c r="A3514" s="5" t="inlineStr">
        <is>
          <t>420420946</t>
        </is>
      </c>
      <c r="B3514" s="5" t="inlineStr">
        <is>
          <t>PROTECTO PROTECHOS ROJO 618 1 GL (3.785L)</t>
        </is>
      </c>
      <c r="C3514" s="5" t="inlineStr">
        <is>
          <t>SIN CATEGORIA</t>
        </is>
      </c>
      <c r="D3514" s="11" t="n">
        <v>1</v>
      </c>
      <c r="E3514" s="12" t="n">
        <v>3762.35</v>
      </c>
      <c r="F3514" s="12" t="n">
        <v>13505.87</v>
      </c>
      <c r="G3514" s="14">
        <f>E3514/SUM(E$2:E$4165)</f>
        <v/>
      </c>
      <c r="H3514" s="14">
        <f>H3513+G3514</f>
        <v/>
      </c>
      <c r="I3514" s="5">
        <f>IF(H3514&lt;=p_rot_a,"A",IF(H3514&lt;=p_rot_b,"B","C"))</f>
        <v/>
      </c>
      <c r="J3514" s="5" t="inlineStr">
        <is>
          <t>NO</t>
        </is>
      </c>
    </row>
    <row r="3515">
      <c r="A3515" s="5" t="inlineStr">
        <is>
          <t>351100300991262</t>
        </is>
      </c>
      <c r="B3515" s="5" t="inlineStr">
        <is>
          <t>PROTECTO ESMALTE FAST DRY AMARILLO JOHN DEER 1/4</t>
        </is>
      </c>
      <c r="C3515" s="5" t="inlineStr">
        <is>
          <t>SIN CATEGORIA</t>
        </is>
      </c>
      <c r="D3515" s="11" t="n">
        <v>2</v>
      </c>
      <c r="E3515" s="12" t="n">
        <v>3760.47</v>
      </c>
      <c r="F3515" s="12" t="n">
        <v>14935.73</v>
      </c>
      <c r="G3515" s="14">
        <f>E3515/SUM(E$2:E$4165)</f>
        <v/>
      </c>
      <c r="H3515" s="14">
        <f>H3514+G3515</f>
        <v/>
      </c>
      <c r="I3515" s="5">
        <f>IF(H3515&lt;=p_rot_a,"A",IF(H3515&lt;=p_rot_b,"B","C"))</f>
        <v/>
      </c>
      <c r="J3515" s="5" t="inlineStr">
        <is>
          <t>NO</t>
        </is>
      </c>
    </row>
    <row r="3516">
      <c r="A3516" s="5" t="inlineStr">
        <is>
          <t>72766</t>
        </is>
      </c>
      <c r="B3516" s="5" t="inlineStr">
        <is>
          <t>REMACHE 5/32 X 1/2 BLIND RIVETS 20 UNI</t>
        </is>
      </c>
      <c r="C3516" s="5" t="inlineStr">
        <is>
          <t>FERRETERIA GENERAL</t>
        </is>
      </c>
      <c r="D3516" s="11" t="n">
        <v>30</v>
      </c>
      <c r="E3516" s="12" t="n">
        <v>3757.07</v>
      </c>
      <c r="F3516" s="12" t="n">
        <v>6586.31</v>
      </c>
      <c r="G3516" s="14">
        <f>E3516/SUM(E$2:E$4165)</f>
        <v/>
      </c>
      <c r="H3516" s="14">
        <f>H3515+G3516</f>
        <v/>
      </c>
      <c r="I3516" s="5">
        <f>IF(H3516&lt;=p_rot_a,"A",IF(H3516&lt;=p_rot_b,"B","C"))</f>
        <v/>
      </c>
      <c r="J3516" s="5" t="inlineStr">
        <is>
          <t>NO</t>
        </is>
      </c>
    </row>
    <row r="3517">
      <c r="A3517" s="5" t="inlineStr">
        <is>
          <t>351100300991779</t>
        </is>
      </c>
      <c r="B3517" s="5" t="inlineStr">
        <is>
          <t>PRETUL CAHA HERRAMIENTAS 13 PULG BROCHE AMRILLO CHP-13P</t>
        </is>
      </c>
      <c r="C3517" s="5" t="inlineStr">
        <is>
          <t>FERRETERIA GENERAL</t>
        </is>
      </c>
      <c r="D3517" s="11" t="n">
        <v>5</v>
      </c>
      <c r="E3517" s="12" t="n">
        <v>3756.57</v>
      </c>
      <c r="F3517" s="12" t="n">
        <v>11798.33</v>
      </c>
      <c r="G3517" s="14">
        <f>E3517/SUM(E$2:E$4165)</f>
        <v/>
      </c>
      <c r="H3517" s="14">
        <f>H3516+G3517</f>
        <v/>
      </c>
      <c r="I3517" s="5">
        <f>IF(H3517&lt;=p_rot_a,"A",IF(H3517&lt;=p_rot_b,"B","C"))</f>
        <v/>
      </c>
      <c r="J3517" s="5" t="inlineStr">
        <is>
          <t>NO</t>
        </is>
      </c>
    </row>
    <row r="3518">
      <c r="A3518" s="5" t="inlineStr">
        <is>
          <t>30645</t>
        </is>
      </c>
      <c r="B3518" s="5" t="inlineStr">
        <is>
          <t xml:space="preserve">$$ AMARRA PLASTICA BLANCA 20 </t>
        </is>
      </c>
      <c r="C3518" s="5" t="inlineStr">
        <is>
          <t>FERRETERIA GENERAL</t>
        </is>
      </c>
      <c r="D3518" s="11" t="n">
        <v>95</v>
      </c>
      <c r="E3518" s="12" t="n">
        <v>3753.9</v>
      </c>
      <c r="F3518" s="12" t="n">
        <v>12560.26</v>
      </c>
      <c r="G3518" s="14">
        <f>E3518/SUM(E$2:E$4165)</f>
        <v/>
      </c>
      <c r="H3518" s="14">
        <f>H3517+G3518</f>
        <v/>
      </c>
      <c r="I3518" s="5">
        <f>IF(H3518&lt;=p_rot_a,"A",IF(H3518&lt;=p_rot_b,"B","C"))</f>
        <v/>
      </c>
      <c r="J3518" s="5" t="inlineStr">
        <is>
          <t>NO</t>
        </is>
      </c>
    </row>
    <row r="3519">
      <c r="A3519" s="5" t="inlineStr">
        <is>
          <t>72565</t>
        </is>
      </c>
      <c r="B3519" s="5" t="inlineStr">
        <is>
          <t>LLAVIN GAVETA OVALADO GATO 1560</t>
        </is>
      </c>
      <c r="C3519" s="5" t="inlineStr">
        <is>
          <t>FERRETERIA GENERAL</t>
        </is>
      </c>
      <c r="D3519" s="11" t="n">
        <v>11</v>
      </c>
      <c r="E3519" s="12" t="n">
        <v>3736.22</v>
      </c>
      <c r="F3519" s="12" t="n">
        <v>12980.84</v>
      </c>
      <c r="G3519" s="14">
        <f>E3519/SUM(E$2:E$4165)</f>
        <v/>
      </c>
      <c r="H3519" s="14">
        <f>H3518+G3519</f>
        <v/>
      </c>
      <c r="I3519" s="5">
        <f>IF(H3519&lt;=p_rot_a,"A",IF(H3519&lt;=p_rot_b,"B","C"))</f>
        <v/>
      </c>
      <c r="J3519" s="5" t="inlineStr">
        <is>
          <t>NO</t>
        </is>
      </c>
    </row>
    <row r="3520">
      <c r="A3520" s="5" t="inlineStr">
        <is>
          <t>72315</t>
        </is>
      </c>
      <c r="B3520" s="5" t="inlineStr">
        <is>
          <t>TAPON HULE CUADRADO 3/4 X 3/4</t>
        </is>
      </c>
      <c r="C3520" s="5" t="inlineStr">
        <is>
          <t>FERRETERIA GENERAL</t>
        </is>
      </c>
      <c r="D3520" s="11" t="n">
        <v>72</v>
      </c>
      <c r="E3520" s="12" t="n">
        <v>3730.5</v>
      </c>
      <c r="F3520" s="12" t="n">
        <v>6361.38</v>
      </c>
      <c r="G3520" s="14">
        <f>E3520/SUM(E$2:E$4165)</f>
        <v/>
      </c>
      <c r="H3520" s="14">
        <f>H3519+G3520</f>
        <v/>
      </c>
      <c r="I3520" s="5">
        <f>IF(H3520&lt;=p_rot_a,"A",IF(H3520&lt;=p_rot_b,"B","C"))</f>
        <v/>
      </c>
      <c r="J3520" s="5" t="inlineStr">
        <is>
          <t>NO</t>
        </is>
      </c>
    </row>
    <row r="3521">
      <c r="A3521" s="5" t="inlineStr">
        <is>
          <t>351100300992534</t>
        </is>
      </c>
      <c r="B3521" s="5" t="inlineStr">
        <is>
          <t>VOLTECK EXTENSION USO RUDO 12M ER-12X16</t>
        </is>
      </c>
      <c r="C3521" s="5" t="inlineStr">
        <is>
          <t>ACCESORIOS ELECTRICOS Y CABLES</t>
        </is>
      </c>
      <c r="D3521" s="11" t="n">
        <v>2</v>
      </c>
      <c r="E3521" s="12" t="n">
        <v>3724.5</v>
      </c>
      <c r="F3521" s="12" t="n">
        <v>11524.5</v>
      </c>
      <c r="G3521" s="14">
        <f>E3521/SUM(E$2:E$4165)</f>
        <v/>
      </c>
      <c r="H3521" s="14">
        <f>H3520+G3521</f>
        <v/>
      </c>
      <c r="I3521" s="5">
        <f>IF(H3521&lt;=p_rot_a,"A",IF(H3521&lt;=p_rot_b,"B","C"))</f>
        <v/>
      </c>
      <c r="J3521" s="5" t="inlineStr">
        <is>
          <t>NO</t>
        </is>
      </c>
    </row>
    <row r="3522">
      <c r="A3522" s="5" t="inlineStr">
        <is>
          <t>30517</t>
        </is>
      </c>
      <c r="B3522" s="5" t="inlineStr">
        <is>
          <t>$$ AMARRA PLASTICA BLANCA 18</t>
        </is>
      </c>
      <c r="C3522" s="5" t="inlineStr">
        <is>
          <t>FERRETERIA GENERAL</t>
        </is>
      </c>
      <c r="D3522" s="11" t="n">
        <v>108</v>
      </c>
      <c r="E3522" s="12" t="n">
        <v>3719.42</v>
      </c>
      <c r="F3522" s="12" t="n">
        <v>11486.67</v>
      </c>
      <c r="G3522" s="14">
        <f>E3522/SUM(E$2:E$4165)</f>
        <v/>
      </c>
      <c r="H3522" s="14">
        <f>H3521+G3522</f>
        <v/>
      </c>
      <c r="I3522" s="5">
        <f>IF(H3522&lt;=p_rot_a,"A",IF(H3522&lt;=p_rot_b,"B","C"))</f>
        <v/>
      </c>
      <c r="J3522" s="5" t="inlineStr">
        <is>
          <t>NO</t>
        </is>
      </c>
    </row>
    <row r="3523">
      <c r="A3523" s="5" t="inlineStr">
        <is>
          <t>72832</t>
        </is>
      </c>
      <c r="B3523" s="5" t="inlineStr">
        <is>
          <t>ACEITE 3 EN 1 3OZ</t>
        </is>
      </c>
      <c r="C3523" s="5" t="inlineStr">
        <is>
          <t>FERRETERIA GENERAL</t>
        </is>
      </c>
      <c r="D3523" s="11" t="n">
        <v>9</v>
      </c>
      <c r="E3523" s="12" t="n">
        <v>3711.68</v>
      </c>
      <c r="F3523" s="12" t="n">
        <v>12990.88</v>
      </c>
      <c r="G3523" s="14">
        <f>E3523/SUM(E$2:E$4165)</f>
        <v/>
      </c>
      <c r="H3523" s="14">
        <f>H3522+G3523</f>
        <v/>
      </c>
      <c r="I3523" s="5">
        <f>IF(H3523&lt;=p_rot_a,"A",IF(H3523&lt;=p_rot_b,"B","C"))</f>
        <v/>
      </c>
      <c r="J3523" s="5" t="inlineStr">
        <is>
          <t>NO</t>
        </is>
      </c>
    </row>
    <row r="3524">
      <c r="A3524" s="5" t="inlineStr">
        <is>
          <t>30157</t>
        </is>
      </c>
      <c r="B3524" s="5" t="inlineStr">
        <is>
          <t>EAGLE SOCKET PORCELANA E27 4150 AGUILA</t>
        </is>
      </c>
      <c r="C3524" s="5" t="inlineStr">
        <is>
          <t>ACCESORIOS ELECTRICOS Y CABLES</t>
        </is>
      </c>
      <c r="D3524" s="11" t="n">
        <v>19</v>
      </c>
      <c r="E3524" s="12" t="n">
        <v>3708.64</v>
      </c>
      <c r="F3524" s="12" t="n">
        <v>12602.24</v>
      </c>
      <c r="G3524" s="14">
        <f>E3524/SUM(E$2:E$4165)</f>
        <v/>
      </c>
      <c r="H3524" s="14">
        <f>H3523+G3524</f>
        <v/>
      </c>
      <c r="I3524" s="5">
        <f>IF(H3524&lt;=p_rot_a,"A",IF(H3524&lt;=p_rot_b,"B","C"))</f>
        <v/>
      </c>
      <c r="J3524" s="5" t="inlineStr">
        <is>
          <t>NO</t>
        </is>
      </c>
    </row>
    <row r="3525">
      <c r="A3525" s="5" t="inlineStr">
        <is>
          <t>10180013</t>
        </is>
      </c>
      <c r="B3525" s="5" t="inlineStr">
        <is>
          <t>PERLING TIPO C 2X6 1.80MM NEGRO</t>
        </is>
      </c>
      <c r="C3525" s="5" t="inlineStr">
        <is>
          <t>PERLING</t>
        </is>
      </c>
      <c r="D3525" s="11" t="n">
        <v>1</v>
      </c>
      <c r="E3525" s="12" t="n">
        <v>3680.37</v>
      </c>
      <c r="F3525" s="12" t="n">
        <v>14601.77</v>
      </c>
      <c r="G3525" s="14">
        <f>E3525/SUM(E$2:E$4165)</f>
        <v/>
      </c>
      <c r="H3525" s="14">
        <f>H3524+G3525</f>
        <v/>
      </c>
      <c r="I3525" s="5">
        <f>IF(H3525&lt;=p_rot_a,"A",IF(H3525&lt;=p_rot_b,"B","C"))</f>
        <v/>
      </c>
      <c r="J3525" s="5" t="inlineStr">
        <is>
          <t>NO</t>
        </is>
      </c>
    </row>
    <row r="3526">
      <c r="A3526" s="5" t="inlineStr">
        <is>
          <t>30560</t>
        </is>
      </c>
      <c r="B3526" s="5" t="inlineStr">
        <is>
          <t>CONECTOR BIEX 1/2</t>
        </is>
      </c>
      <c r="C3526" s="5" t="inlineStr">
        <is>
          <t>ACCESORIOS ELECTRICOS Y CABLES</t>
        </is>
      </c>
      <c r="D3526" s="11" t="n">
        <v>15</v>
      </c>
      <c r="E3526" s="12" t="n">
        <v>3666.11</v>
      </c>
      <c r="F3526" s="12" t="n">
        <v>4958.06</v>
      </c>
      <c r="G3526" s="14">
        <f>E3526/SUM(E$2:E$4165)</f>
        <v/>
      </c>
      <c r="H3526" s="14">
        <f>H3525+G3526</f>
        <v/>
      </c>
      <c r="I3526" s="5">
        <f>IF(H3526&lt;=p_rot_a,"A",IF(H3526&lt;=p_rot_b,"B","C"))</f>
        <v/>
      </c>
      <c r="J3526" s="5" t="inlineStr">
        <is>
          <t>NO</t>
        </is>
      </c>
    </row>
    <row r="3527">
      <c r="A3527" s="5" t="inlineStr">
        <is>
          <t>71827</t>
        </is>
      </c>
      <c r="B3527" s="5" t="inlineStr">
        <is>
          <t>ESCUADRA MUEBLE 5X6</t>
        </is>
      </c>
      <c r="C3527" s="5" t="inlineStr">
        <is>
          <t>FERRETERIA GENERAL</t>
        </is>
      </c>
      <c r="D3527" s="11" t="n">
        <v>8</v>
      </c>
      <c r="E3527" s="12" t="n">
        <v>3659.5</v>
      </c>
      <c r="F3527" s="12" t="n">
        <v>4905.34</v>
      </c>
      <c r="G3527" s="14">
        <f>E3527/SUM(E$2:E$4165)</f>
        <v/>
      </c>
      <c r="H3527" s="14">
        <f>H3526+G3527</f>
        <v/>
      </c>
      <c r="I3527" s="5">
        <f>IF(H3527&lt;=p_rot_a,"A",IF(H3527&lt;=p_rot_b,"B","C"))</f>
        <v/>
      </c>
      <c r="J3527" s="5" t="inlineStr">
        <is>
          <t>NO</t>
        </is>
      </c>
    </row>
    <row r="3528">
      <c r="A3528" s="5" t="inlineStr">
        <is>
          <t>652908</t>
        </is>
      </c>
      <c r="B3528" s="5" t="inlineStr">
        <is>
          <t>TOTAL JUEGO ACCESORIOS MOTOTOOL 420 PIEZAS TOS230236 TAKMG4208</t>
        </is>
      </c>
      <c r="C3528" s="5" t="inlineStr">
        <is>
          <t>HERRAMIENTAS MANUALES</t>
        </is>
      </c>
      <c r="D3528" s="11" t="n">
        <v>1</v>
      </c>
      <c r="E3528" s="12" t="n">
        <v>3657.05</v>
      </c>
      <c r="F3528" s="12" t="n">
        <v>10971.14</v>
      </c>
      <c r="G3528" s="14">
        <f>E3528/SUM(E$2:E$4165)</f>
        <v/>
      </c>
      <c r="H3528" s="14">
        <f>H3527+G3528</f>
        <v/>
      </c>
      <c r="I3528" s="5">
        <f>IF(H3528&lt;=p_rot_a,"A",IF(H3528&lt;=p_rot_b,"B","C"))</f>
        <v/>
      </c>
      <c r="J3528" s="5" t="inlineStr">
        <is>
          <t>NO</t>
        </is>
      </c>
    </row>
    <row r="3529">
      <c r="A3529" s="5" t="inlineStr">
        <is>
          <t>72094</t>
        </is>
      </c>
      <c r="B3529" s="5" t="inlineStr">
        <is>
          <t>TORNILLO TIRAFONDO 1/4 X 2 1/2</t>
        </is>
      </c>
      <c r="C3529" s="5" t="inlineStr">
        <is>
          <t>TORNILLERIA</t>
        </is>
      </c>
      <c r="D3529" s="11" t="n">
        <v>71</v>
      </c>
      <c r="E3529" s="12" t="n">
        <v>3650.11</v>
      </c>
      <c r="F3529" s="12" t="n">
        <v>5340.62</v>
      </c>
      <c r="G3529" s="14">
        <f>E3529/SUM(E$2:E$4165)</f>
        <v/>
      </c>
      <c r="H3529" s="14">
        <f>H3528+G3529</f>
        <v/>
      </c>
      <c r="I3529" s="5">
        <f>IF(H3529&lt;=p_rot_a,"A",IF(H3529&lt;=p_rot_b,"B","C"))</f>
        <v/>
      </c>
      <c r="J3529" s="5" t="inlineStr">
        <is>
          <t>NO</t>
        </is>
      </c>
    </row>
    <row r="3530">
      <c r="A3530" s="5" t="inlineStr">
        <is>
          <t>73989</t>
        </is>
      </c>
      <c r="B3530" s="5" t="inlineStr">
        <is>
          <t>TOTAL NIVEL ALUMINIO MAGNETICO 40 CM/16 TMT20405M/TMT24086M</t>
        </is>
      </c>
      <c r="C3530" s="5" t="inlineStr">
        <is>
          <t>FERRETERIA GENERAL</t>
        </is>
      </c>
      <c r="D3530" s="11" t="n">
        <v>2</v>
      </c>
      <c r="E3530" s="12" t="n">
        <v>3649.82</v>
      </c>
      <c r="F3530" s="12" t="n">
        <v>12774.38</v>
      </c>
      <c r="G3530" s="14">
        <f>E3530/SUM(E$2:E$4165)</f>
        <v/>
      </c>
      <c r="H3530" s="14">
        <f>H3529+G3530</f>
        <v/>
      </c>
      <c r="I3530" s="5">
        <f>IF(H3530&lt;=p_rot_a,"A",IF(H3530&lt;=p_rot_b,"B","C"))</f>
        <v/>
      </c>
      <c r="J3530" s="5" t="inlineStr">
        <is>
          <t>NO</t>
        </is>
      </c>
    </row>
    <row r="3531">
      <c r="A3531" s="5" t="inlineStr">
        <is>
          <t>213111</t>
        </is>
      </c>
      <c r="B3531" s="5" t="inlineStr">
        <is>
          <t>TOTAL ESQUINERO MAGNETICO 4 50LBS TAMWH50042</t>
        </is>
      </c>
      <c r="C3531" s="5" t="inlineStr">
        <is>
          <t>FERRETERIA GENERAL</t>
        </is>
      </c>
      <c r="D3531" s="11" t="n">
        <v>4</v>
      </c>
      <c r="E3531" s="12" t="n">
        <v>3641.47</v>
      </c>
      <c r="F3531" s="12" t="n">
        <v>9710.59</v>
      </c>
      <c r="G3531" s="14">
        <f>E3531/SUM(E$2:E$4165)</f>
        <v/>
      </c>
      <c r="H3531" s="14">
        <f>H3530+G3531</f>
        <v/>
      </c>
      <c r="I3531" s="5">
        <f>IF(H3531&lt;=p_rot_a,"A",IF(H3531&lt;=p_rot_b,"B","C"))</f>
        <v/>
      </c>
      <c r="J3531" s="5" t="inlineStr">
        <is>
          <t>NO</t>
        </is>
      </c>
    </row>
    <row r="3532">
      <c r="A3532" s="5" t="inlineStr">
        <is>
          <t>351100300991106</t>
        </is>
      </c>
      <c r="B3532" s="5" t="inlineStr">
        <is>
          <t>ATOMIZADOR 500ML</t>
        </is>
      </c>
      <c r="C3532" s="5" t="inlineStr">
        <is>
          <t>FERRETERIA GENERAL</t>
        </is>
      </c>
      <c r="D3532" s="11" t="n">
        <v>7</v>
      </c>
      <c r="E3532" s="12" t="n">
        <v>3619.53</v>
      </c>
      <c r="F3532" s="12" t="n">
        <v>7239.06</v>
      </c>
      <c r="G3532" s="14">
        <f>E3532/SUM(E$2:E$4165)</f>
        <v/>
      </c>
      <c r="H3532" s="14">
        <f>H3531+G3532</f>
        <v/>
      </c>
      <c r="I3532" s="5">
        <f>IF(H3532&lt;=p_rot_a,"A",IF(H3532&lt;=p_rot_b,"B","C"))</f>
        <v/>
      </c>
      <c r="J3532" s="5" t="inlineStr">
        <is>
          <t>NO</t>
        </is>
      </c>
    </row>
    <row r="3533">
      <c r="A3533" s="5" t="inlineStr">
        <is>
          <t>73015</t>
        </is>
      </c>
      <c r="B3533" s="5" t="inlineStr">
        <is>
          <t>GANCHO ABIERTO F01810 1/2 2 PC</t>
        </is>
      </c>
      <c r="C3533" s="5" t="inlineStr">
        <is>
          <t>FERRETERIA GENERAL</t>
        </is>
      </c>
      <c r="D3533" s="11" t="n">
        <v>8</v>
      </c>
      <c r="E3533" s="12" t="n">
        <v>3606.96</v>
      </c>
      <c r="F3533" s="12" t="n">
        <v>7882.56</v>
      </c>
      <c r="G3533" s="14">
        <f>E3533/SUM(E$2:E$4165)</f>
        <v/>
      </c>
      <c r="H3533" s="14">
        <f>H3532+G3533</f>
        <v/>
      </c>
      <c r="I3533" s="5">
        <f>IF(H3533&lt;=p_rot_a,"A",IF(H3533&lt;=p_rot_b,"B","C"))</f>
        <v/>
      </c>
      <c r="J3533" s="5" t="inlineStr">
        <is>
          <t>NO</t>
        </is>
      </c>
    </row>
    <row r="3534">
      <c r="A3534" s="5" t="inlineStr">
        <is>
          <t>54545555</t>
        </is>
      </c>
      <c r="B3534" s="5" t="inlineStr">
        <is>
          <t>TOTAL MACHETE 20 CUCHILLO THMPS0120</t>
        </is>
      </c>
      <c r="C3534" s="5" t="inlineStr">
        <is>
          <t>FERRETERIA GENERAL</t>
        </is>
      </c>
      <c r="D3534" s="11" t="n">
        <v>5</v>
      </c>
      <c r="E3534" s="12" t="n">
        <v>3597.12</v>
      </c>
      <c r="F3534" s="12" t="n">
        <v>12175.32</v>
      </c>
      <c r="G3534" s="14">
        <f>E3534/SUM(E$2:E$4165)</f>
        <v/>
      </c>
      <c r="H3534" s="14">
        <f>H3533+G3534</f>
        <v/>
      </c>
      <c r="I3534" s="5">
        <f>IF(H3534&lt;=p_rot_a,"A",IF(H3534&lt;=p_rot_b,"B","C"))</f>
        <v/>
      </c>
      <c r="J3534" s="5" t="inlineStr">
        <is>
          <t>NO</t>
        </is>
      </c>
    </row>
    <row r="3535">
      <c r="A3535" s="5" t="inlineStr">
        <is>
          <t>34234535</t>
        </is>
      </c>
      <c r="B3535" s="5" t="inlineStr">
        <is>
          <t>ESMALTE LANCO RAPID DRY AMARILLO CATERPILLAR 1/4</t>
        </is>
      </c>
      <c r="C3535" s="5" t="inlineStr">
        <is>
          <t>PINTURAS Y SELLADORES</t>
        </is>
      </c>
      <c r="D3535" s="11" t="n">
        <v>2</v>
      </c>
      <c r="E3535" s="12" t="n">
        <v>3591.88</v>
      </c>
      <c r="F3535" s="12" t="n">
        <v>12389.38</v>
      </c>
      <c r="G3535" s="14">
        <f>E3535/SUM(E$2:E$4165)</f>
        <v/>
      </c>
      <c r="H3535" s="14">
        <f>H3534+G3535</f>
        <v/>
      </c>
      <c r="I3535" s="5">
        <f>IF(H3535&lt;=p_rot_a,"A",IF(H3535&lt;=p_rot_b,"B","C"))</f>
        <v/>
      </c>
      <c r="J3535" s="5" t="inlineStr">
        <is>
          <t>NO</t>
        </is>
      </c>
    </row>
    <row r="3536">
      <c r="A3536" s="5" t="inlineStr">
        <is>
          <t>9334</t>
        </is>
      </c>
      <c r="B3536" s="5" t="inlineStr">
        <is>
          <t>CODO 3/4 AGUA CALIENTE</t>
        </is>
      </c>
      <c r="C3536" s="5" t="inlineStr">
        <is>
          <t>TUBERIA PVC, CANOAS Y ACCESORIOS</t>
        </is>
      </c>
      <c r="D3536" s="11" t="n">
        <v>10</v>
      </c>
      <c r="E3536" s="12" t="n">
        <v>3590</v>
      </c>
      <c r="F3536" s="12" t="n">
        <v>7180</v>
      </c>
      <c r="G3536" s="14">
        <f>E3536/SUM(E$2:E$4165)</f>
        <v/>
      </c>
      <c r="H3536" s="14">
        <f>H3535+G3536</f>
        <v/>
      </c>
      <c r="I3536" s="5">
        <f>IF(H3536&lt;=p_rot_a,"A",IF(H3536&lt;=p_rot_b,"B","C"))</f>
        <v/>
      </c>
      <c r="J3536" s="5" t="inlineStr">
        <is>
          <t>NO</t>
        </is>
      </c>
    </row>
    <row r="3537">
      <c r="A3537" s="5" t="inlineStr">
        <is>
          <t>351100300991671</t>
        </is>
      </c>
      <c r="B3537" s="5" t="inlineStr">
        <is>
          <t>BV GANCHO CUADRADO TRANSP F01488 6PC 30CM</t>
        </is>
      </c>
      <c r="C3537" s="5" t="inlineStr">
        <is>
          <t>FERRETERIA GENERAL</t>
        </is>
      </c>
      <c r="D3537" s="11" t="n">
        <v>9</v>
      </c>
      <c r="E3537" s="12" t="n">
        <v>3564.45</v>
      </c>
      <c r="F3537" s="12" t="n">
        <v>10693.34</v>
      </c>
      <c r="G3537" s="14">
        <f>E3537/SUM(E$2:E$4165)</f>
        <v/>
      </c>
      <c r="H3537" s="14">
        <f>H3536+G3537</f>
        <v/>
      </c>
      <c r="I3537" s="5">
        <f>IF(H3537&lt;=p_rot_a,"A",IF(H3537&lt;=p_rot_b,"B","C"))</f>
        <v/>
      </c>
      <c r="J3537" s="5" t="inlineStr">
        <is>
          <t>NO</t>
        </is>
      </c>
    </row>
    <row r="3538">
      <c r="A3538" s="5" t="inlineStr">
        <is>
          <t>351100300992751</t>
        </is>
      </c>
      <c r="B3538" s="5" t="inlineStr">
        <is>
          <t>Tornillo con capucha circular ASAPVC 12x75 mm color BLANCO UPVC</t>
        </is>
      </c>
      <c r="C3538" s="5" t="inlineStr">
        <is>
          <t>TECHOS UPVC</t>
        </is>
      </c>
      <c r="D3538" s="11" t="n">
        <v>72</v>
      </c>
      <c r="E3538" s="12" t="n">
        <v>3564</v>
      </c>
      <c r="F3538" s="12" t="n">
        <v>10692</v>
      </c>
      <c r="G3538" s="14">
        <f>E3538/SUM(E$2:E$4165)</f>
        <v/>
      </c>
      <c r="H3538" s="14">
        <f>H3537+G3538</f>
        <v/>
      </c>
      <c r="I3538" s="5">
        <f>IF(H3538&lt;=p_rot_a,"A",IF(H3538&lt;=p_rot_b,"B","C"))</f>
        <v/>
      </c>
      <c r="J3538" s="5" t="inlineStr">
        <is>
          <t>NO</t>
        </is>
      </c>
    </row>
    <row r="3539">
      <c r="A3539" s="5" t="inlineStr">
        <is>
          <t>60100008</t>
        </is>
      </c>
      <c r="B3539" s="5" t="inlineStr">
        <is>
          <t>BOMBILLO LED 28W E27 JUMBO WADFOW UWDN35281</t>
        </is>
      </c>
      <c r="C3539" s="5" t="inlineStr">
        <is>
          <t>SIN CATEGORIA</t>
        </is>
      </c>
      <c r="D3539" s="11" t="n">
        <v>5</v>
      </c>
      <c r="E3539" s="12" t="n">
        <v>3544.71</v>
      </c>
      <c r="F3539" s="12" t="n">
        <v>10206.3</v>
      </c>
      <c r="G3539" s="14">
        <f>E3539/SUM(E$2:E$4165)</f>
        <v/>
      </c>
      <c r="H3539" s="14">
        <f>H3538+G3539</f>
        <v/>
      </c>
      <c r="I3539" s="5">
        <f>IF(H3539&lt;=p_rot_a,"A",IF(H3539&lt;=p_rot_b,"B","C"))</f>
        <v/>
      </c>
      <c r="J3539" s="5" t="inlineStr">
        <is>
          <t>NO</t>
        </is>
      </c>
    </row>
    <row r="3540">
      <c r="A3540" s="5" t="inlineStr">
        <is>
          <t>351100300991309</t>
        </is>
      </c>
      <c r="B3540" s="5" t="inlineStr">
        <is>
          <t>TRUPER JUEGO BROCA AVELLANADORAS 3 PIEZAS JBAM-3</t>
        </is>
      </c>
      <c r="C3540" s="5" t="inlineStr">
        <is>
          <t>FERRETERIA GENERAL</t>
        </is>
      </c>
      <c r="D3540" s="11" t="n">
        <v>2</v>
      </c>
      <c r="E3540" s="12" t="n">
        <v>3537.17</v>
      </c>
      <c r="F3540" s="12" t="n">
        <v>11397.54</v>
      </c>
      <c r="G3540" s="14">
        <f>E3540/SUM(E$2:E$4165)</f>
        <v/>
      </c>
      <c r="H3540" s="14">
        <f>H3539+G3540</f>
        <v/>
      </c>
      <c r="I3540" s="5">
        <f>IF(H3540&lt;=p_rot_a,"A",IF(H3540&lt;=p_rot_b,"B","C"))</f>
        <v/>
      </c>
      <c r="J3540" s="5" t="inlineStr">
        <is>
          <t>NO</t>
        </is>
      </c>
    </row>
    <row r="3541">
      <c r="A3541" s="5" t="inlineStr">
        <is>
          <t>351100300991474</t>
        </is>
      </c>
      <c r="B3541" s="5" t="inlineStr">
        <is>
          <t>TOTAL ARNES 4 PUNTOS AJUSTE THSH501506</t>
        </is>
      </c>
      <c r="C3541" s="5" t="inlineStr">
        <is>
          <t>SIN CATEGORIA</t>
        </is>
      </c>
      <c r="D3541" s="11" t="n">
        <v>1</v>
      </c>
      <c r="E3541" s="12" t="n">
        <v>3528.72</v>
      </c>
      <c r="F3541" s="12" t="n">
        <v>12350.52</v>
      </c>
      <c r="G3541" s="14">
        <f>E3541/SUM(E$2:E$4165)</f>
        <v/>
      </c>
      <c r="H3541" s="14">
        <f>H3540+G3541</f>
        <v/>
      </c>
      <c r="I3541" s="5">
        <f>IF(H3541&lt;=p_rot_a,"A",IF(H3541&lt;=p_rot_b,"B","C"))</f>
        <v/>
      </c>
      <c r="J3541" s="5" t="inlineStr">
        <is>
          <t>NO</t>
        </is>
      </c>
    </row>
    <row r="3542">
      <c r="A3542" s="5" t="inlineStr">
        <is>
          <t>9181</t>
        </is>
      </c>
      <c r="B3542" s="5" t="inlineStr">
        <is>
          <t>UNION EMT 1/2</t>
        </is>
      </c>
      <c r="C3542" s="5" t="inlineStr">
        <is>
          <t>ACCESORIOS ELECTRICOS Y CABLES</t>
        </is>
      </c>
      <c r="D3542" s="11" t="n">
        <v>36</v>
      </c>
      <c r="E3542" s="12" t="n">
        <v>3519.24</v>
      </c>
      <c r="F3542" s="12" t="n">
        <v>7205.56</v>
      </c>
      <c r="G3542" s="14">
        <f>E3542/SUM(E$2:E$4165)</f>
        <v/>
      </c>
      <c r="H3542" s="14">
        <f>H3541+G3542</f>
        <v/>
      </c>
      <c r="I3542" s="5">
        <f>IF(H3542&lt;=p_rot_a,"A",IF(H3542&lt;=p_rot_b,"B","C"))</f>
        <v/>
      </c>
      <c r="J3542" s="5" t="inlineStr">
        <is>
          <t>NO</t>
        </is>
      </c>
    </row>
    <row r="3543">
      <c r="A3543" s="5" t="inlineStr">
        <is>
          <t>10140035</t>
        </is>
      </c>
      <c r="B3543" s="5" t="inlineStr">
        <is>
          <t>TUBO ESTRUCT. CUADRADO 3X3 2.38MM NEGRO</t>
        </is>
      </c>
      <c r="C3543" s="5" t="inlineStr">
        <is>
          <t>SIN CATEGORIA</t>
        </is>
      </c>
      <c r="D3543" s="11" t="n">
        <v>1</v>
      </c>
      <c r="E3543" s="12" t="n">
        <v>3491.37</v>
      </c>
      <c r="F3543" s="12" t="n">
        <v>20116.92</v>
      </c>
      <c r="G3543" s="14">
        <f>E3543/SUM(E$2:E$4165)</f>
        <v/>
      </c>
      <c r="H3543" s="14">
        <f>H3542+G3543</f>
        <v/>
      </c>
      <c r="I3543" s="5">
        <f>IF(H3543&lt;=p_rot_a,"A",IF(H3543&lt;=p_rot_b,"B","C"))</f>
        <v/>
      </c>
      <c r="J3543" s="5" t="inlineStr">
        <is>
          <t>NO</t>
        </is>
      </c>
    </row>
    <row r="3544">
      <c r="A3544" s="5" t="inlineStr">
        <is>
          <t>351100300991548</t>
        </is>
      </c>
      <c r="B3544" s="5" t="inlineStr">
        <is>
          <t>$$ NORTON DISCO LIJA GRANO 220 VELCRO 5 U</t>
        </is>
      </c>
      <c r="C3544" s="5" t="inlineStr">
        <is>
          <t>FERRETERIA GENERAL</t>
        </is>
      </c>
      <c r="D3544" s="11" t="n">
        <v>3</v>
      </c>
      <c r="E3544" s="12" t="n">
        <v>3485.25</v>
      </c>
      <c r="F3544" s="12" t="n">
        <v>7119</v>
      </c>
      <c r="G3544" s="14">
        <f>E3544/SUM(E$2:E$4165)</f>
        <v/>
      </c>
      <c r="H3544" s="14">
        <f>H3543+G3544</f>
        <v/>
      </c>
      <c r="I3544" s="5">
        <f>IF(H3544&lt;=p_rot_a,"A",IF(H3544&lt;=p_rot_b,"B","C"))</f>
        <v/>
      </c>
      <c r="J3544" s="5" t="inlineStr">
        <is>
          <t>NO</t>
        </is>
      </c>
    </row>
    <row r="3545">
      <c r="A3545" s="5" t="inlineStr">
        <is>
          <t>71348</t>
        </is>
      </c>
      <c r="B3545" s="5" t="inlineStr">
        <is>
          <t>RESBALON GATO PUERTA PRINCIPAL</t>
        </is>
      </c>
      <c r="C3545" s="5" t="inlineStr">
        <is>
          <t>FERRETERIA GENERAL</t>
        </is>
      </c>
      <c r="D3545" s="11" t="n">
        <v>8</v>
      </c>
      <c r="E3545" s="12" t="n">
        <v>3480</v>
      </c>
      <c r="F3545" s="12" t="n">
        <v>10328.64</v>
      </c>
      <c r="G3545" s="14">
        <f>E3545/SUM(E$2:E$4165)</f>
        <v/>
      </c>
      <c r="H3545" s="14">
        <f>H3544+G3545</f>
        <v/>
      </c>
      <c r="I3545" s="5">
        <f>IF(H3545&lt;=p_rot_a,"A",IF(H3545&lt;=p_rot_b,"B","C"))</f>
        <v/>
      </c>
      <c r="J3545" s="5" t="inlineStr">
        <is>
          <t>NO</t>
        </is>
      </c>
    </row>
    <row r="3546">
      <c r="A3546" s="5" t="inlineStr">
        <is>
          <t>351100300992088</t>
        </is>
      </c>
      <c r="B3546" s="5" t="inlineStr">
        <is>
          <t>WADFOW KIT PARA INSTALAR CERRADURAS 4 PCS WKJ2404</t>
        </is>
      </c>
      <c r="C3546" s="5" t="inlineStr">
        <is>
          <t>FERRETERIA GENERAL</t>
        </is>
      </c>
      <c r="D3546" s="11" t="n">
        <v>2</v>
      </c>
      <c r="E3546" s="12" t="n">
        <v>3469.06</v>
      </c>
      <c r="F3546" s="12" t="n">
        <v>12141.7</v>
      </c>
      <c r="G3546" s="14">
        <f>E3546/SUM(E$2:E$4165)</f>
        <v/>
      </c>
      <c r="H3546" s="14">
        <f>H3545+G3546</f>
        <v/>
      </c>
      <c r="I3546" s="5">
        <f>IF(H3546&lt;=p_rot_a,"A",IF(H3546&lt;=p_rot_b,"B","C"))</f>
        <v/>
      </c>
      <c r="J3546" s="5" t="inlineStr">
        <is>
          <t>NO</t>
        </is>
      </c>
    </row>
    <row r="3547">
      <c r="A3547" s="5" t="inlineStr">
        <is>
          <t>73494</t>
        </is>
      </c>
      <c r="B3547" s="5" t="inlineStr">
        <is>
          <t>TOTAL SARGENTO 5/25 THT1320503</t>
        </is>
      </c>
      <c r="C3547" s="5" t="inlineStr">
        <is>
          <t>SIN CATEGORIA</t>
        </is>
      </c>
      <c r="D3547" s="11" t="n">
        <v>3</v>
      </c>
      <c r="E3547" s="12" t="n">
        <v>3461.08</v>
      </c>
      <c r="F3547" s="12" t="n">
        <v>7978.29</v>
      </c>
      <c r="G3547" s="14">
        <f>E3547/SUM(E$2:E$4165)</f>
        <v/>
      </c>
      <c r="H3547" s="14">
        <f>H3546+G3547</f>
        <v/>
      </c>
      <c r="I3547" s="5">
        <f>IF(H3547&lt;=p_rot_a,"A",IF(H3547&lt;=p_rot_b,"B","C"))</f>
        <v/>
      </c>
      <c r="J3547" s="5" t="inlineStr">
        <is>
          <t>NO</t>
        </is>
      </c>
    </row>
    <row r="3548">
      <c r="A3548" s="5" t="inlineStr">
        <is>
          <t>420420964</t>
        </is>
      </c>
      <c r="B3548" s="5" t="inlineStr">
        <is>
          <t>PROTECTO MADETEC 9608 MDWB 3EN1 CEDRO 1/4 GL (0.946L)</t>
        </is>
      </c>
      <c r="C3548" s="5" t="inlineStr">
        <is>
          <t>SIN CATEGORIA</t>
        </is>
      </c>
      <c r="D3548" s="11" t="n">
        <v>2</v>
      </c>
      <c r="E3548" s="12" t="n">
        <v>3460.53</v>
      </c>
      <c r="F3548" s="12" t="n">
        <v>12111.85</v>
      </c>
      <c r="G3548" s="14">
        <f>E3548/SUM(E$2:E$4165)</f>
        <v/>
      </c>
      <c r="H3548" s="14">
        <f>H3547+G3548</f>
        <v/>
      </c>
      <c r="I3548" s="5">
        <f>IF(H3548&lt;=p_rot_a,"A",IF(H3548&lt;=p_rot_b,"B","C"))</f>
        <v/>
      </c>
      <c r="J3548" s="5" t="inlineStr">
        <is>
          <t>NO</t>
        </is>
      </c>
    </row>
    <row r="3549">
      <c r="A3549" s="5" t="inlineStr">
        <is>
          <t>351100300990025</t>
        </is>
      </c>
      <c r="B3549" s="5" t="inlineStr">
        <is>
          <t>CODO 3/4 X 45 AGUA CALIENTE</t>
        </is>
      </c>
      <c r="C3549" s="5" t="inlineStr">
        <is>
          <t>TUBERIA PVC, CANOAS Y ACCESORIOS</t>
        </is>
      </c>
      <c r="D3549" s="11" t="n">
        <v>10</v>
      </c>
      <c r="E3549" s="12" t="n">
        <v>3451.3</v>
      </c>
      <c r="F3549" s="12" t="n">
        <v>6902.6</v>
      </c>
      <c r="G3549" s="14">
        <f>E3549/SUM(E$2:E$4165)</f>
        <v/>
      </c>
      <c r="H3549" s="14">
        <f>H3548+G3549</f>
        <v/>
      </c>
      <c r="I3549" s="5">
        <f>IF(H3549&lt;=p_rot_a,"A",IF(H3549&lt;=p_rot_b,"B","C"))</f>
        <v/>
      </c>
      <c r="J3549" s="5" t="inlineStr">
        <is>
          <t>NO</t>
        </is>
      </c>
    </row>
    <row r="3550">
      <c r="A3550" s="5" t="inlineStr">
        <is>
          <t>73588</t>
        </is>
      </c>
      <c r="B3550" s="5" t="inlineStr">
        <is>
          <t>BOTA DE HULE #44</t>
        </is>
      </c>
      <c r="C3550" s="5" t="inlineStr">
        <is>
          <t>FERRETERIA GENERAL</t>
        </is>
      </c>
      <c r="D3550" s="11" t="n">
        <v>2</v>
      </c>
      <c r="E3550" s="12" t="n">
        <v>3445.2</v>
      </c>
      <c r="F3550" s="12" t="n">
        <v>12058.2</v>
      </c>
      <c r="G3550" s="14">
        <f>E3550/SUM(E$2:E$4165)</f>
        <v/>
      </c>
      <c r="H3550" s="14">
        <f>H3549+G3550</f>
        <v/>
      </c>
      <c r="I3550" s="5">
        <f>IF(H3550&lt;=p_rot_a,"A",IF(H3550&lt;=p_rot_b,"B","C"))</f>
        <v/>
      </c>
      <c r="J3550" s="5" t="inlineStr">
        <is>
          <t>NO</t>
        </is>
      </c>
    </row>
    <row r="3551">
      <c r="A3551" s="5" t="inlineStr">
        <is>
          <t>351100300991903</t>
        </is>
      </c>
      <c r="B3551" s="5" t="inlineStr">
        <is>
          <t>TRUPER PISTOLA ELECTRICA SILICON 5/16 PIPE-5/16 17535</t>
        </is>
      </c>
      <c r="C3551" s="5" t="inlineStr">
        <is>
          <t>FERRETERIA GENERAL</t>
        </is>
      </c>
      <c r="D3551" s="11" t="n">
        <v>4</v>
      </c>
      <c r="E3551" s="12" t="n">
        <v>3437.28</v>
      </c>
      <c r="F3551" s="12" t="n">
        <v>9166.08</v>
      </c>
      <c r="G3551" s="14">
        <f>E3551/SUM(E$2:E$4165)</f>
        <v/>
      </c>
      <c r="H3551" s="14">
        <f>H3550+G3551</f>
        <v/>
      </c>
      <c r="I3551" s="5">
        <f>IF(H3551&lt;=p_rot_a,"A",IF(H3551&lt;=p_rot_b,"B","C"))</f>
        <v/>
      </c>
      <c r="J3551" s="5" t="inlineStr">
        <is>
          <t>NO</t>
        </is>
      </c>
    </row>
    <row r="3552">
      <c r="A3552" s="5" t="inlineStr">
        <is>
          <t>140</t>
        </is>
      </c>
      <c r="B3552" s="5" t="inlineStr">
        <is>
          <t>CONCREMIX BOLSA 3KG</t>
        </is>
      </c>
      <c r="C3552" s="5" t="inlineStr">
        <is>
          <t>MORTEROS, CEMENTOS</t>
        </is>
      </c>
      <c r="D3552" s="11" t="n">
        <v>58</v>
      </c>
      <c r="E3552" s="12" t="n">
        <v>3429.92</v>
      </c>
      <c r="F3552" s="12" t="n">
        <v>38426.07</v>
      </c>
      <c r="G3552" s="14">
        <f>E3552/SUM(E$2:E$4165)</f>
        <v/>
      </c>
      <c r="H3552" s="14">
        <f>H3551+G3552</f>
        <v/>
      </c>
      <c r="I3552" s="5">
        <f>IF(H3552&lt;=p_rot_a,"A",IF(H3552&lt;=p_rot_b,"B","C"))</f>
        <v/>
      </c>
      <c r="J3552" s="5" t="inlineStr">
        <is>
          <t>NO</t>
        </is>
      </c>
    </row>
    <row r="3553">
      <c r="A3553" s="5" t="inlineStr">
        <is>
          <t>7448</t>
        </is>
      </c>
      <c r="B3553" s="5" t="inlineStr">
        <is>
          <t>SEPARADOR P/CERAMICA 6MM</t>
        </is>
      </c>
      <c r="C3553" s="5" t="inlineStr">
        <is>
          <t>FERRETERIA GENERAL</t>
        </is>
      </c>
      <c r="D3553" s="11" t="n">
        <v>15</v>
      </c>
      <c r="E3553" s="12" t="n">
        <v>3423.2</v>
      </c>
      <c r="F3553" s="12" t="n">
        <v>7964.6</v>
      </c>
      <c r="G3553" s="14">
        <f>E3553/SUM(E$2:E$4165)</f>
        <v/>
      </c>
      <c r="H3553" s="14">
        <f>H3552+G3553</f>
        <v/>
      </c>
      <c r="I3553" s="5">
        <f>IF(H3553&lt;=p_rot_a,"A",IF(H3553&lt;=p_rot_b,"B","C"))</f>
        <v/>
      </c>
      <c r="J3553" s="5" t="inlineStr">
        <is>
          <t>NO</t>
        </is>
      </c>
    </row>
    <row r="3554">
      <c r="A3554" s="5" t="inlineStr">
        <is>
          <t>990545</t>
        </is>
      </c>
      <c r="B3554" s="5" t="inlineStr">
        <is>
          <t>MANGUERA ABASTO 1/2X3/8 40CM</t>
        </is>
      </c>
      <c r="C3554" s="5" t="inlineStr">
        <is>
          <t>FERRETERIA GENERAL</t>
        </is>
      </c>
      <c r="D3554" s="11" t="n">
        <v>7</v>
      </c>
      <c r="E3554" s="12" t="n">
        <v>3422.48</v>
      </c>
      <c r="F3554" s="12" t="n">
        <v>11978.93</v>
      </c>
      <c r="G3554" s="14">
        <f>E3554/SUM(E$2:E$4165)</f>
        <v/>
      </c>
      <c r="H3554" s="14">
        <f>H3553+G3554</f>
        <v/>
      </c>
      <c r="I3554" s="5">
        <f>IF(H3554&lt;=p_rot_a,"A",IF(H3554&lt;=p_rot_b,"B","C"))</f>
        <v/>
      </c>
      <c r="J3554" s="5" t="inlineStr">
        <is>
          <t>NO</t>
        </is>
      </c>
    </row>
    <row r="3555">
      <c r="A3555" s="5" t="inlineStr">
        <is>
          <t>351100300991320</t>
        </is>
      </c>
      <c r="B3555" s="5" t="inlineStr">
        <is>
          <t>IRWIN REPUESTO CORTADORA CERAMICA SENCILLA IW1682</t>
        </is>
      </c>
      <c r="C3555" s="5" t="inlineStr">
        <is>
          <t>CERAMICAS, AZULEJOS, PORCELANATOS</t>
        </is>
      </c>
      <c r="D3555" s="11" t="n">
        <v>3</v>
      </c>
      <c r="E3555" s="12" t="n">
        <v>3411.47</v>
      </c>
      <c r="F3555" s="12" t="n">
        <v>12249.47</v>
      </c>
      <c r="G3555" s="14">
        <f>E3555/SUM(E$2:E$4165)</f>
        <v/>
      </c>
      <c r="H3555" s="14">
        <f>H3554+G3555</f>
        <v/>
      </c>
      <c r="I3555" s="5">
        <f>IF(H3555&lt;=p_rot_a,"A",IF(H3555&lt;=p_rot_b,"B","C"))</f>
        <v/>
      </c>
      <c r="J3555" s="5" t="inlineStr">
        <is>
          <t>NO</t>
        </is>
      </c>
    </row>
    <row r="3556">
      <c r="A3556" s="5" t="inlineStr">
        <is>
          <t>5300992884</t>
        </is>
      </c>
      <c r="B3556" s="5" t="inlineStr">
        <is>
          <t>TOTAL JUEGO CUBOS IMPACTO 1=2 100-24MM 10PCS THISTD12101</t>
        </is>
      </c>
      <c r="C3556" s="5" t="inlineStr">
        <is>
          <t>HERRAMIENTAS MANUALES</t>
        </is>
      </c>
      <c r="D3556" s="11" t="n">
        <v>1</v>
      </c>
      <c r="E3556" s="12" t="n">
        <v>3410.73</v>
      </c>
      <c r="F3556" s="12" t="n">
        <v>9646.02</v>
      </c>
      <c r="G3556" s="14">
        <f>E3556/SUM(E$2:E$4165)</f>
        <v/>
      </c>
      <c r="H3556" s="14">
        <f>H3555+G3556</f>
        <v/>
      </c>
      <c r="I3556" s="5">
        <f>IF(H3556&lt;=p_rot_a,"A",IF(H3556&lt;=p_rot_b,"B","C"))</f>
        <v/>
      </c>
      <c r="J3556" s="5" t="inlineStr">
        <is>
          <t>NO</t>
        </is>
      </c>
    </row>
    <row r="3557">
      <c r="A3557" s="5" t="inlineStr">
        <is>
          <t>9132</t>
        </is>
      </c>
      <c r="B3557" s="5" t="inlineStr">
        <is>
          <t>CODO 1/2 X 45 CPVC AGUA CALIENTE</t>
        </is>
      </c>
      <c r="C3557" s="5" t="inlineStr">
        <is>
          <t>TUBERIA PVC, CANOAS Y ACCESORIOS</t>
        </is>
      </c>
      <c r="D3557" s="11" t="n">
        <v>20</v>
      </c>
      <c r="E3557" s="12" t="n">
        <v>3406</v>
      </c>
      <c r="F3557" s="12" t="n">
        <v>10374.8</v>
      </c>
      <c r="G3557" s="14">
        <f>E3557/SUM(E$2:E$4165)</f>
        <v/>
      </c>
      <c r="H3557" s="14">
        <f>H3556+G3557</f>
        <v/>
      </c>
      <c r="I3557" s="5">
        <f>IF(H3557&lt;=p_rot_a,"A",IF(H3557&lt;=p_rot_b,"B","C"))</f>
        <v/>
      </c>
      <c r="J3557" s="5" t="inlineStr">
        <is>
          <t>NO</t>
        </is>
      </c>
    </row>
    <row r="3558">
      <c r="A3558" s="5" t="inlineStr">
        <is>
          <t>71738</t>
        </is>
      </c>
      <c r="B3558" s="5" t="inlineStr">
        <is>
          <t>TUERCA MARIPOSA</t>
        </is>
      </c>
      <c r="C3558" s="5" t="inlineStr">
        <is>
          <t>TORNILLERIA</t>
        </is>
      </c>
      <c r="D3558" s="11" t="n">
        <v>55</v>
      </c>
      <c r="E3558" s="12" t="n">
        <v>3400.98</v>
      </c>
      <c r="F3558" s="12" t="n">
        <v>4867.5</v>
      </c>
      <c r="G3558" s="14">
        <f>E3558/SUM(E$2:E$4165)</f>
        <v/>
      </c>
      <c r="H3558" s="14">
        <f>H3557+G3558</f>
        <v/>
      </c>
      <c r="I3558" s="5">
        <f>IF(H3558&lt;=p_rot_a,"A",IF(H3558&lt;=p_rot_b,"B","C"))</f>
        <v/>
      </c>
      <c r="J3558" s="5" t="inlineStr">
        <is>
          <t>NO</t>
        </is>
      </c>
    </row>
    <row r="3559">
      <c r="A3559" s="5" t="inlineStr">
        <is>
          <t>73715</t>
        </is>
      </c>
      <c r="B3559" s="5" t="inlineStr">
        <is>
          <t>TOTAL LLAVE COROFIJA  17MM TCSPA171</t>
        </is>
      </c>
      <c r="C3559" s="5" t="inlineStr">
        <is>
          <t>FERRETERIA GENERAL</t>
        </is>
      </c>
      <c r="D3559" s="11" t="n">
        <v>5</v>
      </c>
      <c r="E3559" s="12" t="n">
        <v>3399.98</v>
      </c>
      <c r="F3559" s="12" t="n">
        <v>7797.83</v>
      </c>
      <c r="G3559" s="14">
        <f>E3559/SUM(E$2:E$4165)</f>
        <v/>
      </c>
      <c r="H3559" s="14">
        <f>H3558+G3559</f>
        <v/>
      </c>
      <c r="I3559" s="5">
        <f>IF(H3559&lt;=p_rot_a,"A",IF(H3559&lt;=p_rot_b,"B","C"))</f>
        <v/>
      </c>
      <c r="J3559" s="5" t="inlineStr">
        <is>
          <t>NO</t>
        </is>
      </c>
    </row>
    <row r="3560">
      <c r="A3560" s="5" t="inlineStr">
        <is>
          <t>151141</t>
        </is>
      </c>
      <c r="B3560" s="5" t="inlineStr">
        <is>
          <t>TOTAL PUNTA SDS PLUS ROTOMARTILLO 14X250 TAC1511141</t>
        </is>
      </c>
      <c r="C3560" s="5" t="inlineStr">
        <is>
          <t>FERRETERIA GENERAL</t>
        </is>
      </c>
      <c r="D3560" s="11" t="n">
        <v>9</v>
      </c>
      <c r="E3560" s="12" t="n">
        <v>3394.56</v>
      </c>
      <c r="F3560" s="12" t="n">
        <v>10284.96</v>
      </c>
      <c r="G3560" s="14">
        <f>E3560/SUM(E$2:E$4165)</f>
        <v/>
      </c>
      <c r="H3560" s="14">
        <f>H3559+G3560</f>
        <v/>
      </c>
      <c r="I3560" s="5">
        <f>IF(H3560&lt;=p_rot_a,"A",IF(H3560&lt;=p_rot_b,"B","C"))</f>
        <v/>
      </c>
      <c r="J3560" s="5" t="inlineStr">
        <is>
          <t>NO</t>
        </is>
      </c>
    </row>
    <row r="3561">
      <c r="A3561" s="5" t="inlineStr">
        <is>
          <t>7937</t>
        </is>
      </c>
      <c r="B3561" s="5" t="inlineStr">
        <is>
          <t>LIJA MADERA #40</t>
        </is>
      </c>
      <c r="C3561" s="5" t="inlineStr">
        <is>
          <t>FERRETERIA GENERAL</t>
        </is>
      </c>
      <c r="D3561" s="11" t="n">
        <v>13</v>
      </c>
      <c r="E3561" s="12" t="n">
        <v>3392.66</v>
      </c>
      <c r="F3561" s="12" t="n">
        <v>8601.809999999999</v>
      </c>
      <c r="G3561" s="14">
        <f>E3561/SUM(E$2:E$4165)</f>
        <v/>
      </c>
      <c r="H3561" s="14">
        <f>H3560+G3561</f>
        <v/>
      </c>
      <c r="I3561" s="5">
        <f>IF(H3561&lt;=p_rot_a,"A",IF(H3561&lt;=p_rot_b,"B","C"))</f>
        <v/>
      </c>
      <c r="J3561" s="5" t="inlineStr">
        <is>
          <t>NO</t>
        </is>
      </c>
    </row>
    <row r="3562">
      <c r="A3562" s="5" t="inlineStr">
        <is>
          <t>73187</t>
        </is>
      </c>
      <c r="B3562" s="5" t="inlineStr">
        <is>
          <t>MECATE BANANERO 1K</t>
        </is>
      </c>
      <c r="C3562" s="5" t="inlineStr">
        <is>
          <t>FERRETERIA GENERAL</t>
        </is>
      </c>
      <c r="D3562" s="11" t="n">
        <v>3</v>
      </c>
      <c r="E3562" s="12" t="n">
        <v>3384.65</v>
      </c>
      <c r="F3562" s="12" t="n">
        <v>11846.27</v>
      </c>
      <c r="G3562" s="14">
        <f>E3562/SUM(E$2:E$4165)</f>
        <v/>
      </c>
      <c r="H3562" s="14">
        <f>H3561+G3562</f>
        <v/>
      </c>
      <c r="I3562" s="5">
        <f>IF(H3562&lt;=p_rot_a,"A",IF(H3562&lt;=p_rot_b,"B","C"))</f>
        <v/>
      </c>
      <c r="J3562" s="5" t="inlineStr">
        <is>
          <t>NO</t>
        </is>
      </c>
    </row>
    <row r="3563">
      <c r="A3563" s="5" t="inlineStr">
        <is>
          <t>308</t>
        </is>
      </c>
      <c r="B3563" s="5" t="inlineStr">
        <is>
          <t>CAUTIN 30W MIYAKO</t>
        </is>
      </c>
      <c r="C3563" s="5" t="inlineStr">
        <is>
          <t>ACCESORIOS ELECTRICOS Y CABLES</t>
        </is>
      </c>
      <c r="D3563" s="11" t="n">
        <v>5</v>
      </c>
      <c r="E3563" s="12" t="n">
        <v>3374.26</v>
      </c>
      <c r="F3563" s="12" t="n">
        <v>11809.91</v>
      </c>
      <c r="G3563" s="14">
        <f>E3563/SUM(E$2:E$4165)</f>
        <v/>
      </c>
      <c r="H3563" s="14">
        <f>H3562+G3563</f>
        <v/>
      </c>
      <c r="I3563" s="5">
        <f>IF(H3563&lt;=p_rot_a,"A",IF(H3563&lt;=p_rot_b,"B","C"))</f>
        <v/>
      </c>
      <c r="J3563" s="5" t="inlineStr">
        <is>
          <t>NO</t>
        </is>
      </c>
    </row>
    <row r="3564">
      <c r="A3564" s="5" t="inlineStr">
        <is>
          <t>876666</t>
        </is>
      </c>
      <c r="B3564" s="5" t="inlineStr">
        <is>
          <t>GAZA EMT 1 1/4  DOBLE OREJA</t>
        </is>
      </c>
      <c r="C3564" s="5" t="inlineStr">
        <is>
          <t>ACCESORIOS ELECTRICOS Y CABLES</t>
        </is>
      </c>
      <c r="D3564" s="11" t="n">
        <v>73</v>
      </c>
      <c r="E3564" s="12" t="n">
        <v>3368</v>
      </c>
      <c r="F3564" s="12" t="n">
        <v>5880.37</v>
      </c>
      <c r="G3564" s="14">
        <f>E3564/SUM(E$2:E$4165)</f>
        <v/>
      </c>
      <c r="H3564" s="14">
        <f>H3563+G3564</f>
        <v/>
      </c>
      <c r="I3564" s="5">
        <f>IF(H3564&lt;=p_rot_a,"A",IF(H3564&lt;=p_rot_b,"B","C"))</f>
        <v/>
      </c>
      <c r="J3564" s="5" t="inlineStr">
        <is>
          <t>NO</t>
        </is>
      </c>
    </row>
    <row r="3565">
      <c r="A3565" s="5" t="inlineStr">
        <is>
          <t>351100300991087</t>
        </is>
      </c>
      <c r="B3565" s="5" t="inlineStr">
        <is>
          <t>LAMPARA LED 36W LINEAL DELCA</t>
        </is>
      </c>
      <c r="C3565" s="5" t="inlineStr">
        <is>
          <t>SIN CATEGORIA</t>
        </is>
      </c>
      <c r="D3565" s="11" t="n">
        <v>1</v>
      </c>
      <c r="E3565" s="12" t="n">
        <v>3366</v>
      </c>
      <c r="F3565" s="12" t="n">
        <v>11016</v>
      </c>
      <c r="G3565" s="14">
        <f>E3565/SUM(E$2:E$4165)</f>
        <v/>
      </c>
      <c r="H3565" s="14">
        <f>H3564+G3565</f>
        <v/>
      </c>
      <c r="I3565" s="5">
        <f>IF(H3565&lt;=p_rot_a,"A",IF(H3565&lt;=p_rot_b,"B","C"))</f>
        <v/>
      </c>
      <c r="J3565" s="5" t="inlineStr">
        <is>
          <t>NO</t>
        </is>
      </c>
    </row>
    <row r="3566">
      <c r="A3566" s="5" t="inlineStr">
        <is>
          <t>739</t>
        </is>
      </c>
      <c r="B3566" s="5" t="inlineStr">
        <is>
          <t>LLANETA DENTADA RUBI 6 X 6</t>
        </is>
      </c>
      <c r="C3566" s="5" t="inlineStr">
        <is>
          <t>FERRETERIA GENERAL</t>
        </is>
      </c>
      <c r="D3566" s="11" t="n">
        <v>4</v>
      </c>
      <c r="E3566" s="12" t="n">
        <v>3363.47</v>
      </c>
      <c r="F3566" s="12" t="n">
        <v>11615.42</v>
      </c>
      <c r="G3566" s="14">
        <f>E3566/SUM(E$2:E$4165)</f>
        <v/>
      </c>
      <c r="H3566" s="14">
        <f>H3565+G3566</f>
        <v/>
      </c>
      <c r="I3566" s="5">
        <f>IF(H3566&lt;=p_rot_a,"A",IF(H3566&lt;=p_rot_b,"B","C"))</f>
        <v/>
      </c>
      <c r="J3566" s="5" t="inlineStr">
        <is>
          <t>NO</t>
        </is>
      </c>
    </row>
    <row r="3567">
      <c r="A3567" s="5" t="inlineStr">
        <is>
          <t>101119</t>
        </is>
      </c>
      <c r="B3567" s="5" t="inlineStr">
        <is>
          <t>SD BREAKER 2X40</t>
        </is>
      </c>
      <c r="C3567" s="5" t="inlineStr">
        <is>
          <t>ACCESORIOS ELECTRICOS Y CABLES</t>
        </is>
      </c>
      <c r="D3567" s="11" t="n">
        <v>1</v>
      </c>
      <c r="E3567" s="12" t="n">
        <v>3363.29</v>
      </c>
      <c r="F3567" s="12" t="n">
        <v>12972.69</v>
      </c>
      <c r="G3567" s="14">
        <f>E3567/SUM(E$2:E$4165)</f>
        <v/>
      </c>
      <c r="H3567" s="14">
        <f>H3566+G3567</f>
        <v/>
      </c>
      <c r="I3567" s="5">
        <f>IF(H3567&lt;=p_rot_a,"A",IF(H3567&lt;=p_rot_b,"B","C"))</f>
        <v/>
      </c>
      <c r="J3567" s="5" t="inlineStr">
        <is>
          <t>NO</t>
        </is>
      </c>
    </row>
    <row r="3568">
      <c r="A3568" s="5" t="inlineStr">
        <is>
          <t>PINT-PS-0005</t>
        </is>
      </c>
      <c r="B3568" s="5" t="inlineStr">
        <is>
          <t>BOSNY SPRAY BLANCO ALTA TEMPERATURA SB-0040</t>
        </is>
      </c>
      <c r="C3568" s="5" t="inlineStr">
        <is>
          <t>PINTURA SPRAY</t>
        </is>
      </c>
      <c r="D3568" s="11" t="n">
        <v>3</v>
      </c>
      <c r="E3568" s="12" t="n">
        <v>3360.9</v>
      </c>
      <c r="F3568" s="12" t="n">
        <v>11763.15</v>
      </c>
      <c r="G3568" s="14">
        <f>E3568/SUM(E$2:E$4165)</f>
        <v/>
      </c>
      <c r="H3568" s="14">
        <f>H3567+G3568</f>
        <v/>
      </c>
      <c r="I3568" s="5">
        <f>IF(H3568&lt;=p_rot_a,"A",IF(H3568&lt;=p_rot_b,"B","C"))</f>
        <v/>
      </c>
      <c r="J3568" s="5" t="inlineStr">
        <is>
          <t>NO</t>
        </is>
      </c>
    </row>
    <row r="3569">
      <c r="A3569" s="5" t="inlineStr">
        <is>
          <t>3099</t>
        </is>
      </c>
      <c r="B3569" s="5" t="inlineStr">
        <is>
          <t>AGUILA BASE PARA FOTOCELDA 6889</t>
        </is>
      </c>
      <c r="C3569" s="5" t="inlineStr">
        <is>
          <t>ACCESORIOS ELECTRICOS Y CABLES</t>
        </is>
      </c>
      <c r="D3569" s="11" t="n">
        <v>3</v>
      </c>
      <c r="E3569" s="12" t="n">
        <v>3360.17</v>
      </c>
      <c r="F3569" s="12" t="n">
        <v>11168.93</v>
      </c>
      <c r="G3569" s="14">
        <f>E3569/SUM(E$2:E$4165)</f>
        <v/>
      </c>
      <c r="H3569" s="14">
        <f>H3568+G3569</f>
        <v/>
      </c>
      <c r="I3569" s="5">
        <f>IF(H3569&lt;=p_rot_a,"A",IF(H3569&lt;=p_rot_b,"B","C"))</f>
        <v/>
      </c>
      <c r="J3569" s="5" t="inlineStr">
        <is>
          <t>NO</t>
        </is>
      </c>
    </row>
    <row r="3570">
      <c r="A3570" s="5" t="inlineStr">
        <is>
          <t>73918</t>
        </is>
      </c>
      <c r="B3570" s="5" t="inlineStr">
        <is>
          <t>CINTURON ESPALDA H11043</t>
        </is>
      </c>
      <c r="C3570" s="5" t="inlineStr">
        <is>
          <t>FERRETERIA GENERAL</t>
        </is>
      </c>
      <c r="D3570" s="11" t="n">
        <v>2</v>
      </c>
      <c r="E3570" s="12" t="n">
        <v>3330.16</v>
      </c>
      <c r="F3570" s="12" t="n">
        <v>11655.56</v>
      </c>
      <c r="G3570" s="14">
        <f>E3570/SUM(E$2:E$4165)</f>
        <v/>
      </c>
      <c r="H3570" s="14">
        <f>H3569+G3570</f>
        <v/>
      </c>
      <c r="I3570" s="5">
        <f>IF(H3570&lt;=p_rot_a,"A",IF(H3570&lt;=p_rot_b,"B","C"))</f>
        <v/>
      </c>
      <c r="J3570" s="5" t="inlineStr">
        <is>
          <t>NO</t>
        </is>
      </c>
    </row>
    <row r="3571">
      <c r="A3571" s="5" t="inlineStr">
        <is>
          <t>351100300991546</t>
        </is>
      </c>
      <c r="B3571" s="5" t="inlineStr">
        <is>
          <t>NORTON DISCO LIJA VELCRO GRANO 150 5 U</t>
        </is>
      </c>
      <c r="C3571" s="5" t="inlineStr">
        <is>
          <t>FERRETERIA GENERAL</t>
        </is>
      </c>
      <c r="D3571" s="11" t="n">
        <v>4</v>
      </c>
      <c r="E3571" s="12" t="n">
        <v>3315</v>
      </c>
      <c r="F3571" s="12" t="n">
        <v>8160</v>
      </c>
      <c r="G3571" s="14">
        <f>E3571/SUM(E$2:E$4165)</f>
        <v/>
      </c>
      <c r="H3571" s="14">
        <f>H3570+G3571</f>
        <v/>
      </c>
      <c r="I3571" s="5">
        <f>IF(H3571&lt;=p_rot_a,"A",IF(H3571&lt;=p_rot_b,"B","C"))</f>
        <v/>
      </c>
      <c r="J3571" s="5" t="inlineStr">
        <is>
          <t>NO</t>
        </is>
      </c>
    </row>
    <row r="3572">
      <c r="A3572" s="5" t="inlineStr">
        <is>
          <t>111319</t>
        </is>
      </c>
      <c r="B3572" s="5" t="inlineStr">
        <is>
          <t>PFISTER EMBOLO CACHERA S741730</t>
        </is>
      </c>
      <c r="C3572" s="5" t="inlineStr">
        <is>
          <t>GRIFERIA - ACC. BAÑO Y COCINA</t>
        </is>
      </c>
      <c r="D3572" s="11" t="n">
        <v>3</v>
      </c>
      <c r="E3572" s="12" t="n">
        <v>3300.74</v>
      </c>
      <c r="F3572" s="12" t="n">
        <v>9292.040000000001</v>
      </c>
      <c r="G3572" s="14">
        <f>E3572/SUM(E$2:E$4165)</f>
        <v/>
      </c>
      <c r="H3572" s="14">
        <f>H3571+G3572</f>
        <v/>
      </c>
      <c r="I3572" s="5">
        <f>IF(H3572&lt;=p_rot_a,"A",IF(H3572&lt;=p_rot_b,"B","C"))</f>
        <v/>
      </c>
      <c r="J3572" s="5" t="inlineStr">
        <is>
          <t>NO</t>
        </is>
      </c>
    </row>
    <row r="3573">
      <c r="A3573" s="5" t="inlineStr">
        <is>
          <t>4065</t>
        </is>
      </c>
      <c r="B3573" s="5" t="inlineStr">
        <is>
          <t>VIDRIO MASCARA SOLDAR 10</t>
        </is>
      </c>
      <c r="C3573" s="5" t="inlineStr">
        <is>
          <t>FERRETERIA GENERAL</t>
        </is>
      </c>
      <c r="D3573" s="11" t="n">
        <v>9</v>
      </c>
      <c r="E3573" s="12" t="n">
        <v>3282.65</v>
      </c>
      <c r="F3573" s="12" t="n">
        <v>4386.68</v>
      </c>
      <c r="G3573" s="14">
        <f>E3573/SUM(E$2:E$4165)</f>
        <v/>
      </c>
      <c r="H3573" s="14">
        <f>H3572+G3573</f>
        <v/>
      </c>
      <c r="I3573" s="5">
        <f>IF(H3573&lt;=p_rot_a,"A",IF(H3573&lt;=p_rot_b,"B","C"))</f>
        <v/>
      </c>
      <c r="J3573" s="5" t="inlineStr">
        <is>
          <t>NO</t>
        </is>
      </c>
    </row>
    <row r="3574">
      <c r="A3574" s="5" t="inlineStr">
        <is>
          <t>351100300991305</t>
        </is>
      </c>
      <c r="B3574" s="5" t="inlineStr">
        <is>
          <t>TRUPER BROCA VIDRIO Y AZULEJO 3/16 BVI-3/16</t>
        </is>
      </c>
      <c r="C3574" s="5" t="inlineStr">
        <is>
          <t>FERRETERIA GENERAL</t>
        </is>
      </c>
      <c r="D3574" s="11" t="n">
        <v>7</v>
      </c>
      <c r="E3574" s="12" t="n">
        <v>3273.95</v>
      </c>
      <c r="F3574" s="12" t="n">
        <v>7135.84</v>
      </c>
      <c r="G3574" s="14">
        <f>E3574/SUM(E$2:E$4165)</f>
        <v/>
      </c>
      <c r="H3574" s="14">
        <f>H3573+G3574</f>
        <v/>
      </c>
      <c r="I3574" s="5">
        <f>IF(H3574&lt;=p_rot_a,"A",IF(H3574&lt;=p_rot_b,"B","C"))</f>
        <v/>
      </c>
      <c r="J3574" s="5" t="inlineStr">
        <is>
          <t>NO</t>
        </is>
      </c>
    </row>
    <row r="3575">
      <c r="A3575" s="5" t="inlineStr">
        <is>
          <t>482323</t>
        </is>
      </c>
      <c r="B3575" s="5" t="inlineStr">
        <is>
          <t>REMACHE 1/8 X 3/8 20UNIDADES</t>
        </is>
      </c>
      <c r="C3575" s="5" t="inlineStr">
        <is>
          <t>FERRETERIA GENERAL</t>
        </is>
      </c>
      <c r="D3575" s="11" t="n">
        <v>21</v>
      </c>
      <c r="E3575" s="12" t="n">
        <v>3270.59</v>
      </c>
      <c r="F3575" s="12" t="n">
        <v>4637.19</v>
      </c>
      <c r="G3575" s="14">
        <f>E3575/SUM(E$2:E$4165)</f>
        <v/>
      </c>
      <c r="H3575" s="14">
        <f>H3574+G3575</f>
        <v/>
      </c>
      <c r="I3575" s="5">
        <f>IF(H3575&lt;=p_rot_a,"A",IF(H3575&lt;=p_rot_b,"B","C"))</f>
        <v/>
      </c>
      <c r="J3575" s="5" t="inlineStr">
        <is>
          <t>NO</t>
        </is>
      </c>
    </row>
    <row r="3576">
      <c r="A3576" s="5" t="inlineStr">
        <is>
          <t>7189</t>
        </is>
      </c>
      <c r="B3576" s="5" t="inlineStr">
        <is>
          <t>S$$ ILICON ROJO 70ML</t>
        </is>
      </c>
      <c r="C3576" s="5" t="inlineStr">
        <is>
          <t>FERRETERIA GENERAL</t>
        </is>
      </c>
      <c r="D3576" s="11" t="n">
        <v>4</v>
      </c>
      <c r="E3576" s="12" t="n">
        <v>3247.54</v>
      </c>
      <c r="F3576" s="12" t="n">
        <v>8467.540000000001</v>
      </c>
      <c r="G3576" s="14">
        <f>E3576/SUM(E$2:E$4165)</f>
        <v/>
      </c>
      <c r="H3576" s="14">
        <f>H3575+G3576</f>
        <v/>
      </c>
      <c r="I3576" s="5">
        <f>IF(H3576&lt;=p_rot_a,"A",IF(H3576&lt;=p_rot_b,"B","C"))</f>
        <v/>
      </c>
      <c r="J3576" s="5" t="inlineStr">
        <is>
          <t>NO</t>
        </is>
      </c>
    </row>
    <row r="3577">
      <c r="A3577" s="5" t="inlineStr">
        <is>
          <t>351100300992530</t>
        </is>
      </c>
      <c r="B3577" s="5" t="inlineStr">
        <is>
          <t>VOLTECK EXTENSION USO RUDO 4M ER-4X16</t>
        </is>
      </c>
      <c r="C3577" s="5" t="inlineStr">
        <is>
          <t>ACCESORIOS ELECTRICOS Y CABLES</t>
        </is>
      </c>
      <c r="D3577" s="11" t="n">
        <v>5</v>
      </c>
      <c r="E3577" s="12" t="n">
        <v>3245.87</v>
      </c>
      <c r="F3577" s="12" t="n">
        <v>9650.549999999999</v>
      </c>
      <c r="G3577" s="14">
        <f>E3577/SUM(E$2:E$4165)</f>
        <v/>
      </c>
      <c r="H3577" s="14">
        <f>H3576+G3577</f>
        <v/>
      </c>
      <c r="I3577" s="5">
        <f>IF(H3577&lt;=p_rot_a,"A",IF(H3577&lt;=p_rot_b,"B","C"))</f>
        <v/>
      </c>
      <c r="J3577" s="5" t="inlineStr">
        <is>
          <t>NO</t>
        </is>
      </c>
    </row>
    <row r="3578">
      <c r="A3578" s="5" t="inlineStr">
        <is>
          <t>71563</t>
        </is>
      </c>
      <c r="B3578" s="5" t="inlineStr">
        <is>
          <t>TAPON PVC 3 PRESION</t>
        </is>
      </c>
      <c r="C3578" s="5" t="inlineStr">
        <is>
          <t>TUBERIA PVC, CANOAS Y ACCESORIOS</t>
        </is>
      </c>
      <c r="D3578" s="11" t="n">
        <v>2</v>
      </c>
      <c r="E3578" s="12" t="n">
        <v>3235.3</v>
      </c>
      <c r="F3578" s="12" t="n">
        <v>4424.78</v>
      </c>
      <c r="G3578" s="14">
        <f>E3578/SUM(E$2:E$4165)</f>
        <v/>
      </c>
      <c r="H3578" s="14">
        <f>H3577+G3578</f>
        <v/>
      </c>
      <c r="I3578" s="5">
        <f>IF(H3578&lt;=p_rot_a,"A",IF(H3578&lt;=p_rot_b,"B","C"))</f>
        <v/>
      </c>
      <c r="J3578" s="5" t="inlineStr">
        <is>
          <t>NO</t>
        </is>
      </c>
    </row>
    <row r="3579">
      <c r="A3579" s="5" t="inlineStr">
        <is>
          <t>73279</t>
        </is>
      </c>
      <c r="B3579" s="5" t="inlineStr">
        <is>
          <t>CAUTIN 40W MIYAKO</t>
        </is>
      </c>
      <c r="C3579" s="5" t="inlineStr">
        <is>
          <t>ACCESORIOS ELECTRICOS Y CABLES</t>
        </is>
      </c>
      <c r="D3579" s="11" t="n">
        <v>3</v>
      </c>
      <c r="E3579" s="12" t="n">
        <v>3233.56</v>
      </c>
      <c r="F3579" s="12" t="n">
        <v>9046.299999999999</v>
      </c>
      <c r="G3579" s="14">
        <f>E3579/SUM(E$2:E$4165)</f>
        <v/>
      </c>
      <c r="H3579" s="14">
        <f>H3578+G3579</f>
        <v/>
      </c>
      <c r="I3579" s="5">
        <f>IF(H3579&lt;=p_rot_a,"A",IF(H3579&lt;=p_rot_b,"B","C"))</f>
        <v/>
      </c>
      <c r="J3579" s="5" t="inlineStr">
        <is>
          <t>NO</t>
        </is>
      </c>
    </row>
    <row r="3580">
      <c r="A3580" s="5" t="inlineStr">
        <is>
          <t>30582</t>
        </is>
      </c>
      <c r="B3580" s="5" t="inlineStr">
        <is>
          <t>SD BREAKER 1X30 AMPERIOS</t>
        </is>
      </c>
      <c r="C3580" s="5" t="inlineStr">
        <is>
          <t>ACCESORIOS ELECTRICOS Y CABLES</t>
        </is>
      </c>
      <c r="D3580" s="11" t="n">
        <v>2</v>
      </c>
      <c r="E3580" s="12" t="n">
        <v>3233.3</v>
      </c>
      <c r="F3580" s="12" t="n">
        <v>12471.3</v>
      </c>
      <c r="G3580" s="14">
        <f>E3580/SUM(E$2:E$4165)</f>
        <v/>
      </c>
      <c r="H3580" s="14">
        <f>H3579+G3580</f>
        <v/>
      </c>
      <c r="I3580" s="5">
        <f>IF(H3580&lt;=p_rot_a,"A",IF(H3580&lt;=p_rot_b,"B","C"))</f>
        <v/>
      </c>
      <c r="J3580" s="5" t="inlineStr">
        <is>
          <t>NO</t>
        </is>
      </c>
    </row>
    <row r="3581">
      <c r="A3581" s="5" t="inlineStr">
        <is>
          <t>72953</t>
        </is>
      </c>
      <c r="B3581" s="5" t="inlineStr">
        <is>
          <t>GRAPA CON CLAVO 9MM 100UNDS</t>
        </is>
      </c>
      <c r="C3581" s="5" t="inlineStr">
        <is>
          <t>FERRETERIA GENERAL</t>
        </is>
      </c>
      <c r="D3581" s="11" t="n">
        <v>6</v>
      </c>
      <c r="E3581" s="12" t="n">
        <v>3229.88</v>
      </c>
      <c r="F3581" s="12" t="n">
        <v>6988.28</v>
      </c>
      <c r="G3581" s="14">
        <f>E3581/SUM(E$2:E$4165)</f>
        <v/>
      </c>
      <c r="H3581" s="14">
        <f>H3580+G3581</f>
        <v/>
      </c>
      <c r="I3581" s="5">
        <f>IF(H3581&lt;=p_rot_a,"A",IF(H3581&lt;=p_rot_b,"B","C"))</f>
        <v/>
      </c>
      <c r="J3581" s="5" t="inlineStr">
        <is>
          <t>NO</t>
        </is>
      </c>
    </row>
    <row r="3582">
      <c r="A3582" s="5" t="inlineStr">
        <is>
          <t>3690566</t>
        </is>
      </c>
      <c r="B3582" s="5" t="inlineStr">
        <is>
          <t>MAKITA IMANTADOR DE PUNTAS MAG BOOST E-03442 REFORZADOR MAGNETICO</t>
        </is>
      </c>
      <c r="C3582" s="5" t="inlineStr">
        <is>
          <t>FERRETERIA GENERAL</t>
        </is>
      </c>
      <c r="D3582" s="11" t="n">
        <v>5</v>
      </c>
      <c r="E3582" s="12" t="n">
        <v>3217.97</v>
      </c>
      <c r="F3582" s="12" t="n">
        <v>11435.47</v>
      </c>
      <c r="G3582" s="14">
        <f>E3582/SUM(E$2:E$4165)</f>
        <v/>
      </c>
      <c r="H3582" s="14">
        <f>H3581+G3582</f>
        <v/>
      </c>
      <c r="I3582" s="5">
        <f>IF(H3582&lt;=p_rot_a,"A",IF(H3582&lt;=p_rot_b,"B","C"))</f>
        <v/>
      </c>
      <c r="J3582" s="5" t="inlineStr">
        <is>
          <t>NO</t>
        </is>
      </c>
    </row>
    <row r="3583">
      <c r="A3583" s="5" t="inlineStr">
        <is>
          <t>351100300991645</t>
        </is>
      </c>
      <c r="B3583" s="5" t="inlineStr">
        <is>
          <t>GRACIELA DESAGUE TINA PUSH SENCILLO SOLO P1818</t>
        </is>
      </c>
      <c r="C3583" s="5" t="inlineStr">
        <is>
          <t>GRIFERIA - ACC. BAÑO Y COCINA</t>
        </is>
      </c>
      <c r="D3583" s="11" t="n">
        <v>4</v>
      </c>
      <c r="E3583" s="12" t="n">
        <v>3200.21</v>
      </c>
      <c r="F3583" s="12" t="n">
        <v>11200.73</v>
      </c>
      <c r="G3583" s="14">
        <f>E3583/SUM(E$2:E$4165)</f>
        <v/>
      </c>
      <c r="H3583" s="14">
        <f>H3582+G3583</f>
        <v/>
      </c>
      <c r="I3583" s="5">
        <f>IF(H3583&lt;=p_rot_a,"A",IF(H3583&lt;=p_rot_b,"B","C"))</f>
        <v/>
      </c>
      <c r="J3583" s="5" t="inlineStr">
        <is>
          <t>NO</t>
        </is>
      </c>
    </row>
    <row r="3584">
      <c r="A3584" s="5" t="inlineStr">
        <is>
          <t>351100300990829</t>
        </is>
      </c>
      <c r="B3584" s="5" t="inlineStr">
        <is>
          <t>FAME RESISTENCIA DUCHA FAMINHO 5400W</t>
        </is>
      </c>
      <c r="C3584" s="5" t="inlineStr">
        <is>
          <t>ACCESORIOS ELECTRICOS Y CABLES</t>
        </is>
      </c>
      <c r="D3584" s="11" t="n">
        <v>2</v>
      </c>
      <c r="E3584" s="12" t="n">
        <v>3196</v>
      </c>
      <c r="F3584" s="12" t="n">
        <v>11186</v>
      </c>
      <c r="G3584" s="14">
        <f>E3584/SUM(E$2:E$4165)</f>
        <v/>
      </c>
      <c r="H3584" s="14">
        <f>H3583+G3584</f>
        <v/>
      </c>
      <c r="I3584" s="5">
        <f>IF(H3584&lt;=p_rot_a,"A",IF(H3584&lt;=p_rot_b,"B","C"))</f>
        <v/>
      </c>
      <c r="J3584" s="5" t="inlineStr">
        <is>
          <t>NO</t>
        </is>
      </c>
    </row>
    <row r="3585">
      <c r="A3585" s="5" t="inlineStr">
        <is>
          <t>901211</t>
        </is>
      </c>
      <c r="B3585" s="5" t="inlineStr">
        <is>
          <t>LAMPARA LED 1X9W E117035 LED</t>
        </is>
      </c>
      <c r="C3585" s="5" t="inlineStr">
        <is>
          <t>SIN CATEGORIA</t>
        </is>
      </c>
      <c r="D3585" s="11" t="n">
        <v>2</v>
      </c>
      <c r="E3585" s="12" t="n">
        <v>3186.89</v>
      </c>
      <c r="F3585" s="12" t="n">
        <v>11154.12</v>
      </c>
      <c r="G3585" s="14">
        <f>E3585/SUM(E$2:E$4165)</f>
        <v/>
      </c>
      <c r="H3585" s="14">
        <f>H3584+G3585</f>
        <v/>
      </c>
      <c r="I3585" s="5">
        <f>IF(H3585&lt;=p_rot_a,"A",IF(H3585&lt;=p_rot_b,"B","C"))</f>
        <v/>
      </c>
      <c r="J3585" s="5" t="inlineStr">
        <is>
          <t>NO</t>
        </is>
      </c>
    </row>
    <row r="3586">
      <c r="A3586" s="5" t="inlineStr">
        <is>
          <t>351100300991316</t>
        </is>
      </c>
      <c r="B3586" s="5" t="inlineStr">
        <is>
          <t>TRUPER BROCA ESCALONADA TITANIO 1/8 A 1/2 BES-13X</t>
        </is>
      </c>
      <c r="C3586" s="5" t="inlineStr">
        <is>
          <t>FERRETERIA GENERAL</t>
        </is>
      </c>
      <c r="D3586" s="11" t="n">
        <v>2</v>
      </c>
      <c r="E3586" s="12" t="n">
        <v>3155</v>
      </c>
      <c r="F3586" s="12" t="n">
        <v>11449.86</v>
      </c>
      <c r="G3586" s="14">
        <f>E3586/SUM(E$2:E$4165)</f>
        <v/>
      </c>
      <c r="H3586" s="14">
        <f>H3585+G3586</f>
        <v/>
      </c>
      <c r="I3586" s="5">
        <f>IF(H3586&lt;=p_rot_a,"A",IF(H3586&lt;=p_rot_b,"B","C"))</f>
        <v/>
      </c>
      <c r="J3586" s="5" t="inlineStr">
        <is>
          <t>NO</t>
        </is>
      </c>
    </row>
    <row r="3587">
      <c r="A3587" s="5" t="inlineStr">
        <is>
          <t>73785</t>
        </is>
      </c>
      <c r="B3587" s="5" t="inlineStr">
        <is>
          <t>TOTAL CUCHILLA  PICO LORA THT51882</t>
        </is>
      </c>
      <c r="C3587" s="5" t="inlineStr">
        <is>
          <t>FERRETERIA GENERAL</t>
        </is>
      </c>
      <c r="D3587" s="11" t="n">
        <v>5</v>
      </c>
      <c r="E3587" s="12" t="n">
        <v>3147.23</v>
      </c>
      <c r="F3587" s="12" t="n">
        <v>9441.68</v>
      </c>
      <c r="G3587" s="14">
        <f>E3587/SUM(E$2:E$4165)</f>
        <v/>
      </c>
      <c r="H3587" s="14">
        <f>H3586+G3587</f>
        <v/>
      </c>
      <c r="I3587" s="5">
        <f>IF(H3587&lt;=p_rot_a,"A",IF(H3587&lt;=p_rot_b,"B","C"))</f>
        <v/>
      </c>
      <c r="J3587" s="5" t="inlineStr">
        <is>
          <t>NO</t>
        </is>
      </c>
    </row>
    <row r="3588">
      <c r="A3588" s="5" t="inlineStr">
        <is>
          <t>351100300992533</t>
        </is>
      </c>
      <c r="B3588" s="5" t="inlineStr">
        <is>
          <t>VOLTECK EXTENSION USO RUDO 10M ER-10X16</t>
        </is>
      </c>
      <c r="C3588" s="5" t="inlineStr">
        <is>
          <t>ACCESORIOS ELECTRICOS Y CABLES</t>
        </is>
      </c>
      <c r="D3588" s="11" t="n">
        <v>2</v>
      </c>
      <c r="E3588" s="12" t="n">
        <v>3137.49</v>
      </c>
      <c r="F3588" s="12" t="n">
        <v>9921.25</v>
      </c>
      <c r="G3588" s="14">
        <f>E3588/SUM(E$2:E$4165)</f>
        <v/>
      </c>
      <c r="H3588" s="14">
        <f>H3587+G3588</f>
        <v/>
      </c>
      <c r="I3588" s="5">
        <f>IF(H3588&lt;=p_rot_a,"A",IF(H3588&lt;=p_rot_b,"B","C"))</f>
        <v/>
      </c>
      <c r="J3588" s="5" t="inlineStr">
        <is>
          <t>NO</t>
        </is>
      </c>
    </row>
    <row r="3589">
      <c r="A3589" s="5" t="inlineStr">
        <is>
          <t>32347</t>
        </is>
      </c>
      <c r="B3589" s="5" t="inlineStr">
        <is>
          <t>REGALIA ESPEJO PROMO TAIRONA</t>
        </is>
      </c>
      <c r="C3589" s="5" t="inlineStr">
        <is>
          <t>FERRETERIA GENERAL</t>
        </is>
      </c>
      <c r="D3589" s="11" t="n">
        <v>1</v>
      </c>
      <c r="E3589" s="12" t="n">
        <v>3112.27</v>
      </c>
      <c r="F3589" s="12" t="n">
        <v>6548.67</v>
      </c>
      <c r="G3589" s="14">
        <f>E3589/SUM(E$2:E$4165)</f>
        <v/>
      </c>
      <c r="H3589" s="14">
        <f>H3588+G3589</f>
        <v/>
      </c>
      <c r="I3589" s="5">
        <f>IF(H3589&lt;=p_rot_a,"A",IF(H3589&lt;=p_rot_b,"B","C"))</f>
        <v/>
      </c>
      <c r="J3589" s="5" t="inlineStr">
        <is>
          <t>NO</t>
        </is>
      </c>
    </row>
    <row r="3590">
      <c r="A3590" s="5" t="inlineStr">
        <is>
          <t>351100300990757</t>
        </is>
      </c>
      <c r="B3590" s="5" t="inlineStr">
        <is>
          <t>CAJA RECTANGULAR PARA GYPSUM PVC CON ALETAS ARGOS</t>
        </is>
      </c>
      <c r="C3590" s="5" t="inlineStr">
        <is>
          <t>ACCESORIOS ELECTRICOS Y CABLES</t>
        </is>
      </c>
      <c r="D3590" s="11" t="n">
        <v>27</v>
      </c>
      <c r="E3590" s="12" t="n">
        <v>3110.7</v>
      </c>
      <c r="F3590" s="12" t="n">
        <v>9394.950000000001</v>
      </c>
      <c r="G3590" s="14">
        <f>E3590/SUM(E$2:E$4165)</f>
        <v/>
      </c>
      <c r="H3590" s="14">
        <f>H3589+G3590</f>
        <v/>
      </c>
      <c r="I3590" s="5">
        <f>IF(H3590&lt;=p_rot_a,"A",IF(H3590&lt;=p_rot_b,"B","C"))</f>
        <v/>
      </c>
      <c r="J3590" s="5" t="inlineStr">
        <is>
          <t>NO</t>
        </is>
      </c>
    </row>
    <row r="3591">
      <c r="A3591" s="5" t="inlineStr">
        <is>
          <t>72240</t>
        </is>
      </c>
      <c r="B3591" s="5" t="inlineStr">
        <is>
          <t>VITA ASIENTO INOD ELONGADO BLANCO CIERRE LENTO</t>
        </is>
      </c>
      <c r="C3591" s="5" t="inlineStr">
        <is>
          <t>LOZA SANITARIA</t>
        </is>
      </c>
      <c r="D3591" s="11" t="n">
        <v>1</v>
      </c>
      <c r="E3591" s="12" t="n">
        <v>3104.82</v>
      </c>
      <c r="F3591" s="12" t="n">
        <v>7763.22</v>
      </c>
      <c r="G3591" s="14">
        <f>E3591/SUM(E$2:E$4165)</f>
        <v/>
      </c>
      <c r="H3591" s="14">
        <f>H3590+G3591</f>
        <v/>
      </c>
      <c r="I3591" s="5">
        <f>IF(H3591&lt;=p_rot_a,"A",IF(H3591&lt;=p_rot_b,"B","C"))</f>
        <v/>
      </c>
      <c r="J3591" s="5" t="inlineStr">
        <is>
          <t>NO</t>
        </is>
      </c>
    </row>
    <row r="3592">
      <c r="A3592" s="5" t="inlineStr">
        <is>
          <t>73282</t>
        </is>
      </c>
      <c r="B3592" s="5" t="inlineStr">
        <is>
          <t>TRUPER CUERDA ORILLADORA  / HTA-95</t>
        </is>
      </c>
      <c r="C3592" s="5" t="inlineStr">
        <is>
          <t>FERRETERIA GENERAL</t>
        </is>
      </c>
      <c r="D3592" s="11" t="n">
        <v>10</v>
      </c>
      <c r="E3592" s="12" t="n">
        <v>3099.23</v>
      </c>
      <c r="F3592" s="12" t="n">
        <v>7239.71</v>
      </c>
      <c r="G3592" s="14">
        <f>E3592/SUM(E$2:E$4165)</f>
        <v/>
      </c>
      <c r="H3592" s="14">
        <f>H3591+G3592</f>
        <v/>
      </c>
      <c r="I3592" s="5">
        <f>IF(H3592&lt;=p_rot_a,"A",IF(H3592&lt;=p_rot_b,"B","C"))</f>
        <v/>
      </c>
      <c r="J3592" s="5" t="inlineStr">
        <is>
          <t>NO</t>
        </is>
      </c>
    </row>
    <row r="3593">
      <c r="A3593" s="5" t="inlineStr">
        <is>
          <t>73081</t>
        </is>
      </c>
      <c r="B3593" s="5" t="inlineStr">
        <is>
          <t>$$ AGARRADERA 693-2AB</t>
        </is>
      </c>
      <c r="C3593" s="5" t="inlineStr">
        <is>
          <t>FERRETERIA GENERAL</t>
        </is>
      </c>
      <c r="D3593" s="11" t="n">
        <v>2</v>
      </c>
      <c r="E3593" s="12" t="n">
        <v>3096.4</v>
      </c>
      <c r="F3593" s="12" t="n">
        <v>10468.78</v>
      </c>
      <c r="G3593" s="14">
        <f>E3593/SUM(E$2:E$4165)</f>
        <v/>
      </c>
      <c r="H3593" s="14">
        <f>H3592+G3593</f>
        <v/>
      </c>
      <c r="I3593" s="5">
        <f>IF(H3593&lt;=p_rot_a,"A",IF(H3593&lt;=p_rot_b,"B","C"))</f>
        <v/>
      </c>
      <c r="J3593" s="5" t="inlineStr">
        <is>
          <t>NO</t>
        </is>
      </c>
    </row>
    <row r="3594">
      <c r="A3594" s="5" t="inlineStr">
        <is>
          <t>351100300991609</t>
        </is>
      </c>
      <c r="B3594" s="5" t="inlineStr">
        <is>
          <t>TOTAL CHALECO PORTA HERRAMIENTAS TTVT1601</t>
        </is>
      </c>
      <c r="C3594" s="5" t="inlineStr">
        <is>
          <t>FERRETERIA GENERAL</t>
        </is>
      </c>
      <c r="D3594" s="11" t="n">
        <v>1</v>
      </c>
      <c r="E3594" s="12" t="n">
        <v>3084.36</v>
      </c>
      <c r="F3594" s="12" t="n">
        <v>11894.85</v>
      </c>
      <c r="G3594" s="14">
        <f>E3594/SUM(E$2:E$4165)</f>
        <v/>
      </c>
      <c r="H3594" s="14">
        <f>H3593+G3594</f>
        <v/>
      </c>
      <c r="I3594" s="5">
        <f>IF(H3594&lt;=p_rot_a,"A",IF(H3594&lt;=p_rot_b,"B","C"))</f>
        <v/>
      </c>
      <c r="J3594" s="5" t="inlineStr">
        <is>
          <t>NO</t>
        </is>
      </c>
    </row>
    <row r="3595">
      <c r="A3595" s="5" t="inlineStr">
        <is>
          <t>351100300991482</t>
        </is>
      </c>
      <c r="B3595" s="5" t="inlineStr">
        <is>
          <t>AQUA PLUS ASPERSION REDONDA NEGRA 4 22900</t>
        </is>
      </c>
      <c r="C3595" s="5" t="inlineStr">
        <is>
          <t>GRIFERIA - ACC. BAÑO Y COCINA</t>
        </is>
      </c>
      <c r="D3595" s="11" t="n">
        <v>3</v>
      </c>
      <c r="E3595" s="12" t="n">
        <v>3078.59</v>
      </c>
      <c r="F3595" s="12" t="n">
        <v>10775.06</v>
      </c>
      <c r="G3595" s="14">
        <f>E3595/SUM(E$2:E$4165)</f>
        <v/>
      </c>
      <c r="H3595" s="14">
        <f>H3594+G3595</f>
        <v/>
      </c>
      <c r="I3595" s="5">
        <f>IF(H3595&lt;=p_rot_a,"A",IF(H3595&lt;=p_rot_b,"B","C"))</f>
        <v/>
      </c>
      <c r="J3595" s="5" t="inlineStr">
        <is>
          <t>NO</t>
        </is>
      </c>
    </row>
    <row r="3596">
      <c r="A3596" s="5" t="inlineStr">
        <is>
          <t>351100300991922</t>
        </is>
      </c>
      <c r="B3596" s="5" t="inlineStr">
        <is>
          <t>ESQUINERO DE REMATE WPC  EXTERIOR TECA 2X2 2.90M DE085-A</t>
        </is>
      </c>
      <c r="C3596" s="5" t="inlineStr">
        <is>
          <t>SIN CATEGORIA</t>
        </is>
      </c>
      <c r="D3596" s="11" t="n">
        <v>2</v>
      </c>
      <c r="E3596" s="12" t="n">
        <v>3074.2</v>
      </c>
      <c r="F3596" s="12" t="n">
        <v>9222.59</v>
      </c>
      <c r="G3596" s="14">
        <f>E3596/SUM(E$2:E$4165)</f>
        <v/>
      </c>
      <c r="H3596" s="14">
        <f>H3595+G3596</f>
        <v/>
      </c>
      <c r="I3596" s="5">
        <f>IF(H3596&lt;=p_rot_a,"A",IF(H3596&lt;=p_rot_b,"B","C"))</f>
        <v/>
      </c>
      <c r="J3596" s="5" t="inlineStr">
        <is>
          <t>NO</t>
        </is>
      </c>
    </row>
    <row r="3597">
      <c r="A3597" s="5" t="inlineStr">
        <is>
          <t>71522</t>
        </is>
      </c>
      <c r="B3597" s="5" t="inlineStr">
        <is>
          <t>TOTAL DESATORNILLADOR PHILLIPS SAPITA THT26PH2038</t>
        </is>
      </c>
      <c r="C3597" s="5" t="inlineStr">
        <is>
          <t>FERRETERIA GENERAL</t>
        </is>
      </c>
      <c r="D3597" s="11" t="n">
        <v>9</v>
      </c>
      <c r="E3597" s="12" t="n">
        <v>3073.18</v>
      </c>
      <c r="F3597" s="12" t="n">
        <v>7332.7</v>
      </c>
      <c r="G3597" s="14">
        <f>E3597/SUM(E$2:E$4165)</f>
        <v/>
      </c>
      <c r="H3597" s="14">
        <f>H3596+G3597</f>
        <v/>
      </c>
      <c r="I3597" s="5">
        <f>IF(H3597&lt;=p_rot_a,"A",IF(H3597&lt;=p_rot_b,"B","C"))</f>
        <v/>
      </c>
      <c r="J3597" s="5" t="inlineStr">
        <is>
          <t>NO</t>
        </is>
      </c>
    </row>
    <row r="3598">
      <c r="A3598" s="5" t="inlineStr">
        <is>
          <t>9304</t>
        </is>
      </c>
      <c r="B3598" s="5" t="inlineStr">
        <is>
          <t>CAUTIN 80W MANGO MADERA</t>
        </is>
      </c>
      <c r="C3598" s="5" t="inlineStr">
        <is>
          <t>ACCESORIOS ELECTRICOS Y CABLES</t>
        </is>
      </c>
      <c r="D3598" s="11" t="n">
        <v>3</v>
      </c>
      <c r="E3598" s="12" t="n">
        <v>3065.52</v>
      </c>
      <c r="F3598" s="12" t="n">
        <v>10729.32</v>
      </c>
      <c r="G3598" s="14">
        <f>E3598/SUM(E$2:E$4165)</f>
        <v/>
      </c>
      <c r="H3598" s="14">
        <f>H3597+G3598</f>
        <v/>
      </c>
      <c r="I3598" s="5">
        <f>IF(H3598&lt;=p_rot_a,"A",IF(H3598&lt;=p_rot_b,"B","C"))</f>
        <v/>
      </c>
      <c r="J3598" s="5" t="inlineStr">
        <is>
          <t>NO</t>
        </is>
      </c>
    </row>
    <row r="3599">
      <c r="A3599" s="5" t="inlineStr">
        <is>
          <t>9226</t>
        </is>
      </c>
      <c r="B3599" s="5" t="inlineStr">
        <is>
          <t>UNION 1 1/4 PVC</t>
        </is>
      </c>
      <c r="C3599" s="5" t="inlineStr">
        <is>
          <t>TUBERIA PVC, CANOAS Y ACCESORIOS</t>
        </is>
      </c>
      <c r="D3599" s="11" t="n">
        <v>12</v>
      </c>
      <c r="E3599" s="12" t="n">
        <v>3056.72</v>
      </c>
      <c r="F3599" s="12" t="n">
        <v>5816.42</v>
      </c>
      <c r="G3599" s="14">
        <f>E3599/SUM(E$2:E$4165)</f>
        <v/>
      </c>
      <c r="H3599" s="14">
        <f>H3598+G3599</f>
        <v/>
      </c>
      <c r="I3599" s="5">
        <f>IF(H3599&lt;=p_rot_a,"A",IF(H3599&lt;=p_rot_b,"B","C"))</f>
        <v/>
      </c>
      <c r="J3599" s="5" t="inlineStr">
        <is>
          <t>NO</t>
        </is>
      </c>
    </row>
    <row r="3600">
      <c r="A3600" s="5" t="inlineStr">
        <is>
          <t>351100300992124</t>
        </is>
      </c>
      <c r="B3600" s="5" t="inlineStr">
        <is>
          <t>MAKITA DISCO SIERRA CORTE MADERA 71/4 40D D-20688</t>
        </is>
      </c>
      <c r="C3600" s="5" t="inlineStr">
        <is>
          <t>HERRAMIENTA ELECTRICA</t>
        </is>
      </c>
      <c r="D3600" s="11" t="n">
        <v>1</v>
      </c>
      <c r="E3600" s="12" t="n">
        <v>3055.2</v>
      </c>
      <c r="F3600" s="12" t="n">
        <v>10693.2</v>
      </c>
      <c r="G3600" s="14">
        <f>E3600/SUM(E$2:E$4165)</f>
        <v/>
      </c>
      <c r="H3600" s="14">
        <f>H3599+G3600</f>
        <v/>
      </c>
      <c r="I3600" s="5">
        <f>IF(H3600&lt;=p_rot_a,"A",IF(H3600&lt;=p_rot_b,"B","C"))</f>
        <v/>
      </c>
      <c r="J3600" s="5" t="inlineStr">
        <is>
          <t>NO</t>
        </is>
      </c>
    </row>
    <row r="3601">
      <c r="A3601" s="5" t="inlineStr">
        <is>
          <t>497</t>
        </is>
      </c>
      <c r="B3601" s="5" t="inlineStr">
        <is>
          <t>TAPON PVC 2 CON REGISTRO</t>
        </is>
      </c>
      <c r="C3601" s="5" t="inlineStr">
        <is>
          <t>TUBERIA PVC, CANOAS Y ACCESORIOS</t>
        </is>
      </c>
      <c r="D3601" s="11" t="n">
        <v>2</v>
      </c>
      <c r="E3601" s="12" t="n">
        <v>3037.29</v>
      </c>
      <c r="F3601" s="12" t="n">
        <v>3932.62</v>
      </c>
      <c r="G3601" s="14">
        <f>E3601/SUM(E$2:E$4165)</f>
        <v/>
      </c>
      <c r="H3601" s="14">
        <f>H3600+G3601</f>
        <v/>
      </c>
      <c r="I3601" s="5">
        <f>IF(H3601&lt;=p_rot_a,"A",IF(H3601&lt;=p_rot_b,"B","C"))</f>
        <v/>
      </c>
      <c r="J3601" s="5" t="inlineStr">
        <is>
          <t>NO</t>
        </is>
      </c>
    </row>
    <row r="3602">
      <c r="A3602" s="5" t="inlineStr">
        <is>
          <t>351100300991703</t>
        </is>
      </c>
      <c r="B3602" s="5" t="inlineStr">
        <is>
          <t>VOLTECH EXTENSION 4M BLANCA</t>
        </is>
      </c>
      <c r="C3602" s="5" t="inlineStr">
        <is>
          <t>ACCESORIOS ELECTRICOS Y CABLES</t>
        </is>
      </c>
      <c r="D3602" s="11" t="n">
        <v>5</v>
      </c>
      <c r="E3602" s="12" t="n">
        <v>3036.6</v>
      </c>
      <c r="F3602" s="12" t="n">
        <v>8097.6</v>
      </c>
      <c r="G3602" s="14">
        <f>E3602/SUM(E$2:E$4165)</f>
        <v/>
      </c>
      <c r="H3602" s="14">
        <f>H3601+G3602</f>
        <v/>
      </c>
      <c r="I3602" s="5">
        <f>IF(H3602&lt;=p_rot_a,"A",IF(H3602&lt;=p_rot_b,"B","C"))</f>
        <v/>
      </c>
      <c r="J3602" s="5" t="inlineStr">
        <is>
          <t>NO</t>
        </is>
      </c>
    </row>
    <row r="3603">
      <c r="A3603" s="5" t="inlineStr">
        <is>
          <t>30319</t>
        </is>
      </c>
      <c r="B3603" s="5" t="inlineStr">
        <is>
          <t>AGUILA BENJAMIN C/CADENA 718-bk</t>
        </is>
      </c>
      <c r="C3603" s="5" t="inlineStr">
        <is>
          <t>ACCESORIOS ELECTRICOS Y CABLES</t>
        </is>
      </c>
      <c r="D3603" s="11" t="n">
        <v>6</v>
      </c>
      <c r="E3603" s="12" t="n">
        <v>3036.22</v>
      </c>
      <c r="F3603" s="12" t="n">
        <v>9778.1</v>
      </c>
      <c r="G3603" s="14">
        <f>E3603/SUM(E$2:E$4165)</f>
        <v/>
      </c>
      <c r="H3603" s="14">
        <f>H3602+G3603</f>
        <v/>
      </c>
      <c r="I3603" s="5">
        <f>IF(H3603&lt;=p_rot_a,"A",IF(H3603&lt;=p_rot_b,"B","C"))</f>
        <v/>
      </c>
      <c r="J3603" s="5" t="inlineStr">
        <is>
          <t>NO</t>
        </is>
      </c>
    </row>
    <row r="3604">
      <c r="A3604" s="5" t="inlineStr">
        <is>
          <t>9179</t>
        </is>
      </c>
      <c r="B3604" s="5" t="inlineStr">
        <is>
          <t>NIPLE 1/2 X 8 GALVANIZADO</t>
        </is>
      </c>
      <c r="C3604" s="5" t="inlineStr">
        <is>
          <t>FERRETERIA GENERAL</t>
        </is>
      </c>
      <c r="D3604" s="11" t="n">
        <v>5</v>
      </c>
      <c r="E3604" s="12" t="n">
        <v>3028.44</v>
      </c>
      <c r="F3604" s="12" t="n">
        <v>4716.65</v>
      </c>
      <c r="G3604" s="14">
        <f>E3604/SUM(E$2:E$4165)</f>
        <v/>
      </c>
      <c r="H3604" s="14">
        <f>H3603+G3604</f>
        <v/>
      </c>
      <c r="I3604" s="5">
        <f>IF(H3604&lt;=p_rot_a,"A",IF(H3604&lt;=p_rot_b,"B","C"))</f>
        <v/>
      </c>
      <c r="J3604" s="5" t="inlineStr">
        <is>
          <t>NO</t>
        </is>
      </c>
    </row>
    <row r="3605">
      <c r="A3605" s="5" t="inlineStr">
        <is>
          <t>73738</t>
        </is>
      </c>
      <c r="B3605" s="5" t="inlineStr">
        <is>
          <t>TOTAL DISCO DIAMANTADO CONTINUO  7 TAC2121801</t>
        </is>
      </c>
      <c r="C3605" s="5" t="inlineStr">
        <is>
          <t>FERRETERIA GENERAL</t>
        </is>
      </c>
      <c r="D3605" s="11" t="n">
        <v>2</v>
      </c>
      <c r="E3605" s="12" t="n">
        <v>3022.73</v>
      </c>
      <c r="F3605" s="12" t="n">
        <v>10579.55</v>
      </c>
      <c r="G3605" s="14">
        <f>E3605/SUM(E$2:E$4165)</f>
        <v/>
      </c>
      <c r="H3605" s="14">
        <f>H3604+G3605</f>
        <v/>
      </c>
      <c r="I3605" s="5">
        <f>IF(H3605&lt;=p_rot_a,"A",IF(H3605&lt;=p_rot_b,"B","C"))</f>
        <v/>
      </c>
      <c r="J3605" s="5" t="inlineStr">
        <is>
          <t>NO</t>
        </is>
      </c>
    </row>
    <row r="3606">
      <c r="A3606" s="5" t="inlineStr">
        <is>
          <t>420420886</t>
        </is>
      </c>
      <c r="B3606" s="5" t="inlineStr">
        <is>
          <t>PROTECTO OXIDOL BP-500 25GR MERULA CATALIZADOR</t>
        </is>
      </c>
      <c r="C3606" s="5" t="inlineStr">
        <is>
          <t>SIN CATEGORIA</t>
        </is>
      </c>
      <c r="D3606" s="11" t="n">
        <v>18</v>
      </c>
      <c r="E3606" s="12" t="n">
        <v>3017.28</v>
      </c>
      <c r="F3606" s="12" t="n">
        <v>6041.28</v>
      </c>
      <c r="G3606" s="14">
        <f>E3606/SUM(E$2:E$4165)</f>
        <v/>
      </c>
      <c r="H3606" s="14">
        <f>H3605+G3606</f>
        <v/>
      </c>
      <c r="I3606" s="5">
        <f>IF(H3606&lt;=p_rot_a,"A",IF(H3606&lt;=p_rot_b,"B","C"))</f>
        <v/>
      </c>
      <c r="J3606" s="5" t="inlineStr">
        <is>
          <t>NO</t>
        </is>
      </c>
    </row>
    <row r="3607">
      <c r="A3607" s="5" t="inlineStr">
        <is>
          <t>351100300991207</t>
        </is>
      </c>
      <c r="B3607" s="5" t="inlineStr">
        <is>
          <t>VESLEE LUBRICANTE CON SILICON 450ML VSL-39</t>
        </is>
      </c>
      <c r="C3607" s="5" t="inlineStr">
        <is>
          <t>FERRETERIA GENERAL</t>
        </is>
      </c>
      <c r="D3607" s="11" t="n">
        <v>8</v>
      </c>
      <c r="E3607" s="12" t="n">
        <v>3016.74</v>
      </c>
      <c r="F3607" s="12" t="n">
        <v>10258.45</v>
      </c>
      <c r="G3607" s="14">
        <f>E3607/SUM(E$2:E$4165)</f>
        <v/>
      </c>
      <c r="H3607" s="14">
        <f>H3606+G3607</f>
        <v/>
      </c>
      <c r="I3607" s="5">
        <f>IF(H3607&lt;=p_rot_a,"A",IF(H3607&lt;=p_rot_b,"B","C"))</f>
        <v/>
      </c>
      <c r="J3607" s="5" t="inlineStr">
        <is>
          <t>NO</t>
        </is>
      </c>
    </row>
    <row r="3608">
      <c r="A3608" s="5" t="inlineStr">
        <is>
          <t>73046</t>
        </is>
      </c>
      <c r="B3608" s="5" t="inlineStr">
        <is>
          <t>ASPERSION P/CACHERA DE FREGADERO</t>
        </is>
      </c>
      <c r="C3608" s="5" t="inlineStr">
        <is>
          <t>GRIFERIA - ACC. BAÑO Y COCINA</t>
        </is>
      </c>
      <c r="D3608" s="11" t="n">
        <v>8</v>
      </c>
      <c r="E3608" s="12" t="n">
        <v>3010.2</v>
      </c>
      <c r="F3608" s="12" t="n">
        <v>9841.440000000001</v>
      </c>
      <c r="G3608" s="14">
        <f>E3608/SUM(E$2:E$4165)</f>
        <v/>
      </c>
      <c r="H3608" s="14">
        <f>H3607+G3608</f>
        <v/>
      </c>
      <c r="I3608" s="5">
        <f>IF(H3608&lt;=p_rot_a,"A",IF(H3608&lt;=p_rot_b,"B","C"))</f>
        <v/>
      </c>
      <c r="J3608" s="5" t="inlineStr">
        <is>
          <t>NO</t>
        </is>
      </c>
    </row>
    <row r="3609">
      <c r="A3609" s="5" t="inlineStr">
        <is>
          <t>351100300992404</t>
        </is>
      </c>
      <c r="B3609" s="5" t="inlineStr">
        <is>
          <t>HERMEX TOPE DE PUERTA NEGRO TIPO CODO TOCO-6</t>
        </is>
      </c>
      <c r="C3609" s="5" t="inlineStr">
        <is>
          <t>PUERTAS</t>
        </is>
      </c>
      <c r="D3609" s="11" t="n">
        <v>10</v>
      </c>
      <c r="E3609" s="12" t="n">
        <v>3009.42</v>
      </c>
      <c r="F3609" s="12" t="n">
        <v>9253.02</v>
      </c>
      <c r="G3609" s="14">
        <f>E3609/SUM(E$2:E$4165)</f>
        <v/>
      </c>
      <c r="H3609" s="14">
        <f>H3608+G3609</f>
        <v/>
      </c>
      <c r="I3609" s="5">
        <f>IF(H3609&lt;=p_rot_a,"A",IF(H3609&lt;=p_rot_b,"B","C"))</f>
        <v/>
      </c>
      <c r="J3609" s="5" t="inlineStr">
        <is>
          <t>NO</t>
        </is>
      </c>
    </row>
    <row r="3610">
      <c r="A3610" s="5" t="inlineStr">
        <is>
          <t>PINT-PS-0010</t>
        </is>
      </c>
      <c r="B3610" s="5" t="inlineStr">
        <is>
          <t>SPRAY ESMALTE EPOXICO ELECTRODOMESTICOS BLANCO BRILLANTE RUST-OLEUM 272057</t>
        </is>
      </c>
      <c r="C3610" s="5" t="inlineStr">
        <is>
          <t>PINTURA SPRAY</t>
        </is>
      </c>
      <c r="D3610" s="11" t="n">
        <v>2</v>
      </c>
      <c r="E3610" s="12" t="n">
        <v>3006.5</v>
      </c>
      <c r="F3610" s="12" t="n">
        <v>11596.5</v>
      </c>
      <c r="G3610" s="14">
        <f>E3610/SUM(E$2:E$4165)</f>
        <v/>
      </c>
      <c r="H3610" s="14">
        <f>H3609+G3610</f>
        <v/>
      </c>
      <c r="I3610" s="5">
        <f>IF(H3610&lt;=p_rot_a,"A",IF(H3610&lt;=p_rot_b,"B","C"))</f>
        <v/>
      </c>
      <c r="J3610" s="5" t="inlineStr">
        <is>
          <t>NO</t>
        </is>
      </c>
    </row>
    <row r="3611">
      <c r="A3611" s="5" t="inlineStr">
        <is>
          <t>73838</t>
        </is>
      </c>
      <c r="B3611" s="5" t="inlineStr">
        <is>
          <t>TOTAL LLAVE FONTANERO 8 THT170806</t>
        </is>
      </c>
      <c r="C3611" s="5" t="inlineStr">
        <is>
          <t>FERRETERIA GENERAL</t>
        </is>
      </c>
      <c r="D3611" s="11" t="n">
        <v>4</v>
      </c>
      <c r="E3611" s="12" t="n">
        <v>3003.94</v>
      </c>
      <c r="F3611" s="12" t="n">
        <v>10513.78</v>
      </c>
      <c r="G3611" s="14">
        <f>E3611/SUM(E$2:E$4165)</f>
        <v/>
      </c>
      <c r="H3611" s="14">
        <f>H3610+G3611</f>
        <v/>
      </c>
      <c r="I3611" s="5">
        <f>IF(H3611&lt;=p_rot_a,"A",IF(H3611&lt;=p_rot_b,"B","C"))</f>
        <v/>
      </c>
      <c r="J3611" s="5" t="inlineStr">
        <is>
          <t>NO</t>
        </is>
      </c>
    </row>
    <row r="3612">
      <c r="A3612" s="5" t="inlineStr">
        <is>
          <t>PINT-SE-0001</t>
        </is>
      </c>
      <c r="B3612" s="5" t="inlineStr">
        <is>
          <t>SELLADOR CONCRETO 1/4 LANCO PRIME COAT WP038-5</t>
        </is>
      </c>
      <c r="C3612" s="5" t="inlineStr">
        <is>
          <t>SELLADORES</t>
        </is>
      </c>
      <c r="D3612" s="11" t="n">
        <v>2</v>
      </c>
      <c r="E3612" s="12" t="n">
        <v>3001.01</v>
      </c>
      <c r="F3612" s="12" t="n">
        <v>9734.51</v>
      </c>
      <c r="G3612" s="14">
        <f>E3612/SUM(E$2:E$4165)</f>
        <v/>
      </c>
      <c r="H3612" s="14">
        <f>H3611+G3612</f>
        <v/>
      </c>
      <c r="I3612" s="5">
        <f>IF(H3612&lt;=p_rot_a,"A",IF(H3612&lt;=p_rot_b,"B","C"))</f>
        <v/>
      </c>
      <c r="J3612" s="5" t="inlineStr">
        <is>
          <t>NO</t>
        </is>
      </c>
    </row>
    <row r="3613">
      <c r="A3613" s="5" t="inlineStr">
        <is>
          <t>351100300990344</t>
        </is>
      </c>
      <c r="B3613" s="5" t="inlineStr">
        <is>
          <t>2DA PINO 4X4 3.20M SEGUNDA</t>
        </is>
      </c>
      <c r="C3613" s="5" t="inlineStr">
        <is>
          <t>MATERIAL SEGUNDA</t>
        </is>
      </c>
      <c r="D3613" s="11" t="n">
        <v>1</v>
      </c>
      <c r="E3613" s="12" t="n">
        <v>3000</v>
      </c>
      <c r="F3613" s="12" t="n">
        <v>10500</v>
      </c>
      <c r="G3613" s="14">
        <f>E3613/SUM(E$2:E$4165)</f>
        <v/>
      </c>
      <c r="H3613" s="14">
        <f>H3612+G3613</f>
        <v/>
      </c>
      <c r="I3613" s="5">
        <f>IF(H3613&lt;=p_rot_a,"A",IF(H3613&lt;=p_rot_b,"B","C"))</f>
        <v/>
      </c>
      <c r="J3613" s="5" t="inlineStr">
        <is>
          <t>NO</t>
        </is>
      </c>
    </row>
    <row r="3614">
      <c r="A3614" s="5" t="inlineStr">
        <is>
          <t>30672</t>
        </is>
      </c>
      <c r="B3614" s="5" t="inlineStr">
        <is>
          <t>TOTAL PRENSA TERMINAL THT15851</t>
        </is>
      </c>
      <c r="C3614" s="5" t="inlineStr">
        <is>
          <t>FERRETERIA GENERAL</t>
        </is>
      </c>
      <c r="D3614" s="11" t="n">
        <v>4</v>
      </c>
      <c r="E3614" s="12" t="n">
        <v>2991.06</v>
      </c>
      <c r="F3614" s="12" t="n">
        <v>9637.860000000001</v>
      </c>
      <c r="G3614" s="14">
        <f>E3614/SUM(E$2:E$4165)</f>
        <v/>
      </c>
      <c r="H3614" s="14">
        <f>H3613+G3614</f>
        <v/>
      </c>
      <c r="I3614" s="5">
        <f>IF(H3614&lt;=p_rot_a,"A",IF(H3614&lt;=p_rot_b,"B","C"))</f>
        <v/>
      </c>
      <c r="J3614" s="5" t="inlineStr">
        <is>
          <t>NO</t>
        </is>
      </c>
    </row>
    <row r="3615">
      <c r="A3615" s="5" t="inlineStr">
        <is>
          <t>73286</t>
        </is>
      </c>
      <c r="B3615" s="5" t="inlineStr">
        <is>
          <t>FLANGER 1/2 CROMADO LLAVE CHORRO</t>
        </is>
      </c>
      <c r="C3615" s="5" t="inlineStr">
        <is>
          <t>FERRETERIA GENERAL</t>
        </is>
      </c>
      <c r="D3615" s="11" t="n">
        <v>34</v>
      </c>
      <c r="E3615" s="12" t="n">
        <v>2978.34</v>
      </c>
      <c r="F3615" s="12" t="n">
        <v>5160.3</v>
      </c>
      <c r="G3615" s="14">
        <f>E3615/SUM(E$2:E$4165)</f>
        <v/>
      </c>
      <c r="H3615" s="14">
        <f>H3614+G3615</f>
        <v/>
      </c>
      <c r="I3615" s="5">
        <f>IF(H3615&lt;=p_rot_a,"A",IF(H3615&lt;=p_rot_b,"B","C"))</f>
        <v/>
      </c>
      <c r="J3615" s="5" t="inlineStr">
        <is>
          <t>NO</t>
        </is>
      </c>
    </row>
    <row r="3616">
      <c r="A3616" s="5" t="inlineStr">
        <is>
          <t>4392910</t>
        </is>
      </c>
      <c r="B3616" s="5" t="inlineStr">
        <is>
          <t>DESAGUE LAVATORIO CON REGISTRO ACERO INOX + SIFON FLEX PVC B2SG041-CH</t>
        </is>
      </c>
      <c r="C3616" s="5" t="inlineStr">
        <is>
          <t>IMPORTACION GRIFERIA</t>
        </is>
      </c>
      <c r="D3616" s="11" t="n">
        <v>1</v>
      </c>
      <c r="E3616" s="12" t="n">
        <v>2976.29</v>
      </c>
      <c r="F3616" s="12" t="n">
        <v>6106.19</v>
      </c>
      <c r="G3616" s="14">
        <f>E3616/SUM(E$2:E$4165)</f>
        <v/>
      </c>
      <c r="H3616" s="14">
        <f>H3615+G3616</f>
        <v/>
      </c>
      <c r="I3616" s="5">
        <f>IF(H3616&lt;=p_rot_a,"A",IF(H3616&lt;=p_rot_b,"B","C"))</f>
        <v/>
      </c>
      <c r="J3616" s="5" t="inlineStr">
        <is>
          <t>NO</t>
        </is>
      </c>
    </row>
    <row r="3617">
      <c r="A3617" s="5" t="inlineStr">
        <is>
          <t>71372</t>
        </is>
      </c>
      <c r="B3617" s="5" t="inlineStr">
        <is>
          <t>TORNILLO HEXAGONAL 5/16 X 1</t>
        </is>
      </c>
      <c r="C3617" s="5" t="inlineStr">
        <is>
          <t>TORNILLERIA</t>
        </is>
      </c>
      <c r="D3617" s="11" t="n">
        <v>60</v>
      </c>
      <c r="E3617" s="12" t="n">
        <v>2973</v>
      </c>
      <c r="F3617" s="12" t="n">
        <v>4464.42</v>
      </c>
      <c r="G3617" s="14">
        <f>E3617/SUM(E$2:E$4165)</f>
        <v/>
      </c>
      <c r="H3617" s="14">
        <f>H3616+G3617</f>
        <v/>
      </c>
      <c r="I3617" s="5">
        <f>IF(H3617&lt;=p_rot_a,"A",IF(H3617&lt;=p_rot_b,"B","C"))</f>
        <v/>
      </c>
      <c r="J3617" s="5" t="inlineStr">
        <is>
          <t>NO</t>
        </is>
      </c>
    </row>
    <row r="3618">
      <c r="A3618" s="5" t="inlineStr">
        <is>
          <t>9151</t>
        </is>
      </c>
      <c r="B3618" s="5" t="inlineStr">
        <is>
          <t>$$ VIEJO UNION CONDUIT 1 1/4 LIVIANO</t>
        </is>
      </c>
      <c r="C3618" s="5" t="inlineStr">
        <is>
          <t>ACCESORIOS ELECTRICOS Y CABLES</t>
        </is>
      </c>
      <c r="D3618" s="11" t="n">
        <v>23</v>
      </c>
      <c r="E3618" s="12" t="n">
        <v>2972.45</v>
      </c>
      <c r="F3618" s="12" t="n">
        <v>5055.33</v>
      </c>
      <c r="G3618" s="14">
        <f>E3618/SUM(E$2:E$4165)</f>
        <v/>
      </c>
      <c r="H3618" s="14">
        <f>H3617+G3618</f>
        <v/>
      </c>
      <c r="I3618" s="5">
        <f>IF(H3618&lt;=p_rot_a,"A",IF(H3618&lt;=p_rot_b,"B","C"))</f>
        <v/>
      </c>
      <c r="J3618" s="5" t="inlineStr">
        <is>
          <t>NO</t>
        </is>
      </c>
    </row>
    <row r="3619">
      <c r="A3619" s="5" t="inlineStr">
        <is>
          <t>351100300991638</t>
        </is>
      </c>
      <c r="B3619" s="5" t="inlineStr">
        <is>
          <t>PROTECTO CORROTEC TEJA 1/4 6535</t>
        </is>
      </c>
      <c r="C3619" s="5" t="inlineStr">
        <is>
          <t>SIN CATEGORIA</t>
        </is>
      </c>
      <c r="D3619" s="11" t="n">
        <v>2</v>
      </c>
      <c r="E3619" s="12" t="n">
        <v>2971.92</v>
      </c>
      <c r="F3619" s="12" t="n">
        <v>9576.16</v>
      </c>
      <c r="G3619" s="14">
        <f>E3619/SUM(E$2:E$4165)</f>
        <v/>
      </c>
      <c r="H3619" s="14">
        <f>H3618+G3619</f>
        <v/>
      </c>
      <c r="I3619" s="5">
        <f>IF(H3619&lt;=p_rot_a,"A",IF(H3619&lt;=p_rot_b,"B","C"))</f>
        <v/>
      </c>
      <c r="J3619" s="5" t="inlineStr">
        <is>
          <t>NO</t>
        </is>
      </c>
    </row>
    <row r="3620">
      <c r="A3620" s="5" t="inlineStr">
        <is>
          <t>73735</t>
        </is>
      </c>
      <c r="B3620" s="5" t="inlineStr">
        <is>
          <t>GLADIATOR ESMERILADORA 41/2  AA515 750W 512 / 2 /120</t>
        </is>
      </c>
      <c r="C3620" s="5" t="inlineStr">
        <is>
          <t>SIN CATEGORIA</t>
        </is>
      </c>
      <c r="D3620" s="11" t="n">
        <v>1</v>
      </c>
      <c r="E3620" s="12" t="n">
        <v>2964</v>
      </c>
      <c r="F3620" s="12" t="n">
        <v>14364</v>
      </c>
      <c r="G3620" s="14">
        <f>E3620/SUM(E$2:E$4165)</f>
        <v/>
      </c>
      <c r="H3620" s="14">
        <f>H3619+G3620</f>
        <v/>
      </c>
      <c r="I3620" s="5">
        <f>IF(H3620&lt;=p_rot_a,"A",IF(H3620&lt;=p_rot_b,"B","C"))</f>
        <v/>
      </c>
      <c r="J3620" s="5" t="inlineStr">
        <is>
          <t>NO</t>
        </is>
      </c>
    </row>
    <row r="3621">
      <c r="A3621" s="5" t="inlineStr">
        <is>
          <t>2130424</t>
        </is>
      </c>
      <c r="B3621" s="5" t="inlineStr">
        <is>
          <t>TOTAL JUEGO HERRAMIENTAS 11PCS TKETS0111</t>
        </is>
      </c>
      <c r="C3621" s="5" t="inlineStr">
        <is>
          <t>FERRETERIA GENERAL</t>
        </is>
      </c>
      <c r="D3621" s="11" t="n">
        <v>1</v>
      </c>
      <c r="E3621" s="12" t="n">
        <v>2955.91</v>
      </c>
      <c r="F3621" s="12" t="n">
        <v>10345.69</v>
      </c>
      <c r="G3621" s="14">
        <f>E3621/SUM(E$2:E$4165)</f>
        <v/>
      </c>
      <c r="H3621" s="14">
        <f>H3620+G3621</f>
        <v/>
      </c>
      <c r="I3621" s="5">
        <f>IF(H3621&lt;=p_rot_a,"A",IF(H3621&lt;=p_rot_b,"B","C"))</f>
        <v/>
      </c>
      <c r="J3621" s="5" t="inlineStr">
        <is>
          <t>NO</t>
        </is>
      </c>
    </row>
    <row r="3622">
      <c r="A3622" s="5" t="inlineStr">
        <is>
          <t>7380</t>
        </is>
      </c>
      <c r="B3622" s="5" t="inlineStr">
        <is>
          <t>CASCO SEGURIDAD AMARILLO</t>
        </is>
      </c>
      <c r="C3622" s="5" t="inlineStr">
        <is>
          <t>FERRETERIA GENERAL</t>
        </is>
      </c>
      <c r="D3622" s="11" t="n">
        <v>5</v>
      </c>
      <c r="E3622" s="12" t="n">
        <v>2951.39</v>
      </c>
      <c r="F3622" s="12" t="n">
        <v>12448.13</v>
      </c>
      <c r="G3622" s="14">
        <f>E3622/SUM(E$2:E$4165)</f>
        <v/>
      </c>
      <c r="H3622" s="14">
        <f>H3621+G3622</f>
        <v/>
      </c>
      <c r="I3622" s="5">
        <f>IF(H3622&lt;=p_rot_a,"A",IF(H3622&lt;=p_rot_b,"B","C"))</f>
        <v/>
      </c>
      <c r="J3622" s="5" t="inlineStr">
        <is>
          <t>NO</t>
        </is>
      </c>
    </row>
    <row r="3623">
      <c r="A3623" s="5" t="inlineStr">
        <is>
          <t>9259</t>
        </is>
      </c>
      <c r="B3623" s="5" t="inlineStr">
        <is>
          <t>CODO 3/4 X 90 LISO PVC</t>
        </is>
      </c>
      <c r="C3623" s="5" t="inlineStr">
        <is>
          <t>TUBERIA PVC, CANOAS Y ACCESORIOS</t>
        </is>
      </c>
      <c r="D3623" s="11" t="n">
        <v>23</v>
      </c>
      <c r="E3623" s="12" t="n">
        <v>2945.85</v>
      </c>
      <c r="F3623" s="12" t="n">
        <v>6939.8</v>
      </c>
      <c r="G3623" s="14">
        <f>E3623/SUM(E$2:E$4165)</f>
        <v/>
      </c>
      <c r="H3623" s="14">
        <f>H3622+G3623</f>
        <v/>
      </c>
      <c r="I3623" s="5">
        <f>IF(H3623&lt;=p_rot_a,"A",IF(H3623&lt;=p_rot_b,"B","C"))</f>
        <v/>
      </c>
      <c r="J3623" s="5" t="inlineStr">
        <is>
          <t>NO</t>
        </is>
      </c>
    </row>
    <row r="3624">
      <c r="A3624" s="5" t="inlineStr">
        <is>
          <t>351100300990726</t>
        </is>
      </c>
      <c r="B3624" s="5" t="inlineStr">
        <is>
          <t>MACHETE 24 CUCHILLO BELLOTA</t>
        </is>
      </c>
      <c r="C3624" s="5" t="inlineStr">
        <is>
          <t>FERRETERIA GENERAL</t>
        </is>
      </c>
      <c r="D3624" s="11" t="n">
        <v>2</v>
      </c>
      <c r="E3624" s="12" t="n">
        <v>2939.48</v>
      </c>
      <c r="F3624" s="12" t="n">
        <v>8837.209999999999</v>
      </c>
      <c r="G3624" s="14">
        <f>E3624/SUM(E$2:E$4165)</f>
        <v/>
      </c>
      <c r="H3624" s="14">
        <f>H3623+G3624</f>
        <v/>
      </c>
      <c r="I3624" s="5">
        <f>IF(H3624&lt;=p_rot_a,"A",IF(H3624&lt;=p_rot_b,"B","C"))</f>
        <v/>
      </c>
      <c r="J3624" s="5" t="inlineStr">
        <is>
          <t>NO</t>
        </is>
      </c>
    </row>
    <row r="3625">
      <c r="A3625" s="5" t="inlineStr">
        <is>
          <t>9243</t>
        </is>
      </c>
      <c r="B3625" s="5" t="inlineStr">
        <is>
          <t>CODO 1 X 45</t>
        </is>
      </c>
      <c r="C3625" s="5" t="inlineStr">
        <is>
          <t>TUBERIA PVC, CANOAS Y ACCESORIOS</t>
        </is>
      </c>
      <c r="D3625" s="11" t="n">
        <v>8</v>
      </c>
      <c r="E3625" s="12" t="n">
        <v>2930.43</v>
      </c>
      <c r="F3625" s="12" t="n">
        <v>3893.83</v>
      </c>
      <c r="G3625" s="14">
        <f>E3625/SUM(E$2:E$4165)</f>
        <v/>
      </c>
      <c r="H3625" s="14">
        <f>H3624+G3625</f>
        <v/>
      </c>
      <c r="I3625" s="5">
        <f>IF(H3625&lt;=p_rot_a,"A",IF(H3625&lt;=p_rot_b,"B","C"))</f>
        <v/>
      </c>
      <c r="J3625" s="5" t="inlineStr">
        <is>
          <t>NO</t>
        </is>
      </c>
    </row>
    <row r="3626">
      <c r="A3626" s="5" t="inlineStr">
        <is>
          <t>7884</t>
        </is>
      </c>
      <c r="B3626" s="5" t="inlineStr">
        <is>
          <t>RIEL P/GAVETA 12</t>
        </is>
      </c>
      <c r="C3626" s="5" t="inlineStr">
        <is>
          <t>FERRETERIA GENERAL</t>
        </is>
      </c>
      <c r="D3626" s="11" t="n">
        <v>6</v>
      </c>
      <c r="E3626" s="12" t="n">
        <v>2927.7</v>
      </c>
      <c r="F3626" s="12" t="n">
        <v>5099.22</v>
      </c>
      <c r="G3626" s="14">
        <f>E3626/SUM(E$2:E$4165)</f>
        <v/>
      </c>
      <c r="H3626" s="14">
        <f>H3625+G3626</f>
        <v/>
      </c>
      <c r="I3626" s="5">
        <f>IF(H3626&lt;=p_rot_a,"A",IF(H3626&lt;=p_rot_b,"B","C"))</f>
        <v/>
      </c>
      <c r="J3626" s="5" t="inlineStr">
        <is>
          <t>NO</t>
        </is>
      </c>
    </row>
    <row r="3627">
      <c r="A3627" s="5" t="inlineStr">
        <is>
          <t>351100300992901</t>
        </is>
      </c>
      <c r="B3627" s="5" t="inlineStr">
        <is>
          <t>LAMPARA PANEL LED EMPOTRAR REDONDA 6W 4000K LUZ CALIDA</t>
        </is>
      </c>
      <c r="C3627" s="5" t="inlineStr">
        <is>
          <t>BOMBILLOS Y LAMPARAS</t>
        </is>
      </c>
      <c r="D3627" s="11" t="n">
        <v>2</v>
      </c>
      <c r="E3627" s="12" t="n">
        <v>2917.31</v>
      </c>
      <c r="F3627" s="12" t="n">
        <v>4375.98</v>
      </c>
      <c r="G3627" s="14">
        <f>E3627/SUM(E$2:E$4165)</f>
        <v/>
      </c>
      <c r="H3627" s="14">
        <f>H3626+G3627</f>
        <v/>
      </c>
      <c r="I3627" s="5">
        <f>IF(H3627&lt;=p_rot_a,"A",IF(H3627&lt;=p_rot_b,"B","C"))</f>
        <v/>
      </c>
      <c r="J3627" s="5" t="inlineStr">
        <is>
          <t>NO</t>
        </is>
      </c>
    </row>
    <row r="3628">
      <c r="A3628" s="5" t="inlineStr">
        <is>
          <t>351100300991681</t>
        </is>
      </c>
      <c r="B3628" s="5" t="inlineStr">
        <is>
          <t>ATOMIZADOR 1 LITRO A103503</t>
        </is>
      </c>
      <c r="C3628" s="5" t="inlineStr">
        <is>
          <t>FERRETERIA GENERAL</t>
        </is>
      </c>
      <c r="D3628" s="11" t="n">
        <v>3</v>
      </c>
      <c r="E3628" s="12" t="n">
        <v>2905.27</v>
      </c>
      <c r="F3628" s="12" t="n">
        <v>4785.84</v>
      </c>
      <c r="G3628" s="14">
        <f>E3628/SUM(E$2:E$4165)</f>
        <v/>
      </c>
      <c r="H3628" s="14">
        <f>H3627+G3628</f>
        <v/>
      </c>
      <c r="I3628" s="5">
        <f>IF(H3628&lt;=p_rot_a,"A",IF(H3628&lt;=p_rot_b,"B","C"))</f>
        <v/>
      </c>
      <c r="J3628" s="5" t="inlineStr">
        <is>
          <t>NO</t>
        </is>
      </c>
    </row>
    <row r="3629">
      <c r="A3629" s="5" t="inlineStr">
        <is>
          <t>48992920</t>
        </is>
      </c>
      <c r="B3629" s="5" t="inlineStr">
        <is>
          <t>DESAGUE LAVATORIO PUSH METALICO CROMADO 9X6CM AQP-23420</t>
        </is>
      </c>
      <c r="C3629" s="5" t="inlineStr">
        <is>
          <t>IMPORTACION FERRETERIA GENERAL</t>
        </is>
      </c>
      <c r="D3629" s="11" t="n">
        <v>2</v>
      </c>
      <c r="E3629" s="12" t="n">
        <v>2899.97</v>
      </c>
      <c r="F3629" s="12" t="n">
        <v>5230.09</v>
      </c>
      <c r="G3629" s="14">
        <f>E3629/SUM(E$2:E$4165)</f>
        <v/>
      </c>
      <c r="H3629" s="14">
        <f>H3628+G3629</f>
        <v/>
      </c>
      <c r="I3629" s="5">
        <f>IF(H3629&lt;=p_rot_a,"A",IF(H3629&lt;=p_rot_b,"B","C"))</f>
        <v/>
      </c>
      <c r="J3629" s="5" t="inlineStr">
        <is>
          <t>NO</t>
        </is>
      </c>
    </row>
    <row r="3630">
      <c r="A3630" s="5" t="inlineStr">
        <is>
          <t>7512</t>
        </is>
      </c>
      <c r="B3630" s="5" t="inlineStr">
        <is>
          <t>POLISH BLANCO 1/16</t>
        </is>
      </c>
      <c r="C3630" s="5" t="inlineStr">
        <is>
          <t>FERRETERIA GENERAL</t>
        </is>
      </c>
      <c r="D3630" s="11" t="n">
        <v>9</v>
      </c>
      <c r="E3630" s="12" t="n">
        <v>2889.72</v>
      </c>
      <c r="F3630" s="12" t="n">
        <v>9939.65</v>
      </c>
      <c r="G3630" s="14">
        <f>E3630/SUM(E$2:E$4165)</f>
        <v/>
      </c>
      <c r="H3630" s="14">
        <f>H3629+G3630</f>
        <v/>
      </c>
      <c r="I3630" s="5">
        <f>IF(H3630&lt;=p_rot_a,"A",IF(H3630&lt;=p_rot_b,"B","C"))</f>
        <v/>
      </c>
      <c r="J3630" s="5" t="inlineStr">
        <is>
          <t>NO</t>
        </is>
      </c>
    </row>
    <row r="3631">
      <c r="A3631" s="5" t="inlineStr">
        <is>
          <t>30322</t>
        </is>
      </c>
      <c r="B3631" s="5" t="inlineStr">
        <is>
          <t>PONCHADORA CABLE COAXIAL F-74 COMPRESION</t>
        </is>
      </c>
      <c r="C3631" s="5" t="inlineStr">
        <is>
          <t>FERRETERIA GENERAL</t>
        </is>
      </c>
      <c r="D3631" s="11" t="n">
        <v>1</v>
      </c>
      <c r="E3631" s="12" t="n">
        <v>2889.56</v>
      </c>
      <c r="F3631" s="12" t="n">
        <v>10113.46</v>
      </c>
      <c r="G3631" s="14">
        <f>E3631/SUM(E$2:E$4165)</f>
        <v/>
      </c>
      <c r="H3631" s="14">
        <f>H3630+G3631</f>
        <v/>
      </c>
      <c r="I3631" s="5">
        <f>IF(H3631&lt;=p_rot_a,"A",IF(H3631&lt;=p_rot_b,"B","C"))</f>
        <v/>
      </c>
      <c r="J3631" s="5" t="inlineStr">
        <is>
          <t>NO</t>
        </is>
      </c>
    </row>
    <row r="3632">
      <c r="A3632" s="5" t="inlineStr">
        <is>
          <t>351100300991905</t>
        </is>
      </c>
      <c r="B3632" s="5" t="inlineStr">
        <is>
          <t>TRUPER RECOLECTOR DE FRUTAS SIN CABO 14338</t>
        </is>
      </c>
      <c r="C3632" s="5" t="inlineStr">
        <is>
          <t>FERRETERIA GENERAL</t>
        </is>
      </c>
      <c r="D3632" s="11" t="n">
        <v>2</v>
      </c>
      <c r="E3632" s="12" t="n">
        <v>2883.13</v>
      </c>
      <c r="F3632" s="12" t="n">
        <v>8921.09</v>
      </c>
      <c r="G3632" s="14">
        <f>E3632/SUM(E$2:E$4165)</f>
        <v/>
      </c>
      <c r="H3632" s="14">
        <f>H3631+G3632</f>
        <v/>
      </c>
      <c r="I3632" s="5">
        <f>IF(H3632&lt;=p_rot_a,"A",IF(H3632&lt;=p_rot_b,"B","C"))</f>
        <v/>
      </c>
      <c r="J3632" s="5" t="inlineStr">
        <is>
          <t>NO</t>
        </is>
      </c>
    </row>
    <row r="3633">
      <c r="A3633" s="5" t="inlineStr">
        <is>
          <t>7470</t>
        </is>
      </c>
      <c r="B3633" s="5" t="inlineStr">
        <is>
          <t>PICAPORTE PLATINA 8 C/RECIB PPT08</t>
        </is>
      </c>
      <c r="C3633" s="5" t="inlineStr">
        <is>
          <t>PICAPORTES Y ALDABAS</t>
        </is>
      </c>
      <c r="D3633" s="11" t="n">
        <v>4</v>
      </c>
      <c r="E3633" s="12" t="n">
        <v>2880.81</v>
      </c>
      <c r="F3633" s="12" t="n">
        <v>8533.4</v>
      </c>
      <c r="G3633" s="14">
        <f>E3633/SUM(E$2:E$4165)</f>
        <v/>
      </c>
      <c r="H3633" s="14">
        <f>H3632+G3633</f>
        <v/>
      </c>
      <c r="I3633" s="5">
        <f>IF(H3633&lt;=p_rot_a,"A",IF(H3633&lt;=p_rot_b,"B","C"))</f>
        <v/>
      </c>
      <c r="J3633" s="5" t="inlineStr">
        <is>
          <t>NO</t>
        </is>
      </c>
    </row>
    <row r="3634">
      <c r="A3634" s="5" t="inlineStr">
        <is>
          <t>420420903</t>
        </is>
      </c>
      <c r="B3634" s="5" t="inlineStr">
        <is>
          <t>PROTECTO METALTEC 3EN1 PROTECTO ROJO OXIDO T-310 1/4 GL (0.946L)</t>
        </is>
      </c>
      <c r="C3634" s="5" t="inlineStr">
        <is>
          <t>SIN CATEGORIA</t>
        </is>
      </c>
      <c r="D3634" s="11" t="n">
        <v>2</v>
      </c>
      <c r="E3634" s="12" t="n">
        <v>2875.1</v>
      </c>
      <c r="F3634" s="12" t="n">
        <v>10062.84</v>
      </c>
      <c r="G3634" s="14">
        <f>E3634/SUM(E$2:E$4165)</f>
        <v/>
      </c>
      <c r="H3634" s="14">
        <f>H3633+G3634</f>
        <v/>
      </c>
      <c r="I3634" s="5">
        <f>IF(H3634&lt;=p_rot_a,"A",IF(H3634&lt;=p_rot_b,"B","C"))</f>
        <v/>
      </c>
      <c r="J3634" s="5" t="inlineStr">
        <is>
          <t>NO</t>
        </is>
      </c>
    </row>
    <row r="3635">
      <c r="A3635" s="5" t="inlineStr">
        <is>
          <t>351100300992428</t>
        </is>
      </c>
      <c r="B3635" s="5" t="inlineStr">
        <is>
          <t>CORTINERO EXTENDIBLE METAL 70CM HASTA 120CM SATIN HO-1124-SN</t>
        </is>
      </c>
      <c r="C3635" s="5" t="inlineStr">
        <is>
          <t>IMPORTACION FERRETERIA GENERAL</t>
        </is>
      </c>
      <c r="D3635" s="11" t="n">
        <v>1</v>
      </c>
      <c r="E3635" s="12" t="n">
        <v>2869.63</v>
      </c>
      <c r="F3635" s="12" t="n">
        <v>5739.27</v>
      </c>
      <c r="G3635" s="14">
        <f>E3635/SUM(E$2:E$4165)</f>
        <v/>
      </c>
      <c r="H3635" s="14">
        <f>H3634+G3635</f>
        <v/>
      </c>
      <c r="I3635" s="5">
        <f>IF(H3635&lt;=p_rot_a,"A",IF(H3635&lt;=p_rot_b,"B","C"))</f>
        <v/>
      </c>
      <c r="J3635" s="5" t="inlineStr">
        <is>
          <t>NO</t>
        </is>
      </c>
    </row>
    <row r="3636">
      <c r="A3636" s="5" t="inlineStr">
        <is>
          <t>PINT-BT-0014</t>
        </is>
      </c>
      <c r="B3636" s="5" t="inlineStr">
        <is>
          <t>DICOLOR TINTE MADERA CAFE OSCURO 1/16 M84</t>
        </is>
      </c>
      <c r="C3636" s="5" t="inlineStr">
        <is>
          <t>BARNIZ Y TINTES</t>
        </is>
      </c>
      <c r="D3636" s="11" t="n">
        <v>4</v>
      </c>
      <c r="E3636" s="12" t="n">
        <v>2858.4</v>
      </c>
      <c r="F3636" s="12" t="n">
        <v>10004.4</v>
      </c>
      <c r="G3636" s="14">
        <f>E3636/SUM(E$2:E$4165)</f>
        <v/>
      </c>
      <c r="H3636" s="14">
        <f>H3635+G3636</f>
        <v/>
      </c>
      <c r="I3636" s="5">
        <f>IF(H3636&lt;=p_rot_a,"A",IF(H3636&lt;=p_rot_b,"B","C"))</f>
        <v/>
      </c>
      <c r="J3636" s="5" t="inlineStr">
        <is>
          <t>NO</t>
        </is>
      </c>
    </row>
    <row r="3637">
      <c r="A3637" s="5" t="inlineStr">
        <is>
          <t>PINT-BT-0024</t>
        </is>
      </c>
      <c r="B3637" s="5" t="inlineStr">
        <is>
          <t>DICOLOR TINTE MADERA MIEL 1/16 COD  M 81 04</t>
        </is>
      </c>
      <c r="C3637" s="5" t="inlineStr">
        <is>
          <t>BARNIZ Y TINTES</t>
        </is>
      </c>
      <c r="D3637" s="11" t="n">
        <v>4</v>
      </c>
      <c r="E3637" s="12" t="n">
        <v>2858.4</v>
      </c>
      <c r="F3637" s="12" t="n">
        <v>10004.4</v>
      </c>
      <c r="G3637" s="14">
        <f>E3637/SUM(E$2:E$4165)</f>
        <v/>
      </c>
      <c r="H3637" s="14">
        <f>H3636+G3637</f>
        <v/>
      </c>
      <c r="I3637" s="5">
        <f>IF(H3637&lt;=p_rot_a,"A",IF(H3637&lt;=p_rot_b,"B","C"))</f>
        <v/>
      </c>
      <c r="J3637" s="5" t="inlineStr">
        <is>
          <t>NO</t>
        </is>
      </c>
    </row>
    <row r="3638">
      <c r="A3638" s="5" t="inlineStr">
        <is>
          <t>351100300991330</t>
        </is>
      </c>
      <c r="B3638" s="5" t="inlineStr">
        <is>
          <t>PROTECTO DILUYENTE MINERAL 630  LITRO</t>
        </is>
      </c>
      <c r="C3638" s="5" t="inlineStr">
        <is>
          <t>SIN CATEGORIA</t>
        </is>
      </c>
      <c r="D3638" s="11" t="n">
        <v>3</v>
      </c>
      <c r="E3638" s="12" t="n">
        <v>2858.27</v>
      </c>
      <c r="F3638" s="12" t="n">
        <v>10174.67</v>
      </c>
      <c r="G3638" s="14">
        <f>E3638/SUM(E$2:E$4165)</f>
        <v/>
      </c>
      <c r="H3638" s="14">
        <f>H3637+G3638</f>
        <v/>
      </c>
      <c r="I3638" s="5">
        <f>IF(H3638&lt;=p_rot_a,"A",IF(H3638&lt;=p_rot_b,"B","C"))</f>
        <v/>
      </c>
      <c r="J3638" s="5" t="inlineStr">
        <is>
          <t>NO</t>
        </is>
      </c>
    </row>
    <row r="3639">
      <c r="A3639" s="5" t="inlineStr">
        <is>
          <t>351100300990823</t>
        </is>
      </c>
      <c r="B3639" s="5" t="inlineStr">
        <is>
          <t>OSRAM SENSOR DE MOVIMIENTO PARED INFRAFOJO 180 680852030</t>
        </is>
      </c>
      <c r="C3639" s="5" t="inlineStr">
        <is>
          <t>ACCESORIOS ELECTRICOS Y CABLES</t>
        </is>
      </c>
      <c r="D3639" s="11" t="n">
        <v>1</v>
      </c>
      <c r="E3639" s="12" t="n">
        <v>2851.51</v>
      </c>
      <c r="F3639" s="12" t="n">
        <v>9980.290000000001</v>
      </c>
      <c r="G3639" s="14">
        <f>E3639/SUM(E$2:E$4165)</f>
        <v/>
      </c>
      <c r="H3639" s="14">
        <f>H3638+G3639</f>
        <v/>
      </c>
      <c r="I3639" s="5">
        <f>IF(H3639&lt;=p_rot_a,"A",IF(H3639&lt;=p_rot_b,"B","C"))</f>
        <v/>
      </c>
      <c r="J3639" s="5" t="inlineStr">
        <is>
          <t>NO</t>
        </is>
      </c>
    </row>
    <row r="3640">
      <c r="A3640" s="5" t="inlineStr">
        <is>
          <t>111277</t>
        </is>
      </c>
      <c r="B3640" s="5" t="inlineStr">
        <is>
          <t>$$ LLAVE FREGADERO SENC COPA METAL 90117 EZ-FLO</t>
        </is>
      </c>
      <c r="C3640" s="5" t="inlineStr">
        <is>
          <t>GRIFERIA - ACC. BAÑO Y COCINA</t>
        </is>
      </c>
      <c r="D3640" s="11" t="n">
        <v>3</v>
      </c>
      <c r="E3640" s="12" t="n">
        <v>2847.29</v>
      </c>
      <c r="F3640" s="12" t="n">
        <v>22402.91</v>
      </c>
      <c r="G3640" s="14">
        <f>E3640/SUM(E$2:E$4165)</f>
        <v/>
      </c>
      <c r="H3640" s="14">
        <f>H3639+G3640</f>
        <v/>
      </c>
      <c r="I3640" s="5">
        <f>IF(H3640&lt;=p_rot_a,"A",IF(H3640&lt;=p_rot_b,"B","C"))</f>
        <v/>
      </c>
      <c r="J3640" s="5" t="inlineStr">
        <is>
          <t>NO</t>
        </is>
      </c>
    </row>
    <row r="3641">
      <c r="A3641" s="5" t="inlineStr">
        <is>
          <t>72269</t>
        </is>
      </c>
      <c r="B3641" s="5" t="inlineStr">
        <is>
          <t>TRUPER CUERDA ORILLADORA #HTA-65</t>
        </is>
      </c>
      <c r="C3641" s="5" t="inlineStr">
        <is>
          <t>FERRETERIA GENERAL</t>
        </is>
      </c>
      <c r="D3641" s="11" t="n">
        <v>13</v>
      </c>
      <c r="E3641" s="12" t="n">
        <v>2846.44</v>
      </c>
      <c r="F3641" s="12" t="n">
        <v>7143.99</v>
      </c>
      <c r="G3641" s="14">
        <f>E3641/SUM(E$2:E$4165)</f>
        <v/>
      </c>
      <c r="H3641" s="14">
        <f>H3640+G3641</f>
        <v/>
      </c>
      <c r="I3641" s="5">
        <f>IF(H3641&lt;=p_rot_a,"A",IF(H3641&lt;=p_rot_b,"B","C"))</f>
        <v/>
      </c>
      <c r="J3641" s="5" t="inlineStr">
        <is>
          <t>NO</t>
        </is>
      </c>
    </row>
    <row r="3642">
      <c r="A3642" s="5" t="inlineStr">
        <is>
          <t>351100300991179</t>
        </is>
      </c>
      <c r="B3642" s="5" t="inlineStr">
        <is>
          <t>WURTH LIMPIADOR DE CARBURADOR W MAX 300ML</t>
        </is>
      </c>
      <c r="C3642" s="5" t="inlineStr">
        <is>
          <t>SIN CATEGORIA</t>
        </is>
      </c>
      <c r="D3642" s="11" t="n">
        <v>3</v>
      </c>
      <c r="E3642" s="12" t="n">
        <v>2835</v>
      </c>
      <c r="F3642" s="12" t="n">
        <v>9135</v>
      </c>
      <c r="G3642" s="14">
        <f>E3642/SUM(E$2:E$4165)</f>
        <v/>
      </c>
      <c r="H3642" s="14">
        <f>H3641+G3642</f>
        <v/>
      </c>
      <c r="I3642" s="5">
        <f>IF(H3642&lt;=p_rot_a,"A",IF(H3642&lt;=p_rot_b,"B","C"))</f>
        <v/>
      </c>
      <c r="J3642" s="5" t="inlineStr">
        <is>
          <t>NO</t>
        </is>
      </c>
    </row>
    <row r="3643">
      <c r="A3643" s="5" t="inlineStr">
        <is>
          <t>351100300992408</t>
        </is>
      </c>
      <c r="B3643" s="5" t="inlineStr">
        <is>
          <t>PUNTA PHILLIPS EXTRA LARGA 10 PULG ESBTMPH1203 72202 EMTOP</t>
        </is>
      </c>
      <c r="C3643" s="5" t="inlineStr">
        <is>
          <t>FERRETERIA GENERAL</t>
        </is>
      </c>
      <c r="D3643" s="11" t="n">
        <v>8</v>
      </c>
      <c r="E3643" s="12" t="n">
        <v>2821.91</v>
      </c>
      <c r="F3643" s="12" t="n">
        <v>8391.5</v>
      </c>
      <c r="G3643" s="14">
        <f>E3643/SUM(E$2:E$4165)</f>
        <v/>
      </c>
      <c r="H3643" s="14">
        <f>H3642+G3643</f>
        <v/>
      </c>
      <c r="I3643" s="5">
        <f>IF(H3643&lt;=p_rot_a,"A",IF(H3643&lt;=p_rot_b,"B","C"))</f>
        <v/>
      </c>
      <c r="J3643" s="5" t="inlineStr">
        <is>
          <t>NO</t>
        </is>
      </c>
    </row>
    <row r="3644">
      <c r="A3644" s="5" t="inlineStr">
        <is>
          <t>351100300990657</t>
        </is>
      </c>
      <c r="B3644" s="5" t="inlineStr">
        <is>
          <t>SEMILLA DE CULANTRO SUPLIJARDINES 0126000000200</t>
        </is>
      </c>
      <c r="C3644" s="5" t="inlineStr">
        <is>
          <t>FERRETERIA GENERAL</t>
        </is>
      </c>
      <c r="D3644" s="11" t="n">
        <v>8</v>
      </c>
      <c r="E3644" s="12" t="n">
        <v>2811.19</v>
      </c>
      <c r="F3644" s="12" t="n">
        <v>9932.65</v>
      </c>
      <c r="G3644" s="14">
        <f>E3644/SUM(E$2:E$4165)</f>
        <v/>
      </c>
      <c r="H3644" s="14">
        <f>H3643+G3644</f>
        <v/>
      </c>
      <c r="I3644" s="5">
        <f>IF(H3644&lt;=p_rot_a,"A",IF(H3644&lt;=p_rot_b,"B","C"))</f>
        <v/>
      </c>
      <c r="J3644" s="5" t="inlineStr">
        <is>
          <t>NO</t>
        </is>
      </c>
    </row>
    <row r="3645">
      <c r="A3645" s="5" t="inlineStr">
        <is>
          <t>637653</t>
        </is>
      </c>
      <c r="B3645" s="5" t="inlineStr">
        <is>
          <t>TOTAL CORTADORA TUBO COBRE 3-32MM THT53321</t>
        </is>
      </c>
      <c r="C3645" s="5" t="inlineStr">
        <is>
          <t>FERRETERIA GENERAL</t>
        </is>
      </c>
      <c r="D3645" s="11" t="n">
        <v>2</v>
      </c>
      <c r="E3645" s="12" t="n">
        <v>2803.75</v>
      </c>
      <c r="F3645" s="12" t="n">
        <v>8892.879999999999</v>
      </c>
      <c r="G3645" s="14">
        <f>E3645/SUM(E$2:E$4165)</f>
        <v/>
      </c>
      <c r="H3645" s="14">
        <f>H3644+G3645</f>
        <v/>
      </c>
      <c r="I3645" s="5">
        <f>IF(H3645&lt;=p_rot_a,"A",IF(H3645&lt;=p_rot_b,"B","C"))</f>
        <v/>
      </c>
      <c r="J3645" s="5" t="inlineStr">
        <is>
          <t>NO</t>
        </is>
      </c>
    </row>
    <row r="3646">
      <c r="A3646" s="5" t="inlineStr">
        <is>
          <t>1038</t>
        </is>
      </c>
      <c r="B3646" s="5" t="inlineStr">
        <is>
          <t>UNION EMT 3/4 UL</t>
        </is>
      </c>
      <c r="C3646" s="5" t="inlineStr">
        <is>
          <t>ACCESORIOS ELECTRICOS Y CABLES</t>
        </is>
      </c>
      <c r="D3646" s="11" t="n">
        <v>10</v>
      </c>
      <c r="E3646" s="12" t="n">
        <v>2803.34</v>
      </c>
      <c r="F3646" s="12" t="n">
        <v>3518.56</v>
      </c>
      <c r="G3646" s="14">
        <f>E3646/SUM(E$2:E$4165)</f>
        <v/>
      </c>
      <c r="H3646" s="14">
        <f>H3645+G3646</f>
        <v/>
      </c>
      <c r="I3646" s="5">
        <f>IF(H3646&lt;=p_rot_a,"A",IF(H3646&lt;=p_rot_b,"B","C"))</f>
        <v/>
      </c>
      <c r="J3646" s="5" t="inlineStr">
        <is>
          <t>NO</t>
        </is>
      </c>
    </row>
    <row r="3647">
      <c r="A3647" s="5" t="inlineStr">
        <is>
          <t>351100300990844</t>
        </is>
      </c>
      <c r="B3647" s="5" t="inlineStr">
        <is>
          <t>BEST VALUE TORNILLO OJO ABIERTO F01802</t>
        </is>
      </c>
      <c r="C3647" s="5" t="inlineStr">
        <is>
          <t>FERRETERIA GENERAL</t>
        </is>
      </c>
      <c r="D3647" s="11" t="n">
        <v>10</v>
      </c>
      <c r="E3647" s="12" t="n">
        <v>2801.15</v>
      </c>
      <c r="F3647" s="12" t="n">
        <v>8577.950000000001</v>
      </c>
      <c r="G3647" s="14">
        <f>E3647/SUM(E$2:E$4165)</f>
        <v/>
      </c>
      <c r="H3647" s="14">
        <f>H3646+G3647</f>
        <v/>
      </c>
      <c r="I3647" s="5">
        <f>IF(H3647&lt;=p_rot_a,"A",IF(H3647&lt;=p_rot_b,"B","C"))</f>
        <v/>
      </c>
      <c r="J3647" s="5" t="inlineStr">
        <is>
          <t>NO</t>
        </is>
      </c>
    </row>
    <row r="3648">
      <c r="A3648" s="5" t="inlineStr">
        <is>
          <t>71264</t>
        </is>
      </c>
      <c r="B3648" s="5" t="inlineStr">
        <is>
          <t>SIFON CUADRADO 3 1/4 ALUMINIO</t>
        </is>
      </c>
      <c r="C3648" s="5" t="inlineStr">
        <is>
          <t>FERRETERIA GENERAL</t>
        </is>
      </c>
      <c r="D3648" s="11" t="n">
        <v>2</v>
      </c>
      <c r="E3648" s="12" t="n">
        <v>2774.64</v>
      </c>
      <c r="F3648" s="12" t="n">
        <v>10095.59</v>
      </c>
      <c r="G3648" s="14">
        <f>E3648/SUM(E$2:E$4165)</f>
        <v/>
      </c>
      <c r="H3648" s="14">
        <f>H3647+G3648</f>
        <v/>
      </c>
      <c r="I3648" s="5">
        <f>IF(H3648&lt;=p_rot_a,"A",IF(H3648&lt;=p_rot_b,"B","C"))</f>
        <v/>
      </c>
      <c r="J3648" s="5" t="inlineStr">
        <is>
          <t>NO</t>
        </is>
      </c>
    </row>
    <row r="3649">
      <c r="A3649" s="5" t="inlineStr">
        <is>
          <t>351100300991283</t>
        </is>
      </c>
      <c r="B3649" s="5" t="inlineStr">
        <is>
          <t>PROTECTO HIGH STANDARD LATEX MATE WHITE 1/4</t>
        </is>
      </c>
      <c r="C3649" s="5" t="inlineStr">
        <is>
          <t>SIN CATEGORIA</t>
        </is>
      </c>
      <c r="D3649" s="11" t="n">
        <v>1</v>
      </c>
      <c r="E3649" s="12" t="n">
        <v>2766.59</v>
      </c>
      <c r="F3649" s="12" t="n">
        <v>5265.49</v>
      </c>
      <c r="G3649" s="14">
        <f>E3649/SUM(E$2:E$4165)</f>
        <v/>
      </c>
      <c r="H3649" s="14">
        <f>H3648+G3649</f>
        <v/>
      </c>
      <c r="I3649" s="5">
        <f>IF(H3649&lt;=p_rot_a,"A",IF(H3649&lt;=p_rot_b,"B","C"))</f>
        <v/>
      </c>
      <c r="J3649" s="5" t="inlineStr">
        <is>
          <t>NO</t>
        </is>
      </c>
    </row>
    <row r="3650">
      <c r="A3650" s="5" t="inlineStr">
        <is>
          <t>74106</t>
        </is>
      </c>
      <c r="B3650" s="5" t="inlineStr">
        <is>
          <t>TOTAL PATA CHANCHO 36 X 1 3/16 X 5/8  THT431362</t>
        </is>
      </c>
      <c r="C3650" s="5" t="inlineStr">
        <is>
          <t>FERRETERIA GENERAL</t>
        </is>
      </c>
      <c r="D3650" s="11" t="n">
        <v>1</v>
      </c>
      <c r="E3650" s="12" t="n">
        <v>2760.47</v>
      </c>
      <c r="F3650" s="12" t="n">
        <v>10471.28</v>
      </c>
      <c r="G3650" s="14">
        <f>E3650/SUM(E$2:E$4165)</f>
        <v/>
      </c>
      <c r="H3650" s="14">
        <f>H3649+G3650</f>
        <v/>
      </c>
      <c r="I3650" s="5">
        <f>IF(H3650&lt;=p_rot_a,"A",IF(H3650&lt;=p_rot_b,"B","C"))</f>
        <v/>
      </c>
      <c r="J3650" s="5" t="inlineStr">
        <is>
          <t>NO</t>
        </is>
      </c>
    </row>
    <row r="3651">
      <c r="A3651" s="5" t="inlineStr">
        <is>
          <t>72949</t>
        </is>
      </c>
      <c r="B3651" s="5" t="inlineStr">
        <is>
          <t>TOTAL REMACHADORA  ECONO THT32104</t>
        </is>
      </c>
      <c r="C3651" s="5" t="inlineStr">
        <is>
          <t>SIN CATEGORIA</t>
        </is>
      </c>
      <c r="D3651" s="11" t="n">
        <v>3</v>
      </c>
      <c r="E3651" s="12" t="n">
        <v>2760.18</v>
      </c>
      <c r="F3651" s="12" t="n">
        <v>8760.57</v>
      </c>
      <c r="G3651" s="14">
        <f>E3651/SUM(E$2:E$4165)</f>
        <v/>
      </c>
      <c r="H3651" s="14">
        <f>H3650+G3651</f>
        <v/>
      </c>
      <c r="I3651" s="5">
        <f>IF(H3651&lt;=p_rot_a,"A",IF(H3651&lt;=p_rot_b,"B","C"))</f>
        <v/>
      </c>
      <c r="J3651" s="5" t="inlineStr">
        <is>
          <t>NO</t>
        </is>
      </c>
    </row>
    <row r="3652">
      <c r="A3652" s="5" t="inlineStr">
        <is>
          <t>351100300991778</t>
        </is>
      </c>
      <c r="B3652" s="5" t="inlineStr">
        <is>
          <t>PRETUL CAJA HERRAMIENTAS 16 PULG BROCHE AMARILLO CHP-16P</t>
        </is>
      </c>
      <c r="C3652" s="5" t="inlineStr">
        <is>
          <t>FERRETERIA GENERAL</t>
        </is>
      </c>
      <c r="D3652" s="11" t="n">
        <v>2</v>
      </c>
      <c r="E3652" s="12" t="n">
        <v>2759.7</v>
      </c>
      <c r="F3652" s="12" t="n">
        <v>9380.530000000001</v>
      </c>
      <c r="G3652" s="14">
        <f>E3652/SUM(E$2:E$4165)</f>
        <v/>
      </c>
      <c r="H3652" s="14">
        <f>H3651+G3652</f>
        <v/>
      </c>
      <c r="I3652" s="5">
        <f>IF(H3652&lt;=p_rot_a,"A",IF(H3652&lt;=p_rot_b,"B","C"))</f>
        <v/>
      </c>
      <c r="J3652" s="5" t="inlineStr">
        <is>
          <t>NO</t>
        </is>
      </c>
    </row>
    <row r="3653">
      <c r="A3653" s="5" t="inlineStr">
        <is>
          <t>351100300991189</t>
        </is>
      </c>
      <c r="B3653" s="5" t="inlineStr">
        <is>
          <t>IMPERSA IMPERTOP NIVELADOR PARA PISO PLUS</t>
        </is>
      </c>
      <c r="C3653" s="5" t="inlineStr">
        <is>
          <t>MORTEROS, CEMENTOS</t>
        </is>
      </c>
      <c r="D3653" s="11" t="n">
        <v>1</v>
      </c>
      <c r="E3653" s="12" t="n">
        <v>2755.17</v>
      </c>
      <c r="F3653" s="12" t="n">
        <v>9183.92</v>
      </c>
      <c r="G3653" s="14">
        <f>E3653/SUM(E$2:E$4165)</f>
        <v/>
      </c>
      <c r="H3653" s="14">
        <f>H3652+G3653</f>
        <v/>
      </c>
      <c r="I3653" s="5">
        <f>IF(H3653&lt;=p_rot_a,"A",IF(H3653&lt;=p_rot_b,"B","C"))</f>
        <v/>
      </c>
      <c r="J3653" s="5" t="inlineStr">
        <is>
          <t>NO</t>
        </is>
      </c>
    </row>
    <row r="3654">
      <c r="A3654" s="5" t="inlineStr">
        <is>
          <t>3255520</t>
        </is>
      </c>
      <c r="B3654" s="5" t="inlineStr">
        <is>
          <t>MAKITA BROCA SIERRA BI METAL 1 1/4 D-21680</t>
        </is>
      </c>
      <c r="C3654" s="5" t="inlineStr">
        <is>
          <t>FERRETERIA GENERAL</t>
        </is>
      </c>
      <c r="D3654" s="11" t="n">
        <v>2</v>
      </c>
      <c r="E3654" s="12" t="n">
        <v>2743.6</v>
      </c>
      <c r="F3654" s="12" t="n">
        <v>9602.6</v>
      </c>
      <c r="G3654" s="14">
        <f>E3654/SUM(E$2:E$4165)</f>
        <v/>
      </c>
      <c r="H3654" s="14">
        <f>H3653+G3654</f>
        <v/>
      </c>
      <c r="I3654" s="5">
        <f>IF(H3654&lt;=p_rot_a,"A",IF(H3654&lt;=p_rot_b,"B","C"))</f>
        <v/>
      </c>
      <c r="J3654" s="5" t="inlineStr">
        <is>
          <t>NO</t>
        </is>
      </c>
    </row>
    <row r="3655">
      <c r="A3655" s="5" t="inlineStr">
        <is>
          <t>71369</t>
        </is>
      </c>
      <c r="B3655" s="5" t="inlineStr">
        <is>
          <t>TORNILLO HEXAGONAL 1/4 X 3</t>
        </is>
      </c>
      <c r="C3655" s="5" t="inlineStr">
        <is>
          <t>TORNILLERIA</t>
        </is>
      </c>
      <c r="D3655" s="11" t="n">
        <v>54</v>
      </c>
      <c r="E3655" s="12" t="n">
        <v>2741.96</v>
      </c>
      <c r="F3655" s="12" t="n">
        <v>7167.96</v>
      </c>
      <c r="G3655" s="14">
        <f>E3655/SUM(E$2:E$4165)</f>
        <v/>
      </c>
      <c r="H3655" s="14">
        <f>H3654+G3655</f>
        <v/>
      </c>
      <c r="I3655" s="5">
        <f>IF(H3655&lt;=p_rot_a,"A",IF(H3655&lt;=p_rot_b,"B","C"))</f>
        <v/>
      </c>
      <c r="J3655" s="5" t="inlineStr">
        <is>
          <t>NO</t>
        </is>
      </c>
    </row>
    <row r="3656">
      <c r="A3656" s="5" t="inlineStr">
        <is>
          <t>72250</t>
        </is>
      </c>
      <c r="B3656" s="5" t="inlineStr">
        <is>
          <t>LIJA METAL 280</t>
        </is>
      </c>
      <c r="C3656" s="5" t="inlineStr">
        <is>
          <t>FERRETERIA GENERAL</t>
        </is>
      </c>
      <c r="D3656" s="11" t="n">
        <v>22</v>
      </c>
      <c r="E3656" s="12" t="n">
        <v>2738.96</v>
      </c>
      <c r="F3656" s="12" t="n">
        <v>6970.49</v>
      </c>
      <c r="G3656" s="14">
        <f>E3656/SUM(E$2:E$4165)</f>
        <v/>
      </c>
      <c r="H3656" s="14">
        <f>H3655+G3656</f>
        <v/>
      </c>
      <c r="I3656" s="5">
        <f>IF(H3656&lt;=p_rot_a,"A",IF(H3656&lt;=p_rot_b,"B","C"))</f>
        <v/>
      </c>
      <c r="J3656" s="5" t="inlineStr">
        <is>
          <t>NO</t>
        </is>
      </c>
    </row>
    <row r="3657">
      <c r="A3657" s="5" t="inlineStr">
        <is>
          <t>351100300991415</t>
        </is>
      </c>
      <c r="B3657" s="5" t="inlineStr">
        <is>
          <t>TRAMONTINA RESISTENCIA DUCHA 3T 127V 5500W</t>
        </is>
      </c>
      <c r="C3657" s="5" t="inlineStr">
        <is>
          <t>SIN CATEGORIA</t>
        </is>
      </c>
      <c r="D3657" s="11" t="n">
        <v>5</v>
      </c>
      <c r="E3657" s="12" t="n">
        <v>2728.08</v>
      </c>
      <c r="F3657" s="12" t="n">
        <v>7777.08</v>
      </c>
      <c r="G3657" s="14">
        <f>E3657/SUM(E$2:E$4165)</f>
        <v/>
      </c>
      <c r="H3657" s="14">
        <f>H3656+G3657</f>
        <v/>
      </c>
      <c r="I3657" s="5">
        <f>IF(H3657&lt;=p_rot_a,"A",IF(H3657&lt;=p_rot_b,"B","C"))</f>
        <v/>
      </c>
      <c r="J3657" s="5" t="inlineStr">
        <is>
          <t>NO</t>
        </is>
      </c>
    </row>
    <row r="3658">
      <c r="A3658" s="5" t="inlineStr">
        <is>
          <t>8754</t>
        </is>
      </c>
      <c r="B3658" s="5" t="inlineStr">
        <is>
          <t>BV GACHO OVOLADO F01451</t>
        </is>
      </c>
      <c r="C3658" s="5" t="inlineStr">
        <is>
          <t>FERRETERIA GENERAL</t>
        </is>
      </c>
      <c r="D3658" s="11" t="n">
        <v>8</v>
      </c>
      <c r="E3658" s="12" t="n">
        <v>2726.36</v>
      </c>
      <c r="F3658" s="12" t="n">
        <v>8338.280000000001</v>
      </c>
      <c r="G3658" s="14">
        <f>E3658/SUM(E$2:E$4165)</f>
        <v/>
      </c>
      <c r="H3658" s="14">
        <f>H3657+G3658</f>
        <v/>
      </c>
      <c r="I3658" s="5">
        <f>IF(H3658&lt;=p_rot_a,"A",IF(H3658&lt;=p_rot_b,"B","C"))</f>
        <v/>
      </c>
      <c r="J3658" s="5" t="inlineStr">
        <is>
          <t>NO</t>
        </is>
      </c>
    </row>
    <row r="3659">
      <c r="A3659" s="5" t="inlineStr">
        <is>
          <t>39905705</t>
        </is>
      </c>
      <c r="B3659" s="5" t="inlineStr">
        <is>
          <t>TOTAL ESCUADRA UNIVERSAL 12 TMT653005</t>
        </is>
      </c>
      <c r="C3659" s="5" t="inlineStr">
        <is>
          <t>FERRETERIA GENERAL</t>
        </is>
      </c>
      <c r="D3659" s="11" t="n">
        <v>1</v>
      </c>
      <c r="E3659" s="12" t="n">
        <v>2720.24</v>
      </c>
      <c r="F3659" s="12" t="n">
        <v>12349.4</v>
      </c>
      <c r="G3659" s="14">
        <f>E3659/SUM(E$2:E$4165)</f>
        <v/>
      </c>
      <c r="H3659" s="14">
        <f>H3658+G3659</f>
        <v/>
      </c>
      <c r="I3659" s="5">
        <f>IF(H3659&lt;=p_rot_a,"A",IF(H3659&lt;=p_rot_b,"B","C"))</f>
        <v/>
      </c>
      <c r="J3659" s="5" t="inlineStr">
        <is>
          <t>NO</t>
        </is>
      </c>
    </row>
    <row r="3660">
      <c r="A3660" s="5" t="inlineStr">
        <is>
          <t>6506</t>
        </is>
      </c>
      <c r="B3660" s="5" t="inlineStr">
        <is>
          <t>MARCO RODILLO 4 SIN FELPA R00367</t>
        </is>
      </c>
      <c r="C3660" s="5" t="inlineStr">
        <is>
          <t>PINTURAS Y SELLADORES</t>
        </is>
      </c>
      <c r="D3660" s="11" t="n">
        <v>10</v>
      </c>
      <c r="E3660" s="12" t="n">
        <v>2717.74</v>
      </c>
      <c r="F3660" s="12" t="n">
        <v>9687.74</v>
      </c>
      <c r="G3660" s="14">
        <f>E3660/SUM(E$2:E$4165)</f>
        <v/>
      </c>
      <c r="H3660" s="14">
        <f>H3659+G3660</f>
        <v/>
      </c>
      <c r="I3660" s="5">
        <f>IF(H3660&lt;=p_rot_a,"A",IF(H3660&lt;=p_rot_b,"B","C"))</f>
        <v/>
      </c>
      <c r="J3660" s="5" t="inlineStr">
        <is>
          <t>NO</t>
        </is>
      </c>
    </row>
    <row r="3661">
      <c r="A3661" s="5" t="inlineStr">
        <is>
          <t>351100300992531</t>
        </is>
      </c>
      <c r="B3661" s="5" t="inlineStr">
        <is>
          <t>VOLTECK EXTENSION USO RUDO 6M ER-6X16</t>
        </is>
      </c>
      <c r="C3661" s="5" t="inlineStr">
        <is>
          <t>ACCESORIOS ELECTRICOS Y CABLES</t>
        </is>
      </c>
      <c r="D3661" s="11" t="n">
        <v>3</v>
      </c>
      <c r="E3661" s="12" t="n">
        <v>2713.08</v>
      </c>
      <c r="F3661" s="12" t="n">
        <v>8139.24</v>
      </c>
      <c r="G3661" s="14">
        <f>E3661/SUM(E$2:E$4165)</f>
        <v/>
      </c>
      <c r="H3661" s="14">
        <f>H3660+G3661</f>
        <v/>
      </c>
      <c r="I3661" s="5">
        <f>IF(H3661&lt;=p_rot_a,"A",IF(H3661&lt;=p_rot_b,"B","C"))</f>
        <v/>
      </c>
      <c r="J3661" s="5" t="inlineStr">
        <is>
          <t>NO</t>
        </is>
      </c>
    </row>
    <row r="3662">
      <c r="A3662" s="5" t="inlineStr">
        <is>
          <t>351100300992779</t>
        </is>
      </c>
      <c r="B3662" s="5" t="inlineStr">
        <is>
          <t>TRANSICION T UNION PARA PISO SPC ROBLE 2.40M DE037-B</t>
        </is>
      </c>
      <c r="C3662" s="5" t="inlineStr">
        <is>
          <t>PISO SPC</t>
        </is>
      </c>
      <c r="D3662" s="11" t="n">
        <v>2</v>
      </c>
      <c r="E3662" s="12" t="n">
        <v>2708.69</v>
      </c>
      <c r="F3662" s="12" t="n">
        <v>9380.530000000001</v>
      </c>
      <c r="G3662" s="14">
        <f>E3662/SUM(E$2:E$4165)</f>
        <v/>
      </c>
      <c r="H3662" s="14">
        <f>H3661+G3662</f>
        <v/>
      </c>
      <c r="I3662" s="5">
        <f>IF(H3662&lt;=p_rot_a,"A",IF(H3662&lt;=p_rot_b,"B","C"))</f>
        <v/>
      </c>
      <c r="J3662" s="5" t="inlineStr">
        <is>
          <t>NO</t>
        </is>
      </c>
    </row>
    <row r="3663">
      <c r="A3663" s="5" t="inlineStr">
        <is>
          <t>351100300992873</t>
        </is>
      </c>
      <c r="B3663" s="5" t="inlineStr">
        <is>
          <t>TOTAL CARGADOR 4AH 20V UTFCLI20411</t>
        </is>
      </c>
      <c r="C3663" s="5" t="inlineStr">
        <is>
          <t>SIN CATEGORIA</t>
        </is>
      </c>
      <c r="D3663" s="11" t="n">
        <v>1</v>
      </c>
      <c r="E3663" s="12" t="n">
        <v>2704.66</v>
      </c>
      <c r="F3663" s="12" t="n">
        <v>9466.299999999999</v>
      </c>
      <c r="G3663" s="14">
        <f>E3663/SUM(E$2:E$4165)</f>
        <v/>
      </c>
      <c r="H3663" s="14">
        <f>H3662+G3663</f>
        <v/>
      </c>
      <c r="I3663" s="5">
        <f>IF(H3663&lt;=p_rot_a,"A",IF(H3663&lt;=p_rot_b,"B","C"))</f>
        <v/>
      </c>
      <c r="J3663" s="5" t="inlineStr">
        <is>
          <t>NO</t>
        </is>
      </c>
    </row>
    <row r="3664">
      <c r="A3664" s="5" t="inlineStr">
        <is>
          <t>7830560</t>
        </is>
      </c>
      <c r="B3664" s="5" t="inlineStr">
        <is>
          <t>MAKITA ADAPTADOR DE DADO 1/2 X 2 E-01591</t>
        </is>
      </c>
      <c r="C3664" s="5" t="inlineStr">
        <is>
          <t>FERRETERIA GENERAL</t>
        </is>
      </c>
      <c r="D3664" s="11" t="n">
        <v>3</v>
      </c>
      <c r="E3664" s="12" t="n">
        <v>2701.8</v>
      </c>
      <c r="F3664" s="12" t="n">
        <v>9456.299999999999</v>
      </c>
      <c r="G3664" s="14">
        <f>E3664/SUM(E$2:E$4165)</f>
        <v/>
      </c>
      <c r="H3664" s="14">
        <f>H3663+G3664</f>
        <v/>
      </c>
      <c r="I3664" s="5">
        <f>IF(H3664&lt;=p_rot_a,"A",IF(H3664&lt;=p_rot_b,"B","C"))</f>
        <v/>
      </c>
      <c r="J3664" s="5" t="inlineStr">
        <is>
          <t>NO</t>
        </is>
      </c>
    </row>
    <row r="3665">
      <c r="A3665" s="5" t="inlineStr">
        <is>
          <t>351100300991072</t>
        </is>
      </c>
      <c r="B3665" s="5" t="inlineStr">
        <is>
          <t>TAIRONA MANIJA PUSH TANQUE SUPERIOR KATIO QUIMBAYA</t>
        </is>
      </c>
      <c r="C3665" s="5" t="inlineStr">
        <is>
          <t>SIN CATEGORIA</t>
        </is>
      </c>
      <c r="D3665" s="11" t="n">
        <v>3</v>
      </c>
      <c r="E3665" s="12" t="n">
        <v>2685.16</v>
      </c>
      <c r="F3665" s="12" t="n">
        <v>5309.73</v>
      </c>
      <c r="G3665" s="14">
        <f>E3665/SUM(E$2:E$4165)</f>
        <v/>
      </c>
      <c r="H3665" s="14">
        <f>H3664+G3665</f>
        <v/>
      </c>
      <c r="I3665" s="5">
        <f>IF(H3665&lt;=p_rot_a,"A",IF(H3665&lt;=p_rot_b,"B","C"))</f>
        <v/>
      </c>
      <c r="J3665" s="5" t="inlineStr">
        <is>
          <t>NO</t>
        </is>
      </c>
    </row>
    <row r="3666">
      <c r="A3666" s="5" t="inlineStr">
        <is>
          <t>351100300992165</t>
        </is>
      </c>
      <c r="B3666" s="5" t="inlineStr">
        <is>
          <t>ASIENTO REDONDO BONE INCESA 700120</t>
        </is>
      </c>
      <c r="C3666" s="5" t="inlineStr">
        <is>
          <t>LOZA SANITARIA</t>
        </is>
      </c>
      <c r="D3666" s="11" t="n">
        <v>1</v>
      </c>
      <c r="E3666" s="12" t="n">
        <v>2670.71</v>
      </c>
      <c r="F3666" s="12" t="n">
        <v>9347.49</v>
      </c>
      <c r="G3666" s="14">
        <f>E3666/SUM(E$2:E$4165)</f>
        <v/>
      </c>
      <c r="H3666" s="14">
        <f>H3665+G3666</f>
        <v/>
      </c>
      <c r="I3666" s="5">
        <f>IF(H3666&lt;=p_rot_a,"A",IF(H3666&lt;=p_rot_b,"B","C"))</f>
        <v/>
      </c>
      <c r="J3666" s="5" t="inlineStr">
        <is>
          <t>NO</t>
        </is>
      </c>
    </row>
    <row r="3667">
      <c r="A3667" s="5" t="inlineStr">
        <is>
          <t>1111</t>
        </is>
      </c>
      <c r="B3667" s="5" t="inlineStr">
        <is>
          <t>JUEGO ASIENTOS CACHERA FREGADERO PRICE PFISTER P.P</t>
        </is>
      </c>
      <c r="C3667" s="5" t="inlineStr">
        <is>
          <t>FERRETERIA GENERAL</t>
        </is>
      </c>
      <c r="D3667" s="11" t="n">
        <v>3</v>
      </c>
      <c r="E3667" s="12" t="n">
        <v>2668.32</v>
      </c>
      <c r="F3667" s="12" t="n">
        <v>3451.32</v>
      </c>
      <c r="G3667" s="14">
        <f>E3667/SUM(E$2:E$4165)</f>
        <v/>
      </c>
      <c r="H3667" s="14">
        <f>H3666+G3667</f>
        <v/>
      </c>
      <c r="I3667" s="5">
        <f>IF(H3667&lt;=p_rot_a,"A",IF(H3667&lt;=p_rot_b,"B","C"))</f>
        <v/>
      </c>
      <c r="J3667" s="5" t="inlineStr">
        <is>
          <t>NO</t>
        </is>
      </c>
    </row>
    <row r="3668">
      <c r="A3668" s="5" t="inlineStr">
        <is>
          <t>72309</t>
        </is>
      </c>
      <c r="B3668" s="5" t="inlineStr">
        <is>
          <t>BROCA CONCRETO 5/32 IRWIN</t>
        </is>
      </c>
      <c r="C3668" s="5" t="inlineStr">
        <is>
          <t>FERRETERIA GENERAL</t>
        </is>
      </c>
      <c r="D3668" s="11" t="n">
        <v>11</v>
      </c>
      <c r="E3668" s="12" t="n">
        <v>2652.1</v>
      </c>
      <c r="F3668" s="12" t="n">
        <v>6920.1</v>
      </c>
      <c r="G3668" s="14">
        <f>E3668/SUM(E$2:E$4165)</f>
        <v/>
      </c>
      <c r="H3668" s="14">
        <f>H3667+G3668</f>
        <v/>
      </c>
      <c r="I3668" s="5">
        <f>IF(H3668&lt;=p_rot_a,"A",IF(H3668&lt;=p_rot_b,"B","C"))</f>
        <v/>
      </c>
      <c r="J3668" s="5" t="inlineStr">
        <is>
          <t>NO</t>
        </is>
      </c>
    </row>
    <row r="3669">
      <c r="A3669" s="5" t="inlineStr">
        <is>
          <t>351100300990680</t>
        </is>
      </c>
      <c r="B3669" s="5" t="inlineStr">
        <is>
          <t>SEMILLA DE LAVANDA SUPLIJARDINES</t>
        </is>
      </c>
      <c r="C3669" s="5" t="inlineStr">
        <is>
          <t>FERRETERIA GENERAL</t>
        </is>
      </c>
      <c r="D3669" s="11" t="n">
        <v>8</v>
      </c>
      <c r="E3669" s="12" t="n">
        <v>2643.84</v>
      </c>
      <c r="F3669" s="12" t="n">
        <v>8910.719999999999</v>
      </c>
      <c r="G3669" s="14">
        <f>E3669/SUM(E$2:E$4165)</f>
        <v/>
      </c>
      <c r="H3669" s="14">
        <f>H3668+G3669</f>
        <v/>
      </c>
      <c r="I3669" s="5">
        <f>IF(H3669&lt;=p_rot_a,"A",IF(H3669&lt;=p_rot_b,"B","C"))</f>
        <v/>
      </c>
      <c r="J3669" s="5" t="inlineStr">
        <is>
          <t>NO</t>
        </is>
      </c>
    </row>
    <row r="3670">
      <c r="A3670" s="5" t="inlineStr">
        <is>
          <t>420420966</t>
        </is>
      </c>
      <c r="B3670" s="5" t="inlineStr">
        <is>
          <t>PROTECTO CORROTEC MATE BLANCO 6500 1/4 GL (0.946L)</t>
        </is>
      </c>
      <c r="C3670" s="5" t="inlineStr">
        <is>
          <t>SIN CATEGORIA</t>
        </is>
      </c>
      <c r="D3670" s="11" t="n">
        <v>2</v>
      </c>
      <c r="E3670" s="12" t="n">
        <v>2641.7</v>
      </c>
      <c r="F3670" s="12" t="n">
        <v>9245.950000000001</v>
      </c>
      <c r="G3670" s="14">
        <f>E3670/SUM(E$2:E$4165)</f>
        <v/>
      </c>
      <c r="H3670" s="14">
        <f>H3669+G3670</f>
        <v/>
      </c>
      <c r="I3670" s="5">
        <f>IF(H3670&lt;=p_rot_a,"A",IF(H3670&lt;=p_rot_b,"B","C"))</f>
        <v/>
      </c>
      <c r="J3670" s="5" t="inlineStr">
        <is>
          <t>NO</t>
        </is>
      </c>
    </row>
    <row r="3671">
      <c r="A3671" s="5" t="inlineStr">
        <is>
          <t>7956</t>
        </is>
      </c>
      <c r="B3671" s="5" t="inlineStr">
        <is>
          <t>FLANGER PLASTICO 3/4 OJO CERRADO</t>
        </is>
      </c>
      <c r="C3671" s="5" t="inlineStr">
        <is>
          <t>FERRETERIA GENERAL</t>
        </is>
      </c>
      <c r="D3671" s="11" t="n">
        <v>9</v>
      </c>
      <c r="E3671" s="12" t="n">
        <v>2641.01</v>
      </c>
      <c r="F3671" s="12" t="n">
        <v>5176.98</v>
      </c>
      <c r="G3671" s="14">
        <f>E3671/SUM(E$2:E$4165)</f>
        <v/>
      </c>
      <c r="H3671" s="14">
        <f>H3670+G3671</f>
        <v/>
      </c>
      <c r="I3671" s="5">
        <f>IF(H3671&lt;=p_rot_a,"A",IF(H3671&lt;=p_rot_b,"B","C"))</f>
        <v/>
      </c>
      <c r="J3671" s="5" t="inlineStr">
        <is>
          <t>NO</t>
        </is>
      </c>
    </row>
    <row r="3672">
      <c r="A3672" s="5" t="inlineStr">
        <is>
          <t>351100300991107</t>
        </is>
      </c>
      <c r="B3672" s="5" t="inlineStr">
        <is>
          <t>AKSI BROCA PALETA 1/2</t>
        </is>
      </c>
      <c r="C3672" s="5" t="inlineStr">
        <is>
          <t>FERRETERIA GENERAL</t>
        </is>
      </c>
      <c r="D3672" s="11" t="n">
        <v>9</v>
      </c>
      <c r="E3672" s="12" t="n">
        <v>2637.58</v>
      </c>
      <c r="F3672" s="12" t="n">
        <v>7456.23</v>
      </c>
      <c r="G3672" s="14">
        <f>E3672/SUM(E$2:E$4165)</f>
        <v/>
      </c>
      <c r="H3672" s="14">
        <f>H3671+G3672</f>
        <v/>
      </c>
      <c r="I3672" s="5">
        <f>IF(H3672&lt;=p_rot_a,"A",IF(H3672&lt;=p_rot_b,"B","C"))</f>
        <v/>
      </c>
      <c r="J3672" s="5" t="inlineStr">
        <is>
          <t>NO</t>
        </is>
      </c>
    </row>
    <row r="3673">
      <c r="A3673" s="5" t="inlineStr">
        <is>
          <t>351100300990785</t>
        </is>
      </c>
      <c r="B3673" s="5" t="inlineStr">
        <is>
          <t>TORNILLO METAL #6  X 11/2</t>
        </is>
      </c>
      <c r="C3673" s="5" t="inlineStr">
        <is>
          <t>TORNILLERIA</t>
        </is>
      </c>
      <c r="D3673" s="11" t="n">
        <v>793</v>
      </c>
      <c r="E3673" s="12" t="n">
        <v>2635.29</v>
      </c>
      <c r="F3673" s="12" t="n">
        <v>6026.3</v>
      </c>
      <c r="G3673" s="14">
        <f>E3673/SUM(E$2:E$4165)</f>
        <v/>
      </c>
      <c r="H3673" s="14">
        <f>H3672+G3673</f>
        <v/>
      </c>
      <c r="I3673" s="5">
        <f>IF(H3673&lt;=p_rot_a,"A",IF(H3673&lt;=p_rot_b,"B","C"))</f>
        <v/>
      </c>
      <c r="J3673" s="5" t="inlineStr">
        <is>
          <t>NO</t>
        </is>
      </c>
    </row>
    <row r="3674">
      <c r="A3674" s="5" t="inlineStr">
        <is>
          <t>351100300991682</t>
        </is>
      </c>
      <c r="B3674" s="5" t="inlineStr">
        <is>
          <t xml:space="preserve">$$ AKSI EXTENSION 2M BLANCA </t>
        </is>
      </c>
      <c r="C3674" s="5" t="inlineStr">
        <is>
          <t>ACCESORIOS ELECTRICOS Y CABLES</t>
        </is>
      </c>
      <c r="D3674" s="11" t="n">
        <v>9</v>
      </c>
      <c r="E3674" s="12" t="n">
        <v>2621.77</v>
      </c>
      <c r="F3674" s="12" t="n">
        <v>8776.26</v>
      </c>
      <c r="G3674" s="14">
        <f>E3674/SUM(E$2:E$4165)</f>
        <v/>
      </c>
      <c r="H3674" s="14">
        <f>H3673+G3674</f>
        <v/>
      </c>
      <c r="I3674" s="5">
        <f>IF(H3674&lt;=p_rot_a,"A",IF(H3674&lt;=p_rot_b,"B","C"))</f>
        <v/>
      </c>
      <c r="J3674" s="5" t="inlineStr">
        <is>
          <t>NO</t>
        </is>
      </c>
    </row>
    <row r="3675">
      <c r="A3675" s="5" t="inlineStr">
        <is>
          <t>71430</t>
        </is>
      </c>
      <c r="B3675" s="5" t="inlineStr">
        <is>
          <t>TORNILLO TIRAFONDO 1/4 X 1 1/2</t>
        </is>
      </c>
      <c r="C3675" s="5" t="inlineStr">
        <is>
          <t>TORNILLERIA</t>
        </is>
      </c>
      <c r="D3675" s="11" t="n">
        <v>84</v>
      </c>
      <c r="E3675" s="12" t="n">
        <v>2621.55</v>
      </c>
      <c r="F3675" s="12" t="n">
        <v>4072.71</v>
      </c>
      <c r="G3675" s="14">
        <f>E3675/SUM(E$2:E$4165)</f>
        <v/>
      </c>
      <c r="H3675" s="14">
        <f>H3674+G3675</f>
        <v/>
      </c>
      <c r="I3675" s="5">
        <f>IF(H3675&lt;=p_rot_a,"A",IF(H3675&lt;=p_rot_b,"B","C"))</f>
        <v/>
      </c>
      <c r="J3675" s="5" t="inlineStr">
        <is>
          <t>NO</t>
        </is>
      </c>
    </row>
    <row r="3676">
      <c r="A3676" s="5" t="inlineStr">
        <is>
          <t>80992920</t>
        </is>
      </c>
      <c r="B3676" s="5" t="inlineStr">
        <is>
          <t>SIFON FLEXIBLE PARED PISO 70CM AQP-23371</t>
        </is>
      </c>
      <c r="C3676" s="5" t="inlineStr">
        <is>
          <t>IMPORTACION GRIFERIA</t>
        </is>
      </c>
      <c r="D3676" s="11" t="n">
        <v>2</v>
      </c>
      <c r="E3676" s="12" t="n">
        <v>2616.36</v>
      </c>
      <c r="F3676" s="12" t="n">
        <v>3716.81</v>
      </c>
      <c r="G3676" s="14">
        <f>E3676/SUM(E$2:E$4165)</f>
        <v/>
      </c>
      <c r="H3676" s="14">
        <f>H3675+G3676</f>
        <v/>
      </c>
      <c r="I3676" s="5">
        <f>IF(H3676&lt;=p_rot_a,"A",IF(H3676&lt;=p_rot_b,"B","C"))</f>
        <v/>
      </c>
      <c r="J3676" s="5" t="inlineStr">
        <is>
          <t>NO</t>
        </is>
      </c>
    </row>
    <row r="3677">
      <c r="A3677" s="5" t="inlineStr">
        <is>
          <t>420420965</t>
        </is>
      </c>
      <c r="B3677" s="5" t="inlineStr">
        <is>
          <t>PROTECTO CORROTEC MATE BLANCO 6500 1 GL (3.785L)</t>
        </is>
      </c>
      <c r="C3677" s="5" t="inlineStr">
        <is>
          <t>SIN CATEGORIA</t>
        </is>
      </c>
      <c r="D3677" s="11" t="n">
        <v>1</v>
      </c>
      <c r="E3677" s="12" t="n">
        <v>2606.55</v>
      </c>
      <c r="F3677" s="12" t="n">
        <v>14070.8</v>
      </c>
      <c r="G3677" s="14">
        <f>E3677/SUM(E$2:E$4165)</f>
        <v/>
      </c>
      <c r="H3677" s="14">
        <f>H3676+G3677</f>
        <v/>
      </c>
      <c r="I3677" s="5">
        <f>IF(H3677&lt;=p_rot_a,"A",IF(H3677&lt;=p_rot_b,"B","C"))</f>
        <v/>
      </c>
      <c r="J3677" s="5" t="inlineStr">
        <is>
          <t>NO</t>
        </is>
      </c>
    </row>
    <row r="3678">
      <c r="A3678" s="5" t="inlineStr">
        <is>
          <t>7652</t>
        </is>
      </c>
      <c r="B3678" s="5" t="inlineStr">
        <is>
          <t>TRUPER UNION MANGUERA PLASTICA  12714</t>
        </is>
      </c>
      <c r="C3678" s="5" t="inlineStr">
        <is>
          <t>FERRETERIA GENERAL</t>
        </is>
      </c>
      <c r="D3678" s="11" t="n">
        <v>13</v>
      </c>
      <c r="E3678" s="12" t="n">
        <v>2595.73</v>
      </c>
      <c r="F3678" s="12" t="n">
        <v>7315.18</v>
      </c>
      <c r="G3678" s="14">
        <f>E3678/SUM(E$2:E$4165)</f>
        <v/>
      </c>
      <c r="H3678" s="14">
        <f>H3677+G3678</f>
        <v/>
      </c>
      <c r="I3678" s="5">
        <f>IF(H3678&lt;=p_rot_a,"A",IF(H3678&lt;=p_rot_b,"B","C"))</f>
        <v/>
      </c>
      <c r="J3678" s="5" t="inlineStr">
        <is>
          <t>NO</t>
        </is>
      </c>
    </row>
    <row r="3679">
      <c r="A3679" s="5" t="inlineStr">
        <is>
          <t>351100300991961</t>
        </is>
      </c>
      <c r="B3679" s="5" t="inlineStr">
        <is>
          <t>TRUPER MANGUERA REFORZADA 15M 3 CAPAS MAN-15X1/2R</t>
        </is>
      </c>
      <c r="C3679" s="5" t="inlineStr">
        <is>
          <t>FERRETERIA GENERAL</t>
        </is>
      </c>
      <c r="D3679" s="11" t="n">
        <v>1</v>
      </c>
      <c r="E3679" s="12" t="n">
        <v>2585.59</v>
      </c>
      <c r="F3679" s="12" t="n">
        <v>9049.559999999999</v>
      </c>
      <c r="G3679" s="14">
        <f>E3679/SUM(E$2:E$4165)</f>
        <v/>
      </c>
      <c r="H3679" s="14">
        <f>H3678+G3679</f>
        <v/>
      </c>
      <c r="I3679" s="5">
        <f>IF(H3679&lt;=p_rot_a,"A",IF(H3679&lt;=p_rot_b,"B","C"))</f>
        <v/>
      </c>
      <c r="J3679" s="5" t="inlineStr">
        <is>
          <t>NO</t>
        </is>
      </c>
    </row>
    <row r="3680">
      <c r="A3680" s="5" t="inlineStr">
        <is>
          <t>72458</t>
        </is>
      </c>
      <c r="B3680" s="5" t="inlineStr">
        <is>
          <t>GRAPA CON CLAVO 12MM 100UDS</t>
        </is>
      </c>
      <c r="C3680" s="5" t="inlineStr">
        <is>
          <t>FERRETERIA GENERAL</t>
        </is>
      </c>
      <c r="D3680" s="11" t="n">
        <v>5</v>
      </c>
      <c r="E3680" s="12" t="n">
        <v>2582.93</v>
      </c>
      <c r="F3680" s="12" t="n">
        <v>7367.93</v>
      </c>
      <c r="G3680" s="14">
        <f>E3680/SUM(E$2:E$4165)</f>
        <v/>
      </c>
      <c r="H3680" s="14">
        <f>H3679+G3680</f>
        <v/>
      </c>
      <c r="I3680" s="5">
        <f>IF(H3680&lt;=p_rot_a,"A",IF(H3680&lt;=p_rot_b,"B","C"))</f>
        <v/>
      </c>
      <c r="J3680" s="5" t="inlineStr">
        <is>
          <t>NO</t>
        </is>
      </c>
    </row>
    <row r="3681">
      <c r="A3681" s="5" t="inlineStr">
        <is>
          <t>3990213</t>
        </is>
      </c>
      <c r="B3681" s="5" t="inlineStr">
        <is>
          <t>BISAGRA SOLD PLATINA B-24</t>
        </is>
      </c>
      <c r="C3681" s="5" t="inlineStr">
        <is>
          <t>FERRETERIA GENERAL</t>
        </is>
      </c>
      <c r="D3681" s="11" t="n">
        <v>2</v>
      </c>
      <c r="E3681" s="12" t="n">
        <v>2565.63</v>
      </c>
      <c r="F3681" s="12" t="n">
        <v>8979.690000000001</v>
      </c>
      <c r="G3681" s="14">
        <f>E3681/SUM(E$2:E$4165)</f>
        <v/>
      </c>
      <c r="H3681" s="14">
        <f>H3680+G3681</f>
        <v/>
      </c>
      <c r="I3681" s="5">
        <f>IF(H3681&lt;=p_rot_a,"A",IF(H3681&lt;=p_rot_b,"B","C"))</f>
        <v/>
      </c>
      <c r="J3681" s="5" t="inlineStr">
        <is>
          <t>NO</t>
        </is>
      </c>
    </row>
    <row r="3682">
      <c r="A3682" s="5" t="inlineStr">
        <is>
          <t>73281</t>
        </is>
      </c>
      <c r="B3682" s="5" t="inlineStr">
        <is>
          <t>CAUTIN 60W MIYAKO</t>
        </is>
      </c>
      <c r="C3682" s="5" t="inlineStr">
        <is>
          <t>ACCESORIOS ELECTRICOS Y CABLES</t>
        </is>
      </c>
      <c r="D3682" s="11" t="n">
        <v>3</v>
      </c>
      <c r="E3682" s="12" t="n">
        <v>2564.62</v>
      </c>
      <c r="F3682" s="12" t="n">
        <v>8976.16</v>
      </c>
      <c r="G3682" s="14">
        <f>E3682/SUM(E$2:E$4165)</f>
        <v/>
      </c>
      <c r="H3682" s="14">
        <f>H3681+G3682</f>
        <v/>
      </c>
      <c r="I3682" s="5">
        <f>IF(H3682&lt;=p_rot_a,"A",IF(H3682&lt;=p_rot_b,"B","C"))</f>
        <v/>
      </c>
      <c r="J3682" s="5" t="inlineStr">
        <is>
          <t>NO</t>
        </is>
      </c>
    </row>
    <row r="3683">
      <c r="A3683" s="5" t="inlineStr">
        <is>
          <t>7266</t>
        </is>
      </c>
      <c r="B3683" s="5" t="inlineStr">
        <is>
          <t>GANCHO ADHESIVO 4PCS BEST VALUE F01455</t>
        </is>
      </c>
      <c r="C3683" s="5" t="inlineStr">
        <is>
          <t>FERRETERIA GENERAL</t>
        </is>
      </c>
      <c r="D3683" s="11" t="n">
        <v>8</v>
      </c>
      <c r="E3683" s="12" t="n">
        <v>2556.4</v>
      </c>
      <c r="F3683" s="12" t="n">
        <v>7669.2</v>
      </c>
      <c r="G3683" s="14">
        <f>E3683/SUM(E$2:E$4165)</f>
        <v/>
      </c>
      <c r="H3683" s="14">
        <f>H3682+G3683</f>
        <v/>
      </c>
      <c r="I3683" s="5">
        <f>IF(H3683&lt;=p_rot_a,"A",IF(H3683&lt;=p_rot_b,"B","C"))</f>
        <v/>
      </c>
      <c r="J3683" s="5" t="inlineStr">
        <is>
          <t>NO</t>
        </is>
      </c>
    </row>
    <row r="3684">
      <c r="A3684" s="5" t="inlineStr">
        <is>
          <t>10120008</t>
        </is>
      </c>
      <c r="B3684" s="5" t="inlineStr">
        <is>
          <t>PLATINA 1 1/4 X 3/16</t>
        </is>
      </c>
      <c r="C3684" s="5" t="inlineStr">
        <is>
          <t>PLATINA HIERRO</t>
        </is>
      </c>
      <c r="D3684" s="11" t="n">
        <v>2</v>
      </c>
      <c r="E3684" s="12" t="n">
        <v>2548.1</v>
      </c>
      <c r="F3684" s="12" t="n">
        <v>8918.360000000001</v>
      </c>
      <c r="G3684" s="14">
        <f>E3684/SUM(E$2:E$4165)</f>
        <v/>
      </c>
      <c r="H3684" s="14">
        <f>H3683+G3684</f>
        <v/>
      </c>
      <c r="I3684" s="5">
        <f>IF(H3684&lt;=p_rot_a,"A",IF(H3684&lt;=p_rot_b,"B","C"))</f>
        <v/>
      </c>
      <c r="J3684" s="5" t="inlineStr">
        <is>
          <t>NO</t>
        </is>
      </c>
    </row>
    <row r="3685">
      <c r="A3685" s="5" t="inlineStr">
        <is>
          <t>92</t>
        </is>
      </c>
      <c r="B3685" s="5" t="inlineStr">
        <is>
          <t>METRO TUBO PVC 1</t>
        </is>
      </c>
      <c r="C3685" s="5" t="inlineStr">
        <is>
          <t>TUBERIA PVC, CANOAS Y ACCESORIOS</t>
        </is>
      </c>
      <c r="D3685" s="11" t="n">
        <v>20</v>
      </c>
      <c r="E3685" s="12" t="n">
        <v>2539.82</v>
      </c>
      <c r="F3685" s="12" t="n">
        <v>52539.82</v>
      </c>
      <c r="G3685" s="14">
        <f>E3685/SUM(E$2:E$4165)</f>
        <v/>
      </c>
      <c r="H3685" s="14">
        <f>H3684+G3685</f>
        <v/>
      </c>
      <c r="I3685" s="5">
        <f>IF(H3685&lt;=p_rot_a,"A",IF(H3685&lt;=p_rot_b,"B","C"))</f>
        <v/>
      </c>
      <c r="J3685" s="5" t="inlineStr">
        <is>
          <t>NO</t>
        </is>
      </c>
    </row>
    <row r="3686">
      <c r="A3686" s="5" t="inlineStr">
        <is>
          <t>9335</t>
        </is>
      </c>
      <c r="B3686" s="5" t="inlineStr">
        <is>
          <t>TEE 3/4 AGUA CALIENTE CPVC</t>
        </is>
      </c>
      <c r="C3686" s="5" t="inlineStr">
        <is>
          <t>TUBERIA PVC, CANOAS Y ACCESORIOS</t>
        </is>
      </c>
      <c r="D3686" s="11" t="n">
        <v>5</v>
      </c>
      <c r="E3686" s="12" t="n">
        <v>2535</v>
      </c>
      <c r="F3686" s="12" t="n">
        <v>5070</v>
      </c>
      <c r="G3686" s="14">
        <f>E3686/SUM(E$2:E$4165)</f>
        <v/>
      </c>
      <c r="H3686" s="14">
        <f>H3685+G3686</f>
        <v/>
      </c>
      <c r="I3686" s="5">
        <f>IF(H3686&lt;=p_rot_a,"A",IF(H3686&lt;=p_rot_b,"B","C"))</f>
        <v/>
      </c>
      <c r="J3686" s="5" t="inlineStr">
        <is>
          <t>NO</t>
        </is>
      </c>
    </row>
    <row r="3687">
      <c r="A3687" s="5" t="inlineStr">
        <is>
          <t>351100300991673</t>
        </is>
      </c>
      <c r="B3687" s="5" t="inlineStr">
        <is>
          <t>BV GANCHO CUADRADO 25MM F01492 ADHESIVO</t>
        </is>
      </c>
      <c r="C3687" s="5" t="inlineStr">
        <is>
          <t>FERRETERIA GENERAL</t>
        </is>
      </c>
      <c r="D3687" s="11" t="n">
        <v>7</v>
      </c>
      <c r="E3687" s="12" t="n">
        <v>2523.5</v>
      </c>
      <c r="F3687" s="12" t="n">
        <v>7570.5</v>
      </c>
      <c r="G3687" s="14">
        <f>E3687/SUM(E$2:E$4165)</f>
        <v/>
      </c>
      <c r="H3687" s="14">
        <f>H3686+G3687</f>
        <v/>
      </c>
      <c r="I3687" s="5">
        <f>IF(H3687&lt;=p_rot_a,"A",IF(H3687&lt;=p_rot_b,"B","C"))</f>
        <v/>
      </c>
      <c r="J3687" s="5" t="inlineStr">
        <is>
          <t>NO</t>
        </is>
      </c>
    </row>
    <row r="3688">
      <c r="A3688" s="5" t="inlineStr">
        <is>
          <t>351100300992863</t>
        </is>
      </c>
      <c r="B3688" s="5" t="inlineStr">
        <is>
          <t>TOTAL BATERIA 6AH 20V TFBLI2060</t>
        </is>
      </c>
      <c r="C3688" s="5" t="inlineStr">
        <is>
          <t>SIN CATEGORIA</t>
        </is>
      </c>
      <c r="D3688" s="11" t="n">
        <v>1</v>
      </c>
      <c r="E3688" s="12" t="n">
        <v>2517.12</v>
      </c>
      <c r="F3688" s="12" t="n">
        <v>33628.32</v>
      </c>
      <c r="G3688" s="14">
        <f>E3688/SUM(E$2:E$4165)</f>
        <v/>
      </c>
      <c r="H3688" s="14">
        <f>H3687+G3688</f>
        <v/>
      </c>
      <c r="I3688" s="5">
        <f>IF(H3688&lt;=p_rot_a,"A",IF(H3688&lt;=p_rot_b,"B","C"))</f>
        <v/>
      </c>
      <c r="J3688" s="5" t="inlineStr">
        <is>
          <t>NO</t>
        </is>
      </c>
    </row>
    <row r="3689">
      <c r="A3689" s="5" t="inlineStr">
        <is>
          <t>351100300991251</t>
        </is>
      </c>
      <c r="B3689" s="5" t="inlineStr">
        <is>
          <t>DELCA LAMPARA LED SOLAR 7.5W CON SENSOR DE MOVIMIENTO</t>
        </is>
      </c>
      <c r="C3689" s="5" t="inlineStr">
        <is>
          <t>SIN CATEGORIA</t>
        </is>
      </c>
      <c r="D3689" s="11" t="n">
        <v>1</v>
      </c>
      <c r="E3689" s="12" t="n">
        <v>2511</v>
      </c>
      <c r="F3689" s="12" t="n">
        <v>9261</v>
      </c>
      <c r="G3689" s="14">
        <f>E3689/SUM(E$2:E$4165)</f>
        <v/>
      </c>
      <c r="H3689" s="14">
        <f>H3688+G3689</f>
        <v/>
      </c>
      <c r="I3689" s="5">
        <f>IF(H3689&lt;=p_rot_a,"A",IF(H3689&lt;=p_rot_b,"B","C"))</f>
        <v/>
      </c>
      <c r="J3689" s="5" t="inlineStr">
        <is>
          <t>NO</t>
        </is>
      </c>
    </row>
    <row r="3690">
      <c r="A3690" s="5" t="inlineStr">
        <is>
          <t>7966</t>
        </is>
      </c>
      <c r="B3690" s="5" t="inlineStr">
        <is>
          <t>SOPORTE ESPEJO 6PCS BEST VALUE F01435</t>
        </is>
      </c>
      <c r="C3690" s="5" t="inlineStr">
        <is>
          <t>FERRETERIA GENERAL</t>
        </is>
      </c>
      <c r="D3690" s="11" t="n">
        <v>15</v>
      </c>
      <c r="E3690" s="12" t="n">
        <v>2509.5</v>
      </c>
      <c r="F3690" s="12" t="n">
        <v>7528.5</v>
      </c>
      <c r="G3690" s="14">
        <f>E3690/SUM(E$2:E$4165)</f>
        <v/>
      </c>
      <c r="H3690" s="14">
        <f>H3689+G3690</f>
        <v/>
      </c>
      <c r="I3690" s="5">
        <f>IF(H3690&lt;=p_rot_a,"A",IF(H3690&lt;=p_rot_b,"B","C"))</f>
        <v/>
      </c>
      <c r="J3690" s="5" t="inlineStr">
        <is>
          <t>NO</t>
        </is>
      </c>
    </row>
    <row r="3691">
      <c r="A3691" s="5" t="inlineStr">
        <is>
          <t>9907002</t>
        </is>
      </c>
      <c r="B3691" s="5" t="inlineStr">
        <is>
          <t xml:space="preserve">TUERCA 3/16 </t>
        </is>
      </c>
      <c r="C3691" s="5" t="inlineStr">
        <is>
          <t>TORNILLERIA</t>
        </is>
      </c>
      <c r="D3691" s="11" t="n">
        <v>648</v>
      </c>
      <c r="E3691" s="12" t="n">
        <v>2506.67</v>
      </c>
      <c r="F3691" s="12" t="n">
        <v>5733.71</v>
      </c>
      <c r="G3691" s="14">
        <f>E3691/SUM(E$2:E$4165)</f>
        <v/>
      </c>
      <c r="H3691" s="14">
        <f>H3690+G3691</f>
        <v/>
      </c>
      <c r="I3691" s="5">
        <f>IF(H3691&lt;=p_rot_a,"A",IF(H3691&lt;=p_rot_b,"B","C"))</f>
        <v/>
      </c>
      <c r="J3691" s="5" t="inlineStr">
        <is>
          <t>NO</t>
        </is>
      </c>
    </row>
    <row r="3692">
      <c r="A3692" s="5" t="inlineStr">
        <is>
          <t>351100300990845</t>
        </is>
      </c>
      <c r="B3692" s="5" t="inlineStr">
        <is>
          <t>BEST VALUE TORNILLO OJO ABIERTO F01801</t>
        </is>
      </c>
      <c r="C3692" s="5" t="inlineStr">
        <is>
          <t>FERRETERIA GENERAL</t>
        </is>
      </c>
      <c r="D3692" s="11" t="n">
        <v>10</v>
      </c>
      <c r="E3692" s="12" t="n">
        <v>2498.4</v>
      </c>
      <c r="F3692" s="12" t="n">
        <v>8744.4</v>
      </c>
      <c r="G3692" s="14">
        <f>E3692/SUM(E$2:E$4165)</f>
        <v/>
      </c>
      <c r="H3692" s="14">
        <f>H3691+G3692</f>
        <v/>
      </c>
      <c r="I3692" s="5">
        <f>IF(H3692&lt;=p_rot_a,"A",IF(H3692&lt;=p_rot_b,"B","C"))</f>
        <v/>
      </c>
      <c r="J3692" s="5" t="inlineStr">
        <is>
          <t>NO</t>
        </is>
      </c>
    </row>
    <row r="3693">
      <c r="A3693" s="5" t="inlineStr">
        <is>
          <t>71387</t>
        </is>
      </c>
      <c r="B3693" s="5" t="inlineStr">
        <is>
          <t>TORNILLO CARROCERIA 5/16 X 1 1/2</t>
        </is>
      </c>
      <c r="C3693" s="5" t="inlineStr">
        <is>
          <t>TORNILLERIA</t>
        </is>
      </c>
      <c r="D3693" s="11" t="n">
        <v>64</v>
      </c>
      <c r="E3693" s="12" t="n">
        <v>2495.15</v>
      </c>
      <c r="F3693" s="12" t="n">
        <v>4172.59</v>
      </c>
      <c r="G3693" s="14">
        <f>E3693/SUM(E$2:E$4165)</f>
        <v/>
      </c>
      <c r="H3693" s="14">
        <f>H3692+G3693</f>
        <v/>
      </c>
      <c r="I3693" s="5">
        <f>IF(H3693&lt;=p_rot_a,"A",IF(H3693&lt;=p_rot_b,"B","C"))</f>
        <v/>
      </c>
      <c r="J3693" s="5" t="inlineStr">
        <is>
          <t>NO</t>
        </is>
      </c>
    </row>
    <row r="3694">
      <c r="A3694" s="5" t="inlineStr">
        <is>
          <t>351100300990674</t>
        </is>
      </c>
      <c r="B3694" s="5" t="inlineStr">
        <is>
          <t>SEMILLA DE HIERBA PARA GATOS SUPLIJARDINES</t>
        </is>
      </c>
      <c r="C3694" s="5" t="inlineStr">
        <is>
          <t>FERRETERIA GENERAL</t>
        </is>
      </c>
      <c r="D3694" s="11" t="n">
        <v>8</v>
      </c>
      <c r="E3694" s="12" t="n">
        <v>2493.7</v>
      </c>
      <c r="F3694" s="12" t="n">
        <v>8727.940000000001</v>
      </c>
      <c r="G3694" s="14">
        <f>E3694/SUM(E$2:E$4165)</f>
        <v/>
      </c>
      <c r="H3694" s="14">
        <f>H3693+G3694</f>
        <v/>
      </c>
      <c r="I3694" s="5">
        <f>IF(H3694&lt;=p_rot_a,"A",IF(H3694&lt;=p_rot_b,"B","C"))</f>
        <v/>
      </c>
      <c r="J3694" s="5" t="inlineStr">
        <is>
          <t>NO</t>
        </is>
      </c>
    </row>
    <row r="3695">
      <c r="A3695" s="5" t="inlineStr">
        <is>
          <t>913</t>
        </is>
      </c>
      <c r="B3695" s="5" t="inlineStr">
        <is>
          <t>REDUCCION PVC 11/2 X 11/4</t>
        </is>
      </c>
      <c r="C3695" s="5" t="inlineStr">
        <is>
          <t>TUBERIA PVC, CANOAS Y ACCESORIOS</t>
        </is>
      </c>
      <c r="D3695" s="11" t="n">
        <v>3</v>
      </c>
      <c r="E3695" s="12" t="n">
        <v>2483.1</v>
      </c>
      <c r="F3695" s="12" t="n">
        <v>3053.1</v>
      </c>
      <c r="G3695" s="14">
        <f>E3695/SUM(E$2:E$4165)</f>
        <v/>
      </c>
      <c r="H3695" s="14">
        <f>H3694+G3695</f>
        <v/>
      </c>
      <c r="I3695" s="5">
        <f>IF(H3695&lt;=p_rot_a,"A",IF(H3695&lt;=p_rot_b,"B","C"))</f>
        <v/>
      </c>
      <c r="J3695" s="5" t="inlineStr">
        <is>
          <t>NO</t>
        </is>
      </c>
    </row>
    <row r="3696">
      <c r="A3696" s="5" t="inlineStr">
        <is>
          <t>991520</t>
        </is>
      </c>
      <c r="B3696" s="5" t="inlineStr">
        <is>
          <t>ENERGY CARGADOR 20V P20C1</t>
        </is>
      </c>
      <c r="C3696" s="5" t="inlineStr">
        <is>
          <t>SIN CATEGORIA</t>
        </is>
      </c>
      <c r="D3696" s="11" t="n">
        <v>1</v>
      </c>
      <c r="E3696" s="12" t="n">
        <v>2461.2</v>
      </c>
      <c r="F3696" s="12" t="n">
        <v>8614.200000000001</v>
      </c>
      <c r="G3696" s="14">
        <f>E3696/SUM(E$2:E$4165)</f>
        <v/>
      </c>
      <c r="H3696" s="14">
        <f>H3695+G3696</f>
        <v/>
      </c>
      <c r="I3696" s="5">
        <f>IF(H3696&lt;=p_rot_a,"A",IF(H3696&lt;=p_rot_b,"B","C"))</f>
        <v/>
      </c>
      <c r="J3696" s="5" t="inlineStr">
        <is>
          <t>NO</t>
        </is>
      </c>
    </row>
    <row r="3697">
      <c r="A3697" s="5" t="inlineStr">
        <is>
          <t>71476</t>
        </is>
      </c>
      <c r="B3697" s="5" t="inlineStr">
        <is>
          <t>GUANTE LATEX LARGO NEOPRENO L/XL</t>
        </is>
      </c>
      <c r="C3697" s="5" t="inlineStr">
        <is>
          <t>FERRETERIA GENERAL</t>
        </is>
      </c>
      <c r="D3697" s="11" t="n">
        <v>4</v>
      </c>
      <c r="E3697" s="12" t="n">
        <v>2445.74</v>
      </c>
      <c r="F3697" s="12" t="n">
        <v>5685.62</v>
      </c>
      <c r="G3697" s="14">
        <f>E3697/SUM(E$2:E$4165)</f>
        <v/>
      </c>
      <c r="H3697" s="14">
        <f>H3696+G3697</f>
        <v/>
      </c>
      <c r="I3697" s="5">
        <f>IF(H3697&lt;=p_rot_a,"A",IF(H3697&lt;=p_rot_b,"B","C"))</f>
        <v/>
      </c>
      <c r="J3697" s="5" t="inlineStr">
        <is>
          <t>NO</t>
        </is>
      </c>
    </row>
    <row r="3698">
      <c r="A3698" s="5" t="inlineStr">
        <is>
          <t>7759</t>
        </is>
      </c>
      <c r="B3698" s="5" t="inlineStr">
        <is>
          <t>AGUILA PLACA PLASTICA P/TOMA 220A CUADRADA PVC 327P</t>
        </is>
      </c>
      <c r="C3698" s="5" t="inlineStr">
        <is>
          <t>ACCESORIOS ELECTRICOS Y CABLES</t>
        </is>
      </c>
      <c r="D3698" s="11" t="n">
        <v>15</v>
      </c>
      <c r="E3698" s="12" t="n">
        <v>2442.22</v>
      </c>
      <c r="F3698" s="12" t="n">
        <v>8590.809999999999</v>
      </c>
      <c r="G3698" s="14">
        <f>E3698/SUM(E$2:E$4165)</f>
        <v/>
      </c>
      <c r="H3698" s="14">
        <f>H3697+G3698</f>
        <v/>
      </c>
      <c r="I3698" s="5">
        <f>IF(H3698&lt;=p_rot_a,"A",IF(H3698&lt;=p_rot_b,"B","C"))</f>
        <v/>
      </c>
      <c r="J3698" s="5" t="inlineStr">
        <is>
          <t>NO</t>
        </is>
      </c>
    </row>
    <row r="3699">
      <c r="A3699" s="5" t="inlineStr">
        <is>
          <t>9180</t>
        </is>
      </c>
      <c r="B3699" s="5" t="inlineStr">
        <is>
          <t>NIPLE 1/2 X 10 GALVANIZADO</t>
        </is>
      </c>
      <c r="C3699" s="5" t="inlineStr">
        <is>
          <t>FERRETERIA GENERAL</t>
        </is>
      </c>
      <c r="D3699" s="11" t="n">
        <v>7</v>
      </c>
      <c r="E3699" s="12" t="n">
        <v>2427.1</v>
      </c>
      <c r="F3699" s="12" t="n">
        <v>5559.29</v>
      </c>
      <c r="G3699" s="14">
        <f>E3699/SUM(E$2:E$4165)</f>
        <v/>
      </c>
      <c r="H3699" s="14">
        <f>H3698+G3699</f>
        <v/>
      </c>
      <c r="I3699" s="5">
        <f>IF(H3699&lt;=p_rot_a,"A",IF(H3699&lt;=p_rot_b,"B","C"))</f>
        <v/>
      </c>
      <c r="J3699" s="5" t="inlineStr">
        <is>
          <t>NO</t>
        </is>
      </c>
    </row>
    <row r="3700">
      <c r="A3700" s="5" t="inlineStr">
        <is>
          <t>420420919</t>
        </is>
      </c>
      <c r="B3700" s="5" t="inlineStr">
        <is>
          <t>PROTECTO PRO PROTECTO LATEX MATE BASE DEEP 9080 1/4 GL (0.946L)</t>
        </is>
      </c>
      <c r="C3700" s="5" t="inlineStr">
        <is>
          <t>SIN CATEGORIA</t>
        </is>
      </c>
      <c r="D3700" s="11" t="n">
        <v>1</v>
      </c>
      <c r="E3700" s="12" t="n">
        <v>2422.32</v>
      </c>
      <c r="F3700" s="12" t="n">
        <v>4411.95</v>
      </c>
      <c r="G3700" s="14">
        <f>E3700/SUM(E$2:E$4165)</f>
        <v/>
      </c>
      <c r="H3700" s="14">
        <f>H3699+G3700</f>
        <v/>
      </c>
      <c r="I3700" s="5">
        <f>IF(H3700&lt;=p_rot_a,"A",IF(H3700&lt;=p_rot_b,"B","C"))</f>
        <v/>
      </c>
      <c r="J3700" s="5" t="inlineStr">
        <is>
          <t>NO</t>
        </is>
      </c>
    </row>
    <row r="3701">
      <c r="A3701" s="5" t="inlineStr">
        <is>
          <t>972</t>
        </is>
      </c>
      <c r="B3701" s="5" t="inlineStr">
        <is>
          <t>TEE 3/4 PVC</t>
        </is>
      </c>
      <c r="C3701" s="5" t="inlineStr">
        <is>
          <t>TUBERIA PVC, CANOAS Y ACCESORIOS</t>
        </is>
      </c>
      <c r="D3701" s="11" t="n">
        <v>11</v>
      </c>
      <c r="E3701" s="12" t="n">
        <v>2421.24</v>
      </c>
      <c r="F3701" s="12" t="n">
        <v>4476.92</v>
      </c>
      <c r="G3701" s="14">
        <f>E3701/SUM(E$2:E$4165)</f>
        <v/>
      </c>
      <c r="H3701" s="14">
        <f>H3700+G3701</f>
        <v/>
      </c>
      <c r="I3701" s="5">
        <f>IF(H3701&lt;=p_rot_a,"A",IF(H3701&lt;=p_rot_b,"B","C"))</f>
        <v/>
      </c>
      <c r="J3701" s="5" t="inlineStr">
        <is>
          <t>NO</t>
        </is>
      </c>
    </row>
    <row r="3702">
      <c r="A3702" s="5" t="inlineStr">
        <is>
          <t>351100300991121</t>
        </is>
      </c>
      <c r="B3702" s="5" t="inlineStr">
        <is>
          <t>PRETUL CUCHARA ALBANIL 8 CT-8PC</t>
        </is>
      </c>
      <c r="C3702" s="5" t="inlineStr">
        <is>
          <t>SIN CATEGORIA</t>
        </is>
      </c>
      <c r="D3702" s="11" t="n">
        <v>4</v>
      </c>
      <c r="E3702" s="12" t="n">
        <v>2398.58</v>
      </c>
      <c r="F3702" s="12" t="n">
        <v>8395.01</v>
      </c>
      <c r="G3702" s="14">
        <f>E3702/SUM(E$2:E$4165)</f>
        <v/>
      </c>
      <c r="H3702" s="14">
        <f>H3701+G3702</f>
        <v/>
      </c>
      <c r="I3702" s="5">
        <f>IF(H3702&lt;=p_rot_a,"A",IF(H3702&lt;=p_rot_b,"B","C"))</f>
        <v/>
      </c>
      <c r="J3702" s="5" t="inlineStr">
        <is>
          <t>NO</t>
        </is>
      </c>
    </row>
    <row r="3703">
      <c r="A3703" s="5" t="inlineStr">
        <is>
          <t>32990377</t>
        </is>
      </c>
      <c r="B3703" s="5" t="inlineStr">
        <is>
          <t>BELLOTA ESCOBA JARDIN PLASTICA SIN CABO 22D 132050</t>
        </is>
      </c>
      <c r="C3703" s="5" t="inlineStr">
        <is>
          <t>SIN CATEGORIA</t>
        </is>
      </c>
      <c r="D3703" s="11" t="n">
        <v>2</v>
      </c>
      <c r="E3703" s="12" t="n">
        <v>2392.42</v>
      </c>
      <c r="F3703" s="12" t="n">
        <v>8947</v>
      </c>
      <c r="G3703" s="14">
        <f>E3703/SUM(E$2:E$4165)</f>
        <v/>
      </c>
      <c r="H3703" s="14">
        <f>H3702+G3703</f>
        <v/>
      </c>
      <c r="I3703" s="5">
        <f>IF(H3703&lt;=p_rot_a,"A",IF(H3703&lt;=p_rot_b,"B","C"))</f>
        <v/>
      </c>
      <c r="J3703" s="5" t="inlineStr">
        <is>
          <t>NO</t>
        </is>
      </c>
    </row>
    <row r="3704">
      <c r="A3704" s="5" t="inlineStr">
        <is>
          <t>73846</t>
        </is>
      </c>
      <c r="B3704" s="5" t="inlineStr">
        <is>
          <t>LORENZETTI RESISTENCIA ULTRA ACQUA STORM STAR 5500W 7589118</t>
        </is>
      </c>
      <c r="C3704" s="5" t="inlineStr">
        <is>
          <t>SIN CATEGORIA</t>
        </is>
      </c>
      <c r="D3704" s="11" t="n">
        <v>1</v>
      </c>
      <c r="E3704" s="12" t="n">
        <v>2383.78</v>
      </c>
      <c r="F3704" s="12" t="n">
        <v>10329.7</v>
      </c>
      <c r="G3704" s="14">
        <f>E3704/SUM(E$2:E$4165)</f>
        <v/>
      </c>
      <c r="H3704" s="14">
        <f>H3703+G3704</f>
        <v/>
      </c>
      <c r="I3704" s="5">
        <f>IF(H3704&lt;=p_rot_a,"A",IF(H3704&lt;=p_rot_b,"B","C"))</f>
        <v/>
      </c>
      <c r="J3704" s="5" t="inlineStr">
        <is>
          <t>NO</t>
        </is>
      </c>
    </row>
    <row r="3705">
      <c r="A3705" s="5" t="inlineStr">
        <is>
          <t>351100300992618</t>
        </is>
      </c>
      <c r="B3705" s="5" t="inlineStr">
        <is>
          <t>DINAMO PARA FREGADERO DIGITAL</t>
        </is>
      </c>
      <c r="C3705" s="5" t="inlineStr">
        <is>
          <t>ACCESORIOS ELECTRICOS Y CABLES</t>
        </is>
      </c>
      <c r="D3705" s="11" t="n">
        <v>1</v>
      </c>
      <c r="E3705" s="12" t="n">
        <v>2382.7</v>
      </c>
      <c r="F3705" s="12" t="n">
        <v>10756.64</v>
      </c>
      <c r="G3705" s="14">
        <f>E3705/SUM(E$2:E$4165)</f>
        <v/>
      </c>
      <c r="H3705" s="14">
        <f>H3704+G3705</f>
        <v/>
      </c>
      <c r="I3705" s="5">
        <f>IF(H3705&lt;=p_rot_a,"A",IF(H3705&lt;=p_rot_b,"B","C"))</f>
        <v/>
      </c>
      <c r="J3705" s="5" t="inlineStr">
        <is>
          <t>NO</t>
        </is>
      </c>
    </row>
    <row r="3706">
      <c r="A3706" s="5" t="inlineStr">
        <is>
          <t>692920</t>
        </is>
      </c>
      <c r="B3706" s="5" t="inlineStr">
        <is>
          <t>DESAGUE LAVATORIO PUSH METALICO CON SIFON FLEXIBLE PARED PISO 70CM AQP-23370</t>
        </is>
      </c>
      <c r="C3706" s="5" t="inlineStr">
        <is>
          <t>IMPORTACION GRIFERIA</t>
        </is>
      </c>
      <c r="D3706" s="11" t="n">
        <v>1</v>
      </c>
      <c r="E3706" s="12" t="n">
        <v>2348.82</v>
      </c>
      <c r="F3706" s="12" t="n">
        <v>3805.31</v>
      </c>
      <c r="G3706" s="14">
        <f>E3706/SUM(E$2:E$4165)</f>
        <v/>
      </c>
      <c r="H3706" s="14">
        <f>H3705+G3706</f>
        <v/>
      </c>
      <c r="I3706" s="5">
        <f>IF(H3706&lt;=p_rot_a,"A",IF(H3706&lt;=p_rot_b,"B","C"))</f>
        <v/>
      </c>
      <c r="J3706" s="5" t="inlineStr">
        <is>
          <t>NO</t>
        </is>
      </c>
    </row>
    <row r="3707">
      <c r="A3707" s="5" t="inlineStr">
        <is>
          <t>72051</t>
        </is>
      </c>
      <c r="B3707" s="5" t="inlineStr">
        <is>
          <t>TRUPER BROCA PALETA 1 1/4  BPT-11390</t>
        </is>
      </c>
      <c r="C3707" s="5" t="inlineStr">
        <is>
          <t>FERRETERIA GENERAL</t>
        </is>
      </c>
      <c r="D3707" s="11" t="n">
        <v>5</v>
      </c>
      <c r="E3707" s="12" t="n">
        <v>2327.98</v>
      </c>
      <c r="F3707" s="12" t="n">
        <v>5655.12</v>
      </c>
      <c r="G3707" s="14">
        <f>E3707/SUM(E$2:E$4165)</f>
        <v/>
      </c>
      <c r="H3707" s="14">
        <f>H3706+G3707</f>
        <v/>
      </c>
      <c r="I3707" s="5">
        <f>IF(H3707&lt;=p_rot_a,"A",IF(H3707&lt;=p_rot_b,"B","C"))</f>
        <v/>
      </c>
      <c r="J3707" s="5" t="inlineStr">
        <is>
          <t>NO</t>
        </is>
      </c>
    </row>
    <row r="3708">
      <c r="A3708" s="5" t="inlineStr">
        <is>
          <t>7237</t>
        </is>
      </c>
      <c r="B3708" s="5" t="inlineStr">
        <is>
          <t>ADAPTADOR MODULAR UTP CABLE DE RED RJ45</t>
        </is>
      </c>
      <c r="C3708" s="5" t="inlineStr">
        <is>
          <t>FERRETERIA GENERAL</t>
        </is>
      </c>
      <c r="D3708" s="11" t="n">
        <v>20</v>
      </c>
      <c r="E3708" s="12" t="n">
        <v>2325.16</v>
      </c>
      <c r="F3708" s="12" t="n">
        <v>3518.56</v>
      </c>
      <c r="G3708" s="14">
        <f>E3708/SUM(E$2:E$4165)</f>
        <v/>
      </c>
      <c r="H3708" s="14">
        <f>H3707+G3708</f>
        <v/>
      </c>
      <c r="I3708" s="5">
        <f>IF(H3708&lt;=p_rot_a,"A",IF(H3708&lt;=p_rot_b,"B","C"))</f>
        <v/>
      </c>
      <c r="J3708" s="5" t="inlineStr">
        <is>
          <t>NO</t>
        </is>
      </c>
    </row>
    <row r="3709">
      <c r="A3709" s="5" t="inlineStr">
        <is>
          <t>30107</t>
        </is>
      </c>
      <c r="B3709" s="5" t="inlineStr">
        <is>
          <t>AGUILA SOCKET P/ INTEMPERIE  1045</t>
        </is>
      </c>
      <c r="C3709" s="5" t="inlineStr">
        <is>
          <t>ACCESORIOS ELECTRICOS Y CABLES</t>
        </is>
      </c>
      <c r="D3709" s="11" t="n">
        <v>9</v>
      </c>
      <c r="E3709" s="12" t="n">
        <v>2324.79</v>
      </c>
      <c r="F3709" s="12" t="n">
        <v>8228.610000000001</v>
      </c>
      <c r="G3709" s="14">
        <f>E3709/SUM(E$2:E$4165)</f>
        <v/>
      </c>
      <c r="H3709" s="14">
        <f>H3708+G3709</f>
        <v/>
      </c>
      <c r="I3709" s="5">
        <f>IF(H3709&lt;=p_rot_a,"A",IF(H3709&lt;=p_rot_b,"B","C"))</f>
        <v/>
      </c>
      <c r="J3709" s="5" t="inlineStr">
        <is>
          <t>NO</t>
        </is>
      </c>
    </row>
    <row r="3710">
      <c r="A3710" s="5" t="inlineStr">
        <is>
          <t>351100300992270</t>
        </is>
      </c>
      <c r="B3710" s="5" t="inlineStr">
        <is>
          <t>INDUMA BISAGRA 1-1/2 X 2  T1103-0038</t>
        </is>
      </c>
      <c r="C3710" s="5" t="inlineStr">
        <is>
          <t>FERRETERIA GENERAL</t>
        </is>
      </c>
      <c r="D3710" s="11" t="n">
        <v>13</v>
      </c>
      <c r="E3710" s="12" t="n">
        <v>2316.29</v>
      </c>
      <c r="F3710" s="12" t="n">
        <v>5211.65</v>
      </c>
      <c r="G3710" s="14">
        <f>E3710/SUM(E$2:E$4165)</f>
        <v/>
      </c>
      <c r="H3710" s="14">
        <f>H3709+G3710</f>
        <v/>
      </c>
      <c r="I3710" s="5">
        <f>IF(H3710&lt;=p_rot_a,"A",IF(H3710&lt;=p_rot_b,"B","C"))</f>
        <v/>
      </c>
      <c r="J3710" s="5" t="inlineStr">
        <is>
          <t>NO</t>
        </is>
      </c>
    </row>
    <row r="3711">
      <c r="A3711" s="5" t="inlineStr">
        <is>
          <t>351100300990850</t>
        </is>
      </c>
      <c r="B3711" s="5" t="inlineStr">
        <is>
          <t>GLADIATOR ESCUADRA MAGNETICA 4 ESM623</t>
        </is>
      </c>
      <c r="C3711" s="5" t="inlineStr">
        <is>
          <t>SIN CATEGORIA</t>
        </is>
      </c>
      <c r="D3711" s="11" t="n">
        <v>2</v>
      </c>
      <c r="E3711" s="12" t="n">
        <v>2304</v>
      </c>
      <c r="F3711" s="12" t="n">
        <v>6144</v>
      </c>
      <c r="G3711" s="14">
        <f>E3711/SUM(E$2:E$4165)</f>
        <v/>
      </c>
      <c r="H3711" s="14">
        <f>H3710+G3711</f>
        <v/>
      </c>
      <c r="I3711" s="5">
        <f>IF(H3711&lt;=p_rot_a,"A",IF(H3711&lt;=p_rot_b,"B","C"))</f>
        <v/>
      </c>
      <c r="J3711" s="5" t="inlineStr">
        <is>
          <t>NO</t>
        </is>
      </c>
    </row>
    <row r="3712">
      <c r="A3712" s="5" t="inlineStr">
        <is>
          <t>73587</t>
        </is>
      </c>
      <c r="B3712" s="5" t="inlineStr">
        <is>
          <t>CUCHARA ALBAñIL 8 BELLOTA</t>
        </is>
      </c>
      <c r="C3712" s="5" t="inlineStr">
        <is>
          <t>SIN CATEGORIA</t>
        </is>
      </c>
      <c r="D3712" s="11" t="n">
        <v>3</v>
      </c>
      <c r="E3712" s="12" t="n">
        <v>2297.84</v>
      </c>
      <c r="F3712" s="12" t="n">
        <v>8042.45</v>
      </c>
      <c r="G3712" s="14">
        <f>E3712/SUM(E$2:E$4165)</f>
        <v/>
      </c>
      <c r="H3712" s="14">
        <f>H3711+G3712</f>
        <v/>
      </c>
      <c r="I3712" s="5">
        <f>IF(H3712&lt;=p_rot_a,"A",IF(H3712&lt;=p_rot_b,"B","C"))</f>
        <v/>
      </c>
      <c r="J3712" s="5" t="inlineStr">
        <is>
          <t>NO</t>
        </is>
      </c>
    </row>
    <row r="3713">
      <c r="A3713" s="5" t="inlineStr">
        <is>
          <t>409592910</t>
        </is>
      </c>
      <c r="B3713" s="5" t="inlineStr">
        <is>
          <t>CABLE DE ALIMENTACION PARA LUZ LED WELLMAX 15A-D 12MM</t>
        </is>
      </c>
      <c r="C3713" s="5" t="inlineStr">
        <is>
          <t>ACCESORIOS ELECTRICOS Y CABLES</t>
        </is>
      </c>
      <c r="D3713" s="11" t="n">
        <v>3</v>
      </c>
      <c r="E3713" s="12" t="n">
        <v>2293.42</v>
      </c>
      <c r="F3713" s="12" t="n">
        <v>4176.99</v>
      </c>
      <c r="G3713" s="14">
        <f>E3713/SUM(E$2:E$4165)</f>
        <v/>
      </c>
      <c r="H3713" s="14">
        <f>H3712+G3713</f>
        <v/>
      </c>
      <c r="I3713" s="5">
        <f>IF(H3713&lt;=p_rot_a,"A",IF(H3713&lt;=p_rot_b,"B","C"))</f>
        <v/>
      </c>
      <c r="J3713" s="5" t="inlineStr">
        <is>
          <t>NO</t>
        </is>
      </c>
    </row>
    <row r="3714">
      <c r="A3714" s="5" t="inlineStr">
        <is>
          <t>73455</t>
        </is>
      </c>
      <c r="B3714" s="5" t="inlineStr">
        <is>
          <t>TRUPER ALICATE PUNTA 7 T203-7 17315</t>
        </is>
      </c>
      <c r="C3714" s="5" t="inlineStr">
        <is>
          <t>FERRETERIA GENERAL</t>
        </is>
      </c>
      <c r="D3714" s="11" t="n">
        <v>3</v>
      </c>
      <c r="E3714" s="12" t="n">
        <v>2289.41</v>
      </c>
      <c r="F3714" s="12" t="n">
        <v>7833</v>
      </c>
      <c r="G3714" s="14">
        <f>E3714/SUM(E$2:E$4165)</f>
        <v/>
      </c>
      <c r="H3714" s="14">
        <f>H3713+G3714</f>
        <v/>
      </c>
      <c r="I3714" s="5">
        <f>IF(H3714&lt;=p_rot_a,"A",IF(H3714&lt;=p_rot_b,"B","C"))</f>
        <v/>
      </c>
      <c r="J3714" s="5" t="inlineStr">
        <is>
          <t>NO</t>
        </is>
      </c>
    </row>
    <row r="3715">
      <c r="A3715" s="5" t="inlineStr">
        <is>
          <t>957</t>
        </is>
      </c>
      <c r="B3715" s="5" t="inlineStr">
        <is>
          <t>NIPLE 1/2 X 11/2 GALVANIZADO</t>
        </is>
      </c>
      <c r="C3715" s="5" t="inlineStr">
        <is>
          <t>FERRETERIA GENERAL</t>
        </is>
      </c>
      <c r="D3715" s="11" t="n">
        <v>15</v>
      </c>
      <c r="E3715" s="12" t="n">
        <v>2285.85</v>
      </c>
      <c r="F3715" s="12" t="n">
        <v>3982.35</v>
      </c>
      <c r="G3715" s="14">
        <f>E3715/SUM(E$2:E$4165)</f>
        <v/>
      </c>
      <c r="H3715" s="14">
        <f>H3714+G3715</f>
        <v/>
      </c>
      <c r="I3715" s="5">
        <f>IF(H3715&lt;=p_rot_a,"A",IF(H3715&lt;=p_rot_b,"B","C"))</f>
        <v/>
      </c>
      <c r="J3715" s="5" t="inlineStr">
        <is>
          <t>NO</t>
        </is>
      </c>
    </row>
    <row r="3716">
      <c r="A3716" s="5" t="inlineStr">
        <is>
          <t>351100300990627</t>
        </is>
      </c>
      <c r="B3716" s="5" t="inlineStr">
        <is>
          <t>GLADIATOR LLAVE IMPACTO + ACC DE ATORN 20v</t>
        </is>
      </c>
      <c r="C3716" s="5" t="inlineStr">
        <is>
          <t>SIN CATEGORIA</t>
        </is>
      </c>
      <c r="D3716" s="11" t="n">
        <v>1</v>
      </c>
      <c r="E3716" s="12" t="n">
        <v>2280</v>
      </c>
      <c r="F3716" s="12" t="n">
        <v>25080</v>
      </c>
      <c r="G3716" s="14">
        <f>E3716/SUM(E$2:E$4165)</f>
        <v/>
      </c>
      <c r="H3716" s="14">
        <f>H3715+G3716</f>
        <v/>
      </c>
      <c r="I3716" s="5">
        <f>IF(H3716&lt;=p_rot_a,"A",IF(H3716&lt;=p_rot_b,"B","C"))</f>
        <v/>
      </c>
      <c r="J3716" s="5" t="inlineStr">
        <is>
          <t>NO</t>
        </is>
      </c>
    </row>
    <row r="3717">
      <c r="A3717" s="5" t="inlineStr">
        <is>
          <t>72275</t>
        </is>
      </c>
      <c r="B3717" s="5" t="inlineStr">
        <is>
          <t>TORNILLO ESTUFA 3/16 X 3</t>
        </is>
      </c>
      <c r="C3717" s="5" t="inlineStr">
        <is>
          <t>TORNILLERIA</t>
        </is>
      </c>
      <c r="D3717" s="11" t="n">
        <v>46</v>
      </c>
      <c r="E3717" s="12" t="n">
        <v>2268.84</v>
      </c>
      <c r="F3717" s="12" t="n">
        <v>3256.8</v>
      </c>
      <c r="G3717" s="14">
        <f>E3717/SUM(E$2:E$4165)</f>
        <v/>
      </c>
      <c r="H3717" s="14">
        <f>H3716+G3717</f>
        <v/>
      </c>
      <c r="I3717" s="5">
        <f>IF(H3717&lt;=p_rot_a,"A",IF(H3717&lt;=p_rot_b,"B","C"))</f>
        <v/>
      </c>
      <c r="J3717" s="5" t="inlineStr">
        <is>
          <t>NO</t>
        </is>
      </c>
    </row>
    <row r="3718">
      <c r="A3718" s="5" t="inlineStr">
        <is>
          <t>52223560</t>
        </is>
      </c>
      <c r="B3718" s="5" t="inlineStr">
        <is>
          <t>MAKITA BROCA SIERRA BI METAL 2 1/2 D-24913</t>
        </is>
      </c>
      <c r="C3718" s="5" t="inlineStr">
        <is>
          <t>FERRETERIA GENERAL</t>
        </is>
      </c>
      <c r="D3718" s="11" t="n">
        <v>1</v>
      </c>
      <c r="E3718" s="12" t="n">
        <v>2264.8</v>
      </c>
      <c r="F3718" s="12" t="n">
        <v>7926.8</v>
      </c>
      <c r="G3718" s="14">
        <f>E3718/SUM(E$2:E$4165)</f>
        <v/>
      </c>
      <c r="H3718" s="14">
        <f>H3717+G3718</f>
        <v/>
      </c>
      <c r="I3718" s="5">
        <f>IF(H3718&lt;=p_rot_a,"A",IF(H3718&lt;=p_rot_b,"B","C"))</f>
        <v/>
      </c>
      <c r="J3718" s="5" t="inlineStr">
        <is>
          <t>NO</t>
        </is>
      </c>
    </row>
    <row r="3719">
      <c r="A3719" s="5" t="inlineStr">
        <is>
          <t>73635</t>
        </is>
      </c>
      <c r="B3719" s="5" t="inlineStr">
        <is>
          <t>$$ CUCHARA ALBANIL 7 BELLOTA</t>
        </is>
      </c>
      <c r="C3719" s="5" t="inlineStr">
        <is>
          <t>SIN CATEGORIA</t>
        </is>
      </c>
      <c r="D3719" s="11" t="n">
        <v>3</v>
      </c>
      <c r="E3719" s="12" t="n">
        <v>2264.44</v>
      </c>
      <c r="F3719" s="12" t="n">
        <v>7925.53</v>
      </c>
      <c r="G3719" s="14">
        <f>E3719/SUM(E$2:E$4165)</f>
        <v/>
      </c>
      <c r="H3719" s="14">
        <f>H3718+G3719</f>
        <v/>
      </c>
      <c r="I3719" s="5">
        <f>IF(H3719&lt;=p_rot_a,"A",IF(H3719&lt;=p_rot_b,"B","C"))</f>
        <v/>
      </c>
      <c r="J3719" s="5" t="inlineStr">
        <is>
          <t>NO</t>
        </is>
      </c>
    </row>
    <row r="3720">
      <c r="A3720" s="5" t="inlineStr">
        <is>
          <t>9205</t>
        </is>
      </c>
      <c r="B3720" s="5" t="inlineStr">
        <is>
          <t>GAZA EMT 1 1/2 SENCILLA 1 OREJA</t>
        </is>
      </c>
      <c r="C3720" s="5" t="inlineStr">
        <is>
          <t>ACCESORIOS ELECTRICOS Y CABLES</t>
        </is>
      </c>
      <c r="D3720" s="11" t="n">
        <v>33</v>
      </c>
      <c r="E3720" s="12" t="n">
        <v>2263.03</v>
      </c>
      <c r="F3720" s="12" t="n">
        <v>6960.82</v>
      </c>
      <c r="G3720" s="14">
        <f>E3720/SUM(E$2:E$4165)</f>
        <v/>
      </c>
      <c r="H3720" s="14">
        <f>H3719+G3720</f>
        <v/>
      </c>
      <c r="I3720" s="5">
        <f>IF(H3720&lt;=p_rot_a,"A",IF(H3720&lt;=p_rot_b,"B","C"))</f>
        <v/>
      </c>
      <c r="J3720" s="5" t="inlineStr">
        <is>
          <t>NO</t>
        </is>
      </c>
    </row>
    <row r="3721">
      <c r="A3721" s="5" t="inlineStr">
        <is>
          <t>30127</t>
        </is>
      </c>
      <c r="B3721" s="5" t="inlineStr">
        <is>
          <t>AGUILA CONVERTIDOR DE 3 A 2   419</t>
        </is>
      </c>
      <c r="C3721" s="5" t="inlineStr">
        <is>
          <t>ACCESORIOS ELECTRICOS Y CABLES</t>
        </is>
      </c>
      <c r="D3721" s="11" t="n">
        <v>15</v>
      </c>
      <c r="E3721" s="12" t="n">
        <v>2241.67</v>
      </c>
      <c r="F3721" s="12" t="n">
        <v>6922.03</v>
      </c>
      <c r="G3721" s="14">
        <f>E3721/SUM(E$2:E$4165)</f>
        <v/>
      </c>
      <c r="H3721" s="14">
        <f>H3720+G3721</f>
        <v/>
      </c>
      <c r="I3721" s="5">
        <f>IF(H3721&lt;=p_rot_a,"A",IF(H3721&lt;=p_rot_b,"B","C"))</f>
        <v/>
      </c>
      <c r="J3721" s="5" t="inlineStr">
        <is>
          <t>NO</t>
        </is>
      </c>
    </row>
    <row r="3722">
      <c r="A3722" s="5" t="inlineStr">
        <is>
          <t>71981</t>
        </is>
      </c>
      <c r="B3722" s="5" t="inlineStr">
        <is>
          <t>SIFON CUADRADO 4 1/4 ALUMINIO</t>
        </is>
      </c>
      <c r="C3722" s="5" t="inlineStr">
        <is>
          <t>FERRETERIA GENERAL</t>
        </is>
      </c>
      <c r="D3722" s="11" t="n">
        <v>1</v>
      </c>
      <c r="E3722" s="12" t="n">
        <v>2235.75</v>
      </c>
      <c r="F3722" s="12" t="n">
        <v>6194.69</v>
      </c>
      <c r="G3722" s="14">
        <f>E3722/SUM(E$2:E$4165)</f>
        <v/>
      </c>
      <c r="H3722" s="14">
        <f>H3721+G3722</f>
        <v/>
      </c>
      <c r="I3722" s="5">
        <f>IF(H3722&lt;=p_rot_a,"A",IF(H3722&lt;=p_rot_b,"B","C"))</f>
        <v/>
      </c>
      <c r="J3722" s="5" t="inlineStr">
        <is>
          <t>NO</t>
        </is>
      </c>
    </row>
    <row r="3723">
      <c r="A3723" s="5" t="inlineStr">
        <is>
          <t>351100300991260</t>
        </is>
      </c>
      <c r="B3723" s="5" t="inlineStr">
        <is>
          <t>PROTECTO ESMALTE FAST DRY AMARILLO CATERPILLAR 1/4</t>
        </is>
      </c>
      <c r="C3723" s="5" t="inlineStr">
        <is>
          <t>SIN CATEGORIA</t>
        </is>
      </c>
      <c r="D3723" s="11" t="n">
        <v>1</v>
      </c>
      <c r="E3723" s="12" t="n">
        <v>2235.05</v>
      </c>
      <c r="F3723" s="12" t="n">
        <v>7822.68</v>
      </c>
      <c r="G3723" s="14">
        <f>E3723/SUM(E$2:E$4165)</f>
        <v/>
      </c>
      <c r="H3723" s="14">
        <f>H3722+G3723</f>
        <v/>
      </c>
      <c r="I3723" s="5">
        <f>IF(H3723&lt;=p_rot_a,"A",IF(H3723&lt;=p_rot_b,"B","C"))</f>
        <v/>
      </c>
      <c r="J3723" s="5" t="inlineStr">
        <is>
          <t>NO</t>
        </is>
      </c>
    </row>
    <row r="3724">
      <c r="A3724" s="5" t="inlineStr">
        <is>
          <t>351100300991268</t>
        </is>
      </c>
      <c r="B3724" s="5" t="inlineStr">
        <is>
          <t>PROTECTO ESMALTE FAST DRY NEGRO 1/4</t>
        </is>
      </c>
      <c r="C3724" s="5" t="inlineStr">
        <is>
          <t>SIN CATEGORIA</t>
        </is>
      </c>
      <c r="D3724" s="11" t="n">
        <v>1</v>
      </c>
      <c r="E3724" s="12" t="n">
        <v>2235.05</v>
      </c>
      <c r="F3724" s="12" t="n">
        <v>7822.68</v>
      </c>
      <c r="G3724" s="14">
        <f>E3724/SUM(E$2:E$4165)</f>
        <v/>
      </c>
      <c r="H3724" s="14">
        <f>H3723+G3724</f>
        <v/>
      </c>
      <c r="I3724" s="5">
        <f>IF(H3724&lt;=p_rot_a,"A",IF(H3724&lt;=p_rot_b,"B","C"))</f>
        <v/>
      </c>
      <c r="J3724" s="5" t="inlineStr">
        <is>
          <t>NO</t>
        </is>
      </c>
    </row>
    <row r="3725">
      <c r="A3725" s="5" t="inlineStr">
        <is>
          <t>351100300992025</t>
        </is>
      </c>
      <c r="B3725" s="5" t="inlineStr">
        <is>
          <t>WADFOW PIQUETA 500 GRAMOS  WHM1335</t>
        </is>
      </c>
      <c r="C3725" s="5" t="inlineStr">
        <is>
          <t>FERRETERIA GENERAL</t>
        </is>
      </c>
      <c r="D3725" s="11" t="n">
        <v>4</v>
      </c>
      <c r="E3725" s="12" t="n">
        <v>2231.91</v>
      </c>
      <c r="F3725" s="12" t="n">
        <v>8175.75</v>
      </c>
      <c r="G3725" s="14">
        <f>E3725/SUM(E$2:E$4165)</f>
        <v/>
      </c>
      <c r="H3725" s="14">
        <f>H3724+G3725</f>
        <v/>
      </c>
      <c r="I3725" s="5">
        <f>IF(H3725&lt;=p_rot_a,"A",IF(H3725&lt;=p_rot_b,"B","C"))</f>
        <v/>
      </c>
      <c r="J3725" s="5" t="inlineStr">
        <is>
          <t>NO</t>
        </is>
      </c>
    </row>
    <row r="3726">
      <c r="A3726" s="5" t="inlineStr">
        <is>
          <t>72812</t>
        </is>
      </c>
      <c r="B3726" s="5" t="inlineStr">
        <is>
          <t>BASE PANTALLA 23/55 FIJA</t>
        </is>
      </c>
      <c r="C3726" s="5" t="inlineStr">
        <is>
          <t>FERRETERIA GENERAL</t>
        </is>
      </c>
      <c r="D3726" s="11" t="n">
        <v>1</v>
      </c>
      <c r="E3726" s="12" t="n">
        <v>2228.89</v>
      </c>
      <c r="F3726" s="12" t="n">
        <v>7818.73</v>
      </c>
      <c r="G3726" s="14">
        <f>E3726/SUM(E$2:E$4165)</f>
        <v/>
      </c>
      <c r="H3726" s="14">
        <f>H3725+G3726</f>
        <v/>
      </c>
      <c r="I3726" s="5">
        <f>IF(H3726&lt;=p_rot_a,"A",IF(H3726&lt;=p_rot_b,"B","C"))</f>
        <v/>
      </c>
      <c r="J3726" s="5" t="inlineStr">
        <is>
          <t>NO</t>
        </is>
      </c>
    </row>
    <row r="3727">
      <c r="A3727" s="5" t="inlineStr">
        <is>
          <t>4250560</t>
        </is>
      </c>
      <c r="B3727" s="5" t="inlineStr">
        <is>
          <t>TOTAL SARGENTO RAPIDO 18 THT1340603</t>
        </is>
      </c>
      <c r="C3727" s="5" t="inlineStr">
        <is>
          <t>FERRETERIA GENERAL</t>
        </is>
      </c>
      <c r="D3727" s="11" t="n">
        <v>2</v>
      </c>
      <c r="E3727" s="12" t="n">
        <v>2227.48</v>
      </c>
      <c r="F3727" s="12" t="n">
        <v>7531</v>
      </c>
      <c r="G3727" s="14">
        <f>E3727/SUM(E$2:E$4165)</f>
        <v/>
      </c>
      <c r="H3727" s="14">
        <f>H3726+G3727</f>
        <v/>
      </c>
      <c r="I3727" s="5">
        <f>IF(H3727&lt;=p_rot_a,"A",IF(H3727&lt;=p_rot_b,"B","C"))</f>
        <v/>
      </c>
      <c r="J3727" s="5" t="inlineStr">
        <is>
          <t>NO</t>
        </is>
      </c>
    </row>
    <row r="3728">
      <c r="A3728" s="5" t="inlineStr">
        <is>
          <t>351100300991436</t>
        </is>
      </c>
      <c r="B3728" s="5" t="inlineStr">
        <is>
          <t>PROTECTO HIGH STANDARD LATEX MATE DEEP CUBETA</t>
        </is>
      </c>
      <c r="C3728" s="5" t="inlineStr">
        <is>
          <t>SIN CATEGORIA</t>
        </is>
      </c>
      <c r="D3728" s="11" t="n">
        <v>1</v>
      </c>
      <c r="E3728" s="12" t="n">
        <v>2219.69</v>
      </c>
      <c r="F3728" s="12" t="n">
        <v>35398.23</v>
      </c>
      <c r="G3728" s="14">
        <f>E3728/SUM(E$2:E$4165)</f>
        <v/>
      </c>
      <c r="H3728" s="14">
        <f>H3727+G3728</f>
        <v/>
      </c>
      <c r="I3728" s="5">
        <f>IF(H3728&lt;=p_rot_a,"A",IF(H3728&lt;=p_rot_b,"B","C"))</f>
        <v/>
      </c>
      <c r="J3728" s="5" t="inlineStr">
        <is>
          <t>NO</t>
        </is>
      </c>
    </row>
    <row r="3729">
      <c r="A3729" s="5" t="inlineStr">
        <is>
          <t>351100300992503</t>
        </is>
      </c>
      <c r="B3729" s="5" t="inlineStr">
        <is>
          <t>ADAPTADPR AC-DC 2000mA 110V/220V 18V</t>
        </is>
      </c>
      <c r="C3729" s="5" t="inlineStr">
        <is>
          <t>FERRETERIA GENERAL</t>
        </is>
      </c>
      <c r="D3729" s="11" t="n">
        <v>2</v>
      </c>
      <c r="E3729" s="12" t="n">
        <v>2217.14</v>
      </c>
      <c r="F3729" s="12" t="n">
        <v>11946.9</v>
      </c>
      <c r="G3729" s="14">
        <f>E3729/SUM(E$2:E$4165)</f>
        <v/>
      </c>
      <c r="H3729" s="14">
        <f>H3728+G3729</f>
        <v/>
      </c>
      <c r="I3729" s="5">
        <f>IF(H3729&lt;=p_rot_a,"A",IF(H3729&lt;=p_rot_b,"B","C"))</f>
        <v/>
      </c>
      <c r="J3729" s="5" t="inlineStr">
        <is>
          <t>NO</t>
        </is>
      </c>
    </row>
    <row r="3730">
      <c r="A3730" s="5" t="inlineStr">
        <is>
          <t>329222</t>
        </is>
      </c>
      <c r="B3730" s="5" t="inlineStr">
        <is>
          <t>TORNILLO AVELLANADO ALAS ESTRIAS 2 PF</t>
        </is>
      </c>
      <c r="C3730" s="5" t="inlineStr">
        <is>
          <t>TORNILLERIA</t>
        </is>
      </c>
      <c r="D3730" s="11" t="n">
        <v>3</v>
      </c>
      <c r="E3730" s="12" t="n">
        <v>2214.51</v>
      </c>
      <c r="F3730" s="12" t="n">
        <v>7699.11</v>
      </c>
      <c r="G3730" s="14">
        <f>E3730/SUM(E$2:E$4165)</f>
        <v/>
      </c>
      <c r="H3730" s="14">
        <f>H3729+G3730</f>
        <v/>
      </c>
      <c r="I3730" s="5">
        <f>IF(H3730&lt;=p_rot_a,"A",IF(H3730&lt;=p_rot_b,"B","C"))</f>
        <v/>
      </c>
      <c r="J3730" s="5" t="inlineStr">
        <is>
          <t>NO</t>
        </is>
      </c>
    </row>
    <row r="3731">
      <c r="A3731" s="5" t="inlineStr">
        <is>
          <t>351100300990777</t>
        </is>
      </c>
      <c r="B3731" s="5" t="inlineStr">
        <is>
          <t>TOTAL JUEGO PIEDRAS TALADRO 5PCS TAKB0502</t>
        </is>
      </c>
      <c r="C3731" s="5" t="inlineStr">
        <is>
          <t>FERRETERIA GENERAL</t>
        </is>
      </c>
      <c r="D3731" s="11" t="n">
        <v>4</v>
      </c>
      <c r="E3731" s="12" t="n">
        <v>2212.41</v>
      </c>
      <c r="F3731" s="12" t="n">
        <v>6216.15</v>
      </c>
      <c r="G3731" s="14">
        <f>E3731/SUM(E$2:E$4165)</f>
        <v/>
      </c>
      <c r="H3731" s="14">
        <f>H3730+G3731</f>
        <v/>
      </c>
      <c r="I3731" s="5">
        <f>IF(H3731&lt;=p_rot_a,"A",IF(H3731&lt;=p_rot_b,"B","C"))</f>
        <v/>
      </c>
      <c r="J3731" s="5" t="inlineStr">
        <is>
          <t>NO</t>
        </is>
      </c>
    </row>
    <row r="3732">
      <c r="A3732" s="5" t="inlineStr">
        <is>
          <t>71625</t>
        </is>
      </c>
      <c r="B3732" s="5" t="inlineStr">
        <is>
          <t>TOMA EXTENSION HEMBRA JUMBO AGUILLA 226</t>
        </is>
      </c>
      <c r="C3732" s="5" t="inlineStr">
        <is>
          <t>FERRETERIA GENERAL</t>
        </is>
      </c>
      <c r="D3732" s="11" t="n">
        <v>7</v>
      </c>
      <c r="E3732" s="12" t="n">
        <v>2211.89</v>
      </c>
      <c r="F3732" s="12" t="n">
        <v>7725.59</v>
      </c>
      <c r="G3732" s="14">
        <f>E3732/SUM(E$2:E$4165)</f>
        <v/>
      </c>
      <c r="H3732" s="14">
        <f>H3731+G3732</f>
        <v/>
      </c>
      <c r="I3732" s="5">
        <f>IF(H3732&lt;=p_rot_a,"A",IF(H3732&lt;=p_rot_b,"B","C"))</f>
        <v/>
      </c>
      <c r="J3732" s="5" t="inlineStr">
        <is>
          <t>NO</t>
        </is>
      </c>
    </row>
    <row r="3733">
      <c r="A3733" s="5" t="inlineStr">
        <is>
          <t>420420927</t>
        </is>
      </c>
      <c r="B3733" s="5" t="inlineStr">
        <is>
          <t>PROTECTO PRO PROTECTO LATEX MATE BLANCO 9070 1/4 GL (0.946L)</t>
        </is>
      </c>
      <c r="C3733" s="5" t="inlineStr">
        <is>
          <t>SIN CATEGORIA</t>
        </is>
      </c>
      <c r="D3733" s="11" t="n">
        <v>2</v>
      </c>
      <c r="E3733" s="12" t="n">
        <v>2211.54</v>
      </c>
      <c r="F3733" s="12" t="n">
        <v>7197.3</v>
      </c>
      <c r="G3733" s="14">
        <f>E3733/SUM(E$2:E$4165)</f>
        <v/>
      </c>
      <c r="H3733" s="14">
        <f>H3732+G3733</f>
        <v/>
      </c>
      <c r="I3733" s="5">
        <f>IF(H3733&lt;=p_rot_a,"A",IF(H3733&lt;=p_rot_b,"B","C"))</f>
        <v/>
      </c>
      <c r="J3733" s="5" t="inlineStr">
        <is>
          <t>NO</t>
        </is>
      </c>
    </row>
    <row r="3734">
      <c r="A3734" s="5" t="inlineStr">
        <is>
          <t>540992910</t>
        </is>
      </c>
      <c r="B3734" s="5" t="inlineStr">
        <is>
          <t>DESAGUE LAVATORIO TOK ACERO INOXIDABLE CON REBOSADERO B2SG036-CH</t>
        </is>
      </c>
      <c r="C3734" s="5" t="inlineStr">
        <is>
          <t>IMPORTACION GRIFERIA</t>
        </is>
      </c>
      <c r="D3734" s="11" t="n">
        <v>1</v>
      </c>
      <c r="E3734" s="12" t="n">
        <v>2203.94</v>
      </c>
      <c r="F3734" s="12" t="n">
        <v>3538.94</v>
      </c>
      <c r="G3734" s="14">
        <f>E3734/SUM(E$2:E$4165)</f>
        <v/>
      </c>
      <c r="H3734" s="14">
        <f>H3733+G3734</f>
        <v/>
      </c>
      <c r="I3734" s="5">
        <f>IF(H3734&lt;=p_rot_a,"A",IF(H3734&lt;=p_rot_b,"B","C"))</f>
        <v/>
      </c>
      <c r="J3734" s="5" t="inlineStr">
        <is>
          <t>NO</t>
        </is>
      </c>
    </row>
    <row r="3735">
      <c r="A3735" s="5" t="inlineStr">
        <is>
          <t>73099</t>
        </is>
      </c>
      <c r="B3735" s="5" t="inlineStr">
        <is>
          <t>CADENA 8MM PLASTICA BLANCA</t>
        </is>
      </c>
      <c r="C3735" s="5" t="inlineStr">
        <is>
          <t>FERRETERIA GENERAL</t>
        </is>
      </c>
      <c r="D3735" s="11" t="n">
        <v>8</v>
      </c>
      <c r="E3735" s="12" t="n">
        <v>2203.2</v>
      </c>
      <c r="F3735" s="12" t="n">
        <v>9547.200000000001</v>
      </c>
      <c r="G3735" s="14">
        <f>E3735/SUM(E$2:E$4165)</f>
        <v/>
      </c>
      <c r="H3735" s="14">
        <f>H3734+G3735</f>
        <v/>
      </c>
      <c r="I3735" s="5">
        <f>IF(H3735&lt;=p_rot_a,"A",IF(H3735&lt;=p_rot_b,"B","C"))</f>
        <v/>
      </c>
      <c r="J3735" s="5" t="inlineStr">
        <is>
          <t>NO</t>
        </is>
      </c>
    </row>
    <row r="3736">
      <c r="A3736" s="5" t="inlineStr">
        <is>
          <t>351100300990676</t>
        </is>
      </c>
      <c r="B3736" s="5" t="inlineStr">
        <is>
          <t>SEMILLA DE MANZANILLA SUPLIJARINES</t>
        </is>
      </c>
      <c r="C3736" s="5" t="inlineStr">
        <is>
          <t>FERRETERIA GENERAL</t>
        </is>
      </c>
      <c r="D3736" s="11" t="n">
        <v>6</v>
      </c>
      <c r="E3736" s="12" t="n">
        <v>2200.47</v>
      </c>
      <c r="F3736" s="12" t="n">
        <v>6899.85</v>
      </c>
      <c r="G3736" s="14">
        <f>E3736/SUM(E$2:E$4165)</f>
        <v/>
      </c>
      <c r="H3736" s="14">
        <f>H3735+G3736</f>
        <v/>
      </c>
      <c r="I3736" s="5">
        <f>IF(H3736&lt;=p_rot_a,"A",IF(H3736&lt;=p_rot_b,"B","C"))</f>
        <v/>
      </c>
      <c r="J3736" s="5" t="inlineStr">
        <is>
          <t>NO</t>
        </is>
      </c>
    </row>
    <row r="3737">
      <c r="A3737" s="5" t="inlineStr">
        <is>
          <t>111320</t>
        </is>
      </c>
      <c r="B3737" s="5" t="inlineStr">
        <is>
          <t>COPA METALICA PP CLASSIC LLAVE EMPOTRAR</t>
        </is>
      </c>
      <c r="C3737" s="5" t="inlineStr">
        <is>
          <t>GRIFERIA - ACC. BAÑO Y COCINA</t>
        </is>
      </c>
      <c r="D3737" s="11" t="n">
        <v>2</v>
      </c>
      <c r="E3737" s="12" t="n">
        <v>2195.68</v>
      </c>
      <c r="F3737" s="12" t="n">
        <v>6371.68</v>
      </c>
      <c r="G3737" s="14">
        <f>E3737/SUM(E$2:E$4165)</f>
        <v/>
      </c>
      <c r="H3737" s="14">
        <f>H3736+G3737</f>
        <v/>
      </c>
      <c r="I3737" s="5">
        <f>IF(H3737&lt;=p_rot_a,"A",IF(H3737&lt;=p_rot_b,"B","C"))</f>
        <v/>
      </c>
      <c r="J3737" s="5" t="inlineStr">
        <is>
          <t>NO</t>
        </is>
      </c>
    </row>
    <row r="3738">
      <c r="A3738" s="5" t="inlineStr">
        <is>
          <t>351100300990911</t>
        </is>
      </c>
      <c r="B3738" s="5" t="inlineStr">
        <is>
          <t>MAKITA MANDRIL BROCA SIERRA 11/4  A 6 D-21858</t>
        </is>
      </c>
      <c r="C3738" s="5" t="inlineStr">
        <is>
          <t>FERRETERIA GENERAL</t>
        </is>
      </c>
      <c r="D3738" s="11" t="n">
        <v>1</v>
      </c>
      <c r="E3738" s="12" t="n">
        <v>2194.49</v>
      </c>
      <c r="F3738" s="12" t="n">
        <v>9284.93</v>
      </c>
      <c r="G3738" s="14">
        <f>E3738/SUM(E$2:E$4165)</f>
        <v/>
      </c>
      <c r="H3738" s="14">
        <f>H3737+G3738</f>
        <v/>
      </c>
      <c r="I3738" s="5">
        <f>IF(H3738&lt;=p_rot_a,"A",IF(H3738&lt;=p_rot_b,"B","C"))</f>
        <v/>
      </c>
      <c r="J3738" s="5" t="inlineStr">
        <is>
          <t>NO</t>
        </is>
      </c>
    </row>
    <row r="3739">
      <c r="A3739" s="5" t="inlineStr">
        <is>
          <t>30650</t>
        </is>
      </c>
      <c r="B3739" s="5" t="inlineStr">
        <is>
          <t>CONECTOR BIEX 1/2 CON FORRO RECTO</t>
        </is>
      </c>
      <c r="C3739" s="5" t="inlineStr">
        <is>
          <t>ACCESORIOS ELECTRICOS Y CABLES</t>
        </is>
      </c>
      <c r="D3739" s="11" t="n">
        <v>10</v>
      </c>
      <c r="E3739" s="12" t="n">
        <v>2188.1</v>
      </c>
      <c r="F3739" s="12" t="n">
        <v>4838.1</v>
      </c>
      <c r="G3739" s="14">
        <f>E3739/SUM(E$2:E$4165)</f>
        <v/>
      </c>
      <c r="H3739" s="14">
        <f>H3738+G3739</f>
        <v/>
      </c>
      <c r="I3739" s="5">
        <f>IF(H3739&lt;=p_rot_a,"A",IF(H3739&lt;=p_rot_b,"B","C"))</f>
        <v/>
      </c>
      <c r="J3739" s="5" t="inlineStr">
        <is>
          <t>NO</t>
        </is>
      </c>
    </row>
    <row r="3740">
      <c r="A3740" s="5" t="inlineStr">
        <is>
          <t>71816</t>
        </is>
      </c>
      <c r="B3740" s="5" t="inlineStr">
        <is>
          <t>GANCHO ADESIVO 8PCS BEST VALUE F01458</t>
        </is>
      </c>
      <c r="C3740" s="5" t="inlineStr">
        <is>
          <t>FERRETERIA GENERAL</t>
        </is>
      </c>
      <c r="D3740" s="11" t="n">
        <v>7</v>
      </c>
      <c r="E3740" s="12" t="n">
        <v>2184.93</v>
      </c>
      <c r="F3740" s="12" t="n">
        <v>6881.18</v>
      </c>
      <c r="G3740" s="14">
        <f>E3740/SUM(E$2:E$4165)</f>
        <v/>
      </c>
      <c r="H3740" s="14">
        <f>H3739+G3740</f>
        <v/>
      </c>
      <c r="I3740" s="5">
        <f>IF(H3740&lt;=p_rot_a,"A",IF(H3740&lt;=p_rot_b,"B","C"))</f>
        <v/>
      </c>
      <c r="J3740" s="5" t="inlineStr">
        <is>
          <t>NO</t>
        </is>
      </c>
    </row>
    <row r="3741">
      <c r="A3741" s="5" t="inlineStr">
        <is>
          <t>351100300991545</t>
        </is>
      </c>
      <c r="B3741" s="5" t="inlineStr">
        <is>
          <t>$$ NORTON DISCO LIJA VELCRO GRANO 100 5 UNIDADES</t>
        </is>
      </c>
      <c r="C3741" s="5" t="inlineStr">
        <is>
          <t>SIN CATEGORIA</t>
        </is>
      </c>
      <c r="D3741" s="11" t="n">
        <v>3</v>
      </c>
      <c r="E3741" s="12" t="n">
        <v>2180.25</v>
      </c>
      <c r="F3741" s="12" t="n">
        <v>5814</v>
      </c>
      <c r="G3741" s="14">
        <f>E3741/SUM(E$2:E$4165)</f>
        <v/>
      </c>
      <c r="H3741" s="14">
        <f>H3740+G3741</f>
        <v/>
      </c>
      <c r="I3741" s="5">
        <f>IF(H3741&lt;=p_rot_a,"A",IF(H3741&lt;=p_rot_b,"B","C"))</f>
        <v/>
      </c>
      <c r="J3741" s="5" t="inlineStr">
        <is>
          <t>NO</t>
        </is>
      </c>
    </row>
    <row r="3742">
      <c r="A3742" s="5" t="inlineStr">
        <is>
          <t>351100300992089</t>
        </is>
      </c>
      <c r="B3742" s="5" t="inlineStr">
        <is>
          <t>WADFOW SET ESPANDER + TORNILLOS 120 PCS WXT3B01</t>
        </is>
      </c>
      <c r="C3742" s="5" t="inlineStr">
        <is>
          <t>TORNILLERIA</t>
        </is>
      </c>
      <c r="D3742" s="11" t="n">
        <v>6</v>
      </c>
      <c r="E3742" s="12" t="n">
        <v>2173.68</v>
      </c>
      <c r="F3742" s="12" t="n">
        <v>5304.42</v>
      </c>
      <c r="G3742" s="14">
        <f>E3742/SUM(E$2:E$4165)</f>
        <v/>
      </c>
      <c r="H3742" s="14">
        <f>H3741+G3742</f>
        <v/>
      </c>
      <c r="I3742" s="5">
        <f>IF(H3742&lt;=p_rot_a,"A",IF(H3742&lt;=p_rot_b,"B","C"))</f>
        <v/>
      </c>
      <c r="J3742" s="5" t="inlineStr">
        <is>
          <t>NO</t>
        </is>
      </c>
    </row>
    <row r="3743">
      <c r="A3743" s="5" t="inlineStr">
        <is>
          <t>71804</t>
        </is>
      </c>
      <c r="B3743" s="5" t="inlineStr">
        <is>
          <t>GANCHO ALDABA 2¨BEST VALUE F01841</t>
        </is>
      </c>
      <c r="C3743" s="5" t="inlineStr">
        <is>
          <t>FERRETERIA GENERAL</t>
        </is>
      </c>
      <c r="D3743" s="11" t="n">
        <v>8</v>
      </c>
      <c r="E3743" s="12" t="n">
        <v>2165.22</v>
      </c>
      <c r="F3743" s="12" t="n">
        <v>5820.77</v>
      </c>
      <c r="G3743" s="14">
        <f>E3743/SUM(E$2:E$4165)</f>
        <v/>
      </c>
      <c r="H3743" s="14">
        <f>H3742+G3743</f>
        <v/>
      </c>
      <c r="I3743" s="5">
        <f>IF(H3743&lt;=p_rot_a,"A",IF(H3743&lt;=p_rot_b,"B","C"))</f>
        <v/>
      </c>
      <c r="J3743" s="5" t="inlineStr">
        <is>
          <t>NO</t>
        </is>
      </c>
    </row>
    <row r="3744">
      <c r="A3744" s="5" t="inlineStr">
        <is>
          <t>60100002</t>
        </is>
      </c>
      <c r="B3744" s="5" t="inlineStr">
        <is>
          <t>$$ BOMBILLO LED MINI 5W G45 E27 100-240V</t>
        </is>
      </c>
      <c r="C3744" s="5" t="inlineStr">
        <is>
          <t>SIN CATEGORIA</t>
        </is>
      </c>
      <c r="D3744" s="11" t="n">
        <v>8</v>
      </c>
      <c r="E3744" s="12" t="n">
        <v>2159.66</v>
      </c>
      <c r="F3744" s="12" t="n">
        <v>5194.46</v>
      </c>
      <c r="G3744" s="14">
        <f>E3744/SUM(E$2:E$4165)</f>
        <v/>
      </c>
      <c r="H3744" s="14">
        <f>H3743+G3744</f>
        <v/>
      </c>
      <c r="I3744" s="5">
        <f>IF(H3744&lt;=p_rot_a,"A",IF(H3744&lt;=p_rot_b,"B","C"))</f>
        <v/>
      </c>
      <c r="J3744" s="5" t="inlineStr">
        <is>
          <t>NO</t>
        </is>
      </c>
    </row>
    <row r="3745">
      <c r="A3745" s="5" t="inlineStr">
        <is>
          <t>9728</t>
        </is>
      </c>
      <c r="B3745" s="5" t="inlineStr">
        <is>
          <t xml:space="preserve">TORNILLO CARROCERIA 5/16 X 3 </t>
        </is>
      </c>
      <c r="C3745" s="5" t="inlineStr">
        <is>
          <t>TORNILLERIA</t>
        </is>
      </c>
      <c r="D3745" s="11" t="n">
        <v>10</v>
      </c>
      <c r="E3745" s="12" t="n">
        <v>2154.55</v>
      </c>
      <c r="F3745" s="12" t="n">
        <v>2654.87</v>
      </c>
      <c r="G3745" s="14">
        <f>E3745/SUM(E$2:E$4165)</f>
        <v/>
      </c>
      <c r="H3745" s="14">
        <f>H3744+G3745</f>
        <v/>
      </c>
      <c r="I3745" s="5">
        <f>IF(H3745&lt;=p_rot_a,"A",IF(H3745&lt;=p_rot_b,"B","C"))</f>
        <v/>
      </c>
      <c r="J3745" s="5" t="inlineStr">
        <is>
          <t>NO</t>
        </is>
      </c>
    </row>
    <row r="3746">
      <c r="A3746" s="5" t="inlineStr">
        <is>
          <t>5463</t>
        </is>
      </c>
      <c r="B3746" s="5" t="inlineStr">
        <is>
          <t>BV GANCHO CUADRADO  3PC 60MM F01462</t>
        </is>
      </c>
      <c r="C3746" s="5" t="inlineStr">
        <is>
          <t>FERRETERIA GENERAL</t>
        </is>
      </c>
      <c r="D3746" s="11" t="n">
        <v>6</v>
      </c>
      <c r="E3746" s="12" t="n">
        <v>2150.4</v>
      </c>
      <c r="F3746" s="12" t="n">
        <v>6451.2</v>
      </c>
      <c r="G3746" s="14">
        <f>E3746/SUM(E$2:E$4165)</f>
        <v/>
      </c>
      <c r="H3746" s="14">
        <f>H3745+G3746</f>
        <v/>
      </c>
      <c r="I3746" s="5">
        <f>IF(H3746&lt;=p_rot_a,"A",IF(H3746&lt;=p_rot_b,"B","C"))</f>
        <v/>
      </c>
      <c r="J3746" s="5" t="inlineStr">
        <is>
          <t>NO</t>
        </is>
      </c>
    </row>
    <row r="3747">
      <c r="A3747" s="5" t="inlineStr">
        <is>
          <t>PINT-BT-0020</t>
        </is>
      </c>
      <c r="B3747" s="5" t="inlineStr">
        <is>
          <t>DICOLOR TINTE MADERA CLASICO SCAN 1/16 M 98</t>
        </is>
      </c>
      <c r="C3747" s="5" t="inlineStr">
        <is>
          <t>BARNIZ Y TINTES</t>
        </is>
      </c>
      <c r="D3747" s="11" t="n">
        <v>3</v>
      </c>
      <c r="E3747" s="12" t="n">
        <v>2143.8</v>
      </c>
      <c r="F3747" s="12" t="n">
        <v>7503.3</v>
      </c>
      <c r="G3747" s="14">
        <f>E3747/SUM(E$2:E$4165)</f>
        <v/>
      </c>
      <c r="H3747" s="14">
        <f>H3746+G3747</f>
        <v/>
      </c>
      <c r="I3747" s="5">
        <f>IF(H3747&lt;=p_rot_a,"A",IF(H3747&lt;=p_rot_b,"B","C"))</f>
        <v/>
      </c>
      <c r="J3747" s="5" t="inlineStr">
        <is>
          <t>NO</t>
        </is>
      </c>
    </row>
    <row r="3748">
      <c r="A3748" s="5" t="inlineStr">
        <is>
          <t>30524</t>
        </is>
      </c>
      <c r="B3748" s="5" t="inlineStr">
        <is>
          <t>CURVA EMT 1</t>
        </is>
      </c>
      <c r="C3748" s="5" t="inlineStr">
        <is>
          <t>ACCESORIOS ELECTRICOS Y CABLES</t>
        </is>
      </c>
      <c r="D3748" s="11" t="n">
        <v>4</v>
      </c>
      <c r="E3748" s="12" t="n">
        <v>2128.72</v>
      </c>
      <c r="F3748" s="12" t="n">
        <v>6017.68</v>
      </c>
      <c r="G3748" s="14">
        <f>E3748/SUM(E$2:E$4165)</f>
        <v/>
      </c>
      <c r="H3748" s="14">
        <f>H3747+G3748</f>
        <v/>
      </c>
      <c r="I3748" s="5">
        <f>IF(H3748&lt;=p_rot_a,"A",IF(H3748&lt;=p_rot_b,"B","C"))</f>
        <v/>
      </c>
      <c r="J3748" s="5" t="inlineStr">
        <is>
          <t>NO</t>
        </is>
      </c>
    </row>
    <row r="3749">
      <c r="A3749" s="5" t="inlineStr">
        <is>
          <t>351100300991346</t>
        </is>
      </c>
      <c r="B3749" s="5" t="inlineStr">
        <is>
          <t>3M CINTA DOBLE CARA IG-110WF BLANCA PARA EXTERIORES 3/4 X 5M HB004543391</t>
        </is>
      </c>
      <c r="C3749" s="5" t="inlineStr">
        <is>
          <t>SIN CATEGORIA</t>
        </is>
      </c>
      <c r="D3749" s="11" t="n">
        <v>2</v>
      </c>
      <c r="E3749" s="12" t="n">
        <v>2128.32</v>
      </c>
      <c r="F3749" s="12" t="n">
        <v>7449.12</v>
      </c>
      <c r="G3749" s="14">
        <f>E3749/SUM(E$2:E$4165)</f>
        <v/>
      </c>
      <c r="H3749" s="14">
        <f>H3748+G3749</f>
        <v/>
      </c>
      <c r="I3749" s="5">
        <f>IF(H3749&lt;=p_rot_a,"A",IF(H3749&lt;=p_rot_b,"B","C"))</f>
        <v/>
      </c>
      <c r="J3749" s="5" t="inlineStr">
        <is>
          <t>NO</t>
        </is>
      </c>
    </row>
    <row r="3750">
      <c r="A3750" s="5" t="inlineStr">
        <is>
          <t>351100300991952</t>
        </is>
      </c>
      <c r="B3750" s="5" t="inlineStr">
        <is>
          <t>TRUPER EXTENSION PINTOR 2.40M EXTM-24</t>
        </is>
      </c>
      <c r="C3750" s="5" t="inlineStr">
        <is>
          <t>PINTURAS Y SELLADORES</t>
        </is>
      </c>
      <c r="D3750" s="11" t="n">
        <v>2</v>
      </c>
      <c r="E3750" s="12" t="n">
        <v>2123.82</v>
      </c>
      <c r="F3750" s="12" t="n">
        <v>4499.86</v>
      </c>
      <c r="G3750" s="14">
        <f>E3750/SUM(E$2:E$4165)</f>
        <v/>
      </c>
      <c r="H3750" s="14">
        <f>H3749+G3750</f>
        <v/>
      </c>
      <c r="I3750" s="5">
        <f>IF(H3750&lt;=p_rot_a,"A",IF(H3750&lt;=p_rot_b,"B","C"))</f>
        <v/>
      </c>
      <c r="J3750" s="5" t="inlineStr">
        <is>
          <t>NO</t>
        </is>
      </c>
    </row>
    <row r="3751">
      <c r="A3751" s="5" t="inlineStr">
        <is>
          <t>30638</t>
        </is>
      </c>
      <c r="B3751" s="5" t="inlineStr">
        <is>
          <t>TOMA  FALLA TIERRA EAGLE GF20W AGUILA</t>
        </is>
      </c>
      <c r="C3751" s="5" t="inlineStr">
        <is>
          <t>ACCESORIOS ELECTRICOS Y CABLES</t>
        </is>
      </c>
      <c r="D3751" s="11" t="n">
        <v>1</v>
      </c>
      <c r="E3751" s="12" t="n">
        <v>2122.68</v>
      </c>
      <c r="F3751" s="12" t="n">
        <v>7210.56</v>
      </c>
      <c r="G3751" s="14">
        <f>E3751/SUM(E$2:E$4165)</f>
        <v/>
      </c>
      <c r="H3751" s="14">
        <f>H3750+G3751</f>
        <v/>
      </c>
      <c r="I3751" s="5">
        <f>IF(H3751&lt;=p_rot_a,"A",IF(H3751&lt;=p_rot_b,"B","C"))</f>
        <v/>
      </c>
      <c r="J3751" s="5" t="inlineStr">
        <is>
          <t>NO</t>
        </is>
      </c>
    </row>
    <row r="3752">
      <c r="A3752" s="5" t="inlineStr">
        <is>
          <t>351100300990587</t>
        </is>
      </c>
      <c r="B3752" s="5" t="inlineStr">
        <is>
          <t>$$ BASE PANTALLA 14-35 MOVIL BASIC LIVING</t>
        </is>
      </c>
      <c r="C3752" s="5" t="inlineStr">
        <is>
          <t>FERRETERIA GENERAL</t>
        </is>
      </c>
      <c r="D3752" s="11" t="n">
        <v>1</v>
      </c>
      <c r="E3752" s="12" t="n">
        <v>2120.4</v>
      </c>
      <c r="F3752" s="12" t="n">
        <v>7421.4</v>
      </c>
      <c r="G3752" s="14">
        <f>E3752/SUM(E$2:E$4165)</f>
        <v/>
      </c>
      <c r="H3752" s="14">
        <f>H3751+G3752</f>
        <v/>
      </c>
      <c r="I3752" s="5">
        <f>IF(H3752&lt;=p_rot_a,"A",IF(H3752&lt;=p_rot_b,"B","C"))</f>
        <v/>
      </c>
      <c r="J3752" s="5" t="inlineStr">
        <is>
          <t>NO</t>
        </is>
      </c>
    </row>
    <row r="3753">
      <c r="A3753" s="5" t="inlineStr">
        <is>
          <t>420420938</t>
        </is>
      </c>
      <c r="B3753" s="5" t="inlineStr">
        <is>
          <t>PROTECTO DRY-BLOCK MATE BLANCO 1 GL (3.785L)</t>
        </is>
      </c>
      <c r="C3753" s="5" t="inlineStr">
        <is>
          <t>SIN CATEGORIA</t>
        </is>
      </c>
      <c r="D3753" s="11" t="n">
        <v>1</v>
      </c>
      <c r="E3753" s="12" t="n">
        <v>2120.35</v>
      </c>
      <c r="F3753" s="12" t="n">
        <v>13716.81</v>
      </c>
      <c r="G3753" s="14">
        <f>E3753/SUM(E$2:E$4165)</f>
        <v/>
      </c>
      <c r="H3753" s="14">
        <f>H3752+G3753</f>
        <v/>
      </c>
      <c r="I3753" s="5">
        <f>IF(H3753&lt;=p_rot_a,"A",IF(H3753&lt;=p_rot_b,"B","C"))</f>
        <v/>
      </c>
      <c r="J3753" s="5" t="inlineStr">
        <is>
          <t>NO</t>
        </is>
      </c>
    </row>
    <row r="3754">
      <c r="A3754" s="5" t="inlineStr">
        <is>
          <t>4199</t>
        </is>
      </c>
      <c r="B3754" s="5" t="inlineStr">
        <is>
          <t>TUBO REDONDO 1X1.50</t>
        </is>
      </c>
      <c r="C3754" s="5" t="inlineStr">
        <is>
          <t>SIN CATEGORIA</t>
        </is>
      </c>
      <c r="D3754" s="11" t="n">
        <v>3</v>
      </c>
      <c r="E3754" s="12" t="n">
        <v>2112.6</v>
      </c>
      <c r="F3754" s="12" t="n">
        <v>12212.4</v>
      </c>
      <c r="G3754" s="14">
        <f>E3754/SUM(E$2:E$4165)</f>
        <v/>
      </c>
      <c r="H3754" s="14">
        <f>H3753+G3754</f>
        <v/>
      </c>
      <c r="I3754" s="5">
        <f>IF(H3754&lt;=p_rot_a,"A",IF(H3754&lt;=p_rot_b,"B","C"))</f>
        <v/>
      </c>
      <c r="J3754" s="5" t="inlineStr">
        <is>
          <t>NO</t>
        </is>
      </c>
    </row>
    <row r="3755">
      <c r="A3755" s="5" t="inlineStr">
        <is>
          <t>420420908</t>
        </is>
      </c>
      <c r="B3755" s="5" t="inlineStr">
        <is>
          <t>PROTECTO METALTEC RUSTICO BRONCE 6583 1/4 GL (0.946L)</t>
        </is>
      </c>
      <c r="C3755" s="5" t="inlineStr">
        <is>
          <t>SIN CATEGORIA</t>
        </is>
      </c>
      <c r="D3755" s="11" t="n">
        <v>1</v>
      </c>
      <c r="E3755" s="12" t="n">
        <v>2111.06</v>
      </c>
      <c r="F3755" s="12" t="n">
        <v>7388.71</v>
      </c>
      <c r="G3755" s="14">
        <f>E3755/SUM(E$2:E$4165)</f>
        <v/>
      </c>
      <c r="H3755" s="14">
        <f>H3754+G3755</f>
        <v/>
      </c>
      <c r="I3755" s="5">
        <f>IF(H3755&lt;=p_rot_a,"A",IF(H3755&lt;=p_rot_b,"B","C"))</f>
        <v/>
      </c>
      <c r="J3755" s="5" t="inlineStr">
        <is>
          <t>NO</t>
        </is>
      </c>
    </row>
    <row r="3756">
      <c r="A3756" s="5" t="inlineStr">
        <is>
          <t>33021</t>
        </is>
      </c>
      <c r="B3756" s="5" t="inlineStr">
        <is>
          <t>TOTAL CEPILLO BRONCE 1/4X2  TAC33021</t>
        </is>
      </c>
      <c r="C3756" s="5" t="inlineStr">
        <is>
          <t>FERRETERIA GENERAL</t>
        </is>
      </c>
      <c r="D3756" s="11" t="n">
        <v>9</v>
      </c>
      <c r="E3756" s="12" t="n">
        <v>2106.27</v>
      </c>
      <c r="F3756" s="12" t="n">
        <v>5974.29</v>
      </c>
      <c r="G3756" s="14">
        <f>E3756/SUM(E$2:E$4165)</f>
        <v/>
      </c>
      <c r="H3756" s="14">
        <f>H3755+G3756</f>
        <v/>
      </c>
      <c r="I3756" s="5">
        <f>IF(H3756&lt;=p_rot_a,"A",IF(H3756&lt;=p_rot_b,"B","C"))</f>
        <v/>
      </c>
      <c r="J3756" s="5" t="inlineStr">
        <is>
          <t>NO</t>
        </is>
      </c>
    </row>
    <row r="3757">
      <c r="A3757" s="5" t="inlineStr">
        <is>
          <t>351100300992041</t>
        </is>
      </c>
      <c r="B3757" s="5" t="inlineStr">
        <is>
          <t>WADFOW RATCH 3/8 WRW1238</t>
        </is>
      </c>
      <c r="C3757" s="5" t="inlineStr">
        <is>
          <t>FERRETERIA GENERAL</t>
        </is>
      </c>
      <c r="D3757" s="11" t="n">
        <v>2</v>
      </c>
      <c r="E3757" s="12" t="n">
        <v>2094.44</v>
      </c>
      <c r="F3757" s="12" t="n">
        <v>7620.68</v>
      </c>
      <c r="G3757" s="14">
        <f>E3757/SUM(E$2:E$4165)</f>
        <v/>
      </c>
      <c r="H3757" s="14">
        <f>H3756+G3757</f>
        <v/>
      </c>
      <c r="I3757" s="5">
        <f>IF(H3757&lt;=p_rot_a,"A",IF(H3757&lt;=p_rot_b,"B","C"))</f>
        <v/>
      </c>
      <c r="J3757" s="5" t="inlineStr">
        <is>
          <t>NO</t>
        </is>
      </c>
    </row>
    <row r="3758">
      <c r="A3758" s="5" t="inlineStr">
        <is>
          <t>71240</t>
        </is>
      </c>
      <c r="B3758" s="5" t="inlineStr">
        <is>
          <t>INDUMA BISAGRA 1X1 T1103-0009</t>
        </is>
      </c>
      <c r="C3758" s="5" t="inlineStr">
        <is>
          <t>FERRETERIA GENERAL</t>
        </is>
      </c>
      <c r="D3758" s="11" t="n">
        <v>28</v>
      </c>
      <c r="E3758" s="12" t="n">
        <v>2075.47</v>
      </c>
      <c r="F3758" s="12" t="n">
        <v>5729.47</v>
      </c>
      <c r="G3758" s="14">
        <f>E3758/SUM(E$2:E$4165)</f>
        <v/>
      </c>
      <c r="H3758" s="14">
        <f>H3757+G3758</f>
        <v/>
      </c>
      <c r="I3758" s="5">
        <f>IF(H3758&lt;=p_rot_a,"A",IF(H3758&lt;=p_rot_b,"B","C"))</f>
        <v/>
      </c>
      <c r="J3758" s="5" t="inlineStr">
        <is>
          <t>NO</t>
        </is>
      </c>
    </row>
    <row r="3759">
      <c r="A3759" s="5" t="inlineStr">
        <is>
          <t>351100300991274</t>
        </is>
      </c>
      <c r="B3759" s="5" t="inlineStr">
        <is>
          <t>PROTECTO ESMALTE FAST DRY VERDE JOHN DEER 1/4</t>
        </is>
      </c>
      <c r="C3759" s="5" t="inlineStr">
        <is>
          <t>SIN CATEGORIA</t>
        </is>
      </c>
      <c r="D3759" s="11" t="n">
        <v>1</v>
      </c>
      <c r="E3759" s="12" t="n">
        <v>2070.21</v>
      </c>
      <c r="F3759" s="12" t="n">
        <v>7431.54</v>
      </c>
      <c r="G3759" s="14">
        <f>E3759/SUM(E$2:E$4165)</f>
        <v/>
      </c>
      <c r="H3759" s="14">
        <f>H3758+G3759</f>
        <v/>
      </c>
      <c r="I3759" s="5">
        <f>IF(H3759&lt;=p_rot_a,"A",IF(H3759&lt;=p_rot_b,"B","C"))</f>
        <v/>
      </c>
      <c r="J3759" s="5" t="inlineStr">
        <is>
          <t>NO</t>
        </is>
      </c>
    </row>
    <row r="3760">
      <c r="A3760" s="5" t="inlineStr">
        <is>
          <t>111303</t>
        </is>
      </c>
      <c r="B3760" s="5" t="inlineStr">
        <is>
          <t>GRACIELA LAVAPIE SIN AUTOMATICO P47 REPUESTO</t>
        </is>
      </c>
      <c r="C3760" s="5" t="inlineStr">
        <is>
          <t>GRIFERIA - ACC. BAÑO Y COCINA</t>
        </is>
      </c>
      <c r="D3760" s="11" t="n">
        <v>2</v>
      </c>
      <c r="E3760" s="12" t="n">
        <v>2067.99</v>
      </c>
      <c r="F3760" s="12" t="n">
        <v>6203.97</v>
      </c>
      <c r="G3760" s="14">
        <f>E3760/SUM(E$2:E$4165)</f>
        <v/>
      </c>
      <c r="H3760" s="14">
        <f>H3759+G3760</f>
        <v/>
      </c>
      <c r="I3760" s="5">
        <f>IF(H3760&lt;=p_rot_a,"A",IF(H3760&lt;=p_rot_b,"B","C"))</f>
        <v/>
      </c>
      <c r="J3760" s="5" t="inlineStr">
        <is>
          <t>NO</t>
        </is>
      </c>
    </row>
    <row r="3761">
      <c r="A3761" s="5" t="inlineStr">
        <is>
          <t>7580</t>
        </is>
      </c>
      <c r="B3761" s="5" t="inlineStr">
        <is>
          <t>TOTAL LLAVE COROFIJA 13 MM TCSPA131</t>
        </is>
      </c>
      <c r="C3761" s="5" t="inlineStr">
        <is>
          <t>FERRETERIA GENERAL</t>
        </is>
      </c>
      <c r="D3761" s="11" t="n">
        <v>5</v>
      </c>
      <c r="E3761" s="12" t="n">
        <v>2042.76</v>
      </c>
      <c r="F3761" s="12" t="n">
        <v>5139.96</v>
      </c>
      <c r="G3761" s="14">
        <f>E3761/SUM(E$2:E$4165)</f>
        <v/>
      </c>
      <c r="H3761" s="14">
        <f>H3760+G3761</f>
        <v/>
      </c>
      <c r="I3761" s="5">
        <f>IF(H3761&lt;=p_rot_a,"A",IF(H3761&lt;=p_rot_b,"B","C"))</f>
        <v/>
      </c>
      <c r="J3761" s="5" t="inlineStr">
        <is>
          <t>NO</t>
        </is>
      </c>
    </row>
    <row r="3762">
      <c r="A3762" s="5" t="inlineStr">
        <is>
          <t>72041</t>
        </is>
      </c>
      <c r="B3762" s="5" t="inlineStr">
        <is>
          <t>ETERNA PALA DOMESTICA BASURA</t>
        </is>
      </c>
      <c r="C3762" s="5" t="inlineStr">
        <is>
          <t>FERRETERIA GENERAL</t>
        </is>
      </c>
      <c r="D3762" s="11" t="n">
        <v>3</v>
      </c>
      <c r="E3762" s="12" t="n">
        <v>2041.54</v>
      </c>
      <c r="F3762" s="12" t="n">
        <v>5695.54</v>
      </c>
      <c r="G3762" s="14">
        <f>E3762/SUM(E$2:E$4165)</f>
        <v/>
      </c>
      <c r="H3762" s="14">
        <f>H3761+G3762</f>
        <v/>
      </c>
      <c r="I3762" s="5">
        <f>IF(H3762&lt;=p_rot_a,"A",IF(H3762&lt;=p_rot_b,"B","C"))</f>
        <v/>
      </c>
      <c r="J3762" s="5" t="inlineStr">
        <is>
          <t>NO</t>
        </is>
      </c>
    </row>
    <row r="3763">
      <c r="A3763" s="5" t="inlineStr">
        <is>
          <t>30312</t>
        </is>
      </c>
      <c r="B3763" s="5" t="inlineStr">
        <is>
          <t>TANIA BREAKER  1X15</t>
        </is>
      </c>
      <c r="C3763" s="5" t="inlineStr">
        <is>
          <t>ACCESORIOS ELECTRICOS Y CABLES</t>
        </is>
      </c>
      <c r="D3763" s="11" t="n">
        <v>1</v>
      </c>
      <c r="E3763" s="12" t="n">
        <v>2035.08</v>
      </c>
      <c r="F3763" s="12" t="n">
        <v>4639.82</v>
      </c>
      <c r="G3763" s="14">
        <f>E3763/SUM(E$2:E$4165)</f>
        <v/>
      </c>
      <c r="H3763" s="14">
        <f>H3762+G3763</f>
        <v/>
      </c>
      <c r="I3763" s="5">
        <f>IF(H3763&lt;=p_rot_a,"A",IF(H3763&lt;=p_rot_b,"B","C"))</f>
        <v/>
      </c>
      <c r="J3763" s="5" t="inlineStr">
        <is>
          <t>NO</t>
        </is>
      </c>
    </row>
    <row r="3764">
      <c r="A3764" s="5" t="inlineStr">
        <is>
          <t>71293</t>
        </is>
      </c>
      <c r="B3764" s="5" t="inlineStr">
        <is>
          <t>CORTINERO ALUMINIO RECTO</t>
        </is>
      </c>
      <c r="C3764" s="5" t="inlineStr">
        <is>
          <t>FERRETERIA GENERAL</t>
        </is>
      </c>
      <c r="D3764" s="11" t="n">
        <v>5</v>
      </c>
      <c r="E3764" s="12" t="n">
        <v>2028.85</v>
      </c>
      <c r="F3764" s="12" t="n">
        <v>6194.7</v>
      </c>
      <c r="G3764" s="14">
        <f>E3764/SUM(E$2:E$4165)</f>
        <v/>
      </c>
      <c r="H3764" s="14">
        <f>H3763+G3764</f>
        <v/>
      </c>
      <c r="I3764" s="5">
        <f>IF(H3764&lt;=p_rot_a,"A",IF(H3764&lt;=p_rot_b,"B","C"))</f>
        <v/>
      </c>
      <c r="J3764" s="5" t="inlineStr">
        <is>
          <t>NO</t>
        </is>
      </c>
    </row>
    <row r="3765">
      <c r="A3765" s="5" t="inlineStr">
        <is>
          <t>420420904</t>
        </is>
      </c>
      <c r="B3765" s="5" t="inlineStr">
        <is>
          <t>PROTECTO METALTEC 3EN1 PROTECTO VERDE BRONCE T-80 1/4 GL (0.946L)</t>
        </is>
      </c>
      <c r="C3765" s="5" t="inlineStr">
        <is>
          <t>SIN CATEGORIA</t>
        </is>
      </c>
      <c r="D3765" s="11" t="n">
        <v>1</v>
      </c>
      <c r="E3765" s="12" t="n">
        <v>2015.36</v>
      </c>
      <c r="F3765" s="12" t="n">
        <v>6124.38</v>
      </c>
      <c r="G3765" s="14">
        <f>E3765/SUM(E$2:E$4165)</f>
        <v/>
      </c>
      <c r="H3765" s="14">
        <f>H3764+G3765</f>
        <v/>
      </c>
      <c r="I3765" s="5">
        <f>IF(H3765&lt;=p_rot_a,"A",IF(H3765&lt;=p_rot_b,"B","C"))</f>
        <v/>
      </c>
      <c r="J3765" s="5" t="inlineStr">
        <is>
          <t>NO</t>
        </is>
      </c>
    </row>
    <row r="3766">
      <c r="A3766" s="5" t="inlineStr">
        <is>
          <t>73047</t>
        </is>
      </c>
      <c r="B3766" s="5" t="inlineStr">
        <is>
          <t>TOTAL DESATORNILLADOR PLANO SAPITA THT266038</t>
        </is>
      </c>
      <c r="C3766" s="5" t="inlineStr">
        <is>
          <t>FERRETERIA GENERAL</t>
        </is>
      </c>
      <c r="D3766" s="11" t="n">
        <v>4</v>
      </c>
      <c r="E3766" s="12" t="n">
        <v>2014.92</v>
      </c>
      <c r="F3766" s="12" t="n">
        <v>4029.84</v>
      </c>
      <c r="G3766" s="14">
        <f>E3766/SUM(E$2:E$4165)</f>
        <v/>
      </c>
      <c r="H3766" s="14">
        <f>H3765+G3766</f>
        <v/>
      </c>
      <c r="I3766" s="5">
        <f>IF(H3766&lt;=p_rot_a,"A",IF(H3766&lt;=p_rot_b,"B","C"))</f>
        <v/>
      </c>
      <c r="J3766" s="5" t="inlineStr">
        <is>
          <t>NO</t>
        </is>
      </c>
    </row>
    <row r="3767">
      <c r="A3767" s="5" t="inlineStr">
        <is>
          <t>24352</t>
        </is>
      </c>
      <c r="B3767" s="5" t="inlineStr">
        <is>
          <t>TOTAL RATCH 3/8 THT106386</t>
        </is>
      </c>
      <c r="C3767" s="5" t="inlineStr">
        <is>
          <t>FERRETERIA GENERAL</t>
        </is>
      </c>
      <c r="D3767" s="11" t="n">
        <v>2</v>
      </c>
      <c r="E3767" s="12" t="n">
        <v>2000.14</v>
      </c>
      <c r="F3767" s="12" t="n">
        <v>7277.56</v>
      </c>
      <c r="G3767" s="14">
        <f>E3767/SUM(E$2:E$4165)</f>
        <v/>
      </c>
      <c r="H3767" s="14">
        <f>H3766+G3767</f>
        <v/>
      </c>
      <c r="I3767" s="5">
        <f>IF(H3767&lt;=p_rot_a,"A",IF(H3767&lt;=p_rot_b,"B","C"))</f>
        <v/>
      </c>
      <c r="J3767" s="5" t="inlineStr">
        <is>
          <t>NO</t>
        </is>
      </c>
    </row>
    <row r="3768">
      <c r="A3768" s="5" t="inlineStr">
        <is>
          <t>351100300991702</t>
        </is>
      </c>
      <c r="B3768" s="5" t="inlineStr">
        <is>
          <t>VOLTECK EXTENSION 3M BLANCA</t>
        </is>
      </c>
      <c r="C3768" s="5" t="inlineStr">
        <is>
          <t>ACCESORIOS ELECTRICOS Y CABLES</t>
        </is>
      </c>
      <c r="D3768" s="11" t="n">
        <v>4</v>
      </c>
      <c r="E3768" s="12" t="n">
        <v>1994.67</v>
      </c>
      <c r="F3768" s="12" t="n">
        <v>5319.12</v>
      </c>
      <c r="G3768" s="14">
        <f>E3768/SUM(E$2:E$4165)</f>
        <v/>
      </c>
      <c r="H3768" s="14">
        <f>H3767+G3768</f>
        <v/>
      </c>
      <c r="I3768" s="5">
        <f>IF(H3768&lt;=p_rot_a,"A",IF(H3768&lt;=p_rot_b,"B","C"))</f>
        <v/>
      </c>
      <c r="J3768" s="5" t="inlineStr">
        <is>
          <t>NO</t>
        </is>
      </c>
    </row>
    <row r="3769">
      <c r="A3769" s="5" t="inlineStr">
        <is>
          <t>351100300991055</t>
        </is>
      </c>
      <c r="B3769" s="5" t="inlineStr">
        <is>
          <t>SEMILLA DE CHILE JALAPENO SUPLIJARDINES 0126000000200</t>
        </is>
      </c>
      <c r="C3769" s="5" t="inlineStr">
        <is>
          <t>FERRETERIA GENERAL</t>
        </is>
      </c>
      <c r="D3769" s="11" t="n">
        <v>6</v>
      </c>
      <c r="E3769" s="12" t="n">
        <v>1989.41</v>
      </c>
      <c r="F3769" s="12" t="n">
        <v>7048.61</v>
      </c>
      <c r="G3769" s="14">
        <f>E3769/SUM(E$2:E$4165)</f>
        <v/>
      </c>
      <c r="H3769" s="14">
        <f>H3768+G3769</f>
        <v/>
      </c>
      <c r="I3769" s="5">
        <f>IF(H3769&lt;=p_rot_a,"A",IF(H3769&lt;=p_rot_b,"B","C"))</f>
        <v/>
      </c>
      <c r="J3769" s="5" t="inlineStr">
        <is>
          <t>NO</t>
        </is>
      </c>
    </row>
    <row r="3770">
      <c r="A3770" s="5" t="inlineStr">
        <is>
          <t>7748</t>
        </is>
      </c>
      <c r="B3770" s="5" t="inlineStr">
        <is>
          <t>CONECTOR BARRIL #0/3</t>
        </is>
      </c>
      <c r="C3770" s="5" t="inlineStr">
        <is>
          <t>SIN CATEGORIA</t>
        </is>
      </c>
      <c r="D3770" s="11" t="n">
        <v>2</v>
      </c>
      <c r="E3770" s="12" t="n">
        <v>1975.31</v>
      </c>
      <c r="F3770" s="12" t="n">
        <v>7485.31</v>
      </c>
      <c r="G3770" s="14">
        <f>E3770/SUM(E$2:E$4165)</f>
        <v/>
      </c>
      <c r="H3770" s="14">
        <f>H3769+G3770</f>
        <v/>
      </c>
      <c r="I3770" s="5">
        <f>IF(H3770&lt;=p_rot_a,"A",IF(H3770&lt;=p_rot_b,"B","C"))</f>
        <v/>
      </c>
      <c r="J3770" s="5" t="inlineStr">
        <is>
          <t>NO</t>
        </is>
      </c>
    </row>
    <row r="3771">
      <c r="A3771" s="5" t="inlineStr">
        <is>
          <t>73203</t>
        </is>
      </c>
      <c r="B3771" s="5" t="inlineStr">
        <is>
          <t>CHISPA 10MM RUBI</t>
        </is>
      </c>
      <c r="C3771" s="5" t="inlineStr">
        <is>
          <t>FERRETERIA GENERAL</t>
        </is>
      </c>
      <c r="D3771" s="11" t="n">
        <v>1</v>
      </c>
      <c r="E3771" s="12" t="n">
        <v>1974.95</v>
      </c>
      <c r="F3771" s="12" t="n">
        <v>7716.08</v>
      </c>
      <c r="G3771" s="14">
        <f>E3771/SUM(E$2:E$4165)</f>
        <v/>
      </c>
      <c r="H3771" s="14">
        <f>H3770+G3771</f>
        <v/>
      </c>
      <c r="I3771" s="5">
        <f>IF(H3771&lt;=p_rot_a,"A",IF(H3771&lt;=p_rot_b,"B","C"))</f>
        <v/>
      </c>
      <c r="J3771" s="5" t="inlineStr">
        <is>
          <t>NO</t>
        </is>
      </c>
    </row>
    <row r="3772">
      <c r="A3772" s="5" t="inlineStr">
        <is>
          <t>25886</t>
        </is>
      </c>
      <c r="B3772" s="5" t="inlineStr">
        <is>
          <t>PICO SOLO 5LBS ARSA</t>
        </is>
      </c>
      <c r="C3772" s="5" t="inlineStr">
        <is>
          <t>FERRETERIA GENERAL</t>
        </is>
      </c>
      <c r="D3772" s="11" t="n">
        <v>1</v>
      </c>
      <c r="E3772" s="12" t="n">
        <v>1971.75</v>
      </c>
      <c r="F3772" s="12" t="n">
        <v>7088.5</v>
      </c>
      <c r="G3772" s="14">
        <f>E3772/SUM(E$2:E$4165)</f>
        <v/>
      </c>
      <c r="H3772" s="14">
        <f>H3771+G3772</f>
        <v/>
      </c>
      <c r="I3772" s="5">
        <f>IF(H3772&lt;=p_rot_a,"A",IF(H3772&lt;=p_rot_b,"B","C"))</f>
        <v/>
      </c>
      <c r="J3772" s="5" t="inlineStr">
        <is>
          <t>NO</t>
        </is>
      </c>
    </row>
    <row r="3773">
      <c r="A3773" s="5" t="inlineStr">
        <is>
          <t>72417</t>
        </is>
      </c>
      <c r="B3773" s="5" t="inlineStr">
        <is>
          <t>SIFON REDONDO  2 1/4 PLASTICO</t>
        </is>
      </c>
      <c r="C3773" s="5" t="inlineStr">
        <is>
          <t>FERRETERIA GENERAL</t>
        </is>
      </c>
      <c r="D3773" s="11" t="n">
        <v>6</v>
      </c>
      <c r="E3773" s="12" t="n">
        <v>1964.28</v>
      </c>
      <c r="F3773" s="12" t="n">
        <v>6874.96</v>
      </c>
      <c r="G3773" s="14">
        <f>E3773/SUM(E$2:E$4165)</f>
        <v/>
      </c>
      <c r="H3773" s="14">
        <f>H3772+G3773</f>
        <v/>
      </c>
      <c r="I3773" s="5">
        <f>IF(H3773&lt;=p_rot_a,"A",IF(H3773&lt;=p_rot_b,"B","C"))</f>
        <v/>
      </c>
      <c r="J3773" s="5" t="inlineStr">
        <is>
          <t>NO</t>
        </is>
      </c>
    </row>
    <row r="3774">
      <c r="A3774" s="5" t="inlineStr">
        <is>
          <t>7834</t>
        </is>
      </c>
      <c r="B3774" s="5" t="inlineStr">
        <is>
          <t>$$ TUBO FLUORECENTE 20W F20T12 LUZ DIA</t>
        </is>
      </c>
      <c r="C3774" s="5" t="inlineStr">
        <is>
          <t>ACCESORIOS ELECTRICOS Y CABLES</t>
        </is>
      </c>
      <c r="D3774" s="11" t="n">
        <v>7</v>
      </c>
      <c r="E3774" s="12" t="n">
        <v>1955.51</v>
      </c>
      <c r="F3774" s="12" t="n">
        <v>7101.56</v>
      </c>
      <c r="G3774" s="14">
        <f>E3774/SUM(E$2:E$4165)</f>
        <v/>
      </c>
      <c r="H3774" s="14">
        <f>H3773+G3774</f>
        <v/>
      </c>
      <c r="I3774" s="5">
        <f>IF(H3774&lt;=p_rot_a,"A",IF(H3774&lt;=p_rot_b,"B","C"))</f>
        <v/>
      </c>
      <c r="J3774" s="5" t="inlineStr">
        <is>
          <t>NO</t>
        </is>
      </c>
    </row>
    <row r="3775">
      <c r="A3775" s="5" t="inlineStr">
        <is>
          <t>351100300991141</t>
        </is>
      </c>
      <c r="B3775" s="5" t="inlineStr">
        <is>
          <t>AGUILA TOMA TV COAXIAL NEGRO 1007BK</t>
        </is>
      </c>
      <c r="C3775" s="5" t="inlineStr">
        <is>
          <t>ACCESORIOS ELECTRICOS Y CABLES</t>
        </is>
      </c>
      <c r="D3775" s="11" t="n">
        <v>5</v>
      </c>
      <c r="E3775" s="12" t="n">
        <v>1951.84</v>
      </c>
      <c r="F3775" s="12" t="n">
        <v>6831.44</v>
      </c>
      <c r="G3775" s="14">
        <f>E3775/SUM(E$2:E$4165)</f>
        <v/>
      </c>
      <c r="H3775" s="14">
        <f>H3774+G3775</f>
        <v/>
      </c>
      <c r="I3775" s="5">
        <f>IF(H3775&lt;=p_rot_a,"A",IF(H3775&lt;=p_rot_b,"B","C"))</f>
        <v/>
      </c>
      <c r="J3775" s="5" t="inlineStr">
        <is>
          <t>NO</t>
        </is>
      </c>
    </row>
    <row r="3776">
      <c r="A3776" s="5" t="inlineStr">
        <is>
          <t>30192</t>
        </is>
      </c>
      <c r="B3776" s="5" t="inlineStr">
        <is>
          <t>LORENZETTI RESISTENCIA TRADICADO</t>
        </is>
      </c>
      <c r="C3776" s="5" t="inlineStr">
        <is>
          <t>SIN CATEGORIA</t>
        </is>
      </c>
      <c r="D3776" s="11" t="n">
        <v>1</v>
      </c>
      <c r="E3776" s="12" t="n">
        <v>1951.25</v>
      </c>
      <c r="F3776" s="12" t="n">
        <v>7526.25</v>
      </c>
      <c r="G3776" s="14">
        <f>E3776/SUM(E$2:E$4165)</f>
        <v/>
      </c>
      <c r="H3776" s="14">
        <f>H3775+G3776</f>
        <v/>
      </c>
      <c r="I3776" s="5">
        <f>IF(H3776&lt;=p_rot_a,"A",IF(H3776&lt;=p_rot_b,"B","C"))</f>
        <v/>
      </c>
      <c r="J3776" s="5" t="inlineStr">
        <is>
          <t>NO</t>
        </is>
      </c>
    </row>
    <row r="3777">
      <c r="A3777" s="5" t="inlineStr">
        <is>
          <t>30992920</t>
        </is>
      </c>
      <c r="B3777" s="5" t="inlineStr">
        <is>
          <t>LLAVE CHORRO BRONCE BLISTER AQP-23162</t>
        </is>
      </c>
      <c r="C3777" s="5" t="inlineStr">
        <is>
          <t>IMPORTACION GRIFERIA</t>
        </is>
      </c>
      <c r="D3777" s="11" t="n">
        <v>1</v>
      </c>
      <c r="E3777" s="12" t="n">
        <v>1932.15</v>
      </c>
      <c r="F3777" s="12" t="n">
        <v>3097.35</v>
      </c>
      <c r="G3777" s="14">
        <f>E3777/SUM(E$2:E$4165)</f>
        <v/>
      </c>
      <c r="H3777" s="14">
        <f>H3776+G3777</f>
        <v/>
      </c>
      <c r="I3777" s="5">
        <f>IF(H3777&lt;=p_rot_a,"A",IF(H3777&lt;=p_rot_b,"B","C"))</f>
        <v/>
      </c>
      <c r="J3777" s="5" t="inlineStr">
        <is>
          <t>NO</t>
        </is>
      </c>
    </row>
    <row r="3778">
      <c r="A3778" s="5" t="inlineStr">
        <is>
          <t>351100300991108</t>
        </is>
      </c>
      <c r="B3778" s="5" t="inlineStr">
        <is>
          <t>AKSI BROCA PALETA 3/4</t>
        </is>
      </c>
      <c r="C3778" s="5" t="inlineStr">
        <is>
          <t>FERRETERIA GENERAL</t>
        </is>
      </c>
      <c r="D3778" s="11" t="n">
        <v>6</v>
      </c>
      <c r="E3778" s="12" t="n">
        <v>1897.32</v>
      </c>
      <c r="F3778" s="12" t="n">
        <v>5299.34</v>
      </c>
      <c r="G3778" s="14">
        <f>E3778/SUM(E$2:E$4165)</f>
        <v/>
      </c>
      <c r="H3778" s="14">
        <f>H3777+G3778</f>
        <v/>
      </c>
      <c r="I3778" s="5">
        <f>IF(H3778&lt;=p_rot_a,"A",IF(H3778&lt;=p_rot_b,"B","C"))</f>
        <v/>
      </c>
      <c r="J3778" s="5" t="inlineStr">
        <is>
          <t>NO</t>
        </is>
      </c>
    </row>
    <row r="3779">
      <c r="A3779" s="5" t="inlineStr">
        <is>
          <t>5104</t>
        </is>
      </c>
      <c r="B3779" s="5" t="inlineStr">
        <is>
          <t>ALDABA 5 PULGADAS A05</t>
        </is>
      </c>
      <c r="C3779" s="5" t="inlineStr">
        <is>
          <t>FERRETERIA GENERAL</t>
        </is>
      </c>
      <c r="D3779" s="11" t="n">
        <v>7</v>
      </c>
      <c r="E3779" s="12" t="n">
        <v>1884.06</v>
      </c>
      <c r="F3779" s="12" t="n">
        <v>5924.12</v>
      </c>
      <c r="G3779" s="14">
        <f>E3779/SUM(E$2:E$4165)</f>
        <v/>
      </c>
      <c r="H3779" s="14">
        <f>H3778+G3779</f>
        <v/>
      </c>
      <c r="I3779" s="5">
        <f>IF(H3779&lt;=p_rot_a,"A",IF(H3779&lt;=p_rot_b,"B","C"))</f>
        <v/>
      </c>
      <c r="J3779" s="5" t="inlineStr">
        <is>
          <t>NO</t>
        </is>
      </c>
    </row>
    <row r="3780">
      <c r="A3780" s="5" t="inlineStr">
        <is>
          <t>71829</t>
        </is>
      </c>
      <c r="B3780" s="5" t="inlineStr">
        <is>
          <t>BATERIA RAYOVAC AAA BLISTER</t>
        </is>
      </c>
      <c r="C3780" s="5" t="inlineStr">
        <is>
          <t>FERRETERIA GENERAL</t>
        </is>
      </c>
      <c r="D3780" s="11" t="n">
        <v>8</v>
      </c>
      <c r="E3780" s="12" t="n">
        <v>1882.72</v>
      </c>
      <c r="F3780" s="12" t="n">
        <v>5884.96</v>
      </c>
      <c r="G3780" s="14">
        <f>E3780/SUM(E$2:E$4165)</f>
        <v/>
      </c>
      <c r="H3780" s="14">
        <f>H3779+G3780</f>
        <v/>
      </c>
      <c r="I3780" s="5">
        <f>IF(H3780&lt;=p_rot_a,"A",IF(H3780&lt;=p_rot_b,"B","C"))</f>
        <v/>
      </c>
      <c r="J3780" s="5" t="inlineStr">
        <is>
          <t>NO</t>
        </is>
      </c>
    </row>
    <row r="3781">
      <c r="A3781" s="5" t="inlineStr">
        <is>
          <t>7317</t>
        </is>
      </c>
      <c r="B3781" s="5" t="inlineStr">
        <is>
          <t>BATERIA  AA ALKALINA</t>
        </is>
      </c>
      <c r="C3781" s="5" t="inlineStr">
        <is>
          <t>FERRETERIA GENERAL</t>
        </is>
      </c>
      <c r="D3781" s="11" t="n">
        <v>5</v>
      </c>
      <c r="E3781" s="12" t="n">
        <v>1879.15</v>
      </c>
      <c r="F3781" s="12" t="n">
        <v>4380.55</v>
      </c>
      <c r="G3781" s="14">
        <f>E3781/SUM(E$2:E$4165)</f>
        <v/>
      </c>
      <c r="H3781" s="14">
        <f>H3780+G3781</f>
        <v/>
      </c>
      <c r="I3781" s="5">
        <f>IF(H3781&lt;=p_rot_a,"A",IF(H3781&lt;=p_rot_b,"B","C"))</f>
        <v/>
      </c>
      <c r="J3781" s="5" t="inlineStr">
        <is>
          <t>NO</t>
        </is>
      </c>
    </row>
    <row r="3782">
      <c r="A3782" s="5" t="inlineStr">
        <is>
          <t>72302</t>
        </is>
      </c>
      <c r="B3782" s="5" t="inlineStr">
        <is>
          <t>YEE LAVADORA PLASTICA X6DY</t>
        </is>
      </c>
      <c r="C3782" s="5" t="inlineStr">
        <is>
          <t>FERRETERIA GENERAL</t>
        </is>
      </c>
      <c r="D3782" s="11" t="n">
        <v>5</v>
      </c>
      <c r="E3782" s="12" t="n">
        <v>1874.85</v>
      </c>
      <c r="F3782" s="12" t="n">
        <v>5624.55</v>
      </c>
      <c r="G3782" s="14">
        <f>E3782/SUM(E$2:E$4165)</f>
        <v/>
      </c>
      <c r="H3782" s="14">
        <f>H3781+G3782</f>
        <v/>
      </c>
      <c r="I3782" s="5">
        <f>IF(H3782&lt;=p_rot_a,"A",IF(H3782&lt;=p_rot_b,"B","C"))</f>
        <v/>
      </c>
      <c r="J3782" s="5" t="inlineStr">
        <is>
          <t>NO</t>
        </is>
      </c>
    </row>
    <row r="3783">
      <c r="A3783" s="5" t="inlineStr">
        <is>
          <t>9271</t>
        </is>
      </c>
      <c r="B3783" s="5" t="inlineStr">
        <is>
          <t>CODO 3/4 X 45 PVC</t>
        </is>
      </c>
      <c r="C3783" s="5" t="inlineStr">
        <is>
          <t>TUBERIA PVC, CANOAS Y ACCESORIOS</t>
        </is>
      </c>
      <c r="D3783" s="11" t="n">
        <v>10</v>
      </c>
      <c r="E3783" s="12" t="n">
        <v>1874.27</v>
      </c>
      <c r="F3783" s="12" t="n">
        <v>4690</v>
      </c>
      <c r="G3783" s="14">
        <f>E3783/SUM(E$2:E$4165)</f>
        <v/>
      </c>
      <c r="H3783" s="14">
        <f>H3782+G3783</f>
        <v/>
      </c>
      <c r="I3783" s="5">
        <f>IF(H3783&lt;=p_rot_a,"A",IF(H3783&lt;=p_rot_b,"B","C"))</f>
        <v/>
      </c>
      <c r="J3783" s="5" t="inlineStr">
        <is>
          <t>NO</t>
        </is>
      </c>
    </row>
    <row r="3784">
      <c r="A3784" s="5" t="inlineStr">
        <is>
          <t>351100300992902</t>
        </is>
      </c>
      <c r="B3784" s="5" t="inlineStr">
        <is>
          <t>LAMPARA PANEL LED EMPOTRAR REDONDA 12W 4000K LUZ CALIDA</t>
        </is>
      </c>
      <c r="C3784" s="5" t="inlineStr">
        <is>
          <t>BOMBILLOS Y LAMPARAS</t>
        </is>
      </c>
      <c r="D3784" s="11" t="n">
        <v>1</v>
      </c>
      <c r="E3784" s="12" t="n">
        <v>1871.25</v>
      </c>
      <c r="F3784" s="12" t="n">
        <v>2971.98</v>
      </c>
      <c r="G3784" s="14">
        <f>E3784/SUM(E$2:E$4165)</f>
        <v/>
      </c>
      <c r="H3784" s="14">
        <f>H3783+G3784</f>
        <v/>
      </c>
      <c r="I3784" s="5">
        <f>IF(H3784&lt;=p_rot_a,"A",IF(H3784&lt;=p_rot_b,"B","C"))</f>
        <v/>
      </c>
      <c r="J3784" s="5" t="inlineStr">
        <is>
          <t>NO</t>
        </is>
      </c>
    </row>
    <row r="3785">
      <c r="A3785" s="5" t="inlineStr">
        <is>
          <t>30279</t>
        </is>
      </c>
      <c r="B3785" s="5" t="inlineStr">
        <is>
          <t>TANIA BREAKER 1X20</t>
        </is>
      </c>
      <c r="C3785" s="5" t="inlineStr">
        <is>
          <t>ACCESORIOS ELECTRICOS Y CABLES</t>
        </is>
      </c>
      <c r="D3785" s="11" t="n">
        <v>2</v>
      </c>
      <c r="E3785" s="12" t="n">
        <v>1862.6</v>
      </c>
      <c r="F3785" s="12" t="n">
        <v>7333.17</v>
      </c>
      <c r="G3785" s="14">
        <f>E3785/SUM(E$2:E$4165)</f>
        <v/>
      </c>
      <c r="H3785" s="14">
        <f>H3784+G3785</f>
        <v/>
      </c>
      <c r="I3785" s="5">
        <f>IF(H3785&lt;=p_rot_a,"A",IF(H3785&lt;=p_rot_b,"B","C"))</f>
        <v/>
      </c>
      <c r="J3785" s="5" t="inlineStr">
        <is>
          <t>NO</t>
        </is>
      </c>
    </row>
    <row r="3786">
      <c r="A3786" s="5" t="inlineStr">
        <is>
          <t>351100300992047</t>
        </is>
      </c>
      <c r="B3786" s="5" t="inlineStr">
        <is>
          <t>PRETUL MANGUERA 20M 3 CAPAS REFORZZADA MAN-20X1/2PR</t>
        </is>
      </c>
      <c r="C3786" s="5" t="inlineStr">
        <is>
          <t>FERRETERIA GENERAL</t>
        </is>
      </c>
      <c r="D3786" s="11" t="n">
        <v>1</v>
      </c>
      <c r="E3786" s="12" t="n">
        <v>1856.77</v>
      </c>
      <c r="F3786" s="12" t="n">
        <v>6498.7</v>
      </c>
      <c r="G3786" s="14">
        <f>E3786/SUM(E$2:E$4165)</f>
        <v/>
      </c>
      <c r="H3786" s="14">
        <f>H3785+G3786</f>
        <v/>
      </c>
      <c r="I3786" s="5">
        <f>IF(H3786&lt;=p_rot_a,"A",IF(H3786&lt;=p_rot_b,"B","C"))</f>
        <v/>
      </c>
      <c r="J3786" s="5" t="inlineStr">
        <is>
          <t>NO</t>
        </is>
      </c>
    </row>
    <row r="3787">
      <c r="A3787" s="5" t="inlineStr">
        <is>
          <t>771</t>
        </is>
      </c>
      <c r="B3787" s="5" t="inlineStr">
        <is>
          <t>TRUPER BROCA PALETA 1 BPT-11384</t>
        </is>
      </c>
      <c r="C3787" s="5" t="inlineStr">
        <is>
          <t>FERRETERIA GENERAL</t>
        </is>
      </c>
      <c r="D3787" s="11" t="n">
        <v>5</v>
      </c>
      <c r="E3787" s="12" t="n">
        <v>1855.77</v>
      </c>
      <c r="F3787" s="12" t="n">
        <v>4633.47</v>
      </c>
      <c r="G3787" s="14">
        <f>E3787/SUM(E$2:E$4165)</f>
        <v/>
      </c>
      <c r="H3787" s="14">
        <f>H3786+G3787</f>
        <v/>
      </c>
      <c r="I3787" s="5">
        <f>IF(H3787&lt;=p_rot_a,"A",IF(H3787&lt;=p_rot_b,"B","C"))</f>
        <v/>
      </c>
      <c r="J3787" s="5" t="inlineStr">
        <is>
          <t>NO</t>
        </is>
      </c>
    </row>
    <row r="3788">
      <c r="A3788" s="5" t="inlineStr">
        <is>
          <t>71486</t>
        </is>
      </c>
      <c r="B3788" s="5" t="inlineStr">
        <is>
          <t>BROCA METAL 9/64 IRWIN</t>
        </is>
      </c>
      <c r="C3788" s="5" t="inlineStr">
        <is>
          <t>FERRETERIA GENERAL</t>
        </is>
      </c>
      <c r="D3788" s="11" t="n">
        <v>5</v>
      </c>
      <c r="E3788" s="12" t="n">
        <v>1854</v>
      </c>
      <c r="F3788" s="12" t="n">
        <v>3564</v>
      </c>
      <c r="G3788" s="14">
        <f>E3788/SUM(E$2:E$4165)</f>
        <v/>
      </c>
      <c r="H3788" s="14">
        <f>H3787+G3788</f>
        <v/>
      </c>
      <c r="I3788" s="5">
        <f>IF(H3788&lt;=p_rot_a,"A",IF(H3788&lt;=p_rot_b,"B","C"))</f>
        <v/>
      </c>
      <c r="J3788" s="5" t="inlineStr">
        <is>
          <t>NO</t>
        </is>
      </c>
    </row>
    <row r="3789">
      <c r="A3789" s="5" t="inlineStr">
        <is>
          <t>13161</t>
        </is>
      </c>
      <c r="B3789" s="5" t="inlineStr">
        <is>
          <t>TOTAL PRENSA EN C 6 THT13161</t>
        </is>
      </c>
      <c r="C3789" s="5" t="inlineStr">
        <is>
          <t>FERRETERIA GENERAL</t>
        </is>
      </c>
      <c r="D3789" s="11" t="n">
        <v>1</v>
      </c>
      <c r="E3789" s="12" t="n">
        <v>1852.4</v>
      </c>
      <c r="F3789" s="12" t="n">
        <v>6483.41</v>
      </c>
      <c r="G3789" s="14">
        <f>E3789/SUM(E$2:E$4165)</f>
        <v/>
      </c>
      <c r="H3789" s="14">
        <f>H3788+G3789</f>
        <v/>
      </c>
      <c r="I3789" s="5">
        <f>IF(H3789&lt;=p_rot_a,"A",IF(H3789&lt;=p_rot_b,"B","C"))</f>
        <v/>
      </c>
      <c r="J3789" s="5" t="inlineStr">
        <is>
          <t>NO</t>
        </is>
      </c>
    </row>
    <row r="3790">
      <c r="A3790" s="5" t="inlineStr">
        <is>
          <t>9150</t>
        </is>
      </c>
      <c r="B3790" s="5" t="inlineStr">
        <is>
          <t>$$ VIEJO UNION CONDUIT 1 LIVIANO</t>
        </is>
      </c>
      <c r="C3790" s="5" t="inlineStr">
        <is>
          <t>ACCESORIOS ELECTRICOS Y CABLES</t>
        </is>
      </c>
      <c r="D3790" s="11" t="n">
        <v>24</v>
      </c>
      <c r="E3790" s="12" t="n">
        <v>1844.81</v>
      </c>
      <c r="F3790" s="12" t="n">
        <v>3716.81</v>
      </c>
      <c r="G3790" s="14">
        <f>E3790/SUM(E$2:E$4165)</f>
        <v/>
      </c>
      <c r="H3790" s="14">
        <f>H3789+G3790</f>
        <v/>
      </c>
      <c r="I3790" s="5">
        <f>IF(H3790&lt;=p_rot_a,"A",IF(H3790&lt;=p_rot_b,"B","C"))</f>
        <v/>
      </c>
      <c r="J3790" s="5" t="inlineStr">
        <is>
          <t>NO</t>
        </is>
      </c>
    </row>
    <row r="3791">
      <c r="A3791" s="5" t="inlineStr">
        <is>
          <t>7883</t>
        </is>
      </c>
      <c r="B3791" s="5" t="inlineStr">
        <is>
          <t>BOYA PLASTICA 4 FAMA  9714</t>
        </is>
      </c>
      <c r="C3791" s="5" t="inlineStr">
        <is>
          <t>FERRETERIA GENERAL</t>
        </is>
      </c>
      <c r="D3791" s="11" t="n">
        <v>5</v>
      </c>
      <c r="E3791" s="12" t="n">
        <v>1832.06</v>
      </c>
      <c r="F3791" s="12" t="n">
        <v>3078.77</v>
      </c>
      <c r="G3791" s="14">
        <f>E3791/SUM(E$2:E$4165)</f>
        <v/>
      </c>
      <c r="H3791" s="14">
        <f>H3790+G3791</f>
        <v/>
      </c>
      <c r="I3791" s="5">
        <f>IF(H3791&lt;=p_rot_a,"A",IF(H3791&lt;=p_rot_b,"B","C"))</f>
        <v/>
      </c>
      <c r="J3791" s="5" t="inlineStr">
        <is>
          <t>NO</t>
        </is>
      </c>
    </row>
    <row r="3792">
      <c r="A3792" s="5" t="inlineStr">
        <is>
          <t>30265</t>
        </is>
      </c>
      <c r="B3792" s="5" t="inlineStr">
        <is>
          <t>AGUILA PUÑO EXTENSION MECANICO #1071</t>
        </is>
      </c>
      <c r="C3792" s="5" t="inlineStr">
        <is>
          <t>ACCESORIOS ELECTRICOS Y CABLES</t>
        </is>
      </c>
      <c r="D3792" s="11" t="n">
        <v>2</v>
      </c>
      <c r="E3792" s="12" t="n">
        <v>1825.26</v>
      </c>
      <c r="F3792" s="12" t="n">
        <v>6923.76</v>
      </c>
      <c r="G3792" s="14">
        <f>E3792/SUM(E$2:E$4165)</f>
        <v/>
      </c>
      <c r="H3792" s="14">
        <f>H3791+G3792</f>
        <v/>
      </c>
      <c r="I3792" s="5">
        <f>IF(H3792&lt;=p_rot_a,"A",IF(H3792&lt;=p_rot_b,"B","C"))</f>
        <v/>
      </c>
      <c r="J3792" s="5" t="inlineStr">
        <is>
          <t>NO</t>
        </is>
      </c>
    </row>
    <row r="3793">
      <c r="A3793" s="5" t="inlineStr">
        <is>
          <t>151211</t>
        </is>
      </c>
      <c r="B3793" s="5" t="inlineStr">
        <is>
          <t>CABO PICO ARSA 432402</t>
        </is>
      </c>
      <c r="C3793" s="5" t="inlineStr">
        <is>
          <t>FERRETERIA GENERAL</t>
        </is>
      </c>
      <c r="D3793" s="11" t="n">
        <v>2</v>
      </c>
      <c r="E3793" s="12" t="n">
        <v>1818.92</v>
      </c>
      <c r="F3793" s="12" t="n">
        <v>7378.76</v>
      </c>
      <c r="G3793" s="14">
        <f>E3793/SUM(E$2:E$4165)</f>
        <v/>
      </c>
      <c r="H3793" s="14">
        <f>H3792+G3793</f>
        <v/>
      </c>
      <c r="I3793" s="5">
        <f>IF(H3793&lt;=p_rot_a,"A",IF(H3793&lt;=p_rot_b,"B","C"))</f>
        <v/>
      </c>
      <c r="J3793" s="5" t="inlineStr">
        <is>
          <t>NO</t>
        </is>
      </c>
    </row>
    <row r="3794">
      <c r="A3794" s="5" t="inlineStr">
        <is>
          <t>420420974</t>
        </is>
      </c>
      <c r="B3794" s="5" t="inlineStr">
        <is>
          <t>PROTECTO CORROTEC MATE ROJO OXIDO 6515 1/4 GL (0.946L)</t>
        </is>
      </c>
      <c r="C3794" s="5" t="inlineStr">
        <is>
          <t>SIN CATEGORIA</t>
        </is>
      </c>
      <c r="D3794" s="11" t="n">
        <v>1</v>
      </c>
      <c r="E3794" s="12" t="n">
        <v>1817.49</v>
      </c>
      <c r="F3794" s="12" t="n">
        <v>5119.61</v>
      </c>
      <c r="G3794" s="14">
        <f>E3794/SUM(E$2:E$4165)</f>
        <v/>
      </c>
      <c r="H3794" s="14">
        <f>H3793+G3794</f>
        <v/>
      </c>
      <c r="I3794" s="5">
        <f>IF(H3794&lt;=p_rot_a,"A",IF(H3794&lt;=p_rot_b,"B","C"))</f>
        <v/>
      </c>
      <c r="J3794" s="5" t="inlineStr">
        <is>
          <t>NO</t>
        </is>
      </c>
    </row>
    <row r="3795">
      <c r="A3795" s="5" t="inlineStr">
        <is>
          <t>7726</t>
        </is>
      </c>
      <c r="B3795" s="5" t="inlineStr">
        <is>
          <t xml:space="preserve">MASKING 3/4 </t>
        </is>
      </c>
      <c r="C3795" s="5" t="inlineStr">
        <is>
          <t>FERRETERIA GENERAL</t>
        </is>
      </c>
      <c r="D3795" s="11" t="n">
        <v>9</v>
      </c>
      <c r="E3795" s="12" t="n">
        <v>1809.81</v>
      </c>
      <c r="F3795" s="12" t="n">
        <v>4025.7</v>
      </c>
      <c r="G3795" s="14">
        <f>E3795/SUM(E$2:E$4165)</f>
        <v/>
      </c>
      <c r="H3795" s="14">
        <f>H3794+G3795</f>
        <v/>
      </c>
      <c r="I3795" s="5">
        <f>IF(H3795&lt;=p_rot_a,"A",IF(H3795&lt;=p_rot_b,"B","C"))</f>
        <v/>
      </c>
      <c r="J3795" s="5" t="inlineStr">
        <is>
          <t>NO</t>
        </is>
      </c>
    </row>
    <row r="3796">
      <c r="A3796" s="5" t="inlineStr">
        <is>
          <t>72459</t>
        </is>
      </c>
      <c r="B3796" s="5" t="inlineStr">
        <is>
          <t>GRAPA CON CLAVO 6MM 100UNDS</t>
        </is>
      </c>
      <c r="C3796" s="5" t="inlineStr">
        <is>
          <t>FERRETERIA GENERAL</t>
        </is>
      </c>
      <c r="D3796" s="11" t="n">
        <v>7</v>
      </c>
      <c r="E3796" s="12" t="n">
        <v>1808.31</v>
      </c>
      <c r="F3796" s="12" t="n">
        <v>6493.04</v>
      </c>
      <c r="G3796" s="14">
        <f>E3796/SUM(E$2:E$4165)</f>
        <v/>
      </c>
      <c r="H3796" s="14">
        <f>H3795+G3796</f>
        <v/>
      </c>
      <c r="I3796" s="5">
        <f>IF(H3796&lt;=p_rot_a,"A",IF(H3796&lt;=p_rot_b,"B","C"))</f>
        <v/>
      </c>
      <c r="J3796" s="5" t="inlineStr">
        <is>
          <t>NO</t>
        </is>
      </c>
    </row>
    <row r="3797">
      <c r="A3797" s="5" t="inlineStr">
        <is>
          <t>4532523</t>
        </is>
      </c>
      <c r="B3797" s="5" t="inlineStr">
        <is>
          <t>TERMINAL ELEC HORQUILLA AMARILLA</t>
        </is>
      </c>
      <c r="C3797" s="5" t="inlineStr">
        <is>
          <t>ACCESORIOS ELECTRICOS Y CABLES</t>
        </is>
      </c>
      <c r="D3797" s="11" t="n">
        <v>14</v>
      </c>
      <c r="E3797" s="12" t="n">
        <v>1797.02</v>
      </c>
      <c r="F3797" s="12" t="n">
        <v>1984.88</v>
      </c>
      <c r="G3797" s="14">
        <f>E3797/SUM(E$2:E$4165)</f>
        <v/>
      </c>
      <c r="H3797" s="14">
        <f>H3796+G3797</f>
        <v/>
      </c>
      <c r="I3797" s="5">
        <f>IF(H3797&lt;=p_rot_a,"A",IF(H3797&lt;=p_rot_b,"B","C"))</f>
        <v/>
      </c>
      <c r="J3797" s="5" t="inlineStr">
        <is>
          <t>NO</t>
        </is>
      </c>
    </row>
    <row r="3798">
      <c r="A3798" s="5" t="inlineStr">
        <is>
          <t>351100300990682</t>
        </is>
      </c>
      <c r="B3798" s="5" t="inlineStr">
        <is>
          <t>SEMILLA DE GIRASOL SUPLIJARDINES</t>
        </is>
      </c>
      <c r="C3798" s="5" t="inlineStr">
        <is>
          <t>FERRETERIA GENERAL</t>
        </is>
      </c>
      <c r="D3798" s="11" t="n">
        <v>6</v>
      </c>
      <c r="E3798" s="12" t="n">
        <v>1795.37</v>
      </c>
      <c r="F3798" s="12" t="n">
        <v>6593.45</v>
      </c>
      <c r="G3798" s="14">
        <f>E3798/SUM(E$2:E$4165)</f>
        <v/>
      </c>
      <c r="H3798" s="14">
        <f>H3797+G3798</f>
        <v/>
      </c>
      <c r="I3798" s="5">
        <f>IF(H3798&lt;=p_rot_a,"A",IF(H3798&lt;=p_rot_b,"B","C"))</f>
        <v/>
      </c>
      <c r="J3798" s="5" t="inlineStr">
        <is>
          <t>NO</t>
        </is>
      </c>
    </row>
    <row r="3799">
      <c r="A3799" s="5" t="inlineStr">
        <is>
          <t>25904</t>
        </is>
      </c>
      <c r="B3799" s="5" t="inlineStr">
        <is>
          <t>FLANGER PLASTICO 1 P/TUBO</t>
        </is>
      </c>
      <c r="C3799" s="5" t="inlineStr">
        <is>
          <t>FERRETERIA GENERAL</t>
        </is>
      </c>
      <c r="D3799" s="11" t="n">
        <v>9</v>
      </c>
      <c r="E3799" s="12" t="n">
        <v>1793.62</v>
      </c>
      <c r="F3799" s="12" t="n">
        <v>6086.82</v>
      </c>
      <c r="G3799" s="14">
        <f>E3799/SUM(E$2:E$4165)</f>
        <v/>
      </c>
      <c r="H3799" s="14">
        <f>H3798+G3799</f>
        <v/>
      </c>
      <c r="I3799" s="5">
        <f>IF(H3799&lt;=p_rot_a,"A",IF(H3799&lt;=p_rot_b,"B","C"))</f>
        <v/>
      </c>
      <c r="J3799" s="5" t="inlineStr">
        <is>
          <t>NO</t>
        </is>
      </c>
    </row>
    <row r="3800">
      <c r="A3800" s="5" t="inlineStr">
        <is>
          <t>7307</t>
        </is>
      </c>
      <c r="B3800" s="5" t="inlineStr">
        <is>
          <t>TOTAL PROBADOR CORRIENTE DESATORNILLADOR THT291408</t>
        </is>
      </c>
      <c r="C3800" s="5" t="inlineStr">
        <is>
          <t>FERRETERIA GENERAL</t>
        </is>
      </c>
      <c r="D3800" s="11" t="n">
        <v>7</v>
      </c>
      <c r="E3800" s="12" t="n">
        <v>1792.44</v>
      </c>
      <c r="F3800" s="12" t="n">
        <v>3779.82</v>
      </c>
      <c r="G3800" s="14">
        <f>E3800/SUM(E$2:E$4165)</f>
        <v/>
      </c>
      <c r="H3800" s="14">
        <f>H3799+G3800</f>
        <v/>
      </c>
      <c r="I3800" s="5">
        <f>IF(H3800&lt;=p_rot_a,"A",IF(H3800&lt;=p_rot_b,"B","C"))</f>
        <v/>
      </c>
      <c r="J3800" s="5" t="inlineStr">
        <is>
          <t>NO</t>
        </is>
      </c>
    </row>
    <row r="3801">
      <c r="A3801" s="5" t="inlineStr">
        <is>
          <t>351100300991319</t>
        </is>
      </c>
      <c r="B3801" s="5" t="inlineStr">
        <is>
          <t>IRWIN REPUESTO CORTADORA CERAMICA DOBLE IW5871</t>
        </is>
      </c>
      <c r="C3801" s="5" t="inlineStr">
        <is>
          <t>CERAMICAS, AZULEJOS, PORCELANATOS</t>
        </is>
      </c>
      <c r="D3801" s="11" t="n">
        <v>1</v>
      </c>
      <c r="E3801" s="12" t="n">
        <v>1791.6</v>
      </c>
      <c r="F3801" s="12" t="n">
        <v>6270.6</v>
      </c>
      <c r="G3801" s="14">
        <f>E3801/SUM(E$2:E$4165)</f>
        <v/>
      </c>
      <c r="H3801" s="14">
        <f>H3800+G3801</f>
        <v/>
      </c>
      <c r="I3801" s="5">
        <f>IF(H3801&lt;=p_rot_a,"A",IF(H3801&lt;=p_rot_b,"B","C"))</f>
        <v/>
      </c>
      <c r="J3801" s="5" t="inlineStr">
        <is>
          <t>NO</t>
        </is>
      </c>
    </row>
    <row r="3802">
      <c r="A3802" s="5" t="inlineStr">
        <is>
          <t>351100300992461</t>
        </is>
      </c>
      <c r="B3802" s="5" t="inlineStr">
        <is>
          <t>VOLTECK EXTENSION VERDE 8M ED-8V</t>
        </is>
      </c>
      <c r="C3802" s="5" t="inlineStr">
        <is>
          <t>ACCESORIOS ELECTRICOS Y CABLES</t>
        </is>
      </c>
      <c r="D3802" s="11" t="n">
        <v>1</v>
      </c>
      <c r="E3802" s="12" t="n">
        <v>1791.16</v>
      </c>
      <c r="F3802" s="12" t="n">
        <v>4030.11</v>
      </c>
      <c r="G3802" s="14">
        <f>E3802/SUM(E$2:E$4165)</f>
        <v/>
      </c>
      <c r="H3802" s="14">
        <f>H3801+G3802</f>
        <v/>
      </c>
      <c r="I3802" s="5">
        <f>IF(H3802&lt;=p_rot_a,"A",IF(H3802&lt;=p_rot_b,"B","C"))</f>
        <v/>
      </c>
      <c r="J3802" s="5" t="inlineStr">
        <is>
          <t>NO</t>
        </is>
      </c>
    </row>
    <row r="3803">
      <c r="A3803" s="5" t="inlineStr">
        <is>
          <t>71386</t>
        </is>
      </c>
      <c r="B3803" s="5" t="inlineStr">
        <is>
          <t>TORNILLO CARROCERIA 5/16 X 1</t>
        </is>
      </c>
      <c r="C3803" s="5" t="inlineStr">
        <is>
          <t>TORNILLERIA</t>
        </is>
      </c>
      <c r="D3803" s="11" t="n">
        <v>56</v>
      </c>
      <c r="E3803" s="12" t="n">
        <v>1772.4</v>
      </c>
      <c r="F3803" s="12" t="n">
        <v>4460.4</v>
      </c>
      <c r="G3803" s="14">
        <f>E3803/SUM(E$2:E$4165)</f>
        <v/>
      </c>
      <c r="H3803" s="14">
        <f>H3802+G3803</f>
        <v/>
      </c>
      <c r="I3803" s="5">
        <f>IF(H3803&lt;=p_rot_a,"A",IF(H3803&lt;=p_rot_b,"B","C"))</f>
        <v/>
      </c>
      <c r="J3803" s="5" t="inlineStr">
        <is>
          <t>NO</t>
        </is>
      </c>
    </row>
    <row r="3804">
      <c r="A3804" s="5" t="inlineStr">
        <is>
          <t>60100001</t>
        </is>
      </c>
      <c r="B3804" s="5" t="inlineStr">
        <is>
          <t>BOMBILLO LED 3W E27 100.240V WELLMAX 2100021</t>
        </is>
      </c>
      <c r="C3804" s="5" t="inlineStr">
        <is>
          <t>BOMBILLOS Y LAMPARAS</t>
        </is>
      </c>
      <c r="D3804" s="11" t="n">
        <v>7</v>
      </c>
      <c r="E3804" s="12" t="n">
        <v>1743.38</v>
      </c>
      <c r="F3804" s="12" t="n">
        <v>4336.28</v>
      </c>
      <c r="G3804" s="14">
        <f>E3804/SUM(E$2:E$4165)</f>
        <v/>
      </c>
      <c r="H3804" s="14">
        <f>H3803+G3804</f>
        <v/>
      </c>
      <c r="I3804" s="5">
        <f>IF(H3804&lt;=p_rot_a,"A",IF(H3804&lt;=p_rot_b,"B","C"))</f>
        <v/>
      </c>
      <c r="J3804" s="5" t="inlineStr">
        <is>
          <t>NO</t>
        </is>
      </c>
    </row>
    <row r="3805">
      <c r="A3805" s="5" t="inlineStr">
        <is>
          <t>7640990560</t>
        </is>
      </c>
      <c r="B3805" s="5" t="inlineStr">
        <is>
          <t>TOTAL ANTEOJO SOLDAR REDONDO TSP303</t>
        </is>
      </c>
      <c r="C3805" s="5" t="inlineStr">
        <is>
          <t>FERRETERIA GENERAL</t>
        </is>
      </c>
      <c r="D3805" s="11" t="n">
        <v>5</v>
      </c>
      <c r="E3805" s="12" t="n">
        <v>1740.94</v>
      </c>
      <c r="F3805" s="12" t="n">
        <v>6186.64</v>
      </c>
      <c r="G3805" s="14">
        <f>E3805/SUM(E$2:E$4165)</f>
        <v/>
      </c>
      <c r="H3805" s="14">
        <f>H3804+G3805</f>
        <v/>
      </c>
      <c r="I3805" s="5">
        <f>IF(H3805&lt;=p_rot_a,"A",IF(H3805&lt;=p_rot_b,"B","C"))</f>
        <v/>
      </c>
      <c r="J3805" s="5" t="inlineStr">
        <is>
          <t>NO</t>
        </is>
      </c>
    </row>
    <row r="3806">
      <c r="A3806" s="5" t="inlineStr">
        <is>
          <t>73353</t>
        </is>
      </c>
      <c r="B3806" s="5" t="inlineStr">
        <is>
          <t>CHALECO SEGURIDAD REFLECTIVO</t>
        </is>
      </c>
      <c r="C3806" s="5" t="inlineStr">
        <is>
          <t>FERRETERIA GENERAL</t>
        </is>
      </c>
      <c r="D3806" s="11" t="n">
        <v>5</v>
      </c>
      <c r="E3806" s="12" t="n">
        <v>1738.88</v>
      </c>
      <c r="F3806" s="12" t="n">
        <v>6484.73</v>
      </c>
      <c r="G3806" s="14">
        <f>E3806/SUM(E$2:E$4165)</f>
        <v/>
      </c>
      <c r="H3806" s="14">
        <f>H3805+G3806</f>
        <v/>
      </c>
      <c r="I3806" s="5">
        <f>IF(H3806&lt;=p_rot_a,"A",IF(H3806&lt;=p_rot_b,"B","C"))</f>
        <v/>
      </c>
      <c r="J3806" s="5" t="inlineStr">
        <is>
          <t>NO</t>
        </is>
      </c>
    </row>
    <row r="3807">
      <c r="A3807" s="5" t="inlineStr">
        <is>
          <t>351100300990792</t>
        </is>
      </c>
      <c r="B3807" s="5" t="inlineStr">
        <is>
          <t>BTICINO LUZICA PLACA CIEGA PU1000</t>
        </is>
      </c>
      <c r="C3807" s="5" t="inlineStr">
        <is>
          <t>ACCESORIOS ELECTRICOS Y CABLES</t>
        </is>
      </c>
      <c r="D3807" s="11" t="n">
        <v>7</v>
      </c>
      <c r="E3807" s="12" t="n">
        <v>1730.78</v>
      </c>
      <c r="F3807" s="12" t="n">
        <v>6057.72</v>
      </c>
      <c r="G3807" s="14">
        <f>E3807/SUM(E$2:E$4165)</f>
        <v/>
      </c>
      <c r="H3807" s="14">
        <f>H3806+G3807</f>
        <v/>
      </c>
      <c r="I3807" s="5">
        <f>IF(H3807&lt;=p_rot_a,"A",IF(H3807&lt;=p_rot_b,"B","C"))</f>
        <v/>
      </c>
      <c r="J3807" s="5" t="inlineStr">
        <is>
          <t>NO</t>
        </is>
      </c>
    </row>
    <row r="3808">
      <c r="A3808" s="5" t="inlineStr">
        <is>
          <t>71930</t>
        </is>
      </c>
      <c r="B3808" s="5" t="inlineStr">
        <is>
          <t>NIPLE 1/2 X 21/2 GALVANIZADO</t>
        </is>
      </c>
      <c r="C3808" s="5" t="inlineStr">
        <is>
          <t>FERRETERIA GENERAL</t>
        </is>
      </c>
      <c r="D3808" s="11" t="n">
        <v>11</v>
      </c>
      <c r="E3808" s="12" t="n">
        <v>1728.86</v>
      </c>
      <c r="F3808" s="12" t="n">
        <v>3489.74</v>
      </c>
      <c r="G3808" s="14">
        <f>E3808/SUM(E$2:E$4165)</f>
        <v/>
      </c>
      <c r="H3808" s="14">
        <f>H3807+G3808</f>
        <v/>
      </c>
      <c r="I3808" s="5">
        <f>IF(H3808&lt;=p_rot_a,"A",IF(H3808&lt;=p_rot_b,"B","C"))</f>
        <v/>
      </c>
      <c r="J3808" s="5" t="inlineStr">
        <is>
          <t>NO</t>
        </is>
      </c>
    </row>
    <row r="3809">
      <c r="A3809" s="5" t="inlineStr">
        <is>
          <t>775</t>
        </is>
      </c>
      <c r="B3809" s="5" t="inlineStr">
        <is>
          <t>TRUPER BROCA PALETA 11/2</t>
        </is>
      </c>
      <c r="C3809" s="5" t="inlineStr">
        <is>
          <t>FERRETERIA GENERAL</t>
        </is>
      </c>
      <c r="D3809" s="11" t="n">
        <v>3</v>
      </c>
      <c r="E3809" s="12" t="n">
        <v>1727.01</v>
      </c>
      <c r="F3809" s="12" t="n">
        <v>4428.5</v>
      </c>
      <c r="G3809" s="14">
        <f>E3809/SUM(E$2:E$4165)</f>
        <v/>
      </c>
      <c r="H3809" s="14">
        <f>H3808+G3809</f>
        <v/>
      </c>
      <c r="I3809" s="5">
        <f>IF(H3809&lt;=p_rot_a,"A",IF(H3809&lt;=p_rot_b,"B","C"))</f>
        <v/>
      </c>
      <c r="J3809" s="5" t="inlineStr">
        <is>
          <t>NO</t>
        </is>
      </c>
    </row>
    <row r="3810">
      <c r="A3810" s="5" t="inlineStr">
        <is>
          <t>32560</t>
        </is>
      </c>
      <c r="B3810" s="5" t="inlineStr">
        <is>
          <t>MAKITA EXTENSION PARA PUNTAS B-48795</t>
        </is>
      </c>
      <c r="C3810" s="5" t="inlineStr">
        <is>
          <t>FERRETERIA GENERAL</t>
        </is>
      </c>
      <c r="D3810" s="11" t="n">
        <v>3</v>
      </c>
      <c r="E3810" s="12" t="n">
        <v>1722.16</v>
      </c>
      <c r="F3810" s="12" t="n">
        <v>6478.16</v>
      </c>
      <c r="G3810" s="14">
        <f>E3810/SUM(E$2:E$4165)</f>
        <v/>
      </c>
      <c r="H3810" s="14">
        <f>H3809+G3810</f>
        <v/>
      </c>
      <c r="I3810" s="5">
        <f>IF(H3810&lt;=p_rot_a,"A",IF(H3810&lt;=p_rot_b,"B","C"))</f>
        <v/>
      </c>
      <c r="J3810" s="5" t="inlineStr">
        <is>
          <t>NO</t>
        </is>
      </c>
    </row>
    <row r="3811">
      <c r="A3811" s="5" t="inlineStr">
        <is>
          <t>252230</t>
        </is>
      </c>
      <c r="B3811" s="5" t="inlineStr">
        <is>
          <t>MAKITA BROCA SIERRA BI METAL 1 3/4 D-21727</t>
        </is>
      </c>
      <c r="C3811" s="5" t="inlineStr">
        <is>
          <t>FERRETERIA GENERAL</t>
        </is>
      </c>
      <c r="D3811" s="11" t="n">
        <v>1</v>
      </c>
      <c r="E3811" s="12" t="n">
        <v>1717.6</v>
      </c>
      <c r="F3811" s="12" t="n">
        <v>6011.6</v>
      </c>
      <c r="G3811" s="14">
        <f>E3811/SUM(E$2:E$4165)</f>
        <v/>
      </c>
      <c r="H3811" s="14">
        <f>H3810+G3811</f>
        <v/>
      </c>
      <c r="I3811" s="5">
        <f>IF(H3811&lt;=p_rot_a,"A",IF(H3811&lt;=p_rot_b,"B","C"))</f>
        <v/>
      </c>
      <c r="J3811" s="5" t="inlineStr">
        <is>
          <t>NO</t>
        </is>
      </c>
    </row>
    <row r="3812">
      <c r="A3812" s="5" t="inlineStr">
        <is>
          <t>990580</t>
        </is>
      </c>
      <c r="B3812" s="5" t="inlineStr">
        <is>
          <t>BISAGRA OCULTA SEMICURVA PEQUEÑA</t>
        </is>
      </c>
      <c r="C3812" s="5" t="inlineStr">
        <is>
          <t>FERRETERIA GENERAL</t>
        </is>
      </c>
      <c r="D3812" s="11" t="n">
        <v>5</v>
      </c>
      <c r="E3812" s="12" t="n">
        <v>1714.72</v>
      </c>
      <c r="F3812" s="12" t="n">
        <v>2986.66</v>
      </c>
      <c r="G3812" s="14">
        <f>E3812/SUM(E$2:E$4165)</f>
        <v/>
      </c>
      <c r="H3812" s="14">
        <f>H3811+G3812</f>
        <v/>
      </c>
      <c r="I3812" s="5">
        <f>IF(H3812&lt;=p_rot_a,"A",IF(H3812&lt;=p_rot_b,"B","C"))</f>
        <v/>
      </c>
      <c r="J3812" s="5" t="inlineStr">
        <is>
          <t>NO</t>
        </is>
      </c>
    </row>
    <row r="3813">
      <c r="A3813" s="5" t="inlineStr">
        <is>
          <t>306</t>
        </is>
      </c>
      <c r="B3813" s="5" t="inlineStr">
        <is>
          <t>SPLITTER COAXIAL 6 SALIDAS MIYAKO USA M-116</t>
        </is>
      </c>
      <c r="C3813" s="5" t="inlineStr">
        <is>
          <t>FERRETERIA GENERAL</t>
        </is>
      </c>
      <c r="D3813" s="11" t="n">
        <v>1</v>
      </c>
      <c r="E3813" s="12" t="n">
        <v>1714.09</v>
      </c>
      <c r="F3813" s="12" t="n">
        <v>5999.32</v>
      </c>
      <c r="G3813" s="14">
        <f>E3813/SUM(E$2:E$4165)</f>
        <v/>
      </c>
      <c r="H3813" s="14">
        <f>H3812+G3813</f>
        <v/>
      </c>
      <c r="I3813" s="5">
        <f>IF(H3813&lt;=p_rot_a,"A",IF(H3813&lt;=p_rot_b,"B","C"))</f>
        <v/>
      </c>
      <c r="J3813" s="5" t="inlineStr">
        <is>
          <t>NO</t>
        </is>
      </c>
    </row>
    <row r="3814">
      <c r="A3814" s="5" t="inlineStr">
        <is>
          <t>30270</t>
        </is>
      </c>
      <c r="B3814" s="5" t="inlineStr">
        <is>
          <t>BATERIA CUADRADA 9V ALCALINA</t>
        </is>
      </c>
      <c r="C3814" s="5" t="inlineStr">
        <is>
          <t>FERRETERIA GENERAL</t>
        </is>
      </c>
      <c r="D3814" s="11" t="n">
        <v>3</v>
      </c>
      <c r="E3814" s="12" t="n">
        <v>1711.51</v>
      </c>
      <c r="F3814" s="12" t="n">
        <v>6255.34</v>
      </c>
      <c r="G3814" s="14">
        <f>E3814/SUM(E$2:E$4165)</f>
        <v/>
      </c>
      <c r="H3814" s="14">
        <f>H3813+G3814</f>
        <v/>
      </c>
      <c r="I3814" s="5">
        <f>IF(H3814&lt;=p_rot_a,"A",IF(H3814&lt;=p_rot_b,"B","C"))</f>
        <v/>
      </c>
      <c r="J3814" s="5" t="inlineStr">
        <is>
          <t>NO</t>
        </is>
      </c>
    </row>
    <row r="3815">
      <c r="A3815" s="5" t="inlineStr">
        <is>
          <t>71385</t>
        </is>
      </c>
      <c r="B3815" s="5" t="inlineStr">
        <is>
          <t>TORNILLO HEXAGONAL 3/8 X 4</t>
        </is>
      </c>
      <c r="C3815" s="5" t="inlineStr">
        <is>
          <t>TORNILLERIA</t>
        </is>
      </c>
      <c r="D3815" s="11" t="n">
        <v>12</v>
      </c>
      <c r="E3815" s="12" t="n">
        <v>1708.64</v>
      </c>
      <c r="F3815" s="12" t="n">
        <v>3267.28</v>
      </c>
      <c r="G3815" s="14">
        <f>E3815/SUM(E$2:E$4165)</f>
        <v/>
      </c>
      <c r="H3815" s="14">
        <f>H3814+G3815</f>
        <v/>
      </c>
      <c r="I3815" s="5">
        <f>IF(H3815&lt;=p_rot_a,"A",IF(H3815&lt;=p_rot_b,"B","C"))</f>
        <v/>
      </c>
      <c r="J3815" s="5" t="inlineStr">
        <is>
          <t>NO</t>
        </is>
      </c>
    </row>
    <row r="3816">
      <c r="A3816" s="5" t="inlineStr">
        <is>
          <t>420420880</t>
        </is>
      </c>
      <c r="B3816" s="5" t="inlineStr">
        <is>
          <t>PROTECTO MADETEC 9400 MDWB BARNIZ BRILLANTE 1/4 GL (0.946L)</t>
        </is>
      </c>
      <c r="C3816" s="5" t="inlineStr">
        <is>
          <t>SIN CATEGORIA</t>
        </is>
      </c>
      <c r="D3816" s="11" t="n">
        <v>1</v>
      </c>
      <c r="E3816" s="12" t="n">
        <v>1708.41</v>
      </c>
      <c r="F3816" s="12" t="n">
        <v>5979.43</v>
      </c>
      <c r="G3816" s="14">
        <f>E3816/SUM(E$2:E$4165)</f>
        <v/>
      </c>
      <c r="H3816" s="14">
        <f>H3815+G3816</f>
        <v/>
      </c>
      <c r="I3816" s="5">
        <f>IF(H3816&lt;=p_rot_a,"A",IF(H3816&lt;=p_rot_b,"B","C"))</f>
        <v/>
      </c>
      <c r="J3816" s="5" t="inlineStr">
        <is>
          <t>NO</t>
        </is>
      </c>
    </row>
    <row r="3817">
      <c r="A3817" s="5" t="inlineStr">
        <is>
          <t>8676</t>
        </is>
      </c>
      <c r="B3817" s="5" t="inlineStr">
        <is>
          <t>$$ CANDADO YALE 20MM 110-20</t>
        </is>
      </c>
      <c r="C3817" s="5" t="inlineStr">
        <is>
          <t>SIN CATEGORIA</t>
        </is>
      </c>
      <c r="D3817" s="11" t="n">
        <v>1</v>
      </c>
      <c r="E3817" s="12" t="n">
        <v>1703.89</v>
      </c>
      <c r="F3817" s="12" t="n">
        <v>3623.89</v>
      </c>
      <c r="G3817" s="14">
        <f>E3817/SUM(E$2:E$4165)</f>
        <v/>
      </c>
      <c r="H3817" s="14">
        <f>H3816+G3817</f>
        <v/>
      </c>
      <c r="I3817" s="5">
        <f>IF(H3817&lt;=p_rot_a,"A",IF(H3817&lt;=p_rot_b,"B","C"))</f>
        <v/>
      </c>
      <c r="J3817" s="5" t="inlineStr">
        <is>
          <t>NO</t>
        </is>
      </c>
    </row>
    <row r="3818">
      <c r="A3818" s="5" t="inlineStr">
        <is>
          <t>7876867</t>
        </is>
      </c>
      <c r="B3818" s="5" t="inlineStr">
        <is>
          <t>GAZA EMT 1 1/2 DOBLE OREJA</t>
        </is>
      </c>
      <c r="C3818" s="5" t="inlineStr">
        <is>
          <t>ACCESORIOS ELECTRICOS Y CABLES</t>
        </is>
      </c>
      <c r="D3818" s="11" t="n">
        <v>22</v>
      </c>
      <c r="E3818" s="12" t="n">
        <v>1693.8</v>
      </c>
      <c r="F3818" s="12" t="n">
        <v>3701.76</v>
      </c>
      <c r="G3818" s="14">
        <f>E3818/SUM(E$2:E$4165)</f>
        <v/>
      </c>
      <c r="H3818" s="14">
        <f>H3817+G3818</f>
        <v/>
      </c>
      <c r="I3818" s="5">
        <f>IF(H3818&lt;=p_rot_a,"A",IF(H3818&lt;=p_rot_b,"B","C"))</f>
        <v/>
      </c>
      <c r="J3818" s="5" t="inlineStr">
        <is>
          <t>NO</t>
        </is>
      </c>
    </row>
    <row r="3819">
      <c r="A3819" s="5" t="inlineStr">
        <is>
          <t>8300992899</t>
        </is>
      </c>
      <c r="B3819" s="5" t="inlineStr">
        <is>
          <t>TOTAL TIJERA PODAR 8 PULG THTP61083</t>
        </is>
      </c>
      <c r="C3819" s="5" t="inlineStr">
        <is>
          <t>FERRETERIA GENERAL</t>
        </is>
      </c>
      <c r="D3819" s="11" t="n">
        <v>1</v>
      </c>
      <c r="E3819" s="12" t="n">
        <v>1690.85</v>
      </c>
      <c r="F3819" s="12" t="n">
        <v>5072.54</v>
      </c>
      <c r="G3819" s="14">
        <f>E3819/SUM(E$2:E$4165)</f>
        <v/>
      </c>
      <c r="H3819" s="14">
        <f>H3818+G3819</f>
        <v/>
      </c>
      <c r="I3819" s="5">
        <f>IF(H3819&lt;=p_rot_a,"A",IF(H3819&lt;=p_rot_b,"B","C"))</f>
        <v/>
      </c>
      <c r="J3819" s="5" t="inlineStr">
        <is>
          <t>NO</t>
        </is>
      </c>
    </row>
    <row r="3820">
      <c r="A3820" s="5" t="inlineStr">
        <is>
          <t>71884</t>
        </is>
      </c>
      <c r="B3820" s="5" t="inlineStr">
        <is>
          <t>FLANGER PLASTICO 1/2 CERRADO</t>
        </is>
      </c>
      <c r="C3820" s="5" t="inlineStr">
        <is>
          <t>FERRETERIA GENERAL</t>
        </is>
      </c>
      <c r="D3820" s="11" t="n">
        <v>7</v>
      </c>
      <c r="E3820" s="12" t="n">
        <v>1682.16</v>
      </c>
      <c r="F3820" s="12" t="n">
        <v>3377.91</v>
      </c>
      <c r="G3820" s="14">
        <f>E3820/SUM(E$2:E$4165)</f>
        <v/>
      </c>
      <c r="H3820" s="14">
        <f>H3819+G3820</f>
        <v/>
      </c>
      <c r="I3820" s="5">
        <f>IF(H3820&lt;=p_rot_a,"A",IF(H3820&lt;=p_rot_b,"B","C"))</f>
        <v/>
      </c>
      <c r="J3820" s="5" t="inlineStr">
        <is>
          <t>NO</t>
        </is>
      </c>
    </row>
    <row r="3821">
      <c r="A3821" s="5" t="inlineStr">
        <is>
          <t>351100300991987</t>
        </is>
      </c>
      <c r="B3821" s="5" t="inlineStr">
        <is>
          <t>TRUPER CORTACIRCULOS AZULEJO 11/4 COAZ-1-1/4</t>
        </is>
      </c>
      <c r="C3821" s="5" t="inlineStr">
        <is>
          <t>FERRETERIA GENERAL</t>
        </is>
      </c>
      <c r="D3821" s="11" t="n">
        <v>1</v>
      </c>
      <c r="E3821" s="12" t="n">
        <v>1652.06</v>
      </c>
      <c r="F3821" s="12" t="n">
        <v>5782.21</v>
      </c>
      <c r="G3821" s="14">
        <f>E3821/SUM(E$2:E$4165)</f>
        <v/>
      </c>
      <c r="H3821" s="14">
        <f>H3820+G3821</f>
        <v/>
      </c>
      <c r="I3821" s="5">
        <f>IF(H3821&lt;=p_rot_a,"A",IF(H3821&lt;=p_rot_b,"B","C"))</f>
        <v/>
      </c>
      <c r="J3821" s="5" t="inlineStr">
        <is>
          <t>NO</t>
        </is>
      </c>
    </row>
    <row r="3822">
      <c r="A3822" s="5" t="inlineStr">
        <is>
          <t>73955</t>
        </is>
      </c>
      <c r="B3822" s="5" t="inlineStr">
        <is>
          <t>TOTAL LIMATON REDONDO 8 CON PUÑO THT91786</t>
        </is>
      </c>
      <c r="C3822" s="5" t="inlineStr">
        <is>
          <t>FERRETERIA GENERAL</t>
        </is>
      </c>
      <c r="D3822" s="11" t="n">
        <v>3</v>
      </c>
      <c r="E3822" s="12" t="n">
        <v>1650.58</v>
      </c>
      <c r="F3822" s="12" t="n">
        <v>4730.97</v>
      </c>
      <c r="G3822" s="14">
        <f>E3822/SUM(E$2:E$4165)</f>
        <v/>
      </c>
      <c r="H3822" s="14">
        <f>H3821+G3822</f>
        <v/>
      </c>
      <c r="I3822" s="5">
        <f>IF(H3822&lt;=p_rot_a,"A",IF(H3822&lt;=p_rot_b,"B","C"))</f>
        <v/>
      </c>
      <c r="J3822" s="5" t="inlineStr">
        <is>
          <t>NO</t>
        </is>
      </c>
    </row>
    <row r="3823">
      <c r="A3823" s="5" t="inlineStr">
        <is>
          <t>73833</t>
        </is>
      </c>
      <c r="B3823" s="5" t="inlineStr">
        <is>
          <t>AGUILA BLANCO PLACA INTERNET RJ45  PLATA 1015W</t>
        </is>
      </c>
      <c r="C3823" s="5" t="inlineStr">
        <is>
          <t>ACCESORIOS ELECTRICOS Y CABLES</t>
        </is>
      </c>
      <c r="D3823" s="11" t="n">
        <v>2</v>
      </c>
      <c r="E3823" s="12" t="n">
        <v>1647.43</v>
      </c>
      <c r="F3823" s="12" t="n">
        <v>5766.01</v>
      </c>
      <c r="G3823" s="14">
        <f>E3823/SUM(E$2:E$4165)</f>
        <v/>
      </c>
      <c r="H3823" s="14">
        <f>H3822+G3823</f>
        <v/>
      </c>
      <c r="I3823" s="5">
        <f>IF(H3823&lt;=p_rot_a,"A",IF(H3823&lt;=p_rot_b,"B","C"))</f>
        <v/>
      </c>
      <c r="J3823" s="5" t="inlineStr">
        <is>
          <t>NO</t>
        </is>
      </c>
    </row>
    <row r="3824">
      <c r="A3824" s="5" t="inlineStr">
        <is>
          <t>3031</t>
        </is>
      </c>
      <c r="B3824" s="5" t="inlineStr">
        <is>
          <t>BASE FLUORESCENTE 1 PIN #2503/2504 PAR</t>
        </is>
      </c>
      <c r="C3824" s="5" t="inlineStr">
        <is>
          <t>ACCESORIOS ELECTRICOS Y CABLES</t>
        </is>
      </c>
      <c r="D3824" s="11" t="n">
        <v>4</v>
      </c>
      <c r="E3824" s="12" t="n">
        <v>1646.04</v>
      </c>
      <c r="F3824" s="12" t="n">
        <v>4955.76</v>
      </c>
      <c r="G3824" s="14">
        <f>E3824/SUM(E$2:E$4165)</f>
        <v/>
      </c>
      <c r="H3824" s="14">
        <f>H3823+G3824</f>
        <v/>
      </c>
      <c r="I3824" s="5">
        <f>IF(H3824&lt;=p_rot_a,"A",IF(H3824&lt;=p_rot_b,"B","C"))</f>
        <v/>
      </c>
      <c r="J3824" s="5" t="inlineStr">
        <is>
          <t>NO</t>
        </is>
      </c>
    </row>
    <row r="3825">
      <c r="A3825" s="5" t="inlineStr">
        <is>
          <t>72838</t>
        </is>
      </c>
      <c r="B3825" s="5" t="inlineStr">
        <is>
          <t>$$ GAZA SIN FIN 4</t>
        </is>
      </c>
      <c r="C3825" s="5" t="inlineStr">
        <is>
          <t>SIN CATEGORIA</t>
        </is>
      </c>
      <c r="D3825" s="11" t="n">
        <v>9</v>
      </c>
      <c r="E3825" s="12" t="n">
        <v>1644.3</v>
      </c>
      <c r="F3825" s="12" t="n">
        <v>3288.6</v>
      </c>
      <c r="G3825" s="14">
        <f>E3825/SUM(E$2:E$4165)</f>
        <v/>
      </c>
      <c r="H3825" s="14">
        <f>H3824+G3825</f>
        <v/>
      </c>
      <c r="I3825" s="5">
        <f>IF(H3825&lt;=p_rot_a,"A",IF(H3825&lt;=p_rot_b,"B","C"))</f>
        <v/>
      </c>
      <c r="J3825" s="5" t="inlineStr">
        <is>
          <t>NO</t>
        </is>
      </c>
    </row>
    <row r="3826">
      <c r="A3826" s="5" t="inlineStr">
        <is>
          <t>3039798</t>
        </is>
      </c>
      <c r="B3826" s="5" t="inlineStr">
        <is>
          <t>MECATE 3MM POLIETILENO AZUL</t>
        </is>
      </c>
      <c r="C3826" s="5" t="inlineStr">
        <is>
          <t>FERRETERIA GENERAL</t>
        </is>
      </c>
      <c r="D3826" s="11" t="n">
        <v>39</v>
      </c>
      <c r="E3826" s="12" t="n">
        <v>1640.55</v>
      </c>
      <c r="F3826" s="12" t="n">
        <v>2576.55</v>
      </c>
      <c r="G3826" s="14">
        <f>E3826/SUM(E$2:E$4165)</f>
        <v/>
      </c>
      <c r="H3826" s="14">
        <f>H3825+G3826</f>
        <v/>
      </c>
      <c r="I3826" s="5">
        <f>IF(H3826&lt;=p_rot_a,"A",IF(H3826&lt;=p_rot_b,"B","C"))</f>
        <v/>
      </c>
      <c r="J3826" s="5" t="inlineStr">
        <is>
          <t>NO</t>
        </is>
      </c>
    </row>
    <row r="3827">
      <c r="A3827" s="5" t="inlineStr">
        <is>
          <t>351100300990677</t>
        </is>
      </c>
      <c r="B3827" s="5" t="inlineStr">
        <is>
          <t>SEMILLA DE MENTA SUPLIJARDINES</t>
        </is>
      </c>
      <c r="C3827" s="5" t="inlineStr">
        <is>
          <t>FERRETERIA GENERAL</t>
        </is>
      </c>
      <c r="D3827" s="11" t="n">
        <v>5</v>
      </c>
      <c r="E3827" s="12" t="n">
        <v>1637.7</v>
      </c>
      <c r="F3827" s="12" t="n">
        <v>5717.7</v>
      </c>
      <c r="G3827" s="14">
        <f>E3827/SUM(E$2:E$4165)</f>
        <v/>
      </c>
      <c r="H3827" s="14">
        <f>H3826+G3827</f>
        <v/>
      </c>
      <c r="I3827" s="5">
        <f>IF(H3827&lt;=p_rot_a,"A",IF(H3827&lt;=p_rot_b,"B","C"))</f>
        <v/>
      </c>
      <c r="J3827" s="5" t="inlineStr">
        <is>
          <t>NO</t>
        </is>
      </c>
    </row>
    <row r="3828">
      <c r="A3828" s="5" t="inlineStr">
        <is>
          <t>71388</t>
        </is>
      </c>
      <c r="B3828" s="5" t="inlineStr">
        <is>
          <t>TORNILLO CARROCERIA 5/16 X 2</t>
        </is>
      </c>
      <c r="C3828" s="5" t="inlineStr">
        <is>
          <t>TORNILLERIA</t>
        </is>
      </c>
      <c r="D3828" s="11" t="n">
        <v>20</v>
      </c>
      <c r="E3828" s="12" t="n">
        <v>1626.87</v>
      </c>
      <c r="F3828" s="12" t="n">
        <v>2654.87</v>
      </c>
      <c r="G3828" s="14">
        <f>E3828/SUM(E$2:E$4165)</f>
        <v/>
      </c>
      <c r="H3828" s="14">
        <f>H3827+G3828</f>
        <v/>
      </c>
      <c r="I3828" s="5">
        <f>IF(H3828&lt;=p_rot_a,"A",IF(H3828&lt;=p_rot_b,"B","C"))</f>
        <v/>
      </c>
      <c r="J3828" s="5" t="inlineStr">
        <is>
          <t>NO</t>
        </is>
      </c>
    </row>
    <row r="3829">
      <c r="A3829" s="5" t="inlineStr">
        <is>
          <t>30130</t>
        </is>
      </c>
      <c r="B3829" s="5" t="inlineStr">
        <is>
          <t>AGUILA TRIFULCADOR C/PATILLAS 400B</t>
        </is>
      </c>
      <c r="C3829" s="5" t="inlineStr">
        <is>
          <t>ACCESORIOS ELECTRICOS Y CABLES</t>
        </is>
      </c>
      <c r="D3829" s="11" t="n">
        <v>7</v>
      </c>
      <c r="E3829" s="12" t="n">
        <v>1626.22</v>
      </c>
      <c r="F3829" s="12" t="n">
        <v>5641.58</v>
      </c>
      <c r="G3829" s="14">
        <f>E3829/SUM(E$2:E$4165)</f>
        <v/>
      </c>
      <c r="H3829" s="14">
        <f>H3828+G3829</f>
        <v/>
      </c>
      <c r="I3829" s="5">
        <f>IF(H3829&lt;=p_rot_a,"A",IF(H3829&lt;=p_rot_b,"B","C"))</f>
        <v/>
      </c>
      <c r="J3829" s="5" t="inlineStr">
        <is>
          <t>NO</t>
        </is>
      </c>
    </row>
    <row r="3830">
      <c r="A3830" s="5" t="inlineStr">
        <is>
          <t>30571</t>
        </is>
      </c>
      <c r="B3830" s="5" t="inlineStr">
        <is>
          <t>$$ CONDULETA 11/4 LB UL ESPECIAL</t>
        </is>
      </c>
      <c r="C3830" s="5" t="inlineStr">
        <is>
          <t>SIN CATEGORIA</t>
        </is>
      </c>
      <c r="D3830" s="11" t="n">
        <v>1</v>
      </c>
      <c r="E3830" s="12" t="n">
        <v>1624.81</v>
      </c>
      <c r="F3830" s="12" t="n">
        <v>5686.84</v>
      </c>
      <c r="G3830" s="14">
        <f>E3830/SUM(E$2:E$4165)</f>
        <v/>
      </c>
      <c r="H3830" s="14">
        <f>H3829+G3830</f>
        <v/>
      </c>
      <c r="I3830" s="5">
        <f>IF(H3830&lt;=p_rot_a,"A",IF(H3830&lt;=p_rot_b,"B","C"))</f>
        <v/>
      </c>
      <c r="J3830" s="5" t="inlineStr">
        <is>
          <t>NO</t>
        </is>
      </c>
    </row>
    <row r="3831">
      <c r="A3831" s="5" t="inlineStr">
        <is>
          <t>21335</t>
        </is>
      </c>
      <c r="B3831" s="5" t="inlineStr">
        <is>
          <t>TUBO TERMOCONTRACTIL 1/4 NEGRO POR METRO</t>
        </is>
      </c>
      <c r="C3831" s="5" t="inlineStr">
        <is>
          <t>ACCESORIOS ELECTRICOS Y CABLES</t>
        </is>
      </c>
      <c r="D3831" s="11" t="n">
        <v>13</v>
      </c>
      <c r="E3831" s="12" t="n">
        <v>1608.42</v>
      </c>
      <c r="F3831" s="12" t="n">
        <v>4026.55</v>
      </c>
      <c r="G3831" s="14">
        <f>E3831/SUM(E$2:E$4165)</f>
        <v/>
      </c>
      <c r="H3831" s="14">
        <f>H3830+G3831</f>
        <v/>
      </c>
      <c r="I3831" s="5">
        <f>IF(H3831&lt;=p_rot_a,"A",IF(H3831&lt;=p_rot_b,"B","C"))</f>
        <v/>
      </c>
      <c r="J3831" s="5" t="inlineStr">
        <is>
          <t>NO</t>
        </is>
      </c>
    </row>
    <row r="3832">
      <c r="A3832" s="5" t="inlineStr">
        <is>
          <t>7724</t>
        </is>
      </c>
      <c r="B3832" s="5" t="inlineStr">
        <is>
          <t>CINTA EMPAQUE CAFE PEQUEÑA 40M</t>
        </is>
      </c>
      <c r="C3832" s="5" t="inlineStr">
        <is>
          <t>FERRETERIA GENERAL</t>
        </is>
      </c>
      <c r="D3832" s="11" t="n">
        <v>5</v>
      </c>
      <c r="E3832" s="12" t="n">
        <v>1607.14</v>
      </c>
      <c r="F3832" s="12" t="n">
        <v>3232.3</v>
      </c>
      <c r="G3832" s="14">
        <f>E3832/SUM(E$2:E$4165)</f>
        <v/>
      </c>
      <c r="H3832" s="14">
        <f>H3831+G3832</f>
        <v/>
      </c>
      <c r="I3832" s="5">
        <f>IF(H3832&lt;=p_rot_a,"A",IF(H3832&lt;=p_rot_b,"B","C"))</f>
        <v/>
      </c>
      <c r="J3832" s="5" t="inlineStr">
        <is>
          <t>NO</t>
        </is>
      </c>
    </row>
    <row r="3833">
      <c r="A3833" s="5" t="inlineStr">
        <is>
          <t>351100300992695</t>
        </is>
      </c>
      <c r="B3833" s="5" t="inlineStr">
        <is>
          <t>ONESTO BREAKER 1X20AMP C/CAJA</t>
        </is>
      </c>
      <c r="C3833" s="5" t="inlineStr">
        <is>
          <t>ACCESORIOS ELECTRICOS Y CABLES</t>
        </is>
      </c>
      <c r="D3833" s="11" t="n">
        <v>1</v>
      </c>
      <c r="E3833" s="12" t="n">
        <v>1601.08</v>
      </c>
      <c r="F3833" s="12" t="n">
        <v>5603.77</v>
      </c>
      <c r="G3833" s="14">
        <f>E3833/SUM(E$2:E$4165)</f>
        <v/>
      </c>
      <c r="H3833" s="14">
        <f>H3832+G3833</f>
        <v/>
      </c>
      <c r="I3833" s="5">
        <f>IF(H3833&lt;=p_rot_a,"A",IF(H3833&lt;=p_rot_b,"B","C"))</f>
        <v/>
      </c>
      <c r="J3833" s="5" t="inlineStr">
        <is>
          <t>NO</t>
        </is>
      </c>
    </row>
    <row r="3834">
      <c r="A3834" s="5" t="inlineStr">
        <is>
          <t>351100300992407</t>
        </is>
      </c>
      <c r="B3834" s="5" t="inlineStr">
        <is>
          <t>BOTA DE HULE #45</t>
        </is>
      </c>
      <c r="C3834" s="5" t="inlineStr">
        <is>
          <t>FERRETERIA GENERAL</t>
        </is>
      </c>
      <c r="D3834" s="11" t="n">
        <v>1</v>
      </c>
      <c r="E3834" s="12" t="n">
        <v>1600.8</v>
      </c>
      <c r="F3834" s="12" t="n">
        <v>5602.8</v>
      </c>
      <c r="G3834" s="14">
        <f>E3834/SUM(E$2:E$4165)</f>
        <v/>
      </c>
      <c r="H3834" s="14">
        <f>H3833+G3834</f>
        <v/>
      </c>
      <c r="I3834" s="5">
        <f>IF(H3834&lt;=p_rot_a,"A",IF(H3834&lt;=p_rot_b,"B","C"))</f>
        <v/>
      </c>
      <c r="J3834" s="5" t="inlineStr">
        <is>
          <t>NO</t>
        </is>
      </c>
    </row>
    <row r="3835">
      <c r="A3835" s="5" t="inlineStr">
        <is>
          <t>351100300990683</t>
        </is>
      </c>
      <c r="B3835" s="5" t="inlineStr">
        <is>
          <t>SEMILLA DE CHINAS MIXTO SUPLIJARDINES</t>
        </is>
      </c>
      <c r="C3835" s="5" t="inlineStr">
        <is>
          <t>FERRETERIA GENERAL</t>
        </is>
      </c>
      <c r="D3835" s="11" t="n">
        <v>5</v>
      </c>
      <c r="E3835" s="12" t="n">
        <v>1599.36</v>
      </c>
      <c r="F3835" s="12" t="n">
        <v>5369.28</v>
      </c>
      <c r="G3835" s="14">
        <f>E3835/SUM(E$2:E$4165)</f>
        <v/>
      </c>
      <c r="H3835" s="14">
        <f>H3834+G3835</f>
        <v/>
      </c>
      <c r="I3835" s="5">
        <f>IF(H3835&lt;=p_rot_a,"A",IF(H3835&lt;=p_rot_b,"B","C"))</f>
        <v/>
      </c>
      <c r="J3835" s="5" t="inlineStr">
        <is>
          <t>NO</t>
        </is>
      </c>
    </row>
    <row r="3836">
      <c r="A3836" s="5" t="inlineStr">
        <is>
          <t>71364</t>
        </is>
      </c>
      <c r="B3836" s="5" t="inlineStr">
        <is>
          <t>$$ TORNILLO CARROCERIA 1/4 X 5 1/2</t>
        </is>
      </c>
      <c r="C3836" s="5" t="inlineStr">
        <is>
          <t>SIN CATEGORIA</t>
        </is>
      </c>
      <c r="D3836" s="11" t="n">
        <v>14</v>
      </c>
      <c r="E3836" s="12" t="n">
        <v>1590.51</v>
      </c>
      <c r="F3836" s="12" t="n">
        <v>2320.33</v>
      </c>
      <c r="G3836" s="14">
        <f>E3836/SUM(E$2:E$4165)</f>
        <v/>
      </c>
      <c r="H3836" s="14">
        <f>H3835+G3836</f>
        <v/>
      </c>
      <c r="I3836" s="5">
        <f>IF(H3836&lt;=p_rot_a,"A",IF(H3836&lt;=p_rot_b,"B","C"))</f>
        <v/>
      </c>
      <c r="J3836" s="5" t="inlineStr">
        <is>
          <t>NO</t>
        </is>
      </c>
    </row>
    <row r="3837">
      <c r="A3837" s="5" t="inlineStr">
        <is>
          <t>4130990560</t>
        </is>
      </c>
      <c r="B3837" s="5" t="inlineStr">
        <is>
          <t>MAKITA BROCA VIDRIO Y AZULEJO 1/4 X 3 D-25208</t>
        </is>
      </c>
      <c r="C3837" s="5" t="inlineStr">
        <is>
          <t>FERRETERIA GENERAL</t>
        </is>
      </c>
      <c r="D3837" s="11" t="n">
        <v>2</v>
      </c>
      <c r="E3837" s="12" t="n">
        <v>1573.2</v>
      </c>
      <c r="F3837" s="12" t="n">
        <v>5506.2</v>
      </c>
      <c r="G3837" s="14">
        <f>E3837/SUM(E$2:E$4165)</f>
        <v/>
      </c>
      <c r="H3837" s="14">
        <f>H3836+G3837</f>
        <v/>
      </c>
      <c r="I3837" s="5">
        <f>IF(H3837&lt;=p_rot_a,"A",IF(H3837&lt;=p_rot_b,"B","C"))</f>
        <v/>
      </c>
      <c r="J3837" s="5" t="inlineStr">
        <is>
          <t>NO</t>
        </is>
      </c>
    </row>
    <row r="3838">
      <c r="A3838" s="5" t="inlineStr">
        <is>
          <t>111346</t>
        </is>
      </c>
      <c r="B3838" s="5" t="inlineStr">
        <is>
          <t>Macho para roscas</t>
        </is>
      </c>
      <c r="C3838" s="5" t="inlineStr">
        <is>
          <t>FERRETERIA GENERAL</t>
        </is>
      </c>
      <c r="D3838" s="11" t="n">
        <v>1</v>
      </c>
      <c r="E3838" s="12" t="n">
        <v>1571.95</v>
      </c>
      <c r="F3838" s="12" t="n">
        <v>2035.4</v>
      </c>
      <c r="G3838" s="14">
        <f>E3838/SUM(E$2:E$4165)</f>
        <v/>
      </c>
      <c r="H3838" s="14">
        <f>H3837+G3838</f>
        <v/>
      </c>
      <c r="I3838" s="5">
        <f>IF(H3838&lt;=p_rot_a,"A",IF(H3838&lt;=p_rot_b,"B","C"))</f>
        <v/>
      </c>
      <c r="J3838" s="5" t="inlineStr">
        <is>
          <t>NO</t>
        </is>
      </c>
    </row>
    <row r="3839">
      <c r="A3839" s="5" t="inlineStr">
        <is>
          <t>72769</t>
        </is>
      </c>
      <c r="B3839" s="5" t="inlineStr">
        <is>
          <t>CONECTOR EMT 1 1/2</t>
        </is>
      </c>
      <c r="C3839" s="5" t="inlineStr">
        <is>
          <t>ACCESORIOS ELECTRICOS Y CABLES</t>
        </is>
      </c>
      <c r="D3839" s="11" t="n">
        <v>6</v>
      </c>
      <c r="E3839" s="12" t="n">
        <v>1569.76</v>
      </c>
      <c r="F3839" s="12" t="n">
        <v>5954.56</v>
      </c>
      <c r="G3839" s="14">
        <f>E3839/SUM(E$2:E$4165)</f>
        <v/>
      </c>
      <c r="H3839" s="14">
        <f>H3838+G3839</f>
        <v/>
      </c>
      <c r="I3839" s="5">
        <f>IF(H3839&lt;=p_rot_a,"A",IF(H3839&lt;=p_rot_b,"B","C"))</f>
        <v/>
      </c>
      <c r="J3839" s="5" t="inlineStr">
        <is>
          <t>NO</t>
        </is>
      </c>
    </row>
    <row r="3840">
      <c r="A3840" s="5" t="inlineStr">
        <is>
          <t>72407</t>
        </is>
      </c>
      <c r="B3840" s="5" t="inlineStr">
        <is>
          <t>GRAPA CON CLAVO 7MM 100U</t>
        </is>
      </c>
      <c r="C3840" s="5" t="inlineStr">
        <is>
          <t>FERRETERIA GENERAL</t>
        </is>
      </c>
      <c r="D3840" s="11" t="n">
        <v>5</v>
      </c>
      <c r="E3840" s="12" t="n">
        <v>1568.32</v>
      </c>
      <c r="F3840" s="12" t="n">
        <v>4178.32</v>
      </c>
      <c r="G3840" s="14">
        <f>E3840/SUM(E$2:E$4165)</f>
        <v/>
      </c>
      <c r="H3840" s="14">
        <f>H3839+G3840</f>
        <v/>
      </c>
      <c r="I3840" s="5">
        <f>IF(H3840&lt;=p_rot_a,"A",IF(H3840&lt;=p_rot_b,"B","C"))</f>
        <v/>
      </c>
      <c r="J3840" s="5" t="inlineStr">
        <is>
          <t>NO</t>
        </is>
      </c>
    </row>
    <row r="3841">
      <c r="A3841" s="5" t="inlineStr">
        <is>
          <t>351100300990664</t>
        </is>
      </c>
      <c r="B3841" s="5" t="inlineStr">
        <is>
          <t>SEMILLA DE ESPINACA SUPLIJARDINES</t>
        </is>
      </c>
      <c r="C3841" s="5" t="inlineStr">
        <is>
          <t>FERRETERIA GENERAL</t>
        </is>
      </c>
      <c r="D3841" s="11" t="n">
        <v>4</v>
      </c>
      <c r="E3841" s="12" t="n">
        <v>1566.72</v>
      </c>
      <c r="F3841" s="12" t="n">
        <v>5483.52</v>
      </c>
      <c r="G3841" s="14">
        <f>E3841/SUM(E$2:E$4165)</f>
        <v/>
      </c>
      <c r="H3841" s="14">
        <f>H3840+G3841</f>
        <v/>
      </c>
      <c r="I3841" s="5">
        <f>IF(H3841&lt;=p_rot_a,"A",IF(H3841&lt;=p_rot_b,"B","C"))</f>
        <v/>
      </c>
      <c r="J3841" s="5" t="inlineStr">
        <is>
          <t>NO</t>
        </is>
      </c>
    </row>
    <row r="3842">
      <c r="A3842" s="5" t="inlineStr">
        <is>
          <t>72575</t>
        </is>
      </c>
      <c r="B3842" s="5" t="inlineStr">
        <is>
          <t>MACHETE 26 CUCHILLO BELLOTA</t>
        </is>
      </c>
      <c r="C3842" s="5" t="inlineStr">
        <is>
          <t>FERRETERIA GENERAL</t>
        </is>
      </c>
      <c r="D3842" s="11" t="n">
        <v>1</v>
      </c>
      <c r="E3842" s="12" t="n">
        <v>1566.35</v>
      </c>
      <c r="F3842" s="12" t="n">
        <v>4644.32</v>
      </c>
      <c r="G3842" s="14">
        <f>E3842/SUM(E$2:E$4165)</f>
        <v/>
      </c>
      <c r="H3842" s="14">
        <f>H3841+G3842</f>
        <v/>
      </c>
      <c r="I3842" s="5">
        <f>IF(H3842&lt;=p_rot_a,"A",IF(H3842&lt;=p_rot_b,"B","C"))</f>
        <v/>
      </c>
      <c r="J3842" s="5" t="inlineStr">
        <is>
          <t>NO</t>
        </is>
      </c>
    </row>
    <row r="3843">
      <c r="A3843" s="5" t="inlineStr">
        <is>
          <t>741</t>
        </is>
      </c>
      <c r="B3843" s="5" t="inlineStr">
        <is>
          <t>TIZA MECANICO RL80129</t>
        </is>
      </c>
      <c r="C3843" s="5" t="inlineStr">
        <is>
          <t>FERRETERIA GENERAL</t>
        </is>
      </c>
      <c r="D3843" s="11" t="n">
        <v>48</v>
      </c>
      <c r="E3843" s="12" t="n">
        <v>1563.7</v>
      </c>
      <c r="F3843" s="12" t="n">
        <v>4239.82</v>
      </c>
      <c r="G3843" s="14">
        <f>E3843/SUM(E$2:E$4165)</f>
        <v/>
      </c>
      <c r="H3843" s="14">
        <f>H3842+G3843</f>
        <v/>
      </c>
      <c r="I3843" s="5">
        <f>IF(H3843&lt;=p_rot_a,"A",IF(H3843&lt;=p_rot_b,"B","C"))</f>
        <v/>
      </c>
      <c r="J3843" s="5" t="inlineStr">
        <is>
          <t>NO</t>
        </is>
      </c>
    </row>
    <row r="3844">
      <c r="A3844" s="5" t="inlineStr">
        <is>
          <t>7272</t>
        </is>
      </c>
      <c r="B3844" s="5" t="inlineStr">
        <is>
          <t>GANCHO ADHESIVO BEST VALUE 2PCS F01456</t>
        </is>
      </c>
      <c r="C3844" s="5" t="inlineStr">
        <is>
          <t>FERRETERIA GENERAL</t>
        </is>
      </c>
      <c r="D3844" s="11" t="n">
        <v>5</v>
      </c>
      <c r="E3844" s="12" t="n">
        <v>1557.41</v>
      </c>
      <c r="F3844" s="12" t="n">
        <v>4672.24</v>
      </c>
      <c r="G3844" s="14">
        <f>E3844/SUM(E$2:E$4165)</f>
        <v/>
      </c>
      <c r="H3844" s="14">
        <f>H3843+G3844</f>
        <v/>
      </c>
      <c r="I3844" s="5">
        <f>IF(H3844&lt;=p_rot_a,"A",IF(H3844&lt;=p_rot_b,"B","C"))</f>
        <v/>
      </c>
      <c r="J3844" s="5" t="inlineStr">
        <is>
          <t>NO</t>
        </is>
      </c>
    </row>
    <row r="3845">
      <c r="A3845" s="5" t="inlineStr">
        <is>
          <t>351100300992291</t>
        </is>
      </c>
      <c r="B3845" s="5" t="inlineStr">
        <is>
          <t>PERFIL TERMINAL ESQUINERA 5MM PLATA BAMBU DE144</t>
        </is>
      </c>
      <c r="C3845" s="5" t="inlineStr">
        <is>
          <t>SIN CATEGORIA</t>
        </is>
      </c>
      <c r="D3845" s="11" t="n">
        <v>1</v>
      </c>
      <c r="E3845" s="12" t="n">
        <v>1553</v>
      </c>
      <c r="F3845" s="12" t="n">
        <v>3106</v>
      </c>
      <c r="G3845" s="14">
        <f>E3845/SUM(E$2:E$4165)</f>
        <v/>
      </c>
      <c r="H3845" s="14">
        <f>H3844+G3845</f>
        <v/>
      </c>
      <c r="I3845" s="5">
        <f>IF(H3845&lt;=p_rot_a,"A",IF(H3845&lt;=p_rot_b,"B","C"))</f>
        <v/>
      </c>
      <c r="J3845" s="5" t="inlineStr">
        <is>
          <t>NO</t>
        </is>
      </c>
    </row>
    <row r="3846">
      <c r="A3846" s="5" t="inlineStr">
        <is>
          <t>351100300991114</t>
        </is>
      </c>
      <c r="B3846" s="5" t="inlineStr">
        <is>
          <t>AKSI EXTENSION CAFE 4M</t>
        </is>
      </c>
      <c r="C3846" s="5" t="inlineStr">
        <is>
          <t>ACCESORIOS ELECTRICOS Y CABLES</t>
        </is>
      </c>
      <c r="D3846" s="11" t="n">
        <v>3</v>
      </c>
      <c r="E3846" s="12" t="n">
        <v>1549.79</v>
      </c>
      <c r="F3846" s="12" t="n">
        <v>4278.29</v>
      </c>
      <c r="G3846" s="14">
        <f>E3846/SUM(E$2:E$4165)</f>
        <v/>
      </c>
      <c r="H3846" s="14">
        <f>H3845+G3846</f>
        <v/>
      </c>
      <c r="I3846" s="5">
        <f>IF(H3846&lt;=p_rot_a,"A",IF(H3846&lt;=p_rot_b,"B","C"))</f>
        <v/>
      </c>
      <c r="J3846" s="5" t="inlineStr">
        <is>
          <t>NO</t>
        </is>
      </c>
    </row>
    <row r="3847">
      <c r="A3847" s="5" t="inlineStr">
        <is>
          <t>420420960</t>
        </is>
      </c>
      <c r="B3847" s="5" t="inlineStr">
        <is>
          <t>PROTECTO MADETEC 9606 MDWB 3EN1 CRISTOBAL 1/4 GL (0.946L)</t>
        </is>
      </c>
      <c r="C3847" s="5" t="inlineStr">
        <is>
          <t>SIN CATEGORIA</t>
        </is>
      </c>
      <c r="D3847" s="11" t="n">
        <v>1</v>
      </c>
      <c r="E3847" s="12" t="n">
        <v>1548.59</v>
      </c>
      <c r="F3847" s="12" t="n">
        <v>5874.25</v>
      </c>
      <c r="G3847" s="14">
        <f>E3847/SUM(E$2:E$4165)</f>
        <v/>
      </c>
      <c r="H3847" s="14">
        <f>H3846+G3847</f>
        <v/>
      </c>
      <c r="I3847" s="5">
        <f>IF(H3847&lt;=p_rot_a,"A",IF(H3847&lt;=p_rot_b,"B","C"))</f>
        <v/>
      </c>
      <c r="J3847" s="5" t="inlineStr">
        <is>
          <t>NO</t>
        </is>
      </c>
    </row>
    <row r="3848">
      <c r="A3848" s="5" t="inlineStr">
        <is>
          <t>759</t>
        </is>
      </c>
      <c r="B3848" s="5" t="inlineStr">
        <is>
          <t>VIDRIO MASCARA SOLDAR #11</t>
        </is>
      </c>
      <c r="C3848" s="5" t="inlineStr">
        <is>
          <t>FERRETERIA GENERAL</t>
        </is>
      </c>
      <c r="D3848" s="11" t="n">
        <v>11</v>
      </c>
      <c r="E3848" s="12" t="n">
        <v>1534.77</v>
      </c>
      <c r="F3848" s="12" t="n">
        <v>2884.14</v>
      </c>
      <c r="G3848" s="14">
        <f>E3848/SUM(E$2:E$4165)</f>
        <v/>
      </c>
      <c r="H3848" s="14">
        <f>H3847+G3848</f>
        <v/>
      </c>
      <c r="I3848" s="5">
        <f>IF(H3848&lt;=p_rot_a,"A",IF(H3848&lt;=p_rot_b,"B","C"))</f>
        <v/>
      </c>
      <c r="J3848" s="5" t="inlineStr">
        <is>
          <t>NO</t>
        </is>
      </c>
    </row>
    <row r="3849">
      <c r="A3849" s="5" t="inlineStr">
        <is>
          <t>7183</t>
        </is>
      </c>
      <c r="B3849" s="5" t="inlineStr">
        <is>
          <t>LOCTITE LIMPIADOR DE CARBURADORES 833654 310G</t>
        </is>
      </c>
      <c r="C3849" s="5" t="inlineStr">
        <is>
          <t>SIN CATEGORIA</t>
        </is>
      </c>
      <c r="D3849" s="11" t="n">
        <v>2</v>
      </c>
      <c r="E3849" s="12" t="n">
        <v>1517.63</v>
      </c>
      <c r="F3849" s="12" t="n">
        <v>5311.71</v>
      </c>
      <c r="G3849" s="14">
        <f>E3849/SUM(E$2:E$4165)</f>
        <v/>
      </c>
      <c r="H3849" s="14">
        <f>H3848+G3849</f>
        <v/>
      </c>
      <c r="I3849" s="5">
        <f>IF(H3849&lt;=p_rot_a,"A",IF(H3849&lt;=p_rot_b,"B","C"))</f>
        <v/>
      </c>
      <c r="J3849" s="5" t="inlineStr">
        <is>
          <t>NO</t>
        </is>
      </c>
    </row>
    <row r="3850">
      <c r="A3850" s="5" t="inlineStr">
        <is>
          <t>72010</t>
        </is>
      </c>
      <c r="B3850" s="5" t="inlineStr">
        <is>
          <t>GAZA EMT 3 SENCILLA  1 OREJA</t>
        </is>
      </c>
      <c r="C3850" s="5" t="inlineStr">
        <is>
          <t>SIN CATEGORIA</t>
        </is>
      </c>
      <c r="D3850" s="11" t="n">
        <v>4</v>
      </c>
      <c r="E3850" s="12" t="n">
        <v>1510.35</v>
      </c>
      <c r="F3850" s="12" t="n">
        <v>3026.55</v>
      </c>
      <c r="G3850" s="14">
        <f>E3850/SUM(E$2:E$4165)</f>
        <v/>
      </c>
      <c r="H3850" s="14">
        <f>H3849+G3850</f>
        <v/>
      </c>
      <c r="I3850" s="5">
        <f>IF(H3850&lt;=p_rot_a,"A",IF(H3850&lt;=p_rot_b,"B","C"))</f>
        <v/>
      </c>
      <c r="J3850" s="5" t="inlineStr">
        <is>
          <t>NO</t>
        </is>
      </c>
    </row>
    <row r="3851">
      <c r="A3851" s="5" t="inlineStr">
        <is>
          <t>7263</t>
        </is>
      </c>
      <c r="B3851" s="5" t="inlineStr">
        <is>
          <t>ALDABA 4 DORADA BLISTER</t>
        </is>
      </c>
      <c r="C3851" s="5" t="inlineStr">
        <is>
          <t>FERRETERIA GENERAL</t>
        </is>
      </c>
      <c r="D3851" s="11" t="n">
        <v>7</v>
      </c>
      <c r="E3851" s="12" t="n">
        <v>1505.8</v>
      </c>
      <c r="F3851" s="12" t="n">
        <v>5270.29</v>
      </c>
      <c r="G3851" s="14">
        <f>E3851/SUM(E$2:E$4165)</f>
        <v/>
      </c>
      <c r="H3851" s="14">
        <f>H3850+G3851</f>
        <v/>
      </c>
      <c r="I3851" s="5">
        <f>IF(H3851&lt;=p_rot_a,"A",IF(H3851&lt;=p_rot_b,"B","C"))</f>
        <v/>
      </c>
      <c r="J3851" s="5" t="inlineStr">
        <is>
          <t>NO</t>
        </is>
      </c>
    </row>
    <row r="3852">
      <c r="A3852" s="5" t="inlineStr">
        <is>
          <t>351100300992131</t>
        </is>
      </c>
      <c r="B3852" s="5" t="inlineStr">
        <is>
          <t>MAKITA JUEGO BROCA ROTOMARTILLO SDS PLUS 3/16-1/2 D-07973</t>
        </is>
      </c>
      <c r="C3852" s="5" t="inlineStr">
        <is>
          <t>FERRETERIA GENERAL</t>
        </is>
      </c>
      <c r="D3852" s="11" t="n">
        <v>1</v>
      </c>
      <c r="E3852" s="12" t="n">
        <v>1504.52</v>
      </c>
      <c r="F3852" s="12" t="n">
        <v>5707.08</v>
      </c>
      <c r="G3852" s="14">
        <f>E3852/SUM(E$2:E$4165)</f>
        <v/>
      </c>
      <c r="H3852" s="14">
        <f>H3851+G3852</f>
        <v/>
      </c>
      <c r="I3852" s="5">
        <f>IF(H3852&lt;=p_rot_a,"A",IF(H3852&lt;=p_rot_b,"B","C"))</f>
        <v/>
      </c>
      <c r="J3852" s="5" t="inlineStr">
        <is>
          <t>NO</t>
        </is>
      </c>
    </row>
    <row r="3853">
      <c r="A3853" s="5" t="inlineStr">
        <is>
          <t>10120002</t>
        </is>
      </c>
      <c r="B3853" s="5" t="inlineStr">
        <is>
          <t>PLATINA 1/2 X 3/16</t>
        </is>
      </c>
      <c r="C3853" s="5" t="inlineStr">
        <is>
          <t>PLATINA HIERRO</t>
        </is>
      </c>
      <c r="D3853" s="11" t="n">
        <v>4</v>
      </c>
      <c r="E3853" s="12" t="n">
        <v>1489.8</v>
      </c>
      <c r="F3853" s="12" t="n">
        <v>9289.799999999999</v>
      </c>
      <c r="G3853" s="14">
        <f>E3853/SUM(E$2:E$4165)</f>
        <v/>
      </c>
      <c r="H3853" s="14">
        <f>H3852+G3853</f>
        <v/>
      </c>
      <c r="I3853" s="5">
        <f>IF(H3853&lt;=p_rot_a,"A",IF(H3853&lt;=p_rot_b,"B","C"))</f>
        <v/>
      </c>
      <c r="J3853" s="5" t="inlineStr">
        <is>
          <t>NO</t>
        </is>
      </c>
    </row>
    <row r="3854">
      <c r="A3854" s="5" t="inlineStr">
        <is>
          <t>351100300990849</t>
        </is>
      </c>
      <c r="B3854" s="5" t="inlineStr">
        <is>
          <t>GLADIATOR ESCUADRA MAGNETICA 3 ESM 611</t>
        </is>
      </c>
      <c r="C3854" s="5" t="inlineStr">
        <is>
          <t>FERRETERIA GENERAL</t>
        </is>
      </c>
      <c r="D3854" s="11" t="n">
        <v>2</v>
      </c>
      <c r="E3854" s="12" t="n">
        <v>1488</v>
      </c>
      <c r="F3854" s="12" t="n">
        <v>4368</v>
      </c>
      <c r="G3854" s="14">
        <f>E3854/SUM(E$2:E$4165)</f>
        <v/>
      </c>
      <c r="H3854" s="14">
        <f>H3853+G3854</f>
        <v/>
      </c>
      <c r="I3854" s="5">
        <f>IF(H3854&lt;=p_rot_a,"A",IF(H3854&lt;=p_rot_b,"B","C"))</f>
        <v/>
      </c>
      <c r="J3854" s="5" t="inlineStr">
        <is>
          <t>NO</t>
        </is>
      </c>
    </row>
    <row r="3855">
      <c r="A3855" s="5" t="inlineStr">
        <is>
          <t>351100300991308</t>
        </is>
      </c>
      <c r="B3855" s="5" t="inlineStr">
        <is>
          <t>TRUPER BROCA VIDRIO Y AZULEJO 3/8 BVI-3/8</t>
        </is>
      </c>
      <c r="C3855" s="5" t="inlineStr">
        <is>
          <t>FERRETERIA GENERAL</t>
        </is>
      </c>
      <c r="D3855" s="11" t="n">
        <v>2</v>
      </c>
      <c r="E3855" s="12" t="n">
        <v>1473.82</v>
      </c>
      <c r="F3855" s="12" t="n">
        <v>3250.72</v>
      </c>
      <c r="G3855" s="14">
        <f>E3855/SUM(E$2:E$4165)</f>
        <v/>
      </c>
      <c r="H3855" s="14">
        <f>H3854+G3855</f>
        <v/>
      </c>
      <c r="I3855" s="5">
        <f>IF(H3855&lt;=p_rot_a,"A",IF(H3855&lt;=p_rot_b,"B","C"))</f>
        <v/>
      </c>
      <c r="J3855" s="5" t="inlineStr">
        <is>
          <t>NO</t>
        </is>
      </c>
    </row>
    <row r="3856">
      <c r="A3856" s="5" t="inlineStr">
        <is>
          <t>351100300991122</t>
        </is>
      </c>
      <c r="B3856" s="5" t="inlineStr">
        <is>
          <t>TRUPER CUCHARA ALBANIL 8 FORJADA CT-8C</t>
        </is>
      </c>
      <c r="C3856" s="5" t="inlineStr">
        <is>
          <t>SIN CATEGORIA</t>
        </is>
      </c>
      <c r="D3856" s="11" t="n">
        <v>1</v>
      </c>
      <c r="E3856" s="12" t="n">
        <v>1472.34</v>
      </c>
      <c r="F3856" s="12" t="n">
        <v>5430.24</v>
      </c>
      <c r="G3856" s="14">
        <f>E3856/SUM(E$2:E$4165)</f>
        <v/>
      </c>
      <c r="H3856" s="14">
        <f>H3855+G3856</f>
        <v/>
      </c>
      <c r="I3856" s="5">
        <f>IF(H3856&lt;=p_rot_a,"A",IF(H3856&lt;=p_rot_b,"B","C"))</f>
        <v/>
      </c>
      <c r="J3856" s="5" t="inlineStr">
        <is>
          <t>NO</t>
        </is>
      </c>
    </row>
    <row r="3857">
      <c r="A3857" s="5" t="inlineStr">
        <is>
          <t>10700</t>
        </is>
      </c>
      <c r="B3857" s="5" t="inlineStr">
        <is>
          <t>CH  CENTRO DE CARGA 14 CIRCUITOS EMPOTRAR BREAKER PRINCIPAL 2 X 100</t>
        </is>
      </c>
      <c r="C3857" s="5" t="inlineStr">
        <is>
          <t>SIN CATEGORIA</t>
        </is>
      </c>
      <c r="D3857" s="11" t="n">
        <v>1</v>
      </c>
      <c r="E3857" s="12" t="n">
        <v>1460.18</v>
      </c>
      <c r="F3857" s="12" t="n">
        <v>96460.17999999999</v>
      </c>
      <c r="G3857" s="14">
        <f>E3857/SUM(E$2:E$4165)</f>
        <v/>
      </c>
      <c r="H3857" s="14">
        <f>H3856+G3857</f>
        <v/>
      </c>
      <c r="I3857" s="5">
        <f>IF(H3857&lt;=p_rot_a,"A",IF(H3857&lt;=p_rot_b,"B","C"))</f>
        <v/>
      </c>
      <c r="J3857" s="5" t="inlineStr">
        <is>
          <t>NO</t>
        </is>
      </c>
    </row>
    <row r="3858">
      <c r="A3858" s="5" t="inlineStr">
        <is>
          <t>9175</t>
        </is>
      </c>
      <c r="B3858" s="5" t="inlineStr">
        <is>
          <t>ESQUINERO EXTERIOR CANOA LISA AMANCO</t>
        </is>
      </c>
      <c r="C3858" s="5" t="inlineStr">
        <is>
          <t>TUBERIA PVC, CANOAS Y ACCESORIOS</t>
        </is>
      </c>
      <c r="D3858" s="11" t="n">
        <v>2</v>
      </c>
      <c r="E3858" s="12" t="n">
        <v>1452.17</v>
      </c>
      <c r="F3858" s="12" t="n">
        <v>6194.69</v>
      </c>
      <c r="G3858" s="14">
        <f>E3858/SUM(E$2:E$4165)</f>
        <v/>
      </c>
      <c r="H3858" s="14">
        <f>H3857+G3858</f>
        <v/>
      </c>
      <c r="I3858" s="5">
        <f>IF(H3858&lt;=p_rot_a,"A",IF(H3858&lt;=p_rot_b,"B","C"))</f>
        <v/>
      </c>
      <c r="J3858" s="5" t="inlineStr">
        <is>
          <t>NO</t>
        </is>
      </c>
    </row>
    <row r="3859">
      <c r="A3859" s="5" t="inlineStr">
        <is>
          <t>351100300991683</t>
        </is>
      </c>
      <c r="B3859" s="5" t="inlineStr">
        <is>
          <t>AKSI EXTENSION 4M BLANCA</t>
        </is>
      </c>
      <c r="C3859" s="5" t="inlineStr">
        <is>
          <t>ACCESORIOS ELECTRICOS Y CABLES</t>
        </is>
      </c>
      <c r="D3859" s="11" t="n">
        <v>3</v>
      </c>
      <c r="E3859" s="12" t="n">
        <v>1434.14</v>
      </c>
      <c r="F3859" s="12" t="n">
        <v>4564.74</v>
      </c>
      <c r="G3859" s="14">
        <f>E3859/SUM(E$2:E$4165)</f>
        <v/>
      </c>
      <c r="H3859" s="14">
        <f>H3858+G3859</f>
        <v/>
      </c>
      <c r="I3859" s="5">
        <f>IF(H3859&lt;=p_rot_a,"A",IF(H3859&lt;=p_rot_b,"B","C"))</f>
        <v/>
      </c>
      <c r="J3859" s="5" t="inlineStr">
        <is>
          <t>NO</t>
        </is>
      </c>
    </row>
    <row r="3860">
      <c r="A3860" s="5" t="inlineStr">
        <is>
          <t>71375</t>
        </is>
      </c>
      <c r="B3860" s="5" t="inlineStr">
        <is>
          <t>TORNILLO HEXAGONAL 5/16 X 2 1/2</t>
        </is>
      </c>
      <c r="C3860" s="5" t="inlineStr">
        <is>
          <t>TORNILLERIA</t>
        </is>
      </c>
      <c r="D3860" s="11" t="n">
        <v>25</v>
      </c>
      <c r="E3860" s="12" t="n">
        <v>1433.75</v>
      </c>
      <c r="F3860" s="12" t="n">
        <v>2654.75</v>
      </c>
      <c r="G3860" s="14">
        <f>E3860/SUM(E$2:E$4165)</f>
        <v/>
      </c>
      <c r="H3860" s="14">
        <f>H3859+G3860</f>
        <v/>
      </c>
      <c r="I3860" s="5">
        <f>IF(H3860&lt;=p_rot_a,"A",IF(H3860&lt;=p_rot_b,"B","C"))</f>
        <v/>
      </c>
      <c r="J3860" s="5" t="inlineStr">
        <is>
          <t>NO</t>
        </is>
      </c>
    </row>
    <row r="3861">
      <c r="A3861" s="5" t="inlineStr">
        <is>
          <t>990346</t>
        </is>
      </c>
      <c r="B3861" s="5" t="inlineStr">
        <is>
          <t>TAPON HULE RECTANGULAR 1X2</t>
        </is>
      </c>
      <c r="C3861" s="5" t="inlineStr">
        <is>
          <t>FERRETERIA GENERAL</t>
        </is>
      </c>
      <c r="D3861" s="11" t="n">
        <v>21</v>
      </c>
      <c r="E3861" s="12" t="n">
        <v>1425.06</v>
      </c>
      <c r="F3861" s="12" t="n">
        <v>4987.71</v>
      </c>
      <c r="G3861" s="14">
        <f>E3861/SUM(E$2:E$4165)</f>
        <v/>
      </c>
      <c r="H3861" s="14">
        <f>H3860+G3861</f>
        <v/>
      </c>
      <c r="I3861" s="5">
        <f>IF(H3861&lt;=p_rot_a,"A",IF(H3861&lt;=p_rot_b,"B","C"))</f>
        <v/>
      </c>
      <c r="J3861" s="5" t="inlineStr">
        <is>
          <t>NO</t>
        </is>
      </c>
    </row>
    <row r="3862">
      <c r="A3862" s="5" t="inlineStr">
        <is>
          <t>73903</t>
        </is>
      </c>
      <c r="B3862" s="5" t="inlineStr">
        <is>
          <t>PASCON 2 PARA PILA ALUMINIO</t>
        </is>
      </c>
      <c r="C3862" s="5" t="inlineStr">
        <is>
          <t>FERRETERIA GENERAL</t>
        </is>
      </c>
      <c r="D3862" s="11" t="n">
        <v>2</v>
      </c>
      <c r="E3862" s="12" t="n">
        <v>1421.76</v>
      </c>
      <c r="F3862" s="12" t="n">
        <v>4601.76</v>
      </c>
      <c r="G3862" s="14">
        <f>E3862/SUM(E$2:E$4165)</f>
        <v/>
      </c>
      <c r="H3862" s="14">
        <f>H3861+G3862</f>
        <v/>
      </c>
      <c r="I3862" s="5">
        <f>IF(H3862&lt;=p_rot_a,"A",IF(H3862&lt;=p_rot_b,"B","C"))</f>
        <v/>
      </c>
      <c r="J3862" s="5" t="inlineStr">
        <is>
          <t>NO</t>
        </is>
      </c>
    </row>
    <row r="3863">
      <c r="A3863" s="5" t="inlineStr">
        <is>
          <t>320990478</t>
        </is>
      </c>
      <c r="B3863" s="5" t="inlineStr">
        <is>
          <t>TOTAL DESATORNILLADOR PLANO 3/16 X 4 THT2146/THT265100</t>
        </is>
      </c>
      <c r="C3863" s="5" t="inlineStr">
        <is>
          <t>FERRETERIA GENERAL</t>
        </is>
      </c>
      <c r="D3863" s="11" t="n">
        <v>6</v>
      </c>
      <c r="E3863" s="12" t="n">
        <v>1419.89</v>
      </c>
      <c r="F3863" s="12" t="n">
        <v>4144.73</v>
      </c>
      <c r="G3863" s="14">
        <f>E3863/SUM(E$2:E$4165)</f>
        <v/>
      </c>
      <c r="H3863" s="14">
        <f>H3862+G3863</f>
        <v/>
      </c>
      <c r="I3863" s="5">
        <f>IF(H3863&lt;=p_rot_a,"A",IF(H3863&lt;=p_rot_b,"B","C"))</f>
        <v/>
      </c>
      <c r="J3863" s="5" t="inlineStr">
        <is>
          <t>NO</t>
        </is>
      </c>
    </row>
    <row r="3864">
      <c r="A3864" s="5" t="inlineStr">
        <is>
          <t>71376</t>
        </is>
      </c>
      <c r="B3864" s="5" t="inlineStr">
        <is>
          <t>TORNILLO HEXAGONAL 5/16 X 3</t>
        </is>
      </c>
      <c r="C3864" s="5" t="inlineStr">
        <is>
          <t>TORNILLERIA</t>
        </is>
      </c>
      <c r="D3864" s="11" t="n">
        <v>13</v>
      </c>
      <c r="E3864" s="12" t="n">
        <v>1414.67</v>
      </c>
      <c r="F3864" s="12" t="n">
        <v>2139.68</v>
      </c>
      <c r="G3864" s="14">
        <f>E3864/SUM(E$2:E$4165)</f>
        <v/>
      </c>
      <c r="H3864" s="14">
        <f>H3863+G3864</f>
        <v/>
      </c>
      <c r="I3864" s="5">
        <f>IF(H3864&lt;=p_rot_a,"A",IF(H3864&lt;=p_rot_b,"B","C"))</f>
        <v/>
      </c>
      <c r="J3864" s="5" t="inlineStr">
        <is>
          <t>NO</t>
        </is>
      </c>
    </row>
    <row r="3865">
      <c r="A3865" s="5" t="inlineStr">
        <is>
          <t>71211</t>
        </is>
      </c>
      <c r="B3865" s="5" t="inlineStr">
        <is>
          <t>NIVELADOR P/MUEBLE 1UND</t>
        </is>
      </c>
      <c r="C3865" s="5" t="inlineStr">
        <is>
          <t>FERRETERIA GENERAL</t>
        </is>
      </c>
      <c r="D3865" s="11" t="n">
        <v>8</v>
      </c>
      <c r="E3865" s="12" t="n">
        <v>1400.35</v>
      </c>
      <c r="F3865" s="12" t="n">
        <v>3001.15</v>
      </c>
      <c r="G3865" s="14">
        <f>E3865/SUM(E$2:E$4165)</f>
        <v/>
      </c>
      <c r="H3865" s="14">
        <f>H3864+G3865</f>
        <v/>
      </c>
      <c r="I3865" s="5">
        <f>IF(H3865&lt;=p_rot_a,"A",IF(H3865&lt;=p_rot_b,"B","C"))</f>
        <v/>
      </c>
      <c r="J3865" s="5" t="inlineStr">
        <is>
          <t>NO</t>
        </is>
      </c>
    </row>
    <row r="3866">
      <c r="A3866" s="5" t="inlineStr">
        <is>
          <t>7471</t>
        </is>
      </c>
      <c r="B3866" s="5" t="inlineStr">
        <is>
          <t>PICAPORTE PLATINA 10 C/RECIB PPT10</t>
        </is>
      </c>
      <c r="C3866" s="5" t="inlineStr">
        <is>
          <t>PICAPORTES Y ALDABAS</t>
        </is>
      </c>
      <c r="D3866" s="11" t="n">
        <v>2</v>
      </c>
      <c r="E3866" s="12" t="n">
        <v>1393.19</v>
      </c>
      <c r="F3866" s="12" t="n">
        <v>5284.79</v>
      </c>
      <c r="G3866" s="14">
        <f>E3866/SUM(E$2:E$4165)</f>
        <v/>
      </c>
      <c r="H3866" s="14">
        <f>H3865+G3866</f>
        <v/>
      </c>
      <c r="I3866" s="5">
        <f>IF(H3866&lt;=p_rot_a,"A",IF(H3866&lt;=p_rot_b,"B","C"))</f>
        <v/>
      </c>
      <c r="J3866" s="5" t="inlineStr">
        <is>
          <t>NO</t>
        </is>
      </c>
    </row>
    <row r="3867">
      <c r="A3867" s="5" t="inlineStr">
        <is>
          <t>351100300991075</t>
        </is>
      </c>
      <c r="B3867" s="5" t="inlineStr">
        <is>
          <t>WADFOW PRENSA ESQUINERA RESORTE 4PCS WCZ6E01</t>
        </is>
      </c>
      <c r="C3867" s="5" t="inlineStr">
        <is>
          <t>FERRETERIA GENERAL</t>
        </is>
      </c>
      <c r="D3867" s="11" t="n">
        <v>2</v>
      </c>
      <c r="E3867" s="12" t="n">
        <v>1392</v>
      </c>
      <c r="F3867" s="12" t="n">
        <v>5298.3</v>
      </c>
      <c r="G3867" s="14">
        <f>E3867/SUM(E$2:E$4165)</f>
        <v/>
      </c>
      <c r="H3867" s="14">
        <f>H3866+G3867</f>
        <v/>
      </c>
      <c r="I3867" s="5">
        <f>IF(H3867&lt;=p_rot_a,"A",IF(H3867&lt;=p_rot_b,"B","C"))</f>
        <v/>
      </c>
      <c r="J3867" s="5" t="inlineStr">
        <is>
          <t>NO</t>
        </is>
      </c>
    </row>
    <row r="3868">
      <c r="A3868" s="5" t="inlineStr">
        <is>
          <t>351100300992236</t>
        </is>
      </c>
      <c r="B3868" s="5" t="inlineStr">
        <is>
          <t>TOTAL GANCHO PARA COLGAR HERRAMIENTA HTA TIRLI2002-SP-POTHOOK</t>
        </is>
      </c>
      <c r="C3868" s="5" t="inlineStr">
        <is>
          <t>HERRAMIENTA ELECTRICA</t>
        </is>
      </c>
      <c r="D3868" s="11" t="n">
        <v>6</v>
      </c>
      <c r="E3868" s="12" t="n">
        <v>1388.62</v>
      </c>
      <c r="F3868" s="12" t="n">
        <v>2865.88</v>
      </c>
      <c r="G3868" s="14">
        <f>E3868/SUM(E$2:E$4165)</f>
        <v/>
      </c>
      <c r="H3868" s="14">
        <f>H3867+G3868</f>
        <v/>
      </c>
      <c r="I3868" s="5">
        <f>IF(H3868&lt;=p_rot_a,"A",IF(H3868&lt;=p_rot_b,"B","C"))</f>
        <v/>
      </c>
      <c r="J3868" s="5" t="inlineStr">
        <is>
          <t>NO</t>
        </is>
      </c>
    </row>
    <row r="3869">
      <c r="A3869" s="5" t="inlineStr">
        <is>
          <t>324990560</t>
        </is>
      </c>
      <c r="B3869" s="5" t="inlineStr">
        <is>
          <t>MAKITA BROCA SIERRA BI METAL 11/2 D-21705</t>
        </is>
      </c>
      <c r="C3869" s="5" t="inlineStr">
        <is>
          <t>FERRETERIA GENERAL</t>
        </is>
      </c>
      <c r="D3869" s="11" t="n">
        <v>1</v>
      </c>
      <c r="E3869" s="12" t="n">
        <v>1387.61</v>
      </c>
      <c r="F3869" s="12" t="n">
        <v>5263.61</v>
      </c>
      <c r="G3869" s="14">
        <f>E3869/SUM(E$2:E$4165)</f>
        <v/>
      </c>
      <c r="H3869" s="14">
        <f>H3868+G3869</f>
        <v/>
      </c>
      <c r="I3869" s="5">
        <f>IF(H3869&lt;=p_rot_a,"A",IF(H3869&lt;=p_rot_b,"B","C"))</f>
        <v/>
      </c>
      <c r="J3869" s="5" t="inlineStr">
        <is>
          <t>NO</t>
        </is>
      </c>
    </row>
    <row r="3870">
      <c r="A3870" s="5" t="inlineStr">
        <is>
          <t>7852</t>
        </is>
      </c>
      <c r="B3870" s="5" t="inlineStr">
        <is>
          <t>GAZA SIN FIN 3</t>
        </is>
      </c>
      <c r="C3870" s="5" t="inlineStr">
        <is>
          <t>FERRETERIA GENERAL</t>
        </is>
      </c>
      <c r="D3870" s="11" t="n">
        <v>6</v>
      </c>
      <c r="E3870" s="12" t="n">
        <v>1382.64</v>
      </c>
      <c r="F3870" s="12" t="n">
        <v>2123.88</v>
      </c>
      <c r="G3870" s="14">
        <f>E3870/SUM(E$2:E$4165)</f>
        <v/>
      </c>
      <c r="H3870" s="14">
        <f>H3869+G3870</f>
        <v/>
      </c>
      <c r="I3870" s="5">
        <f>IF(H3870&lt;=p_rot_a,"A",IF(H3870&lt;=p_rot_b,"B","C"))</f>
        <v/>
      </c>
      <c r="J3870" s="5" t="inlineStr">
        <is>
          <t>NO</t>
        </is>
      </c>
    </row>
    <row r="3871">
      <c r="A3871" s="5" t="inlineStr">
        <is>
          <t>30488</t>
        </is>
      </c>
      <c r="B3871" s="5" t="inlineStr">
        <is>
          <t xml:space="preserve">BALASTRO 2X32 ELECTRONICO </t>
        </is>
      </c>
      <c r="C3871" s="5" t="inlineStr">
        <is>
          <t>ACCESORIOS ELECTRICOS Y CABLES</t>
        </is>
      </c>
      <c r="D3871" s="11" t="n">
        <v>1</v>
      </c>
      <c r="E3871" s="12" t="n">
        <v>1382.01</v>
      </c>
      <c r="F3871" s="12" t="n">
        <v>4823.01</v>
      </c>
      <c r="G3871" s="14">
        <f>E3871/SUM(E$2:E$4165)</f>
        <v/>
      </c>
      <c r="H3871" s="14">
        <f>H3870+G3871</f>
        <v/>
      </c>
      <c r="I3871" s="5">
        <f>IF(H3871&lt;=p_rot_a,"A",IF(H3871&lt;=p_rot_b,"B","C"))</f>
        <v/>
      </c>
      <c r="J3871" s="5" t="inlineStr">
        <is>
          <t>NO</t>
        </is>
      </c>
    </row>
    <row r="3872">
      <c r="A3872" s="5" t="inlineStr">
        <is>
          <t>10</t>
        </is>
      </c>
      <c r="B3872" s="5" t="inlineStr">
        <is>
          <t>BOTA DE HULE #41</t>
        </is>
      </c>
      <c r="C3872" s="5" t="inlineStr">
        <is>
          <t>FERRETERIA GENERAL</t>
        </is>
      </c>
      <c r="D3872" s="11" t="n">
        <v>1</v>
      </c>
      <c r="E3872" s="12" t="n">
        <v>1376.72</v>
      </c>
      <c r="F3872" s="12" t="n">
        <v>5222.32</v>
      </c>
      <c r="G3872" s="14">
        <f>E3872/SUM(E$2:E$4165)</f>
        <v/>
      </c>
      <c r="H3872" s="14">
        <f>H3871+G3872</f>
        <v/>
      </c>
      <c r="I3872" s="5">
        <f>IF(H3872&lt;=p_rot_a,"A",IF(H3872&lt;=p_rot_b,"B","C"))</f>
        <v/>
      </c>
      <c r="J3872" s="5" t="inlineStr">
        <is>
          <t>NO</t>
        </is>
      </c>
    </row>
    <row r="3873">
      <c r="A3873" s="5" t="inlineStr">
        <is>
          <t>72581</t>
        </is>
      </c>
      <c r="B3873" s="5" t="inlineStr">
        <is>
          <t>TORNILLO ANCLAJE 5/16 x 2 3/4</t>
        </is>
      </c>
      <c r="C3873" s="5" t="inlineStr">
        <is>
          <t>TORNILLERIA</t>
        </is>
      </c>
      <c r="D3873" s="11" t="n">
        <v>16</v>
      </c>
      <c r="E3873" s="12" t="n">
        <v>1375.3</v>
      </c>
      <c r="F3873" s="12" t="n">
        <v>3518.98</v>
      </c>
      <c r="G3873" s="14">
        <f>E3873/SUM(E$2:E$4165)</f>
        <v/>
      </c>
      <c r="H3873" s="14">
        <f>H3872+G3873</f>
        <v/>
      </c>
      <c r="I3873" s="5">
        <f>IF(H3873&lt;=p_rot_a,"A",IF(H3873&lt;=p_rot_b,"B","C"))</f>
        <v/>
      </c>
      <c r="J3873" s="5" t="inlineStr">
        <is>
          <t>NO</t>
        </is>
      </c>
    </row>
    <row r="3874">
      <c r="A3874" s="5" t="inlineStr">
        <is>
          <t>9872</t>
        </is>
      </c>
      <c r="B3874" s="5" t="inlineStr">
        <is>
          <t>TORNILLO ANCLAJE 1/4 x 3</t>
        </is>
      </c>
      <c r="C3874" s="5" t="inlineStr">
        <is>
          <t>TORNILLERIA</t>
        </is>
      </c>
      <c r="D3874" s="11" t="n">
        <v>14</v>
      </c>
      <c r="E3874" s="12" t="n">
        <v>1374.76</v>
      </c>
      <c r="F3874" s="12" t="n">
        <v>2625.24</v>
      </c>
      <c r="G3874" s="14">
        <f>E3874/SUM(E$2:E$4165)</f>
        <v/>
      </c>
      <c r="H3874" s="14">
        <f>H3873+G3874</f>
        <v/>
      </c>
      <c r="I3874" s="5">
        <f>IF(H3874&lt;=p_rot_a,"A",IF(H3874&lt;=p_rot_b,"B","C"))</f>
        <v/>
      </c>
      <c r="J3874" s="5" t="inlineStr">
        <is>
          <t>NO</t>
        </is>
      </c>
    </row>
    <row r="3875">
      <c r="A3875" s="5" t="inlineStr">
        <is>
          <t>71379</t>
        </is>
      </c>
      <c r="B3875" s="5" t="inlineStr">
        <is>
          <t>TORNILLO HEXAGONAL 3/8 X 1</t>
        </is>
      </c>
      <c r="C3875" s="5" t="inlineStr">
        <is>
          <t>TORNILLERIA</t>
        </is>
      </c>
      <c r="D3875" s="11" t="n">
        <v>28</v>
      </c>
      <c r="E3875" s="12" t="n">
        <v>1374.63</v>
      </c>
      <c r="F3875" s="12" t="n">
        <v>2478</v>
      </c>
      <c r="G3875" s="14">
        <f>E3875/SUM(E$2:E$4165)</f>
        <v/>
      </c>
      <c r="H3875" s="14">
        <f>H3874+G3875</f>
        <v/>
      </c>
      <c r="I3875" s="5">
        <f>IF(H3875&lt;=p_rot_a,"A",IF(H3875&lt;=p_rot_b,"B","C"))</f>
        <v/>
      </c>
      <c r="J3875" s="5" t="inlineStr">
        <is>
          <t>NO</t>
        </is>
      </c>
    </row>
    <row r="3876">
      <c r="A3876" s="5" t="inlineStr">
        <is>
          <t>71380</t>
        </is>
      </c>
      <c r="B3876" s="5" t="inlineStr">
        <is>
          <t>$ $ TORNILLO HEXAGONAL 3/8 X 1 1/2</t>
        </is>
      </c>
      <c r="C3876" s="5" t="inlineStr">
        <is>
          <t>TORNILLERIA</t>
        </is>
      </c>
      <c r="D3876" s="11" t="n">
        <v>14</v>
      </c>
      <c r="E3876" s="12" t="n">
        <v>1369.77</v>
      </c>
      <c r="F3876" s="12" t="n">
        <v>2472.55</v>
      </c>
      <c r="G3876" s="14">
        <f>E3876/SUM(E$2:E$4165)</f>
        <v/>
      </c>
      <c r="H3876" s="14">
        <f>H3875+G3876</f>
        <v/>
      </c>
      <c r="I3876" s="5">
        <f>IF(H3876&lt;=p_rot_a,"A",IF(H3876&lt;=p_rot_b,"B","C"))</f>
        <v/>
      </c>
      <c r="J3876" s="5" t="inlineStr">
        <is>
          <t>NO</t>
        </is>
      </c>
    </row>
    <row r="3877">
      <c r="A3877" s="5" t="inlineStr">
        <is>
          <t>420420921</t>
        </is>
      </c>
      <c r="B3877" s="5" t="inlineStr">
        <is>
          <t>PROTECTO PRO PROTECTO LATEX MATE BASE INTERMEDIA 9087 1/4 GL (0.946L)</t>
        </is>
      </c>
      <c r="C3877" s="5" t="inlineStr">
        <is>
          <t>SIN CATEGORIA</t>
        </is>
      </c>
      <c r="D3877" s="11" t="n">
        <v>1</v>
      </c>
      <c r="E3877" s="12" t="n">
        <v>1366.69</v>
      </c>
      <c r="F3877" s="12" t="n">
        <v>3637.17</v>
      </c>
      <c r="G3877" s="14">
        <f>E3877/SUM(E$2:E$4165)</f>
        <v/>
      </c>
      <c r="H3877" s="14">
        <f>H3876+G3877</f>
        <v/>
      </c>
      <c r="I3877" s="5">
        <f>IF(H3877&lt;=p_rot_a,"A",IF(H3877&lt;=p_rot_b,"B","C"))</f>
        <v/>
      </c>
      <c r="J3877" s="5" t="inlineStr">
        <is>
          <t>NO</t>
        </is>
      </c>
    </row>
    <row r="3878">
      <c r="A3878" s="5" t="inlineStr">
        <is>
          <t>351100300990558</t>
        </is>
      </c>
      <c r="B3878" s="5" t="inlineStr">
        <is>
          <t>TOTAL JUEGO ALICATES 3PZ THT1K0311</t>
        </is>
      </c>
      <c r="C3878" s="5" t="inlineStr">
        <is>
          <t>FERRETERIA GENERAL</t>
        </is>
      </c>
      <c r="D3878" s="11" t="n">
        <v>1</v>
      </c>
      <c r="E3878" s="12" t="n">
        <v>1363.46</v>
      </c>
      <c r="F3878" s="12" t="n">
        <v>4772.12</v>
      </c>
      <c r="G3878" s="14">
        <f>E3878/SUM(E$2:E$4165)</f>
        <v/>
      </c>
      <c r="H3878" s="14">
        <f>H3877+G3878</f>
        <v/>
      </c>
      <c r="I3878" s="5">
        <f>IF(H3878&lt;=p_rot_a,"A",IF(H3878&lt;=p_rot_b,"B","C"))</f>
        <v/>
      </c>
      <c r="J3878" s="5" t="inlineStr">
        <is>
          <t>NO</t>
        </is>
      </c>
    </row>
    <row r="3879">
      <c r="A3879" s="5" t="inlineStr">
        <is>
          <t>73963</t>
        </is>
      </c>
      <c r="B3879" s="5" t="inlineStr">
        <is>
          <t>BRIDA FLEXIBLE CORTA 4</t>
        </is>
      </c>
      <c r="C3879" s="5" t="inlineStr">
        <is>
          <t>SIN CATEGORIA</t>
        </is>
      </c>
      <c r="D3879" s="11" t="n">
        <v>1</v>
      </c>
      <c r="E3879" s="12" t="n">
        <v>1349.76</v>
      </c>
      <c r="F3879" s="12" t="n">
        <v>4444.86</v>
      </c>
      <c r="G3879" s="14">
        <f>E3879/SUM(E$2:E$4165)</f>
        <v/>
      </c>
      <c r="H3879" s="14">
        <f>H3878+G3879</f>
        <v/>
      </c>
      <c r="I3879" s="5">
        <f>IF(H3879&lt;=p_rot_a,"A",IF(H3879&lt;=p_rot_b,"B","C"))</f>
        <v/>
      </c>
      <c r="J3879" s="5" t="inlineStr">
        <is>
          <t>NO</t>
        </is>
      </c>
    </row>
    <row r="3880">
      <c r="A3880" s="5" t="inlineStr">
        <is>
          <t>9245</t>
        </is>
      </c>
      <c r="B3880" s="5" t="inlineStr">
        <is>
          <t>TAPON PVC 1 LISO</t>
        </is>
      </c>
      <c r="C3880" s="5" t="inlineStr">
        <is>
          <t>TUBERIA PVC, CANOAS Y ACCESORIOS</t>
        </is>
      </c>
      <c r="D3880" s="11" t="n">
        <v>5</v>
      </c>
      <c r="E3880" s="12" t="n">
        <v>1346.24</v>
      </c>
      <c r="F3880" s="12" t="n">
        <v>1971.24</v>
      </c>
      <c r="G3880" s="14">
        <f>E3880/SUM(E$2:E$4165)</f>
        <v/>
      </c>
      <c r="H3880" s="14">
        <f>H3879+G3880</f>
        <v/>
      </c>
      <c r="I3880" s="5">
        <f>IF(H3880&lt;=p_rot_a,"A",IF(H3880&lt;=p_rot_b,"B","C"))</f>
        <v/>
      </c>
      <c r="J3880" s="5" t="inlineStr">
        <is>
          <t>NO</t>
        </is>
      </c>
    </row>
    <row r="3881">
      <c r="A3881" s="5" t="inlineStr">
        <is>
          <t>71368</t>
        </is>
      </c>
      <c r="B3881" s="5" t="inlineStr">
        <is>
          <t>TORNILLO HEXAGONAL 1/4 X 2 1/2</t>
        </is>
      </c>
      <c r="C3881" s="5" t="inlineStr">
        <is>
          <t>TORNILLERIA</t>
        </is>
      </c>
      <c r="D3881" s="11" t="n">
        <v>18</v>
      </c>
      <c r="E3881" s="12" t="n">
        <v>1331.1</v>
      </c>
      <c r="F3881" s="12" t="n">
        <v>1911.42</v>
      </c>
      <c r="G3881" s="14">
        <f>E3881/SUM(E$2:E$4165)</f>
        <v/>
      </c>
      <c r="H3881" s="14">
        <f>H3880+G3881</f>
        <v/>
      </c>
      <c r="I3881" s="5">
        <f>IF(H3881&lt;=p_rot_a,"A",IF(H3881&lt;=p_rot_b,"B","C"))</f>
        <v/>
      </c>
      <c r="J3881" s="5" t="inlineStr">
        <is>
          <t>NO</t>
        </is>
      </c>
    </row>
    <row r="3882">
      <c r="A3882" s="5" t="inlineStr">
        <is>
          <t>351100300990419</t>
        </is>
      </c>
      <c r="B3882" s="5" t="inlineStr">
        <is>
          <t>SELLADOR Y VULCANIZANTE DE LLANTAS PP 475ML HT-2019</t>
        </is>
      </c>
      <c r="C3882" s="5" t="inlineStr">
        <is>
          <t>FERRETERIA GENERAL</t>
        </is>
      </c>
      <c r="D3882" s="11" t="n">
        <v>1</v>
      </c>
      <c r="E3882" s="12" t="n">
        <v>1318</v>
      </c>
      <c r="F3882" s="12" t="n">
        <v>4613</v>
      </c>
      <c r="G3882" s="14">
        <f>E3882/SUM(E$2:E$4165)</f>
        <v/>
      </c>
      <c r="H3882" s="14">
        <f>H3881+G3882</f>
        <v/>
      </c>
      <c r="I3882" s="5">
        <f>IF(H3882&lt;=p_rot_a,"A",IF(H3882&lt;=p_rot_b,"B","C"))</f>
        <v/>
      </c>
      <c r="J3882" s="5" t="inlineStr">
        <is>
          <t>NO</t>
        </is>
      </c>
    </row>
    <row r="3883">
      <c r="A3883" s="5" t="inlineStr">
        <is>
          <t>10402</t>
        </is>
      </c>
      <c r="B3883" s="5" t="inlineStr">
        <is>
          <t>MEDIA CAÑA CANET CAFE CLARO 2.40MTS 6.5MM</t>
        </is>
      </c>
      <c r="C3883" s="5" t="inlineStr">
        <is>
          <t>TABLILLA PVC Y CORNISAS</t>
        </is>
      </c>
      <c r="D3883" s="11" t="n">
        <v>2</v>
      </c>
      <c r="E3883" s="12" t="n">
        <v>1315.39</v>
      </c>
      <c r="F3883" s="12" t="n">
        <v>4603.87</v>
      </c>
      <c r="G3883" s="14">
        <f>E3883/SUM(E$2:E$4165)</f>
        <v/>
      </c>
      <c r="H3883" s="14">
        <f>H3882+G3883</f>
        <v/>
      </c>
      <c r="I3883" s="5">
        <f>IF(H3883&lt;=p_rot_a,"A",IF(H3883&lt;=p_rot_b,"B","C"))</f>
        <v/>
      </c>
      <c r="J3883" s="5" t="inlineStr">
        <is>
          <t>NO</t>
        </is>
      </c>
    </row>
    <row r="3884">
      <c r="A3884" s="5" t="inlineStr">
        <is>
          <t>72147</t>
        </is>
      </c>
      <c r="B3884" s="5" t="inlineStr">
        <is>
          <t>TRUPER CUERDA ORILLADORA  HTA-80</t>
        </is>
      </c>
      <c r="C3884" s="5" t="inlineStr">
        <is>
          <t>FERRETERIA GENERAL</t>
        </is>
      </c>
      <c r="D3884" s="11" t="n">
        <v>3</v>
      </c>
      <c r="E3884" s="12" t="n">
        <v>1313.44</v>
      </c>
      <c r="F3884" s="12" t="n">
        <v>2643.77</v>
      </c>
      <c r="G3884" s="14">
        <f>E3884/SUM(E$2:E$4165)</f>
        <v/>
      </c>
      <c r="H3884" s="14">
        <f>H3883+G3884</f>
        <v/>
      </c>
      <c r="I3884" s="5">
        <f>IF(H3884&lt;=p_rot_a,"A",IF(H3884&lt;=p_rot_b,"B","C"))</f>
        <v/>
      </c>
      <c r="J3884" s="5" t="inlineStr">
        <is>
          <t>NO</t>
        </is>
      </c>
    </row>
    <row r="3885">
      <c r="A3885" s="5" t="inlineStr">
        <is>
          <t>351100300990837</t>
        </is>
      </c>
      <c r="B3885" s="5" t="inlineStr">
        <is>
          <t>BEST VALUE TORNILLO OJO CERRADO F01824 11/2</t>
        </is>
      </c>
      <c r="C3885" s="5" t="inlineStr">
        <is>
          <t>FERRETERIA GENERAL</t>
        </is>
      </c>
      <c r="D3885" s="11" t="n">
        <v>5</v>
      </c>
      <c r="E3885" s="12" t="n">
        <v>1311.81</v>
      </c>
      <c r="F3885" s="12" t="n">
        <v>3975.41</v>
      </c>
      <c r="G3885" s="14">
        <f>E3885/SUM(E$2:E$4165)</f>
        <v/>
      </c>
      <c r="H3885" s="14">
        <f>H3884+G3885</f>
        <v/>
      </c>
      <c r="I3885" s="5">
        <f>IF(H3885&lt;=p_rot_a,"A",IF(H3885&lt;=p_rot_b,"B","C"))</f>
        <v/>
      </c>
      <c r="J3885" s="5" t="inlineStr">
        <is>
          <t>NO</t>
        </is>
      </c>
    </row>
    <row r="3886">
      <c r="A3886" s="5" t="inlineStr">
        <is>
          <t>420420924</t>
        </is>
      </c>
      <c r="B3886" s="5" t="inlineStr">
        <is>
          <t>PROTECTO PRO PROTECTO LATEX MATE BASE PASTEL 9018 1/4 GL (0.946L)</t>
        </is>
      </c>
      <c r="C3886" s="5" t="inlineStr">
        <is>
          <t>SIN CATEGORIA</t>
        </is>
      </c>
      <c r="D3886" s="11" t="n">
        <v>1</v>
      </c>
      <c r="E3886" s="12" t="n">
        <v>1310.74</v>
      </c>
      <c r="F3886" s="12" t="n">
        <v>3684.29</v>
      </c>
      <c r="G3886" s="14">
        <f>E3886/SUM(E$2:E$4165)</f>
        <v/>
      </c>
      <c r="H3886" s="14">
        <f>H3885+G3886</f>
        <v/>
      </c>
      <c r="I3886" s="5">
        <f>IF(H3886&lt;=p_rot_a,"A",IF(H3886&lt;=p_rot_b,"B","C"))</f>
        <v/>
      </c>
      <c r="J3886" s="5" t="inlineStr">
        <is>
          <t>NO</t>
        </is>
      </c>
    </row>
    <row r="3887">
      <c r="A3887" s="5" t="inlineStr">
        <is>
          <t>71943</t>
        </is>
      </c>
      <c r="B3887" s="5" t="inlineStr">
        <is>
          <t>AGUILA BLANCO PLACA TELEFONICA  PLATA 1008w</t>
        </is>
      </c>
      <c r="C3887" s="5" t="inlineStr">
        <is>
          <t>ACCESORIOS ELECTRICOS Y CABLES</t>
        </is>
      </c>
      <c r="D3887" s="11" t="n">
        <v>3</v>
      </c>
      <c r="E3887" s="12" t="n">
        <v>1307.95</v>
      </c>
      <c r="F3887" s="12" t="n">
        <v>4577.83</v>
      </c>
      <c r="G3887" s="14">
        <f>E3887/SUM(E$2:E$4165)</f>
        <v/>
      </c>
      <c r="H3887" s="14">
        <f>H3886+G3887</f>
        <v/>
      </c>
      <c r="I3887" s="5">
        <f>IF(H3887&lt;=p_rot_a,"A",IF(H3887&lt;=p_rot_b,"B","C"))</f>
        <v/>
      </c>
      <c r="J3887" s="5" t="inlineStr">
        <is>
          <t>NO</t>
        </is>
      </c>
    </row>
    <row r="3888">
      <c r="A3888" s="5" t="inlineStr">
        <is>
          <t>351100300990684</t>
        </is>
      </c>
      <c r="B3888" s="5" t="inlineStr">
        <is>
          <t>SEMILLA DE CLAVEL MIXTO SUPLIJARDINES</t>
        </is>
      </c>
      <c r="C3888" s="5" t="inlineStr">
        <is>
          <t>FERRETERIA GENERAL</t>
        </is>
      </c>
      <c r="D3888" s="11" t="n">
        <v>4</v>
      </c>
      <c r="E3888" s="12" t="n">
        <v>1307.23</v>
      </c>
      <c r="F3888" s="12" t="n">
        <v>4326.43</v>
      </c>
      <c r="G3888" s="14">
        <f>E3888/SUM(E$2:E$4165)</f>
        <v/>
      </c>
      <c r="H3888" s="14">
        <f>H3887+G3888</f>
        <v/>
      </c>
      <c r="I3888" s="5">
        <f>IF(H3888&lt;=p_rot_a,"A",IF(H3888&lt;=p_rot_b,"B","C"))</f>
        <v/>
      </c>
      <c r="J3888" s="5" t="inlineStr">
        <is>
          <t>NO</t>
        </is>
      </c>
    </row>
    <row r="3889">
      <c r="A3889" s="5" t="inlineStr">
        <is>
          <t>351100300991401</t>
        </is>
      </c>
      <c r="B3889" s="5" t="inlineStr">
        <is>
          <t>FANDELI MASKING 2 AUTOMOTRIZ PINTOR</t>
        </is>
      </c>
      <c r="C3889" s="5" t="inlineStr">
        <is>
          <t>FERRETERIA GENERAL</t>
        </is>
      </c>
      <c r="D3889" s="11" t="n">
        <v>2</v>
      </c>
      <c r="E3889" s="12" t="n">
        <v>1300.05</v>
      </c>
      <c r="F3889" s="12" t="n">
        <v>4189.05</v>
      </c>
      <c r="G3889" s="14">
        <f>E3889/SUM(E$2:E$4165)</f>
        <v/>
      </c>
      <c r="H3889" s="14">
        <f>H3888+G3889</f>
        <v/>
      </c>
      <c r="I3889" s="5">
        <f>IF(H3889&lt;=p_rot_a,"A",IF(H3889&lt;=p_rot_b,"B","C"))</f>
        <v/>
      </c>
      <c r="J3889" s="5" t="inlineStr">
        <is>
          <t>NO</t>
        </is>
      </c>
    </row>
    <row r="3890">
      <c r="A3890" s="5" t="inlineStr">
        <is>
          <t>71881</t>
        </is>
      </c>
      <c r="B3890" s="5" t="inlineStr">
        <is>
          <t>REGLETA TELEFONICA  #14 4MM</t>
        </is>
      </c>
      <c r="C3890" s="5" t="inlineStr">
        <is>
          <t>FERRETERIA GENERAL</t>
        </is>
      </c>
      <c r="D3890" s="11" t="n">
        <v>4</v>
      </c>
      <c r="E3890" s="12" t="n">
        <v>1294.82</v>
      </c>
      <c r="F3890" s="12" t="n">
        <v>4531.86</v>
      </c>
      <c r="G3890" s="14">
        <f>E3890/SUM(E$2:E$4165)</f>
        <v/>
      </c>
      <c r="H3890" s="14">
        <f>H3889+G3890</f>
        <v/>
      </c>
      <c r="I3890" s="5">
        <f>IF(H3890&lt;=p_rot_a,"A",IF(H3890&lt;=p_rot_b,"B","C"))</f>
        <v/>
      </c>
      <c r="J3890" s="5" t="inlineStr">
        <is>
          <t>NO</t>
        </is>
      </c>
    </row>
    <row r="3891">
      <c r="A3891" s="5" t="inlineStr">
        <is>
          <t>73472</t>
        </is>
      </c>
      <c r="B3891" s="5" t="inlineStr">
        <is>
          <t>REMACHE 5/32 X 1/4 20 UNI</t>
        </is>
      </c>
      <c r="C3891" s="5" t="inlineStr">
        <is>
          <t>FERRETERIA GENERAL</t>
        </is>
      </c>
      <c r="D3891" s="11" t="n">
        <v>8</v>
      </c>
      <c r="E3891" s="12" t="n">
        <v>1288.72</v>
      </c>
      <c r="F3891" s="12" t="n">
        <v>2123.92</v>
      </c>
      <c r="G3891" s="14">
        <f>E3891/SUM(E$2:E$4165)</f>
        <v/>
      </c>
      <c r="H3891" s="14">
        <f>H3890+G3891</f>
        <v/>
      </c>
      <c r="I3891" s="5">
        <f>IF(H3891&lt;=p_rot_a,"A",IF(H3891&lt;=p_rot_b,"B","C"))</f>
        <v/>
      </c>
      <c r="J3891" s="5" t="inlineStr">
        <is>
          <t>NO</t>
        </is>
      </c>
    </row>
    <row r="3892">
      <c r="A3892" s="5" t="inlineStr">
        <is>
          <t>73376</t>
        </is>
      </c>
      <c r="B3892" s="5" t="inlineStr">
        <is>
          <t>BROCA METAL 1/2X10 LARGA</t>
        </is>
      </c>
      <c r="C3892" s="5" t="inlineStr">
        <is>
          <t>FERRETERIA GENERAL</t>
        </is>
      </c>
      <c r="D3892" s="11" t="n">
        <v>1</v>
      </c>
      <c r="E3892" s="12" t="n">
        <v>1284.1</v>
      </c>
      <c r="F3892" s="12" t="n">
        <v>3982.3</v>
      </c>
      <c r="G3892" s="14">
        <f>E3892/SUM(E$2:E$4165)</f>
        <v/>
      </c>
      <c r="H3892" s="14">
        <f>H3891+G3892</f>
        <v/>
      </c>
      <c r="I3892" s="5">
        <f>IF(H3892&lt;=p_rot_a,"A",IF(H3892&lt;=p_rot_b,"B","C"))</f>
        <v/>
      </c>
      <c r="J3892" s="5" t="inlineStr">
        <is>
          <t>NO</t>
        </is>
      </c>
    </row>
    <row r="3893">
      <c r="A3893" s="5" t="inlineStr">
        <is>
          <t>72735</t>
        </is>
      </c>
      <c r="B3893" s="5" t="inlineStr">
        <is>
          <t>MACHETE 16 CUCHILLO BELLOTA</t>
        </is>
      </c>
      <c r="C3893" s="5" t="inlineStr">
        <is>
          <t>SIN CATEGORIA</t>
        </is>
      </c>
      <c r="D3893" s="11" t="n">
        <v>2</v>
      </c>
      <c r="E3893" s="12" t="n">
        <v>1282.73</v>
      </c>
      <c r="F3893" s="12" t="n">
        <v>4489.55</v>
      </c>
      <c r="G3893" s="14">
        <f>E3893/SUM(E$2:E$4165)</f>
        <v/>
      </c>
      <c r="H3893" s="14">
        <f>H3892+G3893</f>
        <v/>
      </c>
      <c r="I3893" s="5">
        <f>IF(H3893&lt;=p_rot_a,"A",IF(H3893&lt;=p_rot_b,"B","C"))</f>
        <v/>
      </c>
      <c r="J3893" s="5" t="inlineStr">
        <is>
          <t>NO</t>
        </is>
      </c>
    </row>
    <row r="3894">
      <c r="A3894" s="5" t="inlineStr">
        <is>
          <t>9261</t>
        </is>
      </c>
      <c r="B3894" s="5" t="inlineStr">
        <is>
          <t>ADAPTADOR MACHO PVC 3/4 AGUA FRIA</t>
        </is>
      </c>
      <c r="C3894" s="5" t="inlineStr">
        <is>
          <t>TUBERIA PVC, CANOAS Y ACCESORIOS</t>
        </is>
      </c>
      <c r="D3894" s="11" t="n">
        <v>7</v>
      </c>
      <c r="E3894" s="12" t="n">
        <v>1281.98</v>
      </c>
      <c r="F3894" s="12" t="n">
        <v>1858.43</v>
      </c>
      <c r="G3894" s="14">
        <f>E3894/SUM(E$2:E$4165)</f>
        <v/>
      </c>
      <c r="H3894" s="14">
        <f>H3893+G3894</f>
        <v/>
      </c>
      <c r="I3894" s="5">
        <f>IF(H3894&lt;=p_rot_a,"A",IF(H3894&lt;=p_rot_b,"B","C"))</f>
        <v/>
      </c>
      <c r="J3894" s="5" t="inlineStr">
        <is>
          <t>NO</t>
        </is>
      </c>
    </row>
    <row r="3895">
      <c r="A3895" s="5" t="inlineStr">
        <is>
          <t>7968</t>
        </is>
      </c>
      <c r="B3895" s="5" t="inlineStr">
        <is>
          <t>TRUPER FORMON 1 1/2      FT-11/2</t>
        </is>
      </c>
      <c r="C3895" s="5" t="inlineStr">
        <is>
          <t>FERRETERIA GENERAL</t>
        </is>
      </c>
      <c r="D3895" s="11" t="n">
        <v>1</v>
      </c>
      <c r="E3895" s="12" t="n">
        <v>1281.44</v>
      </c>
      <c r="F3895" s="12" t="n">
        <v>2558.81</v>
      </c>
      <c r="G3895" s="14">
        <f>E3895/SUM(E$2:E$4165)</f>
        <v/>
      </c>
      <c r="H3895" s="14">
        <f>H3894+G3895</f>
        <v/>
      </c>
      <c r="I3895" s="5">
        <f>IF(H3895&lt;=p_rot_a,"A",IF(H3895&lt;=p_rot_b,"B","C"))</f>
        <v/>
      </c>
      <c r="J3895" s="5" t="inlineStr">
        <is>
          <t>NO</t>
        </is>
      </c>
    </row>
    <row r="3896">
      <c r="A3896" s="5" t="inlineStr">
        <is>
          <t>420420915</t>
        </is>
      </c>
      <c r="B3896" s="5" t="inlineStr">
        <is>
          <t>PROTECTO PINTURA ANTICORROSIVA ROJO OXIDO 384 1/4 GL (0.946L)</t>
        </is>
      </c>
      <c r="C3896" s="5" t="inlineStr">
        <is>
          <t>SIN CATEGORIA</t>
        </is>
      </c>
      <c r="D3896" s="11" t="n">
        <v>1</v>
      </c>
      <c r="E3896" s="12" t="n">
        <v>1280.95</v>
      </c>
      <c r="F3896" s="12" t="n">
        <v>4598.31</v>
      </c>
      <c r="G3896" s="14">
        <f>E3896/SUM(E$2:E$4165)</f>
        <v/>
      </c>
      <c r="H3896" s="14">
        <f>H3895+G3896</f>
        <v/>
      </c>
      <c r="I3896" s="5">
        <f>IF(H3896&lt;=p_rot_a,"A",IF(H3896&lt;=p_rot_b,"B","C"))</f>
        <v/>
      </c>
      <c r="J3896" s="5" t="inlineStr">
        <is>
          <t>NO</t>
        </is>
      </c>
    </row>
    <row r="3897">
      <c r="A3897" s="5" t="inlineStr">
        <is>
          <t>924</t>
        </is>
      </c>
      <c r="B3897" s="5" t="inlineStr">
        <is>
          <t>UNION EMT 1</t>
        </is>
      </c>
      <c r="C3897" s="5" t="inlineStr">
        <is>
          <t>ACCESORIOS ELECTRICOS Y CABLES</t>
        </is>
      </c>
      <c r="D3897" s="11" t="n">
        <v>3</v>
      </c>
      <c r="E3897" s="12" t="n">
        <v>1280.28</v>
      </c>
      <c r="F3897" s="12" t="n">
        <v>1991.16</v>
      </c>
      <c r="G3897" s="14">
        <f>E3897/SUM(E$2:E$4165)</f>
        <v/>
      </c>
      <c r="H3897" s="14">
        <f>H3896+G3897</f>
        <v/>
      </c>
      <c r="I3897" s="5">
        <f>IF(H3897&lt;=p_rot_a,"A",IF(H3897&lt;=p_rot_b,"B","C"))</f>
        <v/>
      </c>
      <c r="J3897" s="5" t="inlineStr">
        <is>
          <t>NO</t>
        </is>
      </c>
    </row>
    <row r="3898">
      <c r="A3898" s="5" t="inlineStr">
        <is>
          <t>351100300990661</t>
        </is>
      </c>
      <c r="B3898" s="5" t="inlineStr">
        <is>
          <t>SEMILLA DE CEBOLLINO SUPLIJARDINES</t>
        </is>
      </c>
      <c r="C3898" s="5" t="inlineStr">
        <is>
          <t>FERRETERIA GENERAL</t>
        </is>
      </c>
      <c r="D3898" s="11" t="n">
        <v>4</v>
      </c>
      <c r="E3898" s="12" t="n">
        <v>1278.24</v>
      </c>
      <c r="F3898" s="12" t="n">
        <v>4476.57</v>
      </c>
      <c r="G3898" s="14">
        <f>E3898/SUM(E$2:E$4165)</f>
        <v/>
      </c>
      <c r="H3898" s="14">
        <f>H3897+G3898</f>
        <v/>
      </c>
      <c r="I3898" s="5">
        <f>IF(H3898&lt;=p_rot_a,"A",IF(H3898&lt;=p_rot_b,"B","C"))</f>
        <v/>
      </c>
      <c r="J3898" s="5" t="inlineStr">
        <is>
          <t>NO</t>
        </is>
      </c>
    </row>
    <row r="3899">
      <c r="A3899" s="5" t="inlineStr">
        <is>
          <t>351100300990839</t>
        </is>
      </c>
      <c r="B3899" s="5" t="inlineStr">
        <is>
          <t>BEST VALUE TORNILLO OJO CERRADO F01822</t>
        </is>
      </c>
      <c r="C3899" s="5" t="inlineStr">
        <is>
          <t>FERRETERIA GENERAL</t>
        </is>
      </c>
      <c r="D3899" s="11" t="n">
        <v>4</v>
      </c>
      <c r="E3899" s="12" t="n">
        <v>1276.29</v>
      </c>
      <c r="F3899" s="12" t="n">
        <v>3445.49</v>
      </c>
      <c r="G3899" s="14">
        <f>E3899/SUM(E$2:E$4165)</f>
        <v/>
      </c>
      <c r="H3899" s="14">
        <f>H3898+G3899</f>
        <v/>
      </c>
      <c r="I3899" s="5">
        <f>IF(H3899&lt;=p_rot_a,"A",IF(H3899&lt;=p_rot_b,"B","C"))</f>
        <v/>
      </c>
      <c r="J3899" s="5" t="inlineStr">
        <is>
          <t>NO</t>
        </is>
      </c>
    </row>
    <row r="3900">
      <c r="A3900" s="5" t="inlineStr">
        <is>
          <t>72178</t>
        </is>
      </c>
      <c r="B3900" s="5" t="inlineStr">
        <is>
          <t>DISCO HULE 9 TALADRO GONI</t>
        </is>
      </c>
      <c r="C3900" s="5" t="inlineStr">
        <is>
          <t>FERRETERIA GENERAL</t>
        </is>
      </c>
      <c r="D3900" s="11" t="n">
        <v>1</v>
      </c>
      <c r="E3900" s="12" t="n">
        <v>1274.65</v>
      </c>
      <c r="F3900" s="12" t="n">
        <v>4159.29</v>
      </c>
      <c r="G3900" s="14">
        <f>E3900/SUM(E$2:E$4165)</f>
        <v/>
      </c>
      <c r="H3900" s="14">
        <f>H3899+G3900</f>
        <v/>
      </c>
      <c r="I3900" s="5">
        <f>IF(H3900&lt;=p_rot_a,"A",IF(H3900&lt;=p_rot_b,"B","C"))</f>
        <v/>
      </c>
      <c r="J3900" s="5" t="inlineStr">
        <is>
          <t>NO</t>
        </is>
      </c>
    </row>
    <row r="3901">
      <c r="A3901" s="5" t="inlineStr">
        <is>
          <t>351100300992060</t>
        </is>
      </c>
      <c r="B3901" s="5" t="inlineStr">
        <is>
          <t>EMTOP MARCO SEGUETA 12 EHFE3001 .</t>
        </is>
      </c>
      <c r="C3901" s="5" t="inlineStr">
        <is>
          <t>HERRAMIENTAS MANUALES</t>
        </is>
      </c>
      <c r="D3901" s="11" t="n">
        <v>2</v>
      </c>
      <c r="E3901" s="12" t="n">
        <v>1273.6</v>
      </c>
      <c r="F3901" s="12" t="n">
        <v>4457.6</v>
      </c>
      <c r="G3901" s="14">
        <f>E3901/SUM(E$2:E$4165)</f>
        <v/>
      </c>
      <c r="H3901" s="14">
        <f>H3900+G3901</f>
        <v/>
      </c>
      <c r="I3901" s="5">
        <f>IF(H3901&lt;=p_rot_a,"A",IF(H3901&lt;=p_rot_b,"B","C"))</f>
        <v/>
      </c>
      <c r="J3901" s="5" t="inlineStr">
        <is>
          <t>NO</t>
        </is>
      </c>
    </row>
    <row r="3902">
      <c r="A3902" s="5" t="inlineStr">
        <is>
          <t>533459</t>
        </is>
      </c>
      <c r="B3902" s="5" t="inlineStr">
        <is>
          <t>BRIDA FLEXIBLE LARGA 3</t>
        </is>
      </c>
      <c r="C3902" s="5" t="inlineStr">
        <is>
          <t>SIN CATEGORIA</t>
        </is>
      </c>
      <c r="D3902" s="11" t="n">
        <v>1</v>
      </c>
      <c r="E3902" s="12" t="n">
        <v>1271.96</v>
      </c>
      <c r="F3902" s="12" t="n">
        <v>4451.87</v>
      </c>
      <c r="G3902" s="14">
        <f>E3902/SUM(E$2:E$4165)</f>
        <v/>
      </c>
      <c r="H3902" s="14">
        <f>H3901+G3902</f>
        <v/>
      </c>
      <c r="I3902" s="5">
        <f>IF(H3902&lt;=p_rot_a,"A",IF(H3902&lt;=p_rot_b,"B","C"))</f>
        <v/>
      </c>
      <c r="J3902" s="5" t="inlineStr">
        <is>
          <t>NO</t>
        </is>
      </c>
    </row>
    <row r="3903">
      <c r="A3903" s="5" t="inlineStr">
        <is>
          <t>72757</t>
        </is>
      </c>
      <c r="B3903" s="5" t="inlineStr">
        <is>
          <t>ARANDELA PRESION 3/16</t>
        </is>
      </c>
      <c r="C3903" s="5" t="inlineStr">
        <is>
          <t>TORNILLERIA</t>
        </is>
      </c>
      <c r="D3903" s="11" t="n">
        <v>55</v>
      </c>
      <c r="E3903" s="12" t="n">
        <v>1254.55</v>
      </c>
      <c r="F3903" s="12" t="n">
        <v>1460.25</v>
      </c>
      <c r="G3903" s="14">
        <f>E3903/SUM(E$2:E$4165)</f>
        <v/>
      </c>
      <c r="H3903" s="14">
        <f>H3902+G3903</f>
        <v/>
      </c>
      <c r="I3903" s="5">
        <f>IF(H3903&lt;=p_rot_a,"A",IF(H3903&lt;=p_rot_b,"B","C"))</f>
        <v/>
      </c>
      <c r="J3903" s="5" t="inlineStr">
        <is>
          <t>NO</t>
        </is>
      </c>
    </row>
    <row r="3904">
      <c r="A3904" s="5" t="inlineStr">
        <is>
          <t>351100300990404</t>
        </is>
      </c>
      <c r="B3904" s="5" t="inlineStr">
        <is>
          <t>2DA TUBO PVC 2 SEGUNDA</t>
        </is>
      </c>
      <c r="C3904" s="5" t="inlineStr">
        <is>
          <t>TUBERIA PVC, CANOAS Y ACCESORIOS</t>
        </is>
      </c>
      <c r="D3904" s="11" t="n">
        <v>5</v>
      </c>
      <c r="E3904" s="12" t="n">
        <v>1240.13</v>
      </c>
      <c r="F3904" s="12" t="n">
        <v>12215.13</v>
      </c>
      <c r="G3904" s="14">
        <f>E3904/SUM(E$2:E$4165)</f>
        <v/>
      </c>
      <c r="H3904" s="14">
        <f>H3903+G3904</f>
        <v/>
      </c>
      <c r="I3904" s="5">
        <f>IF(H3904&lt;=p_rot_a,"A",IF(H3904&lt;=p_rot_b,"B","C"))</f>
        <v/>
      </c>
      <c r="J3904" s="5" t="inlineStr">
        <is>
          <t>NO</t>
        </is>
      </c>
    </row>
    <row r="3905">
      <c r="A3905" s="5" t="inlineStr">
        <is>
          <t>7725</t>
        </is>
      </c>
      <c r="B3905" s="5" t="inlineStr">
        <is>
          <t xml:space="preserve">MASKING 1/2 </t>
        </is>
      </c>
      <c r="C3905" s="5" t="inlineStr">
        <is>
          <t>FERRETERIA GENERAL</t>
        </is>
      </c>
      <c r="D3905" s="11" t="n">
        <v>10</v>
      </c>
      <c r="E3905" s="12" t="n">
        <v>1232.8</v>
      </c>
      <c r="F3905" s="12" t="n">
        <v>4314.8</v>
      </c>
      <c r="G3905" s="14">
        <f>E3905/SUM(E$2:E$4165)</f>
        <v/>
      </c>
      <c r="H3905" s="14">
        <f>H3904+G3905</f>
        <v/>
      </c>
      <c r="I3905" s="5">
        <f>IF(H3905&lt;=p_rot_a,"A",IF(H3905&lt;=p_rot_b,"B","C"))</f>
        <v/>
      </c>
      <c r="J3905" s="5" t="inlineStr">
        <is>
          <t>NO</t>
        </is>
      </c>
    </row>
    <row r="3906">
      <c r="A3906" s="5" t="inlineStr">
        <is>
          <t>73750</t>
        </is>
      </c>
      <c r="B3906" s="5" t="inlineStr">
        <is>
          <t>TOTAL PIEDRA AFILAR ASENTAR 6  TAC2615001</t>
        </is>
      </c>
      <c r="C3906" s="5" t="inlineStr">
        <is>
          <t>FERRETERIA GENERAL</t>
        </is>
      </c>
      <c r="D3906" s="11" t="n">
        <v>2</v>
      </c>
      <c r="E3906" s="12" t="n">
        <v>1223.22</v>
      </c>
      <c r="F3906" s="12" t="n">
        <v>2202.84</v>
      </c>
      <c r="G3906" s="14">
        <f>E3906/SUM(E$2:E$4165)</f>
        <v/>
      </c>
      <c r="H3906" s="14">
        <f>H3905+G3906</f>
        <v/>
      </c>
      <c r="I3906" s="5">
        <f>IF(H3906&lt;=p_rot_a,"A",IF(H3906&lt;=p_rot_b,"B","C"))</f>
        <v/>
      </c>
      <c r="J3906" s="5" t="inlineStr">
        <is>
          <t>NO</t>
        </is>
      </c>
    </row>
    <row r="3907">
      <c r="A3907" s="5" t="inlineStr">
        <is>
          <t>351100300990469</t>
        </is>
      </c>
      <c r="B3907" s="5" t="inlineStr">
        <is>
          <t>TOTAL GRAPA PARA ENGRAPADORA NEUMATICA 25MM 2500PC TAC918252</t>
        </is>
      </c>
      <c r="C3907" s="5" t="inlineStr">
        <is>
          <t>FERRETERIA GENERAL</t>
        </is>
      </c>
      <c r="D3907" s="11" t="n">
        <v>1</v>
      </c>
      <c r="E3907" s="12" t="n">
        <v>1222.79</v>
      </c>
      <c r="F3907" s="12" t="n">
        <v>3668.36</v>
      </c>
      <c r="G3907" s="14">
        <f>E3907/SUM(E$2:E$4165)</f>
        <v/>
      </c>
      <c r="H3907" s="14">
        <f>H3906+G3907</f>
        <v/>
      </c>
      <c r="I3907" s="5">
        <f>IF(H3907&lt;=p_rot_a,"A",IF(H3907&lt;=p_rot_b,"B","C"))</f>
        <v/>
      </c>
      <c r="J3907" s="5" t="inlineStr">
        <is>
          <t>NO</t>
        </is>
      </c>
    </row>
    <row r="3908">
      <c r="A3908" s="5" t="inlineStr">
        <is>
          <t>71381</t>
        </is>
      </c>
      <c r="B3908" s="5" t="inlineStr">
        <is>
          <t>TORNILLO HEXAGONAL 3/8 X 2</t>
        </is>
      </c>
      <c r="C3908" s="5" t="inlineStr">
        <is>
          <t>TORNILLERIA</t>
        </is>
      </c>
      <c r="D3908" s="11" t="n">
        <v>12</v>
      </c>
      <c r="E3908" s="12" t="n">
        <v>1222.44</v>
      </c>
      <c r="F3908" s="12" t="n">
        <v>2230.08</v>
      </c>
      <c r="G3908" s="14">
        <f>E3908/SUM(E$2:E$4165)</f>
        <v/>
      </c>
      <c r="H3908" s="14">
        <f>H3907+G3908</f>
        <v/>
      </c>
      <c r="I3908" s="5">
        <f>IF(H3908&lt;=p_rot_a,"A",IF(H3908&lt;=p_rot_b,"B","C"))</f>
        <v/>
      </c>
      <c r="J3908" s="5" t="inlineStr">
        <is>
          <t>NO</t>
        </is>
      </c>
    </row>
    <row r="3909">
      <c r="A3909" s="5" t="inlineStr">
        <is>
          <t>32122</t>
        </is>
      </c>
      <c r="B3909" s="5" t="inlineStr">
        <is>
          <t>TOTAL DESATORNILLADOR  RATCH 13 en 1 TACSD30136</t>
        </is>
      </c>
      <c r="C3909" s="5" t="inlineStr">
        <is>
          <t>FERRETERIA GENERAL</t>
        </is>
      </c>
      <c r="D3909" s="11" t="n">
        <v>1</v>
      </c>
      <c r="E3909" s="12" t="n">
        <v>1215.83</v>
      </c>
      <c r="F3909" s="12" t="n">
        <v>3404.31</v>
      </c>
      <c r="G3909" s="14">
        <f>E3909/SUM(E$2:E$4165)</f>
        <v/>
      </c>
      <c r="H3909" s="14">
        <f>H3908+G3909</f>
        <v/>
      </c>
      <c r="I3909" s="5">
        <f>IF(H3909&lt;=p_rot_a,"A",IF(H3909&lt;=p_rot_b,"B","C"))</f>
        <v/>
      </c>
      <c r="J3909" s="5" t="inlineStr">
        <is>
          <t>NO</t>
        </is>
      </c>
    </row>
    <row r="3910">
      <c r="A3910" s="5" t="inlineStr">
        <is>
          <t>7460</t>
        </is>
      </c>
      <c r="B3910" s="5" t="inlineStr">
        <is>
          <t>ALDABA 10 PULGADAS A10</t>
        </is>
      </c>
      <c r="C3910" s="5" t="inlineStr">
        <is>
          <t>FERRETERIA GENERAL</t>
        </is>
      </c>
      <c r="D3910" s="11" t="n">
        <v>3</v>
      </c>
      <c r="E3910" s="12" t="n">
        <v>1215.32</v>
      </c>
      <c r="F3910" s="12" t="n">
        <v>4482.32</v>
      </c>
      <c r="G3910" s="14">
        <f>E3910/SUM(E$2:E$4165)</f>
        <v/>
      </c>
      <c r="H3910" s="14">
        <f>H3909+G3910</f>
        <v/>
      </c>
      <c r="I3910" s="5">
        <f>IF(H3910&lt;=p_rot_a,"A",IF(H3910&lt;=p_rot_b,"B","C"))</f>
        <v/>
      </c>
      <c r="J3910" s="5" t="inlineStr">
        <is>
          <t>NO</t>
        </is>
      </c>
    </row>
    <row r="3911">
      <c r="A3911" s="5" t="inlineStr">
        <is>
          <t>71370</t>
        </is>
      </c>
      <c r="B3911" s="5" t="inlineStr">
        <is>
          <t>TORNILLO HEXAGONAL 1/4 X 3 1/2</t>
        </is>
      </c>
      <c r="C3911" s="5" t="inlineStr">
        <is>
          <t>TORNILLERIA</t>
        </is>
      </c>
      <c r="D3911" s="11" t="n">
        <v>18</v>
      </c>
      <c r="E3911" s="12" t="n">
        <v>1214.82</v>
      </c>
      <c r="F3911" s="12" t="n">
        <v>2070.72</v>
      </c>
      <c r="G3911" s="14">
        <f>E3911/SUM(E$2:E$4165)</f>
        <v/>
      </c>
      <c r="H3911" s="14">
        <f>H3910+G3911</f>
        <v/>
      </c>
      <c r="I3911" s="5">
        <f>IF(H3911&lt;=p_rot_a,"A",IF(H3911&lt;=p_rot_b,"B","C"))</f>
        <v/>
      </c>
      <c r="J3911" s="5" t="inlineStr">
        <is>
          <t>NO</t>
        </is>
      </c>
    </row>
    <row r="3912">
      <c r="A3912" s="5" t="inlineStr">
        <is>
          <t>5300990215</t>
        </is>
      </c>
      <c r="B3912" s="5" t="inlineStr">
        <is>
          <t>BOSCH BROCA SDS PLUS 1/2 X 4 X 6</t>
        </is>
      </c>
      <c r="C3912" s="5" t="inlineStr">
        <is>
          <t>HERRAMIENTA ELECTRICA</t>
        </is>
      </c>
      <c r="D3912" s="11" t="n">
        <v>1</v>
      </c>
      <c r="E3912" s="12" t="n">
        <v>1214.4</v>
      </c>
      <c r="F3912" s="12" t="n">
        <v>4250.4</v>
      </c>
      <c r="G3912" s="14">
        <f>E3912/SUM(E$2:E$4165)</f>
        <v/>
      </c>
      <c r="H3912" s="14">
        <f>H3911+G3912</f>
        <v/>
      </c>
      <c r="I3912" s="5">
        <f>IF(H3912&lt;=p_rot_a,"A",IF(H3912&lt;=p_rot_b,"B","C"))</f>
        <v/>
      </c>
      <c r="J3912" s="5" t="inlineStr">
        <is>
          <t>NO</t>
        </is>
      </c>
    </row>
    <row r="3913">
      <c r="A3913" s="5" t="inlineStr">
        <is>
          <t>351100300991056</t>
        </is>
      </c>
      <c r="B3913" s="5" t="inlineStr">
        <is>
          <t>SEMILLA DE CHILE DULCE SUPLIJARDINES 0126000000200</t>
        </is>
      </c>
      <c r="C3913" s="5" t="inlineStr">
        <is>
          <t>FERRETERIA GENERAL</t>
        </is>
      </c>
      <c r="D3913" s="11" t="n">
        <v>4</v>
      </c>
      <c r="E3913" s="12" t="n">
        <v>1207.76</v>
      </c>
      <c r="F3913" s="12" t="n">
        <v>4308.56</v>
      </c>
      <c r="G3913" s="14">
        <f>E3913/SUM(E$2:E$4165)</f>
        <v/>
      </c>
      <c r="H3913" s="14">
        <f>H3912+G3913</f>
        <v/>
      </c>
      <c r="I3913" s="5">
        <f>IF(H3913&lt;=p_rot_a,"A",IF(H3913&lt;=p_rot_b,"B","C"))</f>
        <v/>
      </c>
      <c r="J3913" s="5" t="inlineStr">
        <is>
          <t>NO</t>
        </is>
      </c>
    </row>
    <row r="3914">
      <c r="A3914" s="5" t="inlineStr">
        <is>
          <t>351100300990856</t>
        </is>
      </c>
      <c r="B3914" s="5" t="inlineStr">
        <is>
          <t>GLADIATOR TRONZADORA 14 2500W CS814</t>
        </is>
      </c>
      <c r="C3914" s="5" t="inlineStr">
        <is>
          <t>SIN CATEGORIA</t>
        </is>
      </c>
      <c r="D3914" s="11" t="n">
        <v>1</v>
      </c>
      <c r="E3914" s="12" t="n">
        <v>1185.35</v>
      </c>
      <c r="F3914" s="12" t="n">
        <v>53097.35</v>
      </c>
      <c r="G3914" s="14">
        <f>E3914/SUM(E$2:E$4165)</f>
        <v/>
      </c>
      <c r="H3914" s="14">
        <f>H3913+G3914</f>
        <v/>
      </c>
      <c r="I3914" s="5">
        <f>IF(H3914&lt;=p_rot_a,"A",IF(H3914&lt;=p_rot_b,"B","C"))</f>
        <v/>
      </c>
      <c r="J3914" s="5" t="inlineStr">
        <is>
          <t>NO</t>
        </is>
      </c>
    </row>
    <row r="3915">
      <c r="A3915" s="5" t="inlineStr">
        <is>
          <t>56465</t>
        </is>
      </c>
      <c r="B3915" s="5" t="inlineStr">
        <is>
          <t>REGLETA TELEFONICA 10AMP</t>
        </is>
      </c>
      <c r="C3915" s="5" t="inlineStr">
        <is>
          <t>SIN CATEGORIA</t>
        </is>
      </c>
      <c r="D3915" s="11" t="n">
        <v>1</v>
      </c>
      <c r="E3915" s="12" t="n">
        <v>1184.88</v>
      </c>
      <c r="F3915" s="12" t="n">
        <v>2369.76</v>
      </c>
      <c r="G3915" s="14">
        <f>E3915/SUM(E$2:E$4165)</f>
        <v/>
      </c>
      <c r="H3915" s="14">
        <f>H3914+G3915</f>
        <v/>
      </c>
      <c r="I3915" s="5">
        <f>IF(H3915&lt;=p_rot_a,"A",IF(H3915&lt;=p_rot_b,"B","C"))</f>
        <v/>
      </c>
      <c r="J3915" s="5" t="inlineStr">
        <is>
          <t>NO</t>
        </is>
      </c>
    </row>
    <row r="3916">
      <c r="A3916" s="5" t="inlineStr">
        <is>
          <t>340992911</t>
        </is>
      </c>
      <c r="B3916" s="5" t="inlineStr">
        <is>
          <t>LAMPARA LED DE EMERGENCIA 52CM YJDG-52</t>
        </is>
      </c>
      <c r="C3916" s="5" t="inlineStr">
        <is>
          <t>IMPORTACION FERRETERIA GENERAL</t>
        </is>
      </c>
      <c r="D3916" s="11" t="n">
        <v>1</v>
      </c>
      <c r="E3916" s="12" t="n">
        <v>1177.95</v>
      </c>
      <c r="F3916" s="12" t="n">
        <v>2035.4</v>
      </c>
      <c r="G3916" s="14">
        <f>E3916/SUM(E$2:E$4165)</f>
        <v/>
      </c>
      <c r="H3916" s="14">
        <f>H3915+G3916</f>
        <v/>
      </c>
      <c r="I3916" s="5">
        <f>IF(H3916&lt;=p_rot_a,"A",IF(H3916&lt;=p_rot_b,"B","C"))</f>
        <v/>
      </c>
      <c r="J3916" s="5" t="inlineStr">
        <is>
          <t>NO</t>
        </is>
      </c>
    </row>
    <row r="3917">
      <c r="A3917" s="5" t="inlineStr">
        <is>
          <t>351100300991701</t>
        </is>
      </c>
      <c r="B3917" s="5" t="inlineStr">
        <is>
          <t>VOLTECK EXTENSION 2M BLANCA</t>
        </is>
      </c>
      <c r="C3917" s="5" t="inlineStr">
        <is>
          <t>ACCESORIOS ELECTRICOS Y CABLES</t>
        </is>
      </c>
      <c r="D3917" s="11" t="n">
        <v>3</v>
      </c>
      <c r="E3917" s="12" t="n">
        <v>1171.77</v>
      </c>
      <c r="F3917" s="12" t="n">
        <v>3124.72</v>
      </c>
      <c r="G3917" s="14">
        <f>E3917/SUM(E$2:E$4165)</f>
        <v/>
      </c>
      <c r="H3917" s="14">
        <f>H3916+G3917</f>
        <v/>
      </c>
      <c r="I3917" s="5">
        <f>IF(H3917&lt;=p_rot_a,"A",IF(H3917&lt;=p_rot_b,"B","C"))</f>
        <v/>
      </c>
      <c r="J3917" s="5" t="inlineStr">
        <is>
          <t>NO</t>
        </is>
      </c>
    </row>
    <row r="3918">
      <c r="A3918" s="5" t="inlineStr">
        <is>
          <t>351100300991760</t>
        </is>
      </c>
      <c r="B3918" s="5" t="inlineStr">
        <is>
          <t>TOTAL BROCA SIERRA BI METAL 25MM TAC410251</t>
        </is>
      </c>
      <c r="C3918" s="5" t="inlineStr">
        <is>
          <t>FERRETERIA GENERAL</t>
        </is>
      </c>
      <c r="D3918" s="11" t="n">
        <v>2</v>
      </c>
      <c r="E3918" s="12" t="n">
        <v>1170.59</v>
      </c>
      <c r="F3918" s="12" t="n">
        <v>3771.89</v>
      </c>
      <c r="G3918" s="14">
        <f>E3918/SUM(E$2:E$4165)</f>
        <v/>
      </c>
      <c r="H3918" s="14">
        <f>H3917+G3918</f>
        <v/>
      </c>
      <c r="I3918" s="5">
        <f>IF(H3918&lt;=p_rot_a,"A",IF(H3918&lt;=p_rot_b,"B","C"))</f>
        <v/>
      </c>
      <c r="J3918" s="5" t="inlineStr">
        <is>
          <t>NO</t>
        </is>
      </c>
    </row>
    <row r="3919">
      <c r="A3919" s="5" t="inlineStr">
        <is>
          <t>81211</t>
        </is>
      </c>
      <c r="B3919" s="5" t="inlineStr">
        <is>
          <t>MACHETE 28 CUCHILLO BELLOTA</t>
        </is>
      </c>
      <c r="C3919" s="5" t="inlineStr">
        <is>
          <t>FERRETERIA GENERAL</t>
        </is>
      </c>
      <c r="D3919" s="11" t="n">
        <v>1</v>
      </c>
      <c r="E3919" s="12" t="n">
        <v>1167.04</v>
      </c>
      <c r="F3919" s="12" t="n">
        <v>4426.93</v>
      </c>
      <c r="G3919" s="14">
        <f>E3919/SUM(E$2:E$4165)</f>
        <v/>
      </c>
      <c r="H3919" s="14">
        <f>H3918+G3919</f>
        <v/>
      </c>
      <c r="I3919" s="5">
        <f>IF(H3919&lt;=p_rot_a,"A",IF(H3919&lt;=p_rot_b,"B","C"))</f>
        <v/>
      </c>
      <c r="J3919" s="5" t="inlineStr">
        <is>
          <t>NO</t>
        </is>
      </c>
    </row>
    <row r="3920">
      <c r="A3920" s="5" t="inlineStr">
        <is>
          <t>72592</t>
        </is>
      </c>
      <c r="B3920" s="5" t="inlineStr">
        <is>
          <t>$$ CHECK 1/2  UNIVERSAL itap #130  1/2</t>
        </is>
      </c>
      <c r="C3920" s="5" t="inlineStr">
        <is>
          <t>SIN CATEGORIA</t>
        </is>
      </c>
      <c r="D3920" s="11" t="n">
        <v>1</v>
      </c>
      <c r="E3920" s="12" t="n">
        <v>1163.71</v>
      </c>
      <c r="F3920" s="12" t="n">
        <v>4072.99</v>
      </c>
      <c r="G3920" s="14">
        <f>E3920/SUM(E$2:E$4165)</f>
        <v/>
      </c>
      <c r="H3920" s="14">
        <f>H3919+G3920</f>
        <v/>
      </c>
      <c r="I3920" s="5">
        <f>IF(H3920&lt;=p_rot_a,"A",IF(H3920&lt;=p_rot_b,"B","C"))</f>
        <v/>
      </c>
      <c r="J3920" s="5" t="inlineStr">
        <is>
          <t>NO</t>
        </is>
      </c>
    </row>
    <row r="3921">
      <c r="A3921" s="5" t="inlineStr">
        <is>
          <t>10050</t>
        </is>
      </c>
      <c r="B3921" s="5" t="inlineStr">
        <is>
          <t>REP/ SIST DOBLE DESCARGA DIAMOND</t>
        </is>
      </c>
      <c r="C3921" s="5" t="inlineStr">
        <is>
          <t>FERRETERIA GENERAL</t>
        </is>
      </c>
      <c r="D3921" s="11" t="n">
        <v>1</v>
      </c>
      <c r="E3921" s="12" t="n">
        <v>1162.87</v>
      </c>
      <c r="F3921" s="12" t="n">
        <v>6637.17</v>
      </c>
      <c r="G3921" s="14">
        <f>E3921/SUM(E$2:E$4165)</f>
        <v/>
      </c>
      <c r="H3921" s="14">
        <f>H3920+G3921</f>
        <v/>
      </c>
      <c r="I3921" s="5">
        <f>IF(H3921&lt;=p_rot_a,"A",IF(H3921&lt;=p_rot_b,"B","C"))</f>
        <v/>
      </c>
      <c r="J3921" s="5" t="inlineStr">
        <is>
          <t>NO</t>
        </is>
      </c>
    </row>
    <row r="3922">
      <c r="A3922" s="5" t="inlineStr">
        <is>
          <t>30473</t>
        </is>
      </c>
      <c r="B3922" s="5" t="inlineStr">
        <is>
          <t>AGUILA PULSADOR TIMBRE  126/10152</t>
        </is>
      </c>
      <c r="C3922" s="5" t="inlineStr">
        <is>
          <t>ACCESORIOS ELECTRICOS Y CABLES</t>
        </is>
      </c>
      <c r="D3922" s="11" t="n">
        <v>4</v>
      </c>
      <c r="E3922" s="12" t="n">
        <v>1159.68</v>
      </c>
      <c r="F3922" s="12" t="n">
        <v>4058.88</v>
      </c>
      <c r="G3922" s="14">
        <f>E3922/SUM(E$2:E$4165)</f>
        <v/>
      </c>
      <c r="H3922" s="14">
        <f>H3921+G3922</f>
        <v/>
      </c>
      <c r="I3922" s="5">
        <f>IF(H3922&lt;=p_rot_a,"A",IF(H3922&lt;=p_rot_b,"B","C"))</f>
        <v/>
      </c>
      <c r="J3922" s="5" t="inlineStr">
        <is>
          <t>NO</t>
        </is>
      </c>
    </row>
    <row r="3923">
      <c r="A3923" s="5" t="inlineStr">
        <is>
          <t>956</t>
        </is>
      </c>
      <c r="B3923" s="5" t="inlineStr">
        <is>
          <t>TAPON HEMBRA 1/2 HG</t>
        </is>
      </c>
      <c r="C3923" s="5" t="inlineStr">
        <is>
          <t>TUBERIA PVC, CANOAS Y ACCESORIOS</t>
        </is>
      </c>
      <c r="D3923" s="11" t="n">
        <v>5</v>
      </c>
      <c r="E3923" s="12" t="n">
        <v>1149.64</v>
      </c>
      <c r="F3923" s="12" t="n">
        <v>1914.16</v>
      </c>
      <c r="G3923" s="14">
        <f>E3923/SUM(E$2:E$4165)</f>
        <v/>
      </c>
      <c r="H3923" s="14">
        <f>H3922+G3923</f>
        <v/>
      </c>
      <c r="I3923" s="5">
        <f>IF(H3923&lt;=p_rot_a,"A",IF(H3923&lt;=p_rot_b,"B","C"))</f>
        <v/>
      </c>
      <c r="J3923" s="5" t="inlineStr">
        <is>
          <t>NO</t>
        </is>
      </c>
    </row>
    <row r="3924">
      <c r="A3924" s="5" t="inlineStr">
        <is>
          <t>71765</t>
        </is>
      </c>
      <c r="B3924" s="5" t="inlineStr">
        <is>
          <t>PICAPORTE CADENA PUERTA GATO</t>
        </is>
      </c>
      <c r="C3924" s="5" t="inlineStr">
        <is>
          <t>FERRETERIA GENERAL</t>
        </is>
      </c>
      <c r="D3924" s="11" t="n">
        <v>1</v>
      </c>
      <c r="E3924" s="12" t="n">
        <v>1145.96</v>
      </c>
      <c r="F3924" s="12" t="n">
        <v>4010.87</v>
      </c>
      <c r="G3924" s="14">
        <f>E3924/SUM(E$2:E$4165)</f>
        <v/>
      </c>
      <c r="H3924" s="14">
        <f>H3923+G3924</f>
        <v/>
      </c>
      <c r="I3924" s="5">
        <f>IF(H3924&lt;=p_rot_a,"A",IF(H3924&lt;=p_rot_b,"B","C"))</f>
        <v/>
      </c>
      <c r="J3924" s="5" t="inlineStr">
        <is>
          <t>NO</t>
        </is>
      </c>
    </row>
    <row r="3925">
      <c r="A3925" s="5" t="inlineStr">
        <is>
          <t>7898555543</t>
        </is>
      </c>
      <c r="B3925" s="5" t="inlineStr">
        <is>
          <t>PROTECTO PINTURA ANTICORROSIVA NEGRO 382 1/4 GL (0.946L)</t>
        </is>
      </c>
      <c r="C3925" s="5" t="inlineStr">
        <is>
          <t>SIN CATEGORIA</t>
        </is>
      </c>
      <c r="D3925" s="11" t="n">
        <v>1</v>
      </c>
      <c r="E3925" s="12" t="n">
        <v>1142.92</v>
      </c>
      <c r="F3925" s="12" t="n">
        <v>4460.28</v>
      </c>
      <c r="G3925" s="14">
        <f>E3925/SUM(E$2:E$4165)</f>
        <v/>
      </c>
      <c r="H3925" s="14">
        <f>H3924+G3925</f>
        <v/>
      </c>
      <c r="I3925" s="5">
        <f>IF(H3925&lt;=p_rot_a,"A",IF(H3925&lt;=p_rot_b,"B","C"))</f>
        <v/>
      </c>
      <c r="J3925" s="5" t="inlineStr">
        <is>
          <t>NO</t>
        </is>
      </c>
    </row>
    <row r="3926">
      <c r="A3926" s="5" t="inlineStr">
        <is>
          <t>983112</t>
        </is>
      </c>
      <c r="B3926" s="5" t="inlineStr">
        <is>
          <t>BV GANCHO ADHESIVO 2PC F01452</t>
        </is>
      </c>
      <c r="C3926" s="5" t="inlineStr">
        <is>
          <t>FERRETERIA GENERAL</t>
        </is>
      </c>
      <c r="D3926" s="11" t="n">
        <v>3</v>
      </c>
      <c r="E3926" s="12" t="n">
        <v>1141.89</v>
      </c>
      <c r="F3926" s="12" t="n">
        <v>3737.79</v>
      </c>
      <c r="G3926" s="14">
        <f>E3926/SUM(E$2:E$4165)</f>
        <v/>
      </c>
      <c r="H3926" s="14">
        <f>H3925+G3926</f>
        <v/>
      </c>
      <c r="I3926" s="5">
        <f>IF(H3926&lt;=p_rot_a,"A",IF(H3926&lt;=p_rot_b,"B","C"))</f>
        <v/>
      </c>
      <c r="J3926" s="5" t="inlineStr">
        <is>
          <t>NO</t>
        </is>
      </c>
    </row>
    <row r="3927">
      <c r="A3927" s="5" t="inlineStr">
        <is>
          <t>87122</t>
        </is>
      </c>
      <c r="B3927" s="5" t="inlineStr">
        <is>
          <t>LIMPIADOR CARBURADOR E INYECTORES POWER ZONE</t>
        </is>
      </c>
      <c r="C3927" s="5" t="inlineStr">
        <is>
          <t>SIN CATEGORIA</t>
        </is>
      </c>
      <c r="D3927" s="11" t="n">
        <v>1</v>
      </c>
      <c r="E3927" s="12" t="n">
        <v>1141.44</v>
      </c>
      <c r="F3927" s="12" t="n">
        <v>3995.04</v>
      </c>
      <c r="G3927" s="14">
        <f>E3927/SUM(E$2:E$4165)</f>
        <v/>
      </c>
      <c r="H3927" s="14">
        <f>H3926+G3927</f>
        <v/>
      </c>
      <c r="I3927" s="5">
        <f>IF(H3927&lt;=p_rot_a,"A",IF(H3927&lt;=p_rot_b,"B","C"))</f>
        <v/>
      </c>
      <c r="J3927" s="5" t="inlineStr">
        <is>
          <t>NO</t>
        </is>
      </c>
    </row>
    <row r="3928">
      <c r="A3928" s="5" t="inlineStr">
        <is>
          <t>7908</t>
        </is>
      </c>
      <c r="B3928" s="5" t="inlineStr">
        <is>
          <t>BISAGRA MARIPOSA COBRE  H-0069</t>
        </is>
      </c>
      <c r="C3928" s="5" t="inlineStr">
        <is>
          <t>FERRETERIA GENERAL</t>
        </is>
      </c>
      <c r="D3928" s="11" t="n">
        <v>4</v>
      </c>
      <c r="E3928" s="12" t="n">
        <v>1137.6</v>
      </c>
      <c r="F3928" s="12" t="n">
        <v>3981.6</v>
      </c>
      <c r="G3928" s="14">
        <f>E3928/SUM(E$2:E$4165)</f>
        <v/>
      </c>
      <c r="H3928" s="14">
        <f>H3927+G3928</f>
        <v/>
      </c>
      <c r="I3928" s="5">
        <f>IF(H3928&lt;=p_rot_a,"A",IF(H3928&lt;=p_rot_b,"B","C"))</f>
        <v/>
      </c>
      <c r="J3928" s="5" t="inlineStr">
        <is>
          <t>NO</t>
        </is>
      </c>
    </row>
    <row r="3929">
      <c r="A3929" s="5" t="inlineStr">
        <is>
          <t>420420934</t>
        </is>
      </c>
      <c r="B3929" s="5" t="inlineStr">
        <is>
          <t>PROTECTO BASE ANTICORROSIVA ROJO OXIDO 380 1/4 GL (0.946L) MINIO ROJO</t>
        </is>
      </c>
      <c r="C3929" s="5" t="inlineStr">
        <is>
          <t>SIN CATEGORIA</t>
        </is>
      </c>
      <c r="D3929" s="11" t="n">
        <v>1</v>
      </c>
      <c r="E3929" s="12" t="n">
        <v>1137.3</v>
      </c>
      <c r="F3929" s="12" t="n">
        <v>3982.3</v>
      </c>
      <c r="G3929" s="14">
        <f>E3929/SUM(E$2:E$4165)</f>
        <v/>
      </c>
      <c r="H3929" s="14">
        <f>H3928+G3929</f>
        <v/>
      </c>
      <c r="I3929" s="5">
        <f>IF(H3929&lt;=p_rot_a,"A",IF(H3929&lt;=p_rot_b,"B","C"))</f>
        <v/>
      </c>
      <c r="J3929" s="5" t="inlineStr">
        <is>
          <t>NO</t>
        </is>
      </c>
    </row>
    <row r="3930">
      <c r="A3930" s="5" t="inlineStr">
        <is>
          <t>74015</t>
        </is>
      </c>
      <c r="B3930" s="5" t="inlineStr">
        <is>
          <t>ATOMIZADOR 1 LITRO SX-2014</t>
        </is>
      </c>
      <c r="C3930" s="5" t="inlineStr">
        <is>
          <t>FERRETERIA GENERAL</t>
        </is>
      </c>
      <c r="D3930" s="11" t="n">
        <v>2</v>
      </c>
      <c r="E3930" s="12" t="n">
        <v>1132.74</v>
      </c>
      <c r="F3930" s="12" t="n">
        <v>2166.89</v>
      </c>
      <c r="G3930" s="14">
        <f>E3930/SUM(E$2:E$4165)</f>
        <v/>
      </c>
      <c r="H3930" s="14">
        <f>H3929+G3930</f>
        <v/>
      </c>
      <c r="I3930" s="5">
        <f>IF(H3930&lt;=p_rot_a,"A",IF(H3930&lt;=p_rot_b,"B","C"))</f>
        <v/>
      </c>
      <c r="J3930" s="5" t="inlineStr">
        <is>
          <t>NO</t>
        </is>
      </c>
    </row>
    <row r="3931">
      <c r="A3931" s="5" t="inlineStr">
        <is>
          <t>945</t>
        </is>
      </c>
      <c r="B3931" s="5" t="inlineStr">
        <is>
          <t>REDUCCION PVC 11/2 X 1</t>
        </is>
      </c>
      <c r="C3931" s="5" t="inlineStr">
        <is>
          <t>TUBERIA PVC, CANOAS Y ACCESORIOS</t>
        </is>
      </c>
      <c r="D3931" s="11" t="n">
        <v>2</v>
      </c>
      <c r="E3931" s="12" t="n">
        <v>1109.25</v>
      </c>
      <c r="F3931" s="12" t="n">
        <v>1879.25</v>
      </c>
      <c r="G3931" s="14">
        <f>E3931/SUM(E$2:E$4165)</f>
        <v/>
      </c>
      <c r="H3931" s="14">
        <f>H3930+G3931</f>
        <v/>
      </c>
      <c r="I3931" s="5">
        <f>IF(H3931&lt;=p_rot_a,"A",IF(H3931&lt;=p_rot_b,"B","C"))</f>
        <v/>
      </c>
      <c r="J3931" s="5" t="inlineStr">
        <is>
          <t>NO</t>
        </is>
      </c>
    </row>
    <row r="3932">
      <c r="A3932" s="5" t="inlineStr">
        <is>
          <t>351100300991487</t>
        </is>
      </c>
      <c r="B3932" s="5" t="inlineStr">
        <is>
          <t>AQUAPLUS LLAVE CHORRO PVC 21673</t>
        </is>
      </c>
      <c r="C3932" s="5" t="inlineStr">
        <is>
          <t>IMPORTACION GRIFERIA</t>
        </is>
      </c>
      <c r="D3932" s="11" t="n">
        <v>5</v>
      </c>
      <c r="E3932" s="12" t="n">
        <v>1099.12</v>
      </c>
      <c r="F3932" s="12" t="n">
        <v>3846.92</v>
      </c>
      <c r="G3932" s="14">
        <f>E3932/SUM(E$2:E$4165)</f>
        <v/>
      </c>
      <c r="H3932" s="14">
        <f>H3931+G3932</f>
        <v/>
      </c>
      <c r="I3932" s="5">
        <f>IF(H3932&lt;=p_rot_a,"A",IF(H3932&lt;=p_rot_b,"B","C"))</f>
        <v/>
      </c>
      <c r="J3932" s="5" t="inlineStr">
        <is>
          <t>NO</t>
        </is>
      </c>
    </row>
    <row r="3933">
      <c r="A3933" s="5" t="inlineStr">
        <is>
          <t>351100300992687</t>
        </is>
      </c>
      <c r="B3933" s="5" t="inlineStr">
        <is>
          <t>TORNILLO CARROCERIA 3/8 X 5</t>
        </is>
      </c>
      <c r="C3933" s="5" t="inlineStr">
        <is>
          <t>TORNILLERIA</t>
        </is>
      </c>
      <c r="D3933" s="11" t="n">
        <v>13</v>
      </c>
      <c r="E3933" s="12" t="n">
        <v>1098.24</v>
      </c>
      <c r="F3933" s="12" t="n">
        <v>2196.48</v>
      </c>
      <c r="G3933" s="14">
        <f>E3933/SUM(E$2:E$4165)</f>
        <v/>
      </c>
      <c r="H3933" s="14">
        <f>H3932+G3933</f>
        <v/>
      </c>
      <c r="I3933" s="5">
        <f>IF(H3933&lt;=p_rot_a,"A",IF(H3933&lt;=p_rot_b,"B","C"))</f>
        <v/>
      </c>
      <c r="J3933" s="5" t="inlineStr">
        <is>
          <t>NO</t>
        </is>
      </c>
    </row>
    <row r="3934">
      <c r="A3934" s="5" t="inlineStr">
        <is>
          <t>351100300990192</t>
        </is>
      </c>
      <c r="B3934" s="5" t="inlineStr">
        <is>
          <t>BEST VALUE GANCHO ABIERTO F01812 1/4 X 4 2 PC 240/24</t>
        </is>
      </c>
      <c r="C3934" s="5" t="inlineStr">
        <is>
          <t>FERRETERIA GENERAL</t>
        </is>
      </c>
      <c r="D3934" s="11" t="n">
        <v>3</v>
      </c>
      <c r="E3934" s="12" t="n">
        <v>1088.51</v>
      </c>
      <c r="F3934" s="12" t="n">
        <v>3021.41</v>
      </c>
      <c r="G3934" s="14">
        <f>E3934/SUM(E$2:E$4165)</f>
        <v/>
      </c>
      <c r="H3934" s="14">
        <f>H3933+G3934</f>
        <v/>
      </c>
      <c r="I3934" s="5">
        <f>IF(H3934&lt;=p_rot_a,"A",IF(H3934&lt;=p_rot_b,"B","C"))</f>
        <v/>
      </c>
      <c r="J3934" s="5" t="inlineStr">
        <is>
          <t>NO</t>
        </is>
      </c>
    </row>
    <row r="3935">
      <c r="A3935" s="5" t="inlineStr">
        <is>
          <t>351100300991672</t>
        </is>
      </c>
      <c r="B3935" s="5" t="inlineStr">
        <is>
          <t>BV GANCHO CUADRADO TRANSPARENTE F01489 4PC 50MM ADEHSIVO</t>
        </is>
      </c>
      <c r="C3935" s="5" t="inlineStr">
        <is>
          <t>FERRETERIA GENERAL</t>
        </is>
      </c>
      <c r="D3935" s="11" t="n">
        <v>3</v>
      </c>
      <c r="E3935" s="12" t="n">
        <v>1081.5</v>
      </c>
      <c r="F3935" s="12" t="n">
        <v>3244.5</v>
      </c>
      <c r="G3935" s="14">
        <f>E3935/SUM(E$2:E$4165)</f>
        <v/>
      </c>
      <c r="H3935" s="14">
        <f>H3934+G3935</f>
        <v/>
      </c>
      <c r="I3935" s="5">
        <f>IF(H3935&lt;=p_rot_a,"A",IF(H3935&lt;=p_rot_b,"B","C"))</f>
        <v/>
      </c>
      <c r="J3935" s="5" t="inlineStr">
        <is>
          <t>NO</t>
        </is>
      </c>
    </row>
    <row r="3936">
      <c r="A3936" s="5" t="inlineStr">
        <is>
          <t>30694</t>
        </is>
      </c>
      <c r="B3936" s="5" t="inlineStr">
        <is>
          <t>CURVA CONDUIT 2 TIPO A</t>
        </is>
      </c>
      <c r="C3936" s="5" t="inlineStr">
        <is>
          <t>ACCESORIOS ELECTRICOS Y CABLES</t>
        </is>
      </c>
      <c r="D3936" s="11" t="n">
        <v>1</v>
      </c>
      <c r="E3936" s="12" t="n">
        <v>1059.29</v>
      </c>
      <c r="F3936" s="12" t="n">
        <v>3707.52</v>
      </c>
      <c r="G3936" s="14">
        <f>E3936/SUM(E$2:E$4165)</f>
        <v/>
      </c>
      <c r="H3936" s="14">
        <f>H3935+G3936</f>
        <v/>
      </c>
      <c r="I3936" s="5">
        <f>IF(H3936&lt;=p_rot_a,"A",IF(H3936&lt;=p_rot_b,"B","C"))</f>
        <v/>
      </c>
      <c r="J3936" s="5" t="inlineStr">
        <is>
          <t>NO</t>
        </is>
      </c>
    </row>
    <row r="3937">
      <c r="A3937" s="5" t="inlineStr">
        <is>
          <t>351100300992395</t>
        </is>
      </c>
      <c r="B3937" s="5" t="inlineStr">
        <is>
          <t>TOTAL ESCOBON PARA HIDRO LAVADORA TGTHB2791</t>
        </is>
      </c>
      <c r="C3937" s="5" t="inlineStr">
        <is>
          <t>HERRAMIENTAS MANUALES</t>
        </is>
      </c>
      <c r="D3937" s="11" t="n">
        <v>1</v>
      </c>
      <c r="E3937" s="12" t="n">
        <v>1048.28</v>
      </c>
      <c r="F3937" s="12" t="n">
        <v>3668.98</v>
      </c>
      <c r="G3937" s="14">
        <f>E3937/SUM(E$2:E$4165)</f>
        <v/>
      </c>
      <c r="H3937" s="14">
        <f>H3936+G3937</f>
        <v/>
      </c>
      <c r="I3937" s="5">
        <f>IF(H3937&lt;=p_rot_a,"A",IF(H3937&lt;=p_rot_b,"B","C"))</f>
        <v/>
      </c>
      <c r="J3937" s="5" t="inlineStr">
        <is>
          <t>NO</t>
        </is>
      </c>
    </row>
    <row r="3938">
      <c r="A3938" s="5" t="inlineStr">
        <is>
          <t>3094</t>
        </is>
      </c>
      <c r="B3938" s="5" t="inlineStr">
        <is>
          <t>AGUILA CANASTA EXTENSION MECANICA METALICA</t>
        </is>
      </c>
      <c r="C3938" s="5" t="inlineStr">
        <is>
          <t>ACCESORIOS ELECTRICOS Y CABLES</t>
        </is>
      </c>
      <c r="D3938" s="11" t="n">
        <v>1</v>
      </c>
      <c r="E3938" s="12" t="n">
        <v>1046.76</v>
      </c>
      <c r="F3938" s="12" t="n">
        <v>4359.3</v>
      </c>
      <c r="G3938" s="14">
        <f>E3938/SUM(E$2:E$4165)</f>
        <v/>
      </c>
      <c r="H3938" s="14">
        <f>H3937+G3938</f>
        <v/>
      </c>
      <c r="I3938" s="5">
        <f>IF(H3938&lt;=p_rot_a,"A",IF(H3938&lt;=p_rot_b,"B","C"))</f>
        <v/>
      </c>
      <c r="J3938" s="5" t="inlineStr">
        <is>
          <t>NO</t>
        </is>
      </c>
    </row>
    <row r="3939">
      <c r="A3939" s="5" t="inlineStr">
        <is>
          <t>71828</t>
        </is>
      </c>
      <c r="B3939" s="5" t="inlineStr">
        <is>
          <t>ALDABA 3 DORADA</t>
        </is>
      </c>
      <c r="C3939" s="5" t="inlineStr">
        <is>
          <t>FERRETERIA GENERAL</t>
        </is>
      </c>
      <c r="D3939" s="11" t="n">
        <v>5</v>
      </c>
      <c r="E3939" s="12" t="n">
        <v>1028.34</v>
      </c>
      <c r="F3939" s="12" t="n">
        <v>3599.19</v>
      </c>
      <c r="G3939" s="14">
        <f>E3939/SUM(E$2:E$4165)</f>
        <v/>
      </c>
      <c r="H3939" s="14">
        <f>H3938+G3939</f>
        <v/>
      </c>
      <c r="I3939" s="5">
        <f>IF(H3939&lt;=p_rot_a,"A",IF(H3939&lt;=p_rot_b,"B","C"))</f>
        <v/>
      </c>
      <c r="J3939" s="5" t="inlineStr">
        <is>
          <t>NO</t>
        </is>
      </c>
    </row>
    <row r="3940">
      <c r="A3940" s="5" t="inlineStr">
        <is>
          <t>73678</t>
        </is>
      </c>
      <c r="B3940" s="5" t="inlineStr">
        <is>
          <t>DESAGUE 11/2 X 3 1/2 ALUMINIO</t>
        </is>
      </c>
      <c r="C3940" s="5" t="inlineStr">
        <is>
          <t>FERRETERIA GENERAL</t>
        </is>
      </c>
      <c r="D3940" s="11" t="n">
        <v>1</v>
      </c>
      <c r="E3940" s="12" t="n">
        <v>1026.53</v>
      </c>
      <c r="F3940" s="12" t="n">
        <v>3592.85</v>
      </c>
      <c r="G3940" s="14">
        <f>E3940/SUM(E$2:E$4165)</f>
        <v/>
      </c>
      <c r="H3940" s="14">
        <f>H3939+G3940</f>
        <v/>
      </c>
      <c r="I3940" s="5">
        <f>IF(H3940&lt;=p_rot_a,"A",IF(H3940&lt;=p_rot_b,"B","C"))</f>
        <v/>
      </c>
      <c r="J3940" s="5" t="inlineStr">
        <is>
          <t>NO</t>
        </is>
      </c>
    </row>
    <row r="3941">
      <c r="A3941" s="5" t="inlineStr">
        <is>
          <t>351100300990205</t>
        </is>
      </c>
      <c r="B3941" s="5" t="inlineStr">
        <is>
          <t>TOTAL CUTTER PESADO ALUMINIO TG5121806</t>
        </is>
      </c>
      <c r="C3941" s="5" t="inlineStr">
        <is>
          <t>SIN CATEGORIA</t>
        </is>
      </c>
      <c r="D3941" s="11" t="n">
        <v>1</v>
      </c>
      <c r="E3941" s="12" t="n">
        <v>1024.16</v>
      </c>
      <c r="F3941" s="12" t="n">
        <v>3584.57</v>
      </c>
      <c r="G3941" s="14">
        <f>E3941/SUM(E$2:E$4165)</f>
        <v/>
      </c>
      <c r="H3941" s="14">
        <f>H3940+G3941</f>
        <v/>
      </c>
      <c r="I3941" s="5">
        <f>IF(H3941&lt;=p_rot_a,"A",IF(H3941&lt;=p_rot_b,"B","C"))</f>
        <v/>
      </c>
      <c r="J3941" s="5" t="inlineStr">
        <is>
          <t>NO</t>
        </is>
      </c>
    </row>
    <row r="3942">
      <c r="A3942" s="5" t="inlineStr">
        <is>
          <t>500992895</t>
        </is>
      </c>
      <c r="B3942" s="5" t="inlineStr">
        <is>
          <t>BRAZO ACERO INOXIDABLE PARA REGADERA NEGRO MATE NIPLE BCH-500M FOSET</t>
        </is>
      </c>
      <c r="C3942" s="5" t="inlineStr">
        <is>
          <t>GRIFERIA - ACC. BAÑO Y COCINA</t>
        </is>
      </c>
      <c r="D3942" s="11" t="n">
        <v>1</v>
      </c>
      <c r="E3942" s="12" t="n">
        <v>1021.3</v>
      </c>
      <c r="F3942" s="12" t="n">
        <v>2042.6</v>
      </c>
      <c r="G3942" s="14">
        <f>E3942/SUM(E$2:E$4165)</f>
        <v/>
      </c>
      <c r="H3942" s="14">
        <f>H3941+G3942</f>
        <v/>
      </c>
      <c r="I3942" s="5">
        <f>IF(H3942&lt;=p_rot_a,"A",IF(H3942&lt;=p_rot_b,"B","C"))</f>
        <v/>
      </c>
      <c r="J3942" s="5" t="inlineStr">
        <is>
          <t>NO</t>
        </is>
      </c>
    </row>
    <row r="3943">
      <c r="A3943" s="5" t="inlineStr">
        <is>
          <t>30414</t>
        </is>
      </c>
      <c r="B3943" s="5" t="inlineStr">
        <is>
          <t>UNION CONDUIT 11/2 TIPO A UL*</t>
        </is>
      </c>
      <c r="C3943" s="5" t="inlineStr">
        <is>
          <t>ACCESORIOS ELECTRICOS Y CABLES</t>
        </is>
      </c>
      <c r="D3943" s="11" t="n">
        <v>4</v>
      </c>
      <c r="E3943" s="12" t="n">
        <v>1014.08</v>
      </c>
      <c r="F3943" s="12" t="n">
        <v>2464</v>
      </c>
      <c r="G3943" s="14">
        <f>E3943/SUM(E$2:E$4165)</f>
        <v/>
      </c>
      <c r="H3943" s="14">
        <f>H3942+G3943</f>
        <v/>
      </c>
      <c r="I3943" s="5">
        <f>IF(H3943&lt;=p_rot_a,"A",IF(H3943&lt;=p_rot_b,"B","C"))</f>
        <v/>
      </c>
      <c r="J3943" s="5" t="inlineStr">
        <is>
          <t>NO</t>
        </is>
      </c>
    </row>
    <row r="3944">
      <c r="A3944" s="5" t="inlineStr">
        <is>
          <t>351100300991137</t>
        </is>
      </c>
      <c r="B3944" s="5" t="inlineStr">
        <is>
          <t>TOTAL CUERDA ORILLADORA 2.7MM X 12MT TRL2712</t>
        </is>
      </c>
      <c r="C3944" s="5" t="inlineStr">
        <is>
          <t>FERRETERIA GENERAL</t>
        </is>
      </c>
      <c r="D3944" s="11" t="n">
        <v>4</v>
      </c>
      <c r="E3944" s="12" t="n">
        <v>1009.2</v>
      </c>
      <c r="F3944" s="12" t="n">
        <v>3532.2</v>
      </c>
      <c r="G3944" s="14">
        <f>E3944/SUM(E$2:E$4165)</f>
        <v/>
      </c>
      <c r="H3944" s="14">
        <f>H3943+G3944</f>
        <v/>
      </c>
      <c r="I3944" s="5">
        <f>IF(H3944&lt;=p_rot_a,"A",IF(H3944&lt;=p_rot_b,"B","C"))</f>
        <v/>
      </c>
      <c r="J3944" s="5" t="inlineStr">
        <is>
          <t>NO</t>
        </is>
      </c>
    </row>
    <row r="3945">
      <c r="A3945" s="5" t="inlineStr">
        <is>
          <t>7449</t>
        </is>
      </c>
      <c r="B3945" s="5" t="inlineStr">
        <is>
          <t>SEPARADOR P/CERAMICA 8MM</t>
        </is>
      </c>
      <c r="C3945" s="5" t="inlineStr">
        <is>
          <t>FERRETERIA GENERAL</t>
        </is>
      </c>
      <c r="D3945" s="11" t="n">
        <v>2</v>
      </c>
      <c r="E3945" s="12" t="n">
        <v>997.6799999999999</v>
      </c>
      <c r="F3945" s="12" t="n">
        <v>1679.86</v>
      </c>
      <c r="G3945" s="14">
        <f>E3945/SUM(E$2:E$4165)</f>
        <v/>
      </c>
      <c r="H3945" s="14">
        <f>H3944+G3945</f>
        <v/>
      </c>
      <c r="I3945" s="5">
        <f>IF(H3945&lt;=p_rot_a,"A",IF(H3945&lt;=p_rot_b,"B","C"))</f>
        <v/>
      </c>
      <c r="J3945" s="5" t="inlineStr">
        <is>
          <t>NO</t>
        </is>
      </c>
    </row>
    <row r="3946">
      <c r="A3946" s="5" t="inlineStr">
        <is>
          <t>351100300990681</t>
        </is>
      </c>
      <c r="B3946" s="5" t="inlineStr">
        <is>
          <t>SEMILLA DE MARIPOSA MIXTO SUPLIJARDINES</t>
        </is>
      </c>
      <c r="C3946" s="5" t="inlineStr">
        <is>
          <t>FERRETERIA GENERAL</t>
        </is>
      </c>
      <c r="D3946" s="11" t="n">
        <v>3</v>
      </c>
      <c r="E3946" s="12" t="n">
        <v>995.52</v>
      </c>
      <c r="F3946" s="12" t="n">
        <v>3427.2</v>
      </c>
      <c r="G3946" s="14">
        <f>E3946/SUM(E$2:E$4165)</f>
        <v/>
      </c>
      <c r="H3946" s="14">
        <f>H3945+G3946</f>
        <v/>
      </c>
      <c r="I3946" s="5">
        <f>IF(H3946&lt;=p_rot_a,"A",IF(H3946&lt;=p_rot_b,"B","C"))</f>
        <v/>
      </c>
      <c r="J3946" s="5" t="inlineStr">
        <is>
          <t>NO</t>
        </is>
      </c>
    </row>
    <row r="3947">
      <c r="A3947" s="5" t="inlineStr">
        <is>
          <t>351100300990658</t>
        </is>
      </c>
      <c r="B3947" s="5" t="inlineStr">
        <is>
          <t>SEMILLA DE TOMATE CHERRY SUPLIJARDINES</t>
        </is>
      </c>
      <c r="C3947" s="5" t="inlineStr">
        <is>
          <t>FERRETERIA GENERAL</t>
        </is>
      </c>
      <c r="D3947" s="11" t="n">
        <v>3</v>
      </c>
      <c r="E3947" s="12" t="n">
        <v>987.36</v>
      </c>
      <c r="F3947" s="12" t="n">
        <v>3370.08</v>
      </c>
      <c r="G3947" s="14">
        <f>E3947/SUM(E$2:E$4165)</f>
        <v/>
      </c>
      <c r="H3947" s="14">
        <f>H3946+G3947</f>
        <v/>
      </c>
      <c r="I3947" s="5">
        <f>IF(H3947&lt;=p_rot_a,"A",IF(H3947&lt;=p_rot_b,"B","C"))</f>
        <v/>
      </c>
      <c r="J3947" s="5" t="inlineStr">
        <is>
          <t>NO</t>
        </is>
      </c>
    </row>
    <row r="3948">
      <c r="A3948" s="5" t="inlineStr">
        <is>
          <t>320990423</t>
        </is>
      </c>
      <c r="B3948" s="5" t="inlineStr">
        <is>
          <t>TOTAL SERRUCHO PLEGABLE PODAR THFSW1806</t>
        </is>
      </c>
      <c r="C3948" s="5" t="inlineStr">
        <is>
          <t>FERRETERIA GENERAL</t>
        </is>
      </c>
      <c r="D3948" s="11" t="n">
        <v>1</v>
      </c>
      <c r="E3948" s="12" t="n">
        <v>980.3200000000001</v>
      </c>
      <c r="F3948" s="12" t="n">
        <v>3158.8</v>
      </c>
      <c r="G3948" s="14">
        <f>E3948/SUM(E$2:E$4165)</f>
        <v/>
      </c>
      <c r="H3948" s="14">
        <f>H3947+G3948</f>
        <v/>
      </c>
      <c r="I3948" s="5">
        <f>IF(H3948&lt;=p_rot_a,"A",IF(H3948&lt;=p_rot_b,"B","C"))</f>
        <v/>
      </c>
      <c r="J3948" s="5" t="inlineStr">
        <is>
          <t>NO</t>
        </is>
      </c>
    </row>
    <row r="3949">
      <c r="A3949" s="5" t="inlineStr">
        <is>
          <t>13141</t>
        </is>
      </c>
      <c r="B3949" s="5" t="inlineStr">
        <is>
          <t>TOTAL PRENSA EN C 4 THT13141</t>
        </is>
      </c>
      <c r="C3949" s="5" t="inlineStr">
        <is>
          <t>FERRETERIA GENERAL</t>
        </is>
      </c>
      <c r="D3949" s="11" t="n">
        <v>1</v>
      </c>
      <c r="E3949" s="12" t="n">
        <v>976.84</v>
      </c>
      <c r="F3949" s="12" t="n">
        <v>3418.93</v>
      </c>
      <c r="G3949" s="14">
        <f>E3949/SUM(E$2:E$4165)</f>
        <v/>
      </c>
      <c r="H3949" s="14">
        <f>H3948+G3949</f>
        <v/>
      </c>
      <c r="I3949" s="5">
        <f>IF(H3949&lt;=p_rot_a,"A",IF(H3949&lt;=p_rot_b,"B","C"))</f>
        <v/>
      </c>
      <c r="J3949" s="5" t="inlineStr">
        <is>
          <t>NO</t>
        </is>
      </c>
    </row>
    <row r="3950">
      <c r="A3950" s="5" t="inlineStr">
        <is>
          <t>3500990560</t>
        </is>
      </c>
      <c r="B3950" s="5" t="inlineStr">
        <is>
          <t>MAKITA BROCA SIERRA BI METAL 1 D-21668</t>
        </is>
      </c>
      <c r="C3950" s="5" t="inlineStr">
        <is>
          <t>FERRETERIA GENERAL</t>
        </is>
      </c>
      <c r="D3950" s="11" t="n">
        <v>1</v>
      </c>
      <c r="E3950" s="12" t="n">
        <v>972.6900000000001</v>
      </c>
      <c r="F3950" s="12" t="n">
        <v>3689.69</v>
      </c>
      <c r="G3950" s="14">
        <f>E3950/SUM(E$2:E$4165)</f>
        <v/>
      </c>
      <c r="H3950" s="14">
        <f>H3949+G3950</f>
        <v/>
      </c>
      <c r="I3950" s="5">
        <f>IF(H3950&lt;=p_rot_a,"A",IF(H3950&lt;=p_rot_b,"B","C"))</f>
        <v/>
      </c>
      <c r="J3950" s="5" t="inlineStr">
        <is>
          <t>NO</t>
        </is>
      </c>
    </row>
    <row r="3951">
      <c r="A3951" s="5" t="inlineStr">
        <is>
          <t>98411</t>
        </is>
      </c>
      <c r="B3951" s="5" t="inlineStr">
        <is>
          <t>AGUILA BENJAMIN SIN CADENA 715B</t>
        </is>
      </c>
      <c r="C3951" s="5" t="inlineStr">
        <is>
          <t>ACCESORIOS ELECTRICOS Y CABLES</t>
        </is>
      </c>
      <c r="D3951" s="11" t="n">
        <v>4</v>
      </c>
      <c r="E3951" s="12" t="n">
        <v>956.74</v>
      </c>
      <c r="F3951" s="12" t="n">
        <v>3348.58</v>
      </c>
      <c r="G3951" s="14">
        <f>E3951/SUM(E$2:E$4165)</f>
        <v/>
      </c>
      <c r="H3951" s="14">
        <f>H3950+G3951</f>
        <v/>
      </c>
      <c r="I3951" s="5">
        <f>IF(H3951&lt;=p_rot_a,"A",IF(H3951&lt;=p_rot_b,"B","C"))</f>
        <v/>
      </c>
      <c r="J3951" s="5" t="inlineStr">
        <is>
          <t>NO</t>
        </is>
      </c>
    </row>
    <row r="3952">
      <c r="A3952" s="5" t="inlineStr">
        <is>
          <t>351100300992135</t>
        </is>
      </c>
      <c r="B3952" s="5" t="inlineStr">
        <is>
          <t>MAKITA HOJA CALADORA CORTE FINO 5U A-85793</t>
        </is>
      </c>
      <c r="C3952" s="5" t="inlineStr">
        <is>
          <t>FERRETERIA GENERAL</t>
        </is>
      </c>
      <c r="D3952" s="11" t="n">
        <v>1</v>
      </c>
      <c r="E3952" s="12" t="n">
        <v>946.2</v>
      </c>
      <c r="F3952" s="12" t="n">
        <v>3311.7</v>
      </c>
      <c r="G3952" s="14">
        <f>E3952/SUM(E$2:E$4165)</f>
        <v/>
      </c>
      <c r="H3952" s="14">
        <f>H3951+G3952</f>
        <v/>
      </c>
      <c r="I3952" s="5">
        <f>IF(H3952&lt;=p_rot_a,"A",IF(H3952&lt;=p_rot_b,"B","C"))</f>
        <v/>
      </c>
      <c r="J3952" s="5" t="inlineStr">
        <is>
          <t>NO</t>
        </is>
      </c>
    </row>
    <row r="3953">
      <c r="A3953" s="5" t="inlineStr">
        <is>
          <t>30200</t>
        </is>
      </c>
      <c r="B3953" s="5" t="inlineStr">
        <is>
          <t>AGUILA SOCKET  BAQUE C/ CADENA 1980</t>
        </is>
      </c>
      <c r="C3953" s="5" t="inlineStr">
        <is>
          <t>ACCESORIOS ELECTRICOS Y CABLES</t>
        </is>
      </c>
      <c r="D3953" s="11" t="n">
        <v>2</v>
      </c>
      <c r="E3953" s="12" t="n">
        <v>945.65</v>
      </c>
      <c r="F3953" s="12" t="n">
        <v>3309.77</v>
      </c>
      <c r="G3953" s="14">
        <f>E3953/SUM(E$2:E$4165)</f>
        <v/>
      </c>
      <c r="H3953" s="14">
        <f>H3952+G3953</f>
        <v/>
      </c>
      <c r="I3953" s="5">
        <f>IF(H3953&lt;=p_rot_a,"A",IF(H3953&lt;=p_rot_b,"B","C"))</f>
        <v/>
      </c>
      <c r="J3953" s="5" t="inlineStr">
        <is>
          <t>NO</t>
        </is>
      </c>
    </row>
    <row r="3954">
      <c r="A3954" s="5" t="inlineStr">
        <is>
          <t>10200002</t>
        </is>
      </c>
      <c r="B3954" s="5" t="inlineStr">
        <is>
          <t>TUBO REDONDO 5/8 X 1.20MM NEGRO</t>
        </is>
      </c>
      <c r="C3954" s="5" t="inlineStr">
        <is>
          <t>TUBERIA REDONDA</t>
        </is>
      </c>
      <c r="D3954" s="11" t="n">
        <v>2</v>
      </c>
      <c r="E3954" s="12" t="n">
        <v>932.98</v>
      </c>
      <c r="F3954" s="12" t="n">
        <v>4143.28</v>
      </c>
      <c r="G3954" s="14">
        <f>E3954/SUM(E$2:E$4165)</f>
        <v/>
      </c>
      <c r="H3954" s="14">
        <f>H3953+G3954</f>
        <v/>
      </c>
      <c r="I3954" s="5">
        <f>IF(H3954&lt;=p_rot_a,"A",IF(H3954&lt;=p_rot_b,"B","C"))</f>
        <v/>
      </c>
      <c r="J3954" s="5" t="inlineStr">
        <is>
          <t>NO</t>
        </is>
      </c>
    </row>
    <row r="3955">
      <c r="A3955" s="5" t="inlineStr">
        <is>
          <t>351100300992137</t>
        </is>
      </c>
      <c r="B3955" s="5" t="inlineStr">
        <is>
          <t>MAKITA HOJA CALADORA MADERA BLISTER 5U D-72718</t>
        </is>
      </c>
      <c r="C3955" s="5" t="inlineStr">
        <is>
          <t>FERRETERIA GENERAL</t>
        </is>
      </c>
      <c r="D3955" s="11" t="n">
        <v>1</v>
      </c>
      <c r="E3955" s="12" t="n">
        <v>908.2</v>
      </c>
      <c r="F3955" s="12" t="n">
        <v>3178.7</v>
      </c>
      <c r="G3955" s="14">
        <f>E3955/SUM(E$2:E$4165)</f>
        <v/>
      </c>
      <c r="H3955" s="14">
        <f>H3954+G3955</f>
        <v/>
      </c>
      <c r="I3955" s="5">
        <f>IF(H3955&lt;=p_rot_a,"A",IF(H3955&lt;=p_rot_b,"B","C"))</f>
        <v/>
      </c>
      <c r="J3955" s="5" t="inlineStr">
        <is>
          <t>NO</t>
        </is>
      </c>
    </row>
    <row r="3956">
      <c r="A3956" s="5" t="inlineStr">
        <is>
          <t>351100300992059</t>
        </is>
      </c>
      <c r="B3956" s="5" t="inlineStr">
        <is>
          <t>EMTOP JUEGO LLAVE TORX T9-T40 TIPO NAVAJA EHKY4038</t>
        </is>
      </c>
      <c r="C3956" s="5" t="inlineStr">
        <is>
          <t>SIN CATEGORIA</t>
        </is>
      </c>
      <c r="D3956" s="11" t="n">
        <v>1</v>
      </c>
      <c r="E3956" s="12" t="n">
        <v>892</v>
      </c>
      <c r="F3956" s="12" t="n">
        <v>3122</v>
      </c>
      <c r="G3956" s="14">
        <f>E3956/SUM(E$2:E$4165)</f>
        <v/>
      </c>
      <c r="H3956" s="14">
        <f>H3955+G3956</f>
        <v/>
      </c>
      <c r="I3956" s="5">
        <f>IF(H3956&lt;=p_rot_a,"A",IF(H3956&lt;=p_rot_b,"B","C"))</f>
        <v/>
      </c>
      <c r="J3956" s="5" t="inlineStr">
        <is>
          <t>NO</t>
        </is>
      </c>
    </row>
    <row r="3957">
      <c r="A3957" s="5" t="inlineStr">
        <is>
          <t>351100300991367</t>
        </is>
      </c>
      <c r="B3957" s="5" t="inlineStr">
        <is>
          <t>DAP SILICON KWIK SEAL TRANSPARENTE BANOS Y COCINAS ANTIHONGOS 162ML</t>
        </is>
      </c>
      <c r="C3957" s="5" t="inlineStr">
        <is>
          <t>SIN CATEGORIA</t>
        </is>
      </c>
      <c r="D3957" s="11" t="n">
        <v>1</v>
      </c>
      <c r="E3957" s="12" t="n">
        <v>881.36</v>
      </c>
      <c r="F3957" s="12" t="n">
        <v>3084.76</v>
      </c>
      <c r="G3957" s="14">
        <f>E3957/SUM(E$2:E$4165)</f>
        <v/>
      </c>
      <c r="H3957" s="14">
        <f>H3956+G3957</f>
        <v/>
      </c>
      <c r="I3957" s="5">
        <f>IF(H3957&lt;=p_rot_a,"A",IF(H3957&lt;=p_rot_b,"B","C"))</f>
        <v/>
      </c>
      <c r="J3957" s="5" t="inlineStr">
        <is>
          <t>NO</t>
        </is>
      </c>
    </row>
    <row r="3958">
      <c r="A3958" s="5" t="inlineStr">
        <is>
          <t>760</t>
        </is>
      </c>
      <c r="B3958" s="5" t="inlineStr">
        <is>
          <t>VIDRIO MASCARA SOLDAR #12</t>
        </is>
      </c>
      <c r="C3958" s="5" t="inlineStr">
        <is>
          <t>FERRETERIA GENERAL</t>
        </is>
      </c>
      <c r="D3958" s="11" t="n">
        <v>6</v>
      </c>
      <c r="E3958" s="12" t="n">
        <v>875.6799999999999</v>
      </c>
      <c r="F3958" s="12" t="n">
        <v>3071.47</v>
      </c>
      <c r="G3958" s="14">
        <f>E3958/SUM(E$2:E$4165)</f>
        <v/>
      </c>
      <c r="H3958" s="14">
        <f>H3957+G3958</f>
        <v/>
      </c>
      <c r="I3958" s="5">
        <f>IF(H3958&lt;=p_rot_a,"A",IF(H3958&lt;=p_rot_b,"B","C"))</f>
        <v/>
      </c>
      <c r="J3958" s="5" t="inlineStr">
        <is>
          <t>NO</t>
        </is>
      </c>
    </row>
    <row r="3959">
      <c r="A3959" s="5" t="inlineStr">
        <is>
          <t>351100300990748</t>
        </is>
      </c>
      <c r="B3959" s="5" t="inlineStr">
        <is>
          <t>CUERDA ALBANIL AMARILLA</t>
        </is>
      </c>
      <c r="C3959" s="5" t="inlineStr">
        <is>
          <t>SIN CATEGORIA</t>
        </is>
      </c>
      <c r="D3959" s="11" t="n">
        <v>3</v>
      </c>
      <c r="E3959" s="12" t="n">
        <v>874.71</v>
      </c>
      <c r="F3959" s="12" t="n">
        <v>2719.98</v>
      </c>
      <c r="G3959" s="14">
        <f>E3959/SUM(E$2:E$4165)</f>
        <v/>
      </c>
      <c r="H3959" s="14">
        <f>H3958+G3959</f>
        <v/>
      </c>
      <c r="I3959" s="5">
        <f>IF(H3959&lt;=p_rot_a,"A",IF(H3959&lt;=p_rot_b,"B","C"))</f>
        <v/>
      </c>
      <c r="J3959" s="5" t="inlineStr">
        <is>
          <t>NO</t>
        </is>
      </c>
    </row>
    <row r="3960">
      <c r="A3960" s="5" t="inlineStr">
        <is>
          <t>351100300992129</t>
        </is>
      </c>
      <c r="B3960" s="5" t="inlineStr">
        <is>
          <t>MAKITA BROCA PARA VIDRIO Y AZULEJO 5/16 X 21/4 D-78536</t>
        </is>
      </c>
      <c r="C3960" s="5" t="inlineStr">
        <is>
          <t>FERRETERIA GENERAL</t>
        </is>
      </c>
      <c r="D3960" s="11" t="n">
        <v>1</v>
      </c>
      <c r="E3960" s="12" t="n">
        <v>871.36</v>
      </c>
      <c r="F3960" s="12" t="n">
        <v>3049.75</v>
      </c>
      <c r="G3960" s="14">
        <f>E3960/SUM(E$2:E$4165)</f>
        <v/>
      </c>
      <c r="H3960" s="14">
        <f>H3959+G3960</f>
        <v/>
      </c>
      <c r="I3960" s="5">
        <f>IF(H3960&lt;=p_rot_a,"A",IF(H3960&lt;=p_rot_b,"B","C"))</f>
        <v/>
      </c>
      <c r="J3960" s="5" t="inlineStr">
        <is>
          <t>NO</t>
        </is>
      </c>
    </row>
    <row r="3961">
      <c r="A3961" s="5" t="inlineStr">
        <is>
          <t>351100300992235</t>
        </is>
      </c>
      <c r="B3961" s="5" t="inlineStr">
        <is>
          <t>SEMILLA DE ZANAHORIA SUPLIJARDINES</t>
        </is>
      </c>
      <c r="C3961" s="5" t="inlineStr">
        <is>
          <t>FERRETERIA GENERAL</t>
        </is>
      </c>
      <c r="D3961" s="11" t="n">
        <v>2</v>
      </c>
      <c r="E3961" s="12" t="n">
        <v>870.4</v>
      </c>
      <c r="F3961" s="12" t="n">
        <v>3046.4</v>
      </c>
      <c r="G3961" s="14">
        <f>E3961/SUM(E$2:E$4165)</f>
        <v/>
      </c>
      <c r="H3961" s="14">
        <f>H3960+G3961</f>
        <v/>
      </c>
      <c r="I3961" s="5">
        <f>IF(H3961&lt;=p_rot_a,"A",IF(H3961&lt;=p_rot_b,"B","C"))</f>
        <v/>
      </c>
      <c r="J3961" s="5" t="inlineStr">
        <is>
          <t>NO</t>
        </is>
      </c>
    </row>
    <row r="3962">
      <c r="A3962" s="5" t="inlineStr">
        <is>
          <t>72630</t>
        </is>
      </c>
      <c r="B3962" s="5" t="inlineStr">
        <is>
          <t>TRABADOR DE TURCAS ROJA LACTITE 48</t>
        </is>
      </c>
      <c r="C3962" s="5" t="inlineStr">
        <is>
          <t>FERRETERIA GENERAL</t>
        </is>
      </c>
      <c r="D3962" s="11" t="n">
        <v>1</v>
      </c>
      <c r="E3962" s="12" t="n">
        <v>856.4</v>
      </c>
      <c r="F3962" s="12" t="n">
        <v>2997.4</v>
      </c>
      <c r="G3962" s="14">
        <f>E3962/SUM(E$2:E$4165)</f>
        <v/>
      </c>
      <c r="H3962" s="14">
        <f>H3961+G3962</f>
        <v/>
      </c>
      <c r="I3962" s="5">
        <f>IF(H3962&lt;=p_rot_a,"A",IF(H3962&lt;=p_rot_b,"B","C"))</f>
        <v/>
      </c>
      <c r="J3962" s="5" t="inlineStr">
        <is>
          <t>NO</t>
        </is>
      </c>
    </row>
    <row r="3963">
      <c r="A3963" s="5" t="inlineStr">
        <is>
          <t>351100300992005</t>
        </is>
      </c>
      <c r="B3963" s="5" t="inlineStr">
        <is>
          <t>TRUPER SERRUCHO PLEGABLE 7 STP-7PR</t>
        </is>
      </c>
      <c r="C3963" s="5" t="inlineStr">
        <is>
          <t>FERRETERIA GENERAL</t>
        </is>
      </c>
      <c r="D3963" s="11" t="n">
        <v>1</v>
      </c>
      <c r="E3963" s="12" t="n">
        <v>856.39</v>
      </c>
      <c r="F3963" s="12" t="n">
        <v>2997.36</v>
      </c>
      <c r="G3963" s="14">
        <f>E3963/SUM(E$2:E$4165)</f>
        <v/>
      </c>
      <c r="H3963" s="14">
        <f>H3962+G3963</f>
        <v/>
      </c>
      <c r="I3963" s="5">
        <f>IF(H3963&lt;=p_rot_a,"A",IF(H3963&lt;=p_rot_b,"B","C"))</f>
        <v/>
      </c>
      <c r="J3963" s="5" t="inlineStr">
        <is>
          <t>NO</t>
        </is>
      </c>
    </row>
    <row r="3964">
      <c r="A3964" s="5" t="inlineStr">
        <is>
          <t>351100300991040</t>
        </is>
      </c>
      <c r="B3964" s="5" t="inlineStr">
        <is>
          <t>ZINC 28 3.66 MSC VERDE ONDULADO 28 MSC 0.32MM</t>
        </is>
      </c>
      <c r="C3964" s="5" t="inlineStr">
        <is>
          <t>SIN CATEGORIA</t>
        </is>
      </c>
      <c r="D3964" s="11" t="n">
        <v>5</v>
      </c>
      <c r="E3964" s="12" t="n">
        <v>847.35</v>
      </c>
      <c r="F3964" s="12" t="n">
        <v>28097.35</v>
      </c>
      <c r="G3964" s="14">
        <f>E3964/SUM(E$2:E$4165)</f>
        <v/>
      </c>
      <c r="H3964" s="14">
        <f>H3963+G3964</f>
        <v/>
      </c>
      <c r="I3964" s="5">
        <f>IF(H3964&lt;=p_rot_a,"A",IF(H3964&lt;=p_rot_b,"B","C"))</f>
        <v/>
      </c>
      <c r="J3964" s="5" t="inlineStr">
        <is>
          <t>NO</t>
        </is>
      </c>
    </row>
    <row r="3965">
      <c r="A3965" s="5" t="inlineStr">
        <is>
          <t>9905423</t>
        </is>
      </c>
      <c r="B3965" s="5" t="inlineStr">
        <is>
          <t>RODIN BOLA ESPIGA METAL 2</t>
        </is>
      </c>
      <c r="C3965" s="5" t="inlineStr">
        <is>
          <t>FERRETERIA GENERAL</t>
        </is>
      </c>
      <c r="D3965" s="11" t="n">
        <v>1</v>
      </c>
      <c r="E3965" s="12" t="n">
        <v>839.03</v>
      </c>
      <c r="F3965" s="12" t="n">
        <v>2936.6</v>
      </c>
      <c r="G3965" s="14">
        <f>E3965/SUM(E$2:E$4165)</f>
        <v/>
      </c>
      <c r="H3965" s="14">
        <f>H3964+G3965</f>
        <v/>
      </c>
      <c r="I3965" s="5">
        <f>IF(H3965&lt;=p_rot_a,"A",IF(H3965&lt;=p_rot_b,"B","C"))</f>
        <v/>
      </c>
      <c r="J3965" s="5" t="inlineStr">
        <is>
          <t>NO</t>
        </is>
      </c>
    </row>
    <row r="3966">
      <c r="A3966" s="5" t="inlineStr">
        <is>
          <t>351100300992381</t>
        </is>
      </c>
      <c r="B3966" s="5" t="inlineStr">
        <is>
          <t>WADFOW SET ESPANDER GYPSUM  Y TORNILLOS 120PCS WXT1B01</t>
        </is>
      </c>
      <c r="C3966" s="5" t="inlineStr">
        <is>
          <t>FERRETERIA GENERAL</t>
        </is>
      </c>
      <c r="D3966" s="11" t="n">
        <v>3</v>
      </c>
      <c r="E3966" s="12" t="n">
        <v>832.78</v>
      </c>
      <c r="F3966" s="12" t="n">
        <v>2990.23</v>
      </c>
      <c r="G3966" s="14">
        <f>E3966/SUM(E$2:E$4165)</f>
        <v/>
      </c>
      <c r="H3966" s="14">
        <f>H3965+G3966</f>
        <v/>
      </c>
      <c r="I3966" s="5">
        <f>IF(H3966&lt;=p_rot_a,"A",IF(H3966&lt;=p_rot_b,"B","C"))</f>
        <v/>
      </c>
      <c r="J3966" s="5" t="inlineStr">
        <is>
          <t>NO</t>
        </is>
      </c>
    </row>
    <row r="3967">
      <c r="A3967" s="5" t="inlineStr">
        <is>
          <t>71564</t>
        </is>
      </c>
      <c r="B3967" s="5" t="inlineStr">
        <is>
          <t>CORTINERO ALUMINIO ESCUADRA</t>
        </is>
      </c>
      <c r="C3967" s="5" t="inlineStr">
        <is>
          <t>FERRETERIA GENERAL</t>
        </is>
      </c>
      <c r="D3967" s="11" t="n">
        <v>2</v>
      </c>
      <c r="E3967" s="12" t="n">
        <v>831.84</v>
      </c>
      <c r="F3967" s="12" t="n">
        <v>2477.88</v>
      </c>
      <c r="G3967" s="14">
        <f>E3967/SUM(E$2:E$4165)</f>
        <v/>
      </c>
      <c r="H3967" s="14">
        <f>H3966+G3967</f>
        <v/>
      </c>
      <c r="I3967" s="5">
        <f>IF(H3967&lt;=p_rot_a,"A",IF(H3967&lt;=p_rot_b,"B","C"))</f>
        <v/>
      </c>
      <c r="J3967" s="5" t="inlineStr">
        <is>
          <t>NO</t>
        </is>
      </c>
    </row>
    <row r="3968">
      <c r="A3968" s="5" t="inlineStr">
        <is>
          <t>3290707</t>
        </is>
      </c>
      <c r="B3968" s="5" t="inlineStr">
        <is>
          <t>UNION TABLILLA CAOBA</t>
        </is>
      </c>
      <c r="C3968" s="5" t="inlineStr">
        <is>
          <t>TABLILLA PVC Y CORNISAS</t>
        </is>
      </c>
      <c r="D3968" s="11" t="n">
        <v>1</v>
      </c>
      <c r="E3968" s="12" t="n">
        <v>821.42</v>
      </c>
      <c r="F3968" s="12" t="n">
        <v>3561.95</v>
      </c>
      <c r="G3968" s="14">
        <f>E3968/SUM(E$2:E$4165)</f>
        <v/>
      </c>
      <c r="H3968" s="14">
        <f>H3967+G3968</f>
        <v/>
      </c>
      <c r="I3968" s="5">
        <f>IF(H3968&lt;=p_rot_a,"A",IF(H3968&lt;=p_rot_b,"B","C"))</f>
        <v/>
      </c>
      <c r="J3968" s="5" t="inlineStr">
        <is>
          <t>NO</t>
        </is>
      </c>
    </row>
    <row r="3969">
      <c r="A3969" s="5" t="inlineStr">
        <is>
          <t>351100300991988</t>
        </is>
      </c>
      <c r="B3969" s="5" t="inlineStr">
        <is>
          <t>TRUPER MANDRIL BROCA SIERRA 7/16</t>
        </is>
      </c>
      <c r="C3969" s="5" t="inlineStr">
        <is>
          <t>SIN CATEGORIA</t>
        </is>
      </c>
      <c r="D3969" s="11" t="n">
        <v>1</v>
      </c>
      <c r="E3969" s="12" t="n">
        <v>806.72</v>
      </c>
      <c r="F3969" s="12" t="n">
        <v>2823.52</v>
      </c>
      <c r="G3969" s="14">
        <f>E3969/SUM(E$2:E$4165)</f>
        <v/>
      </c>
      <c r="H3969" s="14">
        <f>H3968+G3969</f>
        <v/>
      </c>
      <c r="I3969" s="5">
        <f>IF(H3969&lt;=p_rot_a,"A",IF(H3969&lt;=p_rot_b,"B","C"))</f>
        <v/>
      </c>
      <c r="J3969" s="5" t="inlineStr">
        <is>
          <t>NO</t>
        </is>
      </c>
    </row>
    <row r="3970">
      <c r="A3970" s="5" t="inlineStr">
        <is>
          <t>73476</t>
        </is>
      </c>
      <c r="B3970" s="5" t="inlineStr">
        <is>
          <t>CADENA BOLITA CROMADA POR METRO</t>
        </is>
      </c>
      <c r="C3970" s="5" t="inlineStr">
        <is>
          <t>FERRETERIA GENERAL</t>
        </is>
      </c>
      <c r="D3970" s="11" t="n">
        <v>3</v>
      </c>
      <c r="E3970" s="12" t="n">
        <v>801.36</v>
      </c>
      <c r="F3970" s="12" t="n">
        <v>1858.41</v>
      </c>
      <c r="G3970" s="14">
        <f>E3970/SUM(E$2:E$4165)</f>
        <v/>
      </c>
      <c r="H3970" s="14">
        <f>H3969+G3970</f>
        <v/>
      </c>
      <c r="I3970" s="5">
        <f>IF(H3970&lt;=p_rot_a,"A",IF(H3970&lt;=p_rot_b,"B","C"))</f>
        <v/>
      </c>
      <c r="J3970" s="5" t="inlineStr">
        <is>
          <t>NO</t>
        </is>
      </c>
    </row>
    <row r="3971">
      <c r="A3971" s="5" t="inlineStr">
        <is>
          <t>71548</t>
        </is>
      </c>
      <c r="B3971" s="5" t="inlineStr">
        <is>
          <t>BROCA METAL 11/64 IRWIN Y COBALTO</t>
        </is>
      </c>
      <c r="C3971" s="5" t="inlineStr">
        <is>
          <t>FERRETERIA GENERAL</t>
        </is>
      </c>
      <c r="D3971" s="11" t="n">
        <v>2</v>
      </c>
      <c r="E3971" s="12" t="n">
        <v>791.8200000000001</v>
      </c>
      <c r="F3971" s="12" t="n">
        <v>1826.82</v>
      </c>
      <c r="G3971" s="14">
        <f>E3971/SUM(E$2:E$4165)</f>
        <v/>
      </c>
      <c r="H3971" s="14">
        <f>H3970+G3971</f>
        <v/>
      </c>
      <c r="I3971" s="5">
        <f>IF(H3971&lt;=p_rot_a,"A",IF(H3971&lt;=p_rot_b,"B","C"))</f>
        <v/>
      </c>
      <c r="J3971" s="5" t="inlineStr">
        <is>
          <t>NO</t>
        </is>
      </c>
    </row>
    <row r="3972">
      <c r="A3972" s="5" t="inlineStr">
        <is>
          <t>351100300990667</t>
        </is>
      </c>
      <c r="B3972" s="5" t="inlineStr">
        <is>
          <t>SEMILLA DE LECHUGA AMERICANA SUPLIJARDINES</t>
        </is>
      </c>
      <c r="C3972" s="5" t="inlineStr">
        <is>
          <t>FERRETERIA GENERAL</t>
        </is>
      </c>
      <c r="D3972" s="11" t="n">
        <v>2</v>
      </c>
      <c r="E3972" s="12" t="n">
        <v>789.92</v>
      </c>
      <c r="F3972" s="12" t="n">
        <v>2324</v>
      </c>
      <c r="G3972" s="14">
        <f>E3972/SUM(E$2:E$4165)</f>
        <v/>
      </c>
      <c r="H3972" s="14">
        <f>H3971+G3972</f>
        <v/>
      </c>
      <c r="I3972" s="5">
        <f>IF(H3972&lt;=p_rot_a,"A",IF(H3972&lt;=p_rot_b,"B","C"))</f>
        <v/>
      </c>
      <c r="J3972" s="5" t="inlineStr">
        <is>
          <t>NO</t>
        </is>
      </c>
    </row>
    <row r="3973">
      <c r="A3973" s="5" t="inlineStr">
        <is>
          <t>3064</t>
        </is>
      </c>
      <c r="B3973" s="5" t="inlineStr">
        <is>
          <t>BTICINO APAGADOR DOBLE MODUS STYLE EMPOTRAR</t>
        </is>
      </c>
      <c r="C3973" s="5" t="inlineStr">
        <is>
          <t>SIN CATEGORIA</t>
        </is>
      </c>
      <c r="D3973" s="11" t="n">
        <v>1</v>
      </c>
      <c r="E3973" s="12" t="n">
        <v>787.5</v>
      </c>
      <c r="F3973" s="12" t="n">
        <v>3037.5</v>
      </c>
      <c r="G3973" s="14">
        <f>E3973/SUM(E$2:E$4165)</f>
        <v/>
      </c>
      <c r="H3973" s="14">
        <f>H3972+G3973</f>
        <v/>
      </c>
      <c r="I3973" s="5">
        <f>IF(H3973&lt;=p_rot_a,"A",IF(H3973&lt;=p_rot_b,"B","C"))</f>
        <v/>
      </c>
      <c r="J3973" s="5" t="inlineStr">
        <is>
          <t>NO</t>
        </is>
      </c>
    </row>
    <row r="3974">
      <c r="A3974" s="5" t="inlineStr">
        <is>
          <t>72582</t>
        </is>
      </c>
      <c r="B3974" s="5" t="inlineStr">
        <is>
          <t>TORNILLO ANCLAJE 1/4 x 3 1/4</t>
        </is>
      </c>
      <c r="C3974" s="5" t="inlineStr">
        <is>
          <t>TORNILLERIA</t>
        </is>
      </c>
      <c r="D3974" s="11" t="n">
        <v>8</v>
      </c>
      <c r="E3974" s="12" t="n">
        <v>784.72</v>
      </c>
      <c r="F3974" s="12" t="n">
        <v>2123.92</v>
      </c>
      <c r="G3974" s="14">
        <f>E3974/SUM(E$2:E$4165)</f>
        <v/>
      </c>
      <c r="H3974" s="14">
        <f>H3973+G3974</f>
        <v/>
      </c>
      <c r="I3974" s="5">
        <f>IF(H3974&lt;=p_rot_a,"A",IF(H3974&lt;=p_rot_b,"B","C"))</f>
        <v/>
      </c>
      <c r="J3974" s="5" t="inlineStr">
        <is>
          <t>NO</t>
        </is>
      </c>
    </row>
    <row r="3975">
      <c r="A3975" s="5" t="inlineStr">
        <is>
          <t>10120004</t>
        </is>
      </c>
      <c r="B3975" s="5" t="inlineStr">
        <is>
          <t>PLATINA 3/4 X 3/16</t>
        </is>
      </c>
      <c r="C3975" s="5" t="inlineStr">
        <is>
          <t>PLATINA HIERRO</t>
        </is>
      </c>
      <c r="D3975" s="11" t="n">
        <v>1</v>
      </c>
      <c r="E3975" s="12" t="n">
        <v>781.5599999999999</v>
      </c>
      <c r="F3975" s="12" t="n">
        <v>2735.46</v>
      </c>
      <c r="G3975" s="14">
        <f>E3975/SUM(E$2:E$4165)</f>
        <v/>
      </c>
      <c r="H3975" s="14">
        <f>H3974+G3975</f>
        <v/>
      </c>
      <c r="I3975" s="5">
        <f>IF(H3975&lt;=p_rot_a,"A",IF(H3975&lt;=p_rot_b,"B","C"))</f>
        <v/>
      </c>
      <c r="J3975" s="5" t="inlineStr">
        <is>
          <t>NO</t>
        </is>
      </c>
    </row>
    <row r="3976">
      <c r="A3976" s="5" t="inlineStr">
        <is>
          <t>351100300992132</t>
        </is>
      </c>
      <c r="B3976" s="5" t="inlineStr">
        <is>
          <t>MAKITA PUNTA TOPE PARA ATORNILLADOR GYPSUM D-61709</t>
        </is>
      </c>
      <c r="C3976" s="5" t="inlineStr">
        <is>
          <t>FERRETERIA GENERAL</t>
        </is>
      </c>
      <c r="D3976" s="11" t="n">
        <v>2</v>
      </c>
      <c r="E3976" s="12" t="n">
        <v>777.71</v>
      </c>
      <c r="F3976" s="12" t="n">
        <v>2829.71</v>
      </c>
      <c r="G3976" s="14">
        <f>E3976/SUM(E$2:E$4165)</f>
        <v/>
      </c>
      <c r="H3976" s="14">
        <f>H3975+G3976</f>
        <v/>
      </c>
      <c r="I3976" s="5">
        <f>IF(H3976&lt;=p_rot_a,"A",IF(H3976&lt;=p_rot_b,"B","C"))</f>
        <v/>
      </c>
      <c r="J3976" s="5" t="inlineStr">
        <is>
          <t>NO</t>
        </is>
      </c>
    </row>
    <row r="3977">
      <c r="A3977" s="5" t="inlineStr">
        <is>
          <t>15121411</t>
        </is>
      </c>
      <c r="B3977" s="5" t="inlineStr">
        <is>
          <t>TOTAL CINCEL SDS PLUS 14X250X20  TAC15121411</t>
        </is>
      </c>
      <c r="C3977" s="5" t="inlineStr">
        <is>
          <t>FERRETERIA GENERAL</t>
        </is>
      </c>
      <c r="D3977" s="11" t="n">
        <v>2</v>
      </c>
      <c r="E3977" s="12" t="n">
        <v>774.3</v>
      </c>
      <c r="F3977" s="12" t="n">
        <v>2322.9</v>
      </c>
      <c r="G3977" s="14">
        <f>E3977/SUM(E$2:E$4165)</f>
        <v/>
      </c>
      <c r="H3977" s="14">
        <f>H3976+G3977</f>
        <v/>
      </c>
      <c r="I3977" s="5">
        <f>IF(H3977&lt;=p_rot_a,"A",IF(H3977&lt;=p_rot_b,"B","C"))</f>
        <v/>
      </c>
      <c r="J3977" s="5" t="inlineStr">
        <is>
          <t>NO</t>
        </is>
      </c>
    </row>
    <row r="3978">
      <c r="A3978" s="5" t="inlineStr">
        <is>
          <t>7196</t>
        </is>
      </c>
      <c r="B3978" s="5" t="inlineStr">
        <is>
          <t>GRAFITO 18G 10189</t>
        </is>
      </c>
      <c r="C3978" s="5" t="inlineStr">
        <is>
          <t>FERRETERIA GENERAL</t>
        </is>
      </c>
      <c r="D3978" s="11" t="n">
        <v>2</v>
      </c>
      <c r="E3978" s="12" t="n">
        <v>772.5599999999999</v>
      </c>
      <c r="F3978" s="12" t="n">
        <v>2703.96</v>
      </c>
      <c r="G3978" s="14">
        <f>E3978/SUM(E$2:E$4165)</f>
        <v/>
      </c>
      <c r="H3978" s="14">
        <f>H3977+G3978</f>
        <v/>
      </c>
      <c r="I3978" s="5">
        <f>IF(H3978&lt;=p_rot_a,"A",IF(H3978&lt;=p_rot_b,"B","C"))</f>
        <v/>
      </c>
      <c r="J3978" s="5" t="inlineStr">
        <is>
          <t>NO</t>
        </is>
      </c>
    </row>
    <row r="3979">
      <c r="A3979" s="5" t="inlineStr">
        <is>
          <t>78687677</t>
        </is>
      </c>
      <c r="B3979" s="5" t="inlineStr">
        <is>
          <t>MACHETE 22 CUCHILLO BELLOTA</t>
        </is>
      </c>
      <c r="C3979" s="5" t="inlineStr">
        <is>
          <t>SIN CATEGORIA</t>
        </is>
      </c>
      <c r="D3979" s="11" t="n">
        <v>1</v>
      </c>
      <c r="E3979" s="12" t="n">
        <v>763.16</v>
      </c>
      <c r="F3979" s="12" t="n">
        <v>2546.66</v>
      </c>
      <c r="G3979" s="14">
        <f>E3979/SUM(E$2:E$4165)</f>
        <v/>
      </c>
      <c r="H3979" s="14">
        <f>H3978+G3979</f>
        <v/>
      </c>
      <c r="I3979" s="5">
        <f>IF(H3979&lt;=p_rot_a,"A",IF(H3979&lt;=p_rot_b,"B","C"))</f>
        <v/>
      </c>
      <c r="J3979" s="5" t="inlineStr">
        <is>
          <t>NO</t>
        </is>
      </c>
    </row>
    <row r="3980">
      <c r="A3980" s="5" t="inlineStr">
        <is>
          <t>351100300991850</t>
        </is>
      </c>
      <c r="B3980" s="5" t="inlineStr">
        <is>
          <t>351100300991850</t>
        </is>
      </c>
      <c r="C3980" s="5" t="inlineStr">
        <is>
          <t>SIN CATEGORIA</t>
        </is>
      </c>
      <c r="D3980" s="11" t="n">
        <v>1</v>
      </c>
      <c r="E3980" s="12" t="n">
        <v>759.34</v>
      </c>
      <c r="F3980" s="12" t="n">
        <v>2657.68</v>
      </c>
      <c r="G3980" s="14">
        <f>E3980/SUM(E$2:E$4165)</f>
        <v/>
      </c>
      <c r="H3980" s="14">
        <f>H3979+G3980</f>
        <v/>
      </c>
      <c r="I3980" s="5">
        <f>IF(H3980&lt;=p_rot_a,"A",IF(H3980&lt;=p_rot_b,"B","C"))</f>
        <v/>
      </c>
      <c r="J3980" s="5" t="inlineStr">
        <is>
          <t>NO</t>
        </is>
      </c>
    </row>
    <row r="3981">
      <c r="A3981" s="5" t="inlineStr">
        <is>
          <t>101041</t>
        </is>
      </c>
      <c r="B3981" s="5" t="inlineStr">
        <is>
          <t>TRUPER ALICATE PUNTA 6  T203-6</t>
        </is>
      </c>
      <c r="C3981" s="5" t="inlineStr">
        <is>
          <t>SIN CATEGORIA</t>
        </is>
      </c>
      <c r="D3981" s="11" t="n">
        <v>1</v>
      </c>
      <c r="E3981" s="12" t="n">
        <v>751.39</v>
      </c>
      <c r="F3981" s="12" t="n">
        <v>2629.86</v>
      </c>
      <c r="G3981" s="14">
        <f>E3981/SUM(E$2:E$4165)</f>
        <v/>
      </c>
      <c r="H3981" s="14">
        <f>H3980+G3981</f>
        <v/>
      </c>
      <c r="I3981" s="5">
        <f>IF(H3981&lt;=p_rot_a,"A",IF(H3981&lt;=p_rot_b,"B","C"))</f>
        <v/>
      </c>
      <c r="J3981" s="5" t="inlineStr">
        <is>
          <t>NO</t>
        </is>
      </c>
    </row>
    <row r="3982">
      <c r="A3982" s="5" t="inlineStr">
        <is>
          <t>73885</t>
        </is>
      </c>
      <c r="B3982" s="5" t="inlineStr">
        <is>
          <t>PORTA TIZA MECANICO</t>
        </is>
      </c>
      <c r="C3982" s="5" t="inlineStr">
        <is>
          <t>FERRETERIA GENERAL</t>
        </is>
      </c>
      <c r="D3982" s="11" t="n">
        <v>1</v>
      </c>
      <c r="E3982" s="12" t="n">
        <v>750.98</v>
      </c>
      <c r="F3982" s="12" t="n">
        <v>2628.44</v>
      </c>
      <c r="G3982" s="14">
        <f>E3982/SUM(E$2:E$4165)</f>
        <v/>
      </c>
      <c r="H3982" s="14">
        <f>H3981+G3982</f>
        <v/>
      </c>
      <c r="I3982" s="5">
        <f>IF(H3982&lt;=p_rot_a,"A",IF(H3982&lt;=p_rot_b,"B","C"))</f>
        <v/>
      </c>
      <c r="J3982" s="5" t="inlineStr">
        <is>
          <t>NO</t>
        </is>
      </c>
    </row>
    <row r="3983">
      <c r="A3983" s="5" t="inlineStr">
        <is>
          <t>351100300990698</t>
        </is>
      </c>
      <c r="B3983" s="5" t="inlineStr">
        <is>
          <t>TOTAL GRAPA 1.2MM 8 X 12 THT3982</t>
        </is>
      </c>
      <c r="C3983" s="5" t="inlineStr">
        <is>
          <t>FERRETERIA GENERAL</t>
        </is>
      </c>
      <c r="D3983" s="11" t="n">
        <v>3</v>
      </c>
      <c r="E3983" s="12" t="n">
        <v>750.9299999999999</v>
      </c>
      <c r="F3983" s="12" t="n">
        <v>1878.45</v>
      </c>
      <c r="G3983" s="14">
        <f>E3983/SUM(E$2:E$4165)</f>
        <v/>
      </c>
      <c r="H3983" s="14">
        <f>H3982+G3983</f>
        <v/>
      </c>
      <c r="I3983" s="5">
        <f>IF(H3983&lt;=p_rot_a,"A",IF(H3983&lt;=p_rot_b,"B","C"))</f>
        <v/>
      </c>
      <c r="J3983" s="5" t="inlineStr">
        <is>
          <t>NO</t>
        </is>
      </c>
    </row>
    <row r="3984">
      <c r="A3984" s="5" t="inlineStr">
        <is>
          <t>351100300990663</t>
        </is>
      </c>
      <c r="B3984" s="5" t="inlineStr">
        <is>
          <t>SEMILLA DE APIO VERDE SUPLIJARDINES</t>
        </is>
      </c>
      <c r="C3984" s="5" t="inlineStr">
        <is>
          <t>FERRETERIA GENERAL</t>
        </is>
      </c>
      <c r="D3984" s="11" t="n">
        <v>2</v>
      </c>
      <c r="E3984" s="12" t="n">
        <v>749.96</v>
      </c>
      <c r="F3984" s="12" t="n">
        <v>2324</v>
      </c>
      <c r="G3984" s="14">
        <f>E3984/SUM(E$2:E$4165)</f>
        <v/>
      </c>
      <c r="H3984" s="14">
        <f>H3983+G3984</f>
        <v/>
      </c>
      <c r="I3984" s="5">
        <f>IF(H3984&lt;=p_rot_a,"A",IF(H3984&lt;=p_rot_b,"B","C"))</f>
        <v/>
      </c>
      <c r="J3984" s="5" t="inlineStr">
        <is>
          <t>NO</t>
        </is>
      </c>
    </row>
    <row r="3985">
      <c r="A3985" s="5" t="inlineStr">
        <is>
          <t>9176</t>
        </is>
      </c>
      <c r="B3985" s="5" t="inlineStr">
        <is>
          <t>ESQUINERO INTERIOR CANOA LISA AMANCO</t>
        </is>
      </c>
      <c r="C3985" s="5" t="inlineStr">
        <is>
          <t>TUBERIA PVC, CANOAS Y ACCESORIOS</t>
        </is>
      </c>
      <c r="D3985" s="11" t="n">
        <v>1</v>
      </c>
      <c r="E3985" s="12" t="n">
        <v>746.51</v>
      </c>
      <c r="F3985" s="12" t="n">
        <v>3158.51</v>
      </c>
      <c r="G3985" s="14">
        <f>E3985/SUM(E$2:E$4165)</f>
        <v/>
      </c>
      <c r="H3985" s="14">
        <f>H3984+G3985</f>
        <v/>
      </c>
      <c r="I3985" s="5">
        <f>IF(H3985&lt;=p_rot_a,"A",IF(H3985&lt;=p_rot_b,"B","C"))</f>
        <v/>
      </c>
      <c r="J3985" s="5" t="inlineStr">
        <is>
          <t>NO</t>
        </is>
      </c>
    </row>
    <row r="3986">
      <c r="A3986" s="5" t="inlineStr">
        <is>
          <t>7459</t>
        </is>
      </c>
      <c r="B3986" s="5" t="inlineStr">
        <is>
          <t>ALDABA 8 PULGADAS A08</t>
        </is>
      </c>
      <c r="C3986" s="5" t="inlineStr">
        <is>
          <t>FERRETERIA GENERAL</t>
        </is>
      </c>
      <c r="D3986" s="11" t="n">
        <v>2</v>
      </c>
      <c r="E3986" s="12" t="n">
        <v>731.1</v>
      </c>
      <c r="F3986" s="12" t="n">
        <v>2372.95</v>
      </c>
      <c r="G3986" s="14">
        <f>E3986/SUM(E$2:E$4165)</f>
        <v/>
      </c>
      <c r="H3986" s="14">
        <f>H3985+G3986</f>
        <v/>
      </c>
      <c r="I3986" s="5">
        <f>IF(H3986&lt;=p_rot_a,"A",IF(H3986&lt;=p_rot_b,"B","C"))</f>
        <v/>
      </c>
      <c r="J3986" s="5" t="inlineStr">
        <is>
          <t>NO</t>
        </is>
      </c>
    </row>
    <row r="3987">
      <c r="A3987" s="5" t="inlineStr">
        <is>
          <t>990352</t>
        </is>
      </c>
      <c r="B3987" s="5" t="inlineStr">
        <is>
          <t>LIQUIDACION DICOLOR BARNIZ 1/48</t>
        </is>
      </c>
      <c r="C3987" s="5" t="inlineStr">
        <is>
          <t>FERRETERIA GENERAL</t>
        </is>
      </c>
      <c r="D3987" s="11" t="n">
        <v>1</v>
      </c>
      <c r="E3987" s="12" t="n">
        <v>730.09</v>
      </c>
      <c r="F3987" s="12" t="n">
        <v>730.09</v>
      </c>
      <c r="G3987" s="14">
        <f>E3987/SUM(E$2:E$4165)</f>
        <v/>
      </c>
      <c r="H3987" s="14">
        <f>H3986+G3987</f>
        <v/>
      </c>
      <c r="I3987" s="5">
        <f>IF(H3987&lt;=p_rot_a,"A",IF(H3987&lt;=p_rot_b,"B","C"))</f>
        <v/>
      </c>
      <c r="J3987" s="5" t="inlineStr">
        <is>
          <t>NO</t>
        </is>
      </c>
    </row>
    <row r="3988">
      <c r="A3988" s="5" t="inlineStr">
        <is>
          <t>996</t>
        </is>
      </c>
      <c r="B3988" s="5" t="inlineStr">
        <is>
          <t>CODO 1 1/4 X 45</t>
        </is>
      </c>
      <c r="C3988" s="5" t="inlineStr">
        <is>
          <t>TUBERIA PVC, CANOAS Y ACCESORIOS</t>
        </is>
      </c>
      <c r="D3988" s="11" t="n">
        <v>4</v>
      </c>
      <c r="E3988" s="12" t="n">
        <v>727.1</v>
      </c>
      <c r="F3988" s="12" t="n">
        <v>1405.3</v>
      </c>
      <c r="G3988" s="14">
        <f>E3988/SUM(E$2:E$4165)</f>
        <v/>
      </c>
      <c r="H3988" s="14">
        <f>H3987+G3988</f>
        <v/>
      </c>
      <c r="I3988" s="5">
        <f>IF(H3988&lt;=p_rot_a,"A",IF(H3988&lt;=p_rot_b,"B","C"))</f>
        <v/>
      </c>
      <c r="J3988" s="5" t="inlineStr">
        <is>
          <t>NO</t>
        </is>
      </c>
    </row>
    <row r="3989">
      <c r="A3989" s="5" t="inlineStr">
        <is>
          <t>72588</t>
        </is>
      </c>
      <c r="B3989" s="5" t="inlineStr">
        <is>
          <t>TAPON HULE CUADRADO 1/2 X 1/2</t>
        </is>
      </c>
      <c r="C3989" s="5" t="inlineStr">
        <is>
          <t>FERRETERIA GENERAL</t>
        </is>
      </c>
      <c r="D3989" s="11" t="n">
        <v>14</v>
      </c>
      <c r="E3989" s="12" t="n">
        <v>722.17</v>
      </c>
      <c r="F3989" s="12" t="n">
        <v>1233.73</v>
      </c>
      <c r="G3989" s="14">
        <f>E3989/SUM(E$2:E$4165)</f>
        <v/>
      </c>
      <c r="H3989" s="14">
        <f>H3988+G3989</f>
        <v/>
      </c>
      <c r="I3989" s="5">
        <f>IF(H3989&lt;=p_rot_a,"A",IF(H3989&lt;=p_rot_b,"B","C"))</f>
        <v/>
      </c>
      <c r="J3989" s="5" t="inlineStr">
        <is>
          <t>NO</t>
        </is>
      </c>
    </row>
    <row r="3990">
      <c r="A3990" s="5" t="inlineStr">
        <is>
          <t>PINT-BT-0016</t>
        </is>
      </c>
      <c r="B3990" s="5" t="inlineStr">
        <is>
          <t>$ DICOLOR TINTE MADERA CAOBA OSCURO 1/16 M 83 04</t>
        </is>
      </c>
      <c r="C3990" s="5" t="inlineStr">
        <is>
          <t>SIN CATEGORIA</t>
        </is>
      </c>
      <c r="D3990" s="11" t="n">
        <v>1</v>
      </c>
      <c r="E3990" s="12" t="n">
        <v>714.6</v>
      </c>
      <c r="F3990" s="12" t="n">
        <v>2501.1</v>
      </c>
      <c r="G3990" s="14">
        <f>E3990/SUM(E$2:E$4165)</f>
        <v/>
      </c>
      <c r="H3990" s="14">
        <f>H3989+G3990</f>
        <v/>
      </c>
      <c r="I3990" s="5">
        <f>IF(H3990&lt;=p_rot_a,"A",IF(H3990&lt;=p_rot_b,"B","C"))</f>
        <v/>
      </c>
      <c r="J3990" s="5" t="inlineStr">
        <is>
          <t>NO</t>
        </is>
      </c>
    </row>
    <row r="3991">
      <c r="A3991" s="5" t="inlineStr">
        <is>
          <t>351100300990668</t>
        </is>
      </c>
      <c r="B3991" s="5" t="inlineStr">
        <is>
          <t>SEMILLA DE RUCULA SUPLIJARDINES</t>
        </is>
      </c>
      <c r="C3991" s="5" t="inlineStr">
        <is>
          <t>FERRETERIA GENERAL</t>
        </is>
      </c>
      <c r="D3991" s="11" t="n">
        <v>2</v>
      </c>
      <c r="E3991" s="12" t="n">
        <v>714.04</v>
      </c>
      <c r="F3991" s="12" t="n">
        <v>2418.64</v>
      </c>
      <c r="G3991" s="14">
        <f>E3991/SUM(E$2:E$4165)</f>
        <v/>
      </c>
      <c r="H3991" s="14">
        <f>H3990+G3991</f>
        <v/>
      </c>
      <c r="I3991" s="5">
        <f>IF(H3991&lt;=p_rot_a,"A",IF(H3991&lt;=p_rot_b,"B","C"))</f>
        <v/>
      </c>
      <c r="J3991" s="5" t="inlineStr">
        <is>
          <t>NO</t>
        </is>
      </c>
    </row>
    <row r="3992">
      <c r="A3992" s="5" t="inlineStr">
        <is>
          <t>72249</t>
        </is>
      </c>
      <c r="B3992" s="5" t="inlineStr">
        <is>
          <t>LIJA METAL 360</t>
        </is>
      </c>
      <c r="C3992" s="5" t="inlineStr">
        <is>
          <t>FERRETERIA GENERAL</t>
        </is>
      </c>
      <c r="D3992" s="11" t="n">
        <v>5</v>
      </c>
      <c r="E3992" s="12" t="n">
        <v>710.6</v>
      </c>
      <c r="F3992" s="12" t="n">
        <v>1659.3</v>
      </c>
      <c r="G3992" s="14">
        <f>E3992/SUM(E$2:E$4165)</f>
        <v/>
      </c>
      <c r="H3992" s="14">
        <f>H3991+G3992</f>
        <v/>
      </c>
      <c r="I3992" s="5">
        <f>IF(H3992&lt;=p_rot_a,"A",IF(H3992&lt;=p_rot_b,"B","C"))</f>
        <v/>
      </c>
      <c r="J3992" s="5" t="inlineStr">
        <is>
          <t>NO</t>
        </is>
      </c>
    </row>
    <row r="3993">
      <c r="A3993" s="5" t="inlineStr">
        <is>
          <t>773</t>
        </is>
      </c>
      <c r="B3993" s="5" t="inlineStr">
        <is>
          <t>IRWIN BROCA PALETA 1</t>
        </is>
      </c>
      <c r="C3993" s="5" t="inlineStr">
        <is>
          <t>SIN CATEGORIA</t>
        </is>
      </c>
      <c r="D3993" s="11" t="n">
        <v>1</v>
      </c>
      <c r="E3993" s="12" t="n">
        <v>702</v>
      </c>
      <c r="F3993" s="12" t="n">
        <v>2457</v>
      </c>
      <c r="G3993" s="14">
        <f>E3993/SUM(E$2:E$4165)</f>
        <v/>
      </c>
      <c r="H3993" s="14">
        <f>H3992+G3993</f>
        <v/>
      </c>
      <c r="I3993" s="5">
        <f>IF(H3993&lt;=p_rot_a,"A",IF(H3993&lt;=p_rot_b,"B","C"))</f>
        <v/>
      </c>
      <c r="J3993" s="5" t="inlineStr">
        <is>
          <t>NO</t>
        </is>
      </c>
    </row>
    <row r="3994">
      <c r="A3994" s="5" t="inlineStr">
        <is>
          <t>30144</t>
        </is>
      </c>
      <c r="B3994" s="5" t="inlineStr">
        <is>
          <t>ARRANCADOR FS2</t>
        </is>
      </c>
      <c r="C3994" s="5" t="inlineStr">
        <is>
          <t>ACCESORIOS ELECTRICOS Y CABLES</t>
        </is>
      </c>
      <c r="D3994" s="11" t="n">
        <v>2</v>
      </c>
      <c r="E3994" s="12" t="n">
        <v>698.6900000000001</v>
      </c>
      <c r="F3994" s="12" t="n">
        <v>924.79</v>
      </c>
      <c r="G3994" s="14">
        <f>E3994/SUM(E$2:E$4165)</f>
        <v/>
      </c>
      <c r="H3994" s="14">
        <f>H3993+G3994</f>
        <v/>
      </c>
      <c r="I3994" s="5">
        <f>IF(H3994&lt;=p_rot_a,"A",IF(H3994&lt;=p_rot_b,"B","C"))</f>
        <v/>
      </c>
      <c r="J3994" s="5" t="inlineStr">
        <is>
          <t>NO</t>
        </is>
      </c>
    </row>
    <row r="3995">
      <c r="A3995" s="5" t="inlineStr">
        <is>
          <t>75390384</t>
        </is>
      </c>
      <c r="B3995" s="5" t="inlineStr">
        <is>
          <t>TOTAL TIJERA PODAR 8 THT0201</t>
        </is>
      </c>
      <c r="C3995" s="5" t="inlineStr">
        <is>
          <t>FERRETERIA GENERAL</t>
        </is>
      </c>
      <c r="D3995" s="11" t="n">
        <v>1</v>
      </c>
      <c r="E3995" s="12" t="n">
        <v>697.1799999999999</v>
      </c>
      <c r="F3995" s="12" t="n">
        <v>2357.14</v>
      </c>
      <c r="G3995" s="14">
        <f>E3995/SUM(E$2:E$4165)</f>
        <v/>
      </c>
      <c r="H3995" s="14">
        <f>H3994+G3995</f>
        <v/>
      </c>
      <c r="I3995" s="5">
        <f>IF(H3995&lt;=p_rot_a,"A",IF(H3995&lt;=p_rot_b,"B","C"))</f>
        <v/>
      </c>
      <c r="J3995" s="5" t="inlineStr">
        <is>
          <t>NO</t>
        </is>
      </c>
    </row>
    <row r="3996">
      <c r="A3996" s="5" t="inlineStr">
        <is>
          <t>71374</t>
        </is>
      </c>
      <c r="B3996" s="5" t="inlineStr">
        <is>
          <t>TORNILLO HEXAGONAL 5/16 X 2</t>
        </is>
      </c>
      <c r="C3996" s="5" t="inlineStr">
        <is>
          <t>TORNILLERIA</t>
        </is>
      </c>
      <c r="D3996" s="11" t="n">
        <v>10</v>
      </c>
      <c r="E3996" s="12" t="n">
        <v>692.7</v>
      </c>
      <c r="F3996" s="12" t="n">
        <v>1548.7</v>
      </c>
      <c r="G3996" s="14">
        <f>E3996/SUM(E$2:E$4165)</f>
        <v/>
      </c>
      <c r="H3996" s="14">
        <f>H3995+G3996</f>
        <v/>
      </c>
      <c r="I3996" s="5">
        <f>IF(H3996&lt;=p_rot_a,"A",IF(H3996&lt;=p_rot_b,"B","C"))</f>
        <v/>
      </c>
      <c r="J3996" s="5" t="inlineStr">
        <is>
          <t>NO</t>
        </is>
      </c>
    </row>
    <row r="3997">
      <c r="A3997" s="5" t="inlineStr">
        <is>
          <t>351100300991057</t>
        </is>
      </c>
      <c r="B3997" s="5" t="inlineStr">
        <is>
          <t>SEMILLA DE REPOLLO SUPLIJARDINES 0126000000200</t>
        </is>
      </c>
      <c r="C3997" s="5" t="inlineStr">
        <is>
          <t>FERRETERIA GENERAL</t>
        </is>
      </c>
      <c r="D3997" s="11" t="n">
        <v>2</v>
      </c>
      <c r="E3997" s="12" t="n">
        <v>692</v>
      </c>
      <c r="F3997" s="12" t="n">
        <v>2324</v>
      </c>
      <c r="G3997" s="14">
        <f>E3997/SUM(E$2:E$4165)</f>
        <v/>
      </c>
      <c r="H3997" s="14">
        <f>H3996+G3997</f>
        <v/>
      </c>
      <c r="I3997" s="5">
        <f>IF(H3997&lt;=p_rot_a,"A",IF(H3997&lt;=p_rot_b,"B","C"))</f>
        <v/>
      </c>
      <c r="J3997" s="5" t="inlineStr">
        <is>
          <t>NO</t>
        </is>
      </c>
    </row>
    <row r="3998">
      <c r="A3998" s="5" t="inlineStr">
        <is>
          <t>72457</t>
        </is>
      </c>
      <c r="B3998" s="5" t="inlineStr">
        <is>
          <t>GRAPA CON CLAVO 4MM 100U</t>
        </is>
      </c>
      <c r="C3998" s="5" t="inlineStr">
        <is>
          <t>FERRETERIA GENERAL</t>
        </is>
      </c>
      <c r="D3998" s="11" t="n">
        <v>3</v>
      </c>
      <c r="E3998" s="12" t="n">
        <v>690</v>
      </c>
      <c r="F3998" s="12" t="n">
        <v>2256</v>
      </c>
      <c r="G3998" s="14">
        <f>E3998/SUM(E$2:E$4165)</f>
        <v/>
      </c>
      <c r="H3998" s="14">
        <f>H3997+G3998</f>
        <v/>
      </c>
      <c r="I3998" s="5">
        <f>IF(H3998&lt;=p_rot_a,"A",IF(H3998&lt;=p_rot_b,"B","C"))</f>
        <v/>
      </c>
      <c r="J3998" s="5" t="inlineStr">
        <is>
          <t>NO</t>
        </is>
      </c>
    </row>
    <row r="3999">
      <c r="A3999" s="5" t="inlineStr">
        <is>
          <t>7526</t>
        </is>
      </c>
      <c r="B3999" s="5" t="inlineStr">
        <is>
          <t>BORNER BATERIA BLISTER 2 U R01652</t>
        </is>
      </c>
      <c r="C3999" s="5" t="inlineStr">
        <is>
          <t>FERRETERIA GENERAL</t>
        </is>
      </c>
      <c r="D3999" s="11" t="n">
        <v>2</v>
      </c>
      <c r="E3999" s="12" t="n">
        <v>689.49</v>
      </c>
      <c r="F3999" s="12" t="n">
        <v>2326.45</v>
      </c>
      <c r="G3999" s="14">
        <f>E3999/SUM(E$2:E$4165)</f>
        <v/>
      </c>
      <c r="H3999" s="14">
        <f>H3998+G3999</f>
        <v/>
      </c>
      <c r="I3999" s="5">
        <f>IF(H3999&lt;=p_rot_a,"A",IF(H3999&lt;=p_rot_b,"B","C"))</f>
        <v/>
      </c>
      <c r="J3999" s="5" t="inlineStr">
        <is>
          <t>NO</t>
        </is>
      </c>
    </row>
    <row r="4000">
      <c r="A4000" s="5" t="inlineStr">
        <is>
          <t>87456</t>
        </is>
      </c>
      <c r="B4000" s="5" t="inlineStr">
        <is>
          <t>ALDABA 11/2 DORADA BLISTER</t>
        </is>
      </c>
      <c r="C4000" s="5" t="inlineStr">
        <is>
          <t>FERRETERIA GENERAL</t>
        </is>
      </c>
      <c r="D4000" s="11" t="n">
        <v>8</v>
      </c>
      <c r="E4000" s="12" t="n">
        <v>686.24</v>
      </c>
      <c r="F4000" s="12" t="n">
        <v>2120</v>
      </c>
      <c r="G4000" s="14">
        <f>E4000/SUM(E$2:E$4165)</f>
        <v/>
      </c>
      <c r="H4000" s="14">
        <f>H3999+G4000</f>
        <v/>
      </c>
      <c r="I4000" s="5">
        <f>IF(H4000&lt;=p_rot_a,"A",IF(H4000&lt;=p_rot_b,"B","C"))</f>
        <v/>
      </c>
      <c r="J4000" s="5" t="inlineStr">
        <is>
          <t>NO</t>
        </is>
      </c>
    </row>
    <row r="4001">
      <c r="A4001" s="5" t="inlineStr">
        <is>
          <t>761</t>
        </is>
      </c>
      <c r="B4001" s="5" t="inlineStr">
        <is>
          <t>VIDRIO MASCARA SOLDAR TRANSPARENTE</t>
        </is>
      </c>
      <c r="C4001" s="5" t="inlineStr">
        <is>
          <t>FERRETERIA GENERAL</t>
        </is>
      </c>
      <c r="D4001" s="11" t="n">
        <v>5</v>
      </c>
      <c r="E4001" s="12" t="n">
        <v>684.99</v>
      </c>
      <c r="F4001" s="12" t="n">
        <v>2397.46</v>
      </c>
      <c r="G4001" s="14">
        <f>E4001/SUM(E$2:E$4165)</f>
        <v/>
      </c>
      <c r="H4001" s="14">
        <f>H4000+G4001</f>
        <v/>
      </c>
      <c r="I4001" s="5">
        <f>IF(H4001&lt;=p_rot_a,"A",IF(H4001&lt;=p_rot_b,"B","C"))</f>
        <v/>
      </c>
      <c r="J4001" s="5" t="inlineStr">
        <is>
          <t>NO</t>
        </is>
      </c>
    </row>
    <row r="4002">
      <c r="A4002" s="5" t="inlineStr">
        <is>
          <t>823322</t>
        </is>
      </c>
      <c r="B4002" s="5" t="inlineStr">
        <is>
          <t>FRAGUA AAA BONE SINTETICA ESPECIAL PARA PORCELANATO</t>
        </is>
      </c>
      <c r="C4002" s="5" t="inlineStr">
        <is>
          <t>SIN CATEGORIA</t>
        </is>
      </c>
      <c r="D4002" s="11" t="n">
        <v>2</v>
      </c>
      <c r="E4002" s="12" t="n">
        <v>679.63</v>
      </c>
      <c r="F4002" s="12" t="n">
        <v>2254.87</v>
      </c>
      <c r="G4002" s="14">
        <f>E4002/SUM(E$2:E$4165)</f>
        <v/>
      </c>
      <c r="H4002" s="14">
        <f>H4001+G4002</f>
        <v/>
      </c>
      <c r="I4002" s="5">
        <f>IF(H4002&lt;=p_rot_a,"A",IF(H4002&lt;=p_rot_b,"B","C"))</f>
        <v/>
      </c>
      <c r="J4002" s="5" t="inlineStr">
        <is>
          <t>NO</t>
        </is>
      </c>
    </row>
    <row r="4003">
      <c r="A4003" s="5" t="inlineStr">
        <is>
          <t>30285</t>
        </is>
      </c>
      <c r="B4003" s="5" t="inlineStr">
        <is>
          <t>AGUILA SOCKET CON PATILLAS 738</t>
        </is>
      </c>
      <c r="C4003" s="5" t="inlineStr">
        <is>
          <t>ACCESORIOS ELECTRICOS Y CABLES</t>
        </is>
      </c>
      <c r="D4003" s="11" t="n">
        <v>3</v>
      </c>
      <c r="E4003" s="12" t="n">
        <v>675.24</v>
      </c>
      <c r="F4003" s="12" t="n">
        <v>2363.34</v>
      </c>
      <c r="G4003" s="14">
        <f>E4003/SUM(E$2:E$4165)</f>
        <v/>
      </c>
      <c r="H4003" s="14">
        <f>H4002+G4003</f>
        <v/>
      </c>
      <c r="I4003" s="5">
        <f>IF(H4003&lt;=p_rot_a,"A",IF(H4003&lt;=p_rot_b,"B","C"))</f>
        <v/>
      </c>
      <c r="J4003" s="5" t="inlineStr">
        <is>
          <t>NO</t>
        </is>
      </c>
    </row>
    <row r="4004">
      <c r="A4004" s="5" t="inlineStr">
        <is>
          <t>71551</t>
        </is>
      </c>
      <c r="B4004" s="5" t="inlineStr">
        <is>
          <t>TORNILLO METAL 10X3/4</t>
        </is>
      </c>
      <c r="C4004" s="5" t="inlineStr">
        <is>
          <t>TORNILLERIA</t>
        </is>
      </c>
      <c r="D4004" s="11" t="n">
        <v>139</v>
      </c>
      <c r="E4004" s="12" t="n">
        <v>669.7</v>
      </c>
      <c r="F4004" s="12" t="n">
        <v>1667.72</v>
      </c>
      <c r="G4004" s="14">
        <f>E4004/SUM(E$2:E$4165)</f>
        <v/>
      </c>
      <c r="H4004" s="14">
        <f>H4003+G4004</f>
        <v/>
      </c>
      <c r="I4004" s="5">
        <f>IF(H4004&lt;=p_rot_a,"A",IF(H4004&lt;=p_rot_b,"B","C"))</f>
        <v/>
      </c>
      <c r="J4004" s="5" t="inlineStr">
        <is>
          <t>NO</t>
        </is>
      </c>
    </row>
    <row r="4005">
      <c r="A4005" s="5" t="inlineStr">
        <is>
          <t>73051</t>
        </is>
      </c>
      <c r="B4005" s="5" t="inlineStr">
        <is>
          <t>GANCHO P/CUADRO F01460 8PC</t>
        </is>
      </c>
      <c r="C4005" s="5" t="inlineStr">
        <is>
          <t>FERRETERIA GENERAL</t>
        </is>
      </c>
      <c r="D4005" s="11" t="n">
        <v>2</v>
      </c>
      <c r="E4005" s="12" t="n">
        <v>663.3200000000001</v>
      </c>
      <c r="F4005" s="12" t="n">
        <v>1989.96</v>
      </c>
      <c r="G4005" s="14">
        <f>E4005/SUM(E$2:E$4165)</f>
        <v/>
      </c>
      <c r="H4005" s="14">
        <f>H4004+G4005</f>
        <v/>
      </c>
      <c r="I4005" s="5">
        <f>IF(H4005&lt;=p_rot_a,"A",IF(H4005&lt;=p_rot_b,"B","C"))</f>
        <v/>
      </c>
      <c r="J4005" s="5" t="inlineStr">
        <is>
          <t>NO</t>
        </is>
      </c>
    </row>
    <row r="4006">
      <c r="A4006" s="5" t="inlineStr">
        <is>
          <t>351100300990838</t>
        </is>
      </c>
      <c r="B4006" s="5" t="inlineStr">
        <is>
          <t>BEST VALUE TORNILLO OJO CERRADO F01823</t>
        </is>
      </c>
      <c r="C4006" s="5" t="inlineStr">
        <is>
          <t>FERRETERIA GENERAL</t>
        </is>
      </c>
      <c r="D4006" s="11" t="n">
        <v>2</v>
      </c>
      <c r="E4006" s="12" t="n">
        <v>659.5700000000001</v>
      </c>
      <c r="F4006" s="12" t="n">
        <v>1796.87</v>
      </c>
      <c r="G4006" s="14">
        <f>E4006/SUM(E$2:E$4165)</f>
        <v/>
      </c>
      <c r="H4006" s="14">
        <f>H4005+G4006</f>
        <v/>
      </c>
      <c r="I4006" s="5">
        <f>IF(H4006&lt;=p_rot_a,"A",IF(H4006&lt;=p_rot_b,"B","C"))</f>
        <v/>
      </c>
      <c r="J4006" s="5" t="inlineStr">
        <is>
          <t>NO</t>
        </is>
      </c>
    </row>
    <row r="4007">
      <c r="A4007" s="5" t="inlineStr">
        <is>
          <t>2783423</t>
        </is>
      </c>
      <c r="B4007" s="5" t="inlineStr">
        <is>
          <t>AGUILA LAMPARA VELADORA #850</t>
        </is>
      </c>
      <c r="C4007" s="5" t="inlineStr">
        <is>
          <t>ACCESORIOS ELECTRICOS Y CABLES</t>
        </is>
      </c>
      <c r="D4007" s="11" t="n">
        <v>1</v>
      </c>
      <c r="E4007" s="12" t="n">
        <v>650.76</v>
      </c>
      <c r="F4007" s="12" t="n">
        <v>2277.66</v>
      </c>
      <c r="G4007" s="14">
        <f>E4007/SUM(E$2:E$4165)</f>
        <v/>
      </c>
      <c r="H4007" s="14">
        <f>H4006+G4007</f>
        <v/>
      </c>
      <c r="I4007" s="5">
        <f>IF(H4007&lt;=p_rot_a,"A",IF(H4007&lt;=p_rot_b,"B","C"))</f>
        <v/>
      </c>
      <c r="J4007" s="5" t="inlineStr">
        <is>
          <t>NO</t>
        </is>
      </c>
    </row>
    <row r="4008">
      <c r="A4008" s="5" t="inlineStr">
        <is>
          <t>3035</t>
        </is>
      </c>
      <c r="B4008" s="5" t="inlineStr">
        <is>
          <t>AGUILA BASE PARA FLUORESCENTE 2 PINES #2509</t>
        </is>
      </c>
      <c r="C4008" s="5" t="inlineStr">
        <is>
          <t>ACCESORIOS ELECTRICOS Y CABLES</t>
        </is>
      </c>
      <c r="D4008" s="11" t="n">
        <v>8</v>
      </c>
      <c r="E4008" s="12" t="n">
        <v>647.02</v>
      </c>
      <c r="F4008" s="12" t="n">
        <v>2264.56</v>
      </c>
      <c r="G4008" s="14">
        <f>E4008/SUM(E$2:E$4165)</f>
        <v/>
      </c>
      <c r="H4008" s="14">
        <f>H4007+G4008</f>
        <v/>
      </c>
      <c r="I4008" s="5">
        <f>IF(H4008&lt;=p_rot_a,"A",IF(H4008&lt;=p_rot_b,"B","C"))</f>
        <v/>
      </c>
      <c r="J4008" s="5" t="inlineStr">
        <is>
          <t>NO</t>
        </is>
      </c>
    </row>
    <row r="4009">
      <c r="A4009" s="5" t="inlineStr">
        <is>
          <t>126711</t>
        </is>
      </c>
      <c r="B4009" s="5" t="inlineStr">
        <is>
          <t xml:space="preserve">MASKING 3/4 VERDE </t>
        </is>
      </c>
      <c r="C4009" s="5" t="inlineStr">
        <is>
          <t>FERRETERIA GENERAL</t>
        </is>
      </c>
      <c r="D4009" s="11" t="n">
        <v>1</v>
      </c>
      <c r="E4009" s="12" t="n">
        <v>646</v>
      </c>
      <c r="F4009" s="12" t="n">
        <v>2261</v>
      </c>
      <c r="G4009" s="14">
        <f>E4009/SUM(E$2:E$4165)</f>
        <v/>
      </c>
      <c r="H4009" s="14">
        <f>H4008+G4009</f>
        <v/>
      </c>
      <c r="I4009" s="5">
        <f>IF(H4009&lt;=p_rot_a,"A",IF(H4009&lt;=p_rot_b,"B","C"))</f>
        <v/>
      </c>
      <c r="J4009" s="5" t="inlineStr">
        <is>
          <t>NO</t>
        </is>
      </c>
    </row>
    <row r="4010">
      <c r="A4010" s="5" t="inlineStr">
        <is>
          <t>351100300991054</t>
        </is>
      </c>
      <c r="B4010" s="5" t="inlineStr">
        <is>
          <t>SEMILLA DE CEBOLLA AMERICANA SUPLIJARDINES 0126000000200</t>
        </is>
      </c>
      <c r="C4010" s="5" t="inlineStr">
        <is>
          <t>FERRETERIA GENERAL</t>
        </is>
      </c>
      <c r="D4010" s="11" t="n">
        <v>2</v>
      </c>
      <c r="E4010" s="12" t="n">
        <v>645.1799999999999</v>
      </c>
      <c r="F4010" s="12" t="n">
        <v>2146.62</v>
      </c>
      <c r="G4010" s="14">
        <f>E4010/SUM(E$2:E$4165)</f>
        <v/>
      </c>
      <c r="H4010" s="14">
        <f>H4009+G4010</f>
        <v/>
      </c>
      <c r="I4010" s="5">
        <f>IF(H4010&lt;=p_rot_a,"A",IF(H4010&lt;=p_rot_b,"B","C"))</f>
        <v/>
      </c>
      <c r="J4010" s="5" t="inlineStr">
        <is>
          <t>NO</t>
        </is>
      </c>
    </row>
    <row r="4011">
      <c r="A4011" s="5" t="inlineStr">
        <is>
          <t>71289</t>
        </is>
      </c>
      <c r="B4011" s="5" t="inlineStr">
        <is>
          <t>LIJA TELA 60</t>
        </is>
      </c>
      <c r="C4011" s="5" t="inlineStr">
        <is>
          <t>FERRETERIA GENERAL</t>
        </is>
      </c>
      <c r="D4011" s="11" t="n">
        <v>16</v>
      </c>
      <c r="E4011" s="12" t="n">
        <v>643.61</v>
      </c>
      <c r="F4011" s="12" t="n">
        <v>7079.68</v>
      </c>
      <c r="G4011" s="14">
        <f>E4011/SUM(E$2:E$4165)</f>
        <v/>
      </c>
      <c r="H4011" s="14">
        <f>H4010+G4011</f>
        <v/>
      </c>
      <c r="I4011" s="5">
        <f>IF(H4011&lt;=p_rot_a,"A",IF(H4011&lt;=p_rot_b,"B","C"))</f>
        <v/>
      </c>
      <c r="J4011" s="5" t="inlineStr">
        <is>
          <t>NO</t>
        </is>
      </c>
    </row>
    <row r="4012">
      <c r="A4012" s="5" t="inlineStr">
        <is>
          <t>73825</t>
        </is>
      </c>
      <c r="B4012" s="5" t="inlineStr">
        <is>
          <t>BARRA ROSCADA 5/16 X 36</t>
        </is>
      </c>
      <c r="C4012" s="5" t="inlineStr">
        <is>
          <t>TORNILLERIA</t>
        </is>
      </c>
      <c r="D4012" s="11" t="n">
        <v>2</v>
      </c>
      <c r="E4012" s="12" t="n">
        <v>638.78</v>
      </c>
      <c r="F4012" s="12" t="n">
        <v>1277.56</v>
      </c>
      <c r="G4012" s="14">
        <f>E4012/SUM(E$2:E$4165)</f>
        <v/>
      </c>
      <c r="H4012" s="14">
        <f>H4011+G4012</f>
        <v/>
      </c>
      <c r="I4012" s="5">
        <f>IF(H4012&lt;=p_rot_a,"A",IF(H4012&lt;=p_rot_b,"B","C"))</f>
        <v/>
      </c>
      <c r="J4012" s="5" t="inlineStr">
        <is>
          <t>NO</t>
        </is>
      </c>
    </row>
    <row r="4013">
      <c r="A4013" s="5" t="inlineStr">
        <is>
          <t>73652</t>
        </is>
      </c>
      <c r="B4013" s="5" t="inlineStr">
        <is>
          <t>PROMO BUZON METALICO</t>
        </is>
      </c>
      <c r="C4013" s="5" t="inlineStr">
        <is>
          <t>FERRETERIA GENERAL</t>
        </is>
      </c>
      <c r="D4013" s="11" t="n">
        <v>3</v>
      </c>
      <c r="E4013" s="12" t="n">
        <v>637.17</v>
      </c>
      <c r="F4013" s="12" t="n">
        <v>6637.17</v>
      </c>
      <c r="G4013" s="14">
        <f>E4013/SUM(E$2:E$4165)</f>
        <v/>
      </c>
      <c r="H4013" s="14">
        <f>H4012+G4013</f>
        <v/>
      </c>
      <c r="I4013" s="5">
        <f>IF(H4013&lt;=p_rot_a,"A",IF(H4013&lt;=p_rot_b,"B","C"))</f>
        <v/>
      </c>
      <c r="J4013" s="5" t="inlineStr">
        <is>
          <t>NO</t>
        </is>
      </c>
    </row>
    <row r="4014">
      <c r="A4014" s="5" t="inlineStr">
        <is>
          <t>351100300992130</t>
        </is>
      </c>
      <c r="B4014" s="5" t="inlineStr">
        <is>
          <t>MAKITA DISCO DIAMANTADO SEGMENTANDO GRANITO Y MARMOL 4 1/8 104.77M D-63688</t>
        </is>
      </c>
      <c r="C4014" s="5" t="inlineStr">
        <is>
          <t>FERRETERIA GENERAL</t>
        </is>
      </c>
      <c r="D4014" s="11" t="n">
        <v>1</v>
      </c>
      <c r="E4014" s="12" t="n">
        <v>633.3099999999999</v>
      </c>
      <c r="F4014" s="12" t="n">
        <v>2552.43</v>
      </c>
      <c r="G4014" s="14">
        <f>E4014/SUM(E$2:E$4165)</f>
        <v/>
      </c>
      <c r="H4014" s="14">
        <f>H4013+G4014</f>
        <v/>
      </c>
      <c r="I4014" s="5">
        <f>IF(H4014&lt;=p_rot_a,"A",IF(H4014&lt;=p_rot_b,"B","C"))</f>
        <v/>
      </c>
      <c r="J4014" s="5" t="inlineStr">
        <is>
          <t>NO</t>
        </is>
      </c>
    </row>
    <row r="4015">
      <c r="A4015" s="5" t="inlineStr">
        <is>
          <t>38113</t>
        </is>
      </c>
      <c r="B4015" s="5" t="inlineStr">
        <is>
          <t>$$ TOTAL INFLADOR COMPRESOR 12V TTAC1406</t>
        </is>
      </c>
      <c r="C4015" s="5" t="inlineStr">
        <is>
          <t>HERRAMIENTA ELECTRICA</t>
        </is>
      </c>
      <c r="D4015" s="11" t="n">
        <v>1</v>
      </c>
      <c r="E4015" s="12" t="n">
        <v>632.75</v>
      </c>
      <c r="F4015" s="12" t="n">
        <v>13287.77</v>
      </c>
      <c r="G4015" s="14">
        <f>E4015/SUM(E$2:E$4165)</f>
        <v/>
      </c>
      <c r="H4015" s="14">
        <f>H4014+G4015</f>
        <v/>
      </c>
      <c r="I4015" s="5">
        <f>IF(H4015&lt;=p_rot_a,"A",IF(H4015&lt;=p_rot_b,"B","C"))</f>
        <v/>
      </c>
      <c r="J4015" s="5" t="inlineStr">
        <is>
          <t>NO</t>
        </is>
      </c>
    </row>
    <row r="4016">
      <c r="A4016" s="5" t="inlineStr">
        <is>
          <t>351100300991742</t>
        </is>
      </c>
      <c r="B4016" s="5" t="inlineStr">
        <is>
          <t>TOTAL HOJA SIERRA SABLE 2PCS 6T TAC52644D</t>
        </is>
      </c>
      <c r="C4016" s="5" t="inlineStr">
        <is>
          <t>FERRETERIA GENERAL</t>
        </is>
      </c>
      <c r="D4016" s="11" t="n">
        <v>2</v>
      </c>
      <c r="E4016" s="12" t="n">
        <v>619.4400000000001</v>
      </c>
      <c r="F4016" s="12" t="n">
        <v>1858.32</v>
      </c>
      <c r="G4016" s="14">
        <f>E4016/SUM(E$2:E$4165)</f>
        <v/>
      </c>
      <c r="H4016" s="14">
        <f>H4015+G4016</f>
        <v/>
      </c>
      <c r="I4016" s="5">
        <f>IF(H4016&lt;=p_rot_a,"A",IF(H4016&lt;=p_rot_b,"B","C"))</f>
        <v/>
      </c>
      <c r="J4016" s="5" t="inlineStr">
        <is>
          <t>NO</t>
        </is>
      </c>
    </row>
    <row r="4017">
      <c r="A4017" s="5" t="inlineStr">
        <is>
          <t>71371</t>
        </is>
      </c>
      <c r="B4017" s="5" t="inlineStr">
        <is>
          <t>TORNILLO HEXAGONAL 1/4 X 4</t>
        </is>
      </c>
      <c r="C4017" s="5" t="inlineStr">
        <is>
          <t>TORNILLERIA</t>
        </is>
      </c>
      <c r="D4017" s="11" t="n">
        <v>9</v>
      </c>
      <c r="E4017" s="12" t="n">
        <v>613.35</v>
      </c>
      <c r="F4017" s="12" t="n">
        <v>1115.01</v>
      </c>
      <c r="G4017" s="14">
        <f>E4017/SUM(E$2:E$4165)</f>
        <v/>
      </c>
      <c r="H4017" s="14">
        <f>H4016+G4017</f>
        <v/>
      </c>
      <c r="I4017" s="5">
        <f>IF(H4017&lt;=p_rot_a,"A",IF(H4017&lt;=p_rot_b,"B","C"))</f>
        <v/>
      </c>
      <c r="J4017" s="5" t="inlineStr">
        <is>
          <t>NO</t>
        </is>
      </c>
    </row>
    <row r="4018">
      <c r="A4018" s="5" t="inlineStr">
        <is>
          <t>351100300990678</t>
        </is>
      </c>
      <c r="B4018" s="5" t="inlineStr">
        <is>
          <t>SEMILLA DE OREGANO SUPLIJARDINES</t>
        </is>
      </c>
      <c r="C4018" s="5" t="inlineStr">
        <is>
          <t>FERRETERIA GENERAL</t>
        </is>
      </c>
      <c r="D4018" s="11" t="n">
        <v>2</v>
      </c>
      <c r="E4018" s="12" t="n">
        <v>613.3200000000001</v>
      </c>
      <c r="F4018" s="12" t="n">
        <v>2146.62</v>
      </c>
      <c r="G4018" s="14">
        <f>E4018/SUM(E$2:E$4165)</f>
        <v/>
      </c>
      <c r="H4018" s="14">
        <f>H4017+G4018</f>
        <v/>
      </c>
      <c r="I4018" s="5">
        <f>IF(H4018&lt;=p_rot_a,"A",IF(H4018&lt;=p_rot_b,"B","C"))</f>
        <v/>
      </c>
      <c r="J4018" s="5" t="inlineStr">
        <is>
          <t>NO</t>
        </is>
      </c>
    </row>
    <row r="4019">
      <c r="A4019" s="5" t="inlineStr">
        <is>
          <t>14100013</t>
        </is>
      </c>
      <c r="B4019" s="5" t="inlineStr">
        <is>
          <t>PUERTA CEDRO 7 TABLEROS 90 X 210 CM</t>
        </is>
      </c>
      <c r="C4019" s="5" t="inlineStr">
        <is>
          <t>SIN CATEGORIA</t>
        </is>
      </c>
      <c r="D4019" s="11" t="n">
        <v>1</v>
      </c>
      <c r="E4019" s="12" t="n">
        <v>610.62</v>
      </c>
      <c r="F4019" s="12" t="n">
        <v>61672.57</v>
      </c>
      <c r="G4019" s="14">
        <f>E4019/SUM(E$2:E$4165)</f>
        <v/>
      </c>
      <c r="H4019" s="14">
        <f>H4018+G4019</f>
        <v/>
      </c>
      <c r="I4019" s="5">
        <f>IF(H4019&lt;=p_rot_a,"A",IF(H4019&lt;=p_rot_b,"B","C"))</f>
        <v/>
      </c>
      <c r="J4019" s="5" t="inlineStr">
        <is>
          <t>NO</t>
        </is>
      </c>
    </row>
    <row r="4020">
      <c r="A4020" s="5" t="inlineStr">
        <is>
          <t>351100300991550</t>
        </is>
      </c>
      <c r="B4020" s="5" t="inlineStr">
        <is>
          <t>NORTON DISCO LIJA GRANO 600 VELCRO 5 U</t>
        </is>
      </c>
      <c r="C4020" s="5" t="inlineStr">
        <is>
          <t>FERRETERIA GENERAL</t>
        </is>
      </c>
      <c r="D4020" s="11" t="n">
        <v>1</v>
      </c>
      <c r="E4020" s="12" t="n">
        <v>606.8099999999999</v>
      </c>
      <c r="F4020" s="12" t="n">
        <v>2301.81</v>
      </c>
      <c r="G4020" s="14">
        <f>E4020/SUM(E$2:E$4165)</f>
        <v/>
      </c>
      <c r="H4020" s="14">
        <f>H4019+G4020</f>
        <v/>
      </c>
      <c r="I4020" s="5">
        <f>IF(H4020&lt;=p_rot_a,"A",IF(H4020&lt;=p_rot_b,"B","C"))</f>
        <v/>
      </c>
      <c r="J4020" s="5" t="inlineStr">
        <is>
          <t>NO</t>
        </is>
      </c>
    </row>
    <row r="4021">
      <c r="A4021" s="5" t="inlineStr">
        <is>
          <t>73180</t>
        </is>
      </c>
      <c r="B4021" s="5" t="inlineStr">
        <is>
          <t>INDUMA BISAGRA 11/2x3 T1303-109</t>
        </is>
      </c>
      <c r="C4021" s="5" t="inlineStr">
        <is>
          <t>FERRETERIA GENERAL</t>
        </is>
      </c>
      <c r="D4021" s="11" t="n">
        <v>2</v>
      </c>
      <c r="E4021" s="12" t="n">
        <v>606.5599999999999</v>
      </c>
      <c r="F4021" s="12" t="n">
        <v>1215.56</v>
      </c>
      <c r="G4021" s="14">
        <f>E4021/SUM(E$2:E$4165)</f>
        <v/>
      </c>
      <c r="H4021" s="14">
        <f>H4020+G4021</f>
        <v/>
      </c>
      <c r="I4021" s="5">
        <f>IF(H4021&lt;=p_rot_a,"A",IF(H4021&lt;=p_rot_b,"B","C"))</f>
        <v/>
      </c>
      <c r="J4021" s="5" t="inlineStr">
        <is>
          <t>NO</t>
        </is>
      </c>
    </row>
    <row r="4022">
      <c r="A4022" s="5" t="inlineStr">
        <is>
          <t>72330</t>
        </is>
      </c>
      <c r="B4022" s="5" t="inlineStr">
        <is>
          <t>TORNILLO OJO CERRADO #12</t>
        </is>
      </c>
      <c r="C4022" s="5" t="inlineStr">
        <is>
          <t>TORNILLERIA</t>
        </is>
      </c>
      <c r="D4022" s="11" t="n">
        <v>2</v>
      </c>
      <c r="E4022" s="12" t="n">
        <v>601.6799999999999</v>
      </c>
      <c r="F4022" s="12" t="n">
        <v>900.88</v>
      </c>
      <c r="G4022" s="14">
        <f>E4022/SUM(E$2:E$4165)</f>
        <v/>
      </c>
      <c r="H4022" s="14">
        <f>H4021+G4022</f>
        <v/>
      </c>
      <c r="I4022" s="5">
        <f>IF(H4022&lt;=p_rot_a,"A",IF(H4022&lt;=p_rot_b,"B","C"))</f>
        <v/>
      </c>
      <c r="J4022" s="5" t="inlineStr">
        <is>
          <t>NO</t>
        </is>
      </c>
    </row>
    <row r="4023">
      <c r="A4023" s="5" t="inlineStr">
        <is>
          <t>30194</t>
        </is>
      </c>
      <c r="B4023" s="5" t="inlineStr">
        <is>
          <t>AGUILA TRIFULCADOR SIN PATILLAS 1186</t>
        </is>
      </c>
      <c r="C4023" s="5" t="inlineStr">
        <is>
          <t>ACCESORIOS ELECTRICOS Y CABLES</t>
        </is>
      </c>
      <c r="D4023" s="11" t="n">
        <v>3</v>
      </c>
      <c r="E4023" s="12" t="n">
        <v>599.85</v>
      </c>
      <c r="F4023" s="12" t="n">
        <v>2084.13</v>
      </c>
      <c r="G4023" s="14">
        <f>E4023/SUM(E$2:E$4165)</f>
        <v/>
      </c>
      <c r="H4023" s="14">
        <f>H4022+G4023</f>
        <v/>
      </c>
      <c r="I4023" s="5">
        <f>IF(H4023&lt;=p_rot_a,"A",IF(H4023&lt;=p_rot_b,"B","C"))</f>
        <v/>
      </c>
      <c r="J4023" s="5" t="inlineStr">
        <is>
          <t>NO</t>
        </is>
      </c>
    </row>
    <row r="4024">
      <c r="A4024" s="5" t="inlineStr">
        <is>
          <t>351100300992134</t>
        </is>
      </c>
      <c r="B4024" s="5" t="inlineStr">
        <is>
          <t>MAKITA HOJA SIERRA CALADORA MADERA 74MM PAQ 5U D-34877</t>
        </is>
      </c>
      <c r="C4024" s="5" t="inlineStr">
        <is>
          <t>HERRAMIENTA ELECTRICA</t>
        </is>
      </c>
      <c r="D4024" s="11" t="n">
        <v>1</v>
      </c>
      <c r="E4024" s="12" t="n">
        <v>596.6</v>
      </c>
      <c r="F4024" s="12" t="n">
        <v>2088.1</v>
      </c>
      <c r="G4024" s="14">
        <f>E4024/SUM(E$2:E$4165)</f>
        <v/>
      </c>
      <c r="H4024" s="14">
        <f>H4023+G4024</f>
        <v/>
      </c>
      <c r="I4024" s="5">
        <f>IF(H4024&lt;=p_rot_a,"A",IF(H4024&lt;=p_rot_b,"B","C"))</f>
        <v/>
      </c>
      <c r="J4024" s="5" t="inlineStr">
        <is>
          <t>NO</t>
        </is>
      </c>
    </row>
    <row r="4025">
      <c r="A4025" s="5" t="inlineStr">
        <is>
          <t>7552</t>
        </is>
      </c>
      <c r="B4025" s="5" t="inlineStr">
        <is>
          <t>BV / FOY LLAVE COROFIJA 15MM</t>
        </is>
      </c>
      <c r="C4025" s="5" t="inlineStr">
        <is>
          <t>FERRETERIA GENERAL</t>
        </is>
      </c>
      <c r="D4025" s="11" t="n">
        <v>1</v>
      </c>
      <c r="E4025" s="12" t="n">
        <v>565.13</v>
      </c>
      <c r="F4025" s="12" t="n">
        <v>1902.65</v>
      </c>
      <c r="G4025" s="14">
        <f>E4025/SUM(E$2:E$4165)</f>
        <v/>
      </c>
      <c r="H4025" s="14">
        <f>H4024+G4025</f>
        <v/>
      </c>
      <c r="I4025" s="5">
        <f>IF(H4025&lt;=p_rot_a,"A",IF(H4025&lt;=p_rot_b,"B","C"))</f>
        <v/>
      </c>
      <c r="J4025" s="5" t="inlineStr">
        <is>
          <t>NO</t>
        </is>
      </c>
    </row>
    <row r="4026">
      <c r="A4026" s="5" t="inlineStr">
        <is>
          <t>9324</t>
        </is>
      </c>
      <c r="B4026" s="5" t="inlineStr">
        <is>
          <t>GAZA RECTANGULAR BAJANTE CANOA</t>
        </is>
      </c>
      <c r="C4026" s="5" t="inlineStr">
        <is>
          <t>TUBERIA PVC, CANOAS Y ACCESORIOS</t>
        </is>
      </c>
      <c r="D4026" s="11" t="n">
        <v>6</v>
      </c>
      <c r="E4026" s="12" t="n">
        <v>548.87</v>
      </c>
      <c r="F4026" s="12" t="n">
        <v>1849.09</v>
      </c>
      <c r="G4026" s="14">
        <f>E4026/SUM(E$2:E$4165)</f>
        <v/>
      </c>
      <c r="H4026" s="14">
        <f>H4025+G4026</f>
        <v/>
      </c>
      <c r="I4026" s="5">
        <f>IF(H4026&lt;=p_rot_a,"A",IF(H4026&lt;=p_rot_b,"B","C"))</f>
        <v/>
      </c>
      <c r="J4026" s="5" t="inlineStr">
        <is>
          <t>NO</t>
        </is>
      </c>
    </row>
    <row r="4027">
      <c r="A4027" s="5" t="inlineStr">
        <is>
          <t>7462</t>
        </is>
      </c>
      <c r="B4027" s="5" t="inlineStr">
        <is>
          <t xml:space="preserve">PICAPORTE PIN PPN1 GRUESO C/RECIBIDOR </t>
        </is>
      </c>
      <c r="C4027" s="5" t="inlineStr">
        <is>
          <t>FERRETERIA GENERAL</t>
        </is>
      </c>
      <c r="D4027" s="11" t="n">
        <v>1</v>
      </c>
      <c r="E4027" s="12" t="n">
        <v>529.76</v>
      </c>
      <c r="F4027" s="12" t="n">
        <v>1761.77</v>
      </c>
      <c r="G4027" s="14">
        <f>E4027/SUM(E$2:E$4165)</f>
        <v/>
      </c>
      <c r="H4027" s="14">
        <f>H4026+G4027</f>
        <v/>
      </c>
      <c r="I4027" s="5">
        <f>IF(H4027&lt;=p_rot_a,"A",IF(H4027&lt;=p_rot_b,"B","C"))</f>
        <v/>
      </c>
      <c r="J4027" s="5" t="inlineStr">
        <is>
          <t>NO</t>
        </is>
      </c>
    </row>
    <row r="4028">
      <c r="A4028" s="5" t="inlineStr">
        <is>
          <t>3097</t>
        </is>
      </c>
      <c r="B4028" s="5" t="inlineStr">
        <is>
          <t>UNION COAXIAL FITTING</t>
        </is>
      </c>
      <c r="C4028" s="5" t="inlineStr">
        <is>
          <t>ACCESORIOS ELECTRICOS Y CABLES</t>
        </is>
      </c>
      <c r="D4028" s="11" t="n">
        <v>8</v>
      </c>
      <c r="E4028" s="12" t="n">
        <v>518.78</v>
      </c>
      <c r="F4028" s="12" t="n">
        <v>1436.4</v>
      </c>
      <c r="G4028" s="14">
        <f>E4028/SUM(E$2:E$4165)</f>
        <v/>
      </c>
      <c r="H4028" s="14">
        <f>H4027+G4028</f>
        <v/>
      </c>
      <c r="I4028" s="5">
        <f>IF(H4028&lt;=p_rot_a,"A",IF(H4028&lt;=p_rot_b,"B","C"))</f>
        <v/>
      </c>
      <c r="J4028" s="5" t="inlineStr">
        <is>
          <t>NO</t>
        </is>
      </c>
    </row>
    <row r="4029">
      <c r="A4029" s="5" t="inlineStr">
        <is>
          <t>30221</t>
        </is>
      </c>
      <c r="B4029" s="5" t="inlineStr">
        <is>
          <t>SOCKET PORCELANA MR16 REPUESTO OJO DE BUEY</t>
        </is>
      </c>
      <c r="C4029" s="5" t="inlineStr">
        <is>
          <t>SIN CATEGORIA</t>
        </is>
      </c>
      <c r="D4029" s="11" t="n">
        <v>3</v>
      </c>
      <c r="E4029" s="12" t="n">
        <v>518.7</v>
      </c>
      <c r="F4029" s="12" t="n">
        <v>1815.45</v>
      </c>
      <c r="G4029" s="14">
        <f>E4029/SUM(E$2:E$4165)</f>
        <v/>
      </c>
      <c r="H4029" s="14">
        <f>H4028+G4029</f>
        <v/>
      </c>
      <c r="I4029" s="5">
        <f>IF(H4029&lt;=p_rot_a,"A",IF(H4029&lt;=p_rot_b,"B","C"))</f>
        <v/>
      </c>
      <c r="J4029" s="5" t="inlineStr">
        <is>
          <t>NO</t>
        </is>
      </c>
    </row>
    <row r="4030">
      <c r="A4030" s="5" t="inlineStr">
        <is>
          <t>9312</t>
        </is>
      </c>
      <c r="B4030" s="5" t="inlineStr">
        <is>
          <t>PEGAMENTO P/ CANOA 25 GR TRANSP</t>
        </is>
      </c>
      <c r="C4030" s="5" t="inlineStr">
        <is>
          <t>SIN CATEGORIA</t>
        </is>
      </c>
      <c r="D4030" s="11" t="n">
        <v>1</v>
      </c>
      <c r="E4030" s="12" t="n">
        <v>516.45</v>
      </c>
      <c r="F4030" s="12" t="n">
        <v>796.46</v>
      </c>
      <c r="G4030" s="14">
        <f>E4030/SUM(E$2:E$4165)</f>
        <v/>
      </c>
      <c r="H4030" s="14">
        <f>H4029+G4030</f>
        <v/>
      </c>
      <c r="I4030" s="5">
        <f>IF(H4030&lt;=p_rot_a,"A",IF(H4030&lt;=p_rot_b,"B","C"))</f>
        <v/>
      </c>
      <c r="J4030" s="5" t="inlineStr">
        <is>
          <t>NO</t>
        </is>
      </c>
    </row>
    <row r="4031">
      <c r="A4031" s="5" t="inlineStr">
        <is>
          <t>351100300991117</t>
        </is>
      </c>
      <c r="B4031" s="5" t="inlineStr">
        <is>
          <t xml:space="preserve">AKSI NIVEL TORPEDO 9 MAGNETICO </t>
        </is>
      </c>
      <c r="C4031" s="5" t="inlineStr">
        <is>
          <t>FERRETERIA GENERAL</t>
        </is>
      </c>
      <c r="D4031" s="11" t="n">
        <v>1</v>
      </c>
      <c r="E4031" s="12" t="n">
        <v>508.8</v>
      </c>
      <c r="F4031" s="12" t="n">
        <v>1281.15</v>
      </c>
      <c r="G4031" s="14">
        <f>E4031/SUM(E$2:E$4165)</f>
        <v/>
      </c>
      <c r="H4031" s="14">
        <f>H4030+G4031</f>
        <v/>
      </c>
      <c r="I4031" s="5">
        <f>IF(H4031&lt;=p_rot_a,"A",IF(H4031&lt;=p_rot_b,"B","C"))</f>
        <v/>
      </c>
      <c r="J4031" s="5" t="inlineStr">
        <is>
          <t>NO</t>
        </is>
      </c>
    </row>
    <row r="4032">
      <c r="A4032" s="5" t="inlineStr">
        <is>
          <t>15173</t>
        </is>
      </c>
      <c r="B4032" s="5" t="inlineStr">
        <is>
          <t>BOMBILLO LED VINTAGE A60 6W E27 110-130V</t>
        </is>
      </c>
      <c r="C4032" s="5" t="inlineStr">
        <is>
          <t>LIQUIDACION</t>
        </is>
      </c>
      <c r="D4032" s="11" t="n">
        <v>1</v>
      </c>
      <c r="E4032" s="12" t="n">
        <v>506.31</v>
      </c>
      <c r="F4032" s="12" t="n">
        <v>1769.91</v>
      </c>
      <c r="G4032" s="14">
        <f>E4032/SUM(E$2:E$4165)</f>
        <v/>
      </c>
      <c r="H4032" s="14">
        <f>H4031+G4032</f>
        <v/>
      </c>
      <c r="I4032" s="5">
        <f>IF(H4032&lt;=p_rot_a,"A",IF(H4032&lt;=p_rot_b,"B","C"))</f>
        <v/>
      </c>
      <c r="J4032" s="5" t="inlineStr">
        <is>
          <t>NO</t>
        </is>
      </c>
    </row>
    <row r="4033">
      <c r="A4033" s="5" t="inlineStr">
        <is>
          <t>30499</t>
        </is>
      </c>
      <c r="B4033" s="5" t="inlineStr">
        <is>
          <t>AGUILA BLANCO PLACA TELEFONICA Y COAXIAL PLATA 1007AW</t>
        </is>
      </c>
      <c r="C4033" s="5" t="inlineStr">
        <is>
          <t>ACCESORIOS ELECTRICOS Y CABLES</t>
        </is>
      </c>
      <c r="D4033" s="11" t="n">
        <v>1</v>
      </c>
      <c r="E4033" s="12" t="n">
        <v>502.61</v>
      </c>
      <c r="F4033" s="12" t="n">
        <v>1946.9</v>
      </c>
      <c r="G4033" s="14">
        <f>E4033/SUM(E$2:E$4165)</f>
        <v/>
      </c>
      <c r="H4033" s="14">
        <f>H4032+G4033</f>
        <v/>
      </c>
      <c r="I4033" s="5">
        <f>IF(H4033&lt;=p_rot_a,"A",IF(H4033&lt;=p_rot_b,"B","C"))</f>
        <v/>
      </c>
      <c r="J4033" s="5" t="inlineStr">
        <is>
          <t>NO</t>
        </is>
      </c>
    </row>
    <row r="4034">
      <c r="A4034" s="5" t="inlineStr">
        <is>
          <t>7450</t>
        </is>
      </c>
      <c r="B4034" s="5" t="inlineStr">
        <is>
          <t>SEPARADOR P/CERAMICA 10MM</t>
        </is>
      </c>
      <c r="C4034" s="5" t="inlineStr">
        <is>
          <t>FERRETERIA GENERAL</t>
        </is>
      </c>
      <c r="D4034" s="11" t="n">
        <v>2</v>
      </c>
      <c r="E4034" s="12" t="n">
        <v>486.54</v>
      </c>
      <c r="F4034" s="12" t="n">
        <v>1238.94</v>
      </c>
      <c r="G4034" s="14">
        <f>E4034/SUM(E$2:E$4165)</f>
        <v/>
      </c>
      <c r="H4034" s="14">
        <f>H4033+G4034</f>
        <v/>
      </c>
      <c r="I4034" s="5">
        <f>IF(H4034&lt;=p_rot_a,"A",IF(H4034&lt;=p_rot_b,"B","C"))</f>
        <v/>
      </c>
      <c r="J4034" s="5" t="inlineStr">
        <is>
          <t>NO</t>
        </is>
      </c>
    </row>
    <row r="4035">
      <c r="A4035" s="5" t="inlineStr">
        <is>
          <t>72946</t>
        </is>
      </c>
      <c r="B4035" s="5" t="inlineStr">
        <is>
          <t>72946</t>
        </is>
      </c>
      <c r="C4035" s="5" t="inlineStr">
        <is>
          <t>SIN CATEGORIA</t>
        </is>
      </c>
      <c r="D4035" s="11" t="n">
        <v>1</v>
      </c>
      <c r="E4035" s="12" t="n">
        <v>483.84</v>
      </c>
      <c r="F4035" s="12" t="n">
        <v>752.21</v>
      </c>
      <c r="G4035" s="14">
        <f>E4035/SUM(E$2:E$4165)</f>
        <v/>
      </c>
      <c r="H4035" s="14">
        <f>H4034+G4035</f>
        <v/>
      </c>
      <c r="I4035" s="5">
        <f>IF(H4035&lt;=p_rot_a,"A",IF(H4035&lt;=p_rot_b,"B","C"))</f>
        <v/>
      </c>
      <c r="J4035" s="5" t="inlineStr">
        <is>
          <t>NO</t>
        </is>
      </c>
    </row>
    <row r="4036">
      <c r="A4036" s="5" t="inlineStr">
        <is>
          <t>320990560</t>
        </is>
      </c>
      <c r="B4036" s="5" t="inlineStr">
        <is>
          <t>MAKITA BROCA SDS PLUS 1/4 X 8 1/4 D-00882</t>
        </is>
      </c>
      <c r="C4036" s="5" t="inlineStr">
        <is>
          <t>FERRETERIA GENERAL</t>
        </is>
      </c>
      <c r="D4036" s="11" t="n">
        <v>1</v>
      </c>
      <c r="E4036" s="12" t="n">
        <v>480.65</v>
      </c>
      <c r="F4036" s="12" t="n">
        <v>1548.77</v>
      </c>
      <c r="G4036" s="14">
        <f>E4036/SUM(E$2:E$4165)</f>
        <v/>
      </c>
      <c r="H4036" s="14">
        <f>H4035+G4036</f>
        <v/>
      </c>
      <c r="I4036" s="5">
        <f>IF(H4036&lt;=p_rot_a,"A",IF(H4036&lt;=p_rot_b,"B","C"))</f>
        <v/>
      </c>
      <c r="J4036" s="5" t="inlineStr">
        <is>
          <t>NO</t>
        </is>
      </c>
    </row>
    <row r="4037">
      <c r="A4037" s="5" t="inlineStr">
        <is>
          <t>7334</t>
        </is>
      </c>
      <c r="B4037" s="5" t="inlineStr">
        <is>
          <t>PORTA FUSIBLES AUDIOPIPE CQ21012</t>
        </is>
      </c>
      <c r="C4037" s="5" t="inlineStr">
        <is>
          <t>FERRETERIA GENERAL</t>
        </is>
      </c>
      <c r="D4037" s="11" t="n">
        <v>3</v>
      </c>
      <c r="E4037" s="12" t="n">
        <v>472.53</v>
      </c>
      <c r="F4037" s="12" t="n">
        <v>1991.16</v>
      </c>
      <c r="G4037" s="14">
        <f>E4037/SUM(E$2:E$4165)</f>
        <v/>
      </c>
      <c r="H4037" s="14">
        <f>H4036+G4037</f>
        <v/>
      </c>
      <c r="I4037" s="5">
        <f>IF(H4037&lt;=p_rot_a,"A",IF(H4037&lt;=p_rot_b,"B","C"))</f>
        <v/>
      </c>
      <c r="J4037" s="5" t="inlineStr">
        <is>
          <t>NO</t>
        </is>
      </c>
    </row>
    <row r="4038">
      <c r="A4038" s="5" t="inlineStr">
        <is>
          <t>6385</t>
        </is>
      </c>
      <c r="B4038" s="5" t="inlineStr">
        <is>
          <t>GRAPA CON CLAVO 5MM 100U</t>
        </is>
      </c>
      <c r="C4038" s="5" t="inlineStr">
        <is>
          <t>SIN CATEGORIA</t>
        </is>
      </c>
      <c r="D4038" s="11" t="n">
        <v>2</v>
      </c>
      <c r="E4038" s="12" t="n">
        <v>456</v>
      </c>
      <c r="F4038" s="12" t="n">
        <v>1596</v>
      </c>
      <c r="G4038" s="14">
        <f>E4038/SUM(E$2:E$4165)</f>
        <v/>
      </c>
      <c r="H4038" s="14">
        <f>H4037+G4038</f>
        <v/>
      </c>
      <c r="I4038" s="5">
        <f>IF(H4038&lt;=p_rot_a,"A",IF(H4038&lt;=p_rot_b,"B","C"))</f>
        <v/>
      </c>
      <c r="J4038" s="5" t="inlineStr">
        <is>
          <t>NO</t>
        </is>
      </c>
    </row>
    <row r="4039">
      <c r="A4039" s="5" t="inlineStr">
        <is>
          <t>73215</t>
        </is>
      </c>
      <c r="B4039" s="5" t="inlineStr">
        <is>
          <t>TAPON HULE REDONDO 1 1/2</t>
        </is>
      </c>
      <c r="C4039" s="5" t="inlineStr">
        <is>
          <t>FERRETERIA GENERAL</t>
        </is>
      </c>
      <c r="D4039" s="11" t="n">
        <v>9</v>
      </c>
      <c r="E4039" s="12" t="n">
        <v>450.03</v>
      </c>
      <c r="F4039" s="12" t="n">
        <v>786.72</v>
      </c>
      <c r="G4039" s="14">
        <f>E4039/SUM(E$2:E$4165)</f>
        <v/>
      </c>
      <c r="H4039" s="14">
        <f>H4038+G4039</f>
        <v/>
      </c>
      <c r="I4039" s="5">
        <f>IF(H4039&lt;=p_rot_a,"A",IF(H4039&lt;=p_rot_b,"B","C"))</f>
        <v/>
      </c>
      <c r="J4039" s="5" t="inlineStr">
        <is>
          <t>NO</t>
        </is>
      </c>
    </row>
    <row r="4040">
      <c r="A4040" s="5" t="inlineStr">
        <is>
          <t>7878</t>
        </is>
      </c>
      <c r="B4040" s="5" t="inlineStr">
        <is>
          <t>IRWIN PUNTA PHILLIPS EXTRA LARGA PH2 X 31/2</t>
        </is>
      </c>
      <c r="C4040" s="5" t="inlineStr">
        <is>
          <t>FERRETERIA GENERAL</t>
        </is>
      </c>
      <c r="D4040" s="11" t="n">
        <v>2</v>
      </c>
      <c r="E4040" s="12" t="n">
        <v>438.9</v>
      </c>
      <c r="F4040" s="12" t="n">
        <v>1214.16</v>
      </c>
      <c r="G4040" s="14">
        <f>E4040/SUM(E$2:E$4165)</f>
        <v/>
      </c>
      <c r="H4040" s="14">
        <f>H4039+G4040</f>
        <v/>
      </c>
      <c r="I4040" s="5">
        <f>IF(H4040&lt;=p_rot_a,"A",IF(H4040&lt;=p_rot_b,"B","C"))</f>
        <v/>
      </c>
      <c r="J4040" s="5" t="inlineStr">
        <is>
          <t>NO</t>
        </is>
      </c>
    </row>
    <row r="4041">
      <c r="A4041" s="5" t="inlineStr">
        <is>
          <t>5343434</t>
        </is>
      </c>
      <c r="B4041" s="5" t="inlineStr">
        <is>
          <t>TORNILLO ESTUFA 3/16 X 21/2</t>
        </is>
      </c>
      <c r="C4041" s="5" t="inlineStr">
        <is>
          <t>TORNILLERIA</t>
        </is>
      </c>
      <c r="D4041" s="11" t="n">
        <v>10</v>
      </c>
      <c r="E4041" s="12" t="n">
        <v>428.9</v>
      </c>
      <c r="F4041" s="12" t="n">
        <v>663.7</v>
      </c>
      <c r="G4041" s="14">
        <f>E4041/SUM(E$2:E$4165)</f>
        <v/>
      </c>
      <c r="H4041" s="14">
        <f>H4040+G4041</f>
        <v/>
      </c>
      <c r="I4041" s="5">
        <f>IF(H4041&lt;=p_rot_a,"A",IF(H4041&lt;=p_rot_b,"B","C"))</f>
        <v/>
      </c>
      <c r="J4041" s="5" t="inlineStr">
        <is>
          <t>NO</t>
        </is>
      </c>
    </row>
    <row r="4042">
      <c r="A4042" s="5" t="inlineStr">
        <is>
          <t>71962</t>
        </is>
      </c>
      <c r="B4042" s="5" t="inlineStr">
        <is>
          <t>GAZA SIN FIN 1 1/2¨</t>
        </is>
      </c>
      <c r="C4042" s="5" t="inlineStr">
        <is>
          <t>SIN CATEGORIA</t>
        </is>
      </c>
      <c r="D4042" s="11" t="n">
        <v>2</v>
      </c>
      <c r="E4042" s="12" t="n">
        <v>423.1</v>
      </c>
      <c r="F4042" s="12" t="n">
        <v>530.98</v>
      </c>
      <c r="G4042" s="14">
        <f>E4042/SUM(E$2:E$4165)</f>
        <v/>
      </c>
      <c r="H4042" s="14">
        <f>H4041+G4042</f>
        <v/>
      </c>
      <c r="I4042" s="5">
        <f>IF(H4042&lt;=p_rot_a,"A",IF(H4042&lt;=p_rot_b,"B","C"))</f>
        <v/>
      </c>
      <c r="J4042" s="5" t="inlineStr">
        <is>
          <t>NO</t>
        </is>
      </c>
    </row>
    <row r="4043">
      <c r="A4043" s="5" t="inlineStr">
        <is>
          <t>30153</t>
        </is>
      </c>
      <c r="B4043" s="5" t="inlineStr">
        <is>
          <t>SOCKET P/ LAMPARA PORCELANA E-12</t>
        </is>
      </c>
      <c r="C4043" s="5" t="inlineStr">
        <is>
          <t>FERRETERIA GENERAL</t>
        </is>
      </c>
      <c r="D4043" s="11" t="n">
        <v>1</v>
      </c>
      <c r="E4043" s="12" t="n">
        <v>422.22</v>
      </c>
      <c r="F4043" s="12" t="n">
        <v>575.22</v>
      </c>
      <c r="G4043" s="14">
        <f>E4043/SUM(E$2:E$4165)</f>
        <v/>
      </c>
      <c r="H4043" s="14">
        <f>H4042+G4043</f>
        <v/>
      </c>
      <c r="I4043" s="5">
        <f>IF(H4043&lt;=p_rot_a,"A",IF(H4043&lt;=p_rot_b,"B","C"))</f>
        <v/>
      </c>
      <c r="J4043" s="5" t="inlineStr">
        <is>
          <t>NO</t>
        </is>
      </c>
    </row>
    <row r="4044">
      <c r="A4044" s="5" t="inlineStr">
        <is>
          <t>30632</t>
        </is>
      </c>
      <c r="B4044" s="5" t="inlineStr">
        <is>
          <t>CONECTOR BIEX S/FORRO 1 1/4 UL</t>
        </is>
      </c>
      <c r="C4044" s="5" t="inlineStr">
        <is>
          <t>ACCESORIOS ELECTRICOS Y CABLES</t>
        </is>
      </c>
      <c r="D4044" s="11" t="n">
        <v>1</v>
      </c>
      <c r="E4044" s="12" t="n">
        <v>420.8</v>
      </c>
      <c r="F4044" s="12" t="n">
        <v>946.8</v>
      </c>
      <c r="G4044" s="14">
        <f>E4044/SUM(E$2:E$4165)</f>
        <v/>
      </c>
      <c r="H4044" s="14">
        <f>H4043+G4044</f>
        <v/>
      </c>
      <c r="I4044" s="5">
        <f>IF(H4044&lt;=p_rot_a,"A",IF(H4044&lt;=p_rot_b,"B","C"))</f>
        <v/>
      </c>
      <c r="J4044" s="5" t="inlineStr">
        <is>
          <t>NO</t>
        </is>
      </c>
    </row>
    <row r="4045">
      <c r="A4045" s="5" t="inlineStr">
        <is>
          <t>351100300991304</t>
        </is>
      </c>
      <c r="B4045" s="5" t="inlineStr">
        <is>
          <t>TRUPER BROCA VIDRIO Y AZULEJO 1/8 BVI-1/8</t>
        </is>
      </c>
      <c r="C4045" s="5" t="inlineStr">
        <is>
          <t>FERRETERIA GENERAL</t>
        </is>
      </c>
      <c r="D4045" s="11" t="n">
        <v>2</v>
      </c>
      <c r="E4045" s="12" t="n">
        <v>416.99</v>
      </c>
      <c r="F4045" s="12" t="n">
        <v>1459.45</v>
      </c>
      <c r="G4045" s="14">
        <f>E4045/SUM(E$2:E$4165)</f>
        <v/>
      </c>
      <c r="H4045" s="14">
        <f>H4044+G4045</f>
        <v/>
      </c>
      <c r="I4045" s="5">
        <f>IF(H4045&lt;=p_rot_a,"A",IF(H4045&lt;=p_rot_b,"B","C"))</f>
        <v/>
      </c>
      <c r="J4045" s="5" t="inlineStr">
        <is>
          <t>NO</t>
        </is>
      </c>
    </row>
    <row r="4046">
      <c r="A4046" s="5" t="inlineStr">
        <is>
          <t>71405</t>
        </is>
      </c>
      <c r="B4046" s="5" t="inlineStr">
        <is>
          <t>CONDULETA 1/2 UL</t>
        </is>
      </c>
      <c r="C4046" s="5" t="inlineStr">
        <is>
          <t>ACCESORIOS ELECTRICOS Y CABLES</t>
        </is>
      </c>
      <c r="D4046" s="11" t="n">
        <v>2</v>
      </c>
      <c r="E4046" s="12" t="n">
        <v>413.93</v>
      </c>
      <c r="F4046" s="12" t="n">
        <v>1327.43</v>
      </c>
      <c r="G4046" s="14">
        <f>E4046/SUM(E$2:E$4165)</f>
        <v/>
      </c>
      <c r="H4046" s="14">
        <f>H4045+G4046</f>
        <v/>
      </c>
      <c r="I4046" s="5">
        <f>IF(H4046&lt;=p_rot_a,"A",IF(H4046&lt;=p_rot_b,"B","C"))</f>
        <v/>
      </c>
      <c r="J4046" s="5" t="inlineStr">
        <is>
          <t>NO</t>
        </is>
      </c>
    </row>
    <row r="4047">
      <c r="A4047" s="5" t="inlineStr">
        <is>
          <t>71521</t>
        </is>
      </c>
      <c r="B4047" s="5" t="inlineStr">
        <is>
          <t>DESATORNILLADOR PLANO SAPITA BV H420108</t>
        </is>
      </c>
      <c r="C4047" s="5" t="inlineStr">
        <is>
          <t>FERRETERIA GENERAL</t>
        </is>
      </c>
      <c r="D4047" s="11" t="n">
        <v>1</v>
      </c>
      <c r="E4047" s="12" t="n">
        <v>411.56</v>
      </c>
      <c r="F4047" s="12" t="n">
        <v>884.96</v>
      </c>
      <c r="G4047" s="14">
        <f>E4047/SUM(E$2:E$4165)</f>
        <v/>
      </c>
      <c r="H4047" s="14">
        <f>H4046+G4047</f>
        <v/>
      </c>
      <c r="I4047" s="5">
        <f>IF(H4047&lt;=p_rot_a,"A",IF(H4047&lt;=p_rot_b,"B","C"))</f>
        <v/>
      </c>
      <c r="J4047" s="5" t="inlineStr">
        <is>
          <t>NO</t>
        </is>
      </c>
    </row>
    <row r="4048">
      <c r="A4048" s="5" t="inlineStr">
        <is>
          <t>73057</t>
        </is>
      </c>
      <c r="B4048" s="5" t="inlineStr">
        <is>
          <t>CONECTOR PLANO MACHO AISLADO AMARILLO</t>
        </is>
      </c>
      <c r="C4048" s="5" t="inlineStr">
        <is>
          <t>ACCESORIOS ELECTRICOS Y CABLES</t>
        </is>
      </c>
      <c r="D4048" s="11" t="n">
        <v>10</v>
      </c>
      <c r="E4048" s="12" t="n">
        <v>400</v>
      </c>
      <c r="F4048" s="12" t="n">
        <v>885</v>
      </c>
      <c r="G4048" s="14">
        <f>E4048/SUM(E$2:E$4165)</f>
        <v/>
      </c>
      <c r="H4048" s="14">
        <f>H4047+G4048</f>
        <v/>
      </c>
      <c r="I4048" s="5">
        <f>IF(H4048&lt;=p_rot_a,"A",IF(H4048&lt;=p_rot_b,"B","C"))</f>
        <v/>
      </c>
      <c r="J4048" s="5" t="inlineStr">
        <is>
          <t>NO</t>
        </is>
      </c>
    </row>
    <row r="4049">
      <c r="A4049" s="5" t="inlineStr">
        <is>
          <t>71382</t>
        </is>
      </c>
      <c r="B4049" s="5" t="inlineStr">
        <is>
          <t>TORNILLO HEXAGONAL 3/8 X 2 1/2</t>
        </is>
      </c>
      <c r="C4049" s="5" t="inlineStr">
        <is>
          <t>TORNILLERIA</t>
        </is>
      </c>
      <c r="D4049" s="11" t="n">
        <v>5</v>
      </c>
      <c r="E4049" s="12" t="n">
        <v>397.7</v>
      </c>
      <c r="F4049" s="12" t="n">
        <v>929.2</v>
      </c>
      <c r="G4049" s="14">
        <f>E4049/SUM(E$2:E$4165)</f>
        <v/>
      </c>
      <c r="H4049" s="14">
        <f>H4048+G4049</f>
        <v/>
      </c>
      <c r="I4049" s="5">
        <f>IF(H4049&lt;=p_rot_a,"A",IF(H4049&lt;=p_rot_b,"B","C"))</f>
        <v/>
      </c>
      <c r="J4049" s="5" t="inlineStr">
        <is>
          <t>NO</t>
        </is>
      </c>
    </row>
    <row r="4050">
      <c r="A4050" s="5" t="inlineStr">
        <is>
          <t>351100300992529</t>
        </is>
      </c>
      <c r="B4050" s="5" t="inlineStr">
        <is>
          <t>VOLTECK EXTENSION USO RUDO 2M ER-2X16</t>
        </is>
      </c>
      <c r="C4050" s="5" t="inlineStr">
        <is>
          <t>ACCESORIOS ELECTRICOS Y CABLES</t>
        </is>
      </c>
      <c r="D4050" s="11" t="n">
        <v>1</v>
      </c>
      <c r="E4050" s="12" t="n">
        <v>393.71</v>
      </c>
      <c r="F4050" s="12" t="n">
        <v>1181.13</v>
      </c>
      <c r="G4050" s="14">
        <f>E4050/SUM(E$2:E$4165)</f>
        <v/>
      </c>
      <c r="H4050" s="14">
        <f>H4049+G4050</f>
        <v/>
      </c>
      <c r="I4050" s="5">
        <f>IF(H4050&lt;=p_rot_a,"A",IF(H4050&lt;=p_rot_b,"B","C"))</f>
        <v/>
      </c>
      <c r="J4050" s="5" t="inlineStr">
        <is>
          <t>NO</t>
        </is>
      </c>
    </row>
    <row r="4051">
      <c r="A4051" s="5" t="inlineStr">
        <is>
          <t>73517</t>
        </is>
      </c>
      <c r="B4051" s="5" t="inlineStr">
        <is>
          <t>GANCHO ADHESIVO 6PC F01454</t>
        </is>
      </c>
      <c r="C4051" s="5" t="inlineStr">
        <is>
          <t>FERRETERIA GENERAL</t>
        </is>
      </c>
      <c r="D4051" s="11" t="n">
        <v>1</v>
      </c>
      <c r="E4051" s="12" t="n">
        <v>390.68</v>
      </c>
      <c r="F4051" s="12" t="n">
        <v>1054</v>
      </c>
      <c r="G4051" s="14">
        <f>E4051/SUM(E$2:E$4165)</f>
        <v/>
      </c>
      <c r="H4051" s="14">
        <f>H4050+G4051</f>
        <v/>
      </c>
      <c r="I4051" s="5">
        <f>IF(H4051&lt;=p_rot_a,"A",IF(H4051&lt;=p_rot_b,"B","C"))</f>
        <v/>
      </c>
      <c r="J4051" s="5" t="inlineStr">
        <is>
          <t>NO</t>
        </is>
      </c>
    </row>
    <row r="4052">
      <c r="A4052" s="5" t="inlineStr">
        <is>
          <t>351100300990672</t>
        </is>
      </c>
      <c r="B4052" s="5" t="inlineStr">
        <is>
          <t>SEMILLA DE PEREJIL CRESPO SUPLIJARDINES</t>
        </is>
      </c>
      <c r="C4052" s="5" t="inlineStr">
        <is>
          <t>FERRETERIA GENERAL</t>
        </is>
      </c>
      <c r="D4052" s="11" t="n">
        <v>1</v>
      </c>
      <c r="E4052" s="12" t="n">
        <v>383.4</v>
      </c>
      <c r="F4052" s="12" t="n">
        <v>1150.44</v>
      </c>
      <c r="G4052" s="14">
        <f>E4052/SUM(E$2:E$4165)</f>
        <v/>
      </c>
      <c r="H4052" s="14">
        <f>H4051+G4052</f>
        <v/>
      </c>
      <c r="I4052" s="5">
        <f>IF(H4052&lt;=p_rot_a,"A",IF(H4052&lt;=p_rot_b,"B","C"))</f>
        <v/>
      </c>
      <c r="J4052" s="5" t="inlineStr">
        <is>
          <t>NO</t>
        </is>
      </c>
    </row>
    <row r="4053">
      <c r="A4053" s="5" t="inlineStr">
        <is>
          <t>71306</t>
        </is>
      </c>
      <c r="B4053" s="5" t="inlineStr">
        <is>
          <t>TOPE PUERTA DORADO</t>
        </is>
      </c>
      <c r="C4053" s="5" t="inlineStr">
        <is>
          <t>FERRETERIA GENERAL</t>
        </is>
      </c>
      <c r="D4053" s="11" t="n">
        <v>2</v>
      </c>
      <c r="E4053" s="12" t="n">
        <v>360.6</v>
      </c>
      <c r="F4053" s="12" t="n">
        <v>1453.32</v>
      </c>
      <c r="G4053" s="14">
        <f>E4053/SUM(E$2:E$4165)</f>
        <v/>
      </c>
      <c r="H4053" s="14">
        <f>H4052+G4053</f>
        <v/>
      </c>
      <c r="I4053" s="5">
        <f>IF(H4053&lt;=p_rot_a,"A",IF(H4053&lt;=p_rot_b,"B","C"))</f>
        <v/>
      </c>
      <c r="J4053" s="5" t="inlineStr">
        <is>
          <t>NO</t>
        </is>
      </c>
    </row>
    <row r="4054">
      <c r="A4054" s="5" t="inlineStr">
        <is>
          <t>30695</t>
        </is>
      </c>
      <c r="B4054" s="5" t="inlineStr">
        <is>
          <t>CONECTOR PVC 2 TIPO A</t>
        </is>
      </c>
      <c r="C4054" s="5" t="inlineStr">
        <is>
          <t>ACCESORIOS ELECTRICOS Y CABLES</t>
        </is>
      </c>
      <c r="D4054" s="11" t="n">
        <v>1</v>
      </c>
      <c r="E4054" s="12" t="n">
        <v>358.22</v>
      </c>
      <c r="F4054" s="12" t="n">
        <v>1163.72</v>
      </c>
      <c r="G4054" s="14">
        <f>E4054/SUM(E$2:E$4165)</f>
        <v/>
      </c>
      <c r="H4054" s="14">
        <f>H4053+G4054</f>
        <v/>
      </c>
      <c r="I4054" s="5">
        <f>IF(H4054&lt;=p_rot_a,"A",IF(H4054&lt;=p_rot_b,"B","C"))</f>
        <v/>
      </c>
      <c r="J4054" s="5" t="inlineStr">
        <is>
          <t>NO</t>
        </is>
      </c>
    </row>
    <row r="4055">
      <c r="A4055" s="5" t="inlineStr">
        <is>
          <t>9732</t>
        </is>
      </c>
      <c r="B4055" s="5" t="inlineStr">
        <is>
          <t>TORNILLO CARROCERIA 3/8 X 1</t>
        </is>
      </c>
      <c r="C4055" s="5" t="inlineStr">
        <is>
          <t>TORNILLERIA</t>
        </is>
      </c>
      <c r="D4055" s="11" t="n">
        <v>6</v>
      </c>
      <c r="E4055" s="12" t="n">
        <v>355.75</v>
      </c>
      <c r="F4055" s="12" t="n">
        <v>902.65</v>
      </c>
      <c r="G4055" s="14">
        <f>E4055/SUM(E$2:E$4165)</f>
        <v/>
      </c>
      <c r="H4055" s="14">
        <f>H4054+G4055</f>
        <v/>
      </c>
      <c r="I4055" s="5">
        <f>IF(H4055&lt;=p_rot_a,"A",IF(H4055&lt;=p_rot_b,"B","C"))</f>
        <v/>
      </c>
      <c r="J4055" s="5" t="inlineStr">
        <is>
          <t>NO</t>
        </is>
      </c>
    </row>
    <row r="4056">
      <c r="A4056" s="5" t="inlineStr">
        <is>
          <t>351100300990669</t>
        </is>
      </c>
      <c r="B4056" s="5" t="inlineStr">
        <is>
          <t>SEMILLA DE VAINICA SUPLIJARDINES</t>
        </is>
      </c>
      <c r="C4056" s="5" t="inlineStr">
        <is>
          <t>FERRETERIA GENERAL</t>
        </is>
      </c>
      <c r="D4056" s="11" t="n">
        <v>1</v>
      </c>
      <c r="E4056" s="12" t="n">
        <v>353.64</v>
      </c>
      <c r="F4056" s="12" t="n">
        <v>1150.44</v>
      </c>
      <c r="G4056" s="14">
        <f>E4056/SUM(E$2:E$4165)</f>
        <v/>
      </c>
      <c r="H4056" s="14">
        <f>H4055+G4056</f>
        <v/>
      </c>
      <c r="I4056" s="5">
        <f>IF(H4056&lt;=p_rot_a,"A",IF(H4056&lt;=p_rot_b,"B","C"))</f>
        <v/>
      </c>
      <c r="J4056" s="5" t="inlineStr">
        <is>
          <t>NO</t>
        </is>
      </c>
    </row>
    <row r="4057">
      <c r="A4057" s="5" t="inlineStr">
        <is>
          <t>351100300991674</t>
        </is>
      </c>
      <c r="B4057" s="5" t="inlineStr">
        <is>
          <t>BV GANCHO OVALADO TRANSO 2PMC 60MM F01487</t>
        </is>
      </c>
      <c r="C4057" s="5" t="inlineStr">
        <is>
          <t>FERRETERIA GENERAL</t>
        </is>
      </c>
      <c r="D4057" s="11" t="n">
        <v>1</v>
      </c>
      <c r="E4057" s="12" t="n">
        <v>347.2</v>
      </c>
      <c r="F4057" s="12" t="n">
        <v>1041.6</v>
      </c>
      <c r="G4057" s="14">
        <f>E4057/SUM(E$2:E$4165)</f>
        <v/>
      </c>
      <c r="H4057" s="14">
        <f>H4056+G4057</f>
        <v/>
      </c>
      <c r="I4057" s="5">
        <f>IF(H4057&lt;=p_rot_a,"A",IF(H4057&lt;=p_rot_b,"B","C"))</f>
        <v/>
      </c>
      <c r="J4057" s="5" t="inlineStr">
        <is>
          <t>NO</t>
        </is>
      </c>
    </row>
    <row r="4058">
      <c r="A4058" s="5" t="inlineStr">
        <is>
          <t>73723</t>
        </is>
      </c>
      <c r="B4058" s="5" t="inlineStr">
        <is>
          <t>TORNILLO CARROCERIA 3/8 X 6</t>
        </is>
      </c>
      <c r="C4058" s="5" t="inlineStr">
        <is>
          <t>TORNILLERIA</t>
        </is>
      </c>
      <c r="D4058" s="11" t="n">
        <v>4</v>
      </c>
      <c r="E4058" s="12" t="n">
        <v>346.64</v>
      </c>
      <c r="F4058" s="12" t="n">
        <v>884.96</v>
      </c>
      <c r="G4058" s="14">
        <f>E4058/SUM(E$2:E$4165)</f>
        <v/>
      </c>
      <c r="H4058" s="14">
        <f>H4057+G4058</f>
        <v/>
      </c>
      <c r="I4058" s="5">
        <f>IF(H4058&lt;=p_rot_a,"A",IF(H4058&lt;=p_rot_b,"B","C"))</f>
        <v/>
      </c>
      <c r="J4058" s="5" t="inlineStr">
        <is>
          <t>NO</t>
        </is>
      </c>
    </row>
    <row r="4059">
      <c r="A4059" s="5" t="inlineStr">
        <is>
          <t>351100300990693</t>
        </is>
      </c>
      <c r="B4059" s="5" t="inlineStr">
        <is>
          <t>BANDEJA PARA SEMILLERO 98 HUECOS</t>
        </is>
      </c>
      <c r="C4059" s="5" t="inlineStr">
        <is>
          <t>FERRETERIA GENERAL</t>
        </is>
      </c>
      <c r="D4059" s="11" t="n">
        <v>1</v>
      </c>
      <c r="E4059" s="12" t="n">
        <v>346</v>
      </c>
      <c r="F4059" s="12" t="n">
        <v>1211</v>
      </c>
      <c r="G4059" s="14">
        <f>E4059/SUM(E$2:E$4165)</f>
        <v/>
      </c>
      <c r="H4059" s="14">
        <f>H4058+G4059</f>
        <v/>
      </c>
      <c r="I4059" s="5">
        <f>IF(H4059&lt;=p_rot_a,"A",IF(H4059&lt;=p_rot_b,"B","C"))</f>
        <v/>
      </c>
      <c r="J4059" s="5" t="inlineStr">
        <is>
          <t>NO</t>
        </is>
      </c>
    </row>
    <row r="4060">
      <c r="A4060" s="5" t="inlineStr">
        <is>
          <t>351100300991924</t>
        </is>
      </c>
      <c r="B4060" s="5" t="inlineStr">
        <is>
          <t>REPUESTO GENERADOR TOTAL</t>
        </is>
      </c>
      <c r="C4060" s="5" t="inlineStr">
        <is>
          <t>HERRAMIENTA ELECTRICA</t>
        </is>
      </c>
      <c r="D4060" s="11" t="n">
        <v>1</v>
      </c>
      <c r="E4060" s="12" t="n">
        <v>343.6</v>
      </c>
      <c r="F4060" s="12" t="n">
        <v>1592.92</v>
      </c>
      <c r="G4060" s="14">
        <f>E4060/SUM(E$2:E$4165)</f>
        <v/>
      </c>
      <c r="H4060" s="14">
        <f>H4059+G4060</f>
        <v/>
      </c>
      <c r="I4060" s="5">
        <f>IF(H4060&lt;=p_rot_a,"A",IF(H4060&lt;=p_rot_b,"B","C"))</f>
        <v/>
      </c>
      <c r="J4060" s="5" t="inlineStr">
        <is>
          <t>NO</t>
        </is>
      </c>
    </row>
    <row r="4061">
      <c r="A4061" s="5" t="inlineStr">
        <is>
          <t>6665</t>
        </is>
      </c>
      <c r="B4061" s="5" t="inlineStr">
        <is>
          <t>3 EN 1 SILICON LUBRICANTE 7OZ 284ML 520</t>
        </is>
      </c>
      <c r="C4061" s="5" t="inlineStr">
        <is>
          <t>SIN CATEGORIA</t>
        </is>
      </c>
      <c r="D4061" s="11" t="n">
        <v>1</v>
      </c>
      <c r="E4061" s="12" t="n">
        <v>341.83</v>
      </c>
      <c r="F4061" s="12" t="n">
        <v>1377.67</v>
      </c>
      <c r="G4061" s="14">
        <f>E4061/SUM(E$2:E$4165)</f>
        <v/>
      </c>
      <c r="H4061" s="14">
        <f>H4060+G4061</f>
        <v/>
      </c>
      <c r="I4061" s="5">
        <f>IF(H4061&lt;=p_rot_a,"A",IF(H4061&lt;=p_rot_b,"B","C"))</f>
        <v/>
      </c>
      <c r="J4061" s="5" t="inlineStr">
        <is>
          <t>NO</t>
        </is>
      </c>
    </row>
    <row r="4062">
      <c r="A4062" s="5" t="inlineStr">
        <is>
          <t>38922342</t>
        </is>
      </c>
      <c r="B4062" s="5" t="inlineStr">
        <is>
          <t>MECATE 10MM  CABUYA</t>
        </is>
      </c>
      <c r="C4062" s="5" t="inlineStr">
        <is>
          <t>FERRETERIA GENERAL</t>
        </is>
      </c>
      <c r="D4062" s="11" t="n">
        <v>2</v>
      </c>
      <c r="E4062" s="12" t="n">
        <v>337.36</v>
      </c>
      <c r="F4062" s="12" t="n">
        <v>1310.14</v>
      </c>
      <c r="G4062" s="14">
        <f>E4062/SUM(E$2:E$4165)</f>
        <v/>
      </c>
      <c r="H4062" s="14">
        <f>H4061+G4062</f>
        <v/>
      </c>
      <c r="I4062" s="5">
        <f>IF(H4062&lt;=p_rot_a,"A",IF(H4062&lt;=p_rot_b,"B","C"))</f>
        <v/>
      </c>
      <c r="J4062" s="5" t="inlineStr">
        <is>
          <t>NO</t>
        </is>
      </c>
    </row>
    <row r="4063">
      <c r="A4063" s="5" t="inlineStr">
        <is>
          <t>71384</t>
        </is>
      </c>
      <c r="B4063" s="5" t="inlineStr">
        <is>
          <t>TORNILLO HEXAGONAL 3/8 X 3 1/2</t>
        </is>
      </c>
      <c r="C4063" s="5" t="inlineStr">
        <is>
          <t>TORNILLERIA</t>
        </is>
      </c>
      <c r="D4063" s="11" t="n">
        <v>6</v>
      </c>
      <c r="E4063" s="12" t="n">
        <v>328.56</v>
      </c>
      <c r="F4063" s="12" t="n">
        <v>1194.72</v>
      </c>
      <c r="G4063" s="14">
        <f>E4063/SUM(E$2:E$4165)</f>
        <v/>
      </c>
      <c r="H4063" s="14">
        <f>H4062+G4063</f>
        <v/>
      </c>
      <c r="I4063" s="5">
        <f>IF(H4063&lt;=p_rot_a,"A",IF(H4063&lt;=p_rot_b,"B","C"))</f>
        <v/>
      </c>
      <c r="J4063" s="5" t="inlineStr">
        <is>
          <t>NO</t>
        </is>
      </c>
    </row>
    <row r="4064">
      <c r="A4064" s="5" t="inlineStr">
        <is>
          <t>72661</t>
        </is>
      </c>
      <c r="B4064" s="5" t="inlineStr">
        <is>
          <t>CONDULETA 3/4 UL</t>
        </is>
      </c>
      <c r="C4064" s="5" t="inlineStr">
        <is>
          <t>ACCESORIOS ELECTRICOS Y CABLES</t>
        </is>
      </c>
      <c r="D4064" s="11" t="n">
        <v>1</v>
      </c>
      <c r="E4064" s="12" t="n">
        <v>327.29</v>
      </c>
      <c r="F4064" s="12" t="n">
        <v>884.96</v>
      </c>
      <c r="G4064" s="14">
        <f>E4064/SUM(E$2:E$4165)</f>
        <v/>
      </c>
      <c r="H4064" s="14">
        <f>H4063+G4064</f>
        <v/>
      </c>
      <c r="I4064" s="5">
        <f>IF(H4064&lt;=p_rot_a,"A",IF(H4064&lt;=p_rot_b,"B","C"))</f>
        <v/>
      </c>
      <c r="J4064" s="5" t="inlineStr">
        <is>
          <t>NO</t>
        </is>
      </c>
    </row>
    <row r="4065">
      <c r="A4065" s="5" t="inlineStr">
        <is>
          <t>73250</t>
        </is>
      </c>
      <c r="B4065" s="5" t="inlineStr">
        <is>
          <t>TOTAL MONOGAFA TSP302</t>
        </is>
      </c>
      <c r="C4065" s="5" t="inlineStr">
        <is>
          <t>FERRETERIA GENERAL</t>
        </is>
      </c>
      <c r="D4065" s="11" t="n">
        <v>1</v>
      </c>
      <c r="E4065" s="12" t="n">
        <v>326.29</v>
      </c>
      <c r="F4065" s="12" t="n">
        <v>859.6</v>
      </c>
      <c r="G4065" s="14">
        <f>E4065/SUM(E$2:E$4165)</f>
        <v/>
      </c>
      <c r="H4065" s="14">
        <f>H4064+G4065</f>
        <v/>
      </c>
      <c r="I4065" s="5">
        <f>IF(H4065&lt;=p_rot_a,"A",IF(H4065&lt;=p_rot_b,"B","C"))</f>
        <v/>
      </c>
      <c r="J4065" s="5" t="inlineStr">
        <is>
          <t>NO</t>
        </is>
      </c>
    </row>
    <row r="4066">
      <c r="A4066" s="5" t="inlineStr">
        <is>
          <t>60100016</t>
        </is>
      </c>
      <c r="B4066" s="5" t="inlineStr">
        <is>
          <t>BOMBILLO P/ REFRI DOMESTICO SYLVANIA 40A15 E27</t>
        </is>
      </c>
      <c r="C4066" s="5" t="inlineStr">
        <is>
          <t>BOMBILLOS Y LAMPARAS</t>
        </is>
      </c>
      <c r="D4066" s="11" t="n">
        <v>1</v>
      </c>
      <c r="E4066" s="12" t="n">
        <v>320.22</v>
      </c>
      <c r="F4066" s="12" t="n">
        <v>619.47</v>
      </c>
      <c r="G4066" s="14">
        <f>E4066/SUM(E$2:E$4165)</f>
        <v/>
      </c>
      <c r="H4066" s="14">
        <f>H4065+G4066</f>
        <v/>
      </c>
      <c r="I4066" s="5">
        <f>IF(H4066&lt;=p_rot_a,"A",IF(H4066&lt;=p_rot_b,"B","C"))</f>
        <v/>
      </c>
      <c r="J4066" s="5" t="inlineStr">
        <is>
          <t>NO</t>
        </is>
      </c>
    </row>
    <row r="4067">
      <c r="A4067" s="5" t="inlineStr">
        <is>
          <t>752</t>
        </is>
      </c>
      <c r="B4067" s="5" t="inlineStr">
        <is>
          <t>CHINCHES TRITON 100 UDS</t>
        </is>
      </c>
      <c r="C4067" s="5" t="inlineStr">
        <is>
          <t>FERRETERIA GENERAL</t>
        </is>
      </c>
      <c r="D4067" s="11" t="n">
        <v>1</v>
      </c>
      <c r="E4067" s="12" t="n">
        <v>315.81</v>
      </c>
      <c r="F4067" s="12" t="n">
        <v>947.4299999999999</v>
      </c>
      <c r="G4067" s="14">
        <f>E4067/SUM(E$2:E$4165)</f>
        <v/>
      </c>
      <c r="H4067" s="14">
        <f>H4066+G4067</f>
        <v/>
      </c>
      <c r="I4067" s="5">
        <f>IF(H4067&lt;=p_rot_a,"A",IF(H4067&lt;=p_rot_b,"B","C"))</f>
        <v/>
      </c>
      <c r="J4067" s="5" t="inlineStr">
        <is>
          <t>NO</t>
        </is>
      </c>
    </row>
    <row r="4068">
      <c r="A4068" s="5" t="inlineStr">
        <is>
          <t>351100300990671</t>
        </is>
      </c>
      <c r="B4068" s="5" t="inlineStr">
        <is>
          <t>SEMILLA DE AYOTE SUPLIJARDINES</t>
        </is>
      </c>
      <c r="C4068" s="5" t="inlineStr">
        <is>
          <t>FERRETERIA GENERAL</t>
        </is>
      </c>
      <c r="D4068" s="11" t="n">
        <v>1</v>
      </c>
      <c r="E4068" s="12" t="n">
        <v>306.66</v>
      </c>
      <c r="F4068" s="12" t="n">
        <v>1073.31</v>
      </c>
      <c r="G4068" s="14">
        <f>E4068/SUM(E$2:E$4165)</f>
        <v/>
      </c>
      <c r="H4068" s="14">
        <f>H4067+G4068</f>
        <v/>
      </c>
      <c r="I4068" s="5">
        <f>IF(H4068&lt;=p_rot_a,"A",IF(H4068&lt;=p_rot_b,"B","C"))</f>
        <v/>
      </c>
      <c r="J4068" s="5" t="inlineStr">
        <is>
          <t>NO</t>
        </is>
      </c>
    </row>
    <row r="4069">
      <c r="A4069" s="5" t="inlineStr">
        <is>
          <t>351100300990675</t>
        </is>
      </c>
      <c r="B4069" s="5" t="inlineStr">
        <is>
          <t>SEMILLA DE TOMILLO SUPLIJARDINES</t>
        </is>
      </c>
      <c r="C4069" s="5" t="inlineStr">
        <is>
          <t>FERRETERIA GENERAL</t>
        </is>
      </c>
      <c r="D4069" s="11" t="n">
        <v>1</v>
      </c>
      <c r="E4069" s="12" t="n">
        <v>306.66</v>
      </c>
      <c r="F4069" s="12" t="n">
        <v>1073.31</v>
      </c>
      <c r="G4069" s="14">
        <f>E4069/SUM(E$2:E$4165)</f>
        <v/>
      </c>
      <c r="H4069" s="14">
        <f>H4068+G4069</f>
        <v/>
      </c>
      <c r="I4069" s="5">
        <f>IF(H4069&lt;=p_rot_a,"A",IF(H4069&lt;=p_rot_b,"B","C"))</f>
        <v/>
      </c>
      <c r="J4069" s="5" t="inlineStr">
        <is>
          <t>NO</t>
        </is>
      </c>
    </row>
    <row r="4070">
      <c r="A4070" s="5" t="inlineStr">
        <is>
          <t>9244</t>
        </is>
      </c>
      <c r="B4070" s="5" t="inlineStr">
        <is>
          <t>REDUCCION PVC 11/4 X 1</t>
        </is>
      </c>
      <c r="C4070" s="5" t="inlineStr">
        <is>
          <t>TUBERIA PVC, CANOAS Y ACCESORIOS</t>
        </is>
      </c>
      <c r="D4070" s="11" t="n">
        <v>1</v>
      </c>
      <c r="E4070" s="12" t="n">
        <v>303.39</v>
      </c>
      <c r="F4070" s="12" t="n">
        <v>884.96</v>
      </c>
      <c r="G4070" s="14">
        <f>E4070/SUM(E$2:E$4165)</f>
        <v/>
      </c>
      <c r="H4070" s="14">
        <f>H4069+G4070</f>
        <v/>
      </c>
      <c r="I4070" s="5">
        <f>IF(H4070&lt;=p_rot_a,"A",IF(H4070&lt;=p_rot_b,"B","C"))</f>
        <v/>
      </c>
      <c r="J4070" s="5" t="inlineStr">
        <is>
          <t>NO</t>
        </is>
      </c>
    </row>
    <row r="4071">
      <c r="A4071" s="5" t="inlineStr">
        <is>
          <t>351100300990383</t>
        </is>
      </c>
      <c r="B4071" s="5" t="inlineStr">
        <is>
          <t>TUBO BIEX 1 SIN FORRO</t>
        </is>
      </c>
      <c r="C4071" s="5" t="inlineStr">
        <is>
          <t>ACCESORIOS ELECTRICOS Y CABLES</t>
        </is>
      </c>
      <c r="D4071" s="11" t="n">
        <v>1.5</v>
      </c>
      <c r="E4071" s="12" t="n">
        <v>302.08</v>
      </c>
      <c r="F4071" s="12" t="n">
        <v>3318.58</v>
      </c>
      <c r="G4071" s="14">
        <f>E4071/SUM(E$2:E$4165)</f>
        <v/>
      </c>
      <c r="H4071" s="14">
        <f>H4070+G4071</f>
        <v/>
      </c>
      <c r="I4071" s="5">
        <f>IF(H4071&lt;=p_rot_a,"A",IF(H4071&lt;=p_rot_b,"B","C"))</f>
        <v/>
      </c>
      <c r="J4071" s="5" t="inlineStr">
        <is>
          <t>NO</t>
        </is>
      </c>
    </row>
    <row r="4072">
      <c r="A4072" s="5" t="inlineStr">
        <is>
          <t>71109</t>
        </is>
      </c>
      <c r="B4072" s="5" t="inlineStr">
        <is>
          <t>NIPLE 1/2 X 7 GALVANIZADO</t>
        </is>
      </c>
      <c r="C4072" s="5" t="inlineStr">
        <is>
          <t>FERRETERIA GENERAL</t>
        </is>
      </c>
      <c r="D4072" s="11" t="n">
        <v>1</v>
      </c>
      <c r="E4072" s="12" t="n">
        <v>301.35</v>
      </c>
      <c r="F4072" s="12" t="n">
        <v>768</v>
      </c>
      <c r="G4072" s="14">
        <f>E4072/SUM(E$2:E$4165)</f>
        <v/>
      </c>
      <c r="H4072" s="14">
        <f>H4071+G4072</f>
        <v/>
      </c>
      <c r="I4072" s="5">
        <f>IF(H4072&lt;=p_rot_a,"A",IF(H4072&lt;=p_rot_b,"B","C"))</f>
        <v/>
      </c>
      <c r="J4072" s="5" t="inlineStr">
        <is>
          <t>NO</t>
        </is>
      </c>
    </row>
    <row r="4073">
      <c r="A4073" s="5" t="inlineStr">
        <is>
          <t>351100300990660</t>
        </is>
      </c>
      <c r="B4073" s="5" t="inlineStr">
        <is>
          <t>SEMILLA DE TOMATE SUPLIJARDINES</t>
        </is>
      </c>
      <c r="C4073" s="5" t="inlineStr">
        <is>
          <t>FERRETERIA GENERAL</t>
        </is>
      </c>
      <c r="D4073" s="11" t="n">
        <v>1</v>
      </c>
      <c r="E4073" s="12" t="n">
        <v>292.13</v>
      </c>
      <c r="F4073" s="12" t="n">
        <v>1108.13</v>
      </c>
      <c r="G4073" s="14">
        <f>E4073/SUM(E$2:E$4165)</f>
        <v/>
      </c>
      <c r="H4073" s="14">
        <f>H4072+G4073</f>
        <v/>
      </c>
      <c r="I4073" s="5">
        <f>IF(H4073&lt;=p_rot_a,"A",IF(H4073&lt;=p_rot_b,"B","C"))</f>
        <v/>
      </c>
      <c r="J4073" s="5" t="inlineStr">
        <is>
          <t>NO</t>
        </is>
      </c>
    </row>
    <row r="4074">
      <c r="A4074" s="5" t="inlineStr">
        <is>
          <t>351100300990840</t>
        </is>
      </c>
      <c r="B4074" s="5" t="inlineStr">
        <is>
          <t>BEST VALUE TORNILLO OJO CERRADO F01821</t>
        </is>
      </c>
      <c r="C4074" s="5" t="inlineStr">
        <is>
          <t>FERRETERIA GENERAL</t>
        </is>
      </c>
      <c r="D4074" s="11" t="n">
        <v>1</v>
      </c>
      <c r="E4074" s="12" t="n">
        <v>268.78</v>
      </c>
      <c r="F4074" s="12" t="n">
        <v>802.58</v>
      </c>
      <c r="G4074" s="14">
        <f>E4074/SUM(E$2:E$4165)</f>
        <v/>
      </c>
      <c r="H4074" s="14">
        <f>H4073+G4074</f>
        <v/>
      </c>
      <c r="I4074" s="5">
        <f>IF(H4074&lt;=p_rot_a,"A",IF(H4074&lt;=p_rot_b,"B","C"))</f>
        <v/>
      </c>
      <c r="J4074" s="5" t="inlineStr">
        <is>
          <t>NO</t>
        </is>
      </c>
    </row>
    <row r="4075">
      <c r="A4075" s="5" t="inlineStr">
        <is>
          <t>351100300990747</t>
        </is>
      </c>
      <c r="B4075" s="5" t="inlineStr">
        <is>
          <t>CUERDA ALBANIL ROJA</t>
        </is>
      </c>
      <c r="C4075" s="5" t="inlineStr">
        <is>
          <t>SIN CATEGORIA</t>
        </is>
      </c>
      <c r="D4075" s="11" t="n">
        <v>1</v>
      </c>
      <c r="E4075" s="12" t="n">
        <v>262.04</v>
      </c>
      <c r="F4075" s="12" t="n">
        <v>917.15</v>
      </c>
      <c r="G4075" s="14">
        <f>E4075/SUM(E$2:E$4165)</f>
        <v/>
      </c>
      <c r="H4075" s="14">
        <f>H4074+G4075</f>
        <v/>
      </c>
      <c r="I4075" s="5">
        <f>IF(H4075&lt;=p_rot_a,"A",IF(H4075&lt;=p_rot_b,"B","C"))</f>
        <v/>
      </c>
      <c r="J4075" s="5" t="inlineStr">
        <is>
          <t>NO</t>
        </is>
      </c>
    </row>
    <row r="4076">
      <c r="A4076" s="5" t="inlineStr">
        <is>
          <t>33031</t>
        </is>
      </c>
      <c r="B4076" s="5" t="inlineStr">
        <is>
          <t>CEPILLO circular espiga</t>
        </is>
      </c>
      <c r="C4076" s="5" t="inlineStr">
        <is>
          <t>FERRETERIA GENERAL</t>
        </is>
      </c>
      <c r="D4076" s="11" t="n">
        <v>1</v>
      </c>
      <c r="E4076" s="12" t="n">
        <v>255.08</v>
      </c>
      <c r="F4076" s="12" t="n">
        <v>837.98</v>
      </c>
      <c r="G4076" s="14">
        <f>E4076/SUM(E$2:E$4165)</f>
        <v/>
      </c>
      <c r="H4076" s="14">
        <f>H4075+G4076</f>
        <v/>
      </c>
      <c r="I4076" s="5">
        <f>IF(H4076&lt;=p_rot_a,"A",IF(H4076&lt;=p_rot_b,"B","C"))</f>
        <v/>
      </c>
      <c r="J4076" s="5" t="inlineStr">
        <is>
          <t>NO</t>
        </is>
      </c>
    </row>
    <row r="4077">
      <c r="A4077" s="5" t="inlineStr">
        <is>
          <t>351100300991140</t>
        </is>
      </c>
      <c r="B4077" s="5" t="inlineStr">
        <is>
          <t>TOTAL CUERDA ORILLADORA 2.4MM X 15MT TEL2415</t>
        </is>
      </c>
      <c r="C4077" s="5" t="inlineStr">
        <is>
          <t>FERRETERIA GENERAL</t>
        </is>
      </c>
      <c r="D4077" s="11" t="n">
        <v>1</v>
      </c>
      <c r="E4077" s="12" t="n">
        <v>247.08</v>
      </c>
      <c r="F4077" s="12" t="n">
        <v>864.78</v>
      </c>
      <c r="G4077" s="14">
        <f>E4077/SUM(E$2:E$4165)</f>
        <v/>
      </c>
      <c r="H4077" s="14">
        <f>H4076+G4077</f>
        <v/>
      </c>
      <c r="I4077" s="5">
        <f>IF(H4077&lt;=p_rot_a,"A",IF(H4077&lt;=p_rot_b,"B","C"))</f>
        <v/>
      </c>
      <c r="J4077" s="5" t="inlineStr">
        <is>
          <t>NO</t>
        </is>
      </c>
    </row>
    <row r="4078">
      <c r="A4078" s="5" t="inlineStr">
        <is>
          <t>72618</t>
        </is>
      </c>
      <c r="B4078" s="5" t="inlineStr">
        <is>
          <t>TRUPER CUBO 11MM 13525</t>
        </is>
      </c>
      <c r="C4078" s="5" t="inlineStr">
        <is>
          <t>FERRETERIA GENERAL</t>
        </is>
      </c>
      <c r="D4078" s="11" t="n">
        <v>1</v>
      </c>
      <c r="E4078" s="12" t="n">
        <v>240.99</v>
      </c>
      <c r="F4078" s="12" t="n">
        <v>843.48</v>
      </c>
      <c r="G4078" s="14">
        <f>E4078/SUM(E$2:E$4165)</f>
        <v/>
      </c>
      <c r="H4078" s="14">
        <f>H4077+G4078</f>
        <v/>
      </c>
      <c r="I4078" s="5">
        <f>IF(H4078&lt;=p_rot_a,"A",IF(H4078&lt;=p_rot_b,"B","C"))</f>
        <v/>
      </c>
      <c r="J4078" s="5" t="inlineStr">
        <is>
          <t>NO</t>
        </is>
      </c>
    </row>
    <row r="4079">
      <c r="A4079" s="5" t="inlineStr">
        <is>
          <t>73216</t>
        </is>
      </c>
      <c r="B4079" s="5" t="inlineStr">
        <is>
          <t>TAPON HULE REDONDO 1 1/4</t>
        </is>
      </c>
      <c r="C4079" s="5" t="inlineStr">
        <is>
          <t>FERRETERIA GENERAL</t>
        </is>
      </c>
      <c r="D4079" s="11" t="n">
        <v>5</v>
      </c>
      <c r="E4079" s="12" t="n">
        <v>220.65</v>
      </c>
      <c r="F4079" s="12" t="n">
        <v>442.5</v>
      </c>
      <c r="G4079" s="14">
        <f>E4079/SUM(E$2:E$4165)</f>
        <v/>
      </c>
      <c r="H4079" s="14">
        <f>H4078+G4079</f>
        <v/>
      </c>
      <c r="I4079" s="5">
        <f>IF(H4079&lt;=p_rot_a,"A",IF(H4079&lt;=p_rot_b,"B","C"))</f>
        <v/>
      </c>
      <c r="J4079" s="5" t="inlineStr">
        <is>
          <t>NO</t>
        </is>
      </c>
    </row>
    <row r="4080">
      <c r="A4080" s="5" t="inlineStr">
        <is>
          <t>12900</t>
        </is>
      </c>
      <c r="B4080" s="5" t="inlineStr">
        <is>
          <t>CONECTOR EMT 3/4 PRESION</t>
        </is>
      </c>
      <c r="C4080" s="5" t="inlineStr">
        <is>
          <t>ACCESORIOS ELECTRICOS Y CABLES</t>
        </is>
      </c>
      <c r="D4080" s="11" t="n">
        <v>1</v>
      </c>
      <c r="E4080" s="12" t="n">
        <v>218.54</v>
      </c>
      <c r="F4080" s="12" t="n">
        <v>627.9400000000001</v>
      </c>
      <c r="G4080" s="14">
        <f>E4080/SUM(E$2:E$4165)</f>
        <v/>
      </c>
      <c r="H4080" s="14">
        <f>H4079+G4080</f>
        <v/>
      </c>
      <c r="I4080" s="5">
        <f>IF(H4080&lt;=p_rot_a,"A",IF(H4080&lt;=p_rot_b,"B","C"))</f>
        <v/>
      </c>
      <c r="J4080" s="5" t="inlineStr">
        <is>
          <t>NO</t>
        </is>
      </c>
    </row>
    <row r="4081">
      <c r="A4081" s="5" t="inlineStr">
        <is>
          <t>9739</t>
        </is>
      </c>
      <c r="B4081" s="5" t="inlineStr">
        <is>
          <t>BARRA ROSCADA 1/4 X 36</t>
        </is>
      </c>
      <c r="C4081" s="5" t="inlineStr">
        <is>
          <t>TORNILLERIA</t>
        </is>
      </c>
      <c r="D4081" s="11" t="n">
        <v>1</v>
      </c>
      <c r="E4081" s="12" t="n">
        <v>198.14</v>
      </c>
      <c r="F4081" s="12" t="n">
        <v>396.28</v>
      </c>
      <c r="G4081" s="14">
        <f>E4081/SUM(E$2:E$4165)</f>
        <v/>
      </c>
      <c r="H4081" s="14">
        <f>H4080+G4081</f>
        <v/>
      </c>
      <c r="I4081" s="5">
        <f>IF(H4081&lt;=p_rot_a,"A",IF(H4081&lt;=p_rot_b,"B","C"))</f>
        <v/>
      </c>
      <c r="J4081" s="5" t="inlineStr">
        <is>
          <t>NO</t>
        </is>
      </c>
    </row>
    <row r="4082">
      <c r="A4082" s="5" t="inlineStr">
        <is>
          <t>474</t>
        </is>
      </c>
      <c r="B4082" s="5" t="inlineStr">
        <is>
          <t>REDUCCION PVC 3/4 X 1</t>
        </is>
      </c>
      <c r="C4082" s="5" t="inlineStr">
        <is>
          <t>TUBERIA PVC, CANOAS Y ACCESORIOS</t>
        </is>
      </c>
      <c r="D4082" s="11" t="n">
        <v>1</v>
      </c>
      <c r="E4082" s="12" t="n">
        <v>188.91</v>
      </c>
      <c r="F4082" s="12" t="n">
        <v>530.97</v>
      </c>
      <c r="G4082" s="14">
        <f>E4082/SUM(E$2:E$4165)</f>
        <v/>
      </c>
      <c r="H4082" s="14">
        <f>H4081+G4082</f>
        <v/>
      </c>
      <c r="I4082" s="5">
        <f>IF(H4082&lt;=p_rot_a,"A",IF(H4082&lt;=p_rot_b,"B","C"))</f>
        <v/>
      </c>
      <c r="J4082" s="5" t="inlineStr">
        <is>
          <t>NO</t>
        </is>
      </c>
    </row>
    <row r="4083">
      <c r="A4083" s="5" t="inlineStr">
        <is>
          <t>351100300992685</t>
        </is>
      </c>
      <c r="B4083" s="5" t="inlineStr">
        <is>
          <t>TORNILLO CARROCERIA 3/8 X 2</t>
        </is>
      </c>
      <c r="C4083" s="5" t="inlineStr">
        <is>
          <t>TORNILLERIA</t>
        </is>
      </c>
      <c r="D4083" s="11" t="n">
        <v>4</v>
      </c>
      <c r="E4083" s="12" t="n">
        <v>186.36</v>
      </c>
      <c r="F4083" s="12" t="n">
        <v>372.72</v>
      </c>
      <c r="G4083" s="14">
        <f>E4083/SUM(E$2:E$4165)</f>
        <v/>
      </c>
      <c r="H4083" s="14">
        <f>H4082+G4083</f>
        <v/>
      </c>
      <c r="I4083" s="5">
        <f>IF(H4083&lt;=p_rot_a,"A",IF(H4083&lt;=p_rot_b,"B","C"))</f>
        <v/>
      </c>
      <c r="J4083" s="5" t="inlineStr">
        <is>
          <t>NO</t>
        </is>
      </c>
    </row>
    <row r="4084">
      <c r="A4084" s="5" t="inlineStr">
        <is>
          <t>9718</t>
        </is>
      </c>
      <c r="B4084" s="5" t="inlineStr">
        <is>
          <t>TORNILLO HEXAGONAL 5/16 X 5</t>
        </is>
      </c>
      <c r="C4084" s="5" t="inlineStr">
        <is>
          <t>TORNILLERIA</t>
        </is>
      </c>
      <c r="D4084" s="11" t="n">
        <v>8</v>
      </c>
      <c r="E4084" s="12" t="n">
        <v>182.14</v>
      </c>
      <c r="F4084" s="12" t="n">
        <v>2003.52</v>
      </c>
      <c r="G4084" s="14">
        <f>E4084/SUM(E$2:E$4165)</f>
        <v/>
      </c>
      <c r="H4084" s="14">
        <f>H4083+G4084</f>
        <v/>
      </c>
      <c r="I4084" s="5">
        <f>IF(H4084&lt;=p_rot_a,"A",IF(H4084&lt;=p_rot_b,"B","C"))</f>
        <v/>
      </c>
      <c r="J4084" s="5" t="inlineStr">
        <is>
          <t>NO</t>
        </is>
      </c>
    </row>
    <row r="4085">
      <c r="A4085" s="5" t="inlineStr">
        <is>
          <t>351100300992688</t>
        </is>
      </c>
      <c r="B4085" s="5" t="inlineStr">
        <is>
          <t>TORNILLO CARROCERIA 3/8 X 11/2</t>
        </is>
      </c>
      <c r="C4085" s="5" t="inlineStr">
        <is>
          <t>TORNILLERIA</t>
        </is>
      </c>
      <c r="D4085" s="11" t="n">
        <v>4</v>
      </c>
      <c r="E4085" s="12" t="n">
        <v>174.08</v>
      </c>
      <c r="F4085" s="12" t="n">
        <v>348.16</v>
      </c>
      <c r="G4085" s="14">
        <f>E4085/SUM(E$2:E$4165)</f>
        <v/>
      </c>
      <c r="H4085" s="14">
        <f>H4084+G4085</f>
        <v/>
      </c>
      <c r="I4085" s="5">
        <f>IF(H4085&lt;=p_rot_a,"A",IF(H4085&lt;=p_rot_b,"B","C"))</f>
        <v/>
      </c>
      <c r="J4085" s="5" t="inlineStr">
        <is>
          <t>NO</t>
        </is>
      </c>
    </row>
    <row r="4086">
      <c r="A4086" s="5" t="inlineStr">
        <is>
          <t>72273</t>
        </is>
      </c>
      <c r="B4086" s="5" t="inlineStr">
        <is>
          <t>TAPON PVC 1 1/4</t>
        </is>
      </c>
      <c r="C4086" s="5" t="inlineStr">
        <is>
          <t>TUBERIA PVC, CANOAS Y ACCESORIOS</t>
        </is>
      </c>
      <c r="D4086" s="11" t="n">
        <v>1</v>
      </c>
      <c r="E4086" s="12" t="n">
        <v>167.84</v>
      </c>
      <c r="F4086" s="12" t="n">
        <v>676.46</v>
      </c>
      <c r="G4086" s="14">
        <f>E4086/SUM(E$2:E$4165)</f>
        <v/>
      </c>
      <c r="H4086" s="14">
        <f>H4085+G4086</f>
        <v/>
      </c>
      <c r="I4086" s="5">
        <f>IF(H4086&lt;=p_rot_a,"A",IF(H4086&lt;=p_rot_b,"B","C"))</f>
        <v/>
      </c>
      <c r="J4086" s="5" t="inlineStr">
        <is>
          <t>NO</t>
        </is>
      </c>
    </row>
    <row r="4087">
      <c r="A4087" s="5" t="inlineStr">
        <is>
          <t>73129</t>
        </is>
      </c>
      <c r="B4087" s="5" t="inlineStr">
        <is>
          <t>TERMINAL OJO 35-50AMP</t>
        </is>
      </c>
      <c r="C4087" s="5" t="inlineStr">
        <is>
          <t>ACCESORIOS ELECTRICOS Y CABLES</t>
        </is>
      </c>
      <c r="D4087" s="11" t="n">
        <v>2</v>
      </c>
      <c r="E4087" s="12" t="n">
        <v>162.94</v>
      </c>
      <c r="F4087" s="12" t="n">
        <v>495.58</v>
      </c>
      <c r="G4087" s="14">
        <f>E4087/SUM(E$2:E$4165)</f>
        <v/>
      </c>
      <c r="H4087" s="14">
        <f>H4086+G4087</f>
        <v/>
      </c>
      <c r="I4087" s="5">
        <f>IF(H4087&lt;=p_rot_a,"A",IF(H4087&lt;=p_rot_b,"B","C"))</f>
        <v/>
      </c>
      <c r="J4087" s="5" t="inlineStr">
        <is>
          <t>NO</t>
        </is>
      </c>
    </row>
    <row r="4088">
      <c r="A4088" s="5" t="inlineStr">
        <is>
          <t>111351</t>
        </is>
      </c>
      <c r="B4088" s="5" t="inlineStr">
        <is>
          <t>COPA METAL CACHERA FREGADERO H189</t>
        </is>
      </c>
      <c r="C4088" s="5" t="inlineStr">
        <is>
          <t>GRIFERIA - ACC. BAÑO Y COCINA</t>
        </is>
      </c>
      <c r="D4088" s="11" t="n">
        <v>1</v>
      </c>
      <c r="E4088" s="12" t="n">
        <v>158.61</v>
      </c>
      <c r="F4088" s="12" t="n">
        <v>530.97</v>
      </c>
      <c r="G4088" s="14">
        <f>E4088/SUM(E$2:E$4165)</f>
        <v/>
      </c>
      <c r="H4088" s="14">
        <f>H4087+G4088</f>
        <v/>
      </c>
      <c r="I4088" s="5">
        <f>IF(H4088&lt;=p_rot_a,"A",IF(H4088&lt;=p_rot_b,"B","C"))</f>
        <v/>
      </c>
      <c r="J4088" s="5" t="inlineStr">
        <is>
          <t>NO</t>
        </is>
      </c>
    </row>
    <row r="4089">
      <c r="A4089" s="5" t="inlineStr">
        <is>
          <t>435992910</t>
        </is>
      </c>
      <c r="B4089" s="5" t="inlineStr">
        <is>
          <t>ACCESORIO TAPA TERMINAL E PARA LUZ LED POR METRO WELLMAX ENDCAP-D 12MM</t>
        </is>
      </c>
      <c r="C4089" s="5" t="inlineStr">
        <is>
          <t>ACCESORIOS ELECTRICOS Y CABLES</t>
        </is>
      </c>
      <c r="D4089" s="11" t="n">
        <v>2</v>
      </c>
      <c r="E4089" s="12" t="n">
        <v>147.39</v>
      </c>
      <c r="F4089" s="12" t="n">
        <v>210.18</v>
      </c>
      <c r="G4089" s="14">
        <f>E4089/SUM(E$2:E$4165)</f>
        <v/>
      </c>
      <c r="H4089" s="14">
        <f>H4088+G4089</f>
        <v/>
      </c>
      <c r="I4089" s="5">
        <f>IF(H4089&lt;=p_rot_a,"A",IF(H4089&lt;=p_rot_b,"B","C"))</f>
        <v/>
      </c>
      <c r="J4089" s="5" t="inlineStr">
        <is>
          <t>NO</t>
        </is>
      </c>
    </row>
    <row r="4090">
      <c r="A4090" s="5" t="inlineStr">
        <is>
          <t>30189</t>
        </is>
      </c>
      <c r="B4090" s="5" t="inlineStr">
        <is>
          <t>FUSIBLE AUTOMOTRIZ 5 AMP</t>
        </is>
      </c>
      <c r="C4090" s="5" t="inlineStr">
        <is>
          <t>ACCESORIOS ELECTRICOS Y CABLES</t>
        </is>
      </c>
      <c r="D4090" s="11" t="n">
        <v>5</v>
      </c>
      <c r="E4090" s="12" t="n">
        <v>147.2</v>
      </c>
      <c r="F4090" s="12" t="n">
        <v>221.25</v>
      </c>
      <c r="G4090" s="14">
        <f>E4090/SUM(E$2:E$4165)</f>
        <v/>
      </c>
      <c r="H4090" s="14">
        <f>H4089+G4090</f>
        <v/>
      </c>
      <c r="I4090" s="5">
        <f>IF(H4090&lt;=p_rot_a,"A",IF(H4090&lt;=p_rot_b,"B","C"))</f>
        <v/>
      </c>
      <c r="J4090" s="5" t="inlineStr">
        <is>
          <t>NO</t>
        </is>
      </c>
    </row>
    <row r="4091">
      <c r="A4091" s="5" t="inlineStr">
        <is>
          <t>9290</t>
        </is>
      </c>
      <c r="B4091" s="5" t="inlineStr">
        <is>
          <t>CODO 1/2 X 45 HG</t>
        </is>
      </c>
      <c r="C4091" s="5" t="inlineStr">
        <is>
          <t>TUBERIA PVC, CANOAS Y ACCESORIOS</t>
        </is>
      </c>
      <c r="D4091" s="11" t="n">
        <v>4</v>
      </c>
      <c r="E4091" s="12" t="n">
        <v>144.81</v>
      </c>
      <c r="F4091" s="12" t="n">
        <v>1592.92</v>
      </c>
      <c r="G4091" s="14">
        <f>E4091/SUM(E$2:E$4165)</f>
        <v/>
      </c>
      <c r="H4091" s="14">
        <f>H4090+G4091</f>
        <v/>
      </c>
      <c r="I4091" s="5">
        <f>IF(H4091&lt;=p_rot_a,"A",IF(H4091&lt;=p_rot_b,"B","C"))</f>
        <v/>
      </c>
      <c r="J4091" s="5" t="inlineStr">
        <is>
          <t>NO</t>
        </is>
      </c>
    </row>
    <row r="4092">
      <c r="A4092" s="5" t="inlineStr">
        <is>
          <t>74061</t>
        </is>
      </c>
      <c r="B4092" s="5" t="inlineStr">
        <is>
          <t>CUBO HEXAGONAL 13MM</t>
        </is>
      </c>
      <c r="C4092" s="5" t="inlineStr">
        <is>
          <t>FERRETERIA GENERAL</t>
        </is>
      </c>
      <c r="D4092" s="11" t="n">
        <v>1</v>
      </c>
      <c r="E4092" s="12" t="n">
        <v>123.43</v>
      </c>
      <c r="F4092" s="12" t="n">
        <v>530.97</v>
      </c>
      <c r="G4092" s="14">
        <f>E4092/SUM(E$2:E$4165)</f>
        <v/>
      </c>
      <c r="H4092" s="14">
        <f>H4091+G4092</f>
        <v/>
      </c>
      <c r="I4092" s="5">
        <f>IF(H4092&lt;=p_rot_a,"A",IF(H4092&lt;=p_rot_b,"B","C"))</f>
        <v/>
      </c>
      <c r="J4092" s="5" t="inlineStr">
        <is>
          <t>NO</t>
        </is>
      </c>
    </row>
    <row r="4093">
      <c r="A4093" s="5" t="inlineStr">
        <is>
          <t>30188</t>
        </is>
      </c>
      <c r="B4093" s="5" t="inlineStr">
        <is>
          <t>FUSIBLE AUTOMOTRIZ 20 AMP</t>
        </is>
      </c>
      <c r="C4093" s="5" t="inlineStr">
        <is>
          <t>ACCESORIOS ELECTRICOS Y CABLES</t>
        </is>
      </c>
      <c r="D4093" s="11" t="n">
        <v>5</v>
      </c>
      <c r="E4093" s="12" t="n">
        <v>107.3</v>
      </c>
      <c r="F4093" s="12" t="n">
        <v>221.25</v>
      </c>
      <c r="G4093" s="14">
        <f>E4093/SUM(E$2:E$4165)</f>
        <v/>
      </c>
      <c r="H4093" s="14">
        <f>H4092+G4093</f>
        <v/>
      </c>
      <c r="I4093" s="5">
        <f>IF(H4093&lt;=p_rot_a,"A",IF(H4093&lt;=p_rot_b,"B","C"))</f>
        <v/>
      </c>
      <c r="J4093" s="5" t="inlineStr">
        <is>
          <t>NO</t>
        </is>
      </c>
    </row>
    <row r="4094">
      <c r="A4094" s="5" t="inlineStr">
        <is>
          <t>72517</t>
        </is>
      </c>
      <c r="B4094" s="5" t="inlineStr">
        <is>
          <t>NIPLE 1/2 X 41/2 GALVANIZADO</t>
        </is>
      </c>
      <c r="C4094" s="5" t="inlineStr">
        <is>
          <t>FERRETERIA GENERAL</t>
        </is>
      </c>
      <c r="D4094" s="11" t="n">
        <v>2</v>
      </c>
      <c r="E4094" s="12" t="n">
        <v>84.45999999999999</v>
      </c>
      <c r="F4094" s="12" t="n">
        <v>796.46</v>
      </c>
      <c r="G4094" s="14">
        <f>E4094/SUM(E$2:E$4165)</f>
        <v/>
      </c>
      <c r="H4094" s="14">
        <f>H4093+G4094</f>
        <v/>
      </c>
      <c r="I4094" s="5">
        <f>IF(H4094&lt;=p_rot_a,"A",IF(H4094&lt;=p_rot_b,"B","C"))</f>
        <v/>
      </c>
      <c r="J4094" s="5" t="inlineStr">
        <is>
          <t>NO</t>
        </is>
      </c>
    </row>
    <row r="4095">
      <c r="A4095" s="5" t="inlineStr">
        <is>
          <t>30674</t>
        </is>
      </c>
      <c r="B4095" s="5" t="inlineStr">
        <is>
          <t>CONECTOR MODULAR RJ11</t>
        </is>
      </c>
      <c r="C4095" s="5" t="inlineStr">
        <is>
          <t>ACCESORIOS ELECTRICOS Y CABLES</t>
        </is>
      </c>
      <c r="D4095" s="11" t="n">
        <v>5</v>
      </c>
      <c r="E4095" s="12" t="n">
        <v>65.65000000000001</v>
      </c>
      <c r="F4095" s="12" t="n">
        <v>229.76</v>
      </c>
      <c r="G4095" s="14">
        <f>E4095/SUM(E$2:E$4165)</f>
        <v/>
      </c>
      <c r="H4095" s="14">
        <f>H4094+G4095</f>
        <v/>
      </c>
      <c r="I4095" s="5">
        <f>IF(H4095&lt;=p_rot_a,"A",IF(H4095&lt;=p_rot_b,"B","C"))</f>
        <v/>
      </c>
      <c r="J4095" s="5" t="inlineStr">
        <is>
          <t>NO</t>
        </is>
      </c>
    </row>
    <row r="4096">
      <c r="A4096" s="5" t="inlineStr">
        <is>
          <t>56436</t>
        </is>
      </c>
      <c r="B4096" s="5" t="inlineStr">
        <is>
          <t>TUERCA 1/2</t>
        </is>
      </c>
      <c r="C4096" s="5" t="inlineStr">
        <is>
          <t>TORNILLERIA</t>
        </is>
      </c>
      <c r="D4096" s="11" t="n">
        <v>5</v>
      </c>
      <c r="E4096" s="12" t="n">
        <v>52.54</v>
      </c>
      <c r="F4096" s="12" t="n">
        <v>221.24</v>
      </c>
      <c r="G4096" s="14">
        <f>E4096/SUM(E$2:E$4165)</f>
        <v/>
      </c>
      <c r="H4096" s="14">
        <f>H4095+G4096</f>
        <v/>
      </c>
      <c r="I4096" s="5">
        <f>IF(H4096&lt;=p_rot_a,"A",IF(H4096&lt;=p_rot_b,"B","C"))</f>
        <v/>
      </c>
      <c r="J4096" s="5" t="inlineStr">
        <is>
          <t>NO</t>
        </is>
      </c>
    </row>
    <row r="4097">
      <c r="A4097" s="5" t="inlineStr">
        <is>
          <t>30191</t>
        </is>
      </c>
      <c r="B4097" s="5" t="inlineStr">
        <is>
          <t>FUSIBLE AUTOMOTRIZ 15 AMP</t>
        </is>
      </c>
      <c r="C4097" s="5" t="inlineStr">
        <is>
          <t>ACCESORIOS ELECTRICOS Y CABLES</t>
        </is>
      </c>
      <c r="D4097" s="11" t="n">
        <v>2</v>
      </c>
      <c r="E4097" s="12" t="n">
        <v>43.92</v>
      </c>
      <c r="F4097" s="12" t="n">
        <v>88.5</v>
      </c>
      <c r="G4097" s="14">
        <f>E4097/SUM(E$2:E$4165)</f>
        <v/>
      </c>
      <c r="H4097" s="14">
        <f>H4096+G4097</f>
        <v/>
      </c>
      <c r="I4097" s="5">
        <f>IF(H4097&lt;=p_rot_a,"A",IF(H4097&lt;=p_rot_b,"B","C"))</f>
        <v/>
      </c>
      <c r="J4097" s="5" t="inlineStr">
        <is>
          <t>NO</t>
        </is>
      </c>
    </row>
    <row r="4098">
      <c r="A4098" s="5" t="inlineStr">
        <is>
          <t>90600</t>
        </is>
      </c>
      <c r="B4098" s="5" t="inlineStr">
        <is>
          <t>TORNILLO HEXAGONAL 5/16 X 4</t>
        </is>
      </c>
      <c r="C4098" s="5" t="inlineStr">
        <is>
          <t>TORNILLERIA</t>
        </is>
      </c>
      <c r="D4098" s="11" t="n">
        <v>20</v>
      </c>
      <c r="E4098" s="12" t="n">
        <v>35.4</v>
      </c>
      <c r="F4098" s="12" t="n">
        <v>2035.4</v>
      </c>
      <c r="G4098" s="14">
        <f>E4098/SUM(E$2:E$4165)</f>
        <v/>
      </c>
      <c r="H4098" s="14">
        <f>H4097+G4098</f>
        <v/>
      </c>
      <c r="I4098" s="5">
        <f>IF(H4098&lt;=p_rot_a,"A",IF(H4098&lt;=p_rot_b,"B","C"))</f>
        <v/>
      </c>
      <c r="J4098" s="5" t="inlineStr">
        <is>
          <t>NO</t>
        </is>
      </c>
    </row>
    <row r="4099">
      <c r="A4099" s="5" t="inlineStr">
        <is>
          <t>220400</t>
        </is>
      </c>
      <c r="B4099" s="5" t="inlineStr">
        <is>
          <t>2DA TUBO PVC 1/2 PARED DELGADA SEGUNDA</t>
        </is>
      </c>
      <c r="C4099" s="5" t="inlineStr">
        <is>
          <t>TUBERIA PVC, CANOAS Y ACCESORIOS</t>
        </is>
      </c>
      <c r="D4099" s="11" t="n">
        <v>2</v>
      </c>
      <c r="E4099" s="12" t="n">
        <v>20.08</v>
      </c>
      <c r="F4099" s="12" t="n">
        <v>2028.08</v>
      </c>
      <c r="G4099" s="14">
        <f>E4099/SUM(E$2:E$4165)</f>
        <v/>
      </c>
      <c r="H4099" s="14">
        <f>H4098+G4099</f>
        <v/>
      </c>
      <c r="I4099" s="5">
        <f>IF(H4099&lt;=p_rot_a,"A",IF(H4099&lt;=p_rot_b,"B","C"))</f>
        <v/>
      </c>
      <c r="J4099" s="5" t="inlineStr">
        <is>
          <t>NO</t>
        </is>
      </c>
    </row>
    <row r="4100">
      <c r="A4100" s="5" t="inlineStr">
        <is>
          <t>351100300990818</t>
        </is>
      </c>
      <c r="B4100" s="5" t="inlineStr">
        <is>
          <t>TORNILLO METAL 6 X 1/2</t>
        </is>
      </c>
      <c r="C4100" s="5" t="inlineStr">
        <is>
          <t>TORNILLERIA</t>
        </is>
      </c>
      <c r="D4100" s="11" t="n">
        <v>2</v>
      </c>
      <c r="E4100" s="12" t="n">
        <v>2.89</v>
      </c>
      <c r="F4100" s="12" t="n">
        <v>9.300000000000001</v>
      </c>
      <c r="G4100" s="14">
        <f>E4100/SUM(E$2:E$4165)</f>
        <v/>
      </c>
      <c r="H4100" s="14">
        <f>H4099+G4100</f>
        <v/>
      </c>
      <c r="I4100" s="5">
        <f>IF(H4100&lt;=p_rot_a,"A",IF(H4100&lt;=p_rot_b,"B","C"))</f>
        <v/>
      </c>
      <c r="J4100" s="5" t="inlineStr">
        <is>
          <t>NO</t>
        </is>
      </c>
    </row>
    <row r="4101">
      <c r="A4101" s="5" t="inlineStr">
        <is>
          <t>0881</t>
        </is>
      </c>
      <c r="B4101" s="5" t="inlineStr">
        <is>
          <t>TOTAL PISTOLA PINTAR ALTA 20V TSGLI20041 + SET 2 BATERIAS 4AMP Y CARGADOR UTFGCPK2013</t>
        </is>
      </c>
      <c r="C4101" s="5" t="inlineStr">
        <is>
          <t>HERRAMIENTA ELECTRICA</t>
        </is>
      </c>
      <c r="D4101" s="11" t="n">
        <v>0</v>
      </c>
      <c r="E4101" s="12" t="n">
        <v>0</v>
      </c>
      <c r="F4101" s="12" t="n">
        <v>0</v>
      </c>
      <c r="G4101" s="14">
        <f>E4101/SUM(E$2:E$4165)</f>
        <v/>
      </c>
      <c r="H4101" s="14">
        <f>H4100+G4101</f>
        <v/>
      </c>
      <c r="I4101" s="5">
        <f>IF(H4101&lt;=p_rot_a,"A",IF(H4101&lt;=p_rot_b,"B","C"))</f>
        <v/>
      </c>
      <c r="J4101" s="5" t="inlineStr">
        <is>
          <t>NO</t>
        </is>
      </c>
    </row>
    <row r="4102">
      <c r="A4102" s="5" t="inlineStr">
        <is>
          <t>100</t>
        </is>
      </c>
      <c r="B4102" s="5" t="inlineStr">
        <is>
          <t>INTACO MAXI EMPASTE EXTRA LISTO BLANCO EXTERIOR PT1493</t>
        </is>
      </c>
      <c r="C4102" s="5" t="inlineStr">
        <is>
          <t>ACCESORIOS ELECTRICOS Y CABLES</t>
        </is>
      </c>
      <c r="D4102" s="11" t="n">
        <v>0</v>
      </c>
      <c r="E4102" s="12" t="n">
        <v>0</v>
      </c>
      <c r="F4102" s="12" t="n">
        <v>0</v>
      </c>
      <c r="G4102" s="14">
        <f>E4102/SUM(E$2:E$4165)</f>
        <v/>
      </c>
      <c r="H4102" s="14">
        <f>H4101+G4102</f>
        <v/>
      </c>
      <c r="I4102" s="5">
        <f>IF(H4102&lt;=p_rot_a,"A",IF(H4102&lt;=p_rot_b,"B","C"))</f>
        <v/>
      </c>
      <c r="J4102" s="5" t="inlineStr">
        <is>
          <t>NO</t>
        </is>
      </c>
    </row>
    <row r="4103">
      <c r="A4103" s="5" t="inlineStr">
        <is>
          <t>25</t>
        </is>
      </c>
      <c r="B4103" s="5" t="inlineStr">
        <is>
          <t>PINO CORNISA ANCHA 3.20MTS</t>
        </is>
      </c>
      <c r="C4103" s="5" t="inlineStr">
        <is>
          <t>SIN CATEGORIA</t>
        </is>
      </c>
      <c r="D4103" s="11" t="n">
        <v>0</v>
      </c>
      <c r="E4103" s="12" t="n">
        <v>0</v>
      </c>
      <c r="F4103" s="12" t="n">
        <v>0</v>
      </c>
      <c r="G4103" s="14">
        <f>E4103/SUM(E$2:E$4165)</f>
        <v/>
      </c>
      <c r="H4103" s="14">
        <f>H4102+G4103</f>
        <v/>
      </c>
      <c r="I4103" s="5">
        <f>IF(H4103&lt;=p_rot_a,"A",IF(H4103&lt;=p_rot_b,"B","C"))</f>
        <v/>
      </c>
      <c r="J4103" s="5" t="inlineStr">
        <is>
          <t>NO</t>
        </is>
      </c>
    </row>
    <row r="4104">
      <c r="A4104" s="5" t="inlineStr">
        <is>
          <t>26</t>
        </is>
      </c>
      <c r="B4104" s="5" t="inlineStr">
        <is>
          <t>PINO CORNISA ANGOSTA 3.20MTS</t>
        </is>
      </c>
      <c r="C4104" s="5" t="inlineStr">
        <is>
          <t>SIN CATEGORIA</t>
        </is>
      </c>
      <c r="D4104" s="11" t="n">
        <v>0</v>
      </c>
      <c r="E4104" s="12" t="n">
        <v>0</v>
      </c>
      <c r="F4104" s="12" t="n">
        <v>0</v>
      </c>
      <c r="G4104" s="14">
        <f>E4104/SUM(E$2:E$4165)</f>
        <v/>
      </c>
      <c r="H4104" s="14">
        <f>H4103+G4104</f>
        <v/>
      </c>
      <c r="I4104" s="5">
        <f>IF(H4104&lt;=p_rot_a,"A",IF(H4104&lt;=p_rot_b,"B","C"))</f>
        <v/>
      </c>
      <c r="J4104" s="5" t="inlineStr">
        <is>
          <t>NO</t>
        </is>
      </c>
    </row>
    <row r="4105">
      <c r="A4105" s="5" t="inlineStr">
        <is>
          <t>30185</t>
        </is>
      </c>
      <c r="B4105" s="5" t="inlineStr">
        <is>
          <t>FUSIBLE AUTOMOTRIZ 25 AMP</t>
        </is>
      </c>
      <c r="C4105" s="5" t="inlineStr">
        <is>
          <t>ACCESORIOS ELECTRICOS Y CABLES</t>
        </is>
      </c>
      <c r="D4105" s="11" t="n">
        <v>0</v>
      </c>
      <c r="E4105" s="12" t="n">
        <v>0</v>
      </c>
      <c r="F4105" s="12" t="n">
        <v>0</v>
      </c>
      <c r="G4105" s="14">
        <f>E4105/SUM(E$2:E$4165)</f>
        <v/>
      </c>
      <c r="H4105" s="14">
        <f>H4104+G4105</f>
        <v/>
      </c>
      <c r="I4105" s="5">
        <f>IF(H4105&lt;=p_rot_a,"A",IF(H4105&lt;=p_rot_b,"B","C"))</f>
        <v/>
      </c>
      <c r="J4105" s="5" t="inlineStr">
        <is>
          <t>NO</t>
        </is>
      </c>
    </row>
    <row r="4106">
      <c r="A4106" s="5" t="inlineStr">
        <is>
          <t>351100300990544</t>
        </is>
      </c>
      <c r="B4106" s="5" t="inlineStr">
        <is>
          <t xml:space="preserve">PERLING 2X6 1.80 GALVA </t>
        </is>
      </c>
      <c r="C4106" s="5" t="inlineStr">
        <is>
          <t>TUBERIA INDUSTRIAL, HIERROS PLANOS Y CORRUGADOS</t>
        </is>
      </c>
      <c r="D4106" s="11" t="n">
        <v>0</v>
      </c>
      <c r="E4106" s="12" t="n">
        <v>0</v>
      </c>
      <c r="F4106" s="12" t="n">
        <v>0</v>
      </c>
      <c r="G4106" s="14">
        <f>E4106/SUM(E$2:E$4165)</f>
        <v/>
      </c>
      <c r="H4106" s="14">
        <f>H4105+G4106</f>
        <v/>
      </c>
      <c r="I4106" s="5">
        <f>IF(H4106&lt;=p_rot_a,"A",IF(H4106&lt;=p_rot_b,"B","C"))</f>
        <v/>
      </c>
      <c r="J4106" s="5" t="inlineStr">
        <is>
          <t>NO</t>
        </is>
      </c>
    </row>
    <row r="4107">
      <c r="A4107" s="5" t="inlineStr">
        <is>
          <t>351100300990673</t>
        </is>
      </c>
      <c r="B4107" s="5" t="inlineStr">
        <is>
          <t>SEMILLA DE ALBAHACA SUPLIJARDINES</t>
        </is>
      </c>
      <c r="C4107" s="5" t="inlineStr">
        <is>
          <t>FERRETERIA GENERAL</t>
        </is>
      </c>
      <c r="D4107" s="11" t="n">
        <v>0</v>
      </c>
      <c r="E4107" s="12" t="n">
        <v>0</v>
      </c>
      <c r="F4107" s="12" t="n">
        <v>0</v>
      </c>
      <c r="G4107" s="14">
        <f>E4107/SUM(E$2:E$4165)</f>
        <v/>
      </c>
      <c r="H4107" s="14">
        <f>H4106+G4107</f>
        <v/>
      </c>
      <c r="I4107" s="5">
        <f>IF(H4107&lt;=p_rot_a,"A",IF(H4107&lt;=p_rot_b,"B","C"))</f>
        <v/>
      </c>
      <c r="J4107" s="5" t="inlineStr">
        <is>
          <t>NO</t>
        </is>
      </c>
    </row>
    <row r="4108">
      <c r="A4108" s="5" t="inlineStr">
        <is>
          <t>351100300990736</t>
        </is>
      </c>
      <c r="B4108" s="5" t="inlineStr">
        <is>
          <t>SEMIDURO 1X4 PIEZA DE 4 VARAS</t>
        </is>
      </c>
      <c r="C4108" s="5" t="inlineStr">
        <is>
          <t>SEMIDURO</t>
        </is>
      </c>
      <c r="D4108" s="11" t="n">
        <v>0</v>
      </c>
      <c r="E4108" s="12" t="n">
        <v>0</v>
      </c>
      <c r="F4108" s="12" t="n">
        <v>0</v>
      </c>
      <c r="G4108" s="14">
        <f>E4108/SUM(E$2:E$4165)</f>
        <v/>
      </c>
      <c r="H4108" s="14">
        <f>H4107+G4108</f>
        <v/>
      </c>
      <c r="I4108" s="5">
        <f>IF(H4108&lt;=p_rot_a,"A",IF(H4108&lt;=p_rot_b,"B","C"))</f>
        <v/>
      </c>
      <c r="J4108" s="5" t="inlineStr">
        <is>
          <t>NO</t>
        </is>
      </c>
    </row>
    <row r="4109">
      <c r="A4109" s="5" t="inlineStr">
        <is>
          <t>351100300991095</t>
        </is>
      </c>
      <c r="B4109" s="5" t="inlineStr">
        <is>
          <t>FACHALETA OMICRON 9.   31X56 1.39M2</t>
        </is>
      </c>
      <c r="C4109" s="5" t="inlineStr">
        <is>
          <t>SIN CATEGORIA</t>
        </is>
      </c>
      <c r="D4109" s="11" t="n">
        <v>0</v>
      </c>
      <c r="E4109" s="12" t="n">
        <v>0</v>
      </c>
      <c r="F4109" s="12" t="n">
        <v>0</v>
      </c>
      <c r="G4109" s="14">
        <f>E4109/SUM(E$2:E$4165)</f>
        <v/>
      </c>
      <c r="H4109" s="14">
        <f>H4108+G4109</f>
        <v/>
      </c>
      <c r="I4109" s="5">
        <f>IF(H4109&lt;=p_rot_a,"A",IF(H4109&lt;=p_rot_b,"B","C"))</f>
        <v/>
      </c>
      <c r="J4109" s="5" t="inlineStr">
        <is>
          <t>NO</t>
        </is>
      </c>
    </row>
    <row r="4110">
      <c r="A4110" s="5" t="inlineStr">
        <is>
          <t>351100300991485</t>
        </is>
      </c>
      <c r="B4110" s="5" t="inlineStr">
        <is>
          <t>AQUA PLUS LLAVE CHORRO BRONCE MANGO ROJO 102</t>
        </is>
      </c>
      <c r="C4110" s="5" t="inlineStr">
        <is>
          <t>SIN CATEGORIA</t>
        </is>
      </c>
      <c r="D4110" s="11" t="n">
        <v>0</v>
      </c>
      <c r="E4110" s="12" t="n">
        <v>0</v>
      </c>
      <c r="F4110" s="12" t="n">
        <v>0</v>
      </c>
      <c r="G4110" s="14">
        <f>E4110/SUM(E$2:E$4165)</f>
        <v/>
      </c>
      <c r="H4110" s="14">
        <f>H4109+G4110</f>
        <v/>
      </c>
      <c r="I4110" s="5">
        <f>IF(H4110&lt;=p_rot_a,"A",IF(H4110&lt;=p_rot_b,"B","C"))</f>
        <v/>
      </c>
      <c r="J4110" s="5" t="inlineStr">
        <is>
          <t>NO</t>
        </is>
      </c>
    </row>
    <row r="4111">
      <c r="A4111" s="5" t="inlineStr">
        <is>
          <t>351100300991551</t>
        </is>
      </c>
      <c r="B4111" s="5" t="inlineStr">
        <is>
          <t>NORTON DISCO LIJA GRANO 80 VELCRO 5 U</t>
        </is>
      </c>
      <c r="C4111" s="5" t="inlineStr">
        <is>
          <t>FERRETERIA GENERAL</t>
        </is>
      </c>
      <c r="D4111" s="11" t="n">
        <v>0</v>
      </c>
      <c r="E4111" s="12" t="n">
        <v>0</v>
      </c>
      <c r="F4111" s="12" t="n">
        <v>0</v>
      </c>
      <c r="G4111" s="14">
        <f>E4111/SUM(E$2:E$4165)</f>
        <v/>
      </c>
      <c r="H4111" s="14">
        <f>H4110+G4111</f>
        <v/>
      </c>
      <c r="I4111" s="5">
        <f>IF(H4111&lt;=p_rot_a,"A",IF(H4111&lt;=p_rot_b,"B","C"))</f>
        <v/>
      </c>
      <c r="J4111" s="5" t="inlineStr">
        <is>
          <t>NO</t>
        </is>
      </c>
    </row>
    <row r="4112">
      <c r="A4112" s="5" t="inlineStr">
        <is>
          <t>351100300991759</t>
        </is>
      </c>
      <c r="B4112" s="5" t="inlineStr">
        <is>
          <t>TOTAL BROCA SIERRA BI METAL 19MM 3/4 TAC410191</t>
        </is>
      </c>
      <c r="C4112" s="5" t="inlineStr">
        <is>
          <t>FERRETERIA GENERAL</t>
        </is>
      </c>
      <c r="D4112" s="11" t="n">
        <v>0</v>
      </c>
      <c r="E4112" s="12" t="n">
        <v>0</v>
      </c>
      <c r="F4112" s="12" t="n">
        <v>0</v>
      </c>
      <c r="G4112" s="14">
        <f>E4112/SUM(E$2:E$4165)</f>
        <v/>
      </c>
      <c r="H4112" s="14">
        <f>H4111+G4112</f>
        <v/>
      </c>
      <c r="I4112" s="5">
        <f>IF(H4112&lt;=p_rot_a,"A",IF(H4112&lt;=p_rot_b,"B","C"))</f>
        <v/>
      </c>
      <c r="J4112" s="5" t="inlineStr">
        <is>
          <t>NO</t>
        </is>
      </c>
    </row>
    <row r="4113">
      <c r="A4113" s="5" t="inlineStr">
        <is>
          <t>351100300991835</t>
        </is>
      </c>
      <c r="B4113" s="5" t="inlineStr">
        <is>
          <t>PANEL ACANALADO PASTEL AZUL GRIS 16CM X 2.90M WALL PANEL DE123</t>
        </is>
      </c>
      <c r="C4113" s="5" t="inlineStr">
        <is>
          <t>PANEL ACANALADO INTERIOR</t>
        </is>
      </c>
      <c r="D4113" s="11" t="n">
        <v>0</v>
      </c>
      <c r="E4113" s="12" t="n">
        <v>0</v>
      </c>
      <c r="F4113" s="12" t="n">
        <v>0</v>
      </c>
      <c r="G4113" s="14">
        <f>E4113/SUM(E$2:E$4165)</f>
        <v/>
      </c>
      <c r="H4113" s="14">
        <f>H4112+G4113</f>
        <v/>
      </c>
      <c r="I4113" s="5">
        <f>IF(H4113&lt;=p_rot_a,"A",IF(H4113&lt;=p_rot_b,"B","C"))</f>
        <v/>
      </c>
      <c r="J4113" s="5" t="inlineStr">
        <is>
          <t>NO</t>
        </is>
      </c>
    </row>
    <row r="4114">
      <c r="A4114" s="5" t="inlineStr">
        <is>
          <t>351100300991931</t>
        </is>
      </c>
      <c r="B4114" s="5" t="inlineStr">
        <is>
          <t>LAVATORIO TIPO BOWL RI 123 AMARILLO / BLANCO</t>
        </is>
      </c>
      <c r="C4114" s="5" t="inlineStr">
        <is>
          <t>LOZA SANITARIA</t>
        </is>
      </c>
      <c r="D4114" s="11" t="n">
        <v>0</v>
      </c>
      <c r="E4114" s="12" t="n">
        <v>0</v>
      </c>
      <c r="F4114" s="12" t="n">
        <v>0</v>
      </c>
      <c r="G4114" s="14">
        <f>E4114/SUM(E$2:E$4165)</f>
        <v/>
      </c>
      <c r="H4114" s="14">
        <f>H4113+G4114</f>
        <v/>
      </c>
      <c r="I4114" s="5">
        <f>IF(H4114&lt;=p_rot_a,"A",IF(H4114&lt;=p_rot_b,"B","C"))</f>
        <v/>
      </c>
      <c r="J4114" s="5" t="inlineStr">
        <is>
          <t>NO</t>
        </is>
      </c>
    </row>
    <row r="4115">
      <c r="A4115" s="5" t="inlineStr">
        <is>
          <t>351100300992101</t>
        </is>
      </c>
      <c r="B4115" s="5" t="inlineStr">
        <is>
          <t>TOTAL INGLETEADORA 10 PULG 1800W UTS42182552</t>
        </is>
      </c>
      <c r="C4115" s="5" t="inlineStr">
        <is>
          <t>SIN CATEGORIA</t>
        </is>
      </c>
      <c r="D4115" s="11" t="n">
        <v>0</v>
      </c>
      <c r="E4115" s="12" t="n">
        <v>0</v>
      </c>
      <c r="F4115" s="12" t="n">
        <v>0</v>
      </c>
      <c r="G4115" s="14">
        <f>E4115/SUM(E$2:E$4165)</f>
        <v/>
      </c>
      <c r="H4115" s="14">
        <f>H4114+G4115</f>
        <v/>
      </c>
      <c r="I4115" s="5">
        <f>IF(H4115&lt;=p_rot_a,"A",IF(H4115&lt;=p_rot_b,"B","C"))</f>
        <v/>
      </c>
      <c r="J4115" s="5" t="inlineStr">
        <is>
          <t>NO</t>
        </is>
      </c>
    </row>
    <row r="4116">
      <c r="A4116" s="5" t="inlineStr">
        <is>
          <t>351100300992532</t>
        </is>
      </c>
      <c r="B4116" s="5" t="inlineStr">
        <is>
          <t>VOLTECK EXTENSION USO RUDO 8M ER-8X16</t>
        </is>
      </c>
      <c r="C4116" s="5" t="inlineStr">
        <is>
          <t>ACCESORIOS ELECTRICOS Y CABLES</t>
        </is>
      </c>
      <c r="D4116" s="11" t="n">
        <v>0</v>
      </c>
      <c r="E4116" s="12" t="n">
        <v>0</v>
      </c>
      <c r="F4116" s="12" t="n">
        <v>0</v>
      </c>
      <c r="G4116" s="14">
        <f>E4116/SUM(E$2:E$4165)</f>
        <v/>
      </c>
      <c r="H4116" s="14">
        <f>H4115+G4116</f>
        <v/>
      </c>
      <c r="I4116" s="5">
        <f>IF(H4116&lt;=p_rot_a,"A",IF(H4116&lt;=p_rot_b,"B","C"))</f>
        <v/>
      </c>
      <c r="J4116" s="5" t="inlineStr">
        <is>
          <t>NO</t>
        </is>
      </c>
    </row>
    <row r="4117">
      <c r="A4117" s="5" t="inlineStr">
        <is>
          <t>351100300992810</t>
        </is>
      </c>
      <c r="B4117" s="5" t="inlineStr">
        <is>
          <t>PANEL DUCHA DORADA MULTIFUNCION AQP-23445</t>
        </is>
      </c>
      <c r="C4117" s="5" t="inlineStr">
        <is>
          <t>IMPORTACION LOZA</t>
        </is>
      </c>
      <c r="D4117" s="11" t="n">
        <v>0</v>
      </c>
      <c r="E4117" s="12" t="n">
        <v>0</v>
      </c>
      <c r="F4117" s="12" t="n">
        <v>0</v>
      </c>
      <c r="G4117" s="14">
        <f>E4117/SUM(E$2:E$4165)</f>
        <v/>
      </c>
      <c r="H4117" s="14">
        <f>H4116+G4117</f>
        <v/>
      </c>
      <c r="I4117" s="5">
        <f>IF(H4117&lt;=p_rot_a,"A",IF(H4117&lt;=p_rot_b,"B","C"))</f>
        <v/>
      </c>
      <c r="J4117" s="5" t="inlineStr">
        <is>
          <t>NO</t>
        </is>
      </c>
    </row>
    <row r="4118">
      <c r="A4118" s="5" t="inlineStr">
        <is>
          <t>3753001009900</t>
        </is>
      </c>
      <c r="B4118" s="5" t="inlineStr">
        <is>
          <t>2DA / 3RA LAMINA TIPO GLASS SEGUNDA CALIDAD DENGLASS</t>
        </is>
      </c>
      <c r="C4118" s="5" t="inlineStr">
        <is>
          <t>SIN CATEGORIA</t>
        </is>
      </c>
      <c r="D4118" s="11" t="n">
        <v>0</v>
      </c>
      <c r="E4118" s="12" t="n">
        <v>0</v>
      </c>
      <c r="F4118" s="12" t="n">
        <v>0</v>
      </c>
      <c r="G4118" s="14">
        <f>E4118/SUM(E$2:E$4165)</f>
        <v/>
      </c>
      <c r="H4118" s="14">
        <f>H4117+G4118</f>
        <v/>
      </c>
      <c r="I4118" s="5">
        <f>IF(H4118&lt;=p_rot_a,"A",IF(H4118&lt;=p_rot_b,"B","C"))</f>
        <v/>
      </c>
      <c r="J4118" s="5" t="inlineStr">
        <is>
          <t>NO</t>
        </is>
      </c>
    </row>
    <row r="4119">
      <c r="A4119" s="5" t="inlineStr">
        <is>
          <t>50992748</t>
        </is>
      </c>
      <c r="B4119" s="5" t="inlineStr">
        <is>
          <t>PIEDRA P.U. STRATA WHITE F002-1 60X120CM 25MM USO INTERIOR EXTERIOR</t>
        </is>
      </c>
      <c r="C4119" s="5" t="inlineStr">
        <is>
          <t>TABLILLA PVC Y CORNISAS</t>
        </is>
      </c>
      <c r="D4119" s="11" t="n">
        <v>0</v>
      </c>
      <c r="E4119" s="12" t="n">
        <v>0</v>
      </c>
      <c r="F4119" s="12" t="n">
        <v>0</v>
      </c>
      <c r="G4119" s="14">
        <f>E4119/SUM(E$2:E$4165)</f>
        <v/>
      </c>
      <c r="H4119" s="14">
        <f>H4118+G4119</f>
        <v/>
      </c>
      <c r="I4119" s="5">
        <f>IF(H4119&lt;=p_rot_a,"A",IF(H4119&lt;=p_rot_b,"B","C"))</f>
        <v/>
      </c>
      <c r="J4119" s="5" t="inlineStr">
        <is>
          <t>NO</t>
        </is>
      </c>
    </row>
    <row r="4120">
      <c r="A4120" s="5" t="inlineStr">
        <is>
          <t>5186</t>
        </is>
      </c>
      <c r="B4120" s="5" t="inlineStr">
        <is>
          <t>MALLA ELECTROSOLDADA (2) MIDE 2.20X6 4.88</t>
        </is>
      </c>
      <c r="C4120" s="5" t="inlineStr">
        <is>
          <t>SIN CATEGORIA</t>
        </is>
      </c>
      <c r="D4120" s="11" t="n">
        <v>0</v>
      </c>
      <c r="E4120" s="12" t="n">
        <v>0</v>
      </c>
      <c r="F4120" s="12" t="n">
        <v>0</v>
      </c>
      <c r="G4120" s="14">
        <f>E4120/SUM(E$2:E$4165)</f>
        <v/>
      </c>
      <c r="H4120" s="14">
        <f>H4119+G4120</f>
        <v/>
      </c>
      <c r="I4120" s="5">
        <f>IF(H4120&lt;=p_rot_a,"A",IF(H4120&lt;=p_rot_b,"B","C"))</f>
        <v/>
      </c>
      <c r="J4120" s="5" t="inlineStr">
        <is>
          <t>NO</t>
        </is>
      </c>
    </row>
    <row r="4121">
      <c r="A4121" s="5" t="inlineStr">
        <is>
          <t>60100042</t>
        </is>
      </c>
      <c r="B4121" s="5" t="inlineStr">
        <is>
          <t>TECNOLITE INTERIOR EMPOTRADO LED 12W100-240V-3000K-900LM 7YDLED156MV30N</t>
        </is>
      </c>
      <c r="C4121" s="5" t="inlineStr">
        <is>
          <t>BOMBILLOS Y LAMPARAS</t>
        </is>
      </c>
      <c r="D4121" s="11" t="n">
        <v>0</v>
      </c>
      <c r="E4121" s="12" t="n">
        <v>0</v>
      </c>
      <c r="F4121" s="12" t="n">
        <v>0</v>
      </c>
      <c r="G4121" s="14">
        <f>E4121/SUM(E$2:E$4165)</f>
        <v/>
      </c>
      <c r="H4121" s="14">
        <f>H4120+G4121</f>
        <v/>
      </c>
      <c r="I4121" s="5">
        <f>IF(H4121&lt;=p_rot_a,"A",IF(H4121&lt;=p_rot_b,"B","C"))</f>
        <v/>
      </c>
      <c r="J4121" s="5" t="inlineStr">
        <is>
          <t>NO</t>
        </is>
      </c>
    </row>
    <row r="4122">
      <c r="A4122" s="5" t="inlineStr">
        <is>
          <t>71087</t>
        </is>
      </c>
      <c r="B4122" s="5" t="inlineStr">
        <is>
          <t>MANGUERA ABASTO DOBLE 1/2X1/2X3/8 04171443</t>
        </is>
      </c>
      <c r="C4122" s="5" t="inlineStr">
        <is>
          <t>FERRETERIA GENERAL</t>
        </is>
      </c>
      <c r="D4122" s="11" t="n">
        <v>0</v>
      </c>
      <c r="E4122" s="12" t="n">
        <v>0</v>
      </c>
      <c r="F4122" s="12" t="n">
        <v>0</v>
      </c>
      <c r="G4122" s="14">
        <f>E4122/SUM(E$2:E$4165)</f>
        <v/>
      </c>
      <c r="H4122" s="14">
        <f>H4121+G4122</f>
        <v/>
      </c>
      <c r="I4122" s="5">
        <f>IF(H4122&lt;=p_rot_a,"A",IF(H4122&lt;=p_rot_b,"B","C"))</f>
        <v/>
      </c>
      <c r="J4122" s="5" t="inlineStr">
        <is>
          <t>NO</t>
        </is>
      </c>
    </row>
    <row r="4123">
      <c r="A4123" s="5" t="inlineStr">
        <is>
          <t>7110</t>
        </is>
      </c>
      <c r="B4123" s="5" t="inlineStr">
        <is>
          <t>POXILINA 250G</t>
        </is>
      </c>
      <c r="C4123" s="5" t="inlineStr">
        <is>
          <t>FERRETERIA GENERAL</t>
        </is>
      </c>
      <c r="D4123" s="11" t="n">
        <v>0</v>
      </c>
      <c r="E4123" s="12" t="n">
        <v>0</v>
      </c>
      <c r="F4123" s="12" t="n">
        <v>0</v>
      </c>
      <c r="G4123" s="14">
        <f>E4123/SUM(E$2:E$4165)</f>
        <v/>
      </c>
      <c r="H4123" s="14">
        <f>H4122+G4123</f>
        <v/>
      </c>
      <c r="I4123" s="5">
        <f>IF(H4123&lt;=p_rot_a,"A",IF(H4123&lt;=p_rot_b,"B","C"))</f>
        <v/>
      </c>
      <c r="J4123" s="5" t="inlineStr">
        <is>
          <t>NO</t>
        </is>
      </c>
    </row>
    <row r="4124">
      <c r="A4124" s="5" t="inlineStr">
        <is>
          <t>7248</t>
        </is>
      </c>
      <c r="B4124" s="5" t="inlineStr">
        <is>
          <t>CONECTOR AUTOMOTRIZ 4 VIAS</t>
        </is>
      </c>
      <c r="C4124" s="5" t="inlineStr">
        <is>
          <t>ACCESORIOS ELECTRICOS Y CABLES</t>
        </is>
      </c>
      <c r="D4124" s="11" t="n">
        <v>0</v>
      </c>
      <c r="E4124" s="12" t="n">
        <v>0</v>
      </c>
      <c r="F4124" s="12" t="n">
        <v>0</v>
      </c>
      <c r="G4124" s="14">
        <f>E4124/SUM(E$2:E$4165)</f>
        <v/>
      </c>
      <c r="H4124" s="14">
        <f>H4123+G4124</f>
        <v/>
      </c>
      <c r="I4124" s="5">
        <f>IF(H4124&lt;=p_rot_a,"A",IF(H4124&lt;=p_rot_b,"B","C"))</f>
        <v/>
      </c>
      <c r="J4124" s="5" t="inlineStr">
        <is>
          <t>NO</t>
        </is>
      </c>
    </row>
    <row r="4125">
      <c r="A4125" s="5" t="inlineStr">
        <is>
          <t>73489</t>
        </is>
      </c>
      <c r="B4125" s="5" t="inlineStr">
        <is>
          <t>GAZA CABLE ACERADO 1/8 3300M</t>
        </is>
      </c>
      <c r="C4125" s="5" t="inlineStr">
        <is>
          <t>FERRETERIA GENERAL</t>
        </is>
      </c>
      <c r="D4125" s="11" t="n">
        <v>0</v>
      </c>
      <c r="E4125" s="12" t="n">
        <v>0</v>
      </c>
      <c r="F4125" s="12" t="n">
        <v>0</v>
      </c>
      <c r="G4125" s="14">
        <f>E4125/SUM(E$2:E$4165)</f>
        <v/>
      </c>
      <c r="H4125" s="14">
        <f>H4124+G4125</f>
        <v/>
      </c>
      <c r="I4125" s="5">
        <f>IF(H4125&lt;=p_rot_a,"A",IF(H4125&lt;=p_rot_b,"B","C"))</f>
        <v/>
      </c>
      <c r="J4125" s="5" t="inlineStr">
        <is>
          <t>NO</t>
        </is>
      </c>
    </row>
    <row r="4126">
      <c r="A4126" s="5" t="inlineStr">
        <is>
          <t>73717</t>
        </is>
      </c>
      <c r="B4126" s="5" t="inlineStr">
        <is>
          <t xml:space="preserve">INDUMA BISAGRA 3/4X3/4 T1303-006 </t>
        </is>
      </c>
      <c r="C4126" s="5" t="inlineStr">
        <is>
          <t>FERRETERIA GENERAL</t>
        </is>
      </c>
      <c r="D4126" s="11" t="n">
        <v>0</v>
      </c>
      <c r="E4126" s="12" t="n">
        <v>0</v>
      </c>
      <c r="F4126" s="12" t="n">
        <v>0</v>
      </c>
      <c r="G4126" s="14">
        <f>E4126/SUM(E$2:E$4165)</f>
        <v/>
      </c>
      <c r="H4126" s="14">
        <f>H4125+G4126</f>
        <v/>
      </c>
      <c r="I4126" s="5">
        <f>IF(H4126&lt;=p_rot_a,"A",IF(H4126&lt;=p_rot_b,"B","C"))</f>
        <v/>
      </c>
      <c r="J4126" s="5" t="inlineStr">
        <is>
          <t>NO</t>
        </is>
      </c>
    </row>
    <row r="4127">
      <c r="A4127" s="5" t="inlineStr">
        <is>
          <t>74004</t>
        </is>
      </c>
      <c r="B4127" s="5" t="inlineStr">
        <is>
          <t>CABO MAZO ARSA 16 442509</t>
        </is>
      </c>
      <c r="C4127" s="5" t="inlineStr">
        <is>
          <t>FERRETERIA GENERAL</t>
        </is>
      </c>
      <c r="D4127" s="11" t="n">
        <v>0</v>
      </c>
      <c r="E4127" s="12" t="n">
        <v>0</v>
      </c>
      <c r="F4127" s="12" t="n">
        <v>0</v>
      </c>
      <c r="G4127" s="14">
        <f>E4127/SUM(E$2:E$4165)</f>
        <v/>
      </c>
      <c r="H4127" s="14">
        <f>H4126+G4127</f>
        <v/>
      </c>
      <c r="I4127" s="5">
        <f>IF(H4127&lt;=p_rot_a,"A",IF(H4127&lt;=p_rot_b,"B","C"))</f>
        <v/>
      </c>
      <c r="J4127" s="5" t="inlineStr">
        <is>
          <t>NO</t>
        </is>
      </c>
    </row>
    <row r="4128">
      <c r="A4128" s="5" t="inlineStr">
        <is>
          <t>8143</t>
        </is>
      </c>
      <c r="B4128" s="5" t="inlineStr">
        <is>
          <t>PILA FIBRA DE VIDRIO DERECHA-IZQUIERDA MEDIANA 90X67X25 MODELO IRAZU</t>
        </is>
      </c>
      <c r="C4128" s="5" t="inlineStr">
        <is>
          <t>FERRETERIA GENERAL</t>
        </is>
      </c>
      <c r="D4128" s="11" t="n">
        <v>0</v>
      </c>
      <c r="E4128" s="12" t="n">
        <v>0</v>
      </c>
      <c r="F4128" s="12" t="n">
        <v>0</v>
      </c>
      <c r="G4128" s="14">
        <f>E4128/SUM(E$2:E$4165)</f>
        <v/>
      </c>
      <c r="H4128" s="14">
        <f>H4127+G4128</f>
        <v/>
      </c>
      <c r="I4128" s="5">
        <f>IF(H4128&lt;=p_rot_a,"A",IF(H4128&lt;=p_rot_b,"B","C"))</f>
        <v/>
      </c>
      <c r="J4128" s="5" t="inlineStr">
        <is>
          <t>NO</t>
        </is>
      </c>
    </row>
    <row r="4129">
      <c r="A4129" s="5" t="inlineStr">
        <is>
          <t>9164</t>
        </is>
      </c>
      <c r="B4129" s="5" t="inlineStr">
        <is>
          <t>ESQUINERO EXTERIOR CANOA PECHO PALOMA AMANCO</t>
        </is>
      </c>
      <c r="C4129" s="5" t="inlineStr">
        <is>
          <t>TUBERIA PVC, CANOAS Y ACCESORIOS</t>
        </is>
      </c>
      <c r="D4129" s="11" t="n">
        <v>0</v>
      </c>
      <c r="E4129" s="12" t="n">
        <v>0</v>
      </c>
      <c r="F4129" s="12" t="n">
        <v>0</v>
      </c>
      <c r="G4129" s="14">
        <f>E4129/SUM(E$2:E$4165)</f>
        <v/>
      </c>
      <c r="H4129" s="14">
        <f>H4128+G4129</f>
        <v/>
      </c>
      <c r="I4129" s="5">
        <f>IF(H4129&lt;=p_rot_a,"A",IF(H4129&lt;=p_rot_b,"B","C"))</f>
        <v/>
      </c>
      <c r="J4129" s="5" t="inlineStr">
        <is>
          <t>NO</t>
        </is>
      </c>
    </row>
    <row r="4130">
      <c r="A4130" s="5" t="inlineStr">
        <is>
          <t>9218</t>
        </is>
      </c>
      <c r="B4130" s="5" t="inlineStr">
        <is>
          <t>TUBO PVC SANITARIO 6 150mm 6m</t>
        </is>
      </c>
      <c r="C4130" s="5" t="inlineStr">
        <is>
          <t>TUBERIA PVC, CANOAS Y ACCESORIOS</t>
        </is>
      </c>
      <c r="D4130" s="11" t="n">
        <v>0</v>
      </c>
      <c r="E4130" s="12" t="n">
        <v>0</v>
      </c>
      <c r="F4130" s="12" t="n">
        <v>0</v>
      </c>
      <c r="G4130" s="14">
        <f>E4130/SUM(E$2:E$4165)</f>
        <v/>
      </c>
      <c r="H4130" s="14">
        <f>H4129+G4130</f>
        <v/>
      </c>
      <c r="I4130" s="5">
        <f>IF(H4130&lt;=p_rot_a,"A",IF(H4130&lt;=p_rot_b,"B","C"))</f>
        <v/>
      </c>
      <c r="J4130" s="5" t="inlineStr">
        <is>
          <t>NO</t>
        </is>
      </c>
    </row>
    <row r="4131">
      <c r="A4131" s="5" t="inlineStr">
        <is>
          <t>9320</t>
        </is>
      </c>
      <c r="B4131" s="5" t="inlineStr">
        <is>
          <t>UNION TRANSICION 3/4 PVC</t>
        </is>
      </c>
      <c r="C4131" s="5" t="inlineStr">
        <is>
          <t>FERRETERIA GENERAL</t>
        </is>
      </c>
      <c r="D4131" s="11" t="n">
        <v>0</v>
      </c>
      <c r="E4131" s="12" t="n">
        <v>0</v>
      </c>
      <c r="F4131" s="12" t="n">
        <v>0</v>
      </c>
      <c r="G4131" s="14">
        <f>E4131/SUM(E$2:E$4165)</f>
        <v/>
      </c>
      <c r="H4131" s="14">
        <f>H4130+G4131</f>
        <v/>
      </c>
      <c r="I4131" s="5">
        <f>IF(H4131&lt;=p_rot_a,"A",IF(H4131&lt;=p_rot_b,"B","C"))</f>
        <v/>
      </c>
      <c r="J4131" s="5" t="inlineStr">
        <is>
          <t>NO</t>
        </is>
      </c>
    </row>
    <row r="4132">
      <c r="A4132" s="5" t="inlineStr">
        <is>
          <t>71377</t>
        </is>
      </c>
      <c r="B4132" s="5" t="inlineStr">
        <is>
          <t>TORNILLO HEXAGONAL 5/16 X 3 1/2</t>
        </is>
      </c>
      <c r="C4132" s="5" t="inlineStr">
        <is>
          <t>TORNILLERIA</t>
        </is>
      </c>
      <c r="D4132" s="11" t="n">
        <v>8</v>
      </c>
      <c r="E4132" s="12" t="n">
        <v>-82.72</v>
      </c>
      <c r="F4132" s="12" t="n">
        <v>814.16</v>
      </c>
      <c r="G4132" s="14">
        <f>E4132/SUM(E$2:E$4165)</f>
        <v/>
      </c>
      <c r="H4132" s="14">
        <f>H4131+G4132</f>
        <v/>
      </c>
      <c r="I4132" s="5">
        <f>IF(H4132&lt;=p_rot_a,"A",IF(H4132&lt;=p_rot_b,"B","C"))</f>
        <v/>
      </c>
      <c r="J4132" s="5" t="inlineStr">
        <is>
          <t>NO</t>
        </is>
      </c>
    </row>
    <row r="4133">
      <c r="A4133" s="5" t="inlineStr">
        <is>
          <t>3261</t>
        </is>
      </c>
      <c r="B4133" s="5" t="inlineStr">
        <is>
          <t>FACHALETA MURETO BRITT  26X36 CAJA 1.81m2</t>
        </is>
      </c>
      <c r="C4133" s="5" t="inlineStr">
        <is>
          <t>SIN CATEGORIA</t>
        </is>
      </c>
      <c r="D4133" s="11" t="n">
        <v>1</v>
      </c>
      <c r="E4133" s="12" t="n">
        <v>-342.08</v>
      </c>
      <c r="F4133" s="12" t="n">
        <v>4424.78</v>
      </c>
      <c r="G4133" s="14">
        <f>E4133/SUM(E$2:E$4165)</f>
        <v/>
      </c>
      <c r="H4133" s="14">
        <f>H4132+G4133</f>
        <v/>
      </c>
      <c r="I4133" s="5">
        <f>IF(H4133&lt;=p_rot_a,"A",IF(H4133&lt;=p_rot_b,"B","C"))</f>
        <v/>
      </c>
      <c r="J4133" s="5" t="inlineStr">
        <is>
          <t>NO</t>
        </is>
      </c>
    </row>
    <row r="4134">
      <c r="A4134" s="5" t="inlineStr">
        <is>
          <t>71383</t>
        </is>
      </c>
      <c r="B4134" s="5" t="inlineStr">
        <is>
          <t>TORNILLO HEXAGONAL 3/8 X 3</t>
        </is>
      </c>
      <c r="C4134" s="5" t="inlineStr">
        <is>
          <t>TORNILLERIA</t>
        </is>
      </c>
      <c r="D4134" s="11" t="n">
        <v>4</v>
      </c>
      <c r="E4134" s="12" t="n">
        <v>-620.8</v>
      </c>
      <c r="F4134" s="12" t="n">
        <v>637.16</v>
      </c>
      <c r="G4134" s="14">
        <f>E4134/SUM(E$2:E$4165)</f>
        <v/>
      </c>
      <c r="H4134" s="14">
        <f>H4133+G4134</f>
        <v/>
      </c>
      <c r="I4134" s="5">
        <f>IF(H4134&lt;=p_rot_a,"A",IF(H4134&lt;=p_rot_b,"B","C"))</f>
        <v/>
      </c>
      <c r="J4134" s="5" t="inlineStr">
        <is>
          <t>NO</t>
        </is>
      </c>
    </row>
    <row r="4135">
      <c r="A4135" s="5" t="inlineStr">
        <is>
          <t>351100300991223</t>
        </is>
      </c>
      <c r="B4135" s="5" t="inlineStr">
        <is>
          <t>PORCELANATO 2079 MARMOL BEIGE 60X60 CAJA 1.44M2</t>
        </is>
      </c>
      <c r="C4135" s="5" t="inlineStr">
        <is>
          <t>SIN CATEGORIA</t>
        </is>
      </c>
      <c r="D4135" s="11" t="n">
        <v>1</v>
      </c>
      <c r="E4135" s="12" t="n">
        <v>-917.85</v>
      </c>
      <c r="F4135" s="12" t="n">
        <v>4424.78</v>
      </c>
      <c r="G4135" s="14">
        <f>E4135/SUM(E$2:E$4165)</f>
        <v/>
      </c>
      <c r="H4135" s="14">
        <f>H4134+G4135</f>
        <v/>
      </c>
      <c r="I4135" s="5">
        <f>IF(H4135&lt;=p_rot_a,"A",IF(H4135&lt;=p_rot_b,"B","C"))</f>
        <v/>
      </c>
      <c r="J4135" s="5" t="inlineStr">
        <is>
          <t>NO</t>
        </is>
      </c>
    </row>
    <row r="4136">
      <c r="A4136" s="5" t="inlineStr">
        <is>
          <t>351100300992774</t>
        </is>
      </c>
      <c r="B4136" s="5" t="inlineStr">
        <is>
          <t>LLAVE SENCILLA DE PARED CROMADA SPG BAR LAVATORIO / FREGADERO 126-A</t>
        </is>
      </c>
      <c r="C4136" s="5" t="inlineStr">
        <is>
          <t>GRIFERIA - ACC. BAÑO Y COCINA</t>
        </is>
      </c>
      <c r="D4136" s="11" t="n">
        <v>10</v>
      </c>
      <c r="E4136" s="12" t="n">
        <v>-1327.4</v>
      </c>
      <c r="F4136" s="12" t="n">
        <v>48672.6</v>
      </c>
      <c r="G4136" s="14">
        <f>E4136/SUM(E$2:E$4165)</f>
        <v/>
      </c>
      <c r="H4136" s="14">
        <f>H4135+G4136</f>
        <v/>
      </c>
      <c r="I4136" s="5">
        <f>IF(H4136&lt;=p_rot_a,"A",IF(H4136&lt;=p_rot_b,"B","C"))</f>
        <v/>
      </c>
      <c r="J4136" s="5" t="inlineStr">
        <is>
          <t>NO</t>
        </is>
      </c>
    </row>
    <row r="4137">
      <c r="A4137" s="5" t="inlineStr">
        <is>
          <t>351100300992552</t>
        </is>
      </c>
      <c r="B4137" s="5" t="inlineStr">
        <is>
          <t>BOSCH TRONZADORA 2300W GCO 230</t>
        </is>
      </c>
      <c r="C4137" s="5" t="inlineStr">
        <is>
          <t>SIERRAS ELECTRICAS</t>
        </is>
      </c>
      <c r="D4137" s="11" t="n">
        <v>1</v>
      </c>
      <c r="E4137" s="12" t="n">
        <v>-1910.38</v>
      </c>
      <c r="F4137" s="12" t="n">
        <v>74504.63</v>
      </c>
      <c r="G4137" s="14">
        <f>E4137/SUM(E$2:E$4165)</f>
        <v/>
      </c>
      <c r="H4137" s="14">
        <f>H4136+G4137</f>
        <v/>
      </c>
      <c r="I4137" s="5">
        <f>IF(H4137&lt;=p_rot_a,"A",IF(H4137&lt;=p_rot_b,"B","C"))</f>
        <v/>
      </c>
      <c r="J4137" s="5" t="inlineStr">
        <is>
          <t>NO</t>
        </is>
      </c>
    </row>
    <row r="4138">
      <c r="A4138" s="5" t="inlineStr">
        <is>
          <t>351100300991469</t>
        </is>
      </c>
      <c r="B4138" s="5" t="inlineStr">
        <is>
          <t xml:space="preserve">LLAVE CONTROL 1/2 X 1/2 LIQUIDACION </t>
        </is>
      </c>
      <c r="C4138" s="5" t="inlineStr">
        <is>
          <t>FERRETERIA GENERAL</t>
        </is>
      </c>
      <c r="D4138" s="11" t="n">
        <v>196</v>
      </c>
      <c r="E4138" s="12" t="n">
        <v>-2080</v>
      </c>
      <c r="F4138" s="12" t="n">
        <v>389920</v>
      </c>
      <c r="G4138" s="14">
        <f>E4138/SUM(E$2:E$4165)</f>
        <v/>
      </c>
      <c r="H4138" s="14">
        <f>H4137+G4138</f>
        <v/>
      </c>
      <c r="I4138" s="5">
        <f>IF(H4138&lt;=p_rot_a,"A",IF(H4138&lt;=p_rot_b,"B","C"))</f>
        <v/>
      </c>
      <c r="J4138" s="5" t="inlineStr">
        <is>
          <t>NO</t>
        </is>
      </c>
    </row>
    <row r="4139">
      <c r="A4139" s="5" t="inlineStr">
        <is>
          <t>351100300990034</t>
        </is>
      </c>
      <c r="B4139" s="5" t="inlineStr">
        <is>
          <t>RATONERA MADERA CAJA #4</t>
        </is>
      </c>
      <c r="C4139" s="5" t="inlineStr">
        <is>
          <t>FERRETERIA GENERAL</t>
        </is>
      </c>
      <c r="D4139" s="11" t="n">
        <v>1</v>
      </c>
      <c r="E4139" s="12" t="n">
        <v>-2102.09</v>
      </c>
      <c r="F4139" s="12" t="n">
        <v>1769.91</v>
      </c>
      <c r="G4139" s="14">
        <f>E4139/SUM(E$2:E$4165)</f>
        <v/>
      </c>
      <c r="H4139" s="14">
        <f>H4138+G4139</f>
        <v/>
      </c>
      <c r="I4139" s="5">
        <f>IF(H4139&lt;=p_rot_a,"A",IF(H4139&lt;=p_rot_b,"B","C"))</f>
        <v/>
      </c>
      <c r="J4139" s="5" t="inlineStr">
        <is>
          <t>NO</t>
        </is>
      </c>
    </row>
    <row r="4140">
      <c r="A4140" s="5" t="inlineStr">
        <is>
          <t>30605</t>
        </is>
      </c>
      <c r="B4140" s="5" t="inlineStr">
        <is>
          <t>CONDULETA 2 EMT UL</t>
        </is>
      </c>
      <c r="C4140" s="5" t="inlineStr">
        <is>
          <t>ACCESORIOS ELECTRICOS Y CABLES</t>
        </is>
      </c>
      <c r="D4140" s="11" t="n">
        <v>1</v>
      </c>
      <c r="E4140" s="12" t="n">
        <v>-2161.2</v>
      </c>
      <c r="F4140" s="12" t="n">
        <v>4247.79</v>
      </c>
      <c r="G4140" s="14">
        <f>E4140/SUM(E$2:E$4165)</f>
        <v/>
      </c>
      <c r="H4140" s="14">
        <f>H4139+G4140</f>
        <v/>
      </c>
      <c r="I4140" s="5">
        <f>IF(H4140&lt;=p_rot_a,"A",IF(H4140&lt;=p_rot_b,"B","C"))</f>
        <v/>
      </c>
      <c r="J4140" s="5" t="inlineStr">
        <is>
          <t>NO</t>
        </is>
      </c>
    </row>
    <row r="4141">
      <c r="A4141" s="5" t="inlineStr">
        <is>
          <t>351100300992546</t>
        </is>
      </c>
      <c r="B4141" s="5" t="inlineStr">
        <is>
          <t>BOSCH ESMERILADORA 9 2200W 5/8 GWS-2200</t>
        </is>
      </c>
      <c r="C4141" s="5" t="inlineStr">
        <is>
          <t>ESMERILADORAS</t>
        </is>
      </c>
      <c r="D4141" s="11" t="n">
        <v>2</v>
      </c>
      <c r="E4141" s="12" t="n">
        <v>-2495</v>
      </c>
      <c r="F4141" s="12" t="n">
        <v>97305</v>
      </c>
      <c r="G4141" s="14">
        <f>E4141/SUM(E$2:E$4165)</f>
        <v/>
      </c>
      <c r="H4141" s="14">
        <f>H4140+G4141</f>
        <v/>
      </c>
      <c r="I4141" s="5">
        <f>IF(H4141&lt;=p_rot_a,"A",IF(H4141&lt;=p_rot_b,"B","C"))</f>
        <v/>
      </c>
      <c r="J4141" s="5" t="inlineStr">
        <is>
          <t>NO</t>
        </is>
      </c>
    </row>
    <row r="4142">
      <c r="A4142" s="5" t="inlineStr">
        <is>
          <t>351100300992174</t>
        </is>
      </c>
      <c r="B4142" s="5" t="inlineStr">
        <is>
          <t>GLADIATOR PROMO ESCUADRA MAGENTICA 25KG 6 PULG 625/1</t>
        </is>
      </c>
      <c r="C4142" s="5" t="inlineStr">
        <is>
          <t>FERRETERIA GENERAL</t>
        </is>
      </c>
      <c r="D4142" s="11" t="n">
        <v>174</v>
      </c>
      <c r="E4142" s="12" t="n">
        <v>-2706.2</v>
      </c>
      <c r="F4142" s="12" t="n">
        <v>153893.8</v>
      </c>
      <c r="G4142" s="14">
        <f>E4142/SUM(E$2:E$4165)</f>
        <v/>
      </c>
      <c r="H4142" s="14">
        <f>H4141+G4142</f>
        <v/>
      </c>
      <c r="I4142" s="5">
        <f>IF(H4142&lt;=p_rot_a,"A",IF(H4142&lt;=p_rot_b,"B","C"))</f>
        <v/>
      </c>
      <c r="J4142" s="5" t="inlineStr">
        <is>
          <t>NO</t>
        </is>
      </c>
    </row>
    <row r="4143">
      <c r="A4143" s="5" t="inlineStr">
        <is>
          <t>351100300992549</t>
        </is>
      </c>
      <c r="B4143" s="5" t="inlineStr">
        <is>
          <t>BOSCH SIERRA CIRCULAR 7 1/4 1300W GKS 130</t>
        </is>
      </c>
      <c r="C4143" s="5" t="inlineStr">
        <is>
          <t>SIN CATEGORIA</t>
        </is>
      </c>
      <c r="D4143" s="11" t="n">
        <v>3</v>
      </c>
      <c r="E4143" s="12" t="n">
        <v>-2812.5</v>
      </c>
      <c r="F4143" s="12" t="n">
        <v>109687.5</v>
      </c>
      <c r="G4143" s="14">
        <f>E4143/SUM(E$2:E$4165)</f>
        <v/>
      </c>
      <c r="H4143" s="14">
        <f>H4142+G4143</f>
        <v/>
      </c>
      <c r="I4143" s="5">
        <f>IF(H4143&lt;=p_rot_a,"A",IF(H4143&lt;=p_rot_b,"B","C"))</f>
        <v/>
      </c>
      <c r="J4143" s="5" t="inlineStr">
        <is>
          <t>NO</t>
        </is>
      </c>
    </row>
    <row r="4144">
      <c r="A4144" s="5" t="inlineStr">
        <is>
          <t>351100300992554</t>
        </is>
      </c>
      <c r="B4144" s="5" t="inlineStr">
        <is>
          <t>BOSCH ESMERILADORA 41/2 1000W 18V INALAMB GWS 18V-10 + BATERIA Y CARGADOR</t>
        </is>
      </c>
      <c r="C4144" s="5" t="inlineStr">
        <is>
          <t>ESMERILADORAS</t>
        </is>
      </c>
      <c r="D4144" s="11" t="n">
        <v>2</v>
      </c>
      <c r="E4144" s="12" t="n">
        <v>-4495</v>
      </c>
      <c r="F4144" s="12" t="n">
        <v>175305</v>
      </c>
      <c r="G4144" s="14">
        <f>E4144/SUM(E$2:E$4165)</f>
        <v/>
      </c>
      <c r="H4144" s="14">
        <f>H4143+G4144</f>
        <v/>
      </c>
      <c r="I4144" s="5">
        <f>IF(H4144&lt;=p_rot_a,"A",IF(H4144&lt;=p_rot_b,"B","C"))</f>
        <v/>
      </c>
      <c r="J4144" s="5" t="inlineStr">
        <is>
          <t>NO</t>
        </is>
      </c>
    </row>
    <row r="4145">
      <c r="A4145" s="5" t="inlineStr">
        <is>
          <t>351100300991019</t>
        </is>
      </c>
      <c r="B4145" s="5" t="inlineStr">
        <is>
          <t>2DA CUMBRERA  41/2 X 41/2 SEGUNDA</t>
        </is>
      </c>
      <c r="C4145" s="5" t="inlineStr">
        <is>
          <t>MATERIAL SEGUNDA</t>
        </is>
      </c>
      <c r="D4145" s="11" t="n">
        <v>27</v>
      </c>
      <c r="E4145" s="12" t="n">
        <v>-5987.61</v>
      </c>
      <c r="F4145" s="12" t="n">
        <v>23712.39</v>
      </c>
      <c r="G4145" s="14">
        <f>E4145/SUM(E$2:E$4165)</f>
        <v/>
      </c>
      <c r="H4145" s="14">
        <f>H4144+G4145</f>
        <v/>
      </c>
      <c r="I4145" s="5">
        <f>IF(H4145&lt;=p_rot_a,"A",IF(H4145&lt;=p_rot_b,"B","C"))</f>
        <v/>
      </c>
      <c r="J4145" s="5" t="inlineStr">
        <is>
          <t>NO</t>
        </is>
      </c>
    </row>
    <row r="4146">
      <c r="A4146" s="5" t="inlineStr">
        <is>
          <t>351100300990236</t>
        </is>
      </c>
      <c r="B4146" s="5" t="inlineStr">
        <is>
          <t>LIQUIDACION LANCO-PROTECTO PINTURA PREPARADA 1/4</t>
        </is>
      </c>
      <c r="C4146" s="5" t="inlineStr">
        <is>
          <t>MATERIAL SEGUNDA</t>
        </is>
      </c>
      <c r="D4146" s="11" t="n">
        <v>3</v>
      </c>
      <c r="E4146" s="12" t="n">
        <v>-7380.53</v>
      </c>
      <c r="F4146" s="12" t="n">
        <v>10619.47</v>
      </c>
      <c r="G4146" s="14">
        <f>E4146/SUM(E$2:E$4165)</f>
        <v/>
      </c>
      <c r="H4146" s="14">
        <f>H4145+G4146</f>
        <v/>
      </c>
      <c r="I4146" s="5">
        <f>IF(H4146&lt;=p_rot_a,"A",IF(H4146&lt;=p_rot_b,"B","C"))</f>
        <v/>
      </c>
      <c r="J4146" s="5" t="inlineStr">
        <is>
          <t>NO</t>
        </is>
      </c>
    </row>
    <row r="4147">
      <c r="A4147" s="5" t="inlineStr">
        <is>
          <t>351100300992544</t>
        </is>
      </c>
      <c r="B4147" s="5" t="inlineStr">
        <is>
          <t>BOSCH COMBO TALADRO INALAMB + LLAVE IMPACTO 18V 2 BATERIAS GSB 185LI GDR 18V-200</t>
        </is>
      </c>
      <c r="C4147" s="5" t="inlineStr">
        <is>
          <t>SIN CATEGORIA</t>
        </is>
      </c>
      <c r="D4147" s="11" t="n">
        <v>5</v>
      </c>
      <c r="E4147" s="12" t="n">
        <v>-9987.5</v>
      </c>
      <c r="F4147" s="12" t="n">
        <v>389512.5</v>
      </c>
      <c r="G4147" s="14">
        <f>E4147/SUM(E$2:E$4165)</f>
        <v/>
      </c>
      <c r="H4147" s="14">
        <f>H4146+G4147</f>
        <v/>
      </c>
      <c r="I4147" s="5">
        <f>IF(H4147&lt;=p_rot_a,"A",IF(H4147&lt;=p_rot_b,"B","C"))</f>
        <v/>
      </c>
      <c r="J4147" s="5" t="inlineStr">
        <is>
          <t>NO</t>
        </is>
      </c>
    </row>
    <row r="4148">
      <c r="A4148" s="5" t="inlineStr">
        <is>
          <t>351100300992635</t>
        </is>
      </c>
      <c r="B4148" s="5" t="inlineStr">
        <is>
          <t>LIQUIDACION LANCO - PROTECTO PINTURA PREPARADA CUBETA</t>
        </is>
      </c>
      <c r="C4148" s="5" t="inlineStr">
        <is>
          <t>MATERIAL SEGUNDA</t>
        </is>
      </c>
      <c r="D4148" s="11" t="n">
        <v>3</v>
      </c>
      <c r="E4148" s="12" t="n">
        <v>-13805.31</v>
      </c>
      <c r="F4148" s="12" t="n">
        <v>106194.69</v>
      </c>
      <c r="G4148" s="14">
        <f>E4148/SUM(E$2:E$4165)</f>
        <v/>
      </c>
      <c r="H4148" s="14">
        <f>H4147+G4148</f>
        <v/>
      </c>
      <c r="I4148" s="5">
        <f>IF(H4148&lt;=p_rot_a,"A",IF(H4148&lt;=p_rot_b,"B","C"))</f>
        <v/>
      </c>
      <c r="J4148" s="5" t="inlineStr">
        <is>
          <t>NO</t>
        </is>
      </c>
    </row>
    <row r="4149">
      <c r="A4149" s="5" t="inlineStr">
        <is>
          <t>452522</t>
        </is>
      </c>
      <c r="B4149" s="5" t="inlineStr">
        <is>
          <t>SUR GOLTEX CUBETA</t>
        </is>
      </c>
      <c r="C4149" s="5" t="inlineStr">
        <is>
          <t>SIN CATEGORIA</t>
        </is>
      </c>
      <c r="D4149" s="11" t="n">
        <v>2</v>
      </c>
      <c r="E4149" s="12" t="n">
        <v>-14018.85</v>
      </c>
      <c r="F4149" s="12" t="n">
        <v>141591.15</v>
      </c>
      <c r="G4149" s="14">
        <f>E4149/SUM(E$2:E$4165)</f>
        <v/>
      </c>
      <c r="H4149" s="14">
        <f>H4148+G4149</f>
        <v/>
      </c>
      <c r="I4149" s="5">
        <f>IF(H4149&lt;=p_rot_a,"A",IF(H4149&lt;=p_rot_b,"B","C"))</f>
        <v/>
      </c>
      <c r="J4149" s="5" t="inlineStr">
        <is>
          <t>NO</t>
        </is>
      </c>
    </row>
    <row r="4150">
      <c r="A4150" s="5" t="inlineStr">
        <is>
          <t>351100300990964</t>
        </is>
      </c>
      <c r="B4150" s="5" t="inlineStr">
        <is>
          <t>2DA TABLILLA COMERCIAL COLOR VARIADO LIQUIDACION</t>
        </is>
      </c>
      <c r="C4150" s="5" t="inlineStr">
        <is>
          <t>MATERIAL SEGUNDA</t>
        </is>
      </c>
      <c r="D4150" s="11" t="n">
        <v>3</v>
      </c>
      <c r="E4150" s="12" t="n">
        <v>-20176.99</v>
      </c>
      <c r="F4150" s="12" t="n">
        <v>39823.01</v>
      </c>
      <c r="G4150" s="14">
        <f>E4150/SUM(E$2:E$4165)</f>
        <v/>
      </c>
      <c r="H4150" s="14">
        <f>H4149+G4150</f>
        <v/>
      </c>
      <c r="I4150" s="5">
        <f>IF(H4150&lt;=p_rot_a,"A",IF(H4150&lt;=p_rot_b,"B","C"))</f>
        <v/>
      </c>
      <c r="J4150" s="5" t="inlineStr">
        <is>
          <t>NO</t>
        </is>
      </c>
    </row>
    <row r="4151">
      <c r="A4151" s="5" t="inlineStr">
        <is>
          <t>35110030991726</t>
        </is>
      </c>
      <c r="B4151" s="5" t="inlineStr">
        <is>
          <t xml:space="preserve">DIAMOND ESPEJO LED ZT-KH-M2005 60CM SILVER + BLACK 3 </t>
        </is>
      </c>
      <c r="C4151" s="5" t="inlineStr">
        <is>
          <t>IMPORTACION LOZA</t>
        </is>
      </c>
      <c r="D4151" s="11" t="n">
        <v>30</v>
      </c>
      <c r="E4151" s="12" t="n">
        <v>-27699.14</v>
      </c>
      <c r="F4151" s="12" t="n">
        <v>664779.52</v>
      </c>
      <c r="G4151" s="14">
        <f>E4151/SUM(E$2:E$4165)</f>
        <v/>
      </c>
      <c r="H4151" s="14">
        <f>H4150+G4151</f>
        <v/>
      </c>
      <c r="I4151" s="5">
        <f>IF(H4151&lt;=p_rot_a,"A",IF(H4151&lt;=p_rot_b,"B","C"))</f>
        <v/>
      </c>
      <c r="J4151" s="5" t="inlineStr">
        <is>
          <t>NO</t>
        </is>
      </c>
    </row>
    <row r="4152">
      <c r="A4152" s="5" t="inlineStr">
        <is>
          <t>19821</t>
        </is>
      </c>
      <c r="B4152" s="5" t="inlineStr">
        <is>
          <t>DEWALT TALADRO INALAMBRICO DCD 7781S2AB-B3 2 BATERÍAS PERCUTOR</t>
        </is>
      </c>
      <c r="C4152" s="5" t="inlineStr">
        <is>
          <t>HERRAMIENTA ELECTRICA</t>
        </is>
      </c>
      <c r="D4152" s="11" t="n">
        <v>1</v>
      </c>
      <c r="E4152" s="12" t="n">
        <v>-29804.42</v>
      </c>
      <c r="F4152" s="12" t="n">
        <v>88495.58</v>
      </c>
      <c r="G4152" s="14">
        <f>E4152/SUM(E$2:E$4165)</f>
        <v/>
      </c>
      <c r="H4152" s="14">
        <f>H4151+G4152</f>
        <v/>
      </c>
      <c r="I4152" s="5">
        <f>IF(H4152&lt;=p_rot_a,"A",IF(H4152&lt;=p_rot_b,"B","C"))</f>
        <v/>
      </c>
      <c r="J4152" s="5" t="inlineStr">
        <is>
          <t>NO</t>
        </is>
      </c>
    </row>
    <row r="4153">
      <c r="A4153" s="5" t="inlineStr">
        <is>
          <t>351100300991594</t>
        </is>
      </c>
      <c r="B4153" s="5" t="inlineStr">
        <is>
          <t>CORNISA LAMINADA MAPLE PROMO TEMPORAL 5.95M</t>
        </is>
      </c>
      <c r="C4153" s="5" t="inlineStr">
        <is>
          <t>TABLILLA PVC Y CORNISAS</t>
        </is>
      </c>
      <c r="D4153" s="11" t="n">
        <v>346</v>
      </c>
      <c r="E4153" s="12" t="n">
        <v>-81185.84</v>
      </c>
      <c r="F4153" s="12" t="n">
        <v>610814.16</v>
      </c>
      <c r="G4153" s="14">
        <f>E4153/SUM(E$2:E$4165)</f>
        <v/>
      </c>
      <c r="H4153" s="14">
        <f>H4152+G4153</f>
        <v/>
      </c>
      <c r="I4153" s="5">
        <f>IF(H4153&lt;=p_rot_a,"A",IF(H4153&lt;=p_rot_b,"B","C"))</f>
        <v/>
      </c>
      <c r="J4153" s="5" t="inlineStr">
        <is>
          <t>NO</t>
        </is>
      </c>
    </row>
    <row r="4154">
      <c r="A4154" s="5" t="inlineStr">
        <is>
          <t>351100300991187</t>
        </is>
      </c>
      <c r="B4154" s="5" t="inlineStr">
        <is>
          <t>LIQUIDACION LANCO - PROTECTO PINTURA PREPARADA GL</t>
        </is>
      </c>
      <c r="C4154" s="5" t="inlineStr">
        <is>
          <t>MATERIAL SEGUNDA</t>
        </is>
      </c>
      <c r="D4154" s="11" t="n">
        <v>11</v>
      </c>
      <c r="E4154" s="12" t="n">
        <v>-87123.89</v>
      </c>
      <c r="F4154" s="12" t="n">
        <v>77876.11</v>
      </c>
      <c r="G4154" s="14">
        <f>E4154/SUM(E$2:E$4165)</f>
        <v/>
      </c>
      <c r="H4154" s="14">
        <f>H4153+G4154</f>
        <v/>
      </c>
      <c r="I4154" s="5">
        <f>IF(H4154&lt;=p_rot_a,"A",IF(H4154&lt;=p_rot_b,"B","C"))</f>
        <v/>
      </c>
      <c r="J4154" s="5" t="inlineStr">
        <is>
          <t>NO</t>
        </is>
      </c>
    </row>
    <row r="4155">
      <c r="A4155" s="5" t="inlineStr">
        <is>
          <t>351100300990712</t>
        </is>
      </c>
      <c r="B4155" s="5" t="inlineStr">
        <is>
          <t>CINTA REFLECTIVA 3M PAQ 12 UNIDADES</t>
        </is>
      </c>
      <c r="C4155" s="5" t="inlineStr">
        <is>
          <t>FERRETERIA GENERAL</t>
        </is>
      </c>
      <c r="D4155" s="11" t="n">
        <v>1</v>
      </c>
      <c r="E4155" s="12" t="n">
        <v>-100607.13</v>
      </c>
      <c r="F4155" s="12" t="n">
        <v>2654.87</v>
      </c>
      <c r="G4155" s="14">
        <f>E4155/SUM(E$2:E$4165)</f>
        <v/>
      </c>
      <c r="H4155" s="14">
        <f>H4154+G4155</f>
        <v/>
      </c>
      <c r="I4155" s="5">
        <f>IF(H4155&lt;=p_rot_a,"A",IF(H4155&lt;=p_rot_b,"B","C"))</f>
        <v/>
      </c>
      <c r="J4155" s="5" t="inlineStr">
        <is>
          <t>NO</t>
        </is>
      </c>
    </row>
    <row r="4156">
      <c r="A4156" s="5" t="inlineStr">
        <is>
          <t>20140001</t>
        </is>
      </c>
      <c r="B4156" s="5" t="inlineStr">
        <is>
          <t>ARIS AGATTA BEIGE 34X34 CAJA 1.85M2 BRILLANTE CERAMICA PRIMERA CALIDAD</t>
        </is>
      </c>
      <c r="C4156" s="5" t="inlineStr">
        <is>
          <t>SIN CATEGORIA</t>
        </is>
      </c>
      <c r="D4156" s="11" t="n">
        <v>110</v>
      </c>
      <c r="E4156" s="12" t="n">
        <v>-128317.55</v>
      </c>
      <c r="F4156" s="12" t="n">
        <v>400886.51</v>
      </c>
      <c r="G4156" s="14">
        <f>E4156/SUM(E$2:E$4165)</f>
        <v/>
      </c>
      <c r="H4156" s="14">
        <f>H4155+G4156</f>
        <v/>
      </c>
      <c r="I4156" s="5">
        <f>IF(H4156&lt;=p_rot_a,"A",IF(H4156&lt;=p_rot_b,"B","C"))</f>
        <v/>
      </c>
      <c r="J4156" s="5" t="inlineStr">
        <is>
          <t>NO</t>
        </is>
      </c>
    </row>
    <row r="4157">
      <c r="A4157" s="5" t="inlineStr">
        <is>
          <t>6574533</t>
        </is>
      </c>
      <c r="B4157" s="5" t="inlineStr">
        <is>
          <t xml:space="preserve">PROMOCION COMPRA DUCHA CALENTADOR DE AGUA COMPACTO 3800 110V </t>
        </is>
      </c>
      <c r="C4157" s="5" t="inlineStr">
        <is>
          <t>IMPORTACION GRIFERIA</t>
        </is>
      </c>
      <c r="D4157" s="11" t="n">
        <v>11</v>
      </c>
      <c r="E4157" s="12" t="n">
        <v>-180877.09</v>
      </c>
      <c r="F4157" s="12" t="n">
        <v>107069.91</v>
      </c>
      <c r="G4157" s="14">
        <f>E4157/SUM(E$2:E$4165)</f>
        <v/>
      </c>
      <c r="H4157" s="14">
        <f>H4156+G4157</f>
        <v/>
      </c>
      <c r="I4157" s="5">
        <f>IF(H4157&lt;=p_rot_a,"A",IF(H4157&lt;=p_rot_b,"B","C"))</f>
        <v/>
      </c>
      <c r="J4157" s="5" t="inlineStr">
        <is>
          <t>NO</t>
        </is>
      </c>
    </row>
    <row r="4158">
      <c r="A4158" s="5" t="inlineStr">
        <is>
          <t>351100300991491</t>
        </is>
      </c>
      <c r="B4158" s="5" t="inlineStr">
        <is>
          <t>2DA LAMINA IMITACION ESPEJO HD-ESTANDAR 1.22X2.44 5MM SEGUNDA CALIDAD</t>
        </is>
      </c>
      <c r="C4158" s="5" t="inlineStr">
        <is>
          <t>MATERIAL SEGUNDA</t>
        </is>
      </c>
      <c r="D4158" s="11" t="n">
        <v>18</v>
      </c>
      <c r="E4158" s="12" t="n">
        <v>-195732.39</v>
      </c>
      <c r="F4158" s="12" t="n">
        <v>247787.61</v>
      </c>
      <c r="G4158" s="14">
        <f>E4158/SUM(E$2:E$4165)</f>
        <v/>
      </c>
      <c r="H4158" s="14">
        <f>H4157+G4158</f>
        <v/>
      </c>
      <c r="I4158" s="5">
        <f>IF(H4158&lt;=p_rot_a,"A",IF(H4158&lt;=p_rot_b,"B","C"))</f>
        <v/>
      </c>
      <c r="J4158" s="5" t="inlineStr">
        <is>
          <t>NO</t>
        </is>
      </c>
    </row>
    <row r="4159">
      <c r="A4159" s="5" t="inlineStr">
        <is>
          <t>351100300992624</t>
        </is>
      </c>
      <c r="B4159" s="5" t="inlineStr">
        <is>
          <t>REGALIA PROMO PINTURA -LAMINA PVC KS3083AP CALACATA BRILLANTE 1.22X2.44 3MM IMITACION PIEDRA NATURAL</t>
        </is>
      </c>
      <c r="C4159" s="5" t="inlineStr">
        <is>
          <t>REGALIAS - PROMOCIONALES</t>
        </is>
      </c>
      <c r="D4159" s="11" t="n">
        <v>25</v>
      </c>
      <c r="E4159" s="12" t="n">
        <v>-225544.44</v>
      </c>
      <c r="F4159" s="12" t="n">
        <v>22.12</v>
      </c>
      <c r="G4159" s="14">
        <f>E4159/SUM(E$2:E$4165)</f>
        <v/>
      </c>
      <c r="H4159" s="14">
        <f>H4158+G4159</f>
        <v/>
      </c>
      <c r="I4159" s="5">
        <f>IF(H4159&lt;=p_rot_a,"A",IF(H4159&lt;=p_rot_b,"B","C"))</f>
        <v/>
      </c>
      <c r="J4159" s="5" t="inlineStr">
        <is>
          <t>NO</t>
        </is>
      </c>
    </row>
    <row r="4160">
      <c r="A4160" s="5" t="inlineStr">
        <is>
          <t>351100300992625</t>
        </is>
      </c>
      <c r="B4160" s="5" t="inlineStr">
        <is>
          <t>REGALIA PROMO PINTURA - LAMINA PVC STATUARIO GRIS 1.22X2.44 3MM IMITACION PIEDRA NATURAL</t>
        </is>
      </c>
      <c r="C4160" s="5" t="inlineStr">
        <is>
          <t>REGALIAS - PROMOCIONALES</t>
        </is>
      </c>
      <c r="D4160" s="11" t="n">
        <v>25</v>
      </c>
      <c r="E4160" s="12" t="n">
        <v>-225544.44</v>
      </c>
      <c r="F4160" s="12" t="n">
        <v>22.12</v>
      </c>
      <c r="G4160" s="14">
        <f>E4160/SUM(E$2:E$4165)</f>
        <v/>
      </c>
      <c r="H4160" s="14">
        <f>H4159+G4160</f>
        <v/>
      </c>
      <c r="I4160" s="5">
        <f>IF(H4160&lt;=p_rot_a,"A",IF(H4160&lt;=p_rot_b,"B","C"))</f>
        <v/>
      </c>
      <c r="J4160" s="5" t="inlineStr">
        <is>
          <t>NO</t>
        </is>
      </c>
    </row>
    <row r="4161">
      <c r="A4161" s="5" t="inlineStr">
        <is>
          <t>351100300992636</t>
        </is>
      </c>
      <c r="B4161" s="5" t="inlineStr">
        <is>
          <t>2DA LAMINA PVC - BAMBU IMITACION PIEDRA NATURAL</t>
        </is>
      </c>
      <c r="C4161" s="5" t="inlineStr">
        <is>
          <t>MATERIAL SEGUNDA</t>
        </is>
      </c>
      <c r="D4161" s="11" t="n">
        <v>49</v>
      </c>
      <c r="E4161" s="12" t="n">
        <v>-234017.72</v>
      </c>
      <c r="F4161" s="12" t="n">
        <v>353982.28</v>
      </c>
      <c r="G4161" s="14">
        <f>E4161/SUM(E$2:E$4165)</f>
        <v/>
      </c>
      <c r="H4161" s="14">
        <f>H4160+G4161</f>
        <v/>
      </c>
      <c r="I4161" s="5">
        <f>IF(H4161&lt;=p_rot_a,"A",IF(H4161&lt;=p_rot_b,"B","C"))</f>
        <v/>
      </c>
      <c r="J4161" s="5" t="inlineStr">
        <is>
          <t>NO</t>
        </is>
      </c>
    </row>
    <row r="4162">
      <c r="A4162" s="5" t="inlineStr">
        <is>
          <t>351100300992883</t>
        </is>
      </c>
      <c r="B4162" s="5" t="inlineStr">
        <is>
          <t>REGALIA TRAMONTINA SET SARTENES 3 PIEZAS 20297/509</t>
        </is>
      </c>
      <c r="C4162" s="5" t="inlineStr">
        <is>
          <t>REGALIAS - PROMOCIONALES</t>
        </is>
      </c>
      <c r="D4162" s="11" t="n">
        <v>50</v>
      </c>
      <c r="E4162" s="12" t="n">
        <v>-295280.15</v>
      </c>
      <c r="F4162" s="12" t="n">
        <v>44.25</v>
      </c>
      <c r="G4162" s="14">
        <f>E4162/SUM(E$2:E$4165)</f>
        <v/>
      </c>
      <c r="H4162" s="14">
        <f>H4161+G4162</f>
        <v/>
      </c>
      <c r="I4162" s="5">
        <f>IF(H4162&lt;=p_rot_a,"A",IF(H4162&lt;=p_rot_b,"B","C"))</f>
        <v/>
      </c>
      <c r="J4162" s="5" t="inlineStr">
        <is>
          <t>NO</t>
        </is>
      </c>
    </row>
    <row r="4163">
      <c r="A4163" s="5" t="inlineStr">
        <is>
          <t>351100300992882</t>
        </is>
      </c>
      <c r="B4163" s="5" t="inlineStr">
        <is>
          <t>REGALIA TRAMONTINA SET ESPATULA Y 2 SARTEN 20399 / 081</t>
        </is>
      </c>
      <c r="C4163" s="5" t="inlineStr">
        <is>
          <t>REGALIAS - PROMOCIONALES</t>
        </is>
      </c>
      <c r="D4163" s="11" t="n">
        <v>60</v>
      </c>
      <c r="E4163" s="12" t="n">
        <v>-322674.93</v>
      </c>
      <c r="F4163" s="12" t="n">
        <v>53.07</v>
      </c>
      <c r="G4163" s="14">
        <f>E4163/SUM(E$2:E$4165)</f>
        <v/>
      </c>
      <c r="H4163" s="14">
        <f>H4162+G4163</f>
        <v/>
      </c>
      <c r="I4163" s="5">
        <f>IF(H4163&lt;=p_rot_a,"A",IF(H4163&lt;=p_rot_b,"B","C"))</f>
        <v/>
      </c>
      <c r="J4163" s="5" t="inlineStr">
        <is>
          <t>NO</t>
        </is>
      </c>
    </row>
    <row r="4164">
      <c r="A4164" s="5" t="inlineStr">
        <is>
          <t>351100300992620</t>
        </is>
      </c>
      <c r="B4164" s="5" t="inlineStr">
        <is>
          <t>REGALIA PROMO PINTURA - TALADRO 650W 1/2 UJDMD15651 JADEVER</t>
        </is>
      </c>
      <c r="C4164" s="5" t="inlineStr">
        <is>
          <t>REGALIAS - PROMOCIONALES</t>
        </is>
      </c>
      <c r="D4164" s="11" t="n">
        <v>51</v>
      </c>
      <c r="E4164" s="12" t="n">
        <v>-430497.22</v>
      </c>
      <c r="F4164" s="12" t="n">
        <v>45.13</v>
      </c>
      <c r="G4164" s="14">
        <f>E4164/SUM(E$2:E$4165)</f>
        <v/>
      </c>
      <c r="H4164" s="14">
        <f>H4163+G4164</f>
        <v/>
      </c>
      <c r="I4164" s="5">
        <f>IF(H4164&lt;=p_rot_a,"A",IF(H4164&lt;=p_rot_b,"B","C"))</f>
        <v/>
      </c>
      <c r="J4164" s="5" t="inlineStr">
        <is>
          <t>NO</t>
        </is>
      </c>
    </row>
    <row r="4165">
      <c r="A4165" s="5" t="inlineStr">
        <is>
          <t>7890</t>
        </is>
      </c>
      <c r="B4165" s="5" t="inlineStr">
        <is>
          <t>SALDO LIQUIDACION MERCADERIA</t>
        </is>
      </c>
      <c r="C4165" s="5" t="inlineStr">
        <is>
          <t>MATERIAL SEGUNDA</t>
        </is>
      </c>
      <c r="D4165" s="11" t="n">
        <v>5434.254</v>
      </c>
      <c r="E4165" s="12" t="n">
        <v>-5681502.49</v>
      </c>
      <c r="F4165" s="12" t="n">
        <v>4937189.95</v>
      </c>
      <c r="G4165" s="14">
        <f>E4165/SUM(E$2:E$4165)</f>
        <v/>
      </c>
      <c r="H4165" s="14">
        <f>H4164+G4165</f>
        <v/>
      </c>
      <c r="I4165" s="5">
        <f>IF(H4165&lt;=p_rot_a,"A",IF(H4165&lt;=p_rot_b,"B","C"))</f>
        <v/>
      </c>
      <c r="J4165" s="5" t="inlineStr">
        <is>
          <t>SI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2" customWidth="1" min="3" max="3"/>
    <col width="18" customWidth="1" min="4" max="4"/>
    <col width="18" customWidth="1" min="5" max="5"/>
    <col width="18" customWidth="1" min="6" max="6"/>
    <col width="10" customWidth="1" min="7" max="7"/>
    <col width="12" customWidth="1" min="8" max="8"/>
    <col width="14" customWidth="1" min="9" max="9"/>
    <col width="10" customWidth="1" min="10" max="10"/>
  </cols>
  <sheetData>
    <row r="1" ht="30" customHeight="1">
      <c r="A1" s="10" t="inlineStr">
        <is>
          <t>Categoría</t>
        </is>
      </c>
      <c r="B1" s="10" t="inlineStr">
        <is>
          <t># SKUs</t>
        </is>
      </c>
      <c r="C1" s="10" t="inlineStr">
        <is>
          <t>Unidades</t>
        </is>
      </c>
      <c r="D1" s="10" t="inlineStr">
        <is>
          <t>Venta neta (₡)</t>
        </is>
      </c>
      <c r="E1" s="10" t="inlineStr">
        <is>
          <t>Costo (₡)</t>
        </is>
      </c>
      <c r="F1" s="10" t="inlineStr">
        <is>
          <t>Utilidad (₡)</t>
        </is>
      </c>
      <c r="G1" s="10" t="inlineStr">
        <is>
          <t>Margen %</t>
        </is>
      </c>
      <c r="H1" s="10" t="inlineStr">
        <is>
          <t>% venta total</t>
        </is>
      </c>
      <c r="I1" s="10" t="inlineStr">
        <is>
          <t>% acumulado</t>
        </is>
      </c>
      <c r="J1" s="10" t="inlineStr">
        <is>
          <t>Clase</t>
        </is>
      </c>
    </row>
    <row r="2">
      <c r="A2" s="5" t="inlineStr">
        <is>
          <t>LAMINAS Y PERFILERIA LIVIANA</t>
        </is>
      </c>
      <c r="B2" s="21" t="n">
        <v>56</v>
      </c>
      <c r="C2" s="11" t="n">
        <v>96079</v>
      </c>
      <c r="D2" s="12" t="n">
        <v>226719459.16</v>
      </c>
      <c r="E2" s="12" t="n">
        <v>173263515.08</v>
      </c>
      <c r="F2" s="12" t="n">
        <v>53455944.07999999</v>
      </c>
      <c r="G2" s="14">
        <f>F2/D2</f>
        <v/>
      </c>
      <c r="H2" s="14">
        <f>D2/SUM(D$2:D$80)</f>
        <v/>
      </c>
      <c r="I2" s="14">
        <f>H2</f>
        <v/>
      </c>
      <c r="J2" s="5">
        <f>IF(I2&lt;=p_rot_a,"A",IF(I2&lt;=p_rot_b,"B","C"))</f>
        <v/>
      </c>
    </row>
    <row r="3">
      <c r="A3" s="5" t="inlineStr">
        <is>
          <t>SIN CATEGORIA</t>
        </is>
      </c>
      <c r="B3" s="21" t="n">
        <v>431</v>
      </c>
      <c r="C3" s="11" t="n">
        <v>16389.3</v>
      </c>
      <c r="D3" s="12" t="n">
        <v>213541047.01</v>
      </c>
      <c r="E3" s="12" t="n">
        <v>143532373.6699999</v>
      </c>
      <c r="F3" s="12" t="n">
        <v>70008673.36000003</v>
      </c>
      <c r="G3" s="14">
        <f>F3/D3</f>
        <v/>
      </c>
      <c r="H3" s="14">
        <f>D3/SUM(D$2:D$80)</f>
        <v/>
      </c>
      <c r="I3" s="14">
        <f>I2+H3</f>
        <v/>
      </c>
      <c r="J3" s="5">
        <f>IF(I3&lt;=p_rot_a,"A",IF(I3&lt;=p_rot_b,"B","C"))</f>
        <v/>
      </c>
    </row>
    <row r="4">
      <c r="A4" s="5" t="inlineStr">
        <is>
          <t>FERRETERIA GENERAL</t>
        </is>
      </c>
      <c r="B4" s="21" t="n">
        <v>1130</v>
      </c>
      <c r="C4" s="11" t="n">
        <v>69758.8</v>
      </c>
      <c r="D4" s="12" t="n">
        <v>168286362.7999999</v>
      </c>
      <c r="E4" s="12" t="n">
        <v>110683592.5</v>
      </c>
      <c r="F4" s="12" t="n">
        <v>57602770.37999997</v>
      </c>
      <c r="G4" s="14">
        <f>F4/D4</f>
        <v/>
      </c>
      <c r="H4" s="14">
        <f>D4/SUM(D$2:D$80)</f>
        <v/>
      </c>
      <c r="I4" s="14">
        <f>I3+H4</f>
        <v/>
      </c>
      <c r="J4" s="5">
        <f>IF(I4&lt;=p_rot_a,"A",IF(I4&lt;=p_rot_b,"B","C"))</f>
        <v/>
      </c>
    </row>
    <row r="5">
      <c r="A5" s="5" t="inlineStr">
        <is>
          <t>LAMINAS DE ZINC Y ACCESORIOS</t>
        </is>
      </c>
      <c r="B5" s="21" t="n">
        <v>22</v>
      </c>
      <c r="C5" s="11" t="n">
        <v>26437.3</v>
      </c>
      <c r="D5" s="12" t="n">
        <v>142267939.11</v>
      </c>
      <c r="E5" s="12" t="n">
        <v>111916971.49</v>
      </c>
      <c r="F5" s="12" t="n">
        <v>30350967.63</v>
      </c>
      <c r="G5" s="14">
        <f>F5/D5</f>
        <v/>
      </c>
      <c r="H5" s="14">
        <f>D5/SUM(D$2:D$80)</f>
        <v/>
      </c>
      <c r="I5" s="14">
        <f>I4+H5</f>
        <v/>
      </c>
      <c r="J5" s="5">
        <f>IF(I5&lt;=p_rot_a,"A",IF(I5&lt;=p_rot_b,"B","C"))</f>
        <v/>
      </c>
    </row>
    <row r="6">
      <c r="A6" s="5" t="inlineStr">
        <is>
          <t>IMPORTACION TABLILLA, CORNISAS, UNIONES</t>
        </is>
      </c>
      <c r="B6" s="21" t="n">
        <v>27</v>
      </c>
      <c r="C6" s="11" t="n">
        <v>16379.93</v>
      </c>
      <c r="D6" s="12" t="n">
        <v>140252068.14</v>
      </c>
      <c r="E6" s="12" t="n">
        <v>78420489.64000002</v>
      </c>
      <c r="F6" s="12" t="n">
        <v>61831578.54000001</v>
      </c>
      <c r="G6" s="14">
        <f>F6/D6</f>
        <v/>
      </c>
      <c r="H6" s="14">
        <f>D6/SUM(D$2:D$80)</f>
        <v/>
      </c>
      <c r="I6" s="14">
        <f>I5+H6</f>
        <v/>
      </c>
      <c r="J6" s="5">
        <f>IF(I6&lt;=p_rot_a,"A",IF(I6&lt;=p_rot_b,"B","C"))</f>
        <v/>
      </c>
    </row>
    <row r="7">
      <c r="A7" s="5" t="inlineStr">
        <is>
          <t>IMPORTACION LAMINA PVC, BAMBU, ACC</t>
        </is>
      </c>
      <c r="B7" s="21" t="n">
        <v>72</v>
      </c>
      <c r="C7" s="11" t="n">
        <v>10022</v>
      </c>
      <c r="D7" s="12" t="n">
        <v>116204112.21</v>
      </c>
      <c r="E7" s="12" t="n">
        <v>66648736.97</v>
      </c>
      <c r="F7" s="12" t="n">
        <v>49555375.31000001</v>
      </c>
      <c r="G7" s="14">
        <f>F7/D7</f>
        <v/>
      </c>
      <c r="H7" s="14">
        <f>D7/SUM(D$2:D$80)</f>
        <v/>
      </c>
      <c r="I7" s="14">
        <f>I6+H7</f>
        <v/>
      </c>
      <c r="J7" s="5">
        <f>IF(I7&lt;=p_rot_a,"A",IF(I7&lt;=p_rot_b,"B","C"))</f>
        <v/>
      </c>
    </row>
    <row r="8">
      <c r="A8" s="5" t="inlineStr">
        <is>
          <t>GRIFERIA - ACC. BAÑO Y COCINA</t>
        </is>
      </c>
      <c r="B8" s="21" t="n">
        <v>169</v>
      </c>
      <c r="C8" s="11" t="n">
        <v>4182</v>
      </c>
      <c r="D8" s="12" t="n">
        <v>115610847.0099999</v>
      </c>
      <c r="E8" s="12" t="n">
        <v>81316951.53999998</v>
      </c>
      <c r="F8" s="12" t="n">
        <v>34293895.50000001</v>
      </c>
      <c r="G8" s="14">
        <f>F8/D8</f>
        <v/>
      </c>
      <c r="H8" s="14">
        <f>D8/SUM(D$2:D$80)</f>
        <v/>
      </c>
      <c r="I8" s="14">
        <f>I7+H8</f>
        <v/>
      </c>
      <c r="J8" s="5">
        <f>IF(I8&lt;=p_rot_a,"A",IF(I8&lt;=p_rot_b,"B","C"))</f>
        <v/>
      </c>
    </row>
    <row r="9">
      <c r="A9" s="5" t="inlineStr">
        <is>
          <t>TUBERIA INDUSTRIAL, HIERROS PLANOS Y CORRUGADOS</t>
        </is>
      </c>
      <c r="B9" s="21" t="n">
        <v>50</v>
      </c>
      <c r="C9" s="11" t="n">
        <v>24566.55</v>
      </c>
      <c r="D9" s="12" t="n">
        <v>113823082.69</v>
      </c>
      <c r="E9" s="12" t="n">
        <v>88228857.28</v>
      </c>
      <c r="F9" s="12" t="n">
        <v>25594225.43</v>
      </c>
      <c r="G9" s="14">
        <f>F9/D9</f>
        <v/>
      </c>
      <c r="H9" s="14">
        <f>D9/SUM(D$2:D$80)</f>
        <v/>
      </c>
      <c r="I9" s="14">
        <f>I8+H9</f>
        <v/>
      </c>
      <c r="J9" s="5">
        <f>IF(I9&lt;=p_rot_a,"A",IF(I9&lt;=p_rot_b,"B","C"))</f>
        <v/>
      </c>
    </row>
    <row r="10">
      <c r="A10" s="5" t="inlineStr">
        <is>
          <t>TUBERIA ESTRUCTURAL</t>
        </is>
      </c>
      <c r="B10" s="21" t="n">
        <v>33</v>
      </c>
      <c r="C10" s="11" t="n">
        <v>9758</v>
      </c>
      <c r="D10" s="12" t="n">
        <v>109806192.67</v>
      </c>
      <c r="E10" s="12" t="n">
        <v>91289336.35000002</v>
      </c>
      <c r="F10" s="12" t="n">
        <v>18516856.31</v>
      </c>
      <c r="G10" s="14">
        <f>F10/D10</f>
        <v/>
      </c>
      <c r="H10" s="14">
        <f>D10/SUM(D$2:D$80)</f>
        <v/>
      </c>
      <c r="I10" s="14">
        <f>I9+H10</f>
        <v/>
      </c>
      <c r="J10" s="5">
        <f>IF(I10&lt;=p_rot_a,"A",IF(I10&lt;=p_rot_b,"B","C"))</f>
        <v/>
      </c>
    </row>
    <row r="11">
      <c r="A11" s="5" t="inlineStr">
        <is>
          <t>IMPORTACION LOZA</t>
        </is>
      </c>
      <c r="B11" s="21" t="n">
        <v>118</v>
      </c>
      <c r="C11" s="11" t="n">
        <v>1905</v>
      </c>
      <c r="D11" s="12" t="n">
        <v>95644274.08999997</v>
      </c>
      <c r="E11" s="12" t="n">
        <v>52816756.37999997</v>
      </c>
      <c r="F11" s="12" t="n">
        <v>42827517.63000001</v>
      </c>
      <c r="G11" s="14">
        <f>F11/D11</f>
        <v/>
      </c>
      <c r="H11" s="14">
        <f>D11/SUM(D$2:D$80)</f>
        <v/>
      </c>
      <c r="I11" s="14">
        <f>I10+H11</f>
        <v/>
      </c>
      <c r="J11" s="5">
        <f>IF(I11&lt;=p_rot_a,"A",IF(I11&lt;=p_rot_b,"B","C"))</f>
        <v/>
      </c>
    </row>
    <row r="12">
      <c r="A12" s="5" t="inlineStr">
        <is>
          <t>MORTEROS, CEMENTOS</t>
        </is>
      </c>
      <c r="B12" s="21" t="n">
        <v>22</v>
      </c>
      <c r="C12" s="11" t="n">
        <v>17681</v>
      </c>
      <c r="D12" s="12" t="n">
        <v>87127436.10000001</v>
      </c>
      <c r="E12" s="12" t="n">
        <v>71317133.34999998</v>
      </c>
      <c r="F12" s="12" t="n">
        <v>15810302.71</v>
      </c>
      <c r="G12" s="14">
        <f>F12/D12</f>
        <v/>
      </c>
      <c r="H12" s="14">
        <f>D12/SUM(D$2:D$80)</f>
        <v/>
      </c>
      <c r="I12" s="14">
        <f>I11+H12</f>
        <v/>
      </c>
      <c r="J12" s="5">
        <f>IF(I12&lt;=p_rot_a,"A",IF(I12&lt;=p_rot_b,"B","C"))</f>
        <v/>
      </c>
    </row>
    <row r="13">
      <c r="A13" s="5" t="inlineStr">
        <is>
          <t>ACCESORIOS ELECTRICOS Y CABLES</t>
        </is>
      </c>
      <c r="B13" s="21" t="n">
        <v>386</v>
      </c>
      <c r="C13" s="11" t="n">
        <v>72933</v>
      </c>
      <c r="D13" s="12" t="n">
        <v>84842280.12999997</v>
      </c>
      <c r="E13" s="12" t="n">
        <v>59047656.95000005</v>
      </c>
      <c r="F13" s="12" t="n">
        <v>25794623.25</v>
      </c>
      <c r="G13" s="14">
        <f>F13/D13</f>
        <v/>
      </c>
      <c r="H13" s="14">
        <f>D13/SUM(D$2:D$80)</f>
        <v/>
      </c>
      <c r="I13" s="14">
        <f>I12+H13</f>
        <v/>
      </c>
      <c r="J13" s="5">
        <f>IF(I13&lt;=p_rot_a,"A",IF(I13&lt;=p_rot_b,"B","C"))</f>
        <v/>
      </c>
    </row>
    <row r="14">
      <c r="A14" s="5" t="inlineStr">
        <is>
          <t>IMPORTACION VENTANAS</t>
        </is>
      </c>
      <c r="B14" s="21" t="n">
        <v>8</v>
      </c>
      <c r="C14" s="11" t="n">
        <v>1793</v>
      </c>
      <c r="D14" s="12" t="n">
        <v>78627148.28</v>
      </c>
      <c r="E14" s="12" t="n">
        <v>40647175.77</v>
      </c>
      <c r="F14" s="12" t="n">
        <v>37979972.5</v>
      </c>
      <c r="G14" s="14">
        <f>F14/D14</f>
        <v/>
      </c>
      <c r="H14" s="14">
        <f>D14/SUM(D$2:D$80)</f>
        <v/>
      </c>
      <c r="I14" s="14">
        <f>I13+H14</f>
        <v/>
      </c>
      <c r="J14" s="5">
        <f>IF(I14&lt;=p_rot_a,"A",IF(I14&lt;=p_rot_b,"B","C"))</f>
        <v/>
      </c>
    </row>
    <row r="15">
      <c r="A15" s="5" t="inlineStr">
        <is>
          <t>IMPORTACION GRIFERIA</t>
        </is>
      </c>
      <c r="B15" s="21" t="n">
        <v>188</v>
      </c>
      <c r="C15" s="11" t="n">
        <v>5117</v>
      </c>
      <c r="D15" s="12" t="n">
        <v>65462446.61999999</v>
      </c>
      <c r="E15" s="12" t="n">
        <v>29702901.56999999</v>
      </c>
      <c r="F15" s="12" t="n">
        <v>35759545.03000001</v>
      </c>
      <c r="G15" s="14">
        <f>F15/D15</f>
        <v/>
      </c>
      <c r="H15" s="14">
        <f>D15/SUM(D$2:D$80)</f>
        <v/>
      </c>
      <c r="I15" s="14">
        <f>I14+H15</f>
        <v/>
      </c>
      <c r="J15" s="5">
        <f>IF(I15&lt;=p_rot_a,"A",IF(I15&lt;=p_rot_b,"B","C"))</f>
        <v/>
      </c>
    </row>
    <row r="16">
      <c r="A16" s="5" t="inlineStr">
        <is>
          <t>TABLILLA PVC Y CORNISAS</t>
        </is>
      </c>
      <c r="B16" s="21" t="n">
        <v>19</v>
      </c>
      <c r="C16" s="11" t="n">
        <v>5517.2</v>
      </c>
      <c r="D16" s="12" t="n">
        <v>62874241.92</v>
      </c>
      <c r="E16" s="12" t="n">
        <v>42983343.08</v>
      </c>
      <c r="F16" s="12" t="n">
        <v>19890898.84</v>
      </c>
      <c r="G16" s="14">
        <f>F16/D16</f>
        <v/>
      </c>
      <c r="H16" s="14">
        <f>D16/SUM(D$2:D$80)</f>
        <v/>
      </c>
      <c r="I16" s="14">
        <f>I15+H16</f>
        <v/>
      </c>
      <c r="J16" s="5">
        <f>IF(I16&lt;=p_rot_a,"A",IF(I16&lt;=p_rot_b,"B","C"))</f>
        <v/>
      </c>
    </row>
    <row r="17">
      <c r="A17" s="5" t="inlineStr">
        <is>
          <t>LAMINA PVC, BAMBU, ACC</t>
        </is>
      </c>
      <c r="B17" s="21" t="n">
        <v>25</v>
      </c>
      <c r="C17" s="11" t="n">
        <v>4494</v>
      </c>
      <c r="D17" s="12" t="n">
        <v>59758099.41000001</v>
      </c>
      <c r="E17" s="12" t="n">
        <v>42311042.1</v>
      </c>
      <c r="F17" s="12" t="n">
        <v>17447057.33</v>
      </c>
      <c r="G17" s="14">
        <f>F17/D17</f>
        <v/>
      </c>
      <c r="H17" s="14">
        <f>D17/SUM(D$2:D$80)</f>
        <v/>
      </c>
      <c r="I17" s="14">
        <f>I16+H17</f>
        <v/>
      </c>
      <c r="J17" s="5">
        <f>IF(I17&lt;=p_rot_a,"A",IF(I17&lt;=p_rot_b,"B","C"))</f>
        <v/>
      </c>
    </row>
    <row r="18">
      <c r="A18" s="5" t="inlineStr">
        <is>
          <t>LOZA SANITARIA</t>
        </is>
      </c>
      <c r="B18" s="21" t="n">
        <v>62</v>
      </c>
      <c r="C18" s="11" t="n">
        <v>1147</v>
      </c>
      <c r="D18" s="12" t="n">
        <v>56644117.72</v>
      </c>
      <c r="E18" s="12" t="n">
        <v>39923837.82</v>
      </c>
      <c r="F18" s="12" t="n">
        <v>16720279.88</v>
      </c>
      <c r="G18" s="14">
        <f>F18/D18</f>
        <v/>
      </c>
      <c r="H18" s="14">
        <f>D18/SUM(D$2:D$80)</f>
        <v/>
      </c>
      <c r="I18" s="14">
        <f>I17+H18</f>
        <v/>
      </c>
      <c r="J18" s="5">
        <f>IF(I18&lt;=p_rot_a,"A",IF(I18&lt;=p_rot_b,"B","C"))</f>
        <v/>
      </c>
    </row>
    <row r="19">
      <c r="A19" s="5" t="inlineStr">
        <is>
          <t>HERRAMIENTA ELECTRICA</t>
        </is>
      </c>
      <c r="B19" s="21" t="n">
        <v>84</v>
      </c>
      <c r="C19" s="11" t="n">
        <v>1720</v>
      </c>
      <c r="D19" s="12" t="n">
        <v>55409294.11000003</v>
      </c>
      <c r="E19" s="12" t="n">
        <v>40283875.29999999</v>
      </c>
      <c r="F19" s="12" t="n">
        <v>15125418.84000001</v>
      </c>
      <c r="G19" s="14">
        <f>F19/D19</f>
        <v/>
      </c>
      <c r="H19" s="14">
        <f>D19/SUM(D$2:D$80)</f>
        <v/>
      </c>
      <c r="I19" s="14">
        <f>I18+H19</f>
        <v/>
      </c>
      <c r="J19" s="5">
        <f>IF(I19&lt;=p_rot_a,"A",IF(I19&lt;=p_rot_b,"B","C"))</f>
        <v/>
      </c>
    </row>
    <row r="20">
      <c r="A20" s="5" t="inlineStr">
        <is>
          <t>PANEL ACANALADO INTERIOR</t>
        </is>
      </c>
      <c r="B20" s="21" t="n">
        <v>48</v>
      </c>
      <c r="C20" s="11" t="n">
        <v>31247</v>
      </c>
      <c r="D20" s="12" t="n">
        <v>55018965.80999998</v>
      </c>
      <c r="E20" s="12" t="n">
        <v>29736755.51</v>
      </c>
      <c r="F20" s="12" t="n">
        <v>25282210.29000001</v>
      </c>
      <c r="G20" s="14">
        <f>F20/D20</f>
        <v/>
      </c>
      <c r="H20" s="14">
        <f>D20/SUM(D$2:D$80)</f>
        <v/>
      </c>
      <c r="I20" s="14">
        <f>I19+H20</f>
        <v/>
      </c>
      <c r="J20" s="5">
        <f>IF(I20&lt;=p_rot_a,"A",IF(I20&lt;=p_rot_b,"B","C"))</f>
        <v/>
      </c>
    </row>
    <row r="21">
      <c r="A21" s="5" t="inlineStr">
        <is>
          <t>IMPORTACION FREGADEROS</t>
        </is>
      </c>
      <c r="B21" s="21" t="n">
        <v>29</v>
      </c>
      <c r="C21" s="11" t="n">
        <v>655</v>
      </c>
      <c r="D21" s="12" t="n">
        <v>49557196.60999999</v>
      </c>
      <c r="E21" s="12" t="n">
        <v>28976837.33</v>
      </c>
      <c r="F21" s="12" t="n">
        <v>20580359.32</v>
      </c>
      <c r="G21" s="14">
        <f>F21/D21</f>
        <v/>
      </c>
      <c r="H21" s="14">
        <f>D21/SUM(D$2:D$80)</f>
        <v/>
      </c>
      <c r="I21" s="14">
        <f>I20+H21</f>
        <v/>
      </c>
      <c r="J21" s="5">
        <f>IF(I21&lt;=p_rot_a,"A",IF(I21&lt;=p_rot_b,"B","C"))</f>
        <v/>
      </c>
    </row>
    <row r="22">
      <c r="A22" s="5" t="inlineStr">
        <is>
          <t>IMPORTACION PANEL ACANALADO INTERIOR</t>
        </is>
      </c>
      <c r="B22" s="21" t="n">
        <v>18</v>
      </c>
      <c r="C22" s="11" t="n">
        <v>11057</v>
      </c>
      <c r="D22" s="12" t="n">
        <v>45311618.67000001</v>
      </c>
      <c r="E22" s="12" t="n">
        <v>27007073.11</v>
      </c>
      <c r="F22" s="12" t="n">
        <v>18304545.59</v>
      </c>
      <c r="G22" s="14">
        <f>F22/D22</f>
        <v/>
      </c>
      <c r="H22" s="14">
        <f>D22/SUM(D$2:D$80)</f>
        <v/>
      </c>
      <c r="I22" s="14">
        <f>I21+H22</f>
        <v/>
      </c>
      <c r="J22" s="5">
        <f>IF(I22&lt;=p_rot_a,"A",IF(I22&lt;=p_rot_b,"B","C"))</f>
        <v/>
      </c>
    </row>
    <row r="23">
      <c r="A23" s="5" t="inlineStr">
        <is>
          <t>TUBERIA PVC, CANOAS Y ACCESORIOS</t>
        </is>
      </c>
      <c r="B23" s="21" t="n">
        <v>152</v>
      </c>
      <c r="C23" s="11" t="n">
        <v>27694</v>
      </c>
      <c r="D23" s="12" t="n">
        <v>41307400.52</v>
      </c>
      <c r="E23" s="12" t="n">
        <v>21757588.66000001</v>
      </c>
      <c r="F23" s="12" t="n">
        <v>19549811.89</v>
      </c>
      <c r="G23" s="14">
        <f>F23/D23</f>
        <v/>
      </c>
      <c r="H23" s="14">
        <f>D23/SUM(D$2:D$80)</f>
        <v/>
      </c>
      <c r="I23" s="14">
        <f>I22+H23</f>
        <v/>
      </c>
      <c r="J23" s="5">
        <f>IF(I23&lt;=p_rot_a,"A",IF(I23&lt;=p_rot_b,"B","C"))</f>
        <v/>
      </c>
    </row>
    <row r="24">
      <c r="A24" s="5" t="inlineStr">
        <is>
          <t>PISO SPC</t>
        </is>
      </c>
      <c r="B24" s="21" t="n">
        <v>8</v>
      </c>
      <c r="C24" s="11" t="n">
        <v>2399</v>
      </c>
      <c r="D24" s="12" t="n">
        <v>40382060.67000001</v>
      </c>
      <c r="E24" s="12" t="n">
        <v>28712927.16</v>
      </c>
      <c r="F24" s="12" t="n">
        <v>11669133.5</v>
      </c>
      <c r="G24" s="14">
        <f>F24/D24</f>
        <v/>
      </c>
      <c r="H24" s="14">
        <f>D24/SUM(D$2:D$80)</f>
        <v/>
      </c>
      <c r="I24" s="14">
        <f>I23+H24</f>
        <v/>
      </c>
      <c r="J24" s="5">
        <f>IF(I24&lt;=p_rot_a,"A",IF(I24&lt;=p_rot_b,"B","C"))</f>
        <v/>
      </c>
    </row>
    <row r="25">
      <c r="A25" s="5" t="inlineStr">
        <is>
          <t>CERAMICAS, AZULEJOS, PORCELANATOS</t>
        </is>
      </c>
      <c r="B25" s="21" t="n">
        <v>36</v>
      </c>
      <c r="C25" s="11" t="n">
        <v>11402</v>
      </c>
      <c r="D25" s="12" t="n">
        <v>38236471.6</v>
      </c>
      <c r="E25" s="12" t="n">
        <v>27658590.23000001</v>
      </c>
      <c r="F25" s="12" t="n">
        <v>10577881.34</v>
      </c>
      <c r="G25" s="14">
        <f>F25/D25</f>
        <v/>
      </c>
      <c r="H25" s="14">
        <f>D25/SUM(D$2:D$80)</f>
        <v/>
      </c>
      <c r="I25" s="14">
        <f>I24+H25</f>
        <v/>
      </c>
      <c r="J25" s="5">
        <f>IF(I25&lt;=p_rot_a,"A",IF(I25&lt;=p_rot_b,"B","C"))</f>
        <v/>
      </c>
    </row>
    <row r="26">
      <c r="A26" s="5" t="inlineStr">
        <is>
          <t>PUERTAS</t>
        </is>
      </c>
      <c r="B26" s="21" t="n">
        <v>33</v>
      </c>
      <c r="C26" s="11" t="n">
        <v>1519</v>
      </c>
      <c r="D26" s="12" t="n">
        <v>35872279.18</v>
      </c>
      <c r="E26" s="12" t="n">
        <v>27011962.66</v>
      </c>
      <c r="F26" s="12" t="n">
        <v>8860316.529999999</v>
      </c>
      <c r="G26" s="14">
        <f>F26/D26</f>
        <v/>
      </c>
      <c r="H26" s="14">
        <f>D26/SUM(D$2:D$80)</f>
        <v/>
      </c>
      <c r="I26" s="14">
        <f>I25+H26</f>
        <v/>
      </c>
      <c r="J26" s="5">
        <f>IF(I26&lt;=p_rot_a,"A",IF(I26&lt;=p_rot_b,"B","C"))</f>
        <v/>
      </c>
    </row>
    <row r="27">
      <c r="A27" s="5" t="inlineStr">
        <is>
          <t>PINTURA ACRILICA</t>
        </is>
      </c>
      <c r="B27" s="21" t="n">
        <v>105</v>
      </c>
      <c r="C27" s="11" t="n">
        <v>1988</v>
      </c>
      <c r="D27" s="12" t="n">
        <v>34152934.92</v>
      </c>
      <c r="E27" s="12" t="n">
        <v>21008267.02</v>
      </c>
      <c r="F27" s="12" t="n">
        <v>13144667.9</v>
      </c>
      <c r="G27" s="14">
        <f>F27/D27</f>
        <v/>
      </c>
      <c r="H27" s="14">
        <f>D27/SUM(D$2:D$80)</f>
        <v/>
      </c>
      <c r="I27" s="14">
        <f>I26+H27</f>
        <v/>
      </c>
      <c r="J27" s="5">
        <f>IF(I27&lt;=p_rot_a,"A",IF(I27&lt;=p_rot_b,"B","C"))</f>
        <v/>
      </c>
    </row>
    <row r="28">
      <c r="A28" s="5" t="inlineStr">
        <is>
          <t>AGREGADOS</t>
        </is>
      </c>
      <c r="B28" s="21" t="n">
        <v>18</v>
      </c>
      <c r="C28" s="11" t="n">
        <v>3303.0001</v>
      </c>
      <c r="D28" s="12" t="n">
        <v>33568374.30999999</v>
      </c>
      <c r="E28" s="12" t="n">
        <v>26981336.71000001</v>
      </c>
      <c r="F28" s="12" t="n">
        <v>6587037.59</v>
      </c>
      <c r="G28" s="14">
        <f>F28/D28</f>
        <v/>
      </c>
      <c r="H28" s="14">
        <f>D28/SUM(D$2:D$80)</f>
        <v/>
      </c>
      <c r="I28" s="14">
        <f>I27+H28</f>
        <v/>
      </c>
      <c r="J28" s="5">
        <f>IF(I28&lt;=p_rot_a,"A",IF(I28&lt;=p_rot_b,"B","C"))</f>
        <v/>
      </c>
    </row>
    <row r="29">
      <c r="A29" s="5" t="inlineStr">
        <is>
          <t>TUBERIA INDUSTRIAL</t>
        </is>
      </c>
      <c r="B29" s="21" t="n">
        <v>20</v>
      </c>
      <c r="C29" s="11" t="n">
        <v>7171</v>
      </c>
      <c r="D29" s="12" t="n">
        <v>32801454.52</v>
      </c>
      <c r="E29" s="12" t="n">
        <v>26853028.28</v>
      </c>
      <c r="F29" s="12" t="n">
        <v>5948426.23</v>
      </c>
      <c r="G29" s="14">
        <f>F29/D29</f>
        <v/>
      </c>
      <c r="H29" s="14">
        <f>D29/SUM(D$2:D$80)</f>
        <v/>
      </c>
      <c r="I29" s="14">
        <f>I28+H29</f>
        <v/>
      </c>
      <c r="J29" s="5">
        <f>IF(I29&lt;=p_rot_a,"A",IF(I29&lt;=p_rot_b,"B","C"))</f>
        <v/>
      </c>
    </row>
    <row r="30">
      <c r="A30" s="5" t="inlineStr">
        <is>
          <t>IMPORTACION AISLANTES</t>
        </is>
      </c>
      <c r="B30" s="21" t="n">
        <v>1</v>
      </c>
      <c r="C30" s="11" t="n">
        <v>933</v>
      </c>
      <c r="D30" s="12" t="n">
        <v>32763113.2</v>
      </c>
      <c r="E30" s="12" t="n">
        <v>10101287.94</v>
      </c>
      <c r="F30" s="12" t="n">
        <v>22661825.25</v>
      </c>
      <c r="G30" s="14">
        <f>F30/D30</f>
        <v/>
      </c>
      <c r="H30" s="14">
        <f>D30/SUM(D$2:D$80)</f>
        <v/>
      </c>
      <c r="I30" s="14">
        <f>I29+H30</f>
        <v/>
      </c>
      <c r="J30" s="5">
        <f>IF(I30&lt;=p_rot_a,"A",IF(I30&lt;=p_rot_b,"B","C"))</f>
        <v/>
      </c>
    </row>
    <row r="31">
      <c r="A31" s="5" t="inlineStr">
        <is>
          <t>PERLING</t>
        </is>
      </c>
      <c r="B31" s="21" t="n">
        <v>14</v>
      </c>
      <c r="C31" s="11" t="n">
        <v>4024</v>
      </c>
      <c r="D31" s="12" t="n">
        <v>26199749.06000001</v>
      </c>
      <c r="E31" s="12" t="n">
        <v>21619455.54</v>
      </c>
      <c r="F31" s="12" t="n">
        <v>4580293.51</v>
      </c>
      <c r="G31" s="14">
        <f>F31/D31</f>
        <v/>
      </c>
      <c r="H31" s="14">
        <f>D31/SUM(D$2:D$80)</f>
        <v/>
      </c>
      <c r="I31" s="14">
        <f>I30+H31</f>
        <v/>
      </c>
      <c r="J31" s="5">
        <f>IF(I31&lt;=p_rot_a,"A",IF(I31&lt;=p_rot_b,"B","C"))</f>
        <v/>
      </c>
    </row>
    <row r="32">
      <c r="A32" s="5" t="inlineStr">
        <is>
          <t>IMPORTACION PISO SPC</t>
        </is>
      </c>
      <c r="B32" s="21" t="n">
        <v>10</v>
      </c>
      <c r="C32" s="11" t="n">
        <v>2645</v>
      </c>
      <c r="D32" s="12" t="n">
        <v>25266799.03</v>
      </c>
      <c r="E32" s="12" t="n">
        <v>13674445.94</v>
      </c>
      <c r="F32" s="12" t="n">
        <v>11592353.07</v>
      </c>
      <c r="G32" s="14">
        <f>F32/D32</f>
        <v/>
      </c>
      <c r="H32" s="14">
        <f>D32/SUM(D$2:D$80)</f>
        <v/>
      </c>
      <c r="I32" s="14">
        <f>I31+H32</f>
        <v/>
      </c>
      <c r="J32" s="5">
        <f>IF(I32&lt;=p_rot_a,"A",IF(I32&lt;=p_rot_b,"B","C"))</f>
        <v/>
      </c>
    </row>
    <row r="33">
      <c r="A33" s="5" t="inlineStr">
        <is>
          <t>TORNILLERIA</t>
        </is>
      </c>
      <c r="B33" s="21" t="n">
        <v>146</v>
      </c>
      <c r="C33" s="11" t="n">
        <v>343069.9</v>
      </c>
      <c r="D33" s="12" t="n">
        <v>24164859.92</v>
      </c>
      <c r="E33" s="12" t="n">
        <v>10678553.62</v>
      </c>
      <c r="F33" s="12" t="n">
        <v>13486306.34</v>
      </c>
      <c r="G33" s="14">
        <f>F33/D33</f>
        <v/>
      </c>
      <c r="H33" s="14">
        <f>D33/SUM(D$2:D$80)</f>
        <v/>
      </c>
      <c r="I33" s="14">
        <f>I32+H33</f>
        <v/>
      </c>
      <c r="J33" s="5">
        <f>IF(I33&lt;=p_rot_a,"A",IF(I33&lt;=p_rot_b,"B","C"))</f>
        <v/>
      </c>
    </row>
    <row r="34">
      <c r="A34" s="5" t="inlineStr">
        <is>
          <t>FACHALETA</t>
        </is>
      </c>
      <c r="B34" s="21" t="n">
        <v>12</v>
      </c>
      <c r="C34" s="11" t="n">
        <v>8085</v>
      </c>
      <c r="D34" s="12" t="n">
        <v>23885243.4</v>
      </c>
      <c r="E34" s="12" t="n">
        <v>15491355.23</v>
      </c>
      <c r="F34" s="12" t="n">
        <v>8393888.17</v>
      </c>
      <c r="G34" s="14">
        <f>F34/D34</f>
        <v/>
      </c>
      <c r="H34" s="14">
        <f>D34/SUM(D$2:D$80)</f>
        <v/>
      </c>
      <c r="I34" s="14">
        <f>I33+H34</f>
        <v/>
      </c>
      <c r="J34" s="5">
        <f>IF(I34&lt;=p_rot_a,"A",IF(I34&lt;=p_rot_b,"B","C"))</f>
        <v/>
      </c>
    </row>
    <row r="35">
      <c r="A35" s="5" t="inlineStr">
        <is>
          <t>PINO</t>
        </is>
      </c>
      <c r="B35" s="21" t="n">
        <v>24</v>
      </c>
      <c r="C35" s="11" t="n">
        <v>10228</v>
      </c>
      <c r="D35" s="12" t="n">
        <v>22615601.51000001</v>
      </c>
      <c r="E35" s="12" t="n">
        <v>15739364.55</v>
      </c>
      <c r="F35" s="12" t="n">
        <v>6876236.939999999</v>
      </c>
      <c r="G35" s="14">
        <f>F35/D35</f>
        <v/>
      </c>
      <c r="H35" s="14">
        <f>D35/SUM(D$2:D$80)</f>
        <v/>
      </c>
      <c r="I35" s="14">
        <f>I34+H35</f>
        <v/>
      </c>
      <c r="J35" s="5">
        <f>IF(I35&lt;=p_rot_a,"A",IF(I35&lt;=p_rot_b,"B","C"))</f>
        <v/>
      </c>
    </row>
    <row r="36">
      <c r="A36" s="5" t="inlineStr">
        <is>
          <t>PINTURAS Y SELLADORES</t>
        </is>
      </c>
      <c r="B36" s="21" t="n">
        <v>70</v>
      </c>
      <c r="C36" s="11" t="n">
        <v>5340</v>
      </c>
      <c r="D36" s="12" t="n">
        <v>21297989.14999999</v>
      </c>
      <c r="E36" s="12" t="n">
        <v>14912962.93</v>
      </c>
      <c r="F36" s="12" t="n">
        <v>6385026.210000001</v>
      </c>
      <c r="G36" s="14">
        <f>F36/D36</f>
        <v/>
      </c>
      <c r="H36" s="14">
        <f>D36/SUM(D$2:D$80)</f>
        <v/>
      </c>
      <c r="I36" s="14">
        <f>I35+H36</f>
        <v/>
      </c>
      <c r="J36" s="5">
        <f>IF(I36&lt;=p_rot_a,"A",IF(I36&lt;=p_rot_b,"B","C"))</f>
        <v/>
      </c>
    </row>
    <row r="37">
      <c r="A37" s="5" t="inlineStr">
        <is>
          <t>IMPERMEABILIZANTES</t>
        </is>
      </c>
      <c r="B37" s="21" t="n">
        <v>30</v>
      </c>
      <c r="C37" s="11" t="n">
        <v>1027</v>
      </c>
      <c r="D37" s="12" t="n">
        <v>20892699.09</v>
      </c>
      <c r="E37" s="12" t="n">
        <v>13077293.25</v>
      </c>
      <c r="F37" s="12" t="n">
        <v>7815405.840000003</v>
      </c>
      <c r="G37" s="14">
        <f>F37/D37</f>
        <v/>
      </c>
      <c r="H37" s="14">
        <f>D37/SUM(D$2:D$80)</f>
        <v/>
      </c>
      <c r="I37" s="14">
        <f>I36+H37</f>
        <v/>
      </c>
      <c r="J37" s="5">
        <f>IF(I37&lt;=p_rot_a,"A",IF(I37&lt;=p_rot_b,"B","C"))</f>
        <v/>
      </c>
    </row>
    <row r="38">
      <c r="A38" s="5" t="inlineStr">
        <is>
          <t>TALADROS</t>
        </is>
      </c>
      <c r="B38" s="21" t="n">
        <v>9</v>
      </c>
      <c r="C38" s="11" t="n">
        <v>311</v>
      </c>
      <c r="D38" s="12" t="n">
        <v>20874751.23</v>
      </c>
      <c r="E38" s="12" t="n">
        <v>16090100.79</v>
      </c>
      <c r="F38" s="12" t="n">
        <v>4784650.46</v>
      </c>
      <c r="G38" s="14">
        <f>F38/D38</f>
        <v/>
      </c>
      <c r="H38" s="14">
        <f>D38/SUM(D$2:D$80)</f>
        <v/>
      </c>
      <c r="I38" s="14">
        <f>I37+H38</f>
        <v/>
      </c>
      <c r="J38" s="5">
        <f>IF(I38&lt;=p_rot_a,"A",IF(I38&lt;=p_rot_b,"B","C"))</f>
        <v/>
      </c>
    </row>
    <row r="39">
      <c r="A39" s="5" t="inlineStr">
        <is>
          <t>ANTICORROSIVOS Y BASE ACEITE</t>
        </is>
      </c>
      <c r="B39" s="21" t="n">
        <v>69</v>
      </c>
      <c r="C39" s="11" t="n">
        <v>1559</v>
      </c>
      <c r="D39" s="12" t="n">
        <v>19894850.14</v>
      </c>
      <c r="E39" s="12" t="n">
        <v>13653462.37</v>
      </c>
      <c r="F39" s="12" t="n">
        <v>6241387.769999997</v>
      </c>
      <c r="G39" s="14">
        <f>F39/D39</f>
        <v/>
      </c>
      <c r="H39" s="14">
        <f>D39/SUM(D$2:D$80)</f>
        <v/>
      </c>
      <c r="I39" s="14">
        <f>I38+H39</f>
        <v/>
      </c>
      <c r="J39" s="5">
        <f>IF(I39&lt;=p_rot_a,"A",IF(I39&lt;=p_rot_b,"B","C"))</f>
        <v/>
      </c>
    </row>
    <row r="40">
      <c r="A40" s="5" t="inlineStr">
        <is>
          <t>BOTAGUAS, CUMBRERAS, CANOAS METALICAS</t>
        </is>
      </c>
      <c r="B40" s="21" t="n">
        <v>12</v>
      </c>
      <c r="C40" s="11" t="n">
        <v>5795.67</v>
      </c>
      <c r="D40" s="12" t="n">
        <v>19204279.93</v>
      </c>
      <c r="E40" s="12" t="n">
        <v>13703009.85</v>
      </c>
      <c r="F40" s="12" t="n">
        <v>5501270.070000001</v>
      </c>
      <c r="G40" s="14">
        <f>F40/D40</f>
        <v/>
      </c>
      <c r="H40" s="14">
        <f>D40/SUM(D$2:D$80)</f>
        <v/>
      </c>
      <c r="I40" s="14">
        <f>I39+H40</f>
        <v/>
      </c>
      <c r="J40" s="5">
        <f>IF(I40&lt;=p_rot_a,"A",IF(I40&lt;=p_rot_b,"B","C"))</f>
        <v/>
      </c>
    </row>
    <row r="41">
      <c r="A41" s="5" t="inlineStr">
        <is>
          <t>SEMIDURO</t>
        </is>
      </c>
      <c r="B41" s="21" t="n">
        <v>4</v>
      </c>
      <c r="C41" s="11" t="n">
        <v>5278</v>
      </c>
      <c r="D41" s="12" t="n">
        <v>17822388.78</v>
      </c>
      <c r="E41" s="12" t="n">
        <v>12473028.04</v>
      </c>
      <c r="F41" s="12" t="n">
        <v>5349360.75</v>
      </c>
      <c r="G41" s="14">
        <f>F41/D41</f>
        <v/>
      </c>
      <c r="H41" s="14">
        <f>D41/SUM(D$2:D$80)</f>
        <v/>
      </c>
      <c r="I41" s="14">
        <f>I40+H41</f>
        <v/>
      </c>
      <c r="J41" s="5">
        <f>IF(I41&lt;=p_rot_a,"A",IF(I41&lt;=p_rot_b,"B","C"))</f>
        <v/>
      </c>
    </row>
    <row r="42">
      <c r="A42" s="5" t="inlineStr">
        <is>
          <t>PORCELANATO</t>
        </is>
      </c>
      <c r="B42" s="21" t="n">
        <v>17</v>
      </c>
      <c r="C42" s="11" t="n">
        <v>1456.5</v>
      </c>
      <c r="D42" s="12" t="n">
        <v>17267346.93</v>
      </c>
      <c r="E42" s="12" t="n">
        <v>12365528.9</v>
      </c>
      <c r="F42" s="12" t="n">
        <v>4901818.05</v>
      </c>
      <c r="G42" s="14">
        <f>F42/D42</f>
        <v/>
      </c>
      <c r="H42" s="14">
        <f>D42/SUM(D$2:D$80)</f>
        <v/>
      </c>
      <c r="I42" s="14">
        <f>I41+H42</f>
        <v/>
      </c>
      <c r="J42" s="5">
        <f>IF(I42&lt;=p_rot_a,"A",IF(I42&lt;=p_rot_b,"B","C"))</f>
        <v/>
      </c>
    </row>
    <row r="43">
      <c r="A43" s="5" t="inlineStr">
        <is>
          <t>CERAMICA</t>
        </is>
      </c>
      <c r="B43" s="21" t="n">
        <v>16</v>
      </c>
      <c r="C43" s="11" t="n">
        <v>2674.8</v>
      </c>
      <c r="D43" s="12" t="n">
        <v>17089734.1</v>
      </c>
      <c r="E43" s="12" t="n">
        <v>12831288.63</v>
      </c>
      <c r="F43" s="12" t="n">
        <v>4258445.49</v>
      </c>
      <c r="G43" s="14">
        <f>F43/D43</f>
        <v/>
      </c>
      <c r="H43" s="14">
        <f>D43/SUM(D$2:D$80)</f>
        <v/>
      </c>
      <c r="I43" s="14">
        <f>I42+H43</f>
        <v/>
      </c>
      <c r="J43" s="5">
        <f>IF(I43&lt;=p_rot_a,"A",IF(I43&lt;=p_rot_b,"B","C"))</f>
        <v/>
      </c>
    </row>
    <row r="44">
      <c r="A44" s="5" t="inlineStr">
        <is>
          <t>PANEL ACANALADO EXTERIOR WPC</t>
        </is>
      </c>
      <c r="B44" s="21" t="n">
        <v>11</v>
      </c>
      <c r="C44" s="11" t="n">
        <v>12799</v>
      </c>
      <c r="D44" s="12" t="n">
        <v>14409155.01</v>
      </c>
      <c r="E44" s="12" t="n">
        <v>10340242.32</v>
      </c>
      <c r="F44" s="12" t="n">
        <v>4068912.69</v>
      </c>
      <c r="G44" s="14">
        <f>F44/D44</f>
        <v/>
      </c>
      <c r="H44" s="14">
        <f>D44/SUM(D$2:D$80)</f>
        <v/>
      </c>
      <c r="I44" s="14">
        <f>I43+H44</f>
        <v/>
      </c>
      <c r="J44" s="5">
        <f>IF(I44&lt;=p_rot_a,"A",IF(I44&lt;=p_rot_b,"B","C"))</f>
        <v/>
      </c>
    </row>
    <row r="45">
      <c r="A45" s="5" t="inlineStr">
        <is>
          <t>COMBOS</t>
        </is>
      </c>
      <c r="B45" s="21" t="n">
        <v>6</v>
      </c>
      <c r="C45" s="11" t="n">
        <v>155</v>
      </c>
      <c r="D45" s="12" t="n">
        <v>13410463.2</v>
      </c>
      <c r="E45" s="12" t="n">
        <v>9465630.9</v>
      </c>
      <c r="F45" s="12" t="n">
        <v>3944832.3</v>
      </c>
      <c r="G45" s="14">
        <f>F45/D45</f>
        <v/>
      </c>
      <c r="H45" s="14">
        <f>D45/SUM(D$2:D$80)</f>
        <v/>
      </c>
      <c r="I45" s="14">
        <f>I44+H45</f>
        <v/>
      </c>
      <c r="J45" s="5">
        <f>IF(I45&lt;=p_rot_a,"A",IF(I45&lt;=p_rot_b,"B","C"))</f>
        <v/>
      </c>
    </row>
    <row r="46">
      <c r="A46" s="5" t="inlineStr">
        <is>
          <t>SIDING EXTERIOR WPC</t>
        </is>
      </c>
      <c r="B46" s="21" t="n">
        <v>8</v>
      </c>
      <c r="C46" s="11" t="n">
        <v>1641</v>
      </c>
      <c r="D46" s="12" t="n">
        <v>13324082.25</v>
      </c>
      <c r="E46" s="12" t="n">
        <v>9474160.470000001</v>
      </c>
      <c r="F46" s="12" t="n">
        <v>3849921.78</v>
      </c>
      <c r="G46" s="14">
        <f>F46/D46</f>
        <v/>
      </c>
      <c r="H46" s="14">
        <f>D46/SUM(D$2:D$80)</f>
        <v/>
      </c>
      <c r="I46" s="14">
        <f>I45+H46</f>
        <v/>
      </c>
      <c r="J46" s="5">
        <f>IF(I46&lt;=p_rot_a,"A",IF(I46&lt;=p_rot_b,"B","C"))</f>
        <v/>
      </c>
    </row>
    <row r="47">
      <c r="A47" s="5" t="inlineStr">
        <is>
          <t>BLOQUES, VARILLAS, MALLAS</t>
        </is>
      </c>
      <c r="B47" s="21" t="n">
        <v>20</v>
      </c>
      <c r="C47" s="11" t="n">
        <v>24075</v>
      </c>
      <c r="D47" s="12" t="n">
        <v>13171870.58</v>
      </c>
      <c r="E47" s="12" t="n">
        <v>10728643.05</v>
      </c>
      <c r="F47" s="12" t="n">
        <v>2443227.52</v>
      </c>
      <c r="G47" s="14">
        <f>F47/D47</f>
        <v/>
      </c>
      <c r="H47" s="14">
        <f>D47/SUM(D$2:D$80)</f>
        <v/>
      </c>
      <c r="I47" s="14">
        <f>I46+H47</f>
        <v/>
      </c>
      <c r="J47" s="5">
        <f>IF(I47&lt;=p_rot_a,"A",IF(I47&lt;=p_rot_b,"B","C"))</f>
        <v/>
      </c>
    </row>
    <row r="48">
      <c r="A48" s="5" t="inlineStr">
        <is>
          <t>IMPORTACION FERRETERIA GENERAL</t>
        </is>
      </c>
      <c r="B48" s="21" t="n">
        <v>40</v>
      </c>
      <c r="C48" s="11" t="n">
        <v>2229.8</v>
      </c>
      <c r="D48" s="12" t="n">
        <v>12075056.72</v>
      </c>
      <c r="E48" s="12" t="n">
        <v>6154293.029999998</v>
      </c>
      <c r="F48" s="12" t="n">
        <v>5920763.689999999</v>
      </c>
      <c r="G48" s="14">
        <f>F48/D48</f>
        <v/>
      </c>
      <c r="H48" s="14">
        <f>D48/SUM(D$2:D$80)</f>
        <v/>
      </c>
      <c r="I48" s="14">
        <f>I47+H48</f>
        <v/>
      </c>
      <c r="J48" s="5">
        <f>IF(I48&lt;=p_rot_a,"A",IF(I48&lt;=p_rot_b,"B","C"))</f>
        <v/>
      </c>
    </row>
    <row r="49">
      <c r="A49" s="5" t="inlineStr">
        <is>
          <t>BOMBILLOS Y LAMPARAS</t>
        </is>
      </c>
      <c r="B49" s="21" t="n">
        <v>40</v>
      </c>
      <c r="C49" s="11" t="n">
        <v>3150</v>
      </c>
      <c r="D49" s="12" t="n">
        <v>10404542.94</v>
      </c>
      <c r="E49" s="12" t="n">
        <v>5518483.720000001</v>
      </c>
      <c r="F49" s="12" t="n">
        <v>4886059.22</v>
      </c>
      <c r="G49" s="14">
        <f>F49/D49</f>
        <v/>
      </c>
      <c r="H49" s="14">
        <f>D49/SUM(D$2:D$80)</f>
        <v/>
      </c>
      <c r="I49" s="14">
        <f>I48+H49</f>
        <v/>
      </c>
      <c r="J49" s="5">
        <f>IF(I49&lt;=p_rot_a,"A",IF(I49&lt;=p_rot_b,"B","C"))</f>
        <v/>
      </c>
    </row>
    <row r="50">
      <c r="A50" s="5" t="inlineStr">
        <is>
          <t>PILAS</t>
        </is>
      </c>
      <c r="B50" s="21" t="n">
        <v>14</v>
      </c>
      <c r="C50" s="11" t="n">
        <v>246</v>
      </c>
      <c r="D50" s="12" t="n">
        <v>10280881.54</v>
      </c>
      <c r="E50" s="12" t="n">
        <v>7739311.86</v>
      </c>
      <c r="F50" s="12" t="n">
        <v>2541569.689999999</v>
      </c>
      <c r="G50" s="14">
        <f>F50/D50</f>
        <v/>
      </c>
      <c r="H50" s="14">
        <f>D50/SUM(D$2:D$80)</f>
        <v/>
      </c>
      <c r="I50" s="14">
        <f>I49+H50</f>
        <v/>
      </c>
      <c r="J50" s="5">
        <f>IF(I50&lt;=p_rot_a,"A",IF(I50&lt;=p_rot_b,"B","C"))</f>
        <v/>
      </c>
    </row>
    <row r="51">
      <c r="A51" s="5" t="inlineStr">
        <is>
          <t>Gastos</t>
        </is>
      </c>
      <c r="B51" s="21" t="n">
        <v>1</v>
      </c>
      <c r="C51" s="11" t="n">
        <v>91</v>
      </c>
      <c r="D51" s="12" t="n">
        <v>8550000</v>
      </c>
      <c r="E51" s="12" t="n">
        <v>4515000</v>
      </c>
      <c r="F51" s="12" t="n">
        <v>4035000</v>
      </c>
      <c r="G51" s="14">
        <f>F51/D51</f>
        <v/>
      </c>
      <c r="H51" s="14">
        <f>D51/SUM(D$2:D$80)</f>
        <v/>
      </c>
      <c r="I51" s="14">
        <f>I50+H51</f>
        <v/>
      </c>
      <c r="J51" s="5">
        <f>IF(I51&lt;=p_rot_a,"A",IF(I51&lt;=p_rot_b,"B","C"))</f>
        <v/>
      </c>
    </row>
    <row r="52">
      <c r="A52" s="5" t="inlineStr">
        <is>
          <t>LAUREL</t>
        </is>
      </c>
      <c r="B52" s="21" t="n">
        <v>17</v>
      </c>
      <c r="C52" s="11" t="n">
        <v>14893</v>
      </c>
      <c r="D52" s="12" t="n">
        <v>7263813.289999999</v>
      </c>
      <c r="E52" s="12" t="n">
        <v>4993395</v>
      </c>
      <c r="F52" s="12" t="n">
        <v>2270418.29</v>
      </c>
      <c r="G52" s="14">
        <f>F52/D52</f>
        <v/>
      </c>
      <c r="H52" s="14">
        <f>D52/SUM(D$2:D$80)</f>
        <v/>
      </c>
      <c r="I52" s="14">
        <f>I51+H52</f>
        <v/>
      </c>
      <c r="J52" s="5">
        <f>IF(I52&lt;=p_rot_a,"A",IF(I52&lt;=p_rot_b,"B","C"))</f>
        <v/>
      </c>
    </row>
    <row r="53">
      <c r="A53" s="5" t="inlineStr">
        <is>
          <t>IMPORTACION PANEL ACANALADO EXTERIOR WPC</t>
        </is>
      </c>
      <c r="B53" s="21" t="n">
        <v>6</v>
      </c>
      <c r="C53" s="11" t="n">
        <v>877</v>
      </c>
      <c r="D53" s="12" t="n">
        <v>7099655.399999999</v>
      </c>
      <c r="E53" s="12" t="n">
        <v>3145710.21</v>
      </c>
      <c r="F53" s="12" t="n">
        <v>3953945.19</v>
      </c>
      <c r="G53" s="14">
        <f>F53/D53</f>
        <v/>
      </c>
      <c r="H53" s="14">
        <f>D53/SUM(D$2:D$80)</f>
        <v/>
      </c>
      <c r="I53" s="14">
        <f>I52+H53</f>
        <v/>
      </c>
      <c r="J53" s="5">
        <f>IF(I53&lt;=p_rot_a,"A",IF(I53&lt;=p_rot_b,"B","C"))</f>
        <v/>
      </c>
    </row>
    <row r="54">
      <c r="A54" s="5" t="inlineStr">
        <is>
          <t>LOZA</t>
        </is>
      </c>
      <c r="B54" s="21" t="n">
        <v>11</v>
      </c>
      <c r="C54" s="11" t="n">
        <v>187</v>
      </c>
      <c r="D54" s="12" t="n">
        <v>7033956.47</v>
      </c>
      <c r="E54" s="12" t="n">
        <v>4863379.719999999</v>
      </c>
      <c r="F54" s="12" t="n">
        <v>2170576.74</v>
      </c>
      <c r="G54" s="14">
        <f>F54/D54</f>
        <v/>
      </c>
      <c r="H54" s="14">
        <f>D54/SUM(D$2:D$80)</f>
        <v/>
      </c>
      <c r="I54" s="14">
        <f>I53+H54</f>
        <v/>
      </c>
      <c r="J54" s="5">
        <f>IF(I54&lt;=p_rot_a,"A",IF(I54&lt;=p_rot_b,"B","C"))</f>
        <v/>
      </c>
    </row>
    <row r="55">
      <c r="A55" s="5" t="inlineStr">
        <is>
          <t>MATERIAL SEGUNDA</t>
        </is>
      </c>
      <c r="B55" s="21" t="n">
        <v>13</v>
      </c>
      <c r="C55" s="11" t="n">
        <v>5652.254</v>
      </c>
      <c r="D55" s="12" t="n">
        <v>6185778.930000001</v>
      </c>
      <c r="E55" s="12" t="n">
        <v>12324356.44</v>
      </c>
      <c r="F55" s="12" t="n">
        <v>-6138577.51</v>
      </c>
      <c r="G55" s="14">
        <f>F55/D55</f>
        <v/>
      </c>
      <c r="H55" s="14">
        <f>D55/SUM(D$2:D$80)</f>
        <v/>
      </c>
      <c r="I55" s="14">
        <f>I54+H55</f>
        <v/>
      </c>
      <c r="J55" s="5">
        <f>IF(I55&lt;=p_rot_a,"A",IF(I55&lt;=p_rot_b,"B","C"))</f>
        <v/>
      </c>
    </row>
    <row r="56">
      <c r="A56" s="5" t="inlineStr">
        <is>
          <t>RODAPIE Y ACCESORIOS</t>
        </is>
      </c>
      <c r="B56" s="21" t="n">
        <v>15</v>
      </c>
      <c r="C56" s="11" t="n">
        <v>4608</v>
      </c>
      <c r="D56" s="12" t="n">
        <v>6016623.529999999</v>
      </c>
      <c r="E56" s="12" t="n">
        <v>3226337.39</v>
      </c>
      <c r="F56" s="12" t="n">
        <v>2790286.15</v>
      </c>
      <c r="G56" s="14">
        <f>F56/D56</f>
        <v/>
      </c>
      <c r="H56" s="14">
        <f>D56/SUM(D$2:D$80)</f>
        <v/>
      </c>
      <c r="I56" s="14">
        <f>I55+H56</f>
        <v/>
      </c>
      <c r="J56" s="5">
        <f>IF(I56&lt;=p_rot_a,"A",IF(I56&lt;=p_rot_b,"B","C"))</f>
        <v/>
      </c>
    </row>
    <row r="57">
      <c r="A57" s="5" t="inlineStr">
        <is>
          <t>SERVICIO</t>
        </is>
      </c>
      <c r="B57" s="21" t="n">
        <v>1</v>
      </c>
      <c r="C57" s="11" t="n">
        <v>3</v>
      </c>
      <c r="D57" s="12" t="n">
        <v>5925793.8</v>
      </c>
      <c r="E57" s="12" t="n">
        <v>0</v>
      </c>
      <c r="F57" s="12" t="n">
        <v>5925793.8</v>
      </c>
      <c r="G57" s="14">
        <f>F57/D57</f>
        <v/>
      </c>
      <c r="H57" s="14">
        <f>D57/SUM(D$2:D$80)</f>
        <v/>
      </c>
      <c r="I57" s="14">
        <f>I56+H57</f>
        <v/>
      </c>
      <c r="J57" s="5">
        <f>IF(I57&lt;=p_rot_a,"A",IF(I57&lt;=p_rot_b,"B","C"))</f>
        <v/>
      </c>
    </row>
    <row r="58">
      <c r="A58" s="5" t="inlineStr">
        <is>
          <t>AISLANTES</t>
        </is>
      </c>
      <c r="B58" s="21" t="n">
        <v>1</v>
      </c>
      <c r="C58" s="11" t="n">
        <v>407</v>
      </c>
      <c r="D58" s="12" t="n">
        <v>4006028.46</v>
      </c>
      <c r="E58" s="12" t="n">
        <v>2729012.56</v>
      </c>
      <c r="F58" s="12" t="n">
        <v>1277015.89</v>
      </c>
      <c r="G58" s="14">
        <f>F58/D58</f>
        <v/>
      </c>
      <c r="H58" s="14">
        <f>D58/SUM(D$2:D$80)</f>
        <v/>
      </c>
      <c r="I58" s="14">
        <f>I57+H58</f>
        <v/>
      </c>
      <c r="J58" s="5">
        <f>IF(I58&lt;=p_rot_a,"A",IF(I58&lt;=p_rot_b,"B","C"))</f>
        <v/>
      </c>
    </row>
    <row r="59">
      <c r="A59" s="5" t="inlineStr">
        <is>
          <t>BARNIZ Y TINTES</t>
        </is>
      </c>
      <c r="B59" s="21" t="n">
        <v>28</v>
      </c>
      <c r="C59" s="11" t="n">
        <v>552</v>
      </c>
      <c r="D59" s="12" t="n">
        <v>3847241.35</v>
      </c>
      <c r="E59" s="12" t="n">
        <v>2710516.8</v>
      </c>
      <c r="F59" s="12" t="n">
        <v>1136724.55</v>
      </c>
      <c r="G59" s="14">
        <f>F59/D59</f>
        <v/>
      </c>
      <c r="H59" s="14">
        <f>D59/SUM(D$2:D$80)</f>
        <v/>
      </c>
      <c r="I59" s="14">
        <f>I58+H59</f>
        <v/>
      </c>
      <c r="J59" s="5">
        <f>IF(I59&lt;=p_rot_a,"A",IF(I59&lt;=p_rot_b,"B","C"))</f>
        <v/>
      </c>
    </row>
    <row r="60">
      <c r="A60" s="5" t="inlineStr">
        <is>
          <t>AZULEJOS</t>
        </is>
      </c>
      <c r="B60" s="21" t="n">
        <v>8</v>
      </c>
      <c r="C60" s="11" t="n">
        <v>495.75</v>
      </c>
      <c r="D60" s="12" t="n">
        <v>3521424.27</v>
      </c>
      <c r="E60" s="12" t="n">
        <v>2625552.32</v>
      </c>
      <c r="F60" s="12" t="n">
        <v>895871.96</v>
      </c>
      <c r="G60" s="14">
        <f>F60/D60</f>
        <v/>
      </c>
      <c r="H60" s="14">
        <f>D60/SUM(D$2:D$80)</f>
        <v/>
      </c>
      <c r="I60" s="14">
        <f>I59+H60</f>
        <v/>
      </c>
      <c r="J60" s="5">
        <f>IF(I60&lt;=p_rot_a,"A",IF(I60&lt;=p_rot_b,"B","C"))</f>
        <v/>
      </c>
    </row>
    <row r="61">
      <c r="A61" s="5" t="inlineStr">
        <is>
          <t>ACEROS</t>
        </is>
      </c>
      <c r="B61" s="21" t="n">
        <v>1</v>
      </c>
      <c r="C61" s="11" t="n">
        <v>340</v>
      </c>
      <c r="D61" s="12" t="n">
        <v>2996602.96</v>
      </c>
      <c r="E61" s="12" t="n">
        <v>2378670.6</v>
      </c>
      <c r="F61" s="12" t="n">
        <v>617932.36</v>
      </c>
      <c r="G61" s="14">
        <f>F61/D61</f>
        <v/>
      </c>
      <c r="H61" s="14">
        <f>D61/SUM(D$2:D$80)</f>
        <v/>
      </c>
      <c r="I61" s="14">
        <f>I60+H61</f>
        <v/>
      </c>
      <c r="J61" s="5">
        <f>IF(I61&lt;=p_rot_a,"A",IF(I61&lt;=p_rot_b,"B","C"))</f>
        <v/>
      </c>
    </row>
    <row r="62">
      <c r="A62" s="5" t="inlineStr">
        <is>
          <t>HERRAMIENTAS ELECTRICAS</t>
        </is>
      </c>
      <c r="B62" s="21" t="n">
        <v>11</v>
      </c>
      <c r="C62" s="11" t="n">
        <v>64</v>
      </c>
      <c r="D62" s="12" t="n">
        <v>2979872.43</v>
      </c>
      <c r="E62" s="12" t="n">
        <v>2208740.79</v>
      </c>
      <c r="F62" s="12" t="n">
        <v>771131.6600000001</v>
      </c>
      <c r="G62" s="14">
        <f>F62/D62</f>
        <v/>
      </c>
      <c r="H62" s="14">
        <f>D62/SUM(D$2:D$80)</f>
        <v/>
      </c>
      <c r="I62" s="14">
        <f>I61+H62</f>
        <v/>
      </c>
      <c r="J62" s="5">
        <f>IF(I62&lt;=p_rot_a,"A",IF(I62&lt;=p_rot_b,"B","C"))</f>
        <v/>
      </c>
    </row>
    <row r="63">
      <c r="A63" s="5" t="inlineStr">
        <is>
          <t>IMPORTACION PUERTAS DE VIDRIO</t>
        </is>
      </c>
      <c r="B63" s="21" t="n">
        <v>3</v>
      </c>
      <c r="C63" s="11" t="n">
        <v>27</v>
      </c>
      <c r="D63" s="12" t="n">
        <v>2839976.19</v>
      </c>
      <c r="E63" s="12" t="n">
        <v>1243887.64</v>
      </c>
      <c r="F63" s="12" t="n">
        <v>1596088.54</v>
      </c>
      <c r="G63" s="14">
        <f>F63/D63</f>
        <v/>
      </c>
      <c r="H63" s="14">
        <f>D63/SUM(D$2:D$80)</f>
        <v/>
      </c>
      <c r="I63" s="14">
        <f>I62+H63</f>
        <v/>
      </c>
      <c r="J63" s="5">
        <f>IF(I63&lt;=p_rot_a,"A",IF(I63&lt;=p_rot_b,"B","C"))</f>
        <v/>
      </c>
    </row>
    <row r="64">
      <c r="A64" s="5" t="inlineStr">
        <is>
          <t>ANGULAR HIERRO</t>
        </is>
      </c>
      <c r="B64" s="21" t="n">
        <v>8</v>
      </c>
      <c r="C64" s="11" t="n">
        <v>350</v>
      </c>
      <c r="D64" s="12" t="n">
        <v>2669487.53</v>
      </c>
      <c r="E64" s="12" t="n">
        <v>1986682.15</v>
      </c>
      <c r="F64" s="12" t="n">
        <v>682805.37</v>
      </c>
      <c r="G64" s="14">
        <f>F64/D64</f>
        <v/>
      </c>
      <c r="H64" s="14">
        <f>D64/SUM(D$2:D$80)</f>
        <v/>
      </c>
      <c r="I64" s="14">
        <f>I63+H64</f>
        <v/>
      </c>
      <c r="J64" s="5">
        <f>IF(I64&lt;=p_rot_a,"A",IF(I64&lt;=p_rot_b,"B","C"))</f>
        <v/>
      </c>
    </row>
    <row r="65">
      <c r="A65" s="5" t="inlineStr">
        <is>
          <t>SELLADORES</t>
        </is>
      </c>
      <c r="B65" s="21" t="n">
        <v>8</v>
      </c>
      <c r="C65" s="11" t="n">
        <v>261</v>
      </c>
      <c r="D65" s="12" t="n">
        <v>2440238.47</v>
      </c>
      <c r="E65" s="12" t="n">
        <v>1681282.34</v>
      </c>
      <c r="F65" s="12" t="n">
        <v>758956.1300000001</v>
      </c>
      <c r="G65" s="14">
        <f>F65/D65</f>
        <v/>
      </c>
      <c r="H65" s="14">
        <f>D65/SUM(D$2:D$80)</f>
        <v/>
      </c>
      <c r="I65" s="14">
        <f>I64+H65</f>
        <v/>
      </c>
      <c r="J65" s="5">
        <f>IF(I65&lt;=p_rot_a,"A",IF(I65&lt;=p_rot_b,"B","C"))</f>
        <v/>
      </c>
    </row>
    <row r="66">
      <c r="A66" s="5" t="inlineStr">
        <is>
          <t>PINTURA SPRAY</t>
        </is>
      </c>
      <c r="B66" s="21" t="n">
        <v>18</v>
      </c>
      <c r="C66" s="11" t="n">
        <v>580</v>
      </c>
      <c r="D66" s="12" t="n">
        <v>1691216.91</v>
      </c>
      <c r="E66" s="12" t="n">
        <v>1187585.38</v>
      </c>
      <c r="F66" s="12" t="n">
        <v>503631.5300000001</v>
      </c>
      <c r="G66" s="14">
        <f>F66/D66</f>
        <v/>
      </c>
      <c r="H66" s="14">
        <f>D66/SUM(D$2:D$80)</f>
        <v/>
      </c>
      <c r="I66" s="14">
        <f>I65+H66</f>
        <v/>
      </c>
      <c r="J66" s="5">
        <f>IF(I66&lt;=p_rot_a,"A",IF(I66&lt;=p_rot_b,"B","C"))</f>
        <v/>
      </c>
    </row>
    <row r="67">
      <c r="A67" s="5" t="inlineStr">
        <is>
          <t>TECHOS UPVC</t>
        </is>
      </c>
      <c r="B67" s="21" t="n">
        <v>8</v>
      </c>
      <c r="C67" s="11" t="n">
        <v>576</v>
      </c>
      <c r="D67" s="12" t="n">
        <v>1404997.09</v>
      </c>
      <c r="E67" s="12" t="n">
        <v>1114398</v>
      </c>
      <c r="F67" s="12" t="n">
        <v>290599.09</v>
      </c>
      <c r="G67" s="14">
        <f>F67/D67</f>
        <v/>
      </c>
      <c r="H67" s="14">
        <f>D67/SUM(D$2:D$80)</f>
        <v/>
      </c>
      <c r="I67" s="14">
        <f>I66+H67</f>
        <v/>
      </c>
      <c r="J67" s="5">
        <f>IF(I67&lt;=p_rot_a,"A",IF(I67&lt;=p_rot_b,"B","C"))</f>
        <v/>
      </c>
    </row>
    <row r="68">
      <c r="A68" s="5" t="inlineStr">
        <is>
          <t>PLATINA HIERRO</t>
        </is>
      </c>
      <c r="B68" s="21" t="n">
        <v>12</v>
      </c>
      <c r="C68" s="11" t="n">
        <v>400</v>
      </c>
      <c r="D68" s="12" t="n">
        <v>1119162.61</v>
      </c>
      <c r="E68" s="12" t="n">
        <v>830348.72</v>
      </c>
      <c r="F68" s="12" t="n">
        <v>288813.88</v>
      </c>
      <c r="G68" s="14">
        <f>F68/D68</f>
        <v/>
      </c>
      <c r="H68" s="14">
        <f>D68/SUM(D$2:D$80)</f>
        <v/>
      </c>
      <c r="I68" s="14">
        <f>I67+H68</f>
        <v/>
      </c>
      <c r="J68" s="5">
        <f>IF(I68&lt;=p_rot_a,"A",IF(I68&lt;=p_rot_b,"B","C"))</f>
        <v/>
      </c>
    </row>
    <row r="69">
      <c r="A69" s="5" t="inlineStr">
        <is>
          <t>PINTURA Y SELLADORES PISO</t>
        </is>
      </c>
      <c r="B69" s="21" t="n">
        <v>4</v>
      </c>
      <c r="C69" s="11" t="n">
        <v>56</v>
      </c>
      <c r="D69" s="12" t="n">
        <v>1093758.99</v>
      </c>
      <c r="E69" s="12" t="n">
        <v>793701</v>
      </c>
      <c r="F69" s="12" t="n">
        <v>300057.99</v>
      </c>
      <c r="G69" s="14">
        <f>F69/D69</f>
        <v/>
      </c>
      <c r="H69" s="14">
        <f>D69/SUM(D$2:D$80)</f>
        <v/>
      </c>
      <c r="I69" s="14">
        <f>I68+H69</f>
        <v/>
      </c>
      <c r="J69" s="5">
        <f>IF(I69&lt;=p_rot_a,"A",IF(I69&lt;=p_rot_b,"B","C"))</f>
        <v/>
      </c>
    </row>
    <row r="70">
      <c r="A70" s="5" t="inlineStr">
        <is>
          <t>TUBERIA REDONDA</t>
        </is>
      </c>
      <c r="B70" s="21" t="n">
        <v>8</v>
      </c>
      <c r="C70" s="11" t="n">
        <v>222</v>
      </c>
      <c r="D70" s="12" t="n">
        <v>1006887.78</v>
      </c>
      <c r="E70" s="12" t="n">
        <v>822232</v>
      </c>
      <c r="F70" s="12" t="n">
        <v>184655.78</v>
      </c>
      <c r="G70" s="14">
        <f>F70/D70</f>
        <v/>
      </c>
      <c r="H70" s="14">
        <f>D70/SUM(D$2:D$80)</f>
        <v/>
      </c>
      <c r="I70" s="14">
        <f>I69+H70</f>
        <v/>
      </c>
      <c r="J70" s="5">
        <f>IF(I70&lt;=p_rot_a,"A",IF(I70&lt;=p_rot_b,"B","C"))</f>
        <v/>
      </c>
    </row>
    <row r="71">
      <c r="A71" s="5" t="inlineStr">
        <is>
          <t>ESMERILADORAS</t>
        </is>
      </c>
      <c r="B71" s="21" t="n">
        <v>4</v>
      </c>
      <c r="C71" s="11" t="n">
        <v>19</v>
      </c>
      <c r="D71" s="12" t="n">
        <v>820354.39</v>
      </c>
      <c r="E71" s="12" t="n">
        <v>758764</v>
      </c>
      <c r="F71" s="12" t="n">
        <v>61590.39</v>
      </c>
      <c r="G71" s="14">
        <f>F71/D71</f>
        <v/>
      </c>
      <c r="H71" s="14">
        <f>D71/SUM(D$2:D$80)</f>
        <v/>
      </c>
      <c r="I71" s="14">
        <f>I70+H71</f>
        <v/>
      </c>
      <c r="J71" s="5">
        <f>IF(I71&lt;=p_rot_a,"A",IF(I71&lt;=p_rot_b,"B","C"))</f>
        <v/>
      </c>
    </row>
    <row r="72">
      <c r="A72" s="5" t="inlineStr">
        <is>
          <t>ACABADOS PVC Y WPC</t>
        </is>
      </c>
      <c r="B72" s="21" t="n">
        <v>2</v>
      </c>
      <c r="C72" s="11" t="n">
        <v>2421</v>
      </c>
      <c r="D72" s="12" t="n">
        <v>649053.08</v>
      </c>
      <c r="E72" s="12" t="n">
        <v>201042.6</v>
      </c>
      <c r="F72" s="12" t="n">
        <v>448010.48</v>
      </c>
      <c r="G72" s="14">
        <f>F72/D72</f>
        <v/>
      </c>
      <c r="H72" s="14">
        <f>D72/SUM(D$2:D$80)</f>
        <v/>
      </c>
      <c r="I72" s="14">
        <f>I71+H72</f>
        <v/>
      </c>
      <c r="J72" s="5">
        <f>IF(I72&lt;=p_rot_a,"A",IF(I72&lt;=p_rot_b,"B","C"))</f>
        <v/>
      </c>
    </row>
    <row r="73">
      <c r="A73" s="5" t="inlineStr">
        <is>
          <t>HERRAMIENTAS MANUALES</t>
        </is>
      </c>
      <c r="B73" s="21" t="n">
        <v>8</v>
      </c>
      <c r="C73" s="11" t="n">
        <v>50</v>
      </c>
      <c r="D73" s="12" t="n">
        <v>508204.8300000001</v>
      </c>
      <c r="E73" s="12" t="n">
        <v>420455.64</v>
      </c>
      <c r="F73" s="12" t="n">
        <v>87749.17999999999</v>
      </c>
      <c r="G73" s="14">
        <f>F73/D73</f>
        <v/>
      </c>
      <c r="H73" s="14">
        <f>D73/SUM(D$2:D$80)</f>
        <v/>
      </c>
      <c r="I73" s="14">
        <f>I72+H73</f>
        <v/>
      </c>
      <c r="J73" s="5">
        <f>IF(I73&lt;=p_rot_a,"A",IF(I73&lt;=p_rot_b,"B","C"))</f>
        <v/>
      </c>
    </row>
    <row r="74">
      <c r="A74" s="5" t="inlineStr">
        <is>
          <t>ILUMINACION</t>
        </is>
      </c>
      <c r="B74" s="21" t="n">
        <v>2</v>
      </c>
      <c r="C74" s="11" t="n">
        <v>60</v>
      </c>
      <c r="D74" s="12" t="n">
        <v>241660.74</v>
      </c>
      <c r="E74" s="12" t="n">
        <v>129536.1</v>
      </c>
      <c r="F74" s="12" t="n">
        <v>112124.64</v>
      </c>
      <c r="G74" s="14">
        <f>F74/D74</f>
        <v/>
      </c>
      <c r="H74" s="14">
        <f>D74/SUM(D$2:D$80)</f>
        <v/>
      </c>
      <c r="I74" s="14">
        <f>I73+H74</f>
        <v/>
      </c>
      <c r="J74" s="5">
        <f>IF(I74&lt;=p_rot_a,"A",IF(I74&lt;=p_rot_b,"B","C"))</f>
        <v/>
      </c>
    </row>
    <row r="75">
      <c r="A75" s="5" t="inlineStr">
        <is>
          <t>SIERRAS ELECTRICAS</t>
        </is>
      </c>
      <c r="B75" s="21" t="n">
        <v>2</v>
      </c>
      <c r="C75" s="11" t="n">
        <v>3</v>
      </c>
      <c r="D75" s="12" t="n">
        <v>236108.87</v>
      </c>
      <c r="E75" s="12" t="n">
        <v>200535</v>
      </c>
      <c r="F75" s="12" t="n">
        <v>35573.86</v>
      </c>
      <c r="G75" s="14">
        <f>F75/D75</f>
        <v/>
      </c>
      <c r="H75" s="14">
        <f>D75/SUM(D$2:D$80)</f>
        <v/>
      </c>
      <c r="I75" s="14">
        <f>I74+H75</f>
        <v/>
      </c>
      <c r="J75" s="5">
        <f>IF(I75&lt;=p_rot_a,"A",IF(I75&lt;=p_rot_b,"B","C"))</f>
        <v/>
      </c>
    </row>
    <row r="76">
      <c r="A76" s="5" t="inlineStr">
        <is>
          <t>PICAPORTES Y ALDABAS</t>
        </is>
      </c>
      <c r="B76" s="21" t="n">
        <v>10</v>
      </c>
      <c r="C76" s="11" t="n">
        <v>186</v>
      </c>
      <c r="D76" s="12" t="n">
        <v>224556.44</v>
      </c>
      <c r="E76" s="12" t="n">
        <v>139756.58</v>
      </c>
      <c r="F76" s="12" t="n">
        <v>84799.87000000001</v>
      </c>
      <c r="G76" s="14">
        <f>F76/D76</f>
        <v/>
      </c>
      <c r="H76" s="14">
        <f>D76/SUM(D$2:D$80)</f>
        <v/>
      </c>
      <c r="I76" s="14">
        <f>I75+H76</f>
        <v/>
      </c>
      <c r="J76" s="5">
        <f>IF(I76&lt;=p_rot_a,"A",IF(I76&lt;=p_rot_b,"B","C"))</f>
        <v/>
      </c>
    </row>
    <row r="77">
      <c r="A77" s="5" t="inlineStr">
        <is>
          <t>LIQUIDACION</t>
        </is>
      </c>
      <c r="B77" s="21" t="n">
        <v>4</v>
      </c>
      <c r="C77" s="11" t="n">
        <v>78</v>
      </c>
      <c r="D77" s="12" t="n">
        <v>132976.35</v>
      </c>
      <c r="E77" s="12" t="n">
        <v>97204.2</v>
      </c>
      <c r="F77" s="12" t="n">
        <v>35772.15</v>
      </c>
      <c r="G77" s="14">
        <f>F77/D77</f>
        <v/>
      </c>
      <c r="H77" s="14">
        <f>D77/SUM(D$2:D$80)</f>
        <v/>
      </c>
      <c r="I77" s="14">
        <f>I76+H77</f>
        <v/>
      </c>
      <c r="J77" s="5">
        <f>IF(I77&lt;=p_rot_a,"A",IF(I77&lt;=p_rot_b,"B","C"))</f>
        <v/>
      </c>
    </row>
    <row r="78">
      <c r="A78" s="5" t="inlineStr">
        <is>
          <t>ESPECIALIDADES</t>
        </is>
      </c>
      <c r="B78" s="21" t="n">
        <v>2</v>
      </c>
      <c r="C78" s="11" t="n">
        <v>12</v>
      </c>
      <c r="D78" s="12" t="n">
        <v>127787.87</v>
      </c>
      <c r="E78" s="12" t="n">
        <v>94113.45</v>
      </c>
      <c r="F78" s="12" t="n">
        <v>33674.42</v>
      </c>
      <c r="G78" s="14">
        <f>F78/D78</f>
        <v/>
      </c>
      <c r="H78" s="14">
        <f>D78/SUM(D$2:D$80)</f>
        <v/>
      </c>
      <c r="I78" s="14">
        <f>I77+H78</f>
        <v/>
      </c>
      <c r="J78" s="5">
        <f>IF(I78&lt;=p_rot_a,"A",IF(I78&lt;=p_rot_b,"B","C"))</f>
        <v/>
      </c>
    </row>
    <row r="79">
      <c r="A79" s="5" t="inlineStr">
        <is>
          <t>PISOS</t>
        </is>
      </c>
      <c r="B79" s="21" t="n">
        <v>1</v>
      </c>
      <c r="C79" s="11" t="n">
        <v>7</v>
      </c>
      <c r="D79" s="12" t="n">
        <v>32692.02</v>
      </c>
      <c r="E79" s="12" t="n">
        <v>0</v>
      </c>
      <c r="F79" s="12" t="n">
        <v>32692.02</v>
      </c>
      <c r="G79" s="14">
        <f>F79/D79</f>
        <v/>
      </c>
      <c r="H79" s="14">
        <f>D79/SUM(D$2:D$80)</f>
        <v/>
      </c>
      <c r="I79" s="14">
        <f>I78+H79</f>
        <v/>
      </c>
      <c r="J79" s="5">
        <f>IF(I79&lt;=p_rot_a,"A",IF(I79&lt;=p_rot_b,"B","C"))</f>
        <v/>
      </c>
    </row>
    <row r="80">
      <c r="A80" s="5" t="inlineStr">
        <is>
          <t>REGALIAS - PROMOCIONALES</t>
        </is>
      </c>
      <c r="B80" s="21" t="n">
        <v>5</v>
      </c>
      <c r="C80" s="11" t="n">
        <v>211</v>
      </c>
      <c r="D80" s="12" t="n">
        <v>186.69</v>
      </c>
      <c r="E80" s="12" t="n">
        <v>1499727.88</v>
      </c>
      <c r="F80" s="12" t="n">
        <v>-1499541.18</v>
      </c>
      <c r="G80" s="14">
        <f>F80/D80</f>
        <v/>
      </c>
      <c r="H80" s="14">
        <f>D80/SUM(D$2:D$80)</f>
        <v/>
      </c>
      <c r="I80" s="14">
        <f>I79+H80</f>
        <v/>
      </c>
      <c r="J80" s="5">
        <f>IF(I80&lt;=p_rot_a,"A",IF(I80&lt;=p_rot_b,"B","C"))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25" customWidth="1" min="3" max="3"/>
    <col width="12" customWidth="1" min="4" max="4"/>
    <col width="16" customWidth="1" min="5" max="5"/>
    <col width="16" customWidth="1" min="6" max="6"/>
    <col width="10" customWidth="1" min="7" max="7"/>
    <col width="12" customWidth="1" min="8" max="8"/>
    <col width="12" customWidth="1" min="9" max="9"/>
    <col width="14" customWidth="1" min="10" max="10"/>
    <col width="60" customWidth="1" min="11" max="11"/>
  </cols>
  <sheetData>
    <row r="1" ht="30" customHeight="1">
      <c r="A1" s="10" t="inlineStr">
        <is>
          <t>SKU</t>
        </is>
      </c>
      <c r="B1" s="10" t="inlineStr">
        <is>
          <t>Nombre</t>
        </is>
      </c>
      <c r="C1" s="10" t="inlineStr">
        <is>
          <t>Categoría</t>
        </is>
      </c>
      <c r="D1" s="10" t="inlineStr">
        <is>
          <t>Unidades</t>
        </is>
      </c>
      <c r="E1" s="10" t="inlineStr">
        <is>
          <t>Venta (₡)</t>
        </is>
      </c>
      <c r="F1" s="10" t="inlineStr">
        <is>
          <t>Utilidad (₡)</t>
        </is>
      </c>
      <c r="G1" s="10" t="inlineStr">
        <is>
          <t>Margen %</t>
        </is>
      </c>
      <c r="H1" s="10" t="inlineStr">
        <is>
          <t>Clase rotación</t>
        </is>
      </c>
      <c r="I1" s="10" t="inlineStr">
        <is>
          <t>Banda margen</t>
        </is>
      </c>
      <c r="J1" s="10" t="inlineStr">
        <is>
          <t>Cuadrante</t>
        </is>
      </c>
      <c r="K1" s="10" t="inlineStr">
        <is>
          <t>Recomendación</t>
        </is>
      </c>
    </row>
    <row r="2">
      <c r="A2" t="inlineStr">
        <is>
          <t>101014</t>
        </is>
      </c>
      <c r="B2" t="inlineStr">
        <is>
          <t>HI BOND PEGAMENTO BLANCO CARTUCHO</t>
        </is>
      </c>
      <c r="C2" t="inlineStr">
        <is>
          <t>FERRETERIA GENERAL</t>
        </is>
      </c>
      <c r="D2" s="22" t="n">
        <v>6734</v>
      </c>
      <c r="E2" s="19" t="n">
        <v>42980272.62</v>
      </c>
      <c r="F2" s="19" t="n">
        <v>12707575.62</v>
      </c>
      <c r="G2" s="20" t="n">
        <v>0.295661</v>
      </c>
      <c r="H2" t="inlineStr">
        <is>
          <t>A</t>
        </is>
      </c>
      <c r="I2" t="inlineStr">
        <is>
          <t>Bajo</t>
        </is>
      </c>
      <c r="J2" s="17" t="inlineStr">
        <is>
          <t>A-Bajo</t>
        </is>
      </c>
      <c r="K2" t="inlineStr">
        <is>
          <t>REVISAR YA — alto volumen + margen flaco = plata en la mesa</t>
        </is>
      </c>
    </row>
    <row r="3">
      <c r="A3" t="inlineStr">
        <is>
          <t>555</t>
        </is>
      </c>
      <c r="B3" t="inlineStr">
        <is>
          <t>LAMINA GYPSUM 12MM BLANCA</t>
        </is>
      </c>
      <c r="C3" t="inlineStr">
        <is>
          <t>LAMINAS Y PERFILERIA LIVIANA</t>
        </is>
      </c>
      <c r="D3" s="22" t="n">
        <v>7314</v>
      </c>
      <c r="E3" s="19" t="n">
        <v>40556430.09</v>
      </c>
      <c r="F3" s="19" t="n">
        <v>7893970.67</v>
      </c>
      <c r="G3" s="20" t="n">
        <v>0.194642</v>
      </c>
      <c r="H3" t="inlineStr">
        <is>
          <t>A</t>
        </is>
      </c>
      <c r="I3" t="inlineStr">
        <is>
          <t>Bajo</t>
        </is>
      </c>
      <c r="J3" s="17" t="inlineStr">
        <is>
          <t>A-Bajo</t>
        </is>
      </c>
      <c r="K3" t="inlineStr">
        <is>
          <t>REVISAR YA — alto volumen + margen flaco = plata en la mesa</t>
        </is>
      </c>
    </row>
    <row r="4">
      <c r="A4" t="inlineStr">
        <is>
          <t>351100300991576</t>
        </is>
      </c>
      <c r="B4" t="inlineStr">
        <is>
          <t>ZINC POR METRO ESMALTADO ONDULADO Y ESTRUCTURAL  #26 0.40-- 1M ANCHO UTIL VERDE-ROJO-BLANCO</t>
        </is>
      </c>
      <c r="C4" t="inlineStr">
        <is>
          <t>LAMINAS DE ZINC Y ACCESORIOS</t>
        </is>
      </c>
      <c r="D4" s="22" t="n">
        <v>13791.7</v>
      </c>
      <c r="E4" s="19" t="n">
        <v>39521587.31</v>
      </c>
      <c r="F4" s="19" t="n">
        <v>9075836.09</v>
      </c>
      <c r="G4" s="20" t="n">
        <v>0.229642</v>
      </c>
      <c r="H4" t="inlineStr">
        <is>
          <t>A</t>
        </is>
      </c>
      <c r="I4" t="inlineStr">
        <is>
          <t>Bajo</t>
        </is>
      </c>
      <c r="J4" s="17" t="inlineStr">
        <is>
          <t>A-Bajo</t>
        </is>
      </c>
      <c r="K4" t="inlineStr">
        <is>
          <t>REVISAR YA — alto volumen + margen flaco = plata en la mesa</t>
        </is>
      </c>
    </row>
    <row r="5">
      <c r="A5" t="inlineStr">
        <is>
          <t>1191</t>
        </is>
      </c>
      <c r="B5" t="inlineStr">
        <is>
          <t xml:space="preserve">CEMENTO USO GENERAL 50KG </t>
        </is>
      </c>
      <c r="C5" t="inlineStr">
        <is>
          <t>MORTEROS, CEMENTOS</t>
        </is>
      </c>
      <c r="D5" s="22" t="n">
        <v>6328</v>
      </c>
      <c r="E5" s="19" t="n">
        <v>37936320.11</v>
      </c>
      <c r="F5" s="19" t="n">
        <v>5970438.07</v>
      </c>
      <c r="G5" s="20" t="n">
        <v>0.157381</v>
      </c>
      <c r="H5" t="inlineStr">
        <is>
          <t>A</t>
        </is>
      </c>
      <c r="I5" t="inlineStr">
        <is>
          <t>Bajo</t>
        </is>
      </c>
      <c r="J5" s="17" t="inlineStr">
        <is>
          <t>A-Bajo</t>
        </is>
      </c>
      <c r="K5" t="inlineStr">
        <is>
          <t>REVISAR YA — alto volumen + margen flaco = plata en la mesa</t>
        </is>
      </c>
    </row>
    <row r="6">
      <c r="A6" t="inlineStr">
        <is>
          <t>351100300992504</t>
        </is>
      </c>
      <c r="B6" t="inlineStr">
        <is>
          <t>AKIRO AISLANTE FIBRA DE VIDRIO 21/2 3 ROLLOS 40CM X15m 18m2 ACUSTICO Y TERMICO 12KG/M3 R8 UF</t>
        </is>
      </c>
      <c r="C6" t="inlineStr">
        <is>
          <t>IMPORTACION AISLANTES</t>
        </is>
      </c>
      <c r="D6" s="22" t="n">
        <v>933</v>
      </c>
      <c r="E6" s="19" t="n">
        <v>32763113.2</v>
      </c>
      <c r="F6" s="19" t="n">
        <v>22661825.25</v>
      </c>
      <c r="G6" s="20" t="n">
        <v>0.6916870000000001</v>
      </c>
      <c r="H6" t="inlineStr">
        <is>
          <t>A</t>
        </is>
      </c>
      <c r="I6" t="inlineStr">
        <is>
          <t>Alto</t>
        </is>
      </c>
      <c r="J6" s="17" t="inlineStr">
        <is>
          <t>A-Alto</t>
        </is>
      </c>
      <c r="K6" t="inlineStr">
        <is>
          <t>ESTRELLA — proteger precio, asegurar stock, empujar en pauta</t>
        </is>
      </c>
    </row>
    <row r="7">
      <c r="A7" t="inlineStr">
        <is>
          <t>278312</t>
        </is>
      </c>
      <c r="B7" t="inlineStr">
        <is>
          <t>PROMO TABLILLA PVC CANELA PRIMERA CALIDAD 10 UNIDADES PREMIUM 11.80M2</t>
        </is>
      </c>
      <c r="C7" t="inlineStr">
        <is>
          <t>TABLILLA PVC Y CORNISAS</t>
        </is>
      </c>
      <c r="D7" s="22" t="n">
        <v>2332</v>
      </c>
      <c r="E7" s="19" t="n">
        <v>32480161.42</v>
      </c>
      <c r="F7" s="19" t="n">
        <v>10326161.42</v>
      </c>
      <c r="G7" s="20" t="n">
        <v>0.317922</v>
      </c>
      <c r="H7" t="inlineStr">
        <is>
          <t>A</t>
        </is>
      </c>
      <c r="I7" t="inlineStr">
        <is>
          <t>Medio</t>
        </is>
      </c>
      <c r="J7" s="17" t="inlineStr">
        <is>
          <t>A-Medio</t>
        </is>
      </c>
      <c r="K7" t="inlineStr">
        <is>
          <t>VACA LECHERA — buscar +2-3 puntos de margen sin perder volumen</t>
        </is>
      </c>
    </row>
    <row r="8">
      <c r="A8" t="inlineStr">
        <is>
          <t>10140010</t>
        </is>
      </c>
      <c r="B8" t="inlineStr">
        <is>
          <t>TUBO ESTRUCT. CUADRADO 3X3 1.50MM GALVANIZADO</t>
        </is>
      </c>
      <c r="C8" t="inlineStr">
        <is>
          <t>TUBERIA ESTRUCTURAL</t>
        </is>
      </c>
      <c r="D8" s="22" t="n">
        <v>2651</v>
      </c>
      <c r="E8" s="19" t="n">
        <v>31143639.06</v>
      </c>
      <c r="F8" s="19" t="n">
        <v>5232988.17</v>
      </c>
      <c r="G8" s="20" t="n">
        <v>0.168028</v>
      </c>
      <c r="H8" t="inlineStr">
        <is>
          <t>A</t>
        </is>
      </c>
      <c r="I8" t="inlineStr">
        <is>
          <t>Bajo</t>
        </is>
      </c>
      <c r="J8" s="17" t="inlineStr">
        <is>
          <t>A-Bajo</t>
        </is>
      </c>
      <c r="K8" t="inlineStr">
        <is>
          <t>REVISAR YA — alto volumen + margen flaco = plata en la mesa</t>
        </is>
      </c>
    </row>
    <row r="9">
      <c r="A9" t="inlineStr">
        <is>
          <t>558</t>
        </is>
      </c>
      <c r="B9" t="inlineStr">
        <is>
          <t>LAMINA DUROCK COMERCIAL 1/2 CERTIFICADA</t>
        </is>
      </c>
      <c r="C9" t="inlineStr">
        <is>
          <t>LAMINAS Y PERFILERIA LIVIANA</t>
        </is>
      </c>
      <c r="D9" s="22" t="n">
        <v>4442</v>
      </c>
      <c r="E9" s="19" t="n">
        <v>27755213.71</v>
      </c>
      <c r="F9" s="19" t="n">
        <v>5055441.3</v>
      </c>
      <c r="G9" s="20" t="n">
        <v>0.182144</v>
      </c>
      <c r="H9" t="inlineStr">
        <is>
          <t>A</t>
        </is>
      </c>
      <c r="I9" t="inlineStr">
        <is>
          <t>Bajo</t>
        </is>
      </c>
      <c r="J9" s="17" t="inlineStr">
        <is>
          <t>A-Bajo</t>
        </is>
      </c>
      <c r="K9" t="inlineStr">
        <is>
          <t>REVISAR YA — alto volumen + margen flaco = plata en la mesa</t>
        </is>
      </c>
    </row>
    <row r="10">
      <c r="A10" t="inlineStr">
        <is>
          <t>351100300991913</t>
        </is>
      </c>
      <c r="B10" t="inlineStr">
        <is>
          <t>FREGADERO PANEL DIGITAL CON ACCESORIOS 78CM X 45CM</t>
        </is>
      </c>
      <c r="C10" t="inlineStr">
        <is>
          <t>GRIFERIA - ACC. BAÑO Y COCINA</t>
        </is>
      </c>
      <c r="D10" s="22" t="n">
        <v>251</v>
      </c>
      <c r="E10" s="19" t="n">
        <v>27111207.54</v>
      </c>
      <c r="F10" s="19" t="n">
        <v>6815436.78</v>
      </c>
      <c r="G10" s="20" t="n">
        <v>0.251388</v>
      </c>
      <c r="H10" t="inlineStr">
        <is>
          <t>A</t>
        </is>
      </c>
      <c r="I10" t="inlineStr">
        <is>
          <t>Bajo</t>
        </is>
      </c>
      <c r="J10" s="17" t="inlineStr">
        <is>
          <t>A-Bajo</t>
        </is>
      </c>
      <c r="K10" t="inlineStr">
        <is>
          <t>REVISAR YA — alto volumen + margen flaco = plata en la mesa</t>
        </is>
      </c>
    </row>
    <row r="11">
      <c r="A11" t="inlineStr">
        <is>
          <t>351100300991579</t>
        </is>
      </c>
      <c r="B11" t="inlineStr">
        <is>
          <t>PANEL SANDWICH 2 PULG POLIURETANO X 1M ANCHO UTIL</t>
        </is>
      </c>
      <c r="C11" t="inlineStr">
        <is>
          <t>LAMINAS DE ZINC Y ACCESORIOS</t>
        </is>
      </c>
      <c r="D11" s="22" t="n">
        <v>1360.25</v>
      </c>
      <c r="E11" s="19" t="n">
        <v>24130022.97</v>
      </c>
      <c r="F11" s="19" t="n">
        <v>5334581.09</v>
      </c>
      <c r="G11" s="20" t="n">
        <v>0.221077</v>
      </c>
      <c r="H11" t="inlineStr">
        <is>
          <t>A</t>
        </is>
      </c>
      <c r="I11" t="inlineStr">
        <is>
          <t>Bajo</t>
        </is>
      </c>
      <c r="J11" s="17" t="inlineStr">
        <is>
          <t>A-Bajo</t>
        </is>
      </c>
      <c r="K11" t="inlineStr">
        <is>
          <t>REVISAR YA — alto volumen + margen flaco = plata en la mesa</t>
        </is>
      </c>
    </row>
    <row r="12">
      <c r="A12" t="inlineStr">
        <is>
          <t>53</t>
        </is>
      </c>
      <c r="B12" t="inlineStr">
        <is>
          <t>ZINC #26 LEGITIMO 3.66 0.45MM TERNIUM</t>
        </is>
      </c>
      <c r="C12" t="inlineStr">
        <is>
          <t>LAMINAS DE ZINC Y ACCESORIOS</t>
        </is>
      </c>
      <c r="D12" s="22" t="n">
        <v>2756</v>
      </c>
      <c r="E12" s="19" t="n">
        <v>23736092.58</v>
      </c>
      <c r="F12" s="19" t="n">
        <v>4366295.06</v>
      </c>
      <c r="G12" s="20" t="n">
        <v>0.183952</v>
      </c>
      <c r="H12" t="inlineStr">
        <is>
          <t>A</t>
        </is>
      </c>
      <c r="I12" t="inlineStr">
        <is>
          <t>Bajo</t>
        </is>
      </c>
      <c r="J12" s="17" t="inlineStr">
        <is>
          <t>A-Bajo</t>
        </is>
      </c>
      <c r="K12" t="inlineStr">
        <is>
          <t>REVISAR YA — alto volumen + margen flaco = plata en la mesa</t>
        </is>
      </c>
    </row>
    <row r="13">
      <c r="A13" t="inlineStr">
        <is>
          <t>351100300992102</t>
        </is>
      </c>
      <c r="B13" t="inlineStr">
        <is>
          <t>LAMINA NUEVA TEC ESPEJO XL 100S HD INTERMEDIA CALIDAD  122X280 5MM BAMBU CARBON</t>
        </is>
      </c>
      <c r="C13" t="inlineStr">
        <is>
          <t>IMPORTACION LAMINA PVC, BAMBU, ACC</t>
        </is>
      </c>
      <c r="D13" s="22" t="n">
        <v>478</v>
      </c>
      <c r="E13" s="19" t="n">
        <v>18275476.28</v>
      </c>
      <c r="F13" s="19" t="n">
        <v>6817278.3</v>
      </c>
      <c r="G13" s="20" t="n">
        <v>0.373029</v>
      </c>
      <c r="H13" t="inlineStr">
        <is>
          <t>A</t>
        </is>
      </c>
      <c r="I13" t="inlineStr">
        <is>
          <t>Medio</t>
        </is>
      </c>
      <c r="J13" s="17" t="inlineStr">
        <is>
          <t>A-Medio</t>
        </is>
      </c>
      <c r="K13" t="inlineStr">
        <is>
          <t>VACA LECHERA — buscar +2-3 puntos de margen sin perder volumen</t>
        </is>
      </c>
    </row>
    <row r="14">
      <c r="A14" t="inlineStr">
        <is>
          <t>351100300992065</t>
        </is>
      </c>
      <c r="B14" t="inlineStr">
        <is>
          <t>TOTAL TALADRO INALAM + ESMERILADORA INALAM + PISTOLA IMPAC UTOSLI241291 // UTCKLI20358</t>
        </is>
      </c>
      <c r="C14" t="inlineStr">
        <is>
          <t>TALADROS</t>
        </is>
      </c>
      <c r="D14" s="22" t="n">
        <v>202</v>
      </c>
      <c r="E14" s="19" t="n">
        <v>17770820.38</v>
      </c>
      <c r="F14" s="19" t="n">
        <v>4220106.79</v>
      </c>
      <c r="G14" s="20" t="n">
        <v>0.237474</v>
      </c>
      <c r="H14" t="inlineStr">
        <is>
          <t>A</t>
        </is>
      </c>
      <c r="I14" t="inlineStr">
        <is>
          <t>Bajo</t>
        </is>
      </c>
      <c r="J14" s="17" t="inlineStr">
        <is>
          <t>A-Bajo</t>
        </is>
      </c>
      <c r="K14" t="inlineStr">
        <is>
          <t>REVISAR YA — alto volumen + margen flaco = plata en la mesa</t>
        </is>
      </c>
    </row>
    <row r="15">
      <c r="A15" t="inlineStr">
        <is>
          <t>14100050</t>
        </is>
      </c>
      <c r="B15" t="inlineStr">
        <is>
          <t>VENTANA 1.50M X 1M CON MOSQUITERO S56  VU-00643 UPVC</t>
        </is>
      </c>
      <c r="C15" t="inlineStr">
        <is>
          <t>IMPORTACION VENTANAS</t>
        </is>
      </c>
      <c r="D15" s="22" t="n">
        <v>291</v>
      </c>
      <c r="E15" s="19" t="n">
        <v>17729930.53</v>
      </c>
      <c r="F15" s="19" t="n">
        <v>9135148.51</v>
      </c>
      <c r="G15" s="20" t="n">
        <v>0.515239</v>
      </c>
      <c r="H15" t="inlineStr">
        <is>
          <t>A</t>
        </is>
      </c>
      <c r="I15" t="inlineStr">
        <is>
          <t>Alto</t>
        </is>
      </c>
      <c r="J15" s="17" t="inlineStr">
        <is>
          <t>A-Alto</t>
        </is>
      </c>
      <c r="K15" t="inlineStr">
        <is>
          <t>ESTRELLA — proteger precio, asegurar stock, empujar en pauta</t>
        </is>
      </c>
    </row>
    <row r="16">
      <c r="A16" t="inlineStr">
        <is>
          <t>20180002</t>
        </is>
      </c>
      <c r="B16" t="inlineStr">
        <is>
          <t>PISO SPC LARICE GRIS CAJA 1.75M2 18CM X 1.22M X 6MM</t>
        </is>
      </c>
      <c r="C16" t="inlineStr">
        <is>
          <t>PISO SPC</t>
        </is>
      </c>
      <c r="D16" s="22" t="n">
        <v>1073</v>
      </c>
      <c r="E16" s="19" t="n">
        <v>17678974.6</v>
      </c>
      <c r="F16" s="19" t="n">
        <v>5596982.59</v>
      </c>
      <c r="G16" s="20" t="n">
        <v>0.31659</v>
      </c>
      <c r="H16" t="inlineStr">
        <is>
          <t>A</t>
        </is>
      </c>
      <c r="I16" t="inlineStr">
        <is>
          <t>Medio</t>
        </is>
      </c>
      <c r="J16" s="17" t="inlineStr">
        <is>
          <t>A-Medio</t>
        </is>
      </c>
      <c r="K16" t="inlineStr">
        <is>
          <t>VACA LECHERA — buscar +2-3 puntos de margen sin perder volumen</t>
        </is>
      </c>
    </row>
    <row r="17">
      <c r="A17" t="inlineStr">
        <is>
          <t>3757099020200</t>
        </is>
      </c>
      <c r="B17" t="inlineStr">
        <is>
          <t>PLYCEM MI CONCRETO 20MM ENTREPISO FIBROLIT</t>
        </is>
      </c>
      <c r="C17" t="inlineStr">
        <is>
          <t>LAMINAS Y PERFILERIA LIVIANA</t>
        </is>
      </c>
      <c r="D17" s="22" t="n">
        <v>925</v>
      </c>
      <c r="E17" s="19" t="n">
        <v>17529125.03</v>
      </c>
      <c r="F17" s="19" t="n">
        <v>2695381.08</v>
      </c>
      <c r="G17" s="20" t="n">
        <v>0.153766</v>
      </c>
      <c r="H17" t="inlineStr">
        <is>
          <t>A</t>
        </is>
      </c>
      <c r="I17" t="inlineStr">
        <is>
          <t>Bajo</t>
        </is>
      </c>
      <c r="J17" s="17" t="inlineStr">
        <is>
          <t>A-Bajo</t>
        </is>
      </c>
      <c r="K17" t="inlineStr">
        <is>
          <t>REVISAR YA — alto volumen + margen flaco = plata en la mesa</t>
        </is>
      </c>
    </row>
    <row r="18">
      <c r="A18" t="inlineStr">
        <is>
          <t>351100300992043</t>
        </is>
      </c>
      <c r="B18" t="inlineStr">
        <is>
          <t>LAMINA PVC PREMIUM GOLD 1.22X2.44 3MM IMITACION PIEDRA NATURAL</t>
        </is>
      </c>
      <c r="C18" t="inlineStr">
        <is>
          <t>LAMINA PVC, BAMBU, ACC</t>
        </is>
      </c>
      <c r="D18" s="22" t="n">
        <v>1291</v>
      </c>
      <c r="E18" s="19" t="n">
        <v>17469332.68</v>
      </c>
      <c r="F18" s="19" t="n">
        <v>3544174.2</v>
      </c>
      <c r="G18" s="20" t="n">
        <v>0.20288</v>
      </c>
      <c r="H18" t="inlineStr">
        <is>
          <t>A</t>
        </is>
      </c>
      <c r="I18" t="inlineStr">
        <is>
          <t>Bajo</t>
        </is>
      </c>
      <c r="J18" s="17" t="inlineStr">
        <is>
          <t>A-Bajo</t>
        </is>
      </c>
      <c r="K18" t="inlineStr">
        <is>
          <t>REVISAR YA — alto volumen + margen flaco = plata en la mesa</t>
        </is>
      </c>
    </row>
    <row r="19">
      <c r="A19" t="inlineStr">
        <is>
          <t>541</t>
        </is>
      </c>
      <c r="B19" t="inlineStr">
        <is>
          <t>FURRING GYPSUM 3.66</t>
        </is>
      </c>
      <c r="C19" t="inlineStr">
        <is>
          <t>LAMINAS Y PERFILERIA LIVIANA</t>
        </is>
      </c>
      <c r="D19" s="22" t="n">
        <v>23897</v>
      </c>
      <c r="E19" s="19" t="n">
        <v>17339958.5</v>
      </c>
      <c r="F19" s="19" t="n">
        <v>5262946.7</v>
      </c>
      <c r="G19" s="20" t="n">
        <v>0.303516</v>
      </c>
      <c r="H19" t="inlineStr">
        <is>
          <t>A</t>
        </is>
      </c>
      <c r="I19" t="inlineStr">
        <is>
          <t>Medio</t>
        </is>
      </c>
      <c r="J19" s="17" t="inlineStr">
        <is>
          <t>A-Medio</t>
        </is>
      </c>
      <c r="K19" t="inlineStr">
        <is>
          <t>VACA LECHERA — buscar +2-3 puntos de margen sin perder volumen</t>
        </is>
      </c>
    </row>
    <row r="20">
      <c r="A20" t="inlineStr">
        <is>
          <t>351100300991408</t>
        </is>
      </c>
      <c r="B20" t="inlineStr">
        <is>
          <t>TABLILLA PVC LAMINADA TLS-001 BLANCA MATE PAQUETE 10U 11.9M2 20cmx5.95m</t>
        </is>
      </c>
      <c r="C20" t="inlineStr">
        <is>
          <t>IMPORTACION TABLILLA, CORNISAS, UNIONES</t>
        </is>
      </c>
      <c r="D20" s="22" t="n">
        <v>560.8</v>
      </c>
      <c r="E20" s="19" t="n">
        <v>17245212.08</v>
      </c>
      <c r="F20" s="19" t="n">
        <v>5672800.28</v>
      </c>
      <c r="G20" s="20" t="n">
        <v>0.328949</v>
      </c>
      <c r="H20" t="inlineStr">
        <is>
          <t>A</t>
        </is>
      </c>
      <c r="I20" t="inlineStr">
        <is>
          <t>Medio</t>
        </is>
      </c>
      <c r="J20" s="17" t="inlineStr">
        <is>
          <t>A-Medio</t>
        </is>
      </c>
      <c r="K20" t="inlineStr">
        <is>
          <t>VACA LECHERA — buscar +2-3 puntos de margen sin perder volumen</t>
        </is>
      </c>
    </row>
    <row r="21">
      <c r="A21" t="inlineStr">
        <is>
          <t>10140002</t>
        </is>
      </c>
      <c r="B21" t="inlineStr">
        <is>
          <t>TUBO ESTRUCT. CUADRADO 2X2 1.50MM GALVANIZADO</t>
        </is>
      </c>
      <c r="C21" t="inlineStr">
        <is>
          <t>TUBERIA ESTRUCTURAL</t>
        </is>
      </c>
      <c r="D21" s="22" t="n">
        <v>2087</v>
      </c>
      <c r="E21" s="19" t="n">
        <v>17137945.11</v>
      </c>
      <c r="F21" s="19" t="n">
        <v>2945972.75</v>
      </c>
      <c r="G21" s="20" t="n">
        <v>0.171898</v>
      </c>
      <c r="H21" t="inlineStr">
        <is>
          <t>A</t>
        </is>
      </c>
      <c r="I21" t="inlineStr">
        <is>
          <t>Bajo</t>
        </is>
      </c>
      <c r="J21" s="17" t="inlineStr">
        <is>
          <t>A-Bajo</t>
        </is>
      </c>
      <c r="K21" t="inlineStr">
        <is>
          <t>REVISAR YA — alto volumen + margen flaco = plata en la mesa</t>
        </is>
      </c>
    </row>
    <row r="22">
      <c r="A22" t="inlineStr">
        <is>
          <t>351100300992245</t>
        </is>
      </c>
      <c r="B22" t="inlineStr">
        <is>
          <t>AMARELLO AISLANTE FIBRA DE VIDRIO 21/2 PAQ 1.20mX15m 18m2 AISLANTE ACUSTICO Y TERMICO 12KG/M3 R8 UF</t>
        </is>
      </c>
      <c r="C22" t="inlineStr">
        <is>
          <t>SIN CATEGORIA</t>
        </is>
      </c>
      <c r="D22" s="22" t="n">
        <v>504.5</v>
      </c>
      <c r="E22" s="19" t="n">
        <v>16969819.99</v>
      </c>
      <c r="F22" s="19" t="n">
        <v>12056023.71</v>
      </c>
      <c r="G22" s="20" t="n">
        <v>0.7104389999999999</v>
      </c>
      <c r="H22" t="inlineStr">
        <is>
          <t>A</t>
        </is>
      </c>
      <c r="I22" t="inlineStr">
        <is>
          <t>Alto</t>
        </is>
      </c>
      <c r="J22" s="17" t="inlineStr">
        <is>
          <t>A-Alto</t>
        </is>
      </c>
      <c r="K22" t="inlineStr">
        <is>
          <t>ESTRELLA — proteger precio, asegurar stock, empujar en pauta</t>
        </is>
      </c>
    </row>
    <row r="23">
      <c r="A23" t="inlineStr">
        <is>
          <t>20180001</t>
        </is>
      </c>
      <c r="B23" t="inlineStr">
        <is>
          <t>PISO SPC NOGAL DARK CAJA 1.75M2 18CM X 1.22M X 6MM</t>
        </is>
      </c>
      <c r="C23" t="inlineStr">
        <is>
          <t>PISO SPC</t>
        </is>
      </c>
      <c r="D23" s="22" t="n">
        <v>931</v>
      </c>
      <c r="E23" s="19" t="n">
        <v>15174416.81</v>
      </c>
      <c r="F23" s="19" t="n">
        <v>4620535.07</v>
      </c>
      <c r="G23" s="20" t="n">
        <v>0.304495</v>
      </c>
      <c r="H23" t="inlineStr">
        <is>
          <t>A</t>
        </is>
      </c>
      <c r="I23" t="inlineStr">
        <is>
          <t>Medio</t>
        </is>
      </c>
      <c r="J23" s="17" t="inlineStr">
        <is>
          <t>A-Medio</t>
        </is>
      </c>
      <c r="K23" t="inlineStr">
        <is>
          <t>VACA LECHERA — buscar +2-3 puntos de margen sin perder volumen</t>
        </is>
      </c>
    </row>
    <row r="24">
      <c r="A24" t="inlineStr">
        <is>
          <t>5932</t>
        </is>
      </c>
      <c r="B24" t="inlineStr">
        <is>
          <t xml:space="preserve">ZINC ESMALT 3.66 ROJO #26 ESTRUCTURAL 0.40 </t>
        </is>
      </c>
      <c r="C24" t="inlineStr">
        <is>
          <t>TUBERIA INDUSTRIAL, HIERROS PLANOS Y CORRUGADOS</t>
        </is>
      </c>
      <c r="D24" s="22" t="n">
        <v>1664</v>
      </c>
      <c r="E24" s="19" t="n">
        <v>14917922.38</v>
      </c>
      <c r="F24" s="19" t="n">
        <v>3130830.98</v>
      </c>
      <c r="G24" s="20" t="n">
        <v>0.20987</v>
      </c>
      <c r="H24" t="inlineStr">
        <is>
          <t>A</t>
        </is>
      </c>
      <c r="I24" t="inlineStr">
        <is>
          <t>Bajo</t>
        </is>
      </c>
      <c r="J24" s="17" t="inlineStr">
        <is>
          <t>A-Bajo</t>
        </is>
      </c>
      <c r="K24" t="inlineStr">
        <is>
          <t>REVISAR YA — alto volumen + margen flaco = plata en la mesa</t>
        </is>
      </c>
    </row>
    <row r="25">
      <c r="A25" t="inlineStr">
        <is>
          <t>14100048</t>
        </is>
      </c>
      <c r="B25" t="inlineStr">
        <is>
          <t>VENTANA 1M X 1M CON MOSQUITERO S56  VU-00435 UPVC</t>
        </is>
      </c>
      <c r="C25" t="inlineStr">
        <is>
          <t>IMPORTACION VENTANAS</t>
        </is>
      </c>
      <c r="D25" s="22" t="n">
        <v>332</v>
      </c>
      <c r="E25" s="19" t="n">
        <v>14808312.94</v>
      </c>
      <c r="F25" s="19" t="n">
        <v>7561201.52</v>
      </c>
      <c r="G25" s="20" t="n">
        <v>0.510605</v>
      </c>
      <c r="H25" t="inlineStr">
        <is>
          <t>A</t>
        </is>
      </c>
      <c r="I25" t="inlineStr">
        <is>
          <t>Alto</t>
        </is>
      </c>
      <c r="J25" s="17" t="inlineStr">
        <is>
          <t>A-Alto</t>
        </is>
      </c>
      <c r="K25" t="inlineStr">
        <is>
          <t>ESTRELLA — proteger precio, asegurar stock, empujar en pauta</t>
        </is>
      </c>
    </row>
    <row r="26">
      <c r="A26" t="inlineStr">
        <is>
          <t>1020333</t>
        </is>
      </c>
      <c r="B26" t="inlineStr">
        <is>
          <t xml:space="preserve">DIAMOND INODORO DOBLE DESCARGA  ZT-S034 BLANCO TANQUE BAJO </t>
        </is>
      </c>
      <c r="C26" t="inlineStr">
        <is>
          <t>IMPORTACION LOZA</t>
        </is>
      </c>
      <c r="D26" s="22" t="n">
        <v>366</v>
      </c>
      <c r="E26" s="19" t="n">
        <v>14805350.57</v>
      </c>
      <c r="F26" s="19" t="n">
        <v>4665893.77</v>
      </c>
      <c r="G26" s="20" t="n">
        <v>0.315149</v>
      </c>
      <c r="H26" t="inlineStr">
        <is>
          <t>A</t>
        </is>
      </c>
      <c r="I26" t="inlineStr">
        <is>
          <t>Medio</t>
        </is>
      </c>
      <c r="J26" s="17" t="inlineStr">
        <is>
          <t>A-Medio</t>
        </is>
      </c>
      <c r="K26" t="inlineStr">
        <is>
          <t>VACA LECHERA — buscar +2-3 puntos de margen sin perder volumen</t>
        </is>
      </c>
    </row>
    <row r="27">
      <c r="A27" t="inlineStr">
        <is>
          <t>351100300992046</t>
        </is>
      </c>
      <c r="B27" t="inlineStr">
        <is>
          <t>PANEL ACANALADO CAOBA DARK 16CM X 2.90M WALL PANEL</t>
        </is>
      </c>
      <c r="C27" t="inlineStr">
        <is>
          <t>PANEL ACANALADO INTERIOR</t>
        </is>
      </c>
      <c r="D27" s="22" t="n">
        <v>3231</v>
      </c>
      <c r="E27" s="19" t="n">
        <v>14757332.76</v>
      </c>
      <c r="F27" s="19" t="n">
        <v>6700581.69</v>
      </c>
      <c r="G27" s="20" t="n">
        <v>0.454051</v>
      </c>
      <c r="H27" t="inlineStr">
        <is>
          <t>A</t>
        </is>
      </c>
      <c r="I27" t="inlineStr">
        <is>
          <t>Alto</t>
        </is>
      </c>
      <c r="J27" s="17" t="inlineStr">
        <is>
          <t>A-Alto</t>
        </is>
      </c>
      <c r="K27" t="inlineStr">
        <is>
          <t>ESTRELLA — proteger precio, asegurar stock, empujar en pauta</t>
        </is>
      </c>
    </row>
    <row r="28">
      <c r="A28" t="inlineStr">
        <is>
          <t>351100300992057</t>
        </is>
      </c>
      <c r="B28" t="inlineStr">
        <is>
          <t>VIDRIO COCINA GAS EMPOTRABLE 4 QUEMADORES 60CM VIDRIO PAE-604GV 48408</t>
        </is>
      </c>
      <c r="C28" t="inlineStr">
        <is>
          <t>GRIFERIA - ACC. BAÑO Y COCINA</t>
        </is>
      </c>
      <c r="D28" s="22" t="n">
        <v>253</v>
      </c>
      <c r="E28" s="19" t="n">
        <v>14600872.4</v>
      </c>
      <c r="F28" s="19" t="n">
        <v>5021221.03</v>
      </c>
      <c r="G28" s="20" t="n">
        <v>0.343899</v>
      </c>
      <c r="H28" t="inlineStr">
        <is>
          <t>A</t>
        </is>
      </c>
      <c r="I28" t="inlineStr">
        <is>
          <t>Medio</t>
        </is>
      </c>
      <c r="J28" s="17" t="inlineStr">
        <is>
          <t>A-Medio</t>
        </is>
      </c>
      <c r="K28" t="inlineStr">
        <is>
          <t>VACA LECHERA — buscar +2-3 puntos de margen sin perder volumen</t>
        </is>
      </c>
    </row>
    <row r="29">
      <c r="A29" t="inlineStr">
        <is>
          <t>351100300992784</t>
        </is>
      </c>
      <c r="B29" t="inlineStr">
        <is>
          <t>2da IMPERFECTA TABLILLA SAPELE CAFE MATE 20CM X 5.9M PAQUETE 10U 11.90M2 SEGUNDA CALIDAD</t>
        </is>
      </c>
      <c r="C29" t="inlineStr">
        <is>
          <t>TABLILLA PVC Y CORNISAS</t>
        </is>
      </c>
      <c r="D29" s="22" t="n">
        <v>902</v>
      </c>
      <c r="E29" s="19" t="n">
        <v>13941574.11</v>
      </c>
      <c r="F29" s="19" t="n">
        <v>4777434.51</v>
      </c>
      <c r="G29" s="20" t="n">
        <v>0.342675</v>
      </c>
      <c r="H29" t="inlineStr">
        <is>
          <t>A</t>
        </is>
      </c>
      <c r="I29" t="inlineStr">
        <is>
          <t>Medio</t>
        </is>
      </c>
      <c r="J29" s="17" t="inlineStr">
        <is>
          <t>A-Medio</t>
        </is>
      </c>
      <c r="K29" t="inlineStr">
        <is>
          <t>VACA LECHERA — buscar +2-3 puntos de margen sin perder volumen</t>
        </is>
      </c>
    </row>
    <row r="30">
      <c r="A30" t="inlineStr">
        <is>
          <t>351100300990219</t>
        </is>
      </c>
      <c r="B30" t="inlineStr">
        <is>
          <t>$$$ ZINC #26 3.66 BLANCO ONDULADO MCP 0.44</t>
        </is>
      </c>
      <c r="C30" t="inlineStr">
        <is>
          <t>LAMINAS DE ZINC Y ACCESORIOS</t>
        </is>
      </c>
      <c r="D30" s="22" t="n">
        <v>1412</v>
      </c>
      <c r="E30" s="19" t="n">
        <v>13906448.42</v>
      </c>
      <c r="F30" s="19" t="n">
        <v>2438954.62</v>
      </c>
      <c r="G30" s="20" t="n">
        <v>0.175383</v>
      </c>
      <c r="H30" t="inlineStr">
        <is>
          <t>A</t>
        </is>
      </c>
      <c r="I30" t="inlineStr">
        <is>
          <t>Bajo</t>
        </is>
      </c>
      <c r="J30" s="17" t="inlineStr">
        <is>
          <t>A-Bajo</t>
        </is>
      </c>
      <c r="K30" t="inlineStr">
        <is>
          <t>REVISAR YA — alto volumen + margen flaco = plata en la mesa</t>
        </is>
      </c>
    </row>
    <row r="31">
      <c r="A31" t="inlineStr">
        <is>
          <t>111</t>
        </is>
      </c>
      <c r="B31" t="inlineStr">
        <is>
          <t>ARENA METRO</t>
        </is>
      </c>
      <c r="C31" t="inlineStr">
        <is>
          <t>AGREGADOS</t>
        </is>
      </c>
      <c r="D31" s="22" t="n">
        <v>923</v>
      </c>
      <c r="E31" s="19" t="n">
        <v>13905435.88</v>
      </c>
      <c r="F31" s="19" t="n">
        <v>2459048.73</v>
      </c>
      <c r="G31" s="20" t="n">
        <v>0.176841</v>
      </c>
      <c r="H31" t="inlineStr">
        <is>
          <t>A</t>
        </is>
      </c>
      <c r="I31" t="inlineStr">
        <is>
          <t>Bajo</t>
        </is>
      </c>
      <c r="J31" s="17" t="inlineStr">
        <is>
          <t>A-Bajo</t>
        </is>
      </c>
      <c r="K31" t="inlineStr">
        <is>
          <t>REVISAR YA — alto volumen + margen flaco = plata en la mesa</t>
        </is>
      </c>
    </row>
    <row r="32">
      <c r="A32" t="inlineStr">
        <is>
          <t>124</t>
        </is>
      </c>
      <c r="B32" t="inlineStr">
        <is>
          <t>IMPERSA PEGA CERAMICA PLUS 20KG</t>
        </is>
      </c>
      <c r="C32" t="inlineStr">
        <is>
          <t>CERAMICAS, AZULEJOS, PORCELANATOS</t>
        </is>
      </c>
      <c r="D32" s="22" t="n">
        <v>4815</v>
      </c>
      <c r="E32" s="19" t="n">
        <v>13377808.97</v>
      </c>
      <c r="F32" s="19" t="n">
        <v>3673080.17</v>
      </c>
      <c r="G32" s="20" t="n">
        <v>0.274565</v>
      </c>
      <c r="H32" t="inlineStr">
        <is>
          <t>A</t>
        </is>
      </c>
      <c r="I32" t="inlineStr">
        <is>
          <t>Bajo</t>
        </is>
      </c>
      <c r="J32" s="17" t="inlineStr">
        <is>
          <t>A-Bajo</t>
        </is>
      </c>
      <c r="K32" t="inlineStr">
        <is>
          <t>REVISAR YA — alto volumen + margen flaco = plata en la mesa</t>
        </is>
      </c>
    </row>
    <row r="33">
      <c r="A33" t="inlineStr">
        <is>
          <t>10180003</t>
        </is>
      </c>
      <c r="B33" t="inlineStr">
        <is>
          <t>PERLING TIPO C 2X3 1.50MM GALVANIZADO</t>
        </is>
      </c>
      <c r="C33" t="inlineStr">
        <is>
          <t>PERLING</t>
        </is>
      </c>
      <c r="D33" s="22" t="n">
        <v>1840</v>
      </c>
      <c r="E33" s="19" t="n">
        <v>13230030.6</v>
      </c>
      <c r="F33" s="19" t="n">
        <v>2418063.59</v>
      </c>
      <c r="G33" s="20" t="n">
        <v>0.182771</v>
      </c>
      <c r="H33" t="inlineStr">
        <is>
          <t>A</t>
        </is>
      </c>
      <c r="I33" t="inlineStr">
        <is>
          <t>Bajo</t>
        </is>
      </c>
      <c r="J33" s="17" t="inlineStr">
        <is>
          <t>A-Bajo</t>
        </is>
      </c>
      <c r="K33" t="inlineStr">
        <is>
          <t>REVISAR YA — alto volumen + margen flaco = plata en la mesa</t>
        </is>
      </c>
    </row>
    <row r="34">
      <c r="A34" t="inlineStr">
        <is>
          <t>351100300992251</t>
        </is>
      </c>
      <c r="B34" t="inlineStr">
        <is>
          <t>ADHESIVO MONTACK AGARRE INMEDIATO 450GR CEYS</t>
        </is>
      </c>
      <c r="C34" t="inlineStr">
        <is>
          <t>FERRETERIA GENERAL</t>
        </is>
      </c>
      <c r="D34" s="22" t="n">
        <v>2338</v>
      </c>
      <c r="E34" s="19" t="n">
        <v>13075741.47</v>
      </c>
      <c r="F34" s="19" t="n">
        <v>4834234.08</v>
      </c>
      <c r="G34" s="20" t="n">
        <v>0.36971</v>
      </c>
      <c r="H34" t="inlineStr">
        <is>
          <t>A</t>
        </is>
      </c>
      <c r="I34" t="inlineStr">
        <is>
          <t>Medio</t>
        </is>
      </c>
      <c r="J34" s="17" t="inlineStr">
        <is>
          <t>A-Medio</t>
        </is>
      </c>
      <c r="K34" t="inlineStr">
        <is>
          <t>VACA LECHERA — buscar +2-3 puntos de margen sin perder volumen</t>
        </is>
      </c>
    </row>
    <row r="35">
      <c r="A35" t="inlineStr">
        <is>
          <t>52532</t>
        </is>
      </c>
      <c r="B35" t="inlineStr">
        <is>
          <t>ZINC ESMALT 3.66 VERDE #26 ESTRUCTURAL 0.4</t>
        </is>
      </c>
      <c r="C35" t="inlineStr">
        <is>
          <t>TUBERIA INDUSTRIAL, HIERROS PLANOS Y CORRUGADOS</t>
        </is>
      </c>
      <c r="D35" s="22" t="n">
        <v>1439</v>
      </c>
      <c r="E35" s="19" t="n">
        <v>12910884.55</v>
      </c>
      <c r="F35" s="19" t="n">
        <v>2679090.16</v>
      </c>
      <c r="G35" s="20" t="n">
        <v>0.207506</v>
      </c>
      <c r="H35" t="inlineStr">
        <is>
          <t>A</t>
        </is>
      </c>
      <c r="I35" t="inlineStr">
        <is>
          <t>Bajo</t>
        </is>
      </c>
      <c r="J35" s="17" t="inlineStr">
        <is>
          <t>A-Bajo</t>
        </is>
      </c>
      <c r="K35" t="inlineStr">
        <is>
          <t>REVISAR YA — alto volumen + margen flaco = plata en la mesa</t>
        </is>
      </c>
    </row>
    <row r="36">
      <c r="A36" t="inlineStr">
        <is>
          <t>5201</t>
        </is>
      </c>
      <c r="B36" t="inlineStr">
        <is>
          <t>LAMINA TIPO GLASS AMARILLA GLASS</t>
        </is>
      </c>
      <c r="C36" t="inlineStr">
        <is>
          <t>LAMINAS Y PERFILERIA LIVIANA</t>
        </is>
      </c>
      <c r="D36" s="22" t="n">
        <v>916</v>
      </c>
      <c r="E36" s="19" t="n">
        <v>12868204.42</v>
      </c>
      <c r="F36" s="19" t="n">
        <v>2683251.39</v>
      </c>
      <c r="G36" s="20" t="n">
        <v>0.208518</v>
      </c>
      <c r="H36" t="inlineStr">
        <is>
          <t>A</t>
        </is>
      </c>
      <c r="I36" t="inlineStr">
        <is>
          <t>Bajo</t>
        </is>
      </c>
      <c r="J36" s="17" t="inlineStr">
        <is>
          <t>A-Bajo</t>
        </is>
      </c>
      <c r="K36" t="inlineStr">
        <is>
          <t>REVISAR YA — alto volumen + margen flaco = plata en la mesa</t>
        </is>
      </c>
    </row>
    <row r="37">
      <c r="A37" t="inlineStr">
        <is>
          <t>351100300990884</t>
        </is>
      </c>
      <c r="B37" t="inlineStr">
        <is>
          <t>ZINC #28 3.66 LEGITIMO 0.35MM TERNIUM</t>
        </is>
      </c>
      <c r="C37" t="inlineStr">
        <is>
          <t>LAMINAS DE ZINC Y ACCESORIOS</t>
        </is>
      </c>
      <c r="D37" s="22" t="n">
        <v>1922</v>
      </c>
      <c r="E37" s="19" t="n">
        <v>12489320.74</v>
      </c>
      <c r="F37" s="19" t="n">
        <v>2324966.84</v>
      </c>
      <c r="G37" s="20" t="n">
        <v>0.186156</v>
      </c>
      <c r="H37" t="inlineStr">
        <is>
          <t>A</t>
        </is>
      </c>
      <c r="I37" t="inlineStr">
        <is>
          <t>Bajo</t>
        </is>
      </c>
      <c r="J37" s="17" t="inlineStr">
        <is>
          <t>A-Bajo</t>
        </is>
      </c>
      <c r="K37" t="inlineStr">
        <is>
          <t>REVISAR YA — alto volumen + margen flaco = plata en la mesa</t>
        </is>
      </c>
    </row>
    <row r="38">
      <c r="A38" t="inlineStr">
        <is>
          <t>5380</t>
        </is>
      </c>
      <c r="B38" t="inlineStr">
        <is>
          <t>FRESCASA FIBRA DE VIDRIO R8 UF 21/2 PAQ 17.8M2 AISLANTE ACUSTICO Y TERMICO (18 rollos 40CMX2.4M)</t>
        </is>
      </c>
      <c r="C38" t="inlineStr">
        <is>
          <t>SIN CATEGORIA</t>
        </is>
      </c>
      <c r="D38" s="22" t="n">
        <v>291</v>
      </c>
      <c r="E38" s="19" t="n">
        <v>12164055.97</v>
      </c>
      <c r="F38" s="19" t="n">
        <v>5472416.16</v>
      </c>
      <c r="G38" s="20" t="n">
        <v>0.449884</v>
      </c>
      <c r="H38" t="inlineStr">
        <is>
          <t>A</t>
        </is>
      </c>
      <c r="I38" t="inlineStr">
        <is>
          <t>Medio</t>
        </is>
      </c>
      <c r="J38" s="17" t="inlineStr">
        <is>
          <t>A-Medio</t>
        </is>
      </c>
      <c r="K38" t="inlineStr">
        <is>
          <t>VACA LECHERA — buscar +2-3 puntos de margen sin perder volumen</t>
        </is>
      </c>
    </row>
    <row r="39">
      <c r="A39" t="inlineStr">
        <is>
          <t>14100049</t>
        </is>
      </c>
      <c r="B39" t="inlineStr">
        <is>
          <t>VENTANA 1.20M X 1M CON MOSQUITERO S56  VU-00453 UPVC</t>
        </is>
      </c>
      <c r="C39" t="inlineStr">
        <is>
          <t>IMPORTACION VENTANAS</t>
        </is>
      </c>
      <c r="D39" s="22" t="n">
        <v>234</v>
      </c>
      <c r="E39" s="19" t="n">
        <v>11820617.92</v>
      </c>
      <c r="F39" s="19" t="n">
        <v>5794262.12</v>
      </c>
      <c r="G39" s="20" t="n">
        <v>0.490183</v>
      </c>
      <c r="H39" t="inlineStr">
        <is>
          <t>A</t>
        </is>
      </c>
      <c r="I39" t="inlineStr">
        <is>
          <t>Alto</t>
        </is>
      </c>
      <c r="J39" s="17" t="inlineStr">
        <is>
          <t>A-Alto</t>
        </is>
      </c>
      <c r="K39" t="inlineStr">
        <is>
          <t>ESTRELLA — proteger precio, asegurar stock, empujar en pauta</t>
        </is>
      </c>
    </row>
    <row r="40">
      <c r="A40" t="inlineStr">
        <is>
          <t>14100047</t>
        </is>
      </c>
      <c r="B40" t="inlineStr">
        <is>
          <t>VENTANA 0.60M X 0.40M CON MOSQUITERO S56  VU-00461UPVC</t>
        </is>
      </c>
      <c r="C40" t="inlineStr">
        <is>
          <t>IMPORTACION VENTANAS</t>
        </is>
      </c>
      <c r="D40" s="22" t="n">
        <v>611</v>
      </c>
      <c r="E40" s="19" t="n">
        <v>11623071.29</v>
      </c>
      <c r="F40" s="19" t="n">
        <v>6410317.7</v>
      </c>
      <c r="G40" s="20" t="n">
        <v>0.551517</v>
      </c>
      <c r="H40" t="inlineStr">
        <is>
          <t>A</t>
        </is>
      </c>
      <c r="I40" t="inlineStr">
        <is>
          <t>Alto</t>
        </is>
      </c>
      <c r="J40" s="17" t="inlineStr">
        <is>
          <t>A-Alto</t>
        </is>
      </c>
      <c r="K40" t="inlineStr">
        <is>
          <t>ESTRELLA — proteger precio, asegurar stock, empujar en pauta</t>
        </is>
      </c>
    </row>
    <row r="41">
      <c r="A41" t="inlineStr">
        <is>
          <t>351100300992274</t>
        </is>
      </c>
      <c r="B41" t="inlineStr">
        <is>
          <t>LAMINA PVC STATUARIO GRIS 1.22X2.44 3MM IMITACION PIEDRA NATURAL</t>
        </is>
      </c>
      <c r="C41" t="inlineStr">
        <is>
          <t>LAMINA PVC, BAMBU, ACC</t>
        </is>
      </c>
      <c r="D41" s="22" t="n">
        <v>818</v>
      </c>
      <c r="E41" s="19" t="n">
        <v>11541268.6</v>
      </c>
      <c r="F41" s="19" t="n">
        <v>4272877.1</v>
      </c>
      <c r="G41" s="20" t="n">
        <v>0.3702259999999999</v>
      </c>
      <c r="H41" t="inlineStr">
        <is>
          <t>A</t>
        </is>
      </c>
      <c r="I41" t="inlineStr">
        <is>
          <t>Medio</t>
        </is>
      </c>
      <c r="J41" s="17" t="inlineStr">
        <is>
          <t>A-Medio</t>
        </is>
      </c>
      <c r="K41" t="inlineStr">
        <is>
          <t>VACA LECHERA — buscar +2-3 puntos de margen sin perder volumen</t>
        </is>
      </c>
    </row>
    <row r="42">
      <c r="A42" t="inlineStr">
        <is>
          <t>5261</t>
        </is>
      </c>
      <c r="B42" t="inlineStr">
        <is>
          <t>LAMINA  FIBROCEMENTO 25MM</t>
        </is>
      </c>
      <c r="C42" t="inlineStr">
        <is>
          <t>LAMINAS Y PERFILERIA LIVIANA</t>
        </is>
      </c>
      <c r="D42" s="22" t="n">
        <v>722</v>
      </c>
      <c r="E42" s="19" t="n">
        <v>11383237.04</v>
      </c>
      <c r="F42" s="19" t="n">
        <v>2113737.25</v>
      </c>
      <c r="G42" s="20" t="n">
        <v>0.185689</v>
      </c>
      <c r="H42" t="inlineStr">
        <is>
          <t>A</t>
        </is>
      </c>
      <c r="I42" t="inlineStr">
        <is>
          <t>Bajo</t>
        </is>
      </c>
      <c r="J42" s="17" t="inlineStr">
        <is>
          <t>A-Bajo</t>
        </is>
      </c>
      <c r="K42" t="inlineStr">
        <is>
          <t>REVISAR YA — alto volumen + margen flaco = plata en la mesa</t>
        </is>
      </c>
    </row>
    <row r="43">
      <c r="A43" t="inlineStr">
        <is>
          <t>277</t>
        </is>
      </c>
      <c r="B43" t="inlineStr">
        <is>
          <t xml:space="preserve">TABLA FORMALETA 1X12 4VARAS </t>
        </is>
      </c>
      <c r="C43" t="inlineStr">
        <is>
          <t>SEMIDURO</t>
        </is>
      </c>
      <c r="D43" s="22" t="n">
        <v>1934</v>
      </c>
      <c r="E43" s="19" t="n">
        <v>11338393.26</v>
      </c>
      <c r="F43" s="19" t="n">
        <v>3263489.33</v>
      </c>
      <c r="G43" s="20" t="n">
        <v>0.287826</v>
      </c>
      <c r="H43" t="inlineStr">
        <is>
          <t>A</t>
        </is>
      </c>
      <c r="I43" t="inlineStr">
        <is>
          <t>Bajo</t>
        </is>
      </c>
      <c r="J43" s="17" t="inlineStr">
        <is>
          <t>A-Bajo</t>
        </is>
      </c>
      <c r="K43" t="inlineStr">
        <is>
          <t>REVISAR YA — alto volumen + margen flaco = plata en la mesa</t>
        </is>
      </c>
    </row>
    <row r="44">
      <c r="A44" t="inlineStr">
        <is>
          <t>351100300991628</t>
        </is>
      </c>
      <c r="B44" t="inlineStr">
        <is>
          <t>TABLILLA PVC LAMINADA TLS-010 MADERA LUX PAQUETE 10U 11.9M2 20cmx5.95m</t>
        </is>
      </c>
      <c r="C44" t="inlineStr">
        <is>
          <t>IMPORTACION TABLILLA, CORNISAS, UNIONES</t>
        </is>
      </c>
      <c r="D44" s="22" t="n">
        <v>332.2</v>
      </c>
      <c r="E44" s="19" t="n">
        <v>11319680.46</v>
      </c>
      <c r="F44" s="19" t="n">
        <v>4467508.46</v>
      </c>
      <c r="G44" s="20" t="n">
        <v>0.394667</v>
      </c>
      <c r="H44" t="inlineStr">
        <is>
          <t>A</t>
        </is>
      </c>
      <c r="I44" t="inlineStr">
        <is>
          <t>Medio</t>
        </is>
      </c>
      <c r="J44" s="17" t="inlineStr">
        <is>
          <t>A-Medio</t>
        </is>
      </c>
      <c r="K44" t="inlineStr">
        <is>
          <t>VACA LECHERA — buscar +2-3 puntos de margen sin perder volumen</t>
        </is>
      </c>
    </row>
    <row r="45">
      <c r="A45" t="inlineStr">
        <is>
          <t>432882</t>
        </is>
      </c>
      <c r="B45" t="inlineStr">
        <is>
          <t>SOL COMBO COCINA 4 QUEMADORES VIDRIO + EXTRACTOR 60CM 604-GV CAME-60M</t>
        </is>
      </c>
      <c r="C45" t="inlineStr">
        <is>
          <t>COMBOS</t>
        </is>
      </c>
      <c r="D45" s="22" t="n">
        <v>127</v>
      </c>
      <c r="E45" s="19" t="n">
        <v>11238938.05</v>
      </c>
      <c r="F45" s="19" t="n">
        <v>3320640.94</v>
      </c>
      <c r="G45" s="20" t="n">
        <v>0.295459</v>
      </c>
      <c r="H45" t="inlineStr">
        <is>
          <t>A</t>
        </is>
      </c>
      <c r="I45" t="inlineStr">
        <is>
          <t>Bajo</t>
        </is>
      </c>
      <c r="J45" s="17" t="inlineStr">
        <is>
          <t>A-Bajo</t>
        </is>
      </c>
      <c r="K45" t="inlineStr">
        <is>
          <t>REVISAR YA — alto volumen + margen flaco = plata en la mesa</t>
        </is>
      </c>
    </row>
    <row r="46">
      <c r="A46" t="inlineStr">
        <is>
          <t>351100300991632</t>
        </is>
      </c>
      <c r="B46" t="inlineStr">
        <is>
          <t>TABLILLA PVC TP-001 BLANCA LISA PAQUETE 10U 11.8M2 20cmx5.90m</t>
        </is>
      </c>
      <c r="C46" t="inlineStr">
        <is>
          <t>IMPORTACION TABLILLA, CORNISAS, UNIONES</t>
        </is>
      </c>
      <c r="D46" s="22" t="n">
        <v>444.4</v>
      </c>
      <c r="E46" s="19" t="n">
        <v>11135833.93</v>
      </c>
      <c r="F46" s="19" t="n">
        <v>3988586.41</v>
      </c>
      <c r="G46" s="20" t="n">
        <v>0.358176</v>
      </c>
      <c r="H46" t="inlineStr">
        <is>
          <t>A</t>
        </is>
      </c>
      <c r="I46" t="inlineStr">
        <is>
          <t>Medio</t>
        </is>
      </c>
      <c r="J46" s="17" t="inlineStr">
        <is>
          <t>A-Medio</t>
        </is>
      </c>
      <c r="K46" t="inlineStr">
        <is>
          <t>VACA LECHERA — buscar +2-3 puntos de margen sin perder volumen</t>
        </is>
      </c>
    </row>
    <row r="47">
      <c r="A47" t="inlineStr">
        <is>
          <t>351100300992864</t>
        </is>
      </c>
      <c r="B47" t="inlineStr">
        <is>
          <t>PANEL PVC FLAT ALE CIELOS Y PAREDES 30CM X 5.90M X 8MM 10 CANALES M-026 PIEZA 1.77M2</t>
        </is>
      </c>
      <c r="C47" t="inlineStr">
        <is>
          <t>IMPORTACION TABLILLA, CORNISAS, UNIONES</t>
        </is>
      </c>
      <c r="D47" s="22" t="n">
        <v>1628</v>
      </c>
      <c r="E47" s="19" t="n">
        <v>11133294.73</v>
      </c>
      <c r="F47" s="19" t="n">
        <v>5931913.24</v>
      </c>
      <c r="G47" s="20" t="n">
        <v>0.5328079999999999</v>
      </c>
      <c r="H47" t="inlineStr">
        <is>
          <t>A</t>
        </is>
      </c>
      <c r="I47" t="inlineStr">
        <is>
          <t>Alto</t>
        </is>
      </c>
      <c r="J47" s="17" t="inlineStr">
        <is>
          <t>A-Alto</t>
        </is>
      </c>
      <c r="K47" t="inlineStr">
        <is>
          <t>ESTRELLA — proteger precio, asegurar stock, empujar en pauta</t>
        </is>
      </c>
    </row>
    <row r="48">
      <c r="A48" t="inlineStr">
        <is>
          <t>351100300992036</t>
        </is>
      </c>
      <c r="B48" t="inlineStr">
        <is>
          <t>$$ LAMINA PVC KS3083AP CALACATA BRILLANTE 1.22X2.44 3MM IMITACION PIEDRA NATURAL</t>
        </is>
      </c>
      <c r="C48" t="inlineStr">
        <is>
          <t>LAMINA PVC, BAMBU, ACC</t>
        </is>
      </c>
      <c r="D48" s="22" t="n">
        <v>805</v>
      </c>
      <c r="E48" s="19" t="n">
        <v>10789573.35</v>
      </c>
      <c r="F48" s="19" t="n">
        <v>3057318.46</v>
      </c>
      <c r="G48" s="20" t="n">
        <v>0.283359</v>
      </c>
      <c r="H48" t="inlineStr">
        <is>
          <t>A</t>
        </is>
      </c>
      <c r="I48" t="inlineStr">
        <is>
          <t>Bajo</t>
        </is>
      </c>
      <c r="J48" s="17" t="inlineStr">
        <is>
          <t>A-Bajo</t>
        </is>
      </c>
      <c r="K48" t="inlineStr">
        <is>
          <t>REVISAR YA — alto volumen + margen flaco = plata en la mesa</t>
        </is>
      </c>
    </row>
    <row r="49">
      <c r="A49" t="inlineStr">
        <is>
          <t>10140013</t>
        </is>
      </c>
      <c r="B49" t="inlineStr">
        <is>
          <t>TUBO ESTRUCT. CUADRADO 4X4 (100X100) 1.80MM GALVANIZADO</t>
        </is>
      </c>
      <c r="C49" t="inlineStr">
        <is>
          <t>TUBERIA ESTRUCTURAL</t>
        </is>
      </c>
      <c r="D49" s="22" t="n">
        <v>533</v>
      </c>
      <c r="E49" s="19" t="n">
        <v>10553940.42</v>
      </c>
      <c r="F49" s="19" t="n">
        <v>1662971.8</v>
      </c>
      <c r="G49" s="20" t="n">
        <v>0.157569</v>
      </c>
      <c r="H49" t="inlineStr">
        <is>
          <t>A</t>
        </is>
      </c>
      <c r="I49" t="inlineStr">
        <is>
          <t>Bajo</t>
        </is>
      </c>
      <c r="J49" s="17" t="inlineStr">
        <is>
          <t>A-Bajo</t>
        </is>
      </c>
      <c r="K49" t="inlineStr">
        <is>
          <t>REVISAR YA — alto volumen + margen flaco = plata en la mesa</t>
        </is>
      </c>
    </row>
    <row r="50">
      <c r="A50" t="inlineStr">
        <is>
          <t>5273</t>
        </is>
      </c>
      <c r="B50" t="inlineStr">
        <is>
          <t>TABLILLA PVC BLANCA DIVISION  TP-018  PAQUETE 10U 11.9M2 20cmx5.95M</t>
        </is>
      </c>
      <c r="C50" t="inlineStr">
        <is>
          <t>IMPORTACION TABLILLA, CORNISAS, UNIONES</t>
        </is>
      </c>
      <c r="D50" s="22" t="n">
        <v>420.4</v>
      </c>
      <c r="E50" s="19" t="n">
        <v>10370789.23</v>
      </c>
      <c r="F50" s="19" t="n">
        <v>3455888.27</v>
      </c>
      <c r="G50" s="20" t="n">
        <v>0.3332330000000001</v>
      </c>
      <c r="H50" t="inlineStr">
        <is>
          <t>A</t>
        </is>
      </c>
      <c r="I50" t="inlineStr">
        <is>
          <t>Medio</t>
        </is>
      </c>
      <c r="J50" s="17" t="inlineStr">
        <is>
          <t>A-Medio</t>
        </is>
      </c>
      <c r="K50" t="inlineStr">
        <is>
          <t>VACA LECHERA — buscar +2-3 puntos de margen sin perder volumen</t>
        </is>
      </c>
    </row>
    <row r="51">
      <c r="A51" t="inlineStr">
        <is>
          <t>351100300992414</t>
        </is>
      </c>
      <c r="B51" t="inlineStr">
        <is>
          <t>WADFOW PULVERIZADORA DE PINTURA 1200W 120V 20.7 MPA UWAY1A10 AIRLESS</t>
        </is>
      </c>
      <c r="C51" t="inlineStr">
        <is>
          <t>HERRAMIENTA ELECTRICA</t>
        </is>
      </c>
      <c r="D51" s="22" t="n">
        <v>96</v>
      </c>
      <c r="E51" s="19" t="n">
        <v>10345373.55</v>
      </c>
      <c r="F51" s="19" t="n">
        <v>3001405.95</v>
      </c>
      <c r="G51" s="20" t="n">
        <v>0.290121</v>
      </c>
      <c r="H51" t="inlineStr">
        <is>
          <t>A</t>
        </is>
      </c>
      <c r="I51" t="inlineStr">
        <is>
          <t>Bajo</t>
        </is>
      </c>
      <c r="J51" s="17" t="inlineStr">
        <is>
          <t>A-Bajo</t>
        </is>
      </c>
      <c r="K51" t="inlineStr">
        <is>
          <t>REVISAR YA — alto volumen + margen flaco = plata en la mesa</t>
        </is>
      </c>
    </row>
    <row r="52">
      <c r="A52" t="inlineStr">
        <is>
          <t>5551</t>
        </is>
      </c>
      <c r="B52" t="inlineStr">
        <is>
          <t>ZINC ESMALT 3.66 BLANCO #26 ESTRUCTURAL 0.4 ALUMINIZADO ALTH</t>
        </is>
      </c>
      <c r="C52" t="inlineStr">
        <is>
          <t>TUBERIA INDUSTRIAL, HIERROS PLANOS Y CORRUGADOS</t>
        </is>
      </c>
      <c r="D52" s="22" t="n">
        <v>1121</v>
      </c>
      <c r="E52" s="19" t="n">
        <v>10184668.54</v>
      </c>
      <c r="F52" s="19" t="n">
        <v>2251010.65</v>
      </c>
      <c r="G52" s="20" t="n">
        <v>0.22102</v>
      </c>
      <c r="H52" t="inlineStr">
        <is>
          <t>A</t>
        </is>
      </c>
      <c r="I52" t="inlineStr">
        <is>
          <t>Bajo</t>
        </is>
      </c>
      <c r="J52" s="17" t="inlineStr">
        <is>
          <t>A-Bajo</t>
        </is>
      </c>
      <c r="K52" t="inlineStr">
        <is>
          <t>REVISAR YA — alto volumen + margen flaco = plata en la mesa</t>
        </is>
      </c>
    </row>
    <row r="53">
      <c r="A53" t="inlineStr">
        <is>
          <t>10140011</t>
        </is>
      </c>
      <c r="B53" t="inlineStr">
        <is>
          <t>TUBO ESTRUCT. CUADRADO 3X3 1.80MM GALVANIZADO</t>
        </is>
      </c>
      <c r="C53" t="inlineStr">
        <is>
          <t>TUBERIA ESTRUCTURAL</t>
        </is>
      </c>
      <c r="D53" s="22" t="n">
        <v>708</v>
      </c>
      <c r="E53" s="19" t="n">
        <v>9998241.130000001</v>
      </c>
      <c r="F53" s="19" t="n">
        <v>1650198.2</v>
      </c>
      <c r="G53" s="20" t="n">
        <v>0.165049</v>
      </c>
      <c r="H53" t="inlineStr">
        <is>
          <t>A</t>
        </is>
      </c>
      <c r="I53" t="inlineStr">
        <is>
          <t>Bajo</t>
        </is>
      </c>
      <c r="J53" s="17" t="inlineStr">
        <is>
          <t>A-Bajo</t>
        </is>
      </c>
      <c r="K53" t="inlineStr">
        <is>
          <t>REVISAR YA — alto volumen + margen flaco = plata en la mesa</t>
        </is>
      </c>
    </row>
    <row r="54">
      <c r="A54" t="inlineStr">
        <is>
          <t>351100300991465</t>
        </is>
      </c>
      <c r="B54" t="inlineStr">
        <is>
          <t>PANEL ACANALADO NEGRO SATN 16CM X 2.90M WALL PANEL</t>
        </is>
      </c>
      <c r="C54" t="inlineStr">
        <is>
          <t>PANEL ACANALADO INTERIOR</t>
        </is>
      </c>
      <c r="D54" s="22" t="n">
        <v>2087</v>
      </c>
      <c r="E54" s="19" t="n">
        <v>9821314.59</v>
      </c>
      <c r="F54" s="19" t="n">
        <v>4416199.21</v>
      </c>
      <c r="G54" s="20" t="n">
        <v>0.449655</v>
      </c>
      <c r="H54" t="inlineStr">
        <is>
          <t>A</t>
        </is>
      </c>
      <c r="I54" t="inlineStr">
        <is>
          <t>Medio</t>
        </is>
      </c>
      <c r="J54" s="17" t="inlineStr">
        <is>
          <t>A-Medio</t>
        </is>
      </c>
      <c r="K54" t="inlineStr">
        <is>
          <t>VACA LECHERA — buscar +2-3 puntos de margen sin perder volumen</t>
        </is>
      </c>
    </row>
    <row r="55">
      <c r="A55" t="inlineStr">
        <is>
          <t>351100300992481</t>
        </is>
      </c>
      <c r="B55" t="inlineStr">
        <is>
          <t>FREGADERO TOKIO GRIS PLOMO DIGITAL 75CM X 45CM X 22CM</t>
        </is>
      </c>
      <c r="C55" t="inlineStr">
        <is>
          <t>IMPORTACION FREGADEROS</t>
        </is>
      </c>
      <c r="D55" s="22" t="n">
        <v>108</v>
      </c>
      <c r="E55" s="19" t="n">
        <v>9775364.6</v>
      </c>
      <c r="F55" s="19" t="n">
        <v>3682469.76</v>
      </c>
      <c r="G55" s="20" t="n">
        <v>0.376709</v>
      </c>
      <c r="H55" t="inlineStr">
        <is>
          <t>A</t>
        </is>
      </c>
      <c r="I55" t="inlineStr">
        <is>
          <t>Medio</t>
        </is>
      </c>
      <c r="J55" s="17" t="inlineStr">
        <is>
          <t>A-Medio</t>
        </is>
      </c>
      <c r="K55" t="inlineStr">
        <is>
          <t>VACA LECHERA — buscar +2-3 puntos de margen sin perder volumen</t>
        </is>
      </c>
    </row>
    <row r="56">
      <c r="A56" t="inlineStr">
        <is>
          <t>126</t>
        </is>
      </c>
      <c r="B56" t="inlineStr">
        <is>
          <t xml:space="preserve">CONCRETO SECO IMPERSA 40KG </t>
        </is>
      </c>
      <c r="C56" t="inlineStr">
        <is>
          <t>MORTEROS, CEMENTOS</t>
        </is>
      </c>
      <c r="D56" s="22" t="n">
        <v>2848</v>
      </c>
      <c r="E56" s="19" t="n">
        <v>9246094.01</v>
      </c>
      <c r="F56" s="19" t="n">
        <v>2016047.29</v>
      </c>
      <c r="G56" s="20" t="n">
        <v>0.218043</v>
      </c>
      <c r="H56" t="inlineStr">
        <is>
          <t>A</t>
        </is>
      </c>
      <c r="I56" t="inlineStr">
        <is>
          <t>Bajo</t>
        </is>
      </c>
      <c r="J56" s="17" t="inlineStr">
        <is>
          <t>A-Bajo</t>
        </is>
      </c>
      <c r="K56" t="inlineStr">
        <is>
          <t>REVISAR YA — alto volumen + margen flaco = plata en la mesa</t>
        </is>
      </c>
    </row>
    <row r="57">
      <c r="A57" t="inlineStr">
        <is>
          <t>351100300990566</t>
        </is>
      </c>
      <c r="B57" t="inlineStr">
        <is>
          <t>ZINC 28 3.66 ALTH ROJO ONDULADO  PINTADO 28 ALTH 0.31MM - 0.32MM</t>
        </is>
      </c>
      <c r="C57" t="inlineStr">
        <is>
          <t>LAMINAS DE ZINC Y ACCESORIOS</t>
        </is>
      </c>
      <c r="D57" s="22" t="n">
        <v>1625</v>
      </c>
      <c r="E57" s="19" t="n">
        <v>9239381.42</v>
      </c>
      <c r="F57" s="19" t="n">
        <v>2169059.86</v>
      </c>
      <c r="G57" s="20" t="n">
        <v>0.234762</v>
      </c>
      <c r="H57" t="inlineStr">
        <is>
          <t>A</t>
        </is>
      </c>
      <c r="I57" t="inlineStr">
        <is>
          <t>Bajo</t>
        </is>
      </c>
      <c r="J57" s="17" t="inlineStr">
        <is>
          <t>A-Bajo</t>
        </is>
      </c>
      <c r="K57" t="inlineStr">
        <is>
          <t>REVISAR YA — alto volumen + margen flaco = plata en la mesa</t>
        </is>
      </c>
    </row>
    <row r="58">
      <c r="A58" t="inlineStr">
        <is>
          <t>351100300992738</t>
        </is>
      </c>
      <c r="B58" t="inlineStr">
        <is>
          <t>IMPERFECTA TABLILLA LAMINADA FRESNO GRIS 20CM X 5.95M PAQUETE 10U 11.90M2</t>
        </is>
      </c>
      <c r="C58" t="inlineStr">
        <is>
          <t>TABLILLA PVC Y CORNISAS</t>
        </is>
      </c>
      <c r="D58" s="22" t="n">
        <v>538</v>
      </c>
      <c r="E58" s="19" t="n">
        <v>8797158.619999999</v>
      </c>
      <c r="F58" s="19" t="n">
        <v>3284864.42</v>
      </c>
      <c r="G58" s="20" t="n">
        <v>0.373401</v>
      </c>
      <c r="H58" t="inlineStr">
        <is>
          <t>A</t>
        </is>
      </c>
      <c r="I58" t="inlineStr">
        <is>
          <t>Medio</t>
        </is>
      </c>
      <c r="J58" s="17" t="inlineStr">
        <is>
          <t>A-Medio</t>
        </is>
      </c>
      <c r="K58" t="inlineStr">
        <is>
          <t>VACA LECHERA — buscar +2-3 puntos de margen sin perder volumen</t>
        </is>
      </c>
    </row>
    <row r="59">
      <c r="A59" t="inlineStr">
        <is>
          <t>351100300992033</t>
        </is>
      </c>
      <c r="B59" t="inlineStr">
        <is>
          <t>SEMI COMBO FREGADERO + CACHERA + BANDEJAS NANO BLACK 75 X 46 X 22 IBK02</t>
        </is>
      </c>
      <c r="C59" t="inlineStr">
        <is>
          <t>GRIFERIA - ACC. BAÑO Y COCINA</t>
        </is>
      </c>
      <c r="D59" s="22" t="n">
        <v>97</v>
      </c>
      <c r="E59" s="19" t="n">
        <v>8735716.810000001</v>
      </c>
      <c r="F59" s="19" t="n">
        <v>2982550.79</v>
      </c>
      <c r="G59" s="20" t="n">
        <v>0.3414200000000001</v>
      </c>
      <c r="H59" t="inlineStr">
        <is>
          <t>A</t>
        </is>
      </c>
      <c r="I59" t="inlineStr">
        <is>
          <t>Medio</t>
        </is>
      </c>
      <c r="J59" s="17" t="inlineStr">
        <is>
          <t>A-Medio</t>
        </is>
      </c>
      <c r="K59" t="inlineStr">
        <is>
          <t>VACA LECHERA — buscar +2-3 puntos de margen sin perder volumen</t>
        </is>
      </c>
    </row>
    <row r="60">
      <c r="A60" t="inlineStr">
        <is>
          <t>6300992865</t>
        </is>
      </c>
      <c r="B60" t="inlineStr">
        <is>
          <t>PANEL PVC FLAT VIVI CIELOS Y PAREDES 30CM X 5.90M X 8MM 10 CANALES 806002-8 PIEZA 1.77M2</t>
        </is>
      </c>
      <c r="C60" t="inlineStr">
        <is>
          <t>IMPORTACION TABLILLA, CORNISAS, UNIONES</t>
        </is>
      </c>
      <c r="D60" s="22" t="n">
        <v>1265</v>
      </c>
      <c r="E60" s="19" t="n">
        <v>8598042.039999999</v>
      </c>
      <c r="F60" s="19" t="n">
        <v>4556428.03</v>
      </c>
      <c r="G60" s="20" t="n">
        <v>0.529938</v>
      </c>
      <c r="H60" t="inlineStr">
        <is>
          <t>A</t>
        </is>
      </c>
      <c r="I60" t="inlineStr">
        <is>
          <t>Alto</t>
        </is>
      </c>
      <c r="J60" s="17" t="inlineStr">
        <is>
          <t>A-Alto</t>
        </is>
      </c>
      <c r="K60" t="inlineStr">
        <is>
          <t>ESTRELLA — proteger precio, asegurar stock, empujar en pauta</t>
        </is>
      </c>
    </row>
    <row r="61">
      <c r="A61" t="inlineStr">
        <is>
          <t>351100300990173</t>
        </is>
      </c>
      <c r="B61" t="inlineStr">
        <is>
          <t>PATROCINIO</t>
        </is>
      </c>
      <c r="C61" t="inlineStr">
        <is>
          <t>Gastos</t>
        </is>
      </c>
      <c r="D61" s="22" t="n">
        <v>91</v>
      </c>
      <c r="E61" s="19" t="n">
        <v>8550000</v>
      </c>
      <c r="F61" s="19" t="n">
        <v>4035000</v>
      </c>
      <c r="G61" s="20" t="n">
        <v>0.47193</v>
      </c>
      <c r="H61" t="inlineStr">
        <is>
          <t>A</t>
        </is>
      </c>
      <c r="I61" t="inlineStr">
        <is>
          <t>Alto</t>
        </is>
      </c>
      <c r="J61" s="17" t="inlineStr">
        <is>
          <t>A-Alto</t>
        </is>
      </c>
      <c r="K61" t="inlineStr">
        <is>
          <t>ESTRELLA — proteger precio, asegurar stock, empujar en pauta</t>
        </is>
      </c>
    </row>
    <row r="62">
      <c r="A62" t="inlineStr">
        <is>
          <t>990321</t>
        </is>
      </c>
      <c r="B62" t="inlineStr">
        <is>
          <t>PISO DECK CAOBA / GRIS BI COLOR WPC 14CM X 2.90M 22MM EXTERIOR</t>
        </is>
      </c>
      <c r="C62" t="inlineStr">
        <is>
          <t>PANEL ACANALADO EXTERIOR WPC</t>
        </is>
      </c>
      <c r="D62" s="22" t="n">
        <v>982</v>
      </c>
      <c r="E62" s="19" t="n">
        <v>8260675.88</v>
      </c>
      <c r="F62" s="19" t="n">
        <v>1893801.92</v>
      </c>
      <c r="G62" s="20" t="n">
        <v>0.229255</v>
      </c>
      <c r="H62" t="inlineStr">
        <is>
          <t>A</t>
        </is>
      </c>
      <c r="I62" t="inlineStr">
        <is>
          <t>Bajo</t>
        </is>
      </c>
      <c r="J62" s="17" t="inlineStr">
        <is>
          <t>A-Bajo</t>
        </is>
      </c>
      <c r="K62" t="inlineStr">
        <is>
          <t>REVISAR YA — alto volumen + margen flaco = plata en la mesa</t>
        </is>
      </c>
    </row>
    <row r="63">
      <c r="A63" t="inlineStr">
        <is>
          <t>5492865</t>
        </is>
      </c>
      <c r="B63" t="inlineStr">
        <is>
          <t>PANEL PVC FLAT JASS CIELOS Y PAREDES 30CM X 5.90M X 8MM 10 CANALES P31 PIEZA 1.77M2</t>
        </is>
      </c>
      <c r="C63" t="inlineStr">
        <is>
          <t>IMPORTACION TABLILLA, CORNISAS, UNIONES</t>
        </is>
      </c>
      <c r="D63" s="22" t="n">
        <v>1211</v>
      </c>
      <c r="E63" s="19" t="n">
        <v>8143946.9</v>
      </c>
      <c r="F63" s="19" t="n">
        <v>4274860.3</v>
      </c>
      <c r="G63" s="20" t="n">
        <v>0.5249130000000001</v>
      </c>
      <c r="H63" t="inlineStr">
        <is>
          <t>A</t>
        </is>
      </c>
      <c r="I63" t="inlineStr">
        <is>
          <t>Alto</t>
        </is>
      </c>
      <c r="J63" s="17" t="inlineStr">
        <is>
          <t>A-Alto</t>
        </is>
      </c>
      <c r="K63" t="inlineStr">
        <is>
          <t>ESTRELLA — proteger precio, asegurar stock, empujar en pauta</t>
        </is>
      </c>
    </row>
    <row r="64">
      <c r="A64" t="inlineStr">
        <is>
          <t>351100300991634</t>
        </is>
      </c>
      <c r="B64" t="inlineStr">
        <is>
          <t>TABLILLA PVC TP-033 GRIS MADERA  PAQUETE 10U 11.8M2 20cmx5.90m</t>
        </is>
      </c>
      <c r="C64" t="inlineStr">
        <is>
          <t>IMPORTACION TABLILLA, CORNISAS, UNIONES</t>
        </is>
      </c>
      <c r="D64" s="22" t="n">
        <v>289.6</v>
      </c>
      <c r="E64" s="19" t="n">
        <v>7966855.23</v>
      </c>
      <c r="F64" s="19" t="n">
        <v>3373053.34</v>
      </c>
      <c r="G64" s="20" t="n">
        <v>0.423386</v>
      </c>
      <c r="H64" t="inlineStr">
        <is>
          <t>A</t>
        </is>
      </c>
      <c r="I64" t="inlineStr">
        <is>
          <t>Medio</t>
        </is>
      </c>
      <c r="J64" s="17" t="inlineStr">
        <is>
          <t>A-Medio</t>
        </is>
      </c>
      <c r="K64" t="inlineStr">
        <is>
          <t>VACA LECHERA — buscar +2-3 puntos de margen sin perder volumen</t>
        </is>
      </c>
    </row>
    <row r="65">
      <c r="A65" t="inlineStr">
        <is>
          <t>351100300991647</t>
        </is>
      </c>
      <c r="B65" t="inlineStr">
        <is>
          <t>TOTAL MAQUINA CORTAR CERAMICA 120CM TRABAJO PESADO THT571201 CON ESTUCHE</t>
        </is>
      </c>
      <c r="C65" t="inlineStr">
        <is>
          <t>CERAMICAS, AZULEJOS, PORCELANATOS</t>
        </is>
      </c>
      <c r="D65" s="22" t="n">
        <v>131</v>
      </c>
      <c r="E65" s="19" t="n">
        <v>7955213.87</v>
      </c>
      <c r="F65" s="19" t="n">
        <v>2060520</v>
      </c>
      <c r="G65" s="20" t="n">
        <v>0.259015</v>
      </c>
      <c r="H65" t="inlineStr">
        <is>
          <t>A</t>
        </is>
      </c>
      <c r="I65" t="inlineStr">
        <is>
          <t>Bajo</t>
        </is>
      </c>
      <c r="J65" s="17" t="inlineStr">
        <is>
          <t>A-Bajo</t>
        </is>
      </c>
      <c r="K65" t="inlineStr">
        <is>
          <t>REVISAR YA — alto volumen + margen flaco = plata en la mesa</t>
        </is>
      </c>
    </row>
    <row r="66">
      <c r="A66" t="inlineStr">
        <is>
          <t>10160009</t>
        </is>
      </c>
      <c r="B66" t="inlineStr">
        <is>
          <t>TUBO IND. RECTANGULAR 1X2 1.50M GALVANIZADO</t>
        </is>
      </c>
      <c r="C66" t="inlineStr">
        <is>
          <t>TUBERIA INDUSTRIAL</t>
        </is>
      </c>
      <c r="D66" s="22" t="n">
        <v>1273</v>
      </c>
      <c r="E66" s="19" t="n">
        <v>7866212.69</v>
      </c>
      <c r="F66" s="19" t="n">
        <v>1469499.43</v>
      </c>
      <c r="G66" s="20" t="n">
        <v>0.186812</v>
      </c>
      <c r="H66" t="inlineStr">
        <is>
          <t>A</t>
        </is>
      </c>
      <c r="I66" t="inlineStr">
        <is>
          <t>Bajo</t>
        </is>
      </c>
      <c r="J66" s="17" t="inlineStr">
        <is>
          <t>A-Bajo</t>
        </is>
      </c>
      <c r="K66" t="inlineStr">
        <is>
          <t>REVISAR YA — alto volumen + margen flaco = plata en la mesa</t>
        </is>
      </c>
    </row>
    <row r="67">
      <c r="A67" t="inlineStr">
        <is>
          <t>351100300991614</t>
        </is>
      </c>
      <c r="B67" t="inlineStr">
        <is>
          <t xml:space="preserve">COMBO INODORO DOBLE DESCARGA + LAVATORIO + PEDESTAL COLOR BLANCO S034 </t>
        </is>
      </c>
      <c r="C67" t="inlineStr">
        <is>
          <t>LOZA SANITARIA</t>
        </is>
      </c>
      <c r="D67" s="22" t="n">
        <v>152</v>
      </c>
      <c r="E67" s="19" t="n">
        <v>7685997.51</v>
      </c>
      <c r="F67" s="19" t="n">
        <v>2084799.14</v>
      </c>
      <c r="G67" s="20" t="n">
        <v>0.271246</v>
      </c>
      <c r="H67" t="inlineStr">
        <is>
          <t>A</t>
        </is>
      </c>
      <c r="I67" t="inlineStr">
        <is>
          <t>Bajo</t>
        </is>
      </c>
      <c r="J67" s="17" t="inlineStr">
        <is>
          <t>A-Bajo</t>
        </is>
      </c>
      <c r="K67" t="inlineStr">
        <is>
          <t>REVISAR YA — alto volumen + margen flaco = plata en la mesa</t>
        </is>
      </c>
    </row>
    <row r="68">
      <c r="A68" t="inlineStr">
        <is>
          <t>351100300992691</t>
        </is>
      </c>
      <c r="B68" t="inlineStr">
        <is>
          <t>FACHALETA FLEXIBLE MURETO STONE DARK 30X60CM 0.18m2 EXTERIOR / INTERIOR</t>
        </is>
      </c>
      <c r="C68" t="inlineStr">
        <is>
          <t>FACHALETA</t>
        </is>
      </c>
      <c r="D68" s="22" t="n">
        <v>2656</v>
      </c>
      <c r="E68" s="19" t="n">
        <v>7650122.05</v>
      </c>
      <c r="F68" s="19" t="n">
        <v>3020448.55</v>
      </c>
      <c r="G68" s="20" t="n">
        <v>0.394824</v>
      </c>
      <c r="H68" t="inlineStr">
        <is>
          <t>A</t>
        </is>
      </c>
      <c r="I68" t="inlineStr">
        <is>
          <t>Medio</t>
        </is>
      </c>
      <c r="J68" s="17" t="inlineStr">
        <is>
          <t>A-Medio</t>
        </is>
      </c>
      <c r="K68" t="inlineStr">
        <is>
          <t>VACA LECHERA — buscar +2-3 puntos de margen sin perder volumen</t>
        </is>
      </c>
    </row>
    <row r="69">
      <c r="A69" t="inlineStr">
        <is>
          <t>11</t>
        </is>
      </c>
      <c r="B69" t="inlineStr">
        <is>
          <t>VARILLA DEFORMADA 3/8 N3</t>
        </is>
      </c>
      <c r="C69" t="inlineStr">
        <is>
          <t>TUBERIA INDUSTRIAL, HIERROS PLANOS Y CORRUGADOS</t>
        </is>
      </c>
      <c r="D69" s="22" t="n">
        <v>5464</v>
      </c>
      <c r="E69" s="19" t="n">
        <v>7543731.08</v>
      </c>
      <c r="F69" s="19" t="n">
        <v>1314567.62</v>
      </c>
      <c r="G69" s="20" t="n">
        <v>0.17426</v>
      </c>
      <c r="H69" t="inlineStr">
        <is>
          <t>A</t>
        </is>
      </c>
      <c r="I69" t="inlineStr">
        <is>
          <t>Bajo</t>
        </is>
      </c>
      <c r="J69" s="17" t="inlineStr">
        <is>
          <t>A-Bajo</t>
        </is>
      </c>
      <c r="K69" t="inlineStr">
        <is>
          <t>REVISAR YA — alto volumen + margen flaco = plata en la mesa</t>
        </is>
      </c>
    </row>
    <row r="70">
      <c r="A70" t="inlineStr">
        <is>
          <t>351100300991635</t>
        </is>
      </c>
      <c r="B70" t="inlineStr">
        <is>
          <t>CORNISA BRILLANTE TP-001 TP-018 BLANCA 5.90M</t>
        </is>
      </c>
      <c r="C70" t="inlineStr">
        <is>
          <t>IMPORTACION TABLILLA, CORNISAS, UNIONES</t>
        </is>
      </c>
      <c r="D70" s="22" t="n">
        <v>2604</v>
      </c>
      <c r="E70" s="19" t="n">
        <v>7537140.53</v>
      </c>
      <c r="F70" s="19" t="n">
        <v>3708380.81</v>
      </c>
      <c r="G70" s="20" t="n">
        <v>0.492014</v>
      </c>
      <c r="H70" t="inlineStr">
        <is>
          <t>A</t>
        </is>
      </c>
      <c r="I70" t="inlineStr">
        <is>
          <t>Alto</t>
        </is>
      </c>
      <c r="J70" s="17" t="inlineStr">
        <is>
          <t>A-Alto</t>
        </is>
      </c>
      <c r="K70" t="inlineStr">
        <is>
          <t>ESTRELLA — proteger precio, asegurar stock, empujar en pauta</t>
        </is>
      </c>
    </row>
    <row r="71">
      <c r="A71" t="inlineStr">
        <is>
          <t>5387</t>
        </is>
      </c>
      <c r="B71" t="inlineStr">
        <is>
          <t>ZINC #28 3.66 0.31MM - 0.32MM PROMO TEMPORAL</t>
        </is>
      </c>
      <c r="C71" t="inlineStr">
        <is>
          <t>TUBERIA INDUSTRIAL, HIERROS PLANOS Y CORRUGADOS</t>
        </is>
      </c>
      <c r="D71" s="22" t="n">
        <v>1594</v>
      </c>
      <c r="E71" s="19" t="n">
        <v>7505608.98</v>
      </c>
      <c r="F71" s="19" t="n">
        <v>1405668.98</v>
      </c>
      <c r="G71" s="20" t="n">
        <v>0.187282</v>
      </c>
      <c r="H71" t="inlineStr">
        <is>
          <t>A</t>
        </is>
      </c>
      <c r="I71" t="inlineStr">
        <is>
          <t>Bajo</t>
        </is>
      </c>
      <c r="J71" s="17" t="inlineStr">
        <is>
          <t>A-Bajo</t>
        </is>
      </c>
      <c r="K71" t="inlineStr">
        <is>
          <t>REVISAR YA — alto volumen + margen flaco = plata en la mesa</t>
        </is>
      </c>
    </row>
    <row r="72">
      <c r="A72" t="inlineStr">
        <is>
          <t>351100300991488</t>
        </is>
      </c>
      <c r="B72" t="inlineStr">
        <is>
          <t>LAMINA NUEVA TEC MIAMI GOLD LJ800007T 1.22 X. 2.44M 5MM BRILLANTE FIBRA BAMBU CARBON PVC IMITACION</t>
        </is>
      </c>
      <c r="C72" t="inlineStr">
        <is>
          <t>IMPORTACION LAMINA PVC, BAMBU, ACC</t>
        </is>
      </c>
      <c r="D72" s="22" t="n">
        <v>519</v>
      </c>
      <c r="E72" s="19" t="n">
        <v>7450943.03</v>
      </c>
      <c r="F72" s="19" t="n">
        <v>2468011.75</v>
      </c>
      <c r="G72" s="20" t="n">
        <v>0.331235</v>
      </c>
      <c r="H72" t="inlineStr">
        <is>
          <t>A</t>
        </is>
      </c>
      <c r="I72" t="inlineStr">
        <is>
          <t>Medio</t>
        </is>
      </c>
      <c r="J72" s="17" t="inlineStr">
        <is>
          <t>A-Medio</t>
        </is>
      </c>
      <c r="K72" t="inlineStr">
        <is>
          <t>VACA LECHERA — buscar +2-3 puntos de margen sin perder volumen</t>
        </is>
      </c>
    </row>
    <row r="73">
      <c r="A73" t="inlineStr">
        <is>
          <t>101039</t>
        </is>
      </c>
      <c r="B73" t="inlineStr">
        <is>
          <t xml:space="preserve">CORNISA CEDRO 5.90MTS </t>
        </is>
      </c>
      <c r="C73" t="inlineStr">
        <is>
          <t>SIN CATEGORIA</t>
        </is>
      </c>
      <c r="D73" s="22" t="n">
        <v>2468</v>
      </c>
      <c r="E73" s="19" t="n">
        <v>7234956.37</v>
      </c>
      <c r="F73" s="19" t="n">
        <v>2049984.53</v>
      </c>
      <c r="G73" s="20" t="n">
        <v>0.283344</v>
      </c>
      <c r="H73" t="inlineStr">
        <is>
          <t>A</t>
        </is>
      </c>
      <c r="I73" t="inlineStr">
        <is>
          <t>Bajo</t>
        </is>
      </c>
      <c r="J73" s="17" t="inlineStr">
        <is>
          <t>A-Bajo</t>
        </is>
      </c>
      <c r="K73" t="inlineStr">
        <is>
          <t>REVISAR YA — alto volumen + margen flaco = plata en la mesa</t>
        </is>
      </c>
    </row>
    <row r="74">
      <c r="A74" t="inlineStr">
        <is>
          <t>20180003</t>
        </is>
      </c>
      <c r="B74" t="inlineStr">
        <is>
          <t xml:space="preserve">PISO SPC BEIGE STONE CAJA 2.1M2       22.8CMX154CM  X 5.5MM DE033 </t>
        </is>
      </c>
      <c r="C74" t="inlineStr">
        <is>
          <t>PISO SPC</t>
        </is>
      </c>
      <c r="D74" s="22" t="n">
        <v>331</v>
      </c>
      <c r="E74" s="19" t="n">
        <v>7217808.17</v>
      </c>
      <c r="F74" s="19" t="n">
        <v>1359720.53</v>
      </c>
      <c r="G74" s="20" t="n">
        <v>0.188384</v>
      </c>
      <c r="H74" t="inlineStr">
        <is>
          <t>A</t>
        </is>
      </c>
      <c r="I74" t="inlineStr">
        <is>
          <t>Bajo</t>
        </is>
      </c>
      <c r="J74" s="17" t="inlineStr">
        <is>
          <t>A-Bajo</t>
        </is>
      </c>
      <c r="K74" t="inlineStr">
        <is>
          <t>REVISAR YA — alto volumen + margen flaco = plata en la mesa</t>
        </is>
      </c>
    </row>
    <row r="75">
      <c r="A75" t="inlineStr">
        <is>
          <t>550</t>
        </is>
      </c>
      <c r="B75" t="inlineStr">
        <is>
          <t>STUD 3  x 3.05</t>
        </is>
      </c>
      <c r="C75" t="inlineStr">
        <is>
          <t>LAMINAS Y PERFILERIA LIVIANA</t>
        </is>
      </c>
      <c r="D75" s="22" t="n">
        <v>7966</v>
      </c>
      <c r="E75" s="19" t="n">
        <v>7122087.28</v>
      </c>
      <c r="F75" s="19" t="n">
        <v>2086298.12</v>
      </c>
      <c r="G75" s="20" t="n">
        <v>0.292934</v>
      </c>
      <c r="H75" t="inlineStr">
        <is>
          <t>A</t>
        </is>
      </c>
      <c r="I75" t="inlineStr">
        <is>
          <t>Bajo</t>
        </is>
      </c>
      <c r="J75" s="17" t="inlineStr">
        <is>
          <t>A-Bajo</t>
        </is>
      </c>
      <c r="K75" t="inlineStr">
        <is>
          <t>REVISAR YA — alto volumen + margen flaco = plata en la mesa</t>
        </is>
      </c>
    </row>
    <row r="76">
      <c r="A76" t="inlineStr">
        <is>
          <t>5220</t>
        </is>
      </c>
      <c r="B76" t="inlineStr">
        <is>
          <t>STUD 3 CALIBRE 20 ***</t>
        </is>
      </c>
      <c r="C76" t="inlineStr">
        <is>
          <t>LAMINAS Y PERFILERIA LIVIANA</t>
        </is>
      </c>
      <c r="D76" s="22" t="n">
        <v>4094</v>
      </c>
      <c r="E76" s="19" t="n">
        <v>7116535.41</v>
      </c>
      <c r="F76" s="19" t="n">
        <v>2058234.76</v>
      </c>
      <c r="G76" s="20" t="n">
        <v>0.289219</v>
      </c>
      <c r="H76" t="inlineStr">
        <is>
          <t>A</t>
        </is>
      </c>
      <c r="I76" t="inlineStr">
        <is>
          <t>Bajo</t>
        </is>
      </c>
      <c r="J76" s="17" t="inlineStr">
        <is>
          <t>A-Bajo</t>
        </is>
      </c>
      <c r="K76" t="inlineStr">
        <is>
          <t>REVISAR YA — alto volumen + margen flaco = plata en la mesa</t>
        </is>
      </c>
    </row>
    <row r="77">
      <c r="A77" t="inlineStr">
        <is>
          <t>351100300991969</t>
        </is>
      </c>
      <c r="B77" t="inlineStr">
        <is>
          <t>PANEL ACUSTICO 60CM X 2.90M NERON NX-CP 1701N ABSORCION DE SONIDO Y ECO ACANALADO</t>
        </is>
      </c>
      <c r="C77" t="inlineStr">
        <is>
          <t>SIN CATEGORIA</t>
        </is>
      </c>
      <c r="D77" s="22" t="n">
        <v>301</v>
      </c>
      <c r="E77" s="19" t="n">
        <v>7060672.73</v>
      </c>
      <c r="F77" s="19" t="n">
        <v>1667061.36</v>
      </c>
      <c r="G77" s="20" t="n">
        <v>0.236105</v>
      </c>
      <c r="H77" t="inlineStr">
        <is>
          <t>A</t>
        </is>
      </c>
      <c r="I77" t="inlineStr">
        <is>
          <t>Bajo</t>
        </is>
      </c>
      <c r="J77" s="17" t="inlineStr">
        <is>
          <t>A-Bajo</t>
        </is>
      </c>
      <c r="K77" t="inlineStr">
        <is>
          <t>REVISAR YA — alto volumen + margen flaco = plata en la mesa</t>
        </is>
      </c>
    </row>
    <row r="78">
      <c r="A78" t="inlineStr">
        <is>
          <t>566</t>
        </is>
      </c>
      <c r="B78" t="inlineStr">
        <is>
          <t xml:space="preserve">LARGA TAIWAN LAMINA POLICARBONATO ONDULADO 0.81 X 3.66 </t>
        </is>
      </c>
      <c r="C78" t="inlineStr">
        <is>
          <t>LAMINAS Y PERFILERIA LIVIANA</t>
        </is>
      </c>
      <c r="D78" s="22" t="n">
        <v>1025</v>
      </c>
      <c r="E78" s="19" t="n">
        <v>6969932.98</v>
      </c>
      <c r="F78" s="19" t="n">
        <v>2054217.63</v>
      </c>
      <c r="G78" s="20" t="n">
        <v>0.294726</v>
      </c>
      <c r="H78" t="inlineStr">
        <is>
          <t>A</t>
        </is>
      </c>
      <c r="I78" t="inlineStr">
        <is>
          <t>Bajo</t>
        </is>
      </c>
      <c r="J78" s="17" t="inlineStr">
        <is>
          <t>A-Bajo</t>
        </is>
      </c>
      <c r="K78" t="inlineStr">
        <is>
          <t>REVISAR YA — alto volumen + margen flaco = plata en la mesa</t>
        </is>
      </c>
    </row>
    <row r="79">
      <c r="A79" t="inlineStr">
        <is>
          <t>351100300992776</t>
        </is>
      </c>
      <c r="B79" t="inlineStr">
        <is>
          <t>PUERTA CORREDIZA UPVC 2M ANCHO X 2.1M ALTO BLANCA PU46 PERFIL 8CM VIDRIO 5MM MOSQUITERO</t>
        </is>
      </c>
      <c r="C79" t="inlineStr">
        <is>
          <t>IMPORTACION VENTANAS</t>
        </is>
      </c>
      <c r="D79" s="22" t="n">
        <v>27</v>
      </c>
      <c r="E79" s="19" t="n">
        <v>6852414.98</v>
      </c>
      <c r="F79" s="19" t="n">
        <v>3637327.39</v>
      </c>
      <c r="G79" s="20" t="n">
        <v>0.53081</v>
      </c>
      <c r="H79" t="inlineStr">
        <is>
          <t>A</t>
        </is>
      </c>
      <c r="I79" t="inlineStr">
        <is>
          <t>Alto</t>
        </is>
      </c>
      <c r="J79" s="17" t="inlineStr">
        <is>
          <t>A-Alto</t>
        </is>
      </c>
      <c r="K79" t="inlineStr">
        <is>
          <t>ESTRELLA — proteger precio, asegurar stock, empujar en pauta</t>
        </is>
      </c>
    </row>
    <row r="80">
      <c r="A80" t="inlineStr">
        <is>
          <t>351100300991409</t>
        </is>
      </c>
      <c r="B80" t="inlineStr">
        <is>
          <t>TABLILLA PVC LAMINADA TLS-002 VENECIA PAQUETE 10U 11.9M2 20cmx5.95m</t>
        </is>
      </c>
      <c r="C80" t="inlineStr">
        <is>
          <t>IMPORTACION TABLILLA, CORNISAS, UNIONES</t>
        </is>
      </c>
      <c r="D80" s="22" t="n">
        <v>201.3</v>
      </c>
      <c r="E80" s="19" t="n">
        <v>6815435.62</v>
      </c>
      <c r="F80" s="19" t="n">
        <v>2557588.07</v>
      </c>
      <c r="G80" s="20" t="n">
        <v>0.375264</v>
      </c>
      <c r="H80" t="inlineStr">
        <is>
          <t>A</t>
        </is>
      </c>
      <c r="I80" t="inlineStr">
        <is>
          <t>Medio</t>
        </is>
      </c>
      <c r="J80" s="17" t="inlineStr">
        <is>
          <t>A-Medio</t>
        </is>
      </c>
      <c r="K80" t="inlineStr">
        <is>
          <t>VACA LECHERA — buscar +2-3 puntos de margen sin perder volumen</t>
        </is>
      </c>
    </row>
    <row r="81">
      <c r="A81" t="inlineStr">
        <is>
          <t>351100300992483</t>
        </is>
      </c>
      <c r="B81" t="inlineStr">
        <is>
          <t>FREGADERO ROMA GRIS PLOMO 88CM X 45CM.</t>
        </is>
      </c>
      <c r="C81" t="inlineStr">
        <is>
          <t>IMPORTACION FREGADEROS</t>
        </is>
      </c>
      <c r="D81" s="22" t="n">
        <v>59</v>
      </c>
      <c r="E81" s="19" t="n">
        <v>6752832.3</v>
      </c>
      <c r="F81" s="19" t="n">
        <v>2019801.63</v>
      </c>
      <c r="G81" s="20" t="n">
        <v>0.299104</v>
      </c>
      <c r="H81" t="inlineStr">
        <is>
          <t>A</t>
        </is>
      </c>
      <c r="I81" t="inlineStr">
        <is>
          <t>Bajo</t>
        </is>
      </c>
      <c r="J81" s="17" t="inlineStr">
        <is>
          <t>A-Bajo</t>
        </is>
      </c>
      <c r="K81" t="inlineStr">
        <is>
          <t>REVISAR YA — alto volumen + margen flaco = plata en la mesa</t>
        </is>
      </c>
    </row>
    <row r="82">
      <c r="A82" t="inlineStr">
        <is>
          <t>351100300990082</t>
        </is>
      </c>
      <c r="B82" t="inlineStr">
        <is>
          <t>ZINC ESTRUCTURAL #28 3.66x1.07 BLANCO 0.31MM</t>
        </is>
      </c>
      <c r="C82" t="inlineStr">
        <is>
          <t>LAMINAS DE ZINC Y ACCESORIOS</t>
        </is>
      </c>
      <c r="D82" s="22" t="n">
        <v>829</v>
      </c>
      <c r="E82" s="19" t="n">
        <v>6510414.24</v>
      </c>
      <c r="F82" s="19" t="n">
        <v>1347532.01</v>
      </c>
      <c r="G82" s="20" t="n">
        <v>0.206981</v>
      </c>
      <c r="H82" t="inlineStr">
        <is>
          <t>A</t>
        </is>
      </c>
      <c r="I82" t="inlineStr">
        <is>
          <t>Bajo</t>
        </is>
      </c>
      <c r="J82" s="17" t="inlineStr">
        <is>
          <t>A-Bajo</t>
        </is>
      </c>
      <c r="K82" t="inlineStr">
        <is>
          <t>REVISAR YA — alto volumen + margen flaco = plata en la mesa</t>
        </is>
      </c>
    </row>
    <row r="83">
      <c r="A83" t="inlineStr">
        <is>
          <t>10160002</t>
        </is>
      </c>
      <c r="B83" t="inlineStr">
        <is>
          <t>TUBO IND. CUADRADO 1X1 1.50MM GALVANIZADO</t>
        </is>
      </c>
      <c r="C83" t="inlineStr">
        <is>
          <t>TUBERIA INDUSTRIAL</t>
        </is>
      </c>
      <c r="D83" s="22" t="n">
        <v>1558</v>
      </c>
      <c r="E83" s="19" t="n">
        <v>6490975.53</v>
      </c>
      <c r="F83" s="19" t="n">
        <v>1116332.25</v>
      </c>
      <c r="G83" s="20" t="n">
        <v>0.171982</v>
      </c>
      <c r="H83" t="inlineStr">
        <is>
          <t>A</t>
        </is>
      </c>
      <c r="I83" t="inlineStr">
        <is>
          <t>Bajo</t>
        </is>
      </c>
      <c r="J83" s="17" t="inlineStr">
        <is>
          <t>A-Bajo</t>
        </is>
      </c>
      <c r="K83" t="inlineStr">
        <is>
          <t>REVISAR YA — alto volumen + margen flaco = plata en la mesa</t>
        </is>
      </c>
    </row>
    <row r="84">
      <c r="A84" t="inlineStr">
        <is>
          <t>119</t>
        </is>
      </c>
      <c r="B84" t="inlineStr">
        <is>
          <t>BLOCK 12-20-40</t>
        </is>
      </c>
      <c r="C84" t="inlineStr">
        <is>
          <t>BLOQUES, VARILLAS, MALLAS</t>
        </is>
      </c>
      <c r="D84" s="22" t="n">
        <v>17120</v>
      </c>
      <c r="E84" s="19" t="n">
        <v>6487836.86</v>
      </c>
      <c r="F84" s="19" t="n">
        <v>1193319.46</v>
      </c>
      <c r="G84" s="20" t="n">
        <v>0.183932</v>
      </c>
      <c r="H84" t="inlineStr">
        <is>
          <t>A</t>
        </is>
      </c>
      <c r="I84" t="inlineStr">
        <is>
          <t>Bajo</t>
        </is>
      </c>
      <c r="J84" s="17" t="inlineStr">
        <is>
          <t>A-Bajo</t>
        </is>
      </c>
      <c r="K84" t="inlineStr">
        <is>
          <t>REVISAR YA — alto volumen + margen flaco = plata en la mesa</t>
        </is>
      </c>
    </row>
    <row r="85">
      <c r="A85" t="inlineStr">
        <is>
          <t>879587</t>
        </is>
      </c>
      <c r="B85" t="inlineStr">
        <is>
          <t>2DA ZINC #28 3.66 0.35MM LEGITIMO LIQUIDACION SEGUNDA</t>
        </is>
      </c>
      <c r="C85" t="inlineStr">
        <is>
          <t>TUBERIA INDUSTRIAL, HIERROS PLANOS Y CORRUGADOS</t>
        </is>
      </c>
      <c r="D85" s="22" t="n">
        <v>1275</v>
      </c>
      <c r="E85" s="19" t="n">
        <v>6323084.95</v>
      </c>
      <c r="F85" s="19" t="n">
        <v>1109284.95</v>
      </c>
      <c r="G85" s="20" t="n">
        <v>0.175434</v>
      </c>
      <c r="H85" t="inlineStr">
        <is>
          <t>A</t>
        </is>
      </c>
      <c r="I85" t="inlineStr">
        <is>
          <t>Bajo</t>
        </is>
      </c>
      <c r="J85" s="17" t="inlineStr">
        <is>
          <t>A-Bajo</t>
        </is>
      </c>
      <c r="K85" t="inlineStr">
        <is>
          <t>REVISAR YA — alto volumen + margen flaco = plata en la mesa</t>
        </is>
      </c>
    </row>
    <row r="86">
      <c r="A86" t="inlineStr">
        <is>
          <t>351100300991781</t>
        </is>
      </c>
      <c r="B86" t="inlineStr">
        <is>
          <t>PANEL ACANALADO ROBLE LUXURY GOLD 16CM X 2.90M WALL PANEL</t>
        </is>
      </c>
      <c r="C86" t="inlineStr">
        <is>
          <t>IMPORTACION PANEL ACANALADO INTERIOR</t>
        </is>
      </c>
      <c r="D86" s="22" t="n">
        <v>1492</v>
      </c>
      <c r="E86" s="19" t="n">
        <v>6253494.07</v>
      </c>
      <c r="F86" s="19" t="n">
        <v>2218389.52</v>
      </c>
      <c r="G86" s="20" t="n">
        <v>0.354744</v>
      </c>
      <c r="H86" t="inlineStr">
        <is>
          <t>A</t>
        </is>
      </c>
      <c r="I86" t="inlineStr">
        <is>
          <t>Medio</t>
        </is>
      </c>
      <c r="J86" s="17" t="inlineStr">
        <is>
          <t>A-Medio</t>
        </is>
      </c>
      <c r="K86" t="inlineStr">
        <is>
          <t>VACA LECHERA — buscar +2-3 puntos de margen sin perder volumen</t>
        </is>
      </c>
    </row>
    <row r="87">
      <c r="A87" t="inlineStr">
        <is>
          <t>351100300991630</t>
        </is>
      </c>
      <c r="B87" t="inlineStr">
        <is>
          <t>CORNISA LAMINADA TLS-010 014  MADERA LUX BLACKWOOD 5.95M</t>
        </is>
      </c>
      <c r="C87" t="inlineStr">
        <is>
          <t>IMPORTACION TABLILLA, CORNISAS, UNIONES</t>
        </is>
      </c>
      <c r="D87" s="22" t="n">
        <v>1954</v>
      </c>
      <c r="E87" s="19" t="n">
        <v>6237806.86</v>
      </c>
      <c r="F87" s="19" t="n">
        <v>3917945.27</v>
      </c>
      <c r="G87" s="20" t="n">
        <v>0.628097</v>
      </c>
      <c r="H87" t="inlineStr">
        <is>
          <t>A</t>
        </is>
      </c>
      <c r="I87" t="inlineStr">
        <is>
          <t>Alto</t>
        </is>
      </c>
      <c r="J87" s="17" t="inlineStr">
        <is>
          <t>A-Alto</t>
        </is>
      </c>
      <c r="K87" t="inlineStr">
        <is>
          <t>ESTRELLA — proteger precio, asegurar stock, empujar en pauta</t>
        </is>
      </c>
    </row>
    <row r="88">
      <c r="A88" t="inlineStr">
        <is>
          <t>10180002</t>
        </is>
      </c>
      <c r="B88" t="inlineStr">
        <is>
          <t>PERLING TIPO C 2X3 1.20MM GALVANIZADO</t>
        </is>
      </c>
      <c r="C88" t="inlineStr">
        <is>
          <t>PERLING</t>
        </is>
      </c>
      <c r="D88" s="22" t="n">
        <v>1093</v>
      </c>
      <c r="E88" s="19" t="n">
        <v>6201703.59</v>
      </c>
      <c r="F88" s="19" t="n">
        <v>1102164.66</v>
      </c>
      <c r="G88" s="20" t="n">
        <v>0.17772</v>
      </c>
      <c r="H88" t="inlineStr">
        <is>
          <t>A</t>
        </is>
      </c>
      <c r="I88" t="inlineStr">
        <is>
          <t>Bajo</t>
        </is>
      </c>
      <c r="J88" s="17" t="inlineStr">
        <is>
          <t>A-Bajo</t>
        </is>
      </c>
      <c r="K88" t="inlineStr">
        <is>
          <t>REVISAR YA — alto volumen + margen flaco = plata en la mesa</t>
        </is>
      </c>
    </row>
    <row r="89">
      <c r="A89" t="inlineStr">
        <is>
          <t>1150</t>
        </is>
      </c>
      <c r="B89" t="inlineStr">
        <is>
          <t>IMPERSA MURO SECO BLANCO  20K</t>
        </is>
      </c>
      <c r="C89" t="inlineStr">
        <is>
          <t>MORTEROS, CEMENTOS</t>
        </is>
      </c>
      <c r="D89" s="22" t="n">
        <v>1121</v>
      </c>
      <c r="E89" s="19" t="n">
        <v>6160824.55</v>
      </c>
      <c r="F89" s="19" t="n">
        <v>1141872.14</v>
      </c>
      <c r="G89" s="20" t="n">
        <v>0.185344</v>
      </c>
      <c r="H89" t="inlineStr">
        <is>
          <t>A</t>
        </is>
      </c>
      <c r="I89" t="inlineStr">
        <is>
          <t>Bajo</t>
        </is>
      </c>
      <c r="J89" s="17" t="inlineStr">
        <is>
          <t>A-Bajo</t>
        </is>
      </c>
      <c r="K89" t="inlineStr">
        <is>
          <t>REVISAR YA — alto volumen + margen flaco = plata en la mesa</t>
        </is>
      </c>
    </row>
    <row r="90">
      <c r="A90" t="inlineStr">
        <is>
          <t>439</t>
        </is>
      </c>
      <c r="B90" t="inlineStr">
        <is>
          <t>SOLDADURA HILCO #6013 3/32</t>
        </is>
      </c>
      <c r="C90" t="inlineStr">
        <is>
          <t>TUBERIA INDUSTRIAL, HIERROS PLANOS Y CORRUGADOS</t>
        </is>
      </c>
      <c r="D90" s="22" t="n">
        <v>1278</v>
      </c>
      <c r="E90" s="19" t="n">
        <v>6021303.42</v>
      </c>
      <c r="F90" s="19" t="n">
        <v>1365882.44</v>
      </c>
      <c r="G90" s="20" t="n">
        <v>0.226842</v>
      </c>
      <c r="H90" t="inlineStr">
        <is>
          <t>A</t>
        </is>
      </c>
      <c r="I90" t="inlineStr">
        <is>
          <t>Bajo</t>
        </is>
      </c>
      <c r="J90" s="17" t="inlineStr">
        <is>
          <t>A-Bajo</t>
        </is>
      </c>
      <c r="K90" t="inlineStr">
        <is>
          <t>REVISAR YA — alto volumen + margen flaco = plata en la mesa</t>
        </is>
      </c>
    </row>
    <row r="91">
      <c r="A91" t="inlineStr">
        <is>
          <t>14100052</t>
        </is>
      </c>
      <c r="B91" t="inlineStr">
        <is>
          <t xml:space="preserve">MAMPARA PUERTA DE VIDRIO  80CM X 1.80M 10MM CON ACCESORIOS DE INSTALACION </t>
        </is>
      </c>
      <c r="C91" t="inlineStr">
        <is>
          <t>PUERTAS</t>
        </is>
      </c>
      <c r="D91" s="22" t="n">
        <v>86</v>
      </c>
      <c r="E91" s="19" t="n">
        <v>6020455.72</v>
      </c>
      <c r="F91" s="19" t="n">
        <v>1784345.74</v>
      </c>
      <c r="G91" s="20" t="n">
        <v>0.296381</v>
      </c>
      <c r="H91" t="inlineStr">
        <is>
          <t>A</t>
        </is>
      </c>
      <c r="I91" t="inlineStr">
        <is>
          <t>Bajo</t>
        </is>
      </c>
      <c r="J91" s="17" t="inlineStr">
        <is>
          <t>A-Bajo</t>
        </is>
      </c>
      <c r="K91" t="inlineStr">
        <is>
          <t>REVISAR YA — alto volumen + margen flaco = plata en la mesa</t>
        </is>
      </c>
    </row>
    <row r="92">
      <c r="A92" t="inlineStr">
        <is>
          <t>4026969</t>
        </is>
      </c>
      <c r="B92" t="inlineStr">
        <is>
          <t>ZINC 28 3.66 ALTH BLANCO ONDULADO ALUMINIZADO PINTADO 28 ALTH 0.31MM</t>
        </is>
      </c>
      <c r="C92" t="inlineStr">
        <is>
          <t>LAMINAS DE ZINC Y ACCESORIOS</t>
        </is>
      </c>
      <c r="D92" s="22" t="n">
        <v>1054</v>
      </c>
      <c r="E92" s="19" t="n">
        <v>6007444.53</v>
      </c>
      <c r="F92" s="19" t="n">
        <v>1475515.52</v>
      </c>
      <c r="G92" s="20" t="n">
        <v>0.245615</v>
      </c>
      <c r="H92" t="inlineStr">
        <is>
          <t>A</t>
        </is>
      </c>
      <c r="I92" t="inlineStr">
        <is>
          <t>Bajo</t>
        </is>
      </c>
      <c r="J92" s="17" t="inlineStr">
        <is>
          <t>A-Bajo</t>
        </is>
      </c>
      <c r="K92" t="inlineStr">
        <is>
          <t>REVISAR YA — alto volumen + margen flaco = plata en la mesa</t>
        </is>
      </c>
    </row>
    <row r="93">
      <c r="A93" t="inlineStr">
        <is>
          <t>351100300992527</t>
        </is>
      </c>
      <c r="B93" t="inlineStr">
        <is>
          <t>COMBO VENTANA 1.20M X 1M + PERSIANA BLACKOUT BLANCA 1.40M AD060</t>
        </is>
      </c>
      <c r="C93" t="inlineStr">
        <is>
          <t>IMPORTACION VENTANAS</t>
        </is>
      </c>
      <c r="D93" s="22" t="n">
        <v>115</v>
      </c>
      <c r="E93" s="19" t="n">
        <v>5986768.49</v>
      </c>
      <c r="F93" s="19" t="n">
        <v>2088415.25</v>
      </c>
      <c r="G93" s="20" t="n">
        <v>0.348838</v>
      </c>
      <c r="H93" t="inlineStr">
        <is>
          <t>A</t>
        </is>
      </c>
      <c r="I93" t="inlineStr">
        <is>
          <t>Medio</t>
        </is>
      </c>
      <c r="J93" s="17" t="inlineStr">
        <is>
          <t>A-Medio</t>
        </is>
      </c>
      <c r="K93" t="inlineStr">
        <is>
          <t>VACA LECHERA — buscar +2-3 puntos de margen sin perder volumen</t>
        </is>
      </c>
    </row>
    <row r="94">
      <c r="A94" t="inlineStr">
        <is>
          <t>551001</t>
        </is>
      </c>
      <c r="B94" t="inlineStr">
        <is>
          <t>Alquiler Inmueble  tipo Airbnb</t>
        </is>
      </c>
      <c r="C94" t="inlineStr">
        <is>
          <t>SERVICIO</t>
        </is>
      </c>
      <c r="D94" s="22" t="n">
        <v>3</v>
      </c>
      <c r="E94" s="19" t="n">
        <v>5925793.8</v>
      </c>
      <c r="F94" s="19" t="n">
        <v>5925793.8</v>
      </c>
      <c r="G94" s="20" t="n">
        <v>1</v>
      </c>
      <c r="H94" t="inlineStr">
        <is>
          <t>A</t>
        </is>
      </c>
      <c r="I94" t="inlineStr">
        <is>
          <t>Alto</t>
        </is>
      </c>
      <c r="J94" s="17" t="inlineStr">
        <is>
          <t>A-Alto</t>
        </is>
      </c>
      <c r="K94" t="inlineStr">
        <is>
          <t>ESTRELLA — proteger precio, asegurar stock, empujar en pauta</t>
        </is>
      </c>
    </row>
    <row r="95">
      <c r="A95" t="inlineStr">
        <is>
          <t>114</t>
        </is>
      </c>
      <c r="B95" t="inlineStr">
        <is>
          <t>PIEDRA CUARTILLA METRO</t>
        </is>
      </c>
      <c r="C95" t="inlineStr">
        <is>
          <t>AGREGADOS</t>
        </is>
      </c>
      <c r="D95" s="22" t="n">
        <v>373.5</v>
      </c>
      <c r="E95" s="19" t="n">
        <v>5850410.83</v>
      </c>
      <c r="F95" s="19" t="n">
        <v>1193718.28</v>
      </c>
      <c r="G95" s="20" t="n">
        <v>0.20404</v>
      </c>
      <c r="H95" t="inlineStr">
        <is>
          <t>A</t>
        </is>
      </c>
      <c r="I95" t="inlineStr">
        <is>
          <t>Bajo</t>
        </is>
      </c>
      <c r="J95" s="17" t="inlineStr">
        <is>
          <t>A-Bajo</t>
        </is>
      </c>
      <c r="K95" t="inlineStr">
        <is>
          <t>REVISAR YA — alto volumen + margen flaco = plata en la mesa</t>
        </is>
      </c>
    </row>
    <row r="96">
      <c r="A96" t="inlineStr">
        <is>
          <t>351100300991871</t>
        </is>
      </c>
      <c r="B96" t="inlineStr">
        <is>
          <t>GLADIATOR INVERSOR 130AMP  IE 4130 / 2 / 120</t>
        </is>
      </c>
      <c r="C96" t="inlineStr">
        <is>
          <t>HERRAMIENTA ELECTRICA</t>
        </is>
      </c>
      <c r="D96" s="22" t="n">
        <v>209</v>
      </c>
      <c r="E96" s="19" t="n">
        <v>5811074.48</v>
      </c>
      <c r="F96" s="19" t="n">
        <v>1031474.48</v>
      </c>
      <c r="G96" s="20" t="n">
        <v>0.177502</v>
      </c>
      <c r="H96" t="inlineStr">
        <is>
          <t>A</t>
        </is>
      </c>
      <c r="I96" t="inlineStr">
        <is>
          <t>Bajo</t>
        </is>
      </c>
      <c r="J96" s="17" t="inlineStr">
        <is>
          <t>A-Bajo</t>
        </is>
      </c>
      <c r="K96" t="inlineStr">
        <is>
          <t>REVISAR YA — alto volumen + margen flaco = plata en la mesa</t>
        </is>
      </c>
    </row>
    <row r="97">
      <c r="A97" t="inlineStr">
        <is>
          <t>351100300992108</t>
        </is>
      </c>
      <c r="B97" t="inlineStr">
        <is>
          <t>PANEL ACANALADO LK-H8117 MADERA OSCURO 16CM X 2.90M WALL PANEL</t>
        </is>
      </c>
      <c r="C97" t="inlineStr">
        <is>
          <t>IMPORTACION PANEL ACANALADO INTERIOR</t>
        </is>
      </c>
      <c r="D97" s="22" t="n">
        <v>1414</v>
      </c>
      <c r="E97" s="19" t="n">
        <v>5700758.49</v>
      </c>
      <c r="F97" s="19" t="n">
        <v>2993296.33</v>
      </c>
      <c r="G97" s="20" t="n">
        <v>0.5250699999999999</v>
      </c>
      <c r="H97" t="inlineStr">
        <is>
          <t>A</t>
        </is>
      </c>
      <c r="I97" t="inlineStr">
        <is>
          <t>Alto</t>
        </is>
      </c>
      <c r="J97" s="17" t="inlineStr">
        <is>
          <t>A-Alto</t>
        </is>
      </c>
      <c r="K97" t="inlineStr">
        <is>
          <t>ESTRELLA — proteger precio, asegurar stock, empujar en pauta</t>
        </is>
      </c>
    </row>
    <row r="98">
      <c r="A98" t="inlineStr">
        <is>
          <t>351100300992480</t>
        </is>
      </c>
      <c r="B98" t="inlineStr">
        <is>
          <t>FREGADERO TOKIO SATIN DIGITAL 75CM X 45CM X 22CM</t>
        </is>
      </c>
      <c r="C98" t="inlineStr">
        <is>
          <t>IMPORTACION FREGADEROS</t>
        </is>
      </c>
      <c r="D98" s="22" t="n">
        <v>64</v>
      </c>
      <c r="E98" s="19" t="n">
        <v>5673212.45</v>
      </c>
      <c r="F98" s="19" t="n">
        <v>2384531.21</v>
      </c>
      <c r="G98" s="20" t="n">
        <v>0.420314</v>
      </c>
      <c r="H98" t="inlineStr">
        <is>
          <t>A</t>
        </is>
      </c>
      <c r="I98" t="inlineStr">
        <is>
          <t>Medio</t>
        </is>
      </c>
      <c r="J98" s="17" t="inlineStr">
        <is>
          <t>A-Medio</t>
        </is>
      </c>
      <c r="K98" t="inlineStr">
        <is>
          <t>VACA LECHERA — buscar +2-3 puntos de margen sin perder volumen</t>
        </is>
      </c>
    </row>
    <row r="99">
      <c r="A99" t="inlineStr">
        <is>
          <t>5226</t>
        </is>
      </c>
      <c r="B99" t="inlineStr">
        <is>
          <t>LARGA POLICARBONATO RECTANG 1.07 X 3.66 TRANSPARENTE</t>
        </is>
      </c>
      <c r="C99" t="inlineStr">
        <is>
          <t>LAMINAS Y PERFILERIA LIVIANA</t>
        </is>
      </c>
      <c r="D99" s="22" t="n">
        <v>348</v>
      </c>
      <c r="E99" s="19" t="n">
        <v>5630029.67</v>
      </c>
      <c r="F99" s="19" t="n">
        <v>2122896.98</v>
      </c>
      <c r="G99" s="20" t="n">
        <v>0.377067</v>
      </c>
      <c r="H99" t="inlineStr">
        <is>
          <t>A</t>
        </is>
      </c>
      <c r="I99" t="inlineStr">
        <is>
          <t>Medio</t>
        </is>
      </c>
      <c r="J99" s="17" t="inlineStr">
        <is>
          <t>A-Medio</t>
        </is>
      </c>
      <c r="K99" t="inlineStr">
        <is>
          <t>VACA LECHERA — buscar +2-3 puntos de margen sin perder volumen</t>
        </is>
      </c>
    </row>
    <row r="100">
      <c r="A100" t="inlineStr">
        <is>
          <t>351100300991783</t>
        </is>
      </c>
      <c r="B100" t="inlineStr">
        <is>
          <t>PANEL ACANALADO LIMU GREY 16CM X 2.90M WALL PANEL</t>
        </is>
      </c>
      <c r="C100" t="inlineStr">
        <is>
          <t>IMPORTACION PANEL ACANALADO INTERIOR</t>
        </is>
      </c>
      <c r="D100" s="22" t="n">
        <v>1710</v>
      </c>
      <c r="E100" s="19" t="n">
        <v>5626776.58</v>
      </c>
      <c r="F100" s="19" t="n">
        <v>1002092.4</v>
      </c>
      <c r="G100" s="20" t="n">
        <v>0.178094</v>
      </c>
      <c r="H100" t="inlineStr">
        <is>
          <t>A</t>
        </is>
      </c>
      <c r="I100" t="inlineStr">
        <is>
          <t>Bajo</t>
        </is>
      </c>
      <c r="J100" s="17" t="inlineStr">
        <is>
          <t>A-Bajo</t>
        </is>
      </c>
      <c r="K100" t="inlineStr">
        <is>
          <t>REVISAR YA — alto volumen + margen flaco = plata en la mesa</t>
        </is>
      </c>
    </row>
    <row r="101">
      <c r="A101" t="inlineStr">
        <is>
          <t>351100300992514</t>
        </is>
      </c>
      <c r="B101" t="inlineStr">
        <is>
          <t>LAMINA NUEVA CEMENTO GRIS 61070 1.22 X. 2.44M 5MM MATE FIBRA BAMBU CARBON PVC IMITACION PIEDRA</t>
        </is>
      </c>
      <c r="C101" t="inlineStr">
        <is>
          <t>IMPORTACION LAMINA PVC, BAMBU, ACC</t>
        </is>
      </c>
      <c r="D101" s="22" t="n">
        <v>306</v>
      </c>
      <c r="E101" s="19" t="n">
        <v>5568500.63</v>
      </c>
      <c r="F101" s="19" t="n">
        <v>2953327.86</v>
      </c>
      <c r="G101" s="20" t="n">
        <v>0.5303629999999999</v>
      </c>
      <c r="H101" t="inlineStr">
        <is>
          <t>A</t>
        </is>
      </c>
      <c r="I101" t="inlineStr">
        <is>
          <t>Alto</t>
        </is>
      </c>
      <c r="J101" s="17" t="inlineStr">
        <is>
          <t>A-Alto</t>
        </is>
      </c>
      <c r="K101" t="inlineStr">
        <is>
          <t>ESTRELLA — proteger precio, asegurar stock, empujar en pauta</t>
        </is>
      </c>
    </row>
    <row r="102">
      <c r="A102" t="inlineStr">
        <is>
          <t>351100300992110</t>
        </is>
      </c>
      <c r="B102" t="inlineStr">
        <is>
          <t>PANEL ACANALADO LK-H8136 TEKA 16CM X 2.90M WALL PANEL</t>
        </is>
      </c>
      <c r="C102" t="inlineStr">
        <is>
          <t>IMPORTACION PANEL ACANALADO INTERIOR</t>
        </is>
      </c>
      <c r="D102" s="22" t="n">
        <v>1371</v>
      </c>
      <c r="E102" s="19" t="n">
        <v>5567242.17</v>
      </c>
      <c r="F102" s="19" t="n">
        <v>2942114.43</v>
      </c>
      <c r="G102" s="20" t="n">
        <v>0.528469</v>
      </c>
      <c r="H102" t="inlineStr">
        <is>
          <t>A</t>
        </is>
      </c>
      <c r="I102" t="inlineStr">
        <is>
          <t>Alto</t>
        </is>
      </c>
      <c r="J102" s="17" t="inlineStr">
        <is>
          <t>A-Alto</t>
        </is>
      </c>
      <c r="K102" t="inlineStr">
        <is>
          <t>ESTRELLA — proteger precio, asegurar stock, empujar en pauta</t>
        </is>
      </c>
    </row>
    <row r="103">
      <c r="A103" t="inlineStr">
        <is>
          <t>351100300991972</t>
        </is>
      </c>
      <c r="B103" t="inlineStr">
        <is>
          <t>PANEL ACUSTICO 60CM X 2.90M ATENEA 2238Q ABSORCION DE SONIDO Y ECO ACANALADO</t>
        </is>
      </c>
      <c r="C103" t="inlineStr">
        <is>
          <t>SIN CATEGORIA</t>
        </is>
      </c>
      <c r="D103" s="22" t="n">
        <v>239</v>
      </c>
      <c r="E103" s="19" t="n">
        <v>5552065.49</v>
      </c>
      <c r="F103" s="19" t="n">
        <v>1269430.54</v>
      </c>
      <c r="G103" s="20" t="n">
        <v>0.228641</v>
      </c>
      <c r="H103" t="inlineStr">
        <is>
          <t>A</t>
        </is>
      </c>
      <c r="I103" t="inlineStr">
        <is>
          <t>Bajo</t>
        </is>
      </c>
      <c r="J103" s="17" t="inlineStr">
        <is>
          <t>A-Bajo</t>
        </is>
      </c>
      <c r="K103" t="inlineStr">
        <is>
          <t>REVISAR YA — alto volumen + margen flaco = plata en la mesa</t>
        </is>
      </c>
    </row>
    <row r="104">
      <c r="A104" t="inlineStr">
        <is>
          <t>9023042</t>
        </is>
      </c>
      <c r="B104" t="inlineStr">
        <is>
          <t xml:space="preserve">INTACO BONDEX PLUS 25KG MAXIBOND </t>
        </is>
      </c>
      <c r="C104" t="inlineStr">
        <is>
          <t>CERAMICAS, AZULEJOS, PORCELANATOS</t>
        </is>
      </c>
      <c r="D104" s="22" t="n">
        <v>1594</v>
      </c>
      <c r="E104" s="19" t="n">
        <v>5514294.86</v>
      </c>
      <c r="F104" s="19" t="n">
        <v>1247171.54</v>
      </c>
      <c r="G104" s="20" t="n">
        <v>0.226171</v>
      </c>
      <c r="H104" t="inlineStr">
        <is>
          <t>A</t>
        </is>
      </c>
      <c r="I104" t="inlineStr">
        <is>
          <t>Bajo</t>
        </is>
      </c>
      <c r="J104" s="17" t="inlineStr">
        <is>
          <t>A-Bajo</t>
        </is>
      </c>
      <c r="K104" t="inlineStr">
        <is>
          <t>REVISAR YA — alto volumen + margen flaco = plata en la mesa</t>
        </is>
      </c>
    </row>
    <row r="105">
      <c r="A105" t="inlineStr">
        <is>
          <t>351100300991208</t>
        </is>
      </c>
      <c r="B105" t="inlineStr">
        <is>
          <t>LAMINA PVC 6033 MIAMI GREEN 1.22X2.44 3MM IMITACION PIEDRA NATURAL</t>
        </is>
      </c>
      <c r="C105" t="inlineStr">
        <is>
          <t>IMPORTACION LAMINA PVC, BAMBU, ACC</t>
        </is>
      </c>
      <c r="D105" s="22" t="n">
        <v>409</v>
      </c>
      <c r="E105" s="19" t="n">
        <v>5505072.8</v>
      </c>
      <c r="F105" s="19" t="n">
        <v>227314.44</v>
      </c>
      <c r="G105" s="20" t="n">
        <v>0.041292</v>
      </c>
      <c r="H105" t="inlineStr">
        <is>
          <t>A</t>
        </is>
      </c>
      <c r="I105" t="inlineStr">
        <is>
          <t>Bajo</t>
        </is>
      </c>
      <c r="J105" s="17" t="inlineStr">
        <is>
          <t>A-Bajo</t>
        </is>
      </c>
      <c r="K105" t="inlineStr">
        <is>
          <t>REVISAR YA — alto volumen + margen flaco = plata en la mesa</t>
        </is>
      </c>
    </row>
    <row r="106">
      <c r="A106" t="inlineStr">
        <is>
          <t>1189</t>
        </is>
      </c>
      <c r="B106" t="inlineStr">
        <is>
          <t>IMPERSA PEGA PORCELANATO</t>
        </is>
      </c>
      <c r="C106" t="inlineStr">
        <is>
          <t>MORTEROS, CEMENTOS</t>
        </is>
      </c>
      <c r="D106" s="22" t="n">
        <v>1276</v>
      </c>
      <c r="E106" s="19" t="n">
        <v>5454458.07</v>
      </c>
      <c r="F106" s="19" t="n">
        <v>1091150.55</v>
      </c>
      <c r="G106" s="20" t="n">
        <v>0.200047</v>
      </c>
      <c r="H106" t="inlineStr">
        <is>
          <t>A</t>
        </is>
      </c>
      <c r="I106" t="inlineStr">
        <is>
          <t>Bajo</t>
        </is>
      </c>
      <c r="J106" s="17" t="inlineStr">
        <is>
          <t>A-Bajo</t>
        </is>
      </c>
      <c r="K106" t="inlineStr">
        <is>
          <t>REVISAR YA — alto volumen + margen flaco = plata en la mesa</t>
        </is>
      </c>
    </row>
    <row r="107">
      <c r="A107" t="inlineStr">
        <is>
          <t>2144566</t>
        </is>
      </c>
      <c r="B107" t="inlineStr">
        <is>
          <t>AMERICANA PASTA GYPSUM AMERICANA CUBETA EASY FINISH</t>
        </is>
      </c>
      <c r="C107" t="inlineStr">
        <is>
          <t>LAMINAS Y PERFILERIA LIVIANA</t>
        </is>
      </c>
      <c r="D107" s="22" t="n">
        <v>319</v>
      </c>
      <c r="E107" s="19" t="n">
        <v>5427986.97</v>
      </c>
      <c r="F107" s="19" t="n">
        <v>1207120.83</v>
      </c>
      <c r="G107" s="20" t="n">
        <v>0.222388</v>
      </c>
      <c r="H107" t="inlineStr">
        <is>
          <t>A</t>
        </is>
      </c>
      <c r="I107" t="inlineStr">
        <is>
          <t>Bajo</t>
        </is>
      </c>
      <c r="J107" s="17" t="inlineStr">
        <is>
          <t>A-Bajo</t>
        </is>
      </c>
      <c r="K107" t="inlineStr">
        <is>
          <t>REVISAR YA — alto volumen + margen flaco = plata en la mesa</t>
        </is>
      </c>
    </row>
    <row r="108">
      <c r="A108" t="inlineStr">
        <is>
          <t>190</t>
        </is>
      </c>
      <c r="B108" t="inlineStr">
        <is>
          <t>PIEDRA QUINTILLA POR METRO</t>
        </is>
      </c>
      <c r="C108" t="inlineStr">
        <is>
          <t>AGREGADOS</t>
        </is>
      </c>
      <c r="D108" s="22" t="n">
        <v>323.5</v>
      </c>
      <c r="E108" s="19" t="n">
        <v>5370174.2</v>
      </c>
      <c r="F108" s="19" t="n">
        <v>1032537.79</v>
      </c>
      <c r="G108" s="20" t="n">
        <v>0.192273</v>
      </c>
      <c r="H108" t="inlineStr">
        <is>
          <t>A</t>
        </is>
      </c>
      <c r="I108" t="inlineStr">
        <is>
          <t>Bajo</t>
        </is>
      </c>
      <c r="J108" s="17" t="inlineStr">
        <is>
          <t>A-Bajo</t>
        </is>
      </c>
      <c r="K108" t="inlineStr">
        <is>
          <t>REVISAR YA — alto volumen + margen flaco = plata en la mesa</t>
        </is>
      </c>
    </row>
    <row r="109">
      <c r="A109" t="inlineStr">
        <is>
          <t>98751</t>
        </is>
      </c>
      <c r="B109" t="inlineStr">
        <is>
          <t>FIBROLIT ULTRA 8MM ULTRA ULTRA PLYCEM</t>
        </is>
      </c>
      <c r="C109" t="inlineStr">
        <is>
          <t>LAMINAS Y PERFILERIA LIVIANA</t>
        </is>
      </c>
      <c r="D109" s="22" t="n">
        <v>798</v>
      </c>
      <c r="E109" s="19" t="n">
        <v>5332978.61</v>
      </c>
      <c r="F109" s="19" t="n">
        <v>1002866.7</v>
      </c>
      <c r="G109" s="20" t="n">
        <v>0.18805</v>
      </c>
      <c r="H109" t="inlineStr">
        <is>
          <t>A</t>
        </is>
      </c>
      <c r="I109" t="inlineStr">
        <is>
          <t>Bajo</t>
        </is>
      </c>
      <c r="J109" s="17" t="inlineStr">
        <is>
          <t>A-Bajo</t>
        </is>
      </c>
      <c r="K109" t="inlineStr">
        <is>
          <t>REVISAR YA — alto volumen + margen flaco = plata en la mesa</t>
        </is>
      </c>
    </row>
    <row r="110">
      <c r="A110" t="inlineStr">
        <is>
          <t>351100300992191</t>
        </is>
      </c>
      <c r="B110" t="inlineStr">
        <is>
          <t>VIDRIO MAR-IO COCINA 75CM 5 QUEMADORES PAE-755GV EMPORTRABLE</t>
        </is>
      </c>
      <c r="C110" t="inlineStr">
        <is>
          <t>HERRAMIENTA ELECTRICA</t>
        </is>
      </c>
      <c r="D110" s="22" t="n">
        <v>74</v>
      </c>
      <c r="E110" s="19" t="n">
        <v>5320521.76</v>
      </c>
      <c r="F110" s="19" t="n">
        <v>1601244.42</v>
      </c>
      <c r="G110" s="20" t="n">
        <v>0.300956</v>
      </c>
      <c r="H110" t="inlineStr">
        <is>
          <t>A</t>
        </is>
      </c>
      <c r="I110" t="inlineStr">
        <is>
          <t>Medio</t>
        </is>
      </c>
      <c r="J110" s="17" t="inlineStr">
        <is>
          <t>A-Medio</t>
        </is>
      </c>
      <c r="K110" t="inlineStr">
        <is>
          <t>VACA LECHERA — buscar +2-3 puntos de margen sin perder volumen</t>
        </is>
      </c>
    </row>
    <row r="111">
      <c r="A111" t="inlineStr">
        <is>
          <t>351100300992121</t>
        </is>
      </c>
      <c r="B111" t="inlineStr">
        <is>
          <t>MEMBRANA REFLECTIVA IMPERMEABILIZANTE 90 CM DE ANCHO X METRO</t>
        </is>
      </c>
      <c r="C111" t="inlineStr">
        <is>
          <t>IMPORTACION FERRETERIA GENERAL</t>
        </is>
      </c>
      <c r="D111" s="22" t="n">
        <v>804.8</v>
      </c>
      <c r="E111" s="19" t="n">
        <v>5231073.01</v>
      </c>
      <c r="F111" s="19" t="n">
        <v>2712949.44</v>
      </c>
      <c r="G111" s="20" t="n">
        <v>0.518622</v>
      </c>
      <c r="H111" t="inlineStr">
        <is>
          <t>A</t>
        </is>
      </c>
      <c r="I111" t="inlineStr">
        <is>
          <t>Alto</t>
        </is>
      </c>
      <c r="J111" s="17" t="inlineStr">
        <is>
          <t>A-Alto</t>
        </is>
      </c>
      <c r="K111" t="inlineStr">
        <is>
          <t>ESTRELLA — proteger precio, asegurar stock, empujar en pauta</t>
        </is>
      </c>
    </row>
    <row r="112">
      <c r="A112" t="inlineStr">
        <is>
          <t>351100300992528</t>
        </is>
      </c>
      <c r="B112" t="inlineStr">
        <is>
          <t>COMBO VENTANA 1.50M X 1M + PERSIANA BLACKOUT BLANCA 1.60M AD051</t>
        </is>
      </c>
      <c r="C112" t="inlineStr">
        <is>
          <t>IMPORTACION VENTANAS</t>
        </is>
      </c>
      <c r="D112" s="22" t="n">
        <v>82</v>
      </c>
      <c r="E112" s="19" t="n">
        <v>5187403.54</v>
      </c>
      <c r="F112" s="19" t="n">
        <v>1780892.61</v>
      </c>
      <c r="G112" s="20" t="n">
        <v>0.343311</v>
      </c>
      <c r="H112" t="inlineStr">
        <is>
          <t>A</t>
        </is>
      </c>
      <c r="I112" t="inlineStr">
        <is>
          <t>Medio</t>
        </is>
      </c>
      <c r="J112" s="17" t="inlineStr">
        <is>
          <t>A-Medio</t>
        </is>
      </c>
      <c r="K112" t="inlineStr">
        <is>
          <t>VACA LECHERA — buscar +2-3 puntos de margen sin perder volumen</t>
        </is>
      </c>
    </row>
    <row r="113">
      <c r="A113" t="inlineStr">
        <is>
          <t>351100300991782</t>
        </is>
      </c>
      <c r="B113" t="inlineStr">
        <is>
          <t>PANEL ACANALADO CRISTOBAL GOLD SILK 16CM X 2.90M WALL PANEL</t>
        </is>
      </c>
      <c r="C113" t="inlineStr">
        <is>
          <t>IMPORTACION PANEL ACANALADO INTERIOR</t>
        </is>
      </c>
      <c r="D113" s="22" t="n">
        <v>1590</v>
      </c>
      <c r="E113" s="19" t="n">
        <v>5115504.72</v>
      </c>
      <c r="F113" s="19" t="n">
        <v>815359.78</v>
      </c>
      <c r="G113" s="20" t="n">
        <v>0.15939</v>
      </c>
      <c r="H113" t="inlineStr">
        <is>
          <t>A</t>
        </is>
      </c>
      <c r="I113" t="inlineStr">
        <is>
          <t>Bajo</t>
        </is>
      </c>
      <c r="J113" s="17" t="inlineStr">
        <is>
          <t>A-Bajo</t>
        </is>
      </c>
      <c r="K113" t="inlineStr">
        <is>
          <t>REVISAR YA — alto volumen + margen flaco = plata en la mesa</t>
        </is>
      </c>
    </row>
    <row r="114">
      <c r="A114" t="inlineStr">
        <is>
          <t>10160008</t>
        </is>
      </c>
      <c r="B114" t="inlineStr">
        <is>
          <t>TUBO IND. RECTANGULAR 1X2 1.20MM GALVANIZADO</t>
        </is>
      </c>
      <c r="C114" t="inlineStr">
        <is>
          <t>TUBERIA INDUSTRIAL</t>
        </is>
      </c>
      <c r="D114" s="22" t="n">
        <v>998</v>
      </c>
      <c r="E114" s="19" t="n">
        <v>5035425.86</v>
      </c>
      <c r="F114" s="19" t="n">
        <v>895415.46</v>
      </c>
      <c r="G114" s="20" t="n">
        <v>0.177823</v>
      </c>
      <c r="H114" t="inlineStr">
        <is>
          <t>A</t>
        </is>
      </c>
      <c r="I114" t="inlineStr">
        <is>
          <t>Bajo</t>
        </is>
      </c>
      <c r="J114" s="17" t="inlineStr">
        <is>
          <t>A-Bajo</t>
        </is>
      </c>
      <c r="K114" t="inlineStr">
        <is>
          <t>REVISAR YA — alto volumen + margen flaco = plata en la mesa</t>
        </is>
      </c>
    </row>
    <row r="115">
      <c r="A115" t="inlineStr">
        <is>
          <t>351100300991446</t>
        </is>
      </c>
      <c r="B115" t="inlineStr">
        <is>
          <t>DIAMOND MUEBLE LAVATORIO PETIT GREY AEREO 2201A-40.    43CM X 36CM X45CM (NO INCLUYE GRIFERIA)</t>
        </is>
      </c>
      <c r="C115" t="inlineStr">
        <is>
          <t>IMPORTACION LOZA</t>
        </is>
      </c>
      <c r="D115" s="22" t="n">
        <v>96</v>
      </c>
      <c r="E115" s="19" t="n">
        <v>5007575.88</v>
      </c>
      <c r="F115" s="19" t="n">
        <v>2915385.83</v>
      </c>
      <c r="G115" s="20" t="n">
        <v>0.582195</v>
      </c>
      <c r="H115" t="inlineStr">
        <is>
          <t>A</t>
        </is>
      </c>
      <c r="I115" t="inlineStr">
        <is>
          <t>Alto</t>
        </is>
      </c>
      <c r="J115" s="17" t="inlineStr">
        <is>
          <t>A-Alto</t>
        </is>
      </c>
      <c r="K115" t="inlineStr">
        <is>
          <t>ESTRELLA — proteger precio, asegurar stock, empujar en pauta</t>
        </is>
      </c>
    </row>
    <row r="116">
      <c r="A116" t="inlineStr">
        <is>
          <t>351100300990500</t>
        </is>
      </c>
      <c r="B116" t="inlineStr">
        <is>
          <t xml:space="preserve">INTACO MURO SECO BLANCO 25KG </t>
        </is>
      </c>
      <c r="C116" t="inlineStr">
        <is>
          <t>MORTEROS, CEMENTOS</t>
        </is>
      </c>
      <c r="D116" s="22" t="n">
        <v>606</v>
      </c>
      <c r="E116" s="19" t="n">
        <v>4969281.86</v>
      </c>
      <c r="F116" s="19" t="n">
        <v>1029911.27</v>
      </c>
      <c r="G116" s="20" t="n">
        <v>0.207256</v>
      </c>
      <c r="H116" t="inlineStr">
        <is>
          <t>A</t>
        </is>
      </c>
      <c r="I116" t="inlineStr">
        <is>
          <t>Bajo</t>
        </is>
      </c>
      <c r="J116" s="17" t="inlineStr">
        <is>
          <t>A-Bajo</t>
        </is>
      </c>
      <c r="K116" t="inlineStr">
        <is>
          <t>REVISAR YA — alto volumen + margen flaco = plata en la mesa</t>
        </is>
      </c>
    </row>
    <row r="117">
      <c r="A117" t="inlineStr">
        <is>
          <t>7890</t>
        </is>
      </c>
      <c r="B117" t="inlineStr">
        <is>
          <t>SALDO LIQUIDACION MERCADERIA</t>
        </is>
      </c>
      <c r="C117" t="inlineStr">
        <is>
          <t>MATERIAL SEGUNDA</t>
        </is>
      </c>
      <c r="D117" s="22" t="n">
        <v>5434.254</v>
      </c>
      <c r="E117" s="19" t="n">
        <v>4937189.95</v>
      </c>
      <c r="F117" s="19" t="n">
        <v>-5681502.49</v>
      </c>
      <c r="G117" s="20" t="n">
        <v>-1.150756</v>
      </c>
      <c r="H117" t="inlineStr">
        <is>
          <t>A</t>
        </is>
      </c>
      <c r="I117" t="inlineStr">
        <is>
          <t>Bajo</t>
        </is>
      </c>
      <c r="J117" s="17" t="inlineStr">
        <is>
          <t>A-Bajo</t>
        </is>
      </c>
      <c r="K117" t="inlineStr">
        <is>
          <t>REVISAR YA — alto volumen + margen flaco = plata en la mesa</t>
        </is>
      </c>
    </row>
    <row r="118">
      <c r="A118" t="inlineStr">
        <is>
          <t>351100300992746</t>
        </is>
      </c>
      <c r="B118" t="inlineStr">
        <is>
          <t>CONST MATE AQUA MUEBLE 80CM X 50CM INCLUYE LAVATORIO ESPEJO REPISA MATE AEREO LUX STONE 80CM 3291757</t>
        </is>
      </c>
      <c r="C118" t="inlineStr">
        <is>
          <t>LOZA SANITARIA</t>
        </is>
      </c>
      <c r="D118" s="22" t="n">
        <v>61</v>
      </c>
      <c r="E118" s="19" t="n">
        <v>4913451.37</v>
      </c>
      <c r="F118" s="19" t="n">
        <v>1744072.78</v>
      </c>
      <c r="G118" s="20" t="n">
        <v>0.354959</v>
      </c>
      <c r="H118" t="inlineStr">
        <is>
          <t>A</t>
        </is>
      </c>
      <c r="I118" t="inlineStr">
        <is>
          <t>Medio</t>
        </is>
      </c>
      <c r="J118" s="17" t="inlineStr">
        <is>
          <t>A-Medio</t>
        </is>
      </c>
      <c r="K118" t="inlineStr">
        <is>
          <t>VACA LECHERA — buscar +2-3 puntos de margen sin perder volumen</t>
        </is>
      </c>
    </row>
    <row r="119">
      <c r="A119" t="inlineStr">
        <is>
          <t>10140001</t>
        </is>
      </c>
      <c r="B119" t="inlineStr">
        <is>
          <t>TUBO ESTRUCT. CUADRADO 2X2 1.20MM GALVANIZADO</t>
        </is>
      </c>
      <c r="C119" t="inlineStr">
        <is>
          <t>TUBERIA ESTRUCTURAL</t>
        </is>
      </c>
      <c r="D119" s="22" t="n">
        <v>716</v>
      </c>
      <c r="E119" s="19" t="n">
        <v>4864068.65</v>
      </c>
      <c r="F119" s="19" t="n">
        <v>844413.1899999999</v>
      </c>
      <c r="G119" s="20" t="n">
        <v>0.173602</v>
      </c>
      <c r="H119" t="inlineStr">
        <is>
          <t>A</t>
        </is>
      </c>
      <c r="I119" t="inlineStr">
        <is>
          <t>Bajo</t>
        </is>
      </c>
      <c r="J119" s="17" t="inlineStr">
        <is>
          <t>A-Bajo</t>
        </is>
      </c>
      <c r="K119" t="inlineStr">
        <is>
          <t>REVISAR YA — alto volumen + margen flaco = plata en la mesa</t>
        </is>
      </c>
    </row>
    <row r="120">
      <c r="A120" t="inlineStr">
        <is>
          <t>351100300992233</t>
        </is>
      </c>
      <c r="B120" t="inlineStr">
        <is>
          <t>ICIO KIT FREGADERO +GRIFERIA PARMA+ JABONERA +SIFON 60X45CM GRIS PLOMO</t>
        </is>
      </c>
      <c r="C120" t="inlineStr">
        <is>
          <t>GRIFERIA - ACC. BAÑO Y COCINA</t>
        </is>
      </c>
      <c r="D120" s="22" t="n">
        <v>92</v>
      </c>
      <c r="E120" s="19" t="n">
        <v>4859801</v>
      </c>
      <c r="F120" s="19" t="n">
        <v>1419161.34</v>
      </c>
      <c r="G120" s="20" t="n">
        <v>0.29202</v>
      </c>
      <c r="H120" t="inlineStr">
        <is>
          <t>A</t>
        </is>
      </c>
      <c r="I120" t="inlineStr">
        <is>
          <t>Bajo</t>
        </is>
      </c>
      <c r="J120" s="17" t="inlineStr">
        <is>
          <t>A-Bajo</t>
        </is>
      </c>
      <c r="K120" t="inlineStr">
        <is>
          <t>REVISAR YA — alto volumen + margen flaco = plata en la mesa</t>
        </is>
      </c>
    </row>
    <row r="121">
      <c r="A121" t="inlineStr">
        <is>
          <t>351100300992639</t>
        </is>
      </c>
      <c r="B121" t="inlineStr">
        <is>
          <t>TABLILLA PVC LAMINADA 8-201 BEJUCO GRIS MATE PAQUETE 10U 11.9M2 20cmx5.95m</t>
        </is>
      </c>
      <c r="C121" t="inlineStr">
        <is>
          <t>IMPORTACION TABLILLA, CORNISAS, UNIONES</t>
        </is>
      </c>
      <c r="D121" s="22" t="n">
        <v>145.1</v>
      </c>
      <c r="E121" s="19" t="n">
        <v>4820156.34</v>
      </c>
      <c r="F121" s="19" t="n">
        <v>2043498.14</v>
      </c>
      <c r="G121" s="20" t="n">
        <v>0.423949</v>
      </c>
      <c r="H121" t="inlineStr">
        <is>
          <t>A</t>
        </is>
      </c>
      <c r="I121" t="inlineStr">
        <is>
          <t>Medio</t>
        </is>
      </c>
      <c r="J121" s="17" t="inlineStr">
        <is>
          <t>A-Medio</t>
        </is>
      </c>
      <c r="K121" t="inlineStr">
        <is>
          <t>VACA LECHERA — buscar +2-3 puntos de margen sin perder volumen</t>
        </is>
      </c>
    </row>
    <row r="122">
      <c r="A122" t="inlineStr">
        <is>
          <t>10140009</t>
        </is>
      </c>
      <c r="B122" t="inlineStr">
        <is>
          <t>TUBO ESTRUCT. CUADRADO 3X3 1.20MM GALVANIZADO</t>
        </is>
      </c>
      <c r="C122" t="inlineStr">
        <is>
          <t>TUBERIA ESTRUCTURAL</t>
        </is>
      </c>
      <c r="D122" s="22" t="n">
        <v>505</v>
      </c>
      <c r="E122" s="19" t="n">
        <v>4785043.07</v>
      </c>
      <c r="F122" s="19" t="n">
        <v>830148.4399999999</v>
      </c>
      <c r="G122" s="20" t="n">
        <v>0.173488</v>
      </c>
      <c r="H122" t="inlineStr">
        <is>
          <t>A</t>
        </is>
      </c>
      <c r="I122" t="inlineStr">
        <is>
          <t>Bajo</t>
        </is>
      </c>
      <c r="J122" s="17" t="inlineStr">
        <is>
          <t>A-Bajo</t>
        </is>
      </c>
      <c r="K122" t="inlineStr">
        <is>
          <t>REVISAR YA — alto volumen + margen flaco = plata en la mesa</t>
        </is>
      </c>
    </row>
    <row r="123">
      <c r="A123" t="inlineStr">
        <is>
          <t>10140003</t>
        </is>
      </c>
      <c r="B123" t="inlineStr">
        <is>
          <t>TUBO ESTRUCT. CUADRADO 2X2 1.80MM GALVANIZADO</t>
        </is>
      </c>
      <c r="C123" t="inlineStr">
        <is>
          <t>TUBERIA ESTRUCTURAL</t>
        </is>
      </c>
      <c r="D123" s="22" t="n">
        <v>494</v>
      </c>
      <c r="E123" s="19" t="n">
        <v>4714433.49</v>
      </c>
      <c r="F123" s="19" t="n">
        <v>740628.26</v>
      </c>
      <c r="G123" s="20" t="n">
        <v>0.157098</v>
      </c>
      <c r="H123" t="inlineStr">
        <is>
          <t>A</t>
        </is>
      </c>
      <c r="I123" t="inlineStr">
        <is>
          <t>Bajo</t>
        </is>
      </c>
      <c r="J123" s="17" t="inlineStr">
        <is>
          <t>A-Bajo</t>
        </is>
      </c>
      <c r="K123" t="inlineStr">
        <is>
          <t>REVISAR YA — alto volumen + margen flaco = plata en la mesa</t>
        </is>
      </c>
    </row>
    <row r="124">
      <c r="A124" t="inlineStr">
        <is>
          <t>30329</t>
        </is>
      </c>
      <c r="B124" t="inlineStr">
        <is>
          <t>2DA LAMINA GYPSUM BLANCA SEGUNDA.</t>
        </is>
      </c>
      <c r="C124" t="inlineStr">
        <is>
          <t>LAMINAS Y PERFILERIA LIVIANA</t>
        </is>
      </c>
      <c r="D124" s="22" t="n">
        <v>994</v>
      </c>
      <c r="E124" s="19" t="n">
        <v>4695348.67</v>
      </c>
      <c r="F124" s="19" t="n">
        <v>1308748.67</v>
      </c>
      <c r="G124" s="20" t="n">
        <v>0.278733</v>
      </c>
      <c r="H124" t="inlineStr">
        <is>
          <t>A</t>
        </is>
      </c>
      <c r="I124" t="inlineStr">
        <is>
          <t>Bajo</t>
        </is>
      </c>
      <c r="J124" s="17" t="inlineStr">
        <is>
          <t>A-Bajo</t>
        </is>
      </c>
      <c r="K124" t="inlineStr">
        <is>
          <t>REVISAR YA — alto volumen + margen flaco = plata en la mesa</t>
        </is>
      </c>
    </row>
    <row r="125">
      <c r="A125" t="inlineStr">
        <is>
          <t>351100300992757</t>
        </is>
      </c>
      <c r="B125" t="inlineStr">
        <is>
          <t>PISO SPC WOOD 18.4CM X 1.22M 5.3MM 063-1 2.25M2</t>
        </is>
      </c>
      <c r="C125" t="inlineStr">
        <is>
          <t>IMPORTACION PISO SPC</t>
        </is>
      </c>
      <c r="D125" s="22" t="n">
        <v>265</v>
      </c>
      <c r="E125" s="19" t="n">
        <v>4683368.48</v>
      </c>
      <c r="F125" s="19" t="n">
        <v>2103793.54</v>
      </c>
      <c r="G125" s="20" t="n">
        <v>0.449205</v>
      </c>
      <c r="H125" t="inlineStr">
        <is>
          <t>A</t>
        </is>
      </c>
      <c r="I125" t="inlineStr">
        <is>
          <t>Medio</t>
        </is>
      </c>
      <c r="J125" s="17" t="inlineStr">
        <is>
          <t>A-Medio</t>
        </is>
      </c>
      <c r="K125" t="inlineStr">
        <is>
          <t>VACA LECHERA — buscar +2-3 puntos de margen sin perder volumen</t>
        </is>
      </c>
    </row>
    <row r="126">
      <c r="A126" t="inlineStr">
        <is>
          <t>351100300992519</t>
        </is>
      </c>
      <c r="B126" t="inlineStr">
        <is>
          <t>LAMINA NUEVA TEC STONE GOLD YS-3771L 1.22 X. 2.44M 5MM BRILLANTE FIBRA BAMBU CARBON PVC IMITACION</t>
        </is>
      </c>
      <c r="C126" t="inlineStr">
        <is>
          <t>IMPORTACION LAMINA PVC, BAMBU, ACC</t>
        </is>
      </c>
      <c r="D126" s="22" t="n">
        <v>331</v>
      </c>
      <c r="E126" s="19" t="n">
        <v>4678725.8</v>
      </c>
      <c r="F126" s="19" t="n">
        <v>1936158.12</v>
      </c>
      <c r="G126" s="20" t="n">
        <v>0.413822</v>
      </c>
      <c r="H126" t="inlineStr">
        <is>
          <t>A</t>
        </is>
      </c>
      <c r="I126" t="inlineStr">
        <is>
          <t>Medio</t>
        </is>
      </c>
      <c r="J126" s="17" t="inlineStr">
        <is>
          <t>A-Medio</t>
        </is>
      </c>
      <c r="K126" t="inlineStr">
        <is>
          <t>VACA LECHERA — buscar +2-3 puntos de margen sin perder volumen</t>
        </is>
      </c>
    </row>
    <row r="127">
      <c r="A127" t="inlineStr">
        <is>
          <t>227</t>
        </is>
      </c>
      <c r="B127" t="inlineStr">
        <is>
          <t>SEMIDURO 1X3 PIEZA DE 4 VARAS</t>
        </is>
      </c>
      <c r="C127" t="inlineStr">
        <is>
          <t>SEMIDURO</t>
        </is>
      </c>
      <c r="D127" s="22" t="n">
        <v>2779</v>
      </c>
      <c r="E127" s="19" t="n">
        <v>4630011.84</v>
      </c>
      <c r="F127" s="19" t="n">
        <v>1520348.25</v>
      </c>
      <c r="G127" s="20" t="n">
        <v>0.328368</v>
      </c>
      <c r="H127" t="inlineStr">
        <is>
          <t>A</t>
        </is>
      </c>
      <c r="I127" t="inlineStr">
        <is>
          <t>Medio</t>
        </is>
      </c>
      <c r="J127" s="17" t="inlineStr">
        <is>
          <t>A-Medio</t>
        </is>
      </c>
      <c r="K127" t="inlineStr">
        <is>
          <t>VACA LECHERA — buscar +2-3 puntos de margen sin perder volumen</t>
        </is>
      </c>
    </row>
    <row r="128">
      <c r="A128" t="inlineStr">
        <is>
          <t>351100300992526</t>
        </is>
      </c>
      <c r="B128" t="inlineStr">
        <is>
          <t>COMBO VENTANA 1M X 1M + PERSIANA BLACKOUT GRIS 1.20M AD059</t>
        </is>
      </c>
      <c r="C128" t="inlineStr">
        <is>
          <t>IMPORTACION VENTANAS</t>
        </is>
      </c>
      <c r="D128" s="22" t="n">
        <v>101</v>
      </c>
      <c r="E128" s="19" t="n">
        <v>4618628.59</v>
      </c>
      <c r="F128" s="19" t="n">
        <v>1572407.4</v>
      </c>
      <c r="G128" s="20" t="n">
        <v>0.340449</v>
      </c>
      <c r="H128" t="inlineStr">
        <is>
          <t>A</t>
        </is>
      </c>
      <c r="I128" t="inlineStr">
        <is>
          <t>Medio</t>
        </is>
      </c>
      <c r="J128" s="17" t="inlineStr">
        <is>
          <t>A-Medio</t>
        </is>
      </c>
      <c r="K128" t="inlineStr">
        <is>
          <t>VACA LECHERA — buscar +2-3 puntos de margen sin perder volumen</t>
        </is>
      </c>
    </row>
    <row r="129">
      <c r="A129" t="inlineStr">
        <is>
          <t>351100300992692</t>
        </is>
      </c>
      <c r="B129" t="inlineStr">
        <is>
          <t>FACHALETA FLEXIBLE TRAVERTINE GOLDEN  60X120CM 0.72m2 EXTERIOR / INTERIOR</t>
        </is>
      </c>
      <c r="C129" t="inlineStr">
        <is>
          <t>FACHALETA</t>
        </is>
      </c>
      <c r="D129" s="22" t="n">
        <v>588</v>
      </c>
      <c r="E129" s="19" t="n">
        <v>4589114.11</v>
      </c>
      <c r="F129" s="19" t="n">
        <v>1510589.98</v>
      </c>
      <c r="G129" s="20" t="n">
        <v>0.329168</v>
      </c>
      <c r="H129" t="inlineStr">
        <is>
          <t>A</t>
        </is>
      </c>
      <c r="I129" t="inlineStr">
        <is>
          <t>Medio</t>
        </is>
      </c>
      <c r="J129" s="17" t="inlineStr">
        <is>
          <t>A-Medio</t>
        </is>
      </c>
      <c r="K129" t="inlineStr">
        <is>
          <t>VACA LECHERA — buscar +2-3 puntos de margen sin perder volumen</t>
        </is>
      </c>
    </row>
    <row r="130">
      <c r="A130" t="inlineStr">
        <is>
          <t>543</t>
        </is>
      </c>
      <c r="B130" t="inlineStr">
        <is>
          <t>RIGIDIZADOR GYPSUM 4.80</t>
        </is>
      </c>
      <c r="C130" t="inlineStr">
        <is>
          <t>LAMINAS Y PERFILERIA LIVIANA</t>
        </is>
      </c>
      <c r="D130" s="22" t="n">
        <v>4019</v>
      </c>
      <c r="E130" s="19" t="n">
        <v>4568268.33</v>
      </c>
      <c r="F130" s="19" t="n">
        <v>1304681.12</v>
      </c>
      <c r="G130" s="20" t="n">
        <v>0.285596</v>
      </c>
      <c r="H130" t="inlineStr">
        <is>
          <t>A</t>
        </is>
      </c>
      <c r="I130" t="inlineStr">
        <is>
          <t>Bajo</t>
        </is>
      </c>
      <c r="J130" s="17" t="inlineStr">
        <is>
          <t>A-Bajo</t>
        </is>
      </c>
      <c r="K130" t="inlineStr">
        <is>
          <t>REVISAR YA — alto volumen + margen flaco = plata en la mesa</t>
        </is>
      </c>
    </row>
    <row r="131">
      <c r="A131" t="inlineStr">
        <is>
          <t>351100300991909</t>
        </is>
      </c>
      <c r="B131" t="inlineStr">
        <is>
          <t>GLADIATOR INVERSOR MIG ELECTRODO 140AMP IME 6140/120 KM 110V</t>
        </is>
      </c>
      <c r="C131" t="inlineStr">
        <is>
          <t>HERRAMIENTA ELECTRICA</t>
        </is>
      </c>
      <c r="D131" s="22" t="n">
        <v>97</v>
      </c>
      <c r="E131" s="19" t="n">
        <v>4543252.21</v>
      </c>
      <c r="F131" s="19" t="n">
        <v>1053102.21</v>
      </c>
      <c r="G131" s="20" t="n">
        <v>0.231795</v>
      </c>
      <c r="H131" t="inlineStr">
        <is>
          <t>A</t>
        </is>
      </c>
      <c r="I131" t="inlineStr">
        <is>
          <t>Bajo</t>
        </is>
      </c>
      <c r="J131" s="17" t="inlineStr">
        <is>
          <t>A-Bajo</t>
        </is>
      </c>
      <c r="K131" t="inlineStr">
        <is>
          <t>REVISAR YA — alto volumen + margen flaco = plata en la mesa</t>
        </is>
      </c>
    </row>
    <row r="132">
      <c r="A132" t="inlineStr">
        <is>
          <t>545</t>
        </is>
      </c>
      <c r="B132" t="inlineStr">
        <is>
          <t>ANGULAR GYPSUM 3.05</t>
        </is>
      </c>
      <c r="C132" t="inlineStr">
        <is>
          <t>LAMINAS Y PERFILERIA LIVIANA</t>
        </is>
      </c>
      <c r="D132" s="22" t="n">
        <v>14620</v>
      </c>
      <c r="E132" s="19" t="n">
        <v>4540299.89</v>
      </c>
      <c r="F132" s="19" t="n">
        <v>1475738.99</v>
      </c>
      <c r="G132" s="20" t="n">
        <v>0.325031</v>
      </c>
      <c r="H132" t="inlineStr">
        <is>
          <t>A</t>
        </is>
      </c>
      <c r="I132" t="inlineStr">
        <is>
          <t>Medio</t>
        </is>
      </c>
      <c r="J132" s="17" t="inlineStr">
        <is>
          <t>A-Medio</t>
        </is>
      </c>
      <c r="K132" t="inlineStr">
        <is>
          <t>VACA LECHERA — buscar +2-3 puntos de margen sin perder volumen</t>
        </is>
      </c>
    </row>
    <row r="133">
      <c r="A133" t="inlineStr">
        <is>
          <t>10160001</t>
        </is>
      </c>
      <c r="B133" t="inlineStr">
        <is>
          <t>TUBO IND. CUADRADO 1X1 1.20MM GALVANIZADO</t>
        </is>
      </c>
      <c r="C133" t="inlineStr">
        <is>
          <t>TUBERIA INDUSTRIAL</t>
        </is>
      </c>
      <c r="D133" s="22" t="n">
        <v>1332</v>
      </c>
      <c r="E133" s="19" t="n">
        <v>4457077.68</v>
      </c>
      <c r="F133" s="19" t="n">
        <v>786066.48</v>
      </c>
      <c r="G133" s="20" t="n">
        <v>0.176364</v>
      </c>
      <c r="H133" t="inlineStr">
        <is>
          <t>A</t>
        </is>
      </c>
      <c r="I133" t="inlineStr">
        <is>
          <t>Bajo</t>
        </is>
      </c>
      <c r="J133" s="17" t="inlineStr">
        <is>
          <t>A-Bajo</t>
        </is>
      </c>
      <c r="K133" t="inlineStr">
        <is>
          <t>REVISAR YA — alto volumen + margen flaco = plata en la mesa</t>
        </is>
      </c>
    </row>
    <row r="134">
      <c r="A134" t="inlineStr">
        <is>
          <t>9135</t>
        </is>
      </c>
      <c r="B134" t="inlineStr">
        <is>
          <t>TUBO PVC 3 COMPLETO 6MTS</t>
        </is>
      </c>
      <c r="C134" t="inlineStr">
        <is>
          <t>TUBERIA PVC, CANOAS Y ACCESORIOS</t>
        </is>
      </c>
      <c r="D134" s="22" t="n">
        <v>611</v>
      </c>
      <c r="E134" s="19" t="n">
        <v>4409728.18</v>
      </c>
      <c r="F134" s="19" t="n">
        <v>2265148.26</v>
      </c>
      <c r="G134" s="20" t="n">
        <v>0.513671</v>
      </c>
      <c r="H134" t="inlineStr">
        <is>
          <t>A</t>
        </is>
      </c>
      <c r="I134" t="inlineStr">
        <is>
          <t>Alto</t>
        </is>
      </c>
      <c r="J134" s="17" t="inlineStr">
        <is>
          <t>A-Alto</t>
        </is>
      </c>
      <c r="K134" t="inlineStr">
        <is>
          <t>ESTRELLA — proteger precio, asegurar stock, empujar en pauta</t>
        </is>
      </c>
    </row>
    <row r="135">
      <c r="A135" t="inlineStr">
        <is>
          <t>409875</t>
        </is>
      </c>
      <c r="B135" t="inlineStr">
        <is>
          <t>LAMINA NUEVA TEC ESPEJO 30S ESTÁNDAR 122X244 5MM BAMBU CARBON</t>
        </is>
      </c>
      <c r="C135" t="inlineStr">
        <is>
          <t>IMPORTACION LAMINA PVC, BAMBU, ACC</t>
        </is>
      </c>
      <c r="D135" s="22" t="n">
        <v>152</v>
      </c>
      <c r="E135" s="19" t="n">
        <v>4386858.41</v>
      </c>
      <c r="F135" s="19" t="n">
        <v>1877870.4</v>
      </c>
      <c r="G135" s="20" t="n">
        <v>0.428067</v>
      </c>
      <c r="H135" t="inlineStr">
        <is>
          <t>A</t>
        </is>
      </c>
      <c r="I135" t="inlineStr">
        <is>
          <t>Medio</t>
        </is>
      </c>
      <c r="J135" s="17" t="inlineStr">
        <is>
          <t>A-Medio</t>
        </is>
      </c>
      <c r="K135" t="inlineStr">
        <is>
          <t>VACA LECHERA — buscar +2-3 puntos de margen sin perder volumen</t>
        </is>
      </c>
    </row>
    <row r="136">
      <c r="A136" t="inlineStr">
        <is>
          <t>10140012</t>
        </is>
      </c>
      <c r="B136" t="inlineStr">
        <is>
          <t>TUBO ESTRUCT. CUADRADO 4X4 (100X100) 1.50MM GALVANIZADO</t>
        </is>
      </c>
      <c r="C136" t="inlineStr">
        <is>
          <t>TUBERIA ESTRUCTURAL</t>
        </is>
      </c>
      <c r="D136" s="22" t="n">
        <v>266</v>
      </c>
      <c r="E136" s="19" t="n">
        <v>4369307.02</v>
      </c>
      <c r="F136" s="19" t="n">
        <v>732496.98</v>
      </c>
      <c r="G136" s="20" t="n">
        <v>0.167646</v>
      </c>
      <c r="H136" t="inlineStr">
        <is>
          <t>A</t>
        </is>
      </c>
      <c r="I136" t="inlineStr">
        <is>
          <t>Bajo</t>
        </is>
      </c>
      <c r="J136" s="17" t="inlineStr">
        <is>
          <t>A-Bajo</t>
        </is>
      </c>
      <c r="K136" t="inlineStr">
        <is>
          <t>REVISAR YA — alto volumen + margen flaco = plata en la mesa</t>
        </is>
      </c>
    </row>
    <row r="137">
      <c r="A137" t="inlineStr">
        <is>
          <t>351100300992756</t>
        </is>
      </c>
      <c r="B137" t="inlineStr">
        <is>
          <t>PISO SPC CASH 18.4CM X 1.22M 5.3MM 025-1 2.25M2</t>
        </is>
      </c>
      <c r="C137" t="inlineStr">
        <is>
          <t>IMPORTACION PISO SPC</t>
        </is>
      </c>
      <c r="D137" s="22" t="n">
        <v>248</v>
      </c>
      <c r="E137" s="19" t="n">
        <v>4368456.86</v>
      </c>
      <c r="F137" s="19" t="n">
        <v>1954364.08</v>
      </c>
      <c r="G137" s="20" t="n">
        <v>0.447381</v>
      </c>
      <c r="H137" t="inlineStr">
        <is>
          <t>A</t>
        </is>
      </c>
      <c r="I137" t="inlineStr">
        <is>
          <t>Medio</t>
        </is>
      </c>
      <c r="J137" s="17" t="inlineStr">
        <is>
          <t>A-Medio</t>
        </is>
      </c>
      <c r="K137" t="inlineStr">
        <is>
          <t>VACA LECHERA — buscar +2-3 puntos de margen sin perder volumen</t>
        </is>
      </c>
    </row>
    <row r="138">
      <c r="A138" t="inlineStr">
        <is>
          <t>351100300991970</t>
        </is>
      </c>
      <c r="B138" t="inlineStr">
        <is>
          <t>PANEL ACUSTICO 60CM X 2.90M SELENE 168S ABSORCION DE SONIDO Y ECO ACANALADO</t>
        </is>
      </c>
      <c r="C138" t="inlineStr">
        <is>
          <t>SIN CATEGORIA</t>
        </is>
      </c>
      <c r="D138" s="22" t="n">
        <v>198</v>
      </c>
      <c r="E138" s="19" t="n">
        <v>4350407.08</v>
      </c>
      <c r="F138" s="19" t="n">
        <v>802450.1</v>
      </c>
      <c r="G138" s="20" t="n">
        <v>0.184454</v>
      </c>
      <c r="H138" t="inlineStr">
        <is>
          <t>A</t>
        </is>
      </c>
      <c r="I138" t="inlineStr">
        <is>
          <t>Bajo</t>
        </is>
      </c>
      <c r="J138" s="17" t="inlineStr">
        <is>
          <t>A-Bajo</t>
        </is>
      </c>
      <c r="K138" t="inlineStr">
        <is>
          <t>REVISAR YA — alto volumen + margen flaco = plata en la mesa</t>
        </is>
      </c>
    </row>
    <row r="139">
      <c r="A139" t="inlineStr">
        <is>
          <t>351100300992638</t>
        </is>
      </c>
      <c r="B139" t="inlineStr">
        <is>
          <t>TABLILLA PVC LAMINADAFX87-22 BRASILITO MATE PAQUETE 10U 11.9M2 20cmx5.95m</t>
        </is>
      </c>
      <c r="C139" t="inlineStr">
        <is>
          <t>IMPORTACION TABLILLA, CORNISAS, UNIONES</t>
        </is>
      </c>
      <c r="D139" s="22" t="n">
        <v>131</v>
      </c>
      <c r="E139" s="19" t="n">
        <v>4342041.48</v>
      </c>
      <c r="F139" s="19" t="n">
        <v>1832546.99</v>
      </c>
      <c r="G139" s="20" t="n">
        <v>0.422047</v>
      </c>
      <c r="H139" t="inlineStr">
        <is>
          <t>A</t>
        </is>
      </c>
      <c r="I139" t="inlineStr">
        <is>
          <t>Medio</t>
        </is>
      </c>
      <c r="J139" s="17" t="inlineStr">
        <is>
          <t>A-Medio</t>
        </is>
      </c>
      <c r="K139" t="inlineStr">
        <is>
          <t>VACA LECHERA — buscar +2-3 puntos de margen sin perder volumen</t>
        </is>
      </c>
    </row>
    <row r="140">
      <c r="A140" t="inlineStr">
        <is>
          <t>351100300992559</t>
        </is>
      </c>
      <c r="B140" t="inlineStr">
        <is>
          <t>COMBO FREGADERO BARCELONA SATIN + CACHERA DIAMANTE GRIS METAL 50CM X 40CM</t>
        </is>
      </c>
      <c r="C140" t="inlineStr">
        <is>
          <t>IMPORTACION FREGADEROS</t>
        </is>
      </c>
      <c r="D140" s="22" t="n">
        <v>98</v>
      </c>
      <c r="E140" s="19" t="n">
        <v>4335398.23</v>
      </c>
      <c r="F140" s="19" t="n">
        <v>1764719.37</v>
      </c>
      <c r="G140" s="20" t="n">
        <v>0.407049</v>
      </c>
      <c r="H140" t="inlineStr">
        <is>
          <t>A</t>
        </is>
      </c>
      <c r="I140" t="inlineStr">
        <is>
          <t>Medio</t>
        </is>
      </c>
      <c r="J140" s="17" t="inlineStr">
        <is>
          <t>A-Medio</t>
        </is>
      </c>
      <c r="K140" t="inlineStr">
        <is>
          <t>VACA LECHERA — buscar +2-3 puntos de margen sin perder volumen</t>
        </is>
      </c>
    </row>
    <row r="141">
      <c r="A141" t="inlineStr">
        <is>
          <t>351100300990641</t>
        </is>
      </c>
      <c r="B141" t="inlineStr">
        <is>
          <t>LARGA MARLON LAMINA POLICARBONATO ONDULADO 0.81 X 3.66 TRANSP AMERICANA</t>
        </is>
      </c>
      <c r="C141" t="inlineStr">
        <is>
          <t>LAMINAS Y PERFILERIA LIVIANA</t>
        </is>
      </c>
      <c r="D141" s="22" t="n">
        <v>306</v>
      </c>
      <c r="E141" s="19" t="n">
        <v>4307698.58</v>
      </c>
      <c r="F141" s="19" t="n">
        <v>1070709.28</v>
      </c>
      <c r="G141" s="20" t="n">
        <v>0.248557</v>
      </c>
      <c r="H141" t="inlineStr">
        <is>
          <t>A</t>
        </is>
      </c>
      <c r="I141" t="inlineStr">
        <is>
          <t>Bajo</t>
        </is>
      </c>
      <c r="J141" s="17" t="inlineStr">
        <is>
          <t>A-Bajo</t>
        </is>
      </c>
      <c r="K141" t="inlineStr">
        <is>
          <t>REVISAR YA — alto volumen + margen flaco = plata en la mesa</t>
        </is>
      </c>
    </row>
    <row r="142">
      <c r="A142" t="inlineStr">
        <is>
          <t>2124</t>
        </is>
      </c>
      <c r="B142" t="inlineStr">
        <is>
          <t>PINO 1X3 3.20MTS (19x65mm)</t>
        </is>
      </c>
      <c r="C142" t="inlineStr">
        <is>
          <t>PINO</t>
        </is>
      </c>
      <c r="D142" s="22" t="n">
        <v>2531</v>
      </c>
      <c r="E142" s="19" t="n">
        <v>4276226.65</v>
      </c>
      <c r="F142" s="19" t="n">
        <v>1364435.36</v>
      </c>
      <c r="G142" s="20" t="n">
        <v>0.319075</v>
      </c>
      <c r="H142" t="inlineStr">
        <is>
          <t>A</t>
        </is>
      </c>
      <c r="I142" t="inlineStr">
        <is>
          <t>Medio</t>
        </is>
      </c>
      <c r="J142" s="17" t="inlineStr">
        <is>
          <t>A-Medio</t>
        </is>
      </c>
      <c r="K142" t="inlineStr">
        <is>
          <t>VACA LECHERA — buscar +2-3 puntos de margen sin perder volumen</t>
        </is>
      </c>
    </row>
    <row r="143">
      <c r="A143" t="inlineStr">
        <is>
          <t>351100300992470</t>
        </is>
      </c>
      <c r="B143" t="inlineStr">
        <is>
          <t>OMAR COMBO COCINA 4 QUEMADORES VIDRIO PAE-604GV + EXTRACTOR 75CM CAME-75M</t>
        </is>
      </c>
      <c r="C143" t="inlineStr">
        <is>
          <t>GRIFERIA - ACC. BAÑO Y COCINA</t>
        </is>
      </c>
      <c r="D143" s="22" t="n">
        <v>47</v>
      </c>
      <c r="E143" s="19" t="n">
        <v>4159292.09</v>
      </c>
      <c r="F143" s="19" t="n">
        <v>950657.83</v>
      </c>
      <c r="G143" s="20" t="n">
        <v>0.228562</v>
      </c>
      <c r="H143" t="inlineStr">
        <is>
          <t>A</t>
        </is>
      </c>
      <c r="I143" t="inlineStr">
        <is>
          <t>Bajo</t>
        </is>
      </c>
      <c r="J143" s="17" t="inlineStr">
        <is>
          <t>A-Bajo</t>
        </is>
      </c>
      <c r="K143" t="inlineStr">
        <is>
          <t>REVISAR YA — alto volumen + margen flaco = plata en la mesa</t>
        </is>
      </c>
    </row>
    <row r="144">
      <c r="A144" t="inlineStr">
        <is>
          <t>101154</t>
        </is>
      </c>
      <c r="B144" t="inlineStr">
        <is>
          <t>IMPERSA REPELLO FINO BLANCO 40 KG</t>
        </is>
      </c>
      <c r="C144" t="inlineStr">
        <is>
          <t>MORTEROS, CEMENTOS</t>
        </is>
      </c>
      <c r="D144" s="22" t="n">
        <v>746</v>
      </c>
      <c r="E144" s="19" t="n">
        <v>4148023.24</v>
      </c>
      <c r="F144" s="19" t="n">
        <v>808024.58</v>
      </c>
      <c r="G144" s="20" t="n">
        <v>0.194798</v>
      </c>
      <c r="H144" t="inlineStr">
        <is>
          <t>A</t>
        </is>
      </c>
      <c r="I144" t="inlineStr">
        <is>
          <t>Bajo</t>
        </is>
      </c>
      <c r="J144" s="17" t="inlineStr">
        <is>
          <t>A-Bajo</t>
        </is>
      </c>
      <c r="K144" t="inlineStr">
        <is>
          <t>REVISAR YA — alto volumen + margen flaco = plata en la mesa</t>
        </is>
      </c>
    </row>
    <row r="145">
      <c r="A145" t="inlineStr">
        <is>
          <t>73742</t>
        </is>
      </c>
      <c r="B145" t="inlineStr">
        <is>
          <t xml:space="preserve">AISLANTE TERMICO 3.2MM 1.22X10M CLIMATEC 1 CARA </t>
        </is>
      </c>
      <c r="C145" t="inlineStr">
        <is>
          <t>AISLANTES</t>
        </is>
      </c>
      <c r="D145" s="22" t="n">
        <v>407</v>
      </c>
      <c r="E145" s="19" t="n">
        <v>4006028.46</v>
      </c>
      <c r="F145" s="19" t="n">
        <v>1277015.89</v>
      </c>
      <c r="G145" s="20" t="n">
        <v>0.318774</v>
      </c>
      <c r="H145" t="inlineStr">
        <is>
          <t>A</t>
        </is>
      </c>
      <c r="I145" t="inlineStr">
        <is>
          <t>Medio</t>
        </is>
      </c>
      <c r="J145" s="17" t="inlineStr">
        <is>
          <t>A-Medio</t>
        </is>
      </c>
      <c r="K145" t="inlineStr">
        <is>
          <t>VACA LECHERA — buscar +2-3 puntos de margen sin perder volumen</t>
        </is>
      </c>
    </row>
    <row r="146">
      <c r="A146" t="inlineStr">
        <is>
          <t>351100300992758</t>
        </is>
      </c>
      <c r="B146" t="inlineStr">
        <is>
          <t>PISO SPC CONCRETO MILD 18.4CM X 1.22M 5.3MM 0811 2.25M2</t>
        </is>
      </c>
      <c r="C146" t="inlineStr">
        <is>
          <t>IMPORTACION PISO SPC</t>
        </is>
      </c>
      <c r="D146" s="22" t="n">
        <v>257</v>
      </c>
      <c r="E146" s="19" t="n">
        <v>3993111.33</v>
      </c>
      <c r="F146" s="19" t="n">
        <v>1491410.35</v>
      </c>
      <c r="G146" s="20" t="n">
        <v>0.3734960000000001</v>
      </c>
      <c r="H146" t="inlineStr">
        <is>
          <t>A</t>
        </is>
      </c>
      <c r="I146" t="inlineStr">
        <is>
          <t>Medio</t>
        </is>
      </c>
      <c r="J146" s="17" t="inlineStr">
        <is>
          <t>A-Medio</t>
        </is>
      </c>
      <c r="K146" t="inlineStr">
        <is>
          <t>VACA LECHERA — buscar +2-3 puntos de margen sin perder volumen</t>
        </is>
      </c>
    </row>
    <row r="147">
      <c r="A147" t="inlineStr">
        <is>
          <t>91</t>
        </is>
      </c>
      <c r="B147" t="inlineStr">
        <is>
          <t>TUBO PVC 1/2 PARED GRUESA COMPLETO 6 MTS</t>
        </is>
      </c>
      <c r="C147" t="inlineStr">
        <is>
          <t>TUBERIA PVC, CANOAS Y ACCESORIOS</t>
        </is>
      </c>
      <c r="D147" s="22" t="n">
        <v>1233</v>
      </c>
      <c r="E147" s="19" t="n">
        <v>3932354.78</v>
      </c>
      <c r="F147" s="19" t="n">
        <v>2090805.92</v>
      </c>
      <c r="G147" s="20" t="n">
        <v>0.531693</v>
      </c>
      <c r="H147" t="inlineStr">
        <is>
          <t>A</t>
        </is>
      </c>
      <c r="I147" t="inlineStr">
        <is>
          <t>Alto</t>
        </is>
      </c>
      <c r="J147" s="17" t="inlineStr">
        <is>
          <t>A-Alto</t>
        </is>
      </c>
      <c r="K147" t="inlineStr">
        <is>
          <t>ESTRELLA — proteger precio, asegurar stock, empujar en pauta</t>
        </is>
      </c>
    </row>
    <row r="148">
      <c r="A148" t="inlineStr">
        <is>
          <t>351100300991901</t>
        </is>
      </c>
      <c r="B148" t="inlineStr">
        <is>
          <t>$$ LAMINA PVC MATE NEGRA DORADA TEXTURIZADA PM04-M 1.22X2.44 3MM IMITACION PIEDRA NATURAL</t>
        </is>
      </c>
      <c r="C148" t="inlineStr">
        <is>
          <t>LAMINA PVC, BAMBU, ACC</t>
        </is>
      </c>
      <c r="D148" s="22" t="n">
        <v>247</v>
      </c>
      <c r="E148" s="19" t="n">
        <v>3929989.07</v>
      </c>
      <c r="F148" s="19" t="n">
        <v>1328749.07</v>
      </c>
      <c r="G148" s="20" t="n">
        <v>0.338105</v>
      </c>
      <c r="H148" t="inlineStr">
        <is>
          <t>A</t>
        </is>
      </c>
      <c r="I148" t="inlineStr">
        <is>
          <t>Medio</t>
        </is>
      </c>
      <c r="J148" s="17" t="inlineStr">
        <is>
          <t>A-Medio</t>
        </is>
      </c>
      <c r="K148" t="inlineStr">
        <is>
          <t>VACA LECHERA — buscar +2-3 puntos de margen sin perder volumen</t>
        </is>
      </c>
    </row>
    <row r="149">
      <c r="A149" t="inlineStr">
        <is>
          <t>351100300992760</t>
        </is>
      </c>
      <c r="B149" t="inlineStr">
        <is>
          <t>PISO SPC NEO 18.4CM X 1.22M 5.3MM 2064-1 CAJA 2.25M2</t>
        </is>
      </c>
      <c r="C149" t="inlineStr">
        <is>
          <t>IMPORTACION PISO SPC</t>
        </is>
      </c>
      <c r="D149" s="22" t="n">
        <v>225</v>
      </c>
      <c r="E149" s="19" t="n">
        <v>3929044.94</v>
      </c>
      <c r="F149" s="19" t="n">
        <v>1738839.8</v>
      </c>
      <c r="G149" s="20" t="n">
        <v>0.44256</v>
      </c>
      <c r="H149" t="inlineStr">
        <is>
          <t>A</t>
        </is>
      </c>
      <c r="I149" t="inlineStr">
        <is>
          <t>Medio</t>
        </is>
      </c>
      <c r="J149" s="17" t="inlineStr">
        <is>
          <t>A-Medio</t>
        </is>
      </c>
      <c r="K149" t="inlineStr">
        <is>
          <t>VACA LECHERA — buscar +2-3 puntos de margen sin perder volumen</t>
        </is>
      </c>
    </row>
    <row r="150">
      <c r="A150" t="inlineStr">
        <is>
          <t>525</t>
        </is>
      </c>
      <c r="B150" t="inlineStr">
        <is>
          <t>BOTAGUA 18  9X9</t>
        </is>
      </c>
      <c r="C150" t="inlineStr">
        <is>
          <t>BOTAGUAS, CUMBRERAS, CANOAS METALICAS</t>
        </is>
      </c>
      <c r="D150" s="22" t="n">
        <v>1481</v>
      </c>
      <c r="E150" s="19" t="n">
        <v>3865434.47</v>
      </c>
      <c r="F150" s="19" t="n">
        <v>1164470.57</v>
      </c>
      <c r="G150" s="20" t="n">
        <v>0.301252</v>
      </c>
      <c r="H150" t="inlineStr">
        <is>
          <t>A</t>
        </is>
      </c>
      <c r="I150" t="inlineStr">
        <is>
          <t>Medio</t>
        </is>
      </c>
      <c r="J150" s="17" t="inlineStr">
        <is>
          <t>A-Medio</t>
        </is>
      </c>
      <c r="K150" t="inlineStr">
        <is>
          <t>VACA LECHERA — buscar +2-3 puntos de margen sin perder volumen</t>
        </is>
      </c>
    </row>
    <row r="151">
      <c r="A151" t="inlineStr">
        <is>
          <t>351100300992109</t>
        </is>
      </c>
      <c r="B151" t="inlineStr">
        <is>
          <t>PANEL ACANALADO LK-H7101 LINO GRIS TEXTURIZADO 16CM X 2.90M WALL PANEL</t>
        </is>
      </c>
      <c r="C151" t="inlineStr">
        <is>
          <t>IMPORTACION PANEL ACANALADO INTERIOR</t>
        </is>
      </c>
      <c r="D151" s="22" t="n">
        <v>1165</v>
      </c>
      <c r="E151" s="19" t="n">
        <v>3814798.67</v>
      </c>
      <c r="F151" s="19" t="n">
        <v>1584110.26</v>
      </c>
      <c r="G151" s="20" t="n">
        <v>0.415254</v>
      </c>
      <c r="H151" t="inlineStr">
        <is>
          <t>A</t>
        </is>
      </c>
      <c r="I151" t="inlineStr">
        <is>
          <t>Medio</t>
        </is>
      </c>
      <c r="J151" s="17" t="inlineStr">
        <is>
          <t>A-Medio</t>
        </is>
      </c>
      <c r="K151" t="inlineStr">
        <is>
          <t>VACA LECHERA — buscar +2-3 puntos de margen sin perder volumen</t>
        </is>
      </c>
    </row>
    <row r="152">
      <c r="A152" t="inlineStr">
        <is>
          <t>592868</t>
        </is>
      </c>
      <c r="B152" t="inlineStr">
        <is>
          <t>LAMINA NUEVA TEC ARENA TEXTURIZADA HC88205-4 1.22 X. 2.44M 5MM MATE FIBRA BAMBU CARBON PVC IMITACION</t>
        </is>
      </c>
      <c r="C152" t="inlineStr">
        <is>
          <t>SIN CATEGORIA</t>
        </is>
      </c>
      <c r="D152" s="22" t="n">
        <v>260</v>
      </c>
      <c r="E152" s="19" t="n">
        <v>3765442.48</v>
      </c>
      <c r="F152" s="19" t="n">
        <v>1890188.88</v>
      </c>
      <c r="G152" s="20" t="n">
        <v>0.5019830000000001</v>
      </c>
      <c r="H152" t="inlineStr">
        <is>
          <t>A</t>
        </is>
      </c>
      <c r="I152" t="inlineStr">
        <is>
          <t>Alto</t>
        </is>
      </c>
      <c r="J152" s="17" t="inlineStr">
        <is>
          <t>A-Alto</t>
        </is>
      </c>
      <c r="K152" t="inlineStr">
        <is>
          <t>ESTRELLA — proteger precio, asegurar stock, empujar en pauta</t>
        </is>
      </c>
    </row>
    <row r="153">
      <c r="A153" t="inlineStr">
        <is>
          <t>351100300991554</t>
        </is>
      </c>
      <c r="B153" t="inlineStr">
        <is>
          <t>DIAMOND INODORO S034-SB CAHUITA DOBLE DESCARGA NEGRO BRILLANTE</t>
        </is>
      </c>
      <c r="C153" t="inlineStr">
        <is>
          <t>IMPORTACION LOZA</t>
        </is>
      </c>
      <c r="D153" s="22" t="n">
        <v>62</v>
      </c>
      <c r="E153" s="19" t="n">
        <v>3730768.7</v>
      </c>
      <c r="F153" s="19" t="n">
        <v>1812111.04</v>
      </c>
      <c r="G153" s="20" t="n">
        <v>0.485721</v>
      </c>
      <c r="H153" t="inlineStr">
        <is>
          <t>A</t>
        </is>
      </c>
      <c r="I153" t="inlineStr">
        <is>
          <t>Alto</t>
        </is>
      </c>
      <c r="J153" s="17" t="inlineStr">
        <is>
          <t>A-Alto</t>
        </is>
      </c>
      <c r="K153" t="inlineStr">
        <is>
          <t>ESTRELLA — proteger precio, asegurar stock, empujar en pauta</t>
        </is>
      </c>
    </row>
    <row r="154">
      <c r="A154" t="inlineStr">
        <is>
          <t>351100300991809</t>
        </is>
      </c>
      <c r="B154" t="inlineStr">
        <is>
          <t>TRANSFORMADOR PARA LUZ LED PANEL ACANALADO CAPACIDAD 10 LUCES</t>
        </is>
      </c>
      <c r="C154" t="inlineStr">
        <is>
          <t>ACCESORIOS ELECTRICOS Y CABLES</t>
        </is>
      </c>
      <c r="D154" s="22" t="n">
        <v>470</v>
      </c>
      <c r="E154" s="19" t="n">
        <v>3713033.31</v>
      </c>
      <c r="F154" s="19" t="n">
        <v>1232467.11</v>
      </c>
      <c r="G154" s="20" t="n">
        <v>0.33193</v>
      </c>
      <c r="H154" t="inlineStr">
        <is>
          <t>A</t>
        </is>
      </c>
      <c r="I154" t="inlineStr">
        <is>
          <t>Medio</t>
        </is>
      </c>
      <c r="J154" s="17" t="inlineStr">
        <is>
          <t>A-Medio</t>
        </is>
      </c>
      <c r="K154" t="inlineStr">
        <is>
          <t>VACA LECHERA — buscar +2-3 puntos de margen sin perder volumen</t>
        </is>
      </c>
    </row>
    <row r="155">
      <c r="A155" t="inlineStr">
        <is>
          <t>89123O1</t>
        </is>
      </c>
      <c r="B155" t="inlineStr">
        <is>
          <t>SIDING WPC PARA EXTERIOR 14CM X 2.90M OAK WOOD DE081</t>
        </is>
      </c>
      <c r="C155" t="inlineStr">
        <is>
          <t>SIDING EXTERIOR WPC</t>
        </is>
      </c>
      <c r="D155" s="22" t="n">
        <v>477</v>
      </c>
      <c r="E155" s="19" t="n">
        <v>3698024.87</v>
      </c>
      <c r="F155" s="19" t="n">
        <v>856631.4</v>
      </c>
      <c r="G155" s="20" t="n">
        <v>0.231646</v>
      </c>
      <c r="H155" t="inlineStr">
        <is>
          <t>A</t>
        </is>
      </c>
      <c r="I155" t="inlineStr">
        <is>
          <t>Bajo</t>
        </is>
      </c>
      <c r="J155" s="17" t="inlineStr">
        <is>
          <t>A-Bajo</t>
        </is>
      </c>
      <c r="K155" t="inlineStr">
        <is>
          <t>REVISAR YA — alto volumen + margen flaco = plata en la mesa</t>
        </is>
      </c>
    </row>
    <row r="156">
      <c r="A156" t="inlineStr">
        <is>
          <t>351100300992243</t>
        </is>
      </c>
      <c r="B156" t="inlineStr">
        <is>
          <t>TABLILLA PVC LAMINADA TLS-060 LINO BEIGE PAQUETE 10U 11.9M2 20cmx5.95m</t>
        </is>
      </c>
      <c r="C156" t="inlineStr">
        <is>
          <t>SIN CATEGORIA</t>
        </is>
      </c>
      <c r="D156" s="22" t="n">
        <v>117.3</v>
      </c>
      <c r="E156" s="19" t="n">
        <v>3695573.39</v>
      </c>
      <c r="F156" s="19" t="n">
        <v>1269965.06</v>
      </c>
      <c r="G156" s="20" t="n">
        <v>0.343645</v>
      </c>
      <c r="H156" t="inlineStr">
        <is>
          <t>A</t>
        </is>
      </c>
      <c r="I156" t="inlineStr">
        <is>
          <t>Medio</t>
        </is>
      </c>
      <c r="J156" s="17" t="inlineStr">
        <is>
          <t>A-Medio</t>
        </is>
      </c>
      <c r="K156" t="inlineStr">
        <is>
          <t>VACA LECHERA — buscar +2-3 puntos de margen sin perder volumen</t>
        </is>
      </c>
    </row>
    <row r="157">
      <c r="A157" t="inlineStr">
        <is>
          <t>351100300992512</t>
        </is>
      </c>
      <c r="B157" t="inlineStr">
        <is>
          <t>LAMINA NUEVA TEC NIEVE GRIS KSJ23338 1.22 X. 2.44M 5MM MATE FIBRA BAMBU CARBON PVC IMITACION PIEDRA</t>
        </is>
      </c>
      <c r="C157" t="inlineStr">
        <is>
          <t>IMPORTACION LAMINA PVC, BAMBU, ACC</t>
        </is>
      </c>
      <c r="D157" s="22" t="n">
        <v>281</v>
      </c>
      <c r="E157" s="19" t="n">
        <v>3685244.26</v>
      </c>
      <c r="F157" s="19" t="n">
        <v>749707.54</v>
      </c>
      <c r="G157" s="20" t="n">
        <v>0.203435</v>
      </c>
      <c r="H157" t="inlineStr">
        <is>
          <t>A</t>
        </is>
      </c>
      <c r="I157" t="inlineStr">
        <is>
          <t>Bajo</t>
        </is>
      </c>
      <c r="J157" s="17" t="inlineStr">
        <is>
          <t>A-Bajo</t>
        </is>
      </c>
      <c r="K157" t="inlineStr">
        <is>
          <t>REVISAR YA — alto volumen + margen flaco = plata en la mesa</t>
        </is>
      </c>
    </row>
    <row r="158">
      <c r="A158" t="inlineStr">
        <is>
          <t>351100300992759</t>
        </is>
      </c>
      <c r="B158" t="inlineStr">
        <is>
          <t>PISO SPC CONCRETO 18.4CM X 1.22M 5.3MM 0851 CAJA 2.25M2</t>
        </is>
      </c>
      <c r="C158" t="inlineStr">
        <is>
          <t>IMPORTACION PISO SPC</t>
        </is>
      </c>
      <c r="D158" s="22" t="n">
        <v>211</v>
      </c>
      <c r="E158" s="19" t="n">
        <v>3656476.36</v>
      </c>
      <c r="F158" s="19" t="n">
        <v>1602550.65</v>
      </c>
      <c r="G158" s="20" t="n">
        <v>0.438277</v>
      </c>
      <c r="H158" t="inlineStr">
        <is>
          <t>A</t>
        </is>
      </c>
      <c r="I158" t="inlineStr">
        <is>
          <t>Medio</t>
        </is>
      </c>
      <c r="J158" s="17" t="inlineStr">
        <is>
          <t>A-Medio</t>
        </is>
      </c>
      <c r="K158" t="inlineStr">
        <is>
          <t>VACA LECHERA — buscar +2-3 puntos de margen sin perder volumen</t>
        </is>
      </c>
    </row>
    <row r="159">
      <c r="A159" t="inlineStr">
        <is>
          <t>30252</t>
        </is>
      </c>
      <c r="B159" t="inlineStr">
        <is>
          <t>AGUILA BLANCO TOMA CORRIENTE  DOBLE PLATA   1009AW</t>
        </is>
      </c>
      <c r="C159" t="inlineStr">
        <is>
          <t>ACCESORIOS ELECTRICOS Y CABLES</t>
        </is>
      </c>
      <c r="D159" s="22" t="n">
        <v>2042</v>
      </c>
      <c r="E159" s="19" t="n">
        <v>3641759.23</v>
      </c>
      <c r="F159" s="19" t="n">
        <v>1031367.02</v>
      </c>
      <c r="G159" s="20" t="n">
        <v>0.283206</v>
      </c>
      <c r="H159" t="inlineStr">
        <is>
          <t>A</t>
        </is>
      </c>
      <c r="I159" t="inlineStr">
        <is>
          <t>Bajo</t>
        </is>
      </c>
      <c r="J159" s="17" t="inlineStr">
        <is>
          <t>A-Bajo</t>
        </is>
      </c>
      <c r="K159" t="inlineStr">
        <is>
          <t>REVISAR YA — alto volumen + margen flaco = plata en la mesa</t>
        </is>
      </c>
    </row>
    <row r="160">
      <c r="A160" t="inlineStr">
        <is>
          <t>7658</t>
        </is>
      </c>
      <c r="B160" t="inlineStr">
        <is>
          <t>TORNILLO TECHO 2 PB</t>
        </is>
      </c>
      <c r="C160" t="inlineStr">
        <is>
          <t>TORNILLERIA</t>
        </is>
      </c>
      <c r="D160" s="22" t="n">
        <v>118968</v>
      </c>
      <c r="E160" s="19" t="n">
        <v>3631999.14</v>
      </c>
      <c r="F160" s="19" t="n">
        <v>1750376.66</v>
      </c>
      <c r="G160" s="20" t="n">
        <v>0.481932</v>
      </c>
      <c r="H160" t="inlineStr">
        <is>
          <t>A</t>
        </is>
      </c>
      <c r="I160" t="inlineStr">
        <is>
          <t>Alto</t>
        </is>
      </c>
      <c r="J160" s="17" t="inlineStr">
        <is>
          <t>A-Alto</t>
        </is>
      </c>
      <c r="K160" t="inlineStr">
        <is>
          <t>ESTRELLA — proteger precio, asegurar stock, empujar en pauta</t>
        </is>
      </c>
    </row>
    <row r="161">
      <c r="A161" t="inlineStr">
        <is>
          <t>3990355</t>
        </is>
      </c>
      <c r="B161" t="inlineStr">
        <is>
          <t>IMPERSA MURO SECO GRIS 20KG</t>
        </is>
      </c>
      <c r="C161" t="inlineStr">
        <is>
          <t>MORTEROS, CEMENTOS</t>
        </is>
      </c>
      <c r="D161" s="22" t="n">
        <v>854</v>
      </c>
      <c r="E161" s="19" t="n">
        <v>3610236.95</v>
      </c>
      <c r="F161" s="19" t="n">
        <v>742590.35</v>
      </c>
      <c r="G161" s="20" t="n">
        <v>0.20569</v>
      </c>
      <c r="H161" t="inlineStr">
        <is>
          <t>A</t>
        </is>
      </c>
      <c r="I161" t="inlineStr">
        <is>
          <t>Bajo</t>
        </is>
      </c>
      <c r="J161" s="17" t="inlineStr">
        <is>
          <t>A-Bajo</t>
        </is>
      </c>
      <c r="K161" t="inlineStr">
        <is>
          <t>REVISAR YA — alto volumen + margen flaco = plata en la mesa</t>
        </is>
      </c>
    </row>
    <row r="162">
      <c r="A162" t="inlineStr">
        <is>
          <t>351100300991886</t>
        </is>
      </c>
      <c r="B162" t="inlineStr">
        <is>
          <t>CACHERA BAÑO TIPO PANEL NEGRA CON ESTANTES 150X22CM MT-5580 GCL</t>
        </is>
      </c>
      <c r="C162" t="inlineStr">
        <is>
          <t>GRIFERIA - ACC. BAÑO Y COCINA</t>
        </is>
      </c>
      <c r="D162" s="22" t="n">
        <v>48</v>
      </c>
      <c r="E162" s="19" t="n">
        <v>3581855.89</v>
      </c>
      <c r="F162" s="19" t="n">
        <v>916855.58</v>
      </c>
      <c r="G162" s="20" t="n">
        <v>0.255972</v>
      </c>
      <c r="H162" t="inlineStr">
        <is>
          <t>A</t>
        </is>
      </c>
      <c r="I162" t="inlineStr">
        <is>
          <t>Bajo</t>
        </is>
      </c>
      <c r="J162" s="17" t="inlineStr">
        <is>
          <t>A-Bajo</t>
        </is>
      </c>
      <c r="K162" t="inlineStr">
        <is>
          <t>REVISAR YA — alto volumen + margen flaco = plata en la mesa</t>
        </is>
      </c>
    </row>
    <row r="163">
      <c r="A163" t="inlineStr">
        <is>
          <t>21</t>
        </is>
      </c>
      <c r="B163" t="inlineStr">
        <is>
          <t>PINO 1X2 3.20 (19x41mm)</t>
        </is>
      </c>
      <c r="C163" t="inlineStr">
        <is>
          <t>PINO</t>
        </is>
      </c>
      <c r="D163" s="22" t="n">
        <v>3129</v>
      </c>
      <c r="E163" s="19" t="n">
        <v>3561168.54</v>
      </c>
      <c r="F163" s="19" t="n">
        <v>1104992.45</v>
      </c>
      <c r="G163" s="20" t="n">
        <v>0.310289</v>
      </c>
      <c r="H163" t="inlineStr">
        <is>
          <t>A</t>
        </is>
      </c>
      <c r="I163" t="inlineStr">
        <is>
          <t>Medio</t>
        </is>
      </c>
      <c r="J163" s="17" t="inlineStr">
        <is>
          <t>A-Medio</t>
        </is>
      </c>
      <c r="K163" t="inlineStr">
        <is>
          <t>VACA LECHERA — buscar +2-3 puntos de margen sin perder volumen</t>
        </is>
      </c>
    </row>
    <row r="164">
      <c r="A164" t="inlineStr">
        <is>
          <t>351100300992058</t>
        </is>
      </c>
      <c r="B164" t="inlineStr">
        <is>
          <t>VIDRIO COCINA GAS EMPOTRABLE 2 QUEMADORES VIDRIO PAE-302GV 46249</t>
        </is>
      </c>
      <c r="C164" t="inlineStr">
        <is>
          <t>GRIFERIA - ACC. BAÑO Y COCINA</t>
        </is>
      </c>
      <c r="D164" s="22" t="n">
        <v>89</v>
      </c>
      <c r="E164" s="19" t="n">
        <v>3479861.07</v>
      </c>
      <c r="F164" s="19" t="n">
        <v>1024962.38</v>
      </c>
      <c r="G164" s="20" t="n">
        <v>0.294541</v>
      </c>
      <c r="H164" t="inlineStr">
        <is>
          <t>A</t>
        </is>
      </c>
      <c r="I164" t="inlineStr">
        <is>
          <t>Bajo</t>
        </is>
      </c>
      <c r="J164" s="17" t="inlineStr">
        <is>
          <t>A-Bajo</t>
        </is>
      </c>
      <c r="K164" t="inlineStr">
        <is>
          <t>REVISAR YA — alto volumen + margen flaco = plata en la mesa</t>
        </is>
      </c>
    </row>
    <row r="165">
      <c r="A165" t="inlineStr">
        <is>
          <t>14100051</t>
        </is>
      </c>
      <c r="B165" t="inlineStr">
        <is>
          <t xml:space="preserve">$$ MAMPARA PUERTA DE VIDRIO  70CM X 1.80M 10MM CON ACCESORIOS DE INSTALACION </t>
        </is>
      </c>
      <c r="C165" t="inlineStr">
        <is>
          <t>PUERTAS</t>
        </is>
      </c>
      <c r="D165" s="22" t="n">
        <v>57</v>
      </c>
      <c r="E165" s="19" t="n">
        <v>3475986.28</v>
      </c>
      <c r="F165" s="19" t="n">
        <v>968533.88</v>
      </c>
      <c r="G165" s="20" t="n">
        <v>0.278636</v>
      </c>
      <c r="H165" t="inlineStr">
        <is>
          <t>A</t>
        </is>
      </c>
      <c r="I165" t="inlineStr">
        <is>
          <t>Bajo</t>
        </is>
      </c>
      <c r="J165" s="17" t="inlineStr">
        <is>
          <t>A-Bajo</t>
        </is>
      </c>
      <c r="K165" t="inlineStr">
        <is>
          <t>REVISAR YA — alto volumen + margen flaco = plata en la mesa</t>
        </is>
      </c>
    </row>
    <row r="166">
      <c r="A166" t="inlineStr">
        <is>
          <t>351100300992693</t>
        </is>
      </c>
      <c r="B166" t="inlineStr">
        <is>
          <t>FACHALETA FLEXIBLE ROUGH GRANITE 60x120CM 0.72m2 EXTERIOR / INTERIOR</t>
        </is>
      </c>
      <c r="C166" t="inlineStr">
        <is>
          <t>FACHALETA</t>
        </is>
      </c>
      <c r="D166" s="22" t="n">
        <v>441</v>
      </c>
      <c r="E166" s="19" t="n">
        <v>3475461.34</v>
      </c>
      <c r="F166" s="19" t="n">
        <v>1235333.37</v>
      </c>
      <c r="G166" s="20" t="n">
        <v>0.355444</v>
      </c>
      <c r="H166" t="inlineStr">
        <is>
          <t>A</t>
        </is>
      </c>
      <c r="I166" t="inlineStr">
        <is>
          <t>Medio</t>
        </is>
      </c>
      <c r="J166" s="17" t="inlineStr">
        <is>
          <t>A-Medio</t>
        </is>
      </c>
      <c r="K166" t="inlineStr">
        <is>
          <t>VACA LECHERA — buscar +2-3 puntos de margen sin perder volumen</t>
        </is>
      </c>
    </row>
    <row r="167">
      <c r="A167" t="inlineStr">
        <is>
          <t>351100300991214</t>
        </is>
      </c>
      <c r="B167" t="inlineStr">
        <is>
          <t>LAMINA PVC 6013 LIGHT VETAS 1.22X2.44 3MM IMITACION PIEDRA NATURAL</t>
        </is>
      </c>
      <c r="C167" t="inlineStr">
        <is>
          <t>SIN CATEGORIA</t>
        </is>
      </c>
      <c r="D167" s="22" t="n">
        <v>191</v>
      </c>
      <c r="E167" s="19" t="n">
        <v>3465002.35</v>
      </c>
      <c r="F167" s="19" t="n">
        <v>1000327.91</v>
      </c>
      <c r="G167" s="20" t="n">
        <v>0.288695</v>
      </c>
      <c r="H167" t="inlineStr">
        <is>
          <t>A</t>
        </is>
      </c>
      <c r="I167" t="inlineStr">
        <is>
          <t>Bajo</t>
        </is>
      </c>
      <c r="J167" s="17" t="inlineStr">
        <is>
          <t>A-Bajo</t>
        </is>
      </c>
      <c r="K167" t="inlineStr">
        <is>
          <t>REVISAR YA — alto volumen + margen flaco = plata en la mesa</t>
        </is>
      </c>
    </row>
    <row r="168">
      <c r="A168" t="inlineStr">
        <is>
          <t>351100300991555</t>
        </is>
      </c>
      <c r="B168" t="inlineStr">
        <is>
          <t>DIAMOND INODORO S802-SB PIETRA NEGRO BRILLANTE SIFON OCULTO DOBLE DESCARGA</t>
        </is>
      </c>
      <c r="C168" t="inlineStr">
        <is>
          <t>IMPORTACION LOZA</t>
        </is>
      </c>
      <c r="D168" s="22" t="n">
        <v>38</v>
      </c>
      <c r="E168" s="19" t="n">
        <v>3410767.63</v>
      </c>
      <c r="F168" s="19" t="n">
        <v>1214851.43</v>
      </c>
      <c r="G168" s="20" t="n">
        <v>0.356181</v>
      </c>
      <c r="H168" t="inlineStr">
        <is>
          <t>A</t>
        </is>
      </c>
      <c r="I168" t="inlineStr">
        <is>
          <t>Medio</t>
        </is>
      </c>
      <c r="J168" s="17" t="inlineStr">
        <is>
          <t>A-Medio</t>
        </is>
      </c>
      <c r="K168" t="inlineStr">
        <is>
          <t>VACA LECHERA — buscar +2-3 puntos de margen sin perder volumen</t>
        </is>
      </c>
    </row>
    <row r="169">
      <c r="A169" t="inlineStr">
        <is>
          <t>351100300991633</t>
        </is>
      </c>
      <c r="B169" t="inlineStr">
        <is>
          <t>TABLILLA PVC TP-047 CINAMON  PAQUETE 10U 11.8M2 20cmx5.90m</t>
        </is>
      </c>
      <c r="C169" t="inlineStr">
        <is>
          <t>IMPORTACION TABLILLA, CORNISAS, UNIONES</t>
        </is>
      </c>
      <c r="D169" s="22" t="n">
        <v>138.73</v>
      </c>
      <c r="E169" s="19" t="n">
        <v>3407427.08</v>
      </c>
      <c r="F169" s="19" t="n">
        <v>684849</v>
      </c>
      <c r="G169" s="20" t="n">
        <v>0.200987</v>
      </c>
      <c r="H169" t="inlineStr">
        <is>
          <t>A</t>
        </is>
      </c>
      <c r="I169" t="inlineStr">
        <is>
          <t>Bajo</t>
        </is>
      </c>
      <c r="J169" s="17" t="inlineStr">
        <is>
          <t>A-Bajo</t>
        </is>
      </c>
      <c r="K169" t="inlineStr">
        <is>
          <t>REVISAR YA — alto volumen + margen flaco = plata en la mesa</t>
        </is>
      </c>
    </row>
    <row r="170">
      <c r="A170" t="inlineStr">
        <is>
          <t>14100005</t>
        </is>
      </c>
      <c r="B170" t="inlineStr">
        <is>
          <t>PUERTA BLANCA INTERNA 6 TABLEROS 80 X 210 CM</t>
        </is>
      </c>
      <c r="C170" t="inlineStr">
        <is>
          <t>PUERTAS</t>
        </is>
      </c>
      <c r="D170" s="22" t="n">
        <v>208</v>
      </c>
      <c r="E170" s="19" t="n">
        <v>3395643.63</v>
      </c>
      <c r="F170" s="19" t="n">
        <v>794718.6</v>
      </c>
      <c r="G170" s="20" t="n">
        <v>0.234041</v>
      </c>
      <c r="H170" t="inlineStr">
        <is>
          <t>A</t>
        </is>
      </c>
      <c r="I170" t="inlineStr">
        <is>
          <t>Bajo</t>
        </is>
      </c>
      <c r="J170" s="17" t="inlineStr">
        <is>
          <t>A-Bajo</t>
        </is>
      </c>
      <c r="K170" t="inlineStr">
        <is>
          <t>REVISAR YA — alto volumen + margen flaco = plata en la mesa</t>
        </is>
      </c>
    </row>
    <row r="171">
      <c r="A171" t="inlineStr">
        <is>
          <t>351100300992276</t>
        </is>
      </c>
      <c r="B171" t="inlineStr">
        <is>
          <t>SIDING WPC PARA EXTERIOR 14CM X 2.90M ASH WOOD DE082</t>
        </is>
      </c>
      <c r="C171" t="inlineStr">
        <is>
          <t>SIDING EXTERIOR WPC</t>
        </is>
      </c>
      <c r="D171" s="22" t="n">
        <v>479</v>
      </c>
      <c r="E171" s="19" t="n">
        <v>3371900</v>
      </c>
      <c r="F171" s="19" t="n">
        <v>943100</v>
      </c>
      <c r="G171" s="20" t="n">
        <v>0.279694</v>
      </c>
      <c r="H171" t="inlineStr">
        <is>
          <t>A</t>
        </is>
      </c>
      <c r="I171" t="inlineStr">
        <is>
          <t>Bajo</t>
        </is>
      </c>
      <c r="J171" s="17" t="inlineStr">
        <is>
          <t>A-Bajo</t>
        </is>
      </c>
      <c r="K171" t="inlineStr">
        <is>
          <t>REVISAR YA — alto volumen + margen flaco = plata en la mesa</t>
        </is>
      </c>
    </row>
    <row r="172">
      <c r="A172" t="inlineStr">
        <is>
          <t>18</t>
        </is>
      </c>
      <c r="B172" t="inlineStr">
        <is>
          <t>MALLA ELECTROSOLDADA (1) MIDE 2.20X6 3.80MM</t>
        </is>
      </c>
      <c r="C172" t="inlineStr">
        <is>
          <t>TUBERIA INDUSTRIAL, HIERROS PLANOS Y CORRUGADOS</t>
        </is>
      </c>
      <c r="D172" s="22" t="n">
        <v>339</v>
      </c>
      <c r="E172" s="19" t="n">
        <v>3321446.43</v>
      </c>
      <c r="F172" s="19" t="n">
        <v>695215.02</v>
      </c>
      <c r="G172" s="20" t="n">
        <v>0.209311</v>
      </c>
      <c r="H172" t="inlineStr">
        <is>
          <t>A</t>
        </is>
      </c>
      <c r="I172" t="inlineStr">
        <is>
          <t>Bajo</t>
        </is>
      </c>
      <c r="J172" s="17" t="inlineStr">
        <is>
          <t>A-Bajo</t>
        </is>
      </c>
      <c r="K172" t="inlineStr">
        <is>
          <t>REVISAR YA — alto volumen + margen flaco = plata en la mesa</t>
        </is>
      </c>
    </row>
    <row r="173">
      <c r="A173" t="inlineStr">
        <is>
          <t>PINT-IM-0008</t>
        </is>
      </c>
      <c r="B173" t="inlineStr">
        <is>
          <t>LANCO DRY COAT BLANCO/PASTEL MATE GALON DC480-4</t>
        </is>
      </c>
      <c r="C173" t="inlineStr">
        <is>
          <t>IMPERMEABILIZANTES</t>
        </is>
      </c>
      <c r="D173" s="22" t="n">
        <v>196</v>
      </c>
      <c r="E173" s="19" t="n">
        <v>3303023.67</v>
      </c>
      <c r="F173" s="19" t="n">
        <v>1015003.67</v>
      </c>
      <c r="G173" s="20" t="n">
        <v>0.307295</v>
      </c>
      <c r="H173" t="inlineStr">
        <is>
          <t>A</t>
        </is>
      </c>
      <c r="I173" t="inlineStr">
        <is>
          <t>Medio</t>
        </is>
      </c>
      <c r="J173" s="17" t="inlineStr">
        <is>
          <t>A-Medio</t>
        </is>
      </c>
      <c r="K173" t="inlineStr">
        <is>
          <t>VACA LECHERA — buscar +2-3 puntos de margen sin perder volumen</t>
        </is>
      </c>
    </row>
    <row r="174">
      <c r="A174" t="inlineStr">
        <is>
          <t>351100300992242</t>
        </is>
      </c>
      <c r="B174" t="inlineStr">
        <is>
          <t>TABLILLA PVC LAMINADA TLS-014 BLACKWOOD PAQUETE 10U 11.9M2 20cmx5.95M</t>
        </is>
      </c>
      <c r="C174" t="inlineStr">
        <is>
          <t>IMPORTACION TABLILLA, CORNISAS, UNIONES</t>
        </is>
      </c>
      <c r="D174" s="22" t="n">
        <v>99.40000000000001</v>
      </c>
      <c r="E174" s="19" t="n">
        <v>3298950.41</v>
      </c>
      <c r="F174" s="19" t="n">
        <v>1243490.33</v>
      </c>
      <c r="G174" s="20" t="n">
        <v>0.376935</v>
      </c>
      <c r="H174" t="inlineStr">
        <is>
          <t>A</t>
        </is>
      </c>
      <c r="I174" t="inlineStr">
        <is>
          <t>Medio</t>
        </is>
      </c>
      <c r="J174" s="17" t="inlineStr">
        <is>
          <t>A-Medio</t>
        </is>
      </c>
      <c r="K174" t="inlineStr">
        <is>
          <t>VACA LECHERA — buscar +2-3 puntos de margen sin perder volumen</t>
        </is>
      </c>
    </row>
    <row r="175">
      <c r="A175" t="inlineStr">
        <is>
          <t>975</t>
        </is>
      </c>
      <c r="B175" t="inlineStr">
        <is>
          <t>TORNILLO GYP TORLAK  FRIJ  PF 1/2 X100</t>
        </is>
      </c>
      <c r="C175" t="inlineStr">
        <is>
          <t>TORNILLERIA</t>
        </is>
      </c>
      <c r="D175" s="22" t="n">
        <v>7674</v>
      </c>
      <c r="E175" s="19" t="n">
        <v>3265044.88</v>
      </c>
      <c r="F175" s="19" t="n">
        <v>1868809.71</v>
      </c>
      <c r="G175" s="20" t="n">
        <v>0.572369</v>
      </c>
      <c r="H175" t="inlineStr">
        <is>
          <t>A</t>
        </is>
      </c>
      <c r="I175" t="inlineStr">
        <is>
          <t>Alto</t>
        </is>
      </c>
      <c r="J175" s="17" t="inlineStr">
        <is>
          <t>A-Alto</t>
        </is>
      </c>
      <c r="K175" t="inlineStr">
        <is>
          <t>ESTRELLA — proteger precio, asegurar stock, empujar en pauta</t>
        </is>
      </c>
    </row>
    <row r="176">
      <c r="A176" t="inlineStr">
        <is>
          <t>72306</t>
        </is>
      </c>
      <c r="B176" t="inlineStr">
        <is>
          <t>JORDOMEX TELA METALICA 122X3 0.45MM</t>
        </is>
      </c>
      <c r="C176" t="inlineStr">
        <is>
          <t>TUBERIA INDUSTRIAL, HIERROS PLANOS Y CORRUGADOS</t>
        </is>
      </c>
      <c r="D176" s="22" t="n">
        <v>472</v>
      </c>
      <c r="E176" s="19" t="n">
        <v>3260254.86</v>
      </c>
      <c r="F176" s="19" t="n">
        <v>1191024.15</v>
      </c>
      <c r="G176" s="20" t="n">
        <v>0.365316</v>
      </c>
      <c r="H176" t="inlineStr">
        <is>
          <t>A</t>
        </is>
      </c>
      <c r="I176" t="inlineStr">
        <is>
          <t>Medio</t>
        </is>
      </c>
      <c r="J176" s="17" t="inlineStr">
        <is>
          <t>A-Medio</t>
        </is>
      </c>
      <c r="K176" t="inlineStr">
        <is>
          <t>VACA LECHERA — buscar +2-3 puntos de margen sin perder volumen</t>
        </is>
      </c>
    </row>
    <row r="177">
      <c r="A177" t="inlineStr">
        <is>
          <t>12</t>
        </is>
      </c>
      <c r="B177" t="inlineStr">
        <is>
          <t>VARILLA DEFORMADA 1/2 N4</t>
        </is>
      </c>
      <c r="C177" t="inlineStr">
        <is>
          <t>TUBERIA INDUSTRIAL, HIERROS PLANOS Y CORRUGADOS</t>
        </is>
      </c>
      <c r="D177" s="22" t="n">
        <v>1337</v>
      </c>
      <c r="E177" s="19" t="n">
        <v>3257810.98</v>
      </c>
      <c r="F177" s="19" t="n">
        <v>508086.12</v>
      </c>
      <c r="G177" s="20" t="n">
        <v>0.155959</v>
      </c>
      <c r="H177" t="inlineStr">
        <is>
          <t>A</t>
        </is>
      </c>
      <c r="I177" t="inlineStr">
        <is>
          <t>Bajo</t>
        </is>
      </c>
      <c r="J177" s="17" t="inlineStr">
        <is>
          <t>A-Bajo</t>
        </is>
      </c>
      <c r="K177" t="inlineStr">
        <is>
          <t>REVISAR YA — alto volumen + margen flaco = plata en la mesa</t>
        </is>
      </c>
    </row>
    <row r="178">
      <c r="A178" t="inlineStr">
        <is>
          <t>351100300991410</t>
        </is>
      </c>
      <c r="B178" t="inlineStr">
        <is>
          <t>TABLILLA PVC LAMINADA TLS-007 ROMA PAQUETE 10U 11.9M2 20cmx5.95m</t>
        </is>
      </c>
      <c r="C178" t="inlineStr">
        <is>
          <t>IMPORTACION TABLILLA, CORNISAS, UNIONES</t>
        </is>
      </c>
      <c r="D178" s="22" t="n">
        <v>95</v>
      </c>
      <c r="E178" s="19" t="n">
        <v>3245061.59</v>
      </c>
      <c r="F178" s="19" t="n">
        <v>1265829.3</v>
      </c>
      <c r="G178" s="20" t="n">
        <v>0.390079</v>
      </c>
      <c r="H178" t="inlineStr">
        <is>
          <t>A</t>
        </is>
      </c>
      <c r="I178" t="inlineStr">
        <is>
          <t>Medio</t>
        </is>
      </c>
      <c r="J178" s="17" t="inlineStr">
        <is>
          <t>A-Medio</t>
        </is>
      </c>
      <c r="K178" t="inlineStr">
        <is>
          <t>VACA LECHERA — buscar +2-3 puntos de margen sin perder volumen</t>
        </is>
      </c>
    </row>
    <row r="179">
      <c r="A179" t="inlineStr">
        <is>
          <t>10140005</t>
        </is>
      </c>
      <c r="B179" t="inlineStr">
        <is>
          <t>TUBO ESTRUCT. RECTANGULAR 2X4 1.50MM GALVANIZADO</t>
        </is>
      </c>
      <c r="C179" t="inlineStr">
        <is>
          <t>TUBERIA ESTRUCTURAL</t>
        </is>
      </c>
      <c r="D179" s="22" t="n">
        <v>272</v>
      </c>
      <c r="E179" s="19" t="n">
        <v>3203759.29</v>
      </c>
      <c r="F179" s="19" t="n">
        <v>511748.67</v>
      </c>
      <c r="G179" s="20" t="n">
        <v>0.159734</v>
      </c>
      <c r="H179" t="inlineStr">
        <is>
          <t>A</t>
        </is>
      </c>
      <c r="I179" t="inlineStr">
        <is>
          <t>Bajo</t>
        </is>
      </c>
      <c r="J179" s="17" t="inlineStr">
        <is>
          <t>A-Bajo</t>
        </is>
      </c>
      <c r="K179" t="inlineStr">
        <is>
          <t>REVISAR YA — alto volumen + margen flaco = plata en la mesa</t>
        </is>
      </c>
    </row>
    <row r="180">
      <c r="A180" t="inlineStr">
        <is>
          <t>351100300992680</t>
        </is>
      </c>
      <c r="B180" t="inlineStr">
        <is>
          <t>COMBO FREGADERO MAR-10 50CM X 40CM X 22CM GRIS PLOMO GRIS + CACHERA DIAMANTE GRIS PLOMO</t>
        </is>
      </c>
      <c r="C180" t="inlineStr">
        <is>
          <t>GRIFERIA - ACC. BAÑO Y COCINA</t>
        </is>
      </c>
      <c r="D180" s="22" t="n">
        <v>72</v>
      </c>
      <c r="E180" s="19" t="n">
        <v>3182300.9</v>
      </c>
      <c r="F180" s="19" t="n">
        <v>1105275.14</v>
      </c>
      <c r="G180" s="20" t="n">
        <v>0.347319</v>
      </c>
      <c r="H180" t="inlineStr">
        <is>
          <t>A</t>
        </is>
      </c>
      <c r="I180" t="inlineStr">
        <is>
          <t>Medio</t>
        </is>
      </c>
      <c r="J180" s="17" t="inlineStr">
        <is>
          <t>A-Medio</t>
        </is>
      </c>
      <c r="K180" t="inlineStr">
        <is>
          <t>VACA LECHERA — buscar +2-3 puntos de margen sin perder volumen</t>
        </is>
      </c>
    </row>
    <row r="181">
      <c r="A181" t="inlineStr">
        <is>
          <t>351100300990499</t>
        </is>
      </c>
      <c r="B181" t="inlineStr">
        <is>
          <t>INTACO REPELLO FINO BLANCO 40KG REPEMAX</t>
        </is>
      </c>
      <c r="C181" t="inlineStr">
        <is>
          <t>MORTEROS, CEMENTOS</t>
        </is>
      </c>
      <c r="D181" s="22" t="n">
        <v>476</v>
      </c>
      <c r="E181" s="19" t="n">
        <v>3181357.52</v>
      </c>
      <c r="F181" s="19" t="n">
        <v>657438.95</v>
      </c>
      <c r="G181" s="20" t="n">
        <v>0.206654</v>
      </c>
      <c r="H181" t="inlineStr">
        <is>
          <t>A</t>
        </is>
      </c>
      <c r="I181" t="inlineStr">
        <is>
          <t>Bajo</t>
        </is>
      </c>
      <c r="J181" s="17" t="inlineStr">
        <is>
          <t>A-Bajo</t>
        </is>
      </c>
      <c r="K181" t="inlineStr">
        <is>
          <t>REVISAR YA — alto volumen + margen flaco = plata en la mesa</t>
        </is>
      </c>
    </row>
    <row r="182">
      <c r="A182" t="inlineStr">
        <is>
          <t>351100300990132</t>
        </is>
      </c>
      <c r="B182" t="inlineStr">
        <is>
          <t>GRIS IMPERSA REPELLO FINO GRIS 40KG</t>
        </is>
      </c>
      <c r="C182" t="inlineStr">
        <is>
          <t>MORTEROS, CEMENTOS</t>
        </is>
      </c>
      <c r="D182" s="22" t="n">
        <v>750</v>
      </c>
      <c r="E182" s="19" t="n">
        <v>3174926.69</v>
      </c>
      <c r="F182" s="19" t="n">
        <v>610286.6899999999</v>
      </c>
      <c r="G182" s="20" t="n">
        <v>0.192221</v>
      </c>
      <c r="H182" t="inlineStr">
        <is>
          <t>A</t>
        </is>
      </c>
      <c r="I182" t="inlineStr">
        <is>
          <t>Bajo</t>
        </is>
      </c>
      <c r="J182" s="17" t="inlineStr">
        <is>
          <t>A-Bajo</t>
        </is>
      </c>
      <c r="K182" t="inlineStr">
        <is>
          <t>REVISAR YA — alto volumen + margen flaco = plata en la mesa</t>
        </is>
      </c>
    </row>
    <row r="183">
      <c r="A183" t="inlineStr">
        <is>
          <t>20160001</t>
        </is>
      </c>
      <c r="B183" t="inlineStr">
        <is>
          <t>PORCELANATO ANTILLA SKY 60X120 CAJA 1.44M2</t>
        </is>
      </c>
      <c r="C183" t="inlineStr">
        <is>
          <t>SIN CATEGORIA</t>
        </is>
      </c>
      <c r="D183" s="22" t="n">
        <v>334</v>
      </c>
      <c r="E183" s="19" t="n">
        <v>3165169.91</v>
      </c>
      <c r="F183" s="19" t="n">
        <v>647806.03</v>
      </c>
      <c r="G183" s="20" t="n">
        <v>0.204667</v>
      </c>
      <c r="H183" t="inlineStr">
        <is>
          <t>A</t>
        </is>
      </c>
      <c r="I183" t="inlineStr">
        <is>
          <t>Bajo</t>
        </is>
      </c>
      <c r="J183" s="17" t="inlineStr">
        <is>
          <t>A-Bajo</t>
        </is>
      </c>
      <c r="K183" t="inlineStr">
        <is>
          <t>REVISAR YA — alto volumen + margen flaco = plata en la mesa</t>
        </is>
      </c>
    </row>
    <row r="184">
      <c r="A184" t="inlineStr">
        <is>
          <t>9146</t>
        </is>
      </c>
      <c r="B184" t="inlineStr">
        <is>
          <t>TUBO PVC 4 COMPLETO 6MTS</t>
        </is>
      </c>
      <c r="C184" t="inlineStr">
        <is>
          <t>TUBERIA PVC, CANOAS Y ACCESORIOS</t>
        </is>
      </c>
      <c r="D184" s="22" t="n">
        <v>289</v>
      </c>
      <c r="E184" s="19" t="n">
        <v>3152729.9</v>
      </c>
      <c r="F184" s="19" t="n">
        <v>1628932.9</v>
      </c>
      <c r="G184" s="20" t="n">
        <v>0.516674</v>
      </c>
      <c r="H184" t="inlineStr">
        <is>
          <t>A</t>
        </is>
      </c>
      <c r="I184" t="inlineStr">
        <is>
          <t>Alto</t>
        </is>
      </c>
      <c r="J184" s="17" t="inlineStr">
        <is>
          <t>A-Alto</t>
        </is>
      </c>
      <c r="K184" t="inlineStr">
        <is>
          <t>ESTRELLA — proteger precio, asegurar stock, empujar en pauta</t>
        </is>
      </c>
    </row>
    <row r="185">
      <c r="A185" t="inlineStr">
        <is>
          <t>5321</t>
        </is>
      </c>
      <c r="B185" t="inlineStr">
        <is>
          <t>BOTAGUA ROJO 9x9</t>
        </is>
      </c>
      <c r="C185" t="inlineStr">
        <is>
          <t>BOTAGUAS, CUMBRERAS, CANOAS METALICAS</t>
        </is>
      </c>
      <c r="D185" s="22" t="n">
        <v>808</v>
      </c>
      <c r="E185" s="19" t="n">
        <v>3140197.93</v>
      </c>
      <c r="F185" s="19" t="n">
        <v>884577.9300000001</v>
      </c>
      <c r="G185" s="20" t="n">
        <v>0.281695</v>
      </c>
      <c r="H185" t="inlineStr">
        <is>
          <t>A</t>
        </is>
      </c>
      <c r="I185" t="inlineStr">
        <is>
          <t>Bajo</t>
        </is>
      </c>
      <c r="J185" s="17" t="inlineStr">
        <is>
          <t>A-Bajo</t>
        </is>
      </c>
      <c r="K185" t="inlineStr">
        <is>
          <t>REVISAR YA — alto volumen + margen flaco = plata en la mesa</t>
        </is>
      </c>
    </row>
    <row r="186">
      <c r="A186" t="inlineStr">
        <is>
          <t>73332</t>
        </is>
      </c>
      <c r="B186" t="inlineStr">
        <is>
          <t>LORENZETTI DUCHA SIN MANGUERA  MAXI 7537656</t>
        </is>
      </c>
      <c r="C186" t="inlineStr">
        <is>
          <t>FERRETERIA GENERAL</t>
        </is>
      </c>
      <c r="D186" s="22" t="n">
        <v>208</v>
      </c>
      <c r="E186" s="19" t="n">
        <v>3136419.04</v>
      </c>
      <c r="F186" s="19" t="n">
        <v>852699.58</v>
      </c>
      <c r="G186" s="20" t="n">
        <v>0.27187</v>
      </c>
      <c r="H186" t="inlineStr">
        <is>
          <t>A</t>
        </is>
      </c>
      <c r="I186" t="inlineStr">
        <is>
          <t>Bajo</t>
        </is>
      </c>
      <c r="J186" s="17" t="inlineStr">
        <is>
          <t>A-Bajo</t>
        </is>
      </c>
      <c r="K186" t="inlineStr">
        <is>
          <t>REVISAR YA — alto volumen + margen flaco = plata en la mesa</t>
        </is>
      </c>
    </row>
    <row r="187">
      <c r="A187" t="inlineStr">
        <is>
          <t>821732</t>
        </is>
      </c>
      <c r="B187" t="inlineStr">
        <is>
          <t>ZINC ESTRUCTURAL #28 3.66x1.07 VERDE 0.31MM</t>
        </is>
      </c>
      <c r="C187" t="inlineStr">
        <is>
          <t>TUBERIA INDUSTRIAL, HIERROS PLANOS Y CORRUGADOS</t>
        </is>
      </c>
      <c r="D187" s="22" t="n">
        <v>398</v>
      </c>
      <c r="E187" s="19" t="n">
        <v>3126248.65</v>
      </c>
      <c r="F187" s="19" t="n">
        <v>681246.29</v>
      </c>
      <c r="G187" s="20" t="n">
        <v>0.217912</v>
      </c>
      <c r="H187" t="inlineStr">
        <is>
          <t>A</t>
        </is>
      </c>
      <c r="I187" t="inlineStr">
        <is>
          <t>Bajo</t>
        </is>
      </c>
      <c r="J187" s="17" t="inlineStr">
        <is>
          <t>A-Bajo</t>
        </is>
      </c>
      <c r="K187" t="inlineStr">
        <is>
          <t>REVISAR YA — alto volumen + margen flaco = plata en la mesa</t>
        </is>
      </c>
    </row>
    <row r="188">
      <c r="A188" t="inlineStr">
        <is>
          <t>5352</t>
        </is>
      </c>
      <c r="B188" t="inlineStr">
        <is>
          <t>TRACK 3 X 3.05 CALIBRE 20</t>
        </is>
      </c>
      <c r="C188" t="inlineStr">
        <is>
          <t>LAMINAS Y PERFILERIA LIVIANA</t>
        </is>
      </c>
      <c r="D188" s="22" t="n">
        <v>2059</v>
      </c>
      <c r="E188" s="19" t="n">
        <v>3115282.18</v>
      </c>
      <c r="F188" s="19" t="n">
        <v>891972.28</v>
      </c>
      <c r="G188" s="20" t="n">
        <v>0.286322</v>
      </c>
      <c r="H188" t="inlineStr">
        <is>
          <t>A</t>
        </is>
      </c>
      <c r="I188" t="inlineStr">
        <is>
          <t>Bajo</t>
        </is>
      </c>
      <c r="J188" s="17" t="inlineStr">
        <is>
          <t>A-Bajo</t>
        </is>
      </c>
      <c r="K188" t="inlineStr">
        <is>
          <t>REVISAR YA — alto volumen + margen flaco = plata en la mesa</t>
        </is>
      </c>
    </row>
    <row r="189">
      <c r="A189" t="inlineStr">
        <is>
          <t>591</t>
        </is>
      </c>
      <c r="B189" t="inlineStr">
        <is>
          <t>LAMINA JORDOMEX 1/2 N16 122X244 1.5MM</t>
        </is>
      </c>
      <c r="C189" t="inlineStr">
        <is>
          <t>TUBERIA INDUSTRIAL, HIERROS PLANOS Y CORRUGADOS</t>
        </is>
      </c>
      <c r="D189" s="22" t="n">
        <v>318</v>
      </c>
      <c r="E189" s="19" t="n">
        <v>3108736.77</v>
      </c>
      <c r="F189" s="19" t="n">
        <v>898096.77</v>
      </c>
      <c r="G189" s="20" t="n">
        <v>0.288894</v>
      </c>
      <c r="H189" t="inlineStr">
        <is>
          <t>A</t>
        </is>
      </c>
      <c r="I189" t="inlineStr">
        <is>
          <t>Bajo</t>
        </is>
      </c>
      <c r="J189" s="17" t="inlineStr">
        <is>
          <t>A-Bajo</t>
        </is>
      </c>
      <c r="K189" t="inlineStr">
        <is>
          <t>REVISAR YA — alto volumen + margen flaco = plata en la mesa</t>
        </is>
      </c>
    </row>
    <row r="190">
      <c r="A190" t="inlineStr">
        <is>
          <t>351100300992589</t>
        </is>
      </c>
      <c r="B190" t="inlineStr">
        <is>
          <t>PANEL PVC FLAT MONTEVERDE CIELOS Y PAREDES 30CM X 2.90M X 8MM MELINA 5 CANALES</t>
        </is>
      </c>
      <c r="C190" t="inlineStr">
        <is>
          <t>SIN CATEGORIA</t>
        </is>
      </c>
      <c r="D190" s="22" t="n">
        <v>785</v>
      </c>
      <c r="E190" s="19" t="n">
        <v>3107046.02</v>
      </c>
      <c r="F190" s="19" t="n">
        <v>991471.02</v>
      </c>
      <c r="G190" s="20" t="n">
        <v>0.319104</v>
      </c>
      <c r="H190" t="inlineStr">
        <is>
          <t>A</t>
        </is>
      </c>
      <c r="I190" t="inlineStr">
        <is>
          <t>Medio</t>
        </is>
      </c>
      <c r="J190" s="17" t="inlineStr">
        <is>
          <t>A-Medio</t>
        </is>
      </c>
      <c r="K190" t="inlineStr">
        <is>
          <t>VACA LECHERA — buscar +2-3 puntos de margen sin perder volumen</t>
        </is>
      </c>
    </row>
    <row r="191">
      <c r="A191" t="inlineStr">
        <is>
          <t>351100300991412</t>
        </is>
      </c>
      <c r="B191" t="inlineStr">
        <is>
          <t>CORNISA LAMINADA TLS-001 BLANCA MATE 5.95M</t>
        </is>
      </c>
      <c r="C191" t="inlineStr">
        <is>
          <t>IMPORTACION TABLILLA, CORNISAS, UNIONES</t>
        </is>
      </c>
      <c r="D191" s="22" t="n">
        <v>1053</v>
      </c>
      <c r="E191" s="19" t="n">
        <v>3097761.5</v>
      </c>
      <c r="F191" s="19" t="n">
        <v>1825786.84</v>
      </c>
      <c r="G191" s="20" t="n">
        <v>0.5893889999999999</v>
      </c>
      <c r="H191" t="inlineStr">
        <is>
          <t>A</t>
        </is>
      </c>
      <c r="I191" t="inlineStr">
        <is>
          <t>Alto</t>
        </is>
      </c>
      <c r="J191" s="17" t="inlineStr">
        <is>
          <t>A-Alto</t>
        </is>
      </c>
      <c r="K191" t="inlineStr">
        <is>
          <t>ESTRELLA — proteger precio, asegurar stock, empujar en pauta</t>
        </is>
      </c>
    </row>
    <row r="192">
      <c r="A192" t="inlineStr">
        <is>
          <t>351100300992511</t>
        </is>
      </c>
      <c r="B192" t="inlineStr">
        <is>
          <t>LAMINA NUEVA TEC ARTICO KSJ23329 1.22 X. 2.44M 5MM MATE FIBRA BAMBU CARBON PVC IMITACION PIEDRA</t>
        </is>
      </c>
      <c r="C192" t="inlineStr">
        <is>
          <t>SIN CATEGORIA</t>
        </is>
      </c>
      <c r="D192" s="22" t="n">
        <v>208</v>
      </c>
      <c r="E192" s="19" t="n">
        <v>3080495.57</v>
      </c>
      <c r="F192" s="19" t="n">
        <v>907571.6</v>
      </c>
      <c r="G192" s="20" t="n">
        <v>0.294619</v>
      </c>
      <c r="H192" t="inlineStr">
        <is>
          <t>A</t>
        </is>
      </c>
      <c r="I192" t="inlineStr">
        <is>
          <t>Bajo</t>
        </is>
      </c>
      <c r="J192" s="17" t="inlineStr">
        <is>
          <t>A-Bajo</t>
        </is>
      </c>
      <c r="K192" t="inlineStr">
        <is>
          <t>REVISAR YA — alto volumen + margen flaco = plata en la mesa</t>
        </is>
      </c>
    </row>
    <row r="193">
      <c r="A193" t="inlineStr">
        <is>
          <t>351100300992066</t>
        </is>
      </c>
      <c r="B193" t="inlineStr">
        <is>
          <t>$$ INODORO ECO BLANCO 4.8L 2 PIEZAS MANIJA TRBL</t>
        </is>
      </c>
      <c r="C193" t="inlineStr">
        <is>
          <t>LOZA SANITARIA</t>
        </is>
      </c>
      <c r="D193" s="22" t="n">
        <v>102</v>
      </c>
      <c r="E193" s="19" t="n">
        <v>3076738.73</v>
      </c>
      <c r="F193" s="19" t="n">
        <v>730738.73</v>
      </c>
      <c r="G193" s="20" t="n">
        <v>0.237504</v>
      </c>
      <c r="H193" t="inlineStr">
        <is>
          <t>A</t>
        </is>
      </c>
      <c r="I193" t="inlineStr">
        <is>
          <t>Bajo</t>
        </is>
      </c>
      <c r="J193" s="17" t="inlineStr">
        <is>
          <t>A-Bajo</t>
        </is>
      </c>
      <c r="K193" t="inlineStr">
        <is>
          <t>REVISAR YA — alto volumen + margen flaco = plata en la mesa</t>
        </is>
      </c>
    </row>
    <row r="194">
      <c r="A194" t="inlineStr">
        <is>
          <t>71072</t>
        </is>
      </c>
      <c r="B194" t="inlineStr">
        <is>
          <t>SOLDADURA  LINCOLN 3/32</t>
        </is>
      </c>
      <c r="C194" t="inlineStr">
        <is>
          <t>TUBERIA INDUSTRIAL, HIERROS PLANOS Y CORRUGADOS</t>
        </is>
      </c>
      <c r="D194" s="22" t="n">
        <v>887</v>
      </c>
      <c r="E194" s="19" t="n">
        <v>3067572.02</v>
      </c>
      <c r="F194" s="19" t="n">
        <v>984092.3199999999</v>
      </c>
      <c r="G194" s="20" t="n">
        <v>0.320805</v>
      </c>
      <c r="H194" t="inlineStr">
        <is>
          <t>A</t>
        </is>
      </c>
      <c r="I194" t="inlineStr">
        <is>
          <t>Medio</t>
        </is>
      </c>
      <c r="J194" s="17" t="inlineStr">
        <is>
          <t>A-Medio</t>
        </is>
      </c>
      <c r="K194" t="inlineStr">
        <is>
          <t>VACA LECHERA — buscar +2-3 puntos de margen sin perder volumen</t>
        </is>
      </c>
    </row>
    <row r="195">
      <c r="A195" t="inlineStr">
        <is>
          <t>530</t>
        </is>
      </c>
      <c r="B195" t="inlineStr">
        <is>
          <t>LAMINA ZINC LISO #28   0.92X1.83</t>
        </is>
      </c>
      <c r="C195" t="inlineStr">
        <is>
          <t>TUBERIA INDUSTRIAL, HIERROS PLANOS Y CORRUGADOS</t>
        </is>
      </c>
      <c r="D195" s="22" t="n">
        <v>717</v>
      </c>
      <c r="E195" s="19" t="n">
        <v>3065406.3</v>
      </c>
      <c r="F195" s="19" t="n">
        <v>1037582.3</v>
      </c>
      <c r="G195" s="20" t="n">
        <v>0.338481</v>
      </c>
      <c r="H195" t="inlineStr">
        <is>
          <t>A</t>
        </is>
      </c>
      <c r="I195" t="inlineStr">
        <is>
          <t>Medio</t>
        </is>
      </c>
      <c r="J195" s="17" t="inlineStr">
        <is>
          <t>A-Medio</t>
        </is>
      </c>
      <c r="K195" t="inlineStr">
        <is>
          <t>VACA LECHERA — buscar +2-3 puntos de margen sin perder volumen</t>
        </is>
      </c>
    </row>
    <row r="196">
      <c r="A196" t="inlineStr">
        <is>
          <t>351100300992484</t>
        </is>
      </c>
      <c r="B196" t="inlineStr">
        <is>
          <t>FREGADERO DUBAI GRIS PLOMO 1M X 46CM</t>
        </is>
      </c>
      <c r="C196" t="inlineStr">
        <is>
          <t>IMPORTACION FREGADEROS</t>
        </is>
      </c>
      <c r="D196" s="22" t="n">
        <v>15</v>
      </c>
      <c r="E196" s="19" t="n">
        <v>3051382.11</v>
      </c>
      <c r="F196" s="19" t="n">
        <v>910901.61</v>
      </c>
      <c r="G196" s="20" t="n">
        <v>0.298521</v>
      </c>
      <c r="H196" t="inlineStr">
        <is>
          <t>A</t>
        </is>
      </c>
      <c r="I196" t="inlineStr">
        <is>
          <t>Bajo</t>
        </is>
      </c>
      <c r="J196" s="17" t="inlineStr">
        <is>
          <t>A-Bajo</t>
        </is>
      </c>
      <c r="K196" t="inlineStr">
        <is>
          <t>REVISAR YA — alto volumen + margen flaco = plata en la mesa</t>
        </is>
      </c>
    </row>
    <row r="197">
      <c r="A197" t="inlineStr">
        <is>
          <t>158964</t>
        </is>
      </c>
      <c r="B197" t="inlineStr">
        <is>
          <t>CALENTADOR DE PASO THERMO MAX ELECTRIXO 10KW - 8KW  240 V</t>
        </is>
      </c>
      <c r="C197" t="inlineStr">
        <is>
          <t>FERRETERIA GENERAL</t>
        </is>
      </c>
      <c r="D197" s="22" t="n">
        <v>28</v>
      </c>
      <c r="E197" s="19" t="n">
        <v>3023521.98</v>
      </c>
      <c r="F197" s="19" t="n">
        <v>775072.77</v>
      </c>
      <c r="G197" s="20" t="n">
        <v>0.256348</v>
      </c>
      <c r="H197" t="inlineStr">
        <is>
          <t>A</t>
        </is>
      </c>
      <c r="I197" t="inlineStr">
        <is>
          <t>Bajo</t>
        </is>
      </c>
      <c r="J197" s="17" t="inlineStr">
        <is>
          <t>A-Bajo</t>
        </is>
      </c>
      <c r="K197" t="inlineStr">
        <is>
          <t>REVISAR YA — alto volumen + margen flaco = plata en la mesa</t>
        </is>
      </c>
    </row>
    <row r="198">
      <c r="A198" t="inlineStr">
        <is>
          <t>20160011</t>
        </is>
      </c>
      <c r="B198" t="inlineStr">
        <is>
          <t>PORCELANATO PULIDO BIANCO LONDON 60X120 CAJA 1.44M2</t>
        </is>
      </c>
      <c r="C198" t="inlineStr">
        <is>
          <t>SIN CATEGORIA</t>
        </is>
      </c>
      <c r="D198" s="22" t="n">
        <v>314</v>
      </c>
      <c r="E198" s="19" t="n">
        <v>3013132.33</v>
      </c>
      <c r="F198" s="19" t="n">
        <v>646508.8</v>
      </c>
      <c r="G198" s="20" t="n">
        <v>0.214564</v>
      </c>
      <c r="H198" t="inlineStr">
        <is>
          <t>A</t>
        </is>
      </c>
      <c r="I198" t="inlineStr">
        <is>
          <t>Bajo</t>
        </is>
      </c>
      <c r="J198" s="17" t="inlineStr">
        <is>
          <t>A-Bajo</t>
        </is>
      </c>
      <c r="K198" t="inlineStr">
        <is>
          <t>REVISAR YA — alto volumen + margen flaco = plata en la mesa</t>
        </is>
      </c>
    </row>
    <row r="199">
      <c r="A199" t="inlineStr">
        <is>
          <t>799868</t>
        </is>
      </c>
      <c r="B199" t="inlineStr">
        <is>
          <t>LAMINA NUEVA TEC SENDA ARENA TEXTURIZA HC88217-2 1.22 X. 2.44M 5MM MATE FIBRA BAMBU CARBON IMITACION</t>
        </is>
      </c>
      <c r="C199" t="inlineStr">
        <is>
          <t>IMPORTACION LAMINA PVC, BAMBU, ACC</t>
        </is>
      </c>
      <c r="D199" s="22" t="n">
        <v>195</v>
      </c>
      <c r="E199" s="19" t="n">
        <v>3009845.13</v>
      </c>
      <c r="F199" s="19" t="n">
        <v>1603404.93</v>
      </c>
      <c r="G199" s="20" t="n">
        <v>0.53272</v>
      </c>
      <c r="H199" t="inlineStr">
        <is>
          <t>A</t>
        </is>
      </c>
      <c r="I199" t="inlineStr">
        <is>
          <t>Alto</t>
        </is>
      </c>
      <c r="J199" s="17" t="inlineStr">
        <is>
          <t>A-Alto</t>
        </is>
      </c>
      <c r="K199" t="inlineStr">
        <is>
          <t>ESTRELLA — proteger precio, asegurar stock, empujar en pauta</t>
        </is>
      </c>
    </row>
    <row r="200">
      <c r="A200" t="inlineStr">
        <is>
          <t>351100300991973</t>
        </is>
      </c>
      <c r="B200" t="inlineStr">
        <is>
          <t>PANEL ACUSTICO 60CM X 2.90M EOLO K6350Q ABSORCION DE SONIDO Y ECO ACANALADO</t>
        </is>
      </c>
      <c r="C200" t="inlineStr">
        <is>
          <t>SIN CATEGORIA</t>
        </is>
      </c>
      <c r="D200" s="22" t="n">
        <v>120</v>
      </c>
      <c r="E200" s="19" t="n">
        <v>3004119.03</v>
      </c>
      <c r="F200" s="19" t="n">
        <v>853842.0699999999</v>
      </c>
      <c r="G200" s="20" t="n">
        <v>0.284224</v>
      </c>
      <c r="H200" t="inlineStr">
        <is>
          <t>A</t>
        </is>
      </c>
      <c r="I200" t="inlineStr">
        <is>
          <t>Bajo</t>
        </is>
      </c>
      <c r="J200" s="17" t="inlineStr">
        <is>
          <t>A-Bajo</t>
        </is>
      </c>
      <c r="K200" t="inlineStr">
        <is>
          <t>REVISAR YA — alto volumen + margen flaco = plata en la mesa</t>
        </is>
      </c>
    </row>
    <row r="201">
      <c r="A201" t="inlineStr">
        <is>
          <t>351100300992028</t>
        </is>
      </c>
      <c r="B201" t="inlineStr">
        <is>
          <t>AQUAFINA A-8045SET-EG SATIN 80X45 FREGADERO DIGITAL</t>
        </is>
      </c>
      <c r="C201" t="inlineStr">
        <is>
          <t>GRIFERIA - ACC. BAÑO Y COCINA</t>
        </is>
      </c>
      <c r="D201" s="22" t="n">
        <v>23</v>
      </c>
      <c r="E201" s="19" t="n">
        <v>3001070.8</v>
      </c>
      <c r="F201" s="19" t="n">
        <v>802585.3199999999</v>
      </c>
      <c r="G201" s="20" t="n">
        <v>0.267433</v>
      </c>
      <c r="H201" t="inlineStr">
        <is>
          <t>A</t>
        </is>
      </c>
      <c r="I201" t="inlineStr">
        <is>
          <t>Bajo</t>
        </is>
      </c>
      <c r="J201" s="17" t="inlineStr">
        <is>
          <t>A-Bajo</t>
        </is>
      </c>
      <c r="K201" t="inlineStr">
        <is>
          <t>REVISAR YA — alto volumen + margen flaco = plata en la mesa</t>
        </is>
      </c>
    </row>
    <row r="202">
      <c r="A202" t="inlineStr">
        <is>
          <t>351100300992906</t>
        </is>
      </c>
      <c r="B202" t="inlineStr">
        <is>
          <t>ZINC #26 1.07 X 3.66 ROJO #26 ONDULADO 0.40MM MCP</t>
        </is>
      </c>
      <c r="C202" t="inlineStr">
        <is>
          <t>ACEROS</t>
        </is>
      </c>
      <c r="D202" s="22" t="n">
        <v>340</v>
      </c>
      <c r="E202" s="19" t="n">
        <v>2996602.96</v>
      </c>
      <c r="F202" s="19" t="n">
        <v>617932.36</v>
      </c>
      <c r="G202" s="20" t="n">
        <v>0.206211</v>
      </c>
      <c r="H202" t="inlineStr">
        <is>
          <t>A</t>
        </is>
      </c>
      <c r="I202" t="inlineStr">
        <is>
          <t>Bajo</t>
        </is>
      </c>
      <c r="J202" s="17" t="inlineStr">
        <is>
          <t>A-Bajo</t>
        </is>
      </c>
      <c r="K202" t="inlineStr">
        <is>
          <t>REVISAR YA — alto volumen + margen flaco = plata en la mesa</t>
        </is>
      </c>
    </row>
    <row r="203">
      <c r="A203" t="inlineStr">
        <is>
          <t>351100300991454</t>
        </is>
      </c>
      <c r="B203" t="inlineStr">
        <is>
          <t>KIT MUEBLE BLANCO + LAVATORIO BOWL + GRIFERIA + DESAGUE + ABASTO MAYIST 44CM X 44CM X 80CM</t>
        </is>
      </c>
      <c r="C203" t="inlineStr">
        <is>
          <t>LOZA SANITARIA</t>
        </is>
      </c>
      <c r="D203" s="22" t="n">
        <v>44</v>
      </c>
      <c r="E203" s="19" t="n">
        <v>2946942.48</v>
      </c>
      <c r="F203" s="19" t="n">
        <v>781538.5699999999</v>
      </c>
      <c r="G203" s="20" t="n">
        <v>0.265203</v>
      </c>
      <c r="H203" t="inlineStr">
        <is>
          <t>A</t>
        </is>
      </c>
      <c r="I203" t="inlineStr">
        <is>
          <t>Bajo</t>
        </is>
      </c>
      <c r="J203" s="17" t="inlineStr">
        <is>
          <t>A-Bajo</t>
        </is>
      </c>
      <c r="K203" t="inlineStr">
        <is>
          <t>REVISAR YA — alto volumen + margen flaco = plata en la mesa</t>
        </is>
      </c>
    </row>
    <row r="204">
      <c r="A204" t="inlineStr">
        <is>
          <t>10140006</t>
        </is>
      </c>
      <c r="B204" t="inlineStr">
        <is>
          <t>TUBO ESTRUCT. RECTANGULAR 2X4 1.80MM GALVANIZADO</t>
        </is>
      </c>
      <c r="C204" t="inlineStr">
        <is>
          <t>TUBERIA ESTRUCTURAL</t>
        </is>
      </c>
      <c r="D204" s="22" t="n">
        <v>210</v>
      </c>
      <c r="E204" s="19" t="n">
        <v>2938434.52</v>
      </c>
      <c r="F204" s="19" t="n">
        <v>507609.52</v>
      </c>
      <c r="G204" s="20" t="n">
        <v>0.172748</v>
      </c>
      <c r="H204" t="inlineStr">
        <is>
          <t>A</t>
        </is>
      </c>
      <c r="I204" t="inlineStr">
        <is>
          <t>Bajo</t>
        </is>
      </c>
      <c r="J204" s="17" t="inlineStr">
        <is>
          <t>A-Bajo</t>
        </is>
      </c>
      <c r="K204" t="inlineStr">
        <is>
          <t>REVISAR YA — alto volumen + margen flaco = plata en la mesa</t>
        </is>
      </c>
    </row>
    <row r="205">
      <c r="A205" t="inlineStr">
        <is>
          <t>351100300992034</t>
        </is>
      </c>
      <c r="B205" t="inlineStr">
        <is>
          <t>LAMINA PVC PM01-M CARRARA MATE TEXTURIZADA 1.22X2.44 3MM IMITACION PIEDRA NATURAL</t>
        </is>
      </c>
      <c r="C205" t="inlineStr">
        <is>
          <t>LAMINA PVC, BAMBU, ACC</t>
        </is>
      </c>
      <c r="D205" s="22" t="n">
        <v>181</v>
      </c>
      <c r="E205" s="19" t="n">
        <v>2929746.36</v>
      </c>
      <c r="F205" s="19" t="n">
        <v>1029166.36</v>
      </c>
      <c r="G205" s="20" t="n">
        <v>0.351282</v>
      </c>
      <c r="H205" t="inlineStr">
        <is>
          <t>A</t>
        </is>
      </c>
      <c r="I205" t="inlineStr">
        <is>
          <t>Medio</t>
        </is>
      </c>
      <c r="J205" s="17" t="inlineStr">
        <is>
          <t>A-Medio</t>
        </is>
      </c>
      <c r="K205" t="inlineStr">
        <is>
          <t>VACA LECHERA — buscar +2-3 puntos de margen sin perder volumen</t>
        </is>
      </c>
    </row>
    <row r="206">
      <c r="A206" t="inlineStr">
        <is>
          <t>351100300992080</t>
        </is>
      </c>
      <c r="B206" t="inlineStr">
        <is>
          <t>TOTAL COMBO 9 PCS TALADRO+PISTIMPACTO+SIERR CIRC+SOPLADORA+LIJADORA+ROTOMAR+ESMERILA UTCKLI20983</t>
        </is>
      </c>
      <c r="C206" t="inlineStr">
        <is>
          <t>SIN CATEGORIA</t>
        </is>
      </c>
      <c r="D206" s="22" t="n">
        <v>16</v>
      </c>
      <c r="E206" s="19" t="n">
        <v>2928252.31</v>
      </c>
      <c r="F206" s="19" t="n">
        <v>629803.0699999999</v>
      </c>
      <c r="G206" s="20" t="n">
        <v>0.215078</v>
      </c>
      <c r="H206" t="inlineStr">
        <is>
          <t>A</t>
        </is>
      </c>
      <c r="I206" t="inlineStr">
        <is>
          <t>Bajo</t>
        </is>
      </c>
      <c r="J206" s="17" t="inlineStr">
        <is>
          <t>A-Bajo</t>
        </is>
      </c>
      <c r="K206" t="inlineStr">
        <is>
          <t>REVISAR YA — alto volumen + margen flaco = plata en la mesa</t>
        </is>
      </c>
    </row>
    <row r="207">
      <c r="A207" t="inlineStr">
        <is>
          <t>351100300992793</t>
        </is>
      </c>
      <c r="B207" t="inlineStr">
        <is>
          <t>PANEL ACUSTICO 60CM X 2.70M P22 CORONEL ABSORCION DE SONIDO Y ECO ACANALADO</t>
        </is>
      </c>
      <c r="C207" t="inlineStr">
        <is>
          <t>IMPORTACION PANEL ACANALADO INTERIOR</t>
        </is>
      </c>
      <c r="D207" s="22" t="n">
        <v>148</v>
      </c>
      <c r="E207" s="19" t="n">
        <v>2924800.88</v>
      </c>
      <c r="F207" s="19" t="n">
        <v>1451176.35</v>
      </c>
      <c r="G207" s="20" t="n">
        <v>0.496162</v>
      </c>
      <c r="H207" t="inlineStr">
        <is>
          <t>A</t>
        </is>
      </c>
      <c r="I207" t="inlineStr">
        <is>
          <t>Alto</t>
        </is>
      </c>
      <c r="J207" s="17" t="inlineStr">
        <is>
          <t>A-Alto</t>
        </is>
      </c>
      <c r="K207" t="inlineStr">
        <is>
          <t>ESTRELLA — proteger precio, asegurar stock, empujar en pauta</t>
        </is>
      </c>
    </row>
    <row r="208">
      <c r="A208" t="inlineStr">
        <is>
          <t>10140004</t>
        </is>
      </c>
      <c r="B208" t="inlineStr">
        <is>
          <t>TUBO ESTRUCT. RECTANGULAR 2X3 1.50MM GALVANIZADO</t>
        </is>
      </c>
      <c r="C208" t="inlineStr">
        <is>
          <t>TUBERIA ESTRUCTURAL</t>
        </is>
      </c>
      <c r="D208" s="22" t="n">
        <v>292</v>
      </c>
      <c r="E208" s="19" t="n">
        <v>2908161.26</v>
      </c>
      <c r="F208" s="19" t="n">
        <v>515533.78</v>
      </c>
      <c r="G208" s="20" t="n">
        <v>0.177271</v>
      </c>
      <c r="H208" t="inlineStr">
        <is>
          <t>A</t>
        </is>
      </c>
      <c r="I208" t="inlineStr">
        <is>
          <t>Bajo</t>
        </is>
      </c>
      <c r="J208" s="17" t="inlineStr">
        <is>
          <t>A-Bajo</t>
        </is>
      </c>
      <c r="K208" t="inlineStr">
        <is>
          <t>REVISAR YA — alto volumen + margen flaco = plata en la mesa</t>
        </is>
      </c>
    </row>
    <row r="209">
      <c r="A209" t="inlineStr">
        <is>
          <t>101153</t>
        </is>
      </c>
      <c r="B209" t="inlineStr">
        <is>
          <t>IMPERSA REPELLO GRUESO 40KG</t>
        </is>
      </c>
      <c r="C209" t="inlineStr">
        <is>
          <t>MORTEROS, CEMENTOS</t>
        </is>
      </c>
      <c r="D209" s="22" t="n">
        <v>812</v>
      </c>
      <c r="E209" s="19" t="n">
        <v>2905618.96</v>
      </c>
      <c r="F209" s="19" t="n">
        <v>573165.2</v>
      </c>
      <c r="G209" s="20" t="n">
        <v>0.197261</v>
      </c>
      <c r="H209" t="inlineStr">
        <is>
          <t>A</t>
        </is>
      </c>
      <c r="I209" t="inlineStr">
        <is>
          <t>Bajo</t>
        </is>
      </c>
      <c r="J209" s="17" t="inlineStr">
        <is>
          <t>A-Bajo</t>
        </is>
      </c>
      <c r="K209" t="inlineStr">
        <is>
          <t>REVISAR YA — alto volumen + margen flaco = plata en la mesa</t>
        </is>
      </c>
    </row>
    <row r="210">
      <c r="A210" t="inlineStr">
        <is>
          <t>351100300991974</t>
        </is>
      </c>
      <c r="B210" t="inlineStr">
        <is>
          <t>KIT MUEBLE MADERA CLARO + LAVATORIO BOWL + GRIFERIA + DESAGUE + ABASTO MAYIST 44CM X 44CM X 80CM</t>
        </is>
      </c>
      <c r="C210" t="inlineStr">
        <is>
          <t>LOZA SANITARIA</t>
        </is>
      </c>
      <c r="D210" s="22" t="n">
        <v>41</v>
      </c>
      <c r="E210" s="19" t="n">
        <v>2905309.03</v>
      </c>
      <c r="F210" s="19" t="n">
        <v>704592.51</v>
      </c>
      <c r="G210" s="20" t="n">
        <v>0.242519</v>
      </c>
      <c r="H210" t="inlineStr">
        <is>
          <t>A</t>
        </is>
      </c>
      <c r="I210" t="inlineStr">
        <is>
          <t>Bajo</t>
        </is>
      </c>
      <c r="J210" s="17" t="inlineStr">
        <is>
          <t>A-Bajo</t>
        </is>
      </c>
      <c r="K210" t="inlineStr">
        <is>
          <t>REVISAR YA — alto volumen + margen flaco = plata en la mesa</t>
        </is>
      </c>
    </row>
    <row r="211">
      <c r="A211" t="inlineStr">
        <is>
          <t>PINT-PA-0003</t>
        </is>
      </c>
      <c r="B211" t="inlineStr">
        <is>
          <t xml:space="preserve">CORONA DURA BLANCO OFERTA CUBETA </t>
        </is>
      </c>
      <c r="C211" t="inlineStr">
        <is>
          <t>PINTURA ACRILICA</t>
        </is>
      </c>
      <c r="D211" s="22" t="n">
        <v>162</v>
      </c>
      <c r="E211" s="19" t="n">
        <v>2857871.98</v>
      </c>
      <c r="F211" s="19" t="n">
        <v>1055576.48</v>
      </c>
      <c r="G211" s="20" t="n">
        <v>0.369358</v>
      </c>
      <c r="H211" t="inlineStr">
        <is>
          <t>A</t>
        </is>
      </c>
      <c r="I211" t="inlineStr">
        <is>
          <t>Medio</t>
        </is>
      </c>
      <c r="J211" s="17" t="inlineStr">
        <is>
          <t>A-Medio</t>
        </is>
      </c>
      <c r="K211" t="inlineStr">
        <is>
          <t>VACA LECHERA — buscar +2-3 puntos de margen sin perder volumen</t>
        </is>
      </c>
    </row>
    <row r="212">
      <c r="A212" t="inlineStr">
        <is>
          <t>351100300992412</t>
        </is>
      </c>
      <c r="B212" t="inlineStr">
        <is>
          <t>IRIS COMBO MUEBLE MADERA OSCURO + LAVATORIO + GRIFERIA + DESAGUE 45CM X 45 CM X 78CM</t>
        </is>
      </c>
      <c r="C212" t="inlineStr">
        <is>
          <t>LOZA SANITARIA</t>
        </is>
      </c>
      <c r="D212" s="22" t="n">
        <v>43</v>
      </c>
      <c r="E212" s="19" t="n">
        <v>2848141.59</v>
      </c>
      <c r="F212" s="19" t="n">
        <v>637855.59</v>
      </c>
      <c r="G212" s="20" t="n">
        <v>0.223955</v>
      </c>
      <c r="H212" t="inlineStr">
        <is>
          <t>A</t>
        </is>
      </c>
      <c r="I212" t="inlineStr">
        <is>
          <t>Bajo</t>
        </is>
      </c>
      <c r="J212" s="17" t="inlineStr">
        <is>
          <t>A-Bajo</t>
        </is>
      </c>
      <c r="K212" t="inlineStr">
        <is>
          <t>REVISAR YA — alto volumen + margen flaco = plata en la mesa</t>
        </is>
      </c>
    </row>
    <row r="213">
      <c r="A213" t="inlineStr">
        <is>
          <t>351100300991971</t>
        </is>
      </c>
      <c r="B213" t="inlineStr">
        <is>
          <t>PANEL ACUSTICO 60CM X 2.90M ARGOS 1640S ABSORCION DE SONIDO Y ECO ACANALADO</t>
        </is>
      </c>
      <c r="C213" t="inlineStr">
        <is>
          <t>SIN CATEGORIA</t>
        </is>
      </c>
      <c r="D213" s="22" t="n">
        <v>112</v>
      </c>
      <c r="E213" s="19" t="n">
        <v>2831730.97</v>
      </c>
      <c r="F213" s="19" t="n">
        <v>824758.92</v>
      </c>
      <c r="G213" s="20" t="n">
        <v>0.291256</v>
      </c>
      <c r="H213" t="inlineStr">
        <is>
          <t>A</t>
        </is>
      </c>
      <c r="I213" t="inlineStr">
        <is>
          <t>Bajo</t>
        </is>
      </c>
      <c r="J213" s="17" t="inlineStr">
        <is>
          <t>A-Bajo</t>
        </is>
      </c>
      <c r="K213" t="inlineStr">
        <is>
          <t>REVISAR YA — alto volumen + margen flaco = plata en la mesa</t>
        </is>
      </c>
    </row>
    <row r="214">
      <c r="A214" t="inlineStr">
        <is>
          <t>125</t>
        </is>
      </c>
      <c r="B214" t="inlineStr">
        <is>
          <t>IMPERMIX PEGA BLOQUE IMPERSA 40KG</t>
        </is>
      </c>
      <c r="C214" t="inlineStr">
        <is>
          <t>MORTEROS, CEMENTOS</t>
        </is>
      </c>
      <c r="D214" s="22" t="n">
        <v>855</v>
      </c>
      <c r="E214" s="19" t="n">
        <v>2822532.74</v>
      </c>
      <c r="F214" s="19" t="n">
        <v>565837.1899999999</v>
      </c>
      <c r="G214" s="20" t="n">
        <v>0.200471</v>
      </c>
      <c r="H214" t="inlineStr">
        <is>
          <t>A</t>
        </is>
      </c>
      <c r="I214" t="inlineStr">
        <is>
          <t>Bajo</t>
        </is>
      </c>
      <c r="J214" s="17" t="inlineStr">
        <is>
          <t>A-Bajo</t>
        </is>
      </c>
      <c r="K214" t="inlineStr">
        <is>
          <t>REVISAR YA — alto volumen + margen flaco = plata en la mesa</t>
        </is>
      </c>
    </row>
    <row r="215">
      <c r="A215" t="inlineStr">
        <is>
          <t>351100300991713</t>
        </is>
      </c>
      <c r="B215" t="inlineStr">
        <is>
          <t>DIAMOND ZT-2101A-60 GREY MUEBLE PATAS LAVATORIO 60X47X82CM + ESPEJO 55X11X65CM (NO INCLUYE GRIFERIA)</t>
        </is>
      </c>
      <c r="C215" t="inlineStr">
        <is>
          <t>SIN CATEGORIA</t>
        </is>
      </c>
      <c r="D215" s="22" t="n">
        <v>38</v>
      </c>
      <c r="E215" s="19" t="n">
        <v>2813325.72</v>
      </c>
      <c r="F215" s="19" t="n">
        <v>1252827.02</v>
      </c>
      <c r="G215" s="20" t="n">
        <v>0.445319</v>
      </c>
      <c r="H215" t="inlineStr">
        <is>
          <t>A</t>
        </is>
      </c>
      <c r="I215" t="inlineStr">
        <is>
          <t>Medio</t>
        </is>
      </c>
      <c r="J215" s="17" t="inlineStr">
        <is>
          <t>A-Medio</t>
        </is>
      </c>
      <c r="K215" t="inlineStr">
        <is>
          <t>VACA LECHERA — buscar +2-3 puntos de margen sin perder volumen</t>
        </is>
      </c>
    </row>
    <row r="216">
      <c r="A216" t="inlineStr">
        <is>
          <t>351100300992816</t>
        </is>
      </c>
      <c r="B216" t="inlineStr">
        <is>
          <t>PORCELANATO EXTRA GRANDE 80CM X 2.40M 15MM WHITE PEARL 1.92M2 BRILLANTE IDEAL PARA SOBRES</t>
        </is>
      </c>
      <c r="C216" t="inlineStr">
        <is>
          <t>PORCELANATO</t>
        </is>
      </c>
      <c r="D216" s="22" t="n">
        <v>46</v>
      </c>
      <c r="E216" s="19" t="n">
        <v>2805535.14</v>
      </c>
      <c r="F216" s="19" t="n">
        <v>1052308.16</v>
      </c>
      <c r="G216" s="20" t="n">
        <v>0.375083</v>
      </c>
      <c r="H216" t="inlineStr">
        <is>
          <t>A</t>
        </is>
      </c>
      <c r="I216" t="inlineStr">
        <is>
          <t>Medio</t>
        </is>
      </c>
      <c r="J216" s="17" t="inlineStr">
        <is>
          <t>A-Medio</t>
        </is>
      </c>
      <c r="K216" t="inlineStr">
        <is>
          <t>VACA LECHERA — buscar +2-3 puntos de margen sin perder volumen</t>
        </is>
      </c>
    </row>
    <row r="217">
      <c r="A217" t="inlineStr">
        <is>
          <t>PINT-IM-0009</t>
        </is>
      </c>
      <c r="B217" t="inlineStr">
        <is>
          <t>LANCO DRY COAT BLANCO/PASTEL MATE CUBETA DC480-2</t>
        </is>
      </c>
      <c r="C217" t="inlineStr">
        <is>
          <t>IMPERMEABILIZANTES</t>
        </is>
      </c>
      <c r="D217" s="22" t="n">
        <v>36</v>
      </c>
      <c r="E217" s="19" t="n">
        <v>2804552.09</v>
      </c>
      <c r="F217" s="19" t="n">
        <v>782262.09</v>
      </c>
      <c r="G217" s="20" t="n">
        <v>0.278926</v>
      </c>
      <c r="H217" t="inlineStr">
        <is>
          <t>A</t>
        </is>
      </c>
      <c r="I217" t="inlineStr">
        <is>
          <t>Bajo</t>
        </is>
      </c>
      <c r="J217" s="17" t="inlineStr">
        <is>
          <t>A-Bajo</t>
        </is>
      </c>
      <c r="K217" t="inlineStr">
        <is>
          <t>REVISAR YA — alto volumen + margen flaco = plata en la mesa</t>
        </is>
      </c>
    </row>
    <row r="218">
      <c r="A218" t="inlineStr">
        <is>
          <t>10180001</t>
        </is>
      </c>
      <c r="B218" t="inlineStr">
        <is>
          <t>PERLING TIPO C 2X3 0.95MM GALVANIZADO</t>
        </is>
      </c>
      <c r="C218" t="inlineStr">
        <is>
          <t>PERLING</t>
        </is>
      </c>
      <c r="D218" s="22" t="n">
        <v>691</v>
      </c>
      <c r="E218" s="19" t="n">
        <v>2799825.56</v>
      </c>
      <c r="F218" s="19" t="n">
        <v>381318.65</v>
      </c>
      <c r="G218" s="20" t="n">
        <v>0.136194</v>
      </c>
      <c r="H218" t="inlineStr">
        <is>
          <t>A</t>
        </is>
      </c>
      <c r="I218" t="inlineStr">
        <is>
          <t>Bajo</t>
        </is>
      </c>
      <c r="J218" s="17" t="inlineStr">
        <is>
          <t>A-Bajo</t>
        </is>
      </c>
      <c r="K218" t="inlineStr">
        <is>
          <t>REVISAR YA — alto volumen + margen flaco = plata en la mesa</t>
        </is>
      </c>
    </row>
    <row r="219">
      <c r="A219" t="inlineStr">
        <is>
          <t>351100300992158</t>
        </is>
      </c>
      <c r="B219" t="inlineStr">
        <is>
          <t>ACERO INOX COCINA GAS EMPOTRABLE 4 QUEMADORES 60CM ACERO INOXIDABLE PAE-604GA 48406</t>
        </is>
      </c>
      <c r="C219" t="inlineStr">
        <is>
          <t>HERRAMIENTA ELECTRICA</t>
        </is>
      </c>
      <c r="D219" s="22" t="n">
        <v>48</v>
      </c>
      <c r="E219" s="19" t="n">
        <v>2775297.44</v>
      </c>
      <c r="F219" s="19" t="n">
        <v>1092265.19</v>
      </c>
      <c r="G219" s="20" t="n">
        <v>0.3935669999999999</v>
      </c>
      <c r="H219" t="inlineStr">
        <is>
          <t>A</t>
        </is>
      </c>
      <c r="I219" t="inlineStr">
        <is>
          <t>Medio</t>
        </is>
      </c>
      <c r="J219" s="17" t="inlineStr">
        <is>
          <t>A-Medio</t>
        </is>
      </c>
      <c r="K219" t="inlineStr">
        <is>
          <t>VACA LECHERA — buscar +2-3 puntos de margen sin perder volumen</t>
        </is>
      </c>
    </row>
    <row r="220">
      <c r="A220" t="inlineStr">
        <is>
          <t>351100300991452</t>
        </is>
      </c>
      <c r="B220" t="inlineStr">
        <is>
          <t>DIAMOND MUEBLE LAVATORIO BREMEN  GREY 2207A-90 AEREO 90CM X 48CM X 49CM (NO INCLUYE GRIFERIA)</t>
        </is>
      </c>
      <c r="C220" t="inlineStr">
        <is>
          <t>IMPORTACION LOZA</t>
        </is>
      </c>
      <c r="D220" s="22" t="n">
        <v>32</v>
      </c>
      <c r="E220" s="19" t="n">
        <v>2755353.98</v>
      </c>
      <c r="F220" s="19" t="n">
        <v>1295818.98</v>
      </c>
      <c r="G220" s="20" t="n">
        <v>0.470291</v>
      </c>
      <c r="H220" t="inlineStr">
        <is>
          <t>A</t>
        </is>
      </c>
      <c r="I220" t="inlineStr">
        <is>
          <t>Alto</t>
        </is>
      </c>
      <c r="J220" s="17" t="inlineStr">
        <is>
          <t>A-Alto</t>
        </is>
      </c>
      <c r="K220" t="inlineStr">
        <is>
          <t>ESTRELLA — proteger precio, asegurar stock, empujar en pauta</t>
        </is>
      </c>
    </row>
    <row r="221">
      <c r="A221" t="inlineStr">
        <is>
          <t>351100300992794</t>
        </is>
      </c>
      <c r="B221" t="inlineStr">
        <is>
          <t>PANEL ACUSTICO 60CM X 2.70M P29 GRIS LIGHT ARBOR ABSORCION DE SONIDO Y ECO ACANALADO</t>
        </is>
      </c>
      <c r="C221" t="inlineStr">
        <is>
          <t>IMPORTACION PANEL ACANALADO INTERIOR</t>
        </is>
      </c>
      <c r="D221" s="22" t="n">
        <v>141</v>
      </c>
      <c r="E221" s="19" t="n">
        <v>2741814.16</v>
      </c>
      <c r="F221" s="19" t="n">
        <v>1337888.08</v>
      </c>
      <c r="G221" s="20" t="n">
        <v>0.487957</v>
      </c>
      <c r="H221" t="inlineStr">
        <is>
          <t>A</t>
        </is>
      </c>
      <c r="I221" t="inlineStr">
        <is>
          <t>Alto</t>
        </is>
      </c>
      <c r="J221" s="17" t="inlineStr">
        <is>
          <t>A-Alto</t>
        </is>
      </c>
      <c r="K221" t="inlineStr">
        <is>
          <t>ESTRELLA — proteger precio, asegurar stock, empujar en pauta</t>
        </is>
      </c>
    </row>
    <row r="222">
      <c r="A222" t="inlineStr">
        <is>
          <t>552</t>
        </is>
      </c>
      <c r="B222" t="inlineStr">
        <is>
          <t>TRACK 3 CANAL 3.05</t>
        </is>
      </c>
      <c r="C222" t="inlineStr">
        <is>
          <t>LAMINAS Y PERFILERIA LIVIANA</t>
        </is>
      </c>
      <c r="D222" s="22" t="n">
        <v>3576</v>
      </c>
      <c r="E222" s="19" t="n">
        <v>2707391.6</v>
      </c>
      <c r="F222" s="19" t="n">
        <v>789361.02</v>
      </c>
      <c r="G222" s="20" t="n">
        <v>0.291558</v>
      </c>
      <c r="H222" t="inlineStr">
        <is>
          <t>A</t>
        </is>
      </c>
      <c r="I222" t="inlineStr">
        <is>
          <t>Bajo</t>
        </is>
      </c>
      <c r="J222" s="17" t="inlineStr">
        <is>
          <t>A-Bajo</t>
        </is>
      </c>
      <c r="K222" t="inlineStr">
        <is>
          <t>REVISAR YA — alto volumen + margen flaco = plata en la mesa</t>
        </is>
      </c>
    </row>
    <row r="223">
      <c r="A223" t="inlineStr">
        <is>
          <t>351100300992272</t>
        </is>
      </c>
      <c r="B223" t="inlineStr">
        <is>
          <t>EXTRACTOR COCINA PARED 75CM NEGRO CAME-75M 45440</t>
        </is>
      </c>
      <c r="C223" t="inlineStr">
        <is>
          <t>HERRAMIENTA ELECTRICA</t>
        </is>
      </c>
      <c r="D223" s="22" t="n">
        <v>62</v>
      </c>
      <c r="E223" s="19" t="n">
        <v>2668461.81</v>
      </c>
      <c r="F223" s="19" t="n">
        <v>787005.63</v>
      </c>
      <c r="G223" s="20" t="n">
        <v>0.294929</v>
      </c>
      <c r="H223" t="inlineStr">
        <is>
          <t>A</t>
        </is>
      </c>
      <c r="I223" t="inlineStr">
        <is>
          <t>Bajo</t>
        </is>
      </c>
      <c r="J223" s="17" t="inlineStr">
        <is>
          <t>A-Bajo</t>
        </is>
      </c>
      <c r="K223" t="inlineStr">
        <is>
          <t>REVISAR YA — alto volumen + margen flaco = plata en la mesa</t>
        </is>
      </c>
    </row>
    <row r="224">
      <c r="A224" t="inlineStr">
        <is>
          <t>7425</t>
        </is>
      </c>
      <c r="B224" t="inlineStr">
        <is>
          <t>DURETAN BLANCO 300ML</t>
        </is>
      </c>
      <c r="C224" t="inlineStr">
        <is>
          <t>PINTURAS Y SELLADORES</t>
        </is>
      </c>
      <c r="D224" s="22" t="n">
        <v>516</v>
      </c>
      <c r="E224" s="19" t="n">
        <v>2657605.95</v>
      </c>
      <c r="F224" s="19" t="n">
        <v>697668.4300000001</v>
      </c>
      <c r="G224" s="20" t="n">
        <v>0.262518</v>
      </c>
      <c r="H224" t="inlineStr">
        <is>
          <t>A</t>
        </is>
      </c>
      <c r="I224" t="inlineStr">
        <is>
          <t>Bajo</t>
        </is>
      </c>
      <c r="J224" s="17" t="inlineStr">
        <is>
          <t>A-Bajo</t>
        </is>
      </c>
      <c r="K224" t="inlineStr">
        <is>
          <t>REVISAR YA — alto volumen + margen flaco = plata en la mesa</t>
        </is>
      </c>
    </row>
    <row r="225">
      <c r="A225" t="inlineStr">
        <is>
          <t>351102513</t>
        </is>
      </c>
      <c r="B225" t="inlineStr">
        <is>
          <t>LAMINA NUEVA TEC CEMENTO CAFE KSJ24331 1.22 X. 2.44M 5MM MATE FIBRA BAMBU CARBON PVC IMITACION</t>
        </is>
      </c>
      <c r="C225" t="inlineStr">
        <is>
          <t>IMPORTACION LAMINA PVC, BAMBU, ACC</t>
        </is>
      </c>
      <c r="D225" s="22" t="n">
        <v>132</v>
      </c>
      <c r="E225" s="19" t="n">
        <v>2651486.73</v>
      </c>
      <c r="F225" s="19" t="n">
        <v>1272516.47</v>
      </c>
      <c r="G225" s="20" t="n">
        <v>0.479926</v>
      </c>
      <c r="H225" t="inlineStr">
        <is>
          <t>A</t>
        </is>
      </c>
      <c r="I225" t="inlineStr">
        <is>
          <t>Alto</t>
        </is>
      </c>
      <c r="J225" s="17" t="inlineStr">
        <is>
          <t>A-Alto</t>
        </is>
      </c>
      <c r="K225" t="inlineStr">
        <is>
          <t>ESTRELLA — proteger precio, asegurar stock, empujar en pauta</t>
        </is>
      </c>
    </row>
    <row r="226">
      <c r="A226" t="inlineStr">
        <is>
          <t>62870</t>
        </is>
      </c>
      <c r="B226" t="inlineStr">
        <is>
          <t>PANEL ACANALADO EXTERIOR MONTREAL WPC COFFEE FLOW 17,7CM X 2.90M X 13MM 8-D-CF</t>
        </is>
      </c>
      <c r="C226" t="inlineStr">
        <is>
          <t>IMPORTACION PANEL ACANALADO EXTERIOR WPC</t>
        </is>
      </c>
      <c r="D226" s="22" t="n">
        <v>298</v>
      </c>
      <c r="E226" s="19" t="n">
        <v>2609981.86</v>
      </c>
      <c r="F226" s="19" t="n">
        <v>1410489.9</v>
      </c>
      <c r="G226" s="20" t="n">
        <v>0.5404209999999999</v>
      </c>
      <c r="H226" t="inlineStr">
        <is>
          <t>A</t>
        </is>
      </c>
      <c r="I226" t="inlineStr">
        <is>
          <t>Alto</t>
        </is>
      </c>
      <c r="J226" s="17" t="inlineStr">
        <is>
          <t>A-Alto</t>
        </is>
      </c>
      <c r="K226" t="inlineStr">
        <is>
          <t>ESTRELLA — proteger precio, asegurar stock, empujar en pauta</t>
        </is>
      </c>
    </row>
    <row r="227">
      <c r="A227" t="inlineStr">
        <is>
          <t>351100300991975</t>
        </is>
      </c>
      <c r="B227" t="inlineStr">
        <is>
          <t>KIT MUEBLE MADERA OSCURO + LAVATORIO BOWL + GRIFERIA + DESAGUE + ABASTO MAYIST 44CM X 44CM X 80CM</t>
        </is>
      </c>
      <c r="C227" t="inlineStr">
        <is>
          <t>LOZA SANITARIA</t>
        </is>
      </c>
      <c r="D227" s="22" t="n">
        <v>37</v>
      </c>
      <c r="E227" s="19" t="n">
        <v>2605733.8</v>
      </c>
      <c r="F227" s="19" t="n">
        <v>617743.09</v>
      </c>
      <c r="G227" s="20" t="n">
        <v>0.237071</v>
      </c>
      <c r="H227" t="inlineStr">
        <is>
          <t>A</t>
        </is>
      </c>
      <c r="I227" t="inlineStr">
        <is>
          <t>Bajo</t>
        </is>
      </c>
      <c r="J227" s="17" t="inlineStr">
        <is>
          <t>A-Bajo</t>
        </is>
      </c>
      <c r="K227" t="inlineStr">
        <is>
          <t>REVISAR YA — alto volumen + margen flaco = plata en la mesa</t>
        </is>
      </c>
    </row>
    <row r="228">
      <c r="A228" t="inlineStr">
        <is>
          <t>351100300992432</t>
        </is>
      </c>
      <c r="B228" t="inlineStr">
        <is>
          <t>PANEL DUCHA MULTIFUNCION NEGRA AQP-23440</t>
        </is>
      </c>
      <c r="C228" t="inlineStr">
        <is>
          <t>IMPORTACION GRIFERIA</t>
        </is>
      </c>
      <c r="D228" s="22" t="n">
        <v>33</v>
      </c>
      <c r="E228" s="19" t="n">
        <v>2602088.5</v>
      </c>
      <c r="F228" s="19" t="n">
        <v>1510978.23</v>
      </c>
      <c r="G228" s="20" t="n">
        <v>0.5806790000000001</v>
      </c>
      <c r="H228" t="inlineStr">
        <is>
          <t>A</t>
        </is>
      </c>
      <c r="I228" t="inlineStr">
        <is>
          <t>Alto</t>
        </is>
      </c>
      <c r="J228" s="17" t="inlineStr">
        <is>
          <t>A-Alto</t>
        </is>
      </c>
      <c r="K228" t="inlineStr">
        <is>
          <t>ESTRELLA — proteger precio, asegurar stock, empujar en pauta</t>
        </is>
      </c>
    </row>
    <row r="229">
      <c r="A229" t="inlineStr">
        <is>
          <t>14100032</t>
        </is>
      </c>
      <c r="B229" t="inlineStr">
        <is>
          <t>PUERTA PINO 90 X 210 CM</t>
        </is>
      </c>
      <c r="C229" t="inlineStr">
        <is>
          <t>PUERTAS</t>
        </is>
      </c>
      <c r="D229" s="22" t="n">
        <v>88</v>
      </c>
      <c r="E229" s="19" t="n">
        <v>2570525.8</v>
      </c>
      <c r="F229" s="19" t="n">
        <v>598059.87</v>
      </c>
      <c r="G229" s="20" t="n">
        <v>0.232661</v>
      </c>
      <c r="H229" t="inlineStr">
        <is>
          <t>A</t>
        </is>
      </c>
      <c r="I229" t="inlineStr">
        <is>
          <t>Bajo</t>
        </is>
      </c>
      <c r="J229" s="17" t="inlineStr">
        <is>
          <t>A-Bajo</t>
        </is>
      </c>
      <c r="K229" t="inlineStr">
        <is>
          <t>REVISAR YA — alto volumen + margen flaco = plata en la mesa</t>
        </is>
      </c>
    </row>
    <row r="230">
      <c r="A230" t="inlineStr">
        <is>
          <t>73664</t>
        </is>
      </c>
      <c r="B230" t="inlineStr">
        <is>
          <t>TOTAL DISCO METAL 41/2 CORTE FINO TAC22111550</t>
        </is>
      </c>
      <c r="C230" t="inlineStr">
        <is>
          <t>FERRETERIA GENERAL</t>
        </is>
      </c>
      <c r="D230" s="22" t="n">
        <v>3736</v>
      </c>
      <c r="E230" s="19" t="n">
        <v>2565859.23</v>
      </c>
      <c r="F230" s="19" t="n">
        <v>1873290.6</v>
      </c>
      <c r="G230" s="20" t="n">
        <v>0.730083</v>
      </c>
      <c r="H230" t="inlineStr">
        <is>
          <t>A</t>
        </is>
      </c>
      <c r="I230" t="inlineStr">
        <is>
          <t>Alto</t>
        </is>
      </c>
      <c r="J230" s="17" t="inlineStr">
        <is>
          <t>A-Alto</t>
        </is>
      </c>
      <c r="K230" t="inlineStr">
        <is>
          <t>ESTRELLA — proteger precio, asegurar stock, empujar en pauta</t>
        </is>
      </c>
    </row>
    <row r="231">
      <c r="A231" t="inlineStr">
        <is>
          <t>30419</t>
        </is>
      </c>
      <c r="B231" t="inlineStr">
        <is>
          <t>CLASE A TUBO CONDUIT 1/2 TIPO A UL*</t>
        </is>
      </c>
      <c r="C231" t="inlineStr">
        <is>
          <t>ACCESORIOS ELECTRICOS Y CABLES</t>
        </is>
      </c>
      <c r="D231" s="22" t="n">
        <v>3198</v>
      </c>
      <c r="E231" s="19" t="n">
        <v>2556296.63</v>
      </c>
      <c r="F231" s="19" t="n">
        <v>1059983.58</v>
      </c>
      <c r="G231" s="20" t="n">
        <v>0.414656</v>
      </c>
      <c r="H231" t="inlineStr">
        <is>
          <t>A</t>
        </is>
      </c>
      <c r="I231" t="inlineStr">
        <is>
          <t>Medio</t>
        </is>
      </c>
      <c r="J231" s="17" t="inlineStr">
        <is>
          <t>A-Medio</t>
        </is>
      </c>
      <c r="K231" t="inlineStr">
        <is>
          <t>VACA LECHERA — buscar +2-3 puntos de margen sin perder volumen</t>
        </is>
      </c>
    </row>
    <row r="232">
      <c r="A232" t="inlineStr">
        <is>
          <t>351100300991916</t>
        </is>
      </c>
      <c r="B232" t="inlineStr">
        <is>
          <t>CLIP PARA PANEL FLAT Y PANEL WPC INTERIOR</t>
        </is>
      </c>
      <c r="C232" t="inlineStr">
        <is>
          <t>PANEL ACANALADO INTERIOR</t>
        </is>
      </c>
      <c r="D232" s="22" t="n">
        <v>19186</v>
      </c>
      <c r="E232" s="19" t="n">
        <v>2553082.91</v>
      </c>
      <c r="F232" s="19" t="n">
        <v>2042607.64</v>
      </c>
      <c r="G232" s="20" t="n">
        <v>0.800055</v>
      </c>
      <c r="H232" t="inlineStr">
        <is>
          <t>A</t>
        </is>
      </c>
      <c r="I232" t="inlineStr">
        <is>
          <t>Alto</t>
        </is>
      </c>
      <c r="J232" s="17" t="inlineStr">
        <is>
          <t>A-Alto</t>
        </is>
      </c>
      <c r="K232" t="inlineStr">
        <is>
          <t>ESTRELLA — proteger precio, asegurar stock, empujar en pauta</t>
        </is>
      </c>
    </row>
    <row r="233">
      <c r="A233" t="inlineStr">
        <is>
          <t>351100300992197</t>
        </is>
      </c>
      <c r="B233" t="inlineStr">
        <is>
          <t>VIDRIO SUPER XL COCINA 87CM X 52CM 5 QUEMADORES PAE-905GV EMPORTRABLE</t>
        </is>
      </c>
      <c r="C233" t="inlineStr">
        <is>
          <t>ACCESORIOS ELECTRICOS Y CABLES</t>
        </is>
      </c>
      <c r="D233" s="22" t="n">
        <v>32</v>
      </c>
      <c r="E233" s="19" t="n">
        <v>2552932.34</v>
      </c>
      <c r="F233" s="19" t="n">
        <v>739660.64</v>
      </c>
      <c r="G233" s="20" t="n">
        <v>0.28973</v>
      </c>
      <c r="H233" t="inlineStr">
        <is>
          <t>A</t>
        </is>
      </c>
      <c r="I233" t="inlineStr">
        <is>
          <t>Bajo</t>
        </is>
      </c>
      <c r="J233" s="17" t="inlineStr">
        <is>
          <t>A-Bajo</t>
        </is>
      </c>
      <c r="K233" t="inlineStr">
        <is>
          <t>REVISAR YA — alto volumen + margen flaco = plata en la mesa</t>
        </is>
      </c>
    </row>
    <row r="234">
      <c r="A234" t="inlineStr">
        <is>
          <t>351100300990076</t>
        </is>
      </c>
      <c r="B234" t="inlineStr">
        <is>
          <t xml:space="preserve">TABLILLA PVC GRIS CANAL PAQUETE 10U 11.80M2 PROMO TEMPORAL </t>
        </is>
      </c>
      <c r="C234" t="inlineStr">
        <is>
          <t>TABLILLA PVC Y CORNISAS</t>
        </is>
      </c>
      <c r="D234" s="22" t="n">
        <v>105.6</v>
      </c>
      <c r="E234" s="19" t="n">
        <v>2549567.59</v>
      </c>
      <c r="F234" s="19" t="n">
        <v>667775.59</v>
      </c>
      <c r="G234" s="20" t="n">
        <v>0.261917</v>
      </c>
      <c r="H234" t="inlineStr">
        <is>
          <t>A</t>
        </is>
      </c>
      <c r="I234" t="inlineStr">
        <is>
          <t>Bajo</t>
        </is>
      </c>
      <c r="J234" s="17" t="inlineStr">
        <is>
          <t>A-Bajo</t>
        </is>
      </c>
      <c r="K234" t="inlineStr">
        <is>
          <t>REVISAR YA — alto volumen + margen flaco = plata en la mesa</t>
        </is>
      </c>
    </row>
    <row r="235">
      <c r="A235" t="inlineStr">
        <is>
          <t>351100300992332</t>
        </is>
      </c>
      <c r="B235" t="inlineStr">
        <is>
          <t>SOBRE PARA LAVATORIO TIPO BOWL 1 ESPACIO  80CM X 50CM MARMOL FF-8021PIEDRA SINTERIZADA</t>
        </is>
      </c>
      <c r="C235" t="inlineStr">
        <is>
          <t>IMPORTACION GRIFERIA</t>
        </is>
      </c>
      <c r="D235" s="22" t="n">
        <v>64</v>
      </c>
      <c r="E235" s="19" t="n">
        <v>2538318.58</v>
      </c>
      <c r="F235" s="19" t="n">
        <v>1207258.04</v>
      </c>
      <c r="G235" s="20" t="n">
        <v>0.475613</v>
      </c>
      <c r="H235" t="inlineStr">
        <is>
          <t>A</t>
        </is>
      </c>
      <c r="I235" t="inlineStr">
        <is>
          <t>Alto</t>
        </is>
      </c>
      <c r="J235" s="17" t="inlineStr">
        <is>
          <t>A-Alto</t>
        </is>
      </c>
      <c r="K235" t="inlineStr">
        <is>
          <t>ESTRELLA — proteger precio, asegurar stock, empujar en pauta</t>
        </is>
      </c>
    </row>
    <row r="236">
      <c r="A236" t="inlineStr">
        <is>
          <t>526</t>
        </is>
      </c>
      <c r="B236" t="inlineStr">
        <is>
          <t>BOTAGUA 12  6X6</t>
        </is>
      </c>
      <c r="C236" t="inlineStr">
        <is>
          <t>BOTAGUAS, CUMBRERAS, CANOAS METALICAS</t>
        </is>
      </c>
      <c r="D236" s="22" t="n">
        <v>1455</v>
      </c>
      <c r="E236" s="19" t="n">
        <v>2520689.21</v>
      </c>
      <c r="F236" s="19" t="n">
        <v>742044.21</v>
      </c>
      <c r="G236" s="20" t="n">
        <v>0.294381</v>
      </c>
      <c r="H236" t="inlineStr">
        <is>
          <t>A</t>
        </is>
      </c>
      <c r="I236" t="inlineStr">
        <is>
          <t>Bajo</t>
        </is>
      </c>
      <c r="J236" s="17" t="inlineStr">
        <is>
          <t>A-Bajo</t>
        </is>
      </c>
      <c r="K236" t="inlineStr">
        <is>
          <t>REVISAR YA — alto volumen + margen flaco = plata en la mesa</t>
        </is>
      </c>
    </row>
    <row r="237">
      <c r="A237" t="inlineStr">
        <is>
          <t>351100300991719</t>
        </is>
      </c>
      <c r="B237" t="inlineStr">
        <is>
          <t>DIAMOND ZT-2303B-60  KHAKI MUEBLE LAVATORIO 60X48X49 + ESPEJO AEREO 55X11X65 (NO INCLUYE GRIFERIA)</t>
        </is>
      </c>
      <c r="C237" t="inlineStr">
        <is>
          <t>SIN CATEGORIA</t>
        </is>
      </c>
      <c r="D237" s="22" t="n">
        <v>36</v>
      </c>
      <c r="E237" s="19" t="n">
        <v>2472375.46</v>
      </c>
      <c r="F237" s="19" t="n">
        <v>1084272.24</v>
      </c>
      <c r="G237" s="20" t="n">
        <v>0.438555</v>
      </c>
      <c r="H237" t="inlineStr">
        <is>
          <t>A</t>
        </is>
      </c>
      <c r="I237" t="inlineStr">
        <is>
          <t>Medio</t>
        </is>
      </c>
      <c r="J237" s="17" t="inlineStr">
        <is>
          <t>A-Medio</t>
        </is>
      </c>
      <c r="K237" t="inlineStr">
        <is>
          <t>VACA LECHERA — buscar +2-3 puntos de margen sin perder volumen</t>
        </is>
      </c>
    </row>
    <row r="238">
      <c r="A238" t="inlineStr">
        <is>
          <t>351100300992515</t>
        </is>
      </c>
      <c r="B238" t="inlineStr">
        <is>
          <t>LAMINA NUEVA TEC VETAS BEIGE 61077 1.22 X. 2.44M 5MM MATE FIBRA BAMBU CARBON PVC IMITACION PIEDRA</t>
        </is>
      </c>
      <c r="C238" t="inlineStr">
        <is>
          <t>IMPORTACION LAMINA PVC, BAMBU, ACC</t>
        </is>
      </c>
      <c r="D238" s="22" t="n">
        <v>147</v>
      </c>
      <c r="E238" s="19" t="n">
        <v>2453370.1</v>
      </c>
      <c r="F238" s="19" t="n">
        <v>1216537.98</v>
      </c>
      <c r="G238" s="20" t="n">
        <v>0.495864</v>
      </c>
      <c r="H238" t="inlineStr">
        <is>
          <t>A</t>
        </is>
      </c>
      <c r="I238" t="inlineStr">
        <is>
          <t>Alto</t>
        </is>
      </c>
      <c r="J238" s="17" t="inlineStr">
        <is>
          <t>A-Alto</t>
        </is>
      </c>
      <c r="K238" t="inlineStr">
        <is>
          <t>ESTRELLA — proteger precio, asegurar stock, empujar en pauta</t>
        </is>
      </c>
    </row>
    <row r="239">
      <c r="A239" t="inlineStr">
        <is>
          <t>10140008</t>
        </is>
      </c>
      <c r="B239" t="inlineStr">
        <is>
          <t>TUBO ESTRUCT. RECTANGULAR 2X6 1.80MM GALVANIZADO</t>
        </is>
      </c>
      <c r="C239" t="inlineStr">
        <is>
          <t>TUBERIA ESTRUCTURAL</t>
        </is>
      </c>
      <c r="D239" s="22" t="n">
        <v>119</v>
      </c>
      <c r="E239" s="19" t="n">
        <v>2435338.25</v>
      </c>
      <c r="F239" s="19" t="n">
        <v>446799.51</v>
      </c>
      <c r="G239" s="20" t="n">
        <v>0.183465</v>
      </c>
      <c r="H239" t="inlineStr">
        <is>
          <t>A</t>
        </is>
      </c>
      <c r="I239" t="inlineStr">
        <is>
          <t>Bajo</t>
        </is>
      </c>
      <c r="J239" s="17" t="inlineStr">
        <is>
          <t>A-Bajo</t>
        </is>
      </c>
      <c r="K239" t="inlineStr">
        <is>
          <t>REVISAR YA — alto volumen + margen flaco = plata en la mesa</t>
        </is>
      </c>
    </row>
    <row r="240">
      <c r="A240" t="inlineStr">
        <is>
          <t>351100300992798</t>
        </is>
      </c>
      <c r="B240" t="inlineStr">
        <is>
          <t>PANEL ACANALADO NUEVA TEC CAFE FONDO NEGRO F01-A04 12CM X 2.90M PS INTERIOR</t>
        </is>
      </c>
      <c r="C240" t="inlineStr">
        <is>
          <t>IMPORTACION PANEL ACANALADO INTERIOR</t>
        </is>
      </c>
      <c r="D240" s="22" t="n">
        <v>717</v>
      </c>
      <c r="E240" s="19" t="n">
        <v>2426310.79</v>
      </c>
      <c r="F240" s="19" t="n">
        <v>1196115.55</v>
      </c>
      <c r="G240" s="20" t="n">
        <v>0.492977</v>
      </c>
      <c r="H240" t="inlineStr">
        <is>
          <t>A</t>
        </is>
      </c>
      <c r="I240" t="inlineStr">
        <is>
          <t>Alto</t>
        </is>
      </c>
      <c r="J240" s="17" t="inlineStr">
        <is>
          <t>A-Alto</t>
        </is>
      </c>
      <c r="K240" t="inlineStr">
        <is>
          <t>ESTRELLA — proteger precio, asegurar stock, empujar en pauta</t>
        </is>
      </c>
    </row>
    <row r="241">
      <c r="A241" t="inlineStr">
        <is>
          <t>351100300992493</t>
        </is>
      </c>
      <c r="B241" t="inlineStr">
        <is>
          <t>CERAMICA VALENCIA BEIGE 46x46 PRIMERA CALIDAD CAJA 2.16M2</t>
        </is>
      </c>
      <c r="C241" t="inlineStr">
        <is>
          <t>CERAMICA</t>
        </is>
      </c>
      <c r="D241" s="22" t="n">
        <v>315</v>
      </c>
      <c r="E241" s="19" t="n">
        <v>2421188.36</v>
      </c>
      <c r="F241" s="19" t="n">
        <v>667845.4300000001</v>
      </c>
      <c r="G241" s="20" t="n">
        <v>0.275834</v>
      </c>
      <c r="H241" t="inlineStr">
        <is>
          <t>A</t>
        </is>
      </c>
      <c r="I241" t="inlineStr">
        <is>
          <t>Bajo</t>
        </is>
      </c>
      <c r="J241" s="17" t="inlineStr">
        <is>
          <t>A-Bajo</t>
        </is>
      </c>
      <c r="K241" t="inlineStr">
        <is>
          <t>REVISAR YA — alto volumen + margen flaco = plata en la mesa</t>
        </is>
      </c>
    </row>
    <row r="242">
      <c r="A242" t="inlineStr">
        <is>
          <t>351100300991707</t>
        </is>
      </c>
      <c r="B242" t="inlineStr">
        <is>
          <t>KIT HERRAJE PUERTA CORREDIZA TIPO GRANERO RIEL PUERTA 2M ANCHO MAX 200LB MAX</t>
        </is>
      </c>
      <c r="C242" t="inlineStr">
        <is>
          <t>FERRETERIA GENERAL</t>
        </is>
      </c>
      <c r="D242" s="22" t="n">
        <v>85</v>
      </c>
      <c r="E242" s="19" t="n">
        <v>2400584.07</v>
      </c>
      <c r="F242" s="19" t="n">
        <v>865428.05</v>
      </c>
      <c r="G242" s="20" t="n">
        <v>0.360507</v>
      </c>
      <c r="H242" t="inlineStr">
        <is>
          <t>A</t>
        </is>
      </c>
      <c r="I242" t="inlineStr">
        <is>
          <t>Medio</t>
        </is>
      </c>
      <c r="J242" s="17" t="inlineStr">
        <is>
          <t>A-Medio</t>
        </is>
      </c>
      <c r="K242" t="inlineStr">
        <is>
          <t>VACA LECHERA — buscar +2-3 puntos de margen sin perder volumen</t>
        </is>
      </c>
    </row>
    <row r="243">
      <c r="A243" t="inlineStr">
        <is>
          <t>546</t>
        </is>
      </c>
      <c r="B243" t="inlineStr">
        <is>
          <t>STUD 2 1/2 x  3.05</t>
        </is>
      </c>
      <c r="C243" t="inlineStr">
        <is>
          <t>LAMINAS Y PERFILERIA LIVIANA</t>
        </is>
      </c>
      <c r="D243" s="22" t="n">
        <v>2902</v>
      </c>
      <c r="E243" s="19" t="n">
        <v>2392905.66</v>
      </c>
      <c r="F243" s="19" t="n">
        <v>700235.26</v>
      </c>
      <c r="G243" s="20" t="n">
        <v>0.29263</v>
      </c>
      <c r="H243" t="inlineStr">
        <is>
          <t>A</t>
        </is>
      </c>
      <c r="I243" t="inlineStr">
        <is>
          <t>Bajo</t>
        </is>
      </c>
      <c r="J243" s="17" t="inlineStr">
        <is>
          <t>A-Bajo</t>
        </is>
      </c>
      <c r="K243" t="inlineStr">
        <is>
          <t>REVISAR YA — alto volumen + margen flaco = plata en la mesa</t>
        </is>
      </c>
    </row>
    <row r="244">
      <c r="A244" t="inlineStr">
        <is>
          <t>351100300992909</t>
        </is>
      </c>
      <c r="B244" t="inlineStr">
        <is>
          <t>MUEBLE LED MARMOL GRIS 80CM X 50CM LAVAT ESPEJO REPISA BRILLANTE AEREO LUX STONE BH0380-18 MAYIST</t>
        </is>
      </c>
      <c r="C244" t="inlineStr">
        <is>
          <t>LOZA</t>
        </is>
      </c>
      <c r="D244" s="22" t="n">
        <v>25</v>
      </c>
      <c r="E244" s="19" t="n">
        <v>2368895.52</v>
      </c>
      <c r="F244" s="19" t="n">
        <v>775145.52</v>
      </c>
      <c r="G244" s="20" t="n">
        <v>0.327218</v>
      </c>
      <c r="H244" t="inlineStr">
        <is>
          <t>A</t>
        </is>
      </c>
      <c r="I244" t="inlineStr">
        <is>
          <t>Medio</t>
        </is>
      </c>
      <c r="J244" s="17" t="inlineStr">
        <is>
          <t>A-Medio</t>
        </is>
      </c>
      <c r="K244" t="inlineStr">
        <is>
          <t>VACA LECHERA — buscar +2-3 puntos de margen sin perder volumen</t>
        </is>
      </c>
    </row>
    <row r="245">
      <c r="A245" t="inlineStr">
        <is>
          <t>351100300991816</t>
        </is>
      </c>
      <c r="B245" t="inlineStr">
        <is>
          <t>LAMINA PVC QM-9018 1.22X2.44 3MM IMITACION PIEDRA NATURAL</t>
        </is>
      </c>
      <c r="C245" t="inlineStr">
        <is>
          <t>IMPORTACION LAMINA PVC, BAMBU, ACC</t>
        </is>
      </c>
      <c r="D245" s="22" t="n">
        <v>153</v>
      </c>
      <c r="E245" s="19" t="n">
        <v>2356457.13</v>
      </c>
      <c r="F245" s="19" t="n">
        <v>591682.91</v>
      </c>
      <c r="G245" s="20" t="n">
        <v>0.25109</v>
      </c>
      <c r="H245" t="inlineStr">
        <is>
          <t>A</t>
        </is>
      </c>
      <c r="I245" t="inlineStr">
        <is>
          <t>Bajo</t>
        </is>
      </c>
      <c r="J245" s="17" t="inlineStr">
        <is>
          <t>A-Bajo</t>
        </is>
      </c>
      <c r="K245" t="inlineStr">
        <is>
          <t>REVISAR YA — alto volumen + margen flaco = plata en la mesa</t>
        </is>
      </c>
    </row>
    <row r="246">
      <c r="A246" t="inlineStr">
        <is>
          <t>567845</t>
        </is>
      </c>
      <c r="B246" t="inlineStr">
        <is>
          <t>CANOA METALICA 6M CON ACCESORIOS TIPO PP COLOR TEJA</t>
        </is>
      </c>
      <c r="C246" t="inlineStr">
        <is>
          <t>BOTAGUAS, CUMBRERAS, CANOAS METALICAS</t>
        </is>
      </c>
      <c r="D246" s="22" t="n">
        <v>75</v>
      </c>
      <c r="E246" s="19" t="n">
        <v>2349028.11</v>
      </c>
      <c r="F246" s="19" t="n">
        <v>609238.11</v>
      </c>
      <c r="G246" s="20" t="n">
        <v>0.259358</v>
      </c>
      <c r="H246" t="inlineStr">
        <is>
          <t>A</t>
        </is>
      </c>
      <c r="I246" t="inlineStr">
        <is>
          <t>Bajo</t>
        </is>
      </c>
      <c r="J246" s="17" t="inlineStr">
        <is>
          <t>A-Bajo</t>
        </is>
      </c>
      <c r="K246" t="inlineStr">
        <is>
          <t>REVISAR YA — alto volumen + margen flaco = plata en la mesa</t>
        </is>
      </c>
    </row>
    <row r="247">
      <c r="A247" t="inlineStr">
        <is>
          <t>9124</t>
        </is>
      </c>
      <c r="B247" t="inlineStr">
        <is>
          <t>TUBO PVC 2  COMPLETO 6MTS</t>
        </is>
      </c>
      <c r="C247" t="inlineStr">
        <is>
          <t>TUBERIA PVC, CANOAS Y ACCESORIOS</t>
        </is>
      </c>
      <c r="D247" s="22" t="n">
        <v>489</v>
      </c>
      <c r="E247" s="19" t="n">
        <v>2345724.51</v>
      </c>
      <c r="F247" s="19" t="n">
        <v>1305773.91</v>
      </c>
      <c r="G247" s="20" t="n">
        <v>0.556661</v>
      </c>
      <c r="H247" t="inlineStr">
        <is>
          <t>A</t>
        </is>
      </c>
      <c r="I247" t="inlineStr">
        <is>
          <t>Alto</t>
        </is>
      </c>
      <c r="J247" s="17" t="inlineStr">
        <is>
          <t>A-Alto</t>
        </is>
      </c>
      <c r="K247" t="inlineStr">
        <is>
          <t>ESTRELLA — proteger precio, asegurar stock, empujar en pauta</t>
        </is>
      </c>
    </row>
    <row r="248">
      <c r="A248" t="inlineStr">
        <is>
          <t>71851</t>
        </is>
      </c>
      <c r="B248" t="inlineStr">
        <is>
          <t>CALENTADOR DE PASO THERMO MASTER TERM 15-12 KW 240 V</t>
        </is>
      </c>
      <c r="C248" t="inlineStr">
        <is>
          <t>ACCESORIOS ELECTRICOS Y CABLES</t>
        </is>
      </c>
      <c r="D248" s="22" t="n">
        <v>16</v>
      </c>
      <c r="E248" s="19" t="n">
        <v>2344606.99</v>
      </c>
      <c r="F248" s="19" t="n">
        <v>580890.99</v>
      </c>
      <c r="G248" s="20" t="n">
        <v>0.247756</v>
      </c>
      <c r="H248" t="inlineStr">
        <is>
          <t>A</t>
        </is>
      </c>
      <c r="I248" t="inlineStr">
        <is>
          <t>Bajo</t>
        </is>
      </c>
      <c r="J248" s="17" t="inlineStr">
        <is>
          <t>A-Bajo</t>
        </is>
      </c>
      <c r="K248" t="inlineStr">
        <is>
          <t>REVISAR YA — alto volumen + margen flaco = plata en la mesa</t>
        </is>
      </c>
    </row>
    <row r="249">
      <c r="A249" t="inlineStr">
        <is>
          <t>3255566</t>
        </is>
      </c>
      <c r="B249" t="inlineStr">
        <is>
          <t>PILA PLASTICA GRANDE VERSAPLAST C/ ACCESORIOS 71 X 65 X 25 cm SIN PATAS</t>
        </is>
      </c>
      <c r="C249" t="inlineStr">
        <is>
          <t>PILAS</t>
        </is>
      </c>
      <c r="D249" s="22" t="n">
        <v>38</v>
      </c>
      <c r="E249" s="19" t="n">
        <v>2342756.78</v>
      </c>
      <c r="F249" s="19" t="n">
        <v>600069.83</v>
      </c>
      <c r="G249" s="20" t="n">
        <v>0.256138</v>
      </c>
      <c r="H249" t="inlineStr">
        <is>
          <t>A</t>
        </is>
      </c>
      <c r="I249" t="inlineStr">
        <is>
          <t>Bajo</t>
        </is>
      </c>
      <c r="J249" s="17" t="inlineStr">
        <is>
          <t>A-Bajo</t>
        </is>
      </c>
      <c r="K249" t="inlineStr">
        <is>
          <t>REVISAR YA — alto volumen + margen flaco = plata en la mesa</t>
        </is>
      </c>
    </row>
    <row r="250">
      <c r="A250" t="inlineStr">
        <is>
          <t>233</t>
        </is>
      </c>
      <c r="B250" t="inlineStr">
        <is>
          <t>PINO 1X4 3.20MTS (19x90mm)</t>
        </is>
      </c>
      <c r="C250" t="inlineStr">
        <is>
          <t>PINO</t>
        </is>
      </c>
      <c r="D250" s="22" t="n">
        <v>1129</v>
      </c>
      <c r="E250" s="19" t="n">
        <v>2331501.7</v>
      </c>
      <c r="F250" s="19" t="n">
        <v>740363.24</v>
      </c>
      <c r="G250" s="20" t="n">
        <v>0.317548</v>
      </c>
      <c r="H250" t="inlineStr">
        <is>
          <t>A</t>
        </is>
      </c>
      <c r="I250" t="inlineStr">
        <is>
          <t>Medio</t>
        </is>
      </c>
      <c r="J250" s="17" t="inlineStr">
        <is>
          <t>A-Medio</t>
        </is>
      </c>
      <c r="K250" t="inlineStr">
        <is>
          <t>VACA LECHERA — buscar +2-3 puntos de margen sin perder volumen</t>
        </is>
      </c>
    </row>
    <row r="251">
      <c r="A251" t="inlineStr">
        <is>
          <t>351100300992697</t>
        </is>
      </c>
      <c r="B251" t="inlineStr">
        <is>
          <t>LAGO INODORO BLANCO ULTRA LUJOSO 1 PIEZA KL-134</t>
        </is>
      </c>
      <c r="C251" t="inlineStr">
        <is>
          <t>IMPORTACION LOZA</t>
        </is>
      </c>
      <c r="D251" s="22" t="n">
        <v>31</v>
      </c>
      <c r="E251" s="19" t="n">
        <v>2319374.07</v>
      </c>
      <c r="F251" s="19" t="n">
        <v>1153629.85</v>
      </c>
      <c r="G251" s="20" t="n">
        <v>0.497388</v>
      </c>
      <c r="H251" t="inlineStr">
        <is>
          <t>A</t>
        </is>
      </c>
      <c r="I251" t="inlineStr">
        <is>
          <t>Alto</t>
        </is>
      </c>
      <c r="J251" s="17" t="inlineStr">
        <is>
          <t>A-Alto</t>
        </is>
      </c>
      <c r="K251" t="inlineStr">
        <is>
          <t>ESTRELLA — proteger precio, asegurar stock, empujar en pauta</t>
        </is>
      </c>
    </row>
    <row r="252">
      <c r="A252" t="inlineStr">
        <is>
          <t>351100300991935</t>
        </is>
      </c>
      <c r="B252" t="inlineStr">
        <is>
          <t>DIAMOND MUEBLE LAVATORIO NB-U83W-90 AEREO 90CM X 47CM X48CM</t>
        </is>
      </c>
      <c r="C252" t="inlineStr">
        <is>
          <t>SIN CATEGORIA</t>
        </is>
      </c>
      <c r="D252" s="22" t="n">
        <v>19</v>
      </c>
      <c r="E252" s="19" t="n">
        <v>2298134.88</v>
      </c>
      <c r="F252" s="19" t="n">
        <v>673780.1</v>
      </c>
      <c r="G252" s="20" t="n">
        <v>0.293186</v>
      </c>
      <c r="H252" t="inlineStr">
        <is>
          <t>A</t>
        </is>
      </c>
      <c r="I252" t="inlineStr">
        <is>
          <t>Bajo</t>
        </is>
      </c>
      <c r="J252" s="17" t="inlineStr">
        <is>
          <t>A-Bajo</t>
        </is>
      </c>
      <c r="K252" t="inlineStr">
        <is>
          <t>REVISAR YA — alto volumen + margen flaco = plata en la mesa</t>
        </is>
      </c>
    </row>
    <row r="253">
      <c r="A253" t="inlineStr">
        <is>
          <t>351100300991212</t>
        </is>
      </c>
      <c r="B253" t="inlineStr">
        <is>
          <t>LAMINA PVC 9012 VETAS BEIGE 1.22X2.44 3MM IMITACION PIEDRA NATURAL</t>
        </is>
      </c>
      <c r="C253" t="inlineStr">
        <is>
          <t>SIN CATEGORIA</t>
        </is>
      </c>
      <c r="D253" s="22" t="n">
        <v>141</v>
      </c>
      <c r="E253" s="19" t="n">
        <v>2294153.12</v>
      </c>
      <c r="F253" s="19" t="n">
        <v>667792.5699999999</v>
      </c>
      <c r="G253" s="20" t="n">
        <v>0.291085</v>
      </c>
      <c r="H253" t="inlineStr">
        <is>
          <t>A</t>
        </is>
      </c>
      <c r="I253" t="inlineStr">
        <is>
          <t>Bajo</t>
        </is>
      </c>
      <c r="J253" s="17" t="inlineStr">
        <is>
          <t>A-Bajo</t>
        </is>
      </c>
      <c r="K253" t="inlineStr">
        <is>
          <t>REVISAR YA — alto volumen + margen flaco = plata en la mesa</t>
        </is>
      </c>
    </row>
    <row r="254">
      <c r="A254" t="inlineStr">
        <is>
          <t>351100300991218</t>
        </is>
      </c>
      <c r="B254" t="inlineStr">
        <is>
          <t>DIAMOND LAVATORIO Y PEDESTAL BLANCO BRILLANTE 2005</t>
        </is>
      </c>
      <c r="C254" t="inlineStr">
        <is>
          <t>LOZA</t>
        </is>
      </c>
      <c r="D254" s="22" t="n">
        <v>114</v>
      </c>
      <c r="E254" s="19" t="n">
        <v>2289913.72</v>
      </c>
      <c r="F254" s="19" t="n">
        <v>992145.7</v>
      </c>
      <c r="G254" s="20" t="n">
        <v>0.433268</v>
      </c>
      <c r="H254" t="inlineStr">
        <is>
          <t>A</t>
        </is>
      </c>
      <c r="I254" t="inlineStr">
        <is>
          <t>Medio</t>
        </is>
      </c>
      <c r="J254" s="17" t="inlineStr">
        <is>
          <t>A-Medio</t>
        </is>
      </c>
      <c r="K254" t="inlineStr">
        <is>
          <t>VACA LECHERA — buscar +2-3 puntos de margen sin perder volumen</t>
        </is>
      </c>
    </row>
    <row r="255">
      <c r="A255" t="inlineStr">
        <is>
          <t>351100300992106</t>
        </is>
      </c>
      <c r="B255" t="inlineStr">
        <is>
          <t>LAMINA LINO GRIS P070 CJ8033 1.22X2.44 5MM BAMBU IMITACION LINO</t>
        </is>
      </c>
      <c r="C255" t="inlineStr">
        <is>
          <t>SIN CATEGORIA</t>
        </is>
      </c>
      <c r="D255" s="22" t="n">
        <v>140</v>
      </c>
      <c r="E255" s="19" t="n">
        <v>2271415.93</v>
      </c>
      <c r="F255" s="19" t="n">
        <v>1164328.81</v>
      </c>
      <c r="G255" s="20" t="n">
        <v>0.5125999999999999</v>
      </c>
      <c r="H255" t="inlineStr">
        <is>
          <t>A</t>
        </is>
      </c>
      <c r="I255" t="inlineStr">
        <is>
          <t>Alto</t>
        </is>
      </c>
      <c r="J255" s="17" t="inlineStr">
        <is>
          <t>A-Alto</t>
        </is>
      </c>
      <c r="K255" t="inlineStr">
        <is>
          <t>ESTRELLA — proteger precio, asegurar stock, empujar en pauta</t>
        </is>
      </c>
    </row>
    <row r="256">
      <c r="A256" t="inlineStr">
        <is>
          <t>351100300990190</t>
        </is>
      </c>
      <c r="B256" t="inlineStr">
        <is>
          <t>TABLILLA PVC BLANCA LISA PROMO 18CM X 5.95 PAQUETE 10 UNIDADES 10.71M2</t>
        </is>
      </c>
      <c r="C256" t="inlineStr">
        <is>
          <t>SIN CATEGORIA</t>
        </is>
      </c>
      <c r="D256" s="22" t="n">
        <v>96</v>
      </c>
      <c r="E256" s="19" t="n">
        <v>2239590.27</v>
      </c>
      <c r="F256" s="19" t="n">
        <v>507590.27</v>
      </c>
      <c r="G256" s="20" t="n">
        <v>0.226644</v>
      </c>
      <c r="H256" t="inlineStr">
        <is>
          <t>A</t>
        </is>
      </c>
      <c r="I256" t="inlineStr">
        <is>
          <t>Bajo</t>
        </is>
      </c>
      <c r="J256" s="17" t="inlineStr">
        <is>
          <t>A-Bajo</t>
        </is>
      </c>
      <c r="K256" t="inlineStr">
        <is>
          <t>REVISAR YA — alto volumen + margen flaco = plata en la mesa</t>
        </is>
      </c>
    </row>
    <row r="257">
      <c r="A257" t="inlineStr">
        <is>
          <t>351100300992312</t>
        </is>
      </c>
      <c r="B257" t="inlineStr">
        <is>
          <t xml:space="preserve">DUCHA BAÑO DIGITAL MULTIFUNCION  FF1098H EXPUESTA COLOR GRIS PLOMO FANG </t>
        </is>
      </c>
      <c r="C257" t="inlineStr">
        <is>
          <t>IMPORTACION GRIFERIA</t>
        </is>
      </c>
      <c r="D257" s="22" t="n">
        <v>27</v>
      </c>
      <c r="E257" s="19" t="n">
        <v>2237787.61</v>
      </c>
      <c r="F257" s="19" t="n">
        <v>1237212.08</v>
      </c>
      <c r="G257" s="20" t="n">
        <v>0.5528730000000001</v>
      </c>
      <c r="H257" t="inlineStr">
        <is>
          <t>A</t>
        </is>
      </c>
      <c r="I257" t="inlineStr">
        <is>
          <t>Alto</t>
        </is>
      </c>
      <c r="J257" s="17" t="inlineStr">
        <is>
          <t>A-Alto</t>
        </is>
      </c>
      <c r="K257" t="inlineStr">
        <is>
          <t>ESTRELLA — proteger precio, asegurar stock, empujar en pauta</t>
        </is>
      </c>
    </row>
    <row r="258">
      <c r="A258" t="inlineStr">
        <is>
          <t>351100300991805</t>
        </is>
      </c>
      <c r="B258" t="inlineStr">
        <is>
          <t xml:space="preserve">LUZ LED 100CM PARA PANEL ACANALADO </t>
        </is>
      </c>
      <c r="C258" t="inlineStr">
        <is>
          <t>PANEL ACANALADO INTERIOR</t>
        </is>
      </c>
      <c r="D258" s="22" t="n">
        <v>533</v>
      </c>
      <c r="E258" s="19" t="n">
        <v>2227074.97</v>
      </c>
      <c r="F258" s="19" t="n">
        <v>894514.52</v>
      </c>
      <c r="G258" s="20" t="n">
        <v>0.401654</v>
      </c>
      <c r="H258" t="inlineStr">
        <is>
          <t>A</t>
        </is>
      </c>
      <c r="I258" t="inlineStr">
        <is>
          <t>Medio</t>
        </is>
      </c>
      <c r="J258" s="17" t="inlineStr">
        <is>
          <t>A-Medio</t>
        </is>
      </c>
      <c r="K258" t="inlineStr">
        <is>
          <t>VACA LECHERA — buscar +2-3 puntos de margen sin perder volumen</t>
        </is>
      </c>
    </row>
    <row r="259">
      <c r="A259" t="inlineStr">
        <is>
          <t>351100300992231</t>
        </is>
      </c>
      <c r="B259" t="inlineStr">
        <is>
          <t>CALENTADOR DE AGUA DIGITAL 7000W 220V KEWH003W</t>
        </is>
      </c>
      <c r="C259" t="inlineStr">
        <is>
          <t>HERRAMIENTA ELECTRICA</t>
        </is>
      </c>
      <c r="D259" s="22" t="n">
        <v>39</v>
      </c>
      <c r="E259" s="19" t="n">
        <v>2222349.11</v>
      </c>
      <c r="F259" s="19" t="n">
        <v>574117.91</v>
      </c>
      <c r="G259" s="20" t="n">
        <v>0.258338</v>
      </c>
      <c r="H259" t="inlineStr">
        <is>
          <t>A</t>
        </is>
      </c>
      <c r="I259" t="inlineStr">
        <is>
          <t>Bajo</t>
        </is>
      </c>
      <c r="J259" s="17" t="inlineStr">
        <is>
          <t>A-Bajo</t>
        </is>
      </c>
      <c r="K259" t="inlineStr">
        <is>
          <t>REVISAR YA — alto volumen + margen flaco = plata en la mesa</t>
        </is>
      </c>
    </row>
    <row r="260">
      <c r="A260" t="inlineStr">
        <is>
          <t>351100300992733</t>
        </is>
      </c>
      <c r="B260" t="inlineStr">
        <is>
          <t>FACHALETA FLEXIBLE GREY NATURE 57X27CM 0.16m2 EXTERIOR / INTERIOR</t>
        </is>
      </c>
      <c r="C260" t="inlineStr">
        <is>
          <t>FACHALETA</t>
        </is>
      </c>
      <c r="D260" s="22" t="n">
        <v>911</v>
      </c>
      <c r="E260" s="19" t="n">
        <v>2219251.24</v>
      </c>
      <c r="F260" s="19" t="n">
        <v>762583.8100000001</v>
      </c>
      <c r="G260" s="20" t="n">
        <v>0.343622</v>
      </c>
      <c r="H260" t="inlineStr">
        <is>
          <t>A</t>
        </is>
      </c>
      <c r="I260" t="inlineStr">
        <is>
          <t>Medio</t>
        </is>
      </c>
      <c r="J260" s="17" t="inlineStr">
        <is>
          <t>A-Medio</t>
        </is>
      </c>
      <c r="K260" t="inlineStr">
        <is>
          <t>VACA LECHERA — buscar +2-3 puntos de margen sin perder volumen</t>
        </is>
      </c>
    </row>
    <row r="261">
      <c r="A261" t="inlineStr">
        <is>
          <t>351100300992482</t>
        </is>
      </c>
      <c r="B261" t="inlineStr">
        <is>
          <t>FREGADERO ROMA SATIN 88CM X 45CM</t>
        </is>
      </c>
      <c r="C261" t="inlineStr">
        <is>
          <t>IMPORTACION FREGADEROS</t>
        </is>
      </c>
      <c r="D261" s="22" t="n">
        <v>19</v>
      </c>
      <c r="E261" s="19" t="n">
        <v>2216061.95</v>
      </c>
      <c r="F261" s="19" t="n">
        <v>832994.92</v>
      </c>
      <c r="G261" s="20" t="n">
        <v>0.37589</v>
      </c>
      <c r="H261" t="inlineStr">
        <is>
          <t>A</t>
        </is>
      </c>
      <c r="I261" t="inlineStr">
        <is>
          <t>Medio</t>
        </is>
      </c>
      <c r="J261" s="17" t="inlineStr">
        <is>
          <t>A-Medio</t>
        </is>
      </c>
      <c r="K261" t="inlineStr">
        <is>
          <t>VACA LECHERA — buscar +2-3 puntos de margen sin perder volumen</t>
        </is>
      </c>
    </row>
    <row r="262">
      <c r="A262" t="inlineStr">
        <is>
          <t>351100300992107</t>
        </is>
      </c>
      <c r="B262" t="inlineStr">
        <is>
          <t>LAMINA NUEVA TEC LINO BLANCO HUESO P067 CJ8030 1.22X2.44 5MM BAMBU IMITACION LINO</t>
        </is>
      </c>
      <c r="C262" t="inlineStr">
        <is>
          <t>SIN CATEGORIA</t>
        </is>
      </c>
      <c r="D262" s="22" t="n">
        <v>136</v>
      </c>
      <c r="E262" s="19" t="n">
        <v>2207190.26</v>
      </c>
      <c r="F262" s="19" t="n">
        <v>1131734.21</v>
      </c>
      <c r="G262" s="20" t="n">
        <v>0.512749</v>
      </c>
      <c r="H262" t="inlineStr">
        <is>
          <t>A</t>
        </is>
      </c>
      <c r="I262" t="inlineStr">
        <is>
          <t>Alto</t>
        </is>
      </c>
      <c r="J262" s="17" t="inlineStr">
        <is>
          <t>A-Alto</t>
        </is>
      </c>
      <c r="K262" t="inlineStr">
        <is>
          <t>ESTRELLA — proteger precio, asegurar stock, empujar en pauta</t>
        </is>
      </c>
    </row>
    <row r="263">
      <c r="A263" t="inlineStr">
        <is>
          <t>20140015</t>
        </is>
      </c>
      <c r="B263" t="inlineStr">
        <is>
          <t>CERAMICA CASILINA 34.6X34.6 CAJA 2.15M2</t>
        </is>
      </c>
      <c r="C263" t="inlineStr">
        <is>
          <t>CERAMICA</t>
        </is>
      </c>
      <c r="D263" s="22" t="n">
        <v>395.5</v>
      </c>
      <c r="E263" s="19" t="n">
        <v>2196377.03</v>
      </c>
      <c r="F263" s="19" t="n">
        <v>492582.65</v>
      </c>
      <c r="G263" s="20" t="n">
        <v>0.224271</v>
      </c>
      <c r="H263" t="inlineStr">
        <is>
          <t>A</t>
        </is>
      </c>
      <c r="I263" t="inlineStr">
        <is>
          <t>Bajo</t>
        </is>
      </c>
      <c r="J263" s="17" t="inlineStr">
        <is>
          <t>A-Bajo</t>
        </is>
      </c>
      <c r="K263" t="inlineStr">
        <is>
          <t>REVISAR YA — alto volumen + margen flaco = plata en la mesa</t>
        </is>
      </c>
    </row>
    <row r="264">
      <c r="A264" t="inlineStr">
        <is>
          <t>7424</t>
        </is>
      </c>
      <c r="B264" t="inlineStr">
        <is>
          <t>DURETAN GRIS 300 ML</t>
        </is>
      </c>
      <c r="C264" t="inlineStr">
        <is>
          <t>PINTURAS Y SELLADORES</t>
        </is>
      </c>
      <c r="D264" s="22" t="n">
        <v>426</v>
      </c>
      <c r="E264" s="19" t="n">
        <v>2193263.51</v>
      </c>
      <c r="F264" s="19" t="n">
        <v>575145.0600000001</v>
      </c>
      <c r="G264" s="20" t="n">
        <v>0.262233</v>
      </c>
      <c r="H264" t="inlineStr">
        <is>
          <t>A</t>
        </is>
      </c>
      <c r="I264" t="inlineStr">
        <is>
          <t>Bajo</t>
        </is>
      </c>
      <c r="J264" s="17" t="inlineStr">
        <is>
          <t>A-Bajo</t>
        </is>
      </c>
      <c r="K264" t="inlineStr">
        <is>
          <t>REVISAR YA — alto volumen + margen flaco = plata en la mesa</t>
        </is>
      </c>
    </row>
    <row r="265">
      <c r="A265" t="inlineStr">
        <is>
          <t>351100300991806</t>
        </is>
      </c>
      <c r="B265" t="inlineStr">
        <is>
          <t>LUZ LED 150CM PARA PANEL ACANALADO</t>
        </is>
      </c>
      <c r="C265" t="inlineStr">
        <is>
          <t>PANEL ACANALADO INTERIOR</t>
        </is>
      </c>
      <c r="D265" s="22" t="n">
        <v>391</v>
      </c>
      <c r="E265" s="19" t="n">
        <v>2188997.44</v>
      </c>
      <c r="F265" s="19" t="n">
        <v>876763.8100000001</v>
      </c>
      <c r="G265" s="20" t="n">
        <v>0.4005319999999999</v>
      </c>
      <c r="H265" t="inlineStr">
        <is>
          <t>A</t>
        </is>
      </c>
      <c r="I265" t="inlineStr">
        <is>
          <t>Medio</t>
        </is>
      </c>
      <c r="J265" s="17" t="inlineStr">
        <is>
          <t>A-Medio</t>
        </is>
      </c>
      <c r="K265" t="inlineStr">
        <is>
          <t>VACA LECHERA — buscar +2-3 puntos de margen sin perder volumen</t>
        </is>
      </c>
    </row>
    <row r="266">
      <c r="A266" t="inlineStr">
        <is>
          <t>18921</t>
        </is>
      </c>
      <c r="B266" t="inlineStr">
        <is>
          <t>IMPERSHIELD IMPERSA GRIS 20KG REPELLO IMPERMEABILIZANTE</t>
        </is>
      </c>
      <c r="C266" t="inlineStr">
        <is>
          <t>MORTEROS, CEMENTOS</t>
        </is>
      </c>
      <c r="D266" s="22" t="n">
        <v>123</v>
      </c>
      <c r="E266" s="19" t="n">
        <v>2188306.4</v>
      </c>
      <c r="F266" s="19" t="n">
        <v>404460.77</v>
      </c>
      <c r="G266" s="20" t="n">
        <v>0.184828</v>
      </c>
      <c r="H266" t="inlineStr">
        <is>
          <t>A</t>
        </is>
      </c>
      <c r="I266" t="inlineStr">
        <is>
          <t>Bajo</t>
        </is>
      </c>
      <c r="J266" s="17" t="inlineStr">
        <is>
          <t>A-Bajo</t>
        </is>
      </c>
      <c r="K266" t="inlineStr">
        <is>
          <t>REVISAR YA — alto volumen + margen flaco = plata en la mesa</t>
        </is>
      </c>
    </row>
    <row r="267">
      <c r="A267" t="inlineStr">
        <is>
          <t>351100300992884</t>
        </is>
      </c>
      <c r="B267" t="inlineStr">
        <is>
          <t>COMBO MUEBLE BREMEN GREY 2207A-90 + INODORO DOBLE DESCARGA  ZT-S034 TANQUE BAJO</t>
        </is>
      </c>
      <c r="C267" t="inlineStr">
        <is>
          <t>LOZA SANITARIA</t>
        </is>
      </c>
      <c r="D267" s="22" t="n">
        <v>23</v>
      </c>
      <c r="E267" s="19" t="n">
        <v>2177876.11</v>
      </c>
      <c r="F267" s="19" t="n">
        <v>564283.74</v>
      </c>
      <c r="G267" s="20" t="n">
        <v>0.259098</v>
      </c>
      <c r="H267" t="inlineStr">
        <is>
          <t>A</t>
        </is>
      </c>
      <c r="I267" t="inlineStr">
        <is>
          <t>Bajo</t>
        </is>
      </c>
      <c r="J267" s="17" t="inlineStr">
        <is>
          <t>A-Bajo</t>
        </is>
      </c>
      <c r="K267" t="inlineStr">
        <is>
          <t>REVISAR YA — alto volumen + margen flaco = plata en la mesa</t>
        </is>
      </c>
    </row>
    <row r="268">
      <c r="A268" t="inlineStr">
        <is>
          <t>351100300992560</t>
        </is>
      </c>
      <c r="B268" t="inlineStr">
        <is>
          <t>COMBO FREGADERO SANTIAGO GRIS PLOMO + CACHERA DIAMANTE GRIS PLOMO 80CM X 49CM</t>
        </is>
      </c>
      <c r="C268" t="inlineStr">
        <is>
          <t>IMPORTACION FREGADEROS</t>
        </is>
      </c>
      <c r="D268" s="22" t="n">
        <v>30</v>
      </c>
      <c r="E268" s="19" t="n">
        <v>2170000</v>
      </c>
      <c r="F268" s="19" t="n">
        <v>1062816.8</v>
      </c>
      <c r="G268" s="20" t="n">
        <v>0.489777</v>
      </c>
      <c r="H268" t="inlineStr">
        <is>
          <t>A</t>
        </is>
      </c>
      <c r="I268" t="inlineStr">
        <is>
          <t>Alto</t>
        </is>
      </c>
      <c r="J268" s="17" t="inlineStr">
        <is>
          <t>A-Alto</t>
        </is>
      </c>
      <c r="K268" t="inlineStr">
        <is>
          <t>ESTRELLA — proteger precio, asegurar stock, empujar en pauta</t>
        </is>
      </c>
    </row>
    <row r="269">
      <c r="A269" t="inlineStr">
        <is>
          <t>14100006</t>
        </is>
      </c>
      <c r="B269" t="inlineStr">
        <is>
          <t>PUERTA BLANCA INTERNA 6 TABLEROS 85 X 210 CM</t>
        </is>
      </c>
      <c r="C269" t="inlineStr">
        <is>
          <t>PUERTAS</t>
        </is>
      </c>
      <c r="D269" s="22" t="n">
        <v>142</v>
      </c>
      <c r="E269" s="19" t="n">
        <v>2165855.29</v>
      </c>
      <c r="F269" s="19" t="n">
        <v>392565.59</v>
      </c>
      <c r="G269" s="20" t="n">
        <v>0.181252</v>
      </c>
      <c r="H269" t="inlineStr">
        <is>
          <t>A</t>
        </is>
      </c>
      <c r="I269" t="inlineStr">
        <is>
          <t>Bajo</t>
        </is>
      </c>
      <c r="J269" s="17" t="inlineStr">
        <is>
          <t>A-Bajo</t>
        </is>
      </c>
      <c r="K269" t="inlineStr">
        <is>
          <t>REVISAR YA — alto volumen + margen flaco = plata en la mesa</t>
        </is>
      </c>
    </row>
    <row r="270">
      <c r="A270" t="inlineStr">
        <is>
          <t>351100300991637</t>
        </is>
      </c>
      <c r="B270" t="inlineStr">
        <is>
          <t>CORNISA PVC TP-033 GRIS MADERA 5.95M</t>
        </is>
      </c>
      <c r="C270" t="inlineStr">
        <is>
          <t>IMPORTACION TABLILLA, CORNISAS, UNIONES</t>
        </is>
      </c>
      <c r="D270" s="22" t="n">
        <v>734</v>
      </c>
      <c r="E270" s="19" t="n">
        <v>2162398.23</v>
      </c>
      <c r="F270" s="19" t="n">
        <v>1288011.52</v>
      </c>
      <c r="G270" s="20" t="n">
        <v>0.5956399999999999</v>
      </c>
      <c r="H270" t="inlineStr">
        <is>
          <t>A</t>
        </is>
      </c>
      <c r="I270" t="inlineStr">
        <is>
          <t>Alto</t>
        </is>
      </c>
      <c r="J270" s="17" t="inlineStr">
        <is>
          <t>A-Alto</t>
        </is>
      </c>
      <c r="K270" t="inlineStr">
        <is>
          <t>ESTRELLA — proteger precio, asegurar stock, empujar en pauta</t>
        </is>
      </c>
    </row>
    <row r="271">
      <c r="A271" t="inlineStr">
        <is>
          <t>351100300991557</t>
        </is>
      </c>
      <c r="B271" t="inlineStr">
        <is>
          <t>DIAMOND INODORO S200-M2 ESSENTIAL NEGRO MATE ULTRA LUJOSO</t>
        </is>
      </c>
      <c r="C271" t="inlineStr">
        <is>
          <t>IMPORTACION LOZA</t>
        </is>
      </c>
      <c r="D271" s="22" t="n">
        <v>13</v>
      </c>
      <c r="E271" s="19" t="n">
        <v>2160874.53</v>
      </c>
      <c r="F271" s="19" t="n">
        <v>1035309.66</v>
      </c>
      <c r="G271" s="20" t="n">
        <v>0.479116</v>
      </c>
      <c r="H271" t="inlineStr">
        <is>
          <t>A</t>
        </is>
      </c>
      <c r="I271" t="inlineStr">
        <is>
          <t>Alto</t>
        </is>
      </c>
      <c r="J271" s="17" t="inlineStr">
        <is>
          <t>A-Alto</t>
        </is>
      </c>
      <c r="K271" t="inlineStr">
        <is>
          <t>ESTRELLA — proteger precio, asegurar stock, empujar en pauta</t>
        </is>
      </c>
    </row>
    <row r="272">
      <c r="A272" t="inlineStr">
        <is>
          <t>14100030</t>
        </is>
      </c>
      <c r="B272" t="inlineStr">
        <is>
          <t>PUERTA PINO 80 X 210 CM</t>
        </is>
      </c>
      <c r="C272" t="inlineStr">
        <is>
          <t>PUERTAS</t>
        </is>
      </c>
      <c r="D272" s="22" t="n">
        <v>74</v>
      </c>
      <c r="E272" s="19" t="n">
        <v>2158543.45</v>
      </c>
      <c r="F272" s="19" t="n">
        <v>492027.59</v>
      </c>
      <c r="G272" s="20" t="n">
        <v>0.227944</v>
      </c>
      <c r="H272" t="inlineStr">
        <is>
          <t>A</t>
        </is>
      </c>
      <c r="I272" t="inlineStr">
        <is>
          <t>Bajo</t>
        </is>
      </c>
      <c r="J272" s="17" t="inlineStr">
        <is>
          <t>A-Bajo</t>
        </is>
      </c>
      <c r="K272" t="inlineStr">
        <is>
          <t>REVISAR YA — alto volumen + margen flaco = plata en la mesa</t>
        </is>
      </c>
    </row>
    <row r="273">
      <c r="A273" t="inlineStr">
        <is>
          <t>20160013</t>
        </is>
      </c>
      <c r="B273" t="inlineStr">
        <is>
          <t>PORCELANATO VETA GRIS CPGC 50 ALTO BRILLO 60X60 CAJA 1.44M2</t>
        </is>
      </c>
      <c r="C273" t="inlineStr">
        <is>
          <t>SIN CATEGORIA</t>
        </is>
      </c>
      <c r="D273" s="22" t="n">
        <v>273</v>
      </c>
      <c r="E273" s="19" t="n">
        <v>2135998.67</v>
      </c>
      <c r="F273" s="19" t="n">
        <v>438564.69</v>
      </c>
      <c r="G273" s="20" t="n">
        <v>0.205321</v>
      </c>
      <c r="H273" t="inlineStr">
        <is>
          <t>A</t>
        </is>
      </c>
      <c r="I273" t="inlineStr">
        <is>
          <t>Bajo</t>
        </is>
      </c>
      <c r="J273" s="17" t="inlineStr">
        <is>
          <t>A-Bajo</t>
        </is>
      </c>
      <c r="K273" t="inlineStr">
        <is>
          <t>REVISAR YA — alto volumen + margen flaco = plata en la mesa</t>
        </is>
      </c>
    </row>
    <row r="274">
      <c r="A274" t="inlineStr">
        <is>
          <t>20140013</t>
        </is>
      </c>
      <c r="B274" t="inlineStr">
        <is>
          <t>CERAMICA BALTICO GRIS 34X34 CAJA 2.15M2 PRIMERA CALIDAD</t>
        </is>
      </c>
      <c r="C274" t="inlineStr">
        <is>
          <t>CERAMICA</t>
        </is>
      </c>
      <c r="D274" s="22" t="n">
        <v>343</v>
      </c>
      <c r="E274" s="19" t="n">
        <v>2131373.91</v>
      </c>
      <c r="F274" s="19" t="n">
        <v>562912.23</v>
      </c>
      <c r="G274" s="20" t="n">
        <v>0.264108</v>
      </c>
      <c r="H274" t="inlineStr">
        <is>
          <t>A</t>
        </is>
      </c>
      <c r="I274" t="inlineStr">
        <is>
          <t>Bajo</t>
        </is>
      </c>
      <c r="J274" s="17" t="inlineStr">
        <is>
          <t>A-Bajo</t>
        </is>
      </c>
      <c r="K274" t="inlineStr">
        <is>
          <t>REVISAR YA — alto volumen + margen flaco = plata en la mesa</t>
        </is>
      </c>
    </row>
    <row r="275">
      <c r="A275" t="inlineStr">
        <is>
          <t>542910</t>
        </is>
      </c>
      <c r="B275" t="inlineStr">
        <is>
          <t>AVELLANAS PUERTA BAÑO VIDRIO EN L 100 X 100 X 190 CM 6MM MARCO CROMADO MAMPARA</t>
        </is>
      </c>
      <c r="C275" t="inlineStr">
        <is>
          <t>IMPORTACION PUERTAS DE VIDRIO</t>
        </is>
      </c>
      <c r="D275" s="22" t="n">
        <v>20</v>
      </c>
      <c r="E275" s="19" t="n">
        <v>2117504.48</v>
      </c>
      <c r="F275" s="19" t="n">
        <v>1189698.81</v>
      </c>
      <c r="G275" s="20" t="n">
        <v>0.56184</v>
      </c>
      <c r="H275" t="inlineStr">
        <is>
          <t>A</t>
        </is>
      </c>
      <c r="I275" t="inlineStr">
        <is>
          <t>Alto</t>
        </is>
      </c>
      <c r="J275" s="17" t="inlineStr">
        <is>
          <t>A-Alto</t>
        </is>
      </c>
      <c r="K275" t="inlineStr">
        <is>
          <t>ESTRELLA — proteger precio, asegurar stock, empujar en pauta</t>
        </is>
      </c>
    </row>
    <row r="276">
      <c r="A276" t="inlineStr">
        <is>
          <t>351100300991814</t>
        </is>
      </c>
      <c r="B276" t="inlineStr">
        <is>
          <t>LAMINA PVC QM-8226-1 1.22X2.44 3MM IMITACION PIEDRA NATURAL</t>
        </is>
      </c>
      <c r="C276" t="inlineStr">
        <is>
          <t>IMPORTACION LAMINA PVC, BAMBU, ACC</t>
        </is>
      </c>
      <c r="D276" s="22" t="n">
        <v>136</v>
      </c>
      <c r="E276" s="19" t="n">
        <v>2111789.72</v>
      </c>
      <c r="F276" s="19" t="n">
        <v>543101.52</v>
      </c>
      <c r="G276" s="20" t="n">
        <v>0.257176</v>
      </c>
      <c r="H276" t="inlineStr">
        <is>
          <t>A</t>
        </is>
      </c>
      <c r="I276" t="inlineStr">
        <is>
          <t>Bajo</t>
        </is>
      </c>
      <c r="J276" s="17" t="inlineStr">
        <is>
          <t>A-Bajo</t>
        </is>
      </c>
      <c r="K276" t="inlineStr">
        <is>
          <t>REVISAR YA — alto volumen + margen flaco = plata en la mesa</t>
        </is>
      </c>
    </row>
    <row r="277">
      <c r="A277" t="inlineStr">
        <is>
          <t>351100300991807</t>
        </is>
      </c>
      <c r="B277" t="inlineStr">
        <is>
          <t>LUZ LED 200CM PARA PANEL ACANALADO</t>
        </is>
      </c>
      <c r="C277" t="inlineStr">
        <is>
          <t>PANEL ACANALADO INTERIOR</t>
        </is>
      </c>
      <c r="D277" s="22" t="n">
        <v>315</v>
      </c>
      <c r="E277" s="19" t="n">
        <v>2110527.72</v>
      </c>
      <c r="F277" s="19" t="n">
        <v>809646.76</v>
      </c>
      <c r="G277" s="20" t="n">
        <v>0.383623</v>
      </c>
      <c r="H277" t="inlineStr">
        <is>
          <t>A</t>
        </is>
      </c>
      <c r="I277" t="inlineStr">
        <is>
          <t>Medio</t>
        </is>
      </c>
      <c r="J277" s="17" t="inlineStr">
        <is>
          <t>A-Medio</t>
        </is>
      </c>
      <c r="K277" t="inlineStr">
        <is>
          <t>VACA LECHERA — buscar +2-3 puntos de margen sin perder volumen</t>
        </is>
      </c>
    </row>
    <row r="278">
      <c r="A278" t="inlineStr">
        <is>
          <t>351100300992860</t>
        </is>
      </c>
      <c r="B278" t="inlineStr">
        <is>
          <t>ZENITH INODORO INTELIGENTE 69CM X 44CM X 50CM 110V GL-910C</t>
        </is>
      </c>
      <c r="C278" t="inlineStr">
        <is>
          <t>IMPORTACION LOZA</t>
        </is>
      </c>
      <c r="D278" s="22" t="n">
        <v>8</v>
      </c>
      <c r="E278" s="19" t="n">
        <v>2107957.58</v>
      </c>
      <c r="F278" s="19" t="n">
        <v>1315232.17</v>
      </c>
      <c r="G278" s="20" t="n">
        <v>0.6239370000000001</v>
      </c>
      <c r="H278" t="inlineStr">
        <is>
          <t>A</t>
        </is>
      </c>
      <c r="I278" t="inlineStr">
        <is>
          <t>Alto</t>
        </is>
      </c>
      <c r="J278" s="17" t="inlineStr">
        <is>
          <t>A-Alto</t>
        </is>
      </c>
      <c r="K278" t="inlineStr">
        <is>
          <t>ESTRELLA — proteger precio, asegurar stock, empujar en pauta</t>
        </is>
      </c>
    </row>
    <row r="279">
      <c r="A279" t="inlineStr">
        <is>
          <t>351100300992035</t>
        </is>
      </c>
      <c r="B279" t="inlineStr">
        <is>
          <t>LAMINA PVC PM16-M MARMOL AZULADO TEXTURIZADA MATE 1.22X2.44 3MM IMITACION PIEDRA NATURA</t>
        </is>
      </c>
      <c r="C279" t="inlineStr">
        <is>
          <t>SIN CATEGORIA</t>
        </is>
      </c>
      <c r="D279" s="22" t="n">
        <v>131</v>
      </c>
      <c r="E279" s="19" t="n">
        <v>2107207.67</v>
      </c>
      <c r="F279" s="19" t="n">
        <v>718607.67</v>
      </c>
      <c r="G279" s="20" t="n">
        <v>0.341024</v>
      </c>
      <c r="H279" t="inlineStr">
        <is>
          <t>A</t>
        </is>
      </c>
      <c r="I279" t="inlineStr">
        <is>
          <t>Medio</t>
        </is>
      </c>
      <c r="J279" s="17" t="inlineStr">
        <is>
          <t>A-Medio</t>
        </is>
      </c>
      <c r="K279" t="inlineStr">
        <is>
          <t>VACA LECHERA — buscar +2-3 puntos de margen sin perder volumen</t>
        </is>
      </c>
    </row>
    <row r="280">
      <c r="A280" t="inlineStr">
        <is>
          <t>25109</t>
        </is>
      </c>
      <c r="B280" t="inlineStr">
        <is>
          <t>LAMINA ESTEREOFON 2 PULG 1.22 X 2.44</t>
        </is>
      </c>
      <c r="C280" t="inlineStr">
        <is>
          <t>LAMINAS Y PERFILERIA LIVIANA</t>
        </is>
      </c>
      <c r="D280" s="22" t="n">
        <v>307</v>
      </c>
      <c r="E280" s="19" t="n">
        <v>2089857.08</v>
      </c>
      <c r="F280" s="19" t="n">
        <v>706260.27</v>
      </c>
      <c r="G280" s="20" t="n">
        <v>0.337947</v>
      </c>
      <c r="H280" t="inlineStr">
        <is>
          <t>A</t>
        </is>
      </c>
      <c r="I280" t="inlineStr">
        <is>
          <t>Medio</t>
        </is>
      </c>
      <c r="J280" s="17" t="inlineStr">
        <is>
          <t>A-Medio</t>
        </is>
      </c>
      <c r="K280" t="inlineStr">
        <is>
          <t>VACA LECHERA — buscar +2-3 puntos de margen sin perder volumen</t>
        </is>
      </c>
    </row>
    <row r="281">
      <c r="A281" t="inlineStr">
        <is>
          <t>20160014</t>
        </is>
      </c>
      <c r="B281" t="inlineStr">
        <is>
          <t>PORCELANATO VISTA ONIX ALTO BRILLO 60X60 CAJA 1.44M2</t>
        </is>
      </c>
      <c r="C281" t="inlineStr">
        <is>
          <t>PORCELANATO</t>
        </is>
      </c>
      <c r="D281" s="22" t="n">
        <v>262</v>
      </c>
      <c r="E281" s="19" t="n">
        <v>2068790.71</v>
      </c>
      <c r="F281" s="19" t="n">
        <v>439751.5</v>
      </c>
      <c r="G281" s="20" t="n">
        <v>0.212565</v>
      </c>
      <c r="H281" t="inlineStr">
        <is>
          <t>A</t>
        </is>
      </c>
      <c r="I281" t="inlineStr">
        <is>
          <t>Bajo</t>
        </is>
      </c>
      <c r="J281" s="17" t="inlineStr">
        <is>
          <t>A-Bajo</t>
        </is>
      </c>
      <c r="K281" t="inlineStr">
        <is>
          <t>REVISAR YA — alto volumen + margen flaco = plata en la mesa</t>
        </is>
      </c>
    </row>
    <row r="282">
      <c r="A282" t="inlineStr">
        <is>
          <t>9711</t>
        </is>
      </c>
      <c r="B282" t="inlineStr">
        <is>
          <t>TORNILLO GYP 1 1/4 PF X 100</t>
        </is>
      </c>
      <c r="C282" t="inlineStr">
        <is>
          <t>TORNILLERIA</t>
        </is>
      </c>
      <c r="D282" s="22" t="n">
        <v>4250</v>
      </c>
      <c r="E282" s="19" t="n">
        <v>2066543.4</v>
      </c>
      <c r="F282" s="19" t="n">
        <v>1198967.38</v>
      </c>
      <c r="G282" s="20" t="n">
        <v>0.58018</v>
      </c>
      <c r="H282" t="inlineStr">
        <is>
          <t>A</t>
        </is>
      </c>
      <c r="I282" t="inlineStr">
        <is>
          <t>Alto</t>
        </is>
      </c>
      <c r="J282" s="17" t="inlineStr">
        <is>
          <t>A-Alto</t>
        </is>
      </c>
      <c r="K282" t="inlineStr">
        <is>
          <t>ESTRELLA — proteger precio, asegurar stock, empujar en pauta</t>
        </is>
      </c>
    </row>
    <row r="283">
      <c r="A283" t="inlineStr">
        <is>
          <t>542</t>
        </is>
      </c>
      <c r="B283" t="inlineStr">
        <is>
          <t>ZINC #26 LEGITIMO 1.83 0.45MM TERNIUM</t>
        </is>
      </c>
      <c r="C283" t="inlineStr">
        <is>
          <t>TUBERIA INDUSTRIAL, HIERROS PLANOS Y CORRUGADOS</t>
        </is>
      </c>
      <c r="D283" s="22" t="n">
        <v>476</v>
      </c>
      <c r="E283" s="19" t="n">
        <v>2063687.92</v>
      </c>
      <c r="F283" s="19" t="n">
        <v>407363.63</v>
      </c>
      <c r="G283" s="20" t="n">
        <v>0.197396</v>
      </c>
      <c r="H283" t="inlineStr">
        <is>
          <t>A</t>
        </is>
      </c>
      <c r="I283" t="inlineStr">
        <is>
          <t>Bajo</t>
        </is>
      </c>
      <c r="J283" s="17" t="inlineStr">
        <is>
          <t>A-Bajo</t>
        </is>
      </c>
      <c r="K283" t="inlineStr">
        <is>
          <t>REVISAR YA — alto volumen + margen flaco = plata en la mesa</t>
        </is>
      </c>
    </row>
    <row r="284">
      <c r="A284" t="inlineStr">
        <is>
          <t>9191</t>
        </is>
      </c>
      <c r="B284" t="inlineStr">
        <is>
          <t>CANOA PECHO PALOMA PVC 6MTS  AMANCO</t>
        </is>
      </c>
      <c r="C284" t="inlineStr">
        <is>
          <t>TUBERIA PVC, CANOAS Y ACCESORIOS</t>
        </is>
      </c>
      <c r="D284" s="22" t="n">
        <v>107</v>
      </c>
      <c r="E284" s="19" t="n">
        <v>2052361.71</v>
      </c>
      <c r="F284" s="19" t="n">
        <v>485637.16</v>
      </c>
      <c r="G284" s="20" t="n">
        <v>0.236624</v>
      </c>
      <c r="H284" t="inlineStr">
        <is>
          <t>A</t>
        </is>
      </c>
      <c r="I284" t="inlineStr">
        <is>
          <t>Bajo</t>
        </is>
      </c>
      <c r="J284" s="17" t="inlineStr">
        <is>
          <t>A-Bajo</t>
        </is>
      </c>
      <c r="K284" t="inlineStr">
        <is>
          <t>REVISAR YA — alto volumen + margen flaco = plata en la mesa</t>
        </is>
      </c>
    </row>
    <row r="285">
      <c r="A285" t="inlineStr">
        <is>
          <t>17EDE213</t>
        </is>
      </c>
      <c r="B285" t="inlineStr">
        <is>
          <t>ZINC ESTRUCTURAL #28 3.66x1.07 ROJO 0.31MM</t>
        </is>
      </c>
      <c r="C285" t="inlineStr">
        <is>
          <t>TUBERIA INDUSTRIAL, HIERROS PLANOS Y CORRUGADOS</t>
        </is>
      </c>
      <c r="D285" s="22" t="n">
        <v>248</v>
      </c>
      <c r="E285" s="19" t="n">
        <v>2036302.14</v>
      </c>
      <c r="F285" s="19" t="n">
        <v>473207.14</v>
      </c>
      <c r="G285" s="20" t="n">
        <v>0.232386</v>
      </c>
      <c r="H285" t="inlineStr">
        <is>
          <t>A</t>
        </is>
      </c>
      <c r="I285" t="inlineStr">
        <is>
          <t>Bajo</t>
        </is>
      </c>
      <c r="J285" s="17" t="inlineStr">
        <is>
          <t>A-Bajo</t>
        </is>
      </c>
      <c r="K285" t="inlineStr">
        <is>
          <t>REVISAR YA — alto volumen + margen flaco = plata en la mesa</t>
        </is>
      </c>
    </row>
    <row r="286">
      <c r="A286" t="inlineStr">
        <is>
          <t>70992908</t>
        </is>
      </c>
      <c r="B286" t="inlineStr">
        <is>
          <t>PANEL PVC FLAT OMEGA CIELOS Y PAREDES 30CM X 2.90M X 8MM 10 CANALES 2106</t>
        </is>
      </c>
      <c r="C286" t="inlineStr">
        <is>
          <t>PANEL ACANALADO INTERIOR</t>
        </is>
      </c>
      <c r="D286" s="22" t="n">
        <v>470</v>
      </c>
      <c r="E286" s="19" t="n">
        <v>2008200.44</v>
      </c>
      <c r="F286" s="19" t="n">
        <v>1119900.44</v>
      </c>
      <c r="G286" s="20" t="n">
        <v>0.5576639999999999</v>
      </c>
      <c r="H286" t="inlineStr">
        <is>
          <t>A</t>
        </is>
      </c>
      <c r="I286" t="inlineStr">
        <is>
          <t>Alto</t>
        </is>
      </c>
      <c r="J286" s="17" t="inlineStr">
        <is>
          <t>A-Alto</t>
        </is>
      </c>
      <c r="K286" t="inlineStr">
        <is>
          <t>ESTRELLA — proteger precio, asegurar stock, empujar en pauta</t>
        </is>
      </c>
    </row>
    <row r="287">
      <c r="A287" t="inlineStr">
        <is>
          <t>648646</t>
        </is>
      </c>
      <c r="B287" t="inlineStr">
        <is>
          <t>LAMINA NUEVA TEC VETAS GRISES BRILLANTE KSJ 233531.22 X. 2.44M 5MM FIBRA BAMBU CARBON PVC IMITACION</t>
        </is>
      </c>
      <c r="C287" t="inlineStr">
        <is>
          <t>IMPORTACION LAMINA PVC, BAMBU, ACC</t>
        </is>
      </c>
      <c r="D287" s="22" t="n">
        <v>138</v>
      </c>
      <c r="E287" s="19" t="n">
        <v>2003432.92</v>
      </c>
      <c r="F287" s="19" t="n">
        <v>993803.38</v>
      </c>
      <c r="G287" s="20" t="n">
        <v>0.49605</v>
      </c>
      <c r="H287" t="inlineStr">
        <is>
          <t>A</t>
        </is>
      </c>
      <c r="I287" t="inlineStr">
        <is>
          <t>Alto</t>
        </is>
      </c>
      <c r="J287" s="17" t="inlineStr">
        <is>
          <t>A-Alto</t>
        </is>
      </c>
      <c r="K287" t="inlineStr">
        <is>
          <t>ESTRELLA — proteger precio, asegurar stock, empujar en pauta</t>
        </is>
      </c>
    </row>
    <row r="288">
      <c r="A288" t="inlineStr">
        <is>
          <t>549</t>
        </is>
      </c>
      <c r="B288" t="inlineStr">
        <is>
          <t>ESQUINERO PLASTICO GYPSUM 3.05***</t>
        </is>
      </c>
      <c r="C288" t="inlineStr">
        <is>
          <t>LAMINAS Y PERFILERIA LIVIANA</t>
        </is>
      </c>
      <c r="D288" s="22" t="n">
        <v>2619</v>
      </c>
      <c r="E288" s="19" t="n">
        <v>2002048.19</v>
      </c>
      <c r="F288" s="19" t="n">
        <v>568574.99</v>
      </c>
      <c r="G288" s="20" t="n">
        <v>0.283997</v>
      </c>
      <c r="H288" t="inlineStr">
        <is>
          <t>A</t>
        </is>
      </c>
      <c r="I288" t="inlineStr">
        <is>
          <t>Bajo</t>
        </is>
      </c>
      <c r="J288" s="17" t="inlineStr">
        <is>
          <t>A-Bajo</t>
        </is>
      </c>
      <c r="K288" t="inlineStr">
        <is>
          <t>REVISAR YA — alto volumen + margen flaco = plata en la mesa</t>
        </is>
      </c>
    </row>
    <row r="289">
      <c r="A289" t="inlineStr">
        <is>
          <t>532</t>
        </is>
      </c>
      <c r="B289" t="inlineStr">
        <is>
          <t>RECTANGULO FIBROLIT 5MM</t>
        </is>
      </c>
      <c r="C289" t="inlineStr">
        <is>
          <t>LAMINAS Y PERFILERIA LIVIANA</t>
        </is>
      </c>
      <c r="D289" s="22" t="n">
        <v>754</v>
      </c>
      <c r="E289" s="19" t="n">
        <v>1988382.55</v>
      </c>
      <c r="F289" s="19" t="n">
        <v>443438.32</v>
      </c>
      <c r="G289" s="20" t="n">
        <v>0.223015</v>
      </c>
      <c r="H289" t="inlineStr">
        <is>
          <t>A</t>
        </is>
      </c>
      <c r="I289" t="inlineStr">
        <is>
          <t>Bajo</t>
        </is>
      </c>
      <c r="J289" s="17" t="inlineStr">
        <is>
          <t>A-Bajo</t>
        </is>
      </c>
      <c r="K289" t="inlineStr">
        <is>
          <t>REVISAR YA — alto volumen + margen flaco = plata en la mesa</t>
        </is>
      </c>
    </row>
    <row r="290">
      <c r="A290" t="inlineStr">
        <is>
          <t>971</t>
        </is>
      </c>
      <c r="B290" t="inlineStr">
        <is>
          <t>TORNILLO GYP TORLAK FRIJ PB 1/2 X100</t>
        </is>
      </c>
      <c r="C290" t="inlineStr">
        <is>
          <t>TORNILLERIA</t>
        </is>
      </c>
      <c r="D290" s="22" t="n">
        <v>4350</v>
      </c>
      <c r="E290" s="19" t="n">
        <v>1984949.27</v>
      </c>
      <c r="F290" s="19" t="n">
        <v>1097699.98</v>
      </c>
      <c r="G290" s="20" t="n">
        <v>0.5530120000000001</v>
      </c>
      <c r="H290" t="inlineStr">
        <is>
          <t>A</t>
        </is>
      </c>
      <c r="I290" t="inlineStr">
        <is>
          <t>Alto</t>
        </is>
      </c>
      <c r="J290" s="17" t="inlineStr">
        <is>
          <t>A-Alto</t>
        </is>
      </c>
      <c r="K290" t="inlineStr">
        <is>
          <t>ESTRELLA — proteger precio, asegurar stock, empujar en pauta</t>
        </is>
      </c>
    </row>
    <row r="291">
      <c r="A291" t="inlineStr">
        <is>
          <t>30992908</t>
        </is>
      </c>
      <c r="B291" t="inlineStr">
        <is>
          <t>PANEL PVC FLAT DELTA CIELOS Y PAREDES 30CM X 2.90M X 8MM 10 CANALES 2112</t>
        </is>
      </c>
      <c r="C291" t="inlineStr">
        <is>
          <t>PANEL ACANALADO INTERIOR</t>
        </is>
      </c>
      <c r="D291" s="22" t="n">
        <v>464</v>
      </c>
      <c r="E291" s="19" t="n">
        <v>1980774.33</v>
      </c>
      <c r="F291" s="19" t="n">
        <v>1103814.33</v>
      </c>
      <c r="G291" s="20" t="n">
        <v>0.557264</v>
      </c>
      <c r="H291" t="inlineStr">
        <is>
          <t>A</t>
        </is>
      </c>
      <c r="I291" t="inlineStr">
        <is>
          <t>Alto</t>
        </is>
      </c>
      <c r="J291" s="17" t="inlineStr">
        <is>
          <t>A-Alto</t>
        </is>
      </c>
      <c r="K291" t="inlineStr">
        <is>
          <t>ESTRELLA — proteger precio, asegurar stock, empujar en pauta</t>
        </is>
      </c>
    </row>
    <row r="292">
      <c r="A292" t="inlineStr">
        <is>
          <t>351100300991921</t>
        </is>
      </c>
      <c r="B292" t="inlineStr">
        <is>
          <t>PANEL EXTERIOR ACANALADO WPC WENGUE 22CM X 2.90M DE080</t>
        </is>
      </c>
      <c r="C292" t="inlineStr">
        <is>
          <t>PANEL ACANALADO EXTERIOR WPC</t>
        </is>
      </c>
      <c r="D292" s="22" t="n">
        <v>143</v>
      </c>
      <c r="E292" s="19" t="n">
        <v>1977094.25</v>
      </c>
      <c r="F292" s="19" t="n">
        <v>525570.41</v>
      </c>
      <c r="G292" s="20" t="n">
        <v>0.26583</v>
      </c>
      <c r="H292" t="inlineStr">
        <is>
          <t>A</t>
        </is>
      </c>
      <c r="I292" t="inlineStr">
        <is>
          <t>Bajo</t>
        </is>
      </c>
      <c r="J292" s="17" t="inlineStr">
        <is>
          <t>A-Bajo</t>
        </is>
      </c>
      <c r="K292" t="inlineStr">
        <is>
          <t>REVISAR YA — alto volumen + margen flaco = plata en la mesa</t>
        </is>
      </c>
    </row>
    <row r="293">
      <c r="A293" t="inlineStr">
        <is>
          <t>565</t>
        </is>
      </c>
      <c r="B293" t="inlineStr">
        <is>
          <t>CORTA TAIWAN LAMINA POLICARBONATO ONDULADO 0.81 X 1.83 TRANSP</t>
        </is>
      </c>
      <c r="C293" t="inlineStr">
        <is>
          <t>LAMINAS Y PERFILERIA LIVIANA</t>
        </is>
      </c>
      <c r="D293" s="22" t="n">
        <v>571</v>
      </c>
      <c r="E293" s="19" t="n">
        <v>1974074.21</v>
      </c>
      <c r="F293" s="19" t="n">
        <v>593809.9</v>
      </c>
      <c r="G293" s="20" t="n">
        <v>0.300804</v>
      </c>
      <c r="H293" t="inlineStr">
        <is>
          <t>A</t>
        </is>
      </c>
      <c r="I293" t="inlineStr">
        <is>
          <t>Medio</t>
        </is>
      </c>
      <c r="J293" s="17" t="inlineStr">
        <is>
          <t>A-Medio</t>
        </is>
      </c>
      <c r="K293" t="inlineStr">
        <is>
          <t>VACA LECHERA — buscar +2-3 puntos de margen sin perder volumen</t>
        </is>
      </c>
    </row>
    <row r="294">
      <c r="A294" t="inlineStr">
        <is>
          <t>20160004</t>
        </is>
      </c>
      <c r="B294" t="inlineStr">
        <is>
          <t>PORCELANATO CPGC 26 VETA BEIGE ALTO BRILLO 60X60 CAJA 1.44M2</t>
        </is>
      </c>
      <c r="C294" t="inlineStr">
        <is>
          <t>SIN CATEGORIA</t>
        </is>
      </c>
      <c r="D294" s="22" t="n">
        <v>247</v>
      </c>
      <c r="E294" s="19" t="n">
        <v>1962715.49</v>
      </c>
      <c r="F294" s="19" t="n">
        <v>426941.89</v>
      </c>
      <c r="G294" s="20" t="n">
        <v>0.217526</v>
      </c>
      <c r="H294" t="inlineStr">
        <is>
          <t>A</t>
        </is>
      </c>
      <c r="I294" t="inlineStr">
        <is>
          <t>Bajo</t>
        </is>
      </c>
      <c r="J294" s="17" t="inlineStr">
        <is>
          <t>A-Bajo</t>
        </is>
      </c>
      <c r="K294" t="inlineStr">
        <is>
          <t>REVISAR YA — alto volumen + margen flaco = plata en la mesa</t>
        </is>
      </c>
    </row>
    <row r="295">
      <c r="A295" t="inlineStr">
        <is>
          <t>7823</t>
        </is>
      </c>
      <c r="B295" t="inlineStr">
        <is>
          <t>LLAVIN PELOTA C/LLAVE 587 EB</t>
        </is>
      </c>
      <c r="C295" t="inlineStr">
        <is>
          <t>FERRETERIA GENERAL</t>
        </is>
      </c>
      <c r="D295" s="22" t="n">
        <v>471</v>
      </c>
      <c r="E295" s="19" t="n">
        <v>1958151.28</v>
      </c>
      <c r="F295" s="19" t="n">
        <v>738767.86</v>
      </c>
      <c r="G295" s="20" t="n">
        <v>0.377278</v>
      </c>
      <c r="H295" t="inlineStr">
        <is>
          <t>A</t>
        </is>
      </c>
      <c r="I295" t="inlineStr">
        <is>
          <t>Medio</t>
        </is>
      </c>
      <c r="J295" s="17" t="inlineStr">
        <is>
          <t>A-Medio</t>
        </is>
      </c>
      <c r="K295" t="inlineStr">
        <is>
          <t>VACA LECHERA — buscar +2-3 puntos de margen sin perder volumen</t>
        </is>
      </c>
    </row>
    <row r="296">
      <c r="A296" t="inlineStr">
        <is>
          <t>50992870</t>
        </is>
      </c>
      <c r="B296" t="inlineStr">
        <is>
          <t>PANEL ACANALADO EXTERIOR VANCOUVER WPC ROSEWOOD 17,7CM X 2.90M X 13MM 8-C-RW</t>
        </is>
      </c>
      <c r="C296" t="inlineStr">
        <is>
          <t>IMPORTACION PANEL ACANALADO EXTERIOR WPC</t>
        </is>
      </c>
      <c r="D296" s="22" t="n">
        <v>227</v>
      </c>
      <c r="E296" s="19" t="n">
        <v>1952094.25</v>
      </c>
      <c r="F296" s="19" t="n">
        <v>1100978.16</v>
      </c>
      <c r="G296" s="20" t="n">
        <v>0.563998</v>
      </c>
      <c r="H296" t="inlineStr">
        <is>
          <t>A</t>
        </is>
      </c>
      <c r="I296" t="inlineStr">
        <is>
          <t>Alto</t>
        </is>
      </c>
      <c r="J296" s="17" t="inlineStr">
        <is>
          <t>A-Alto</t>
        </is>
      </c>
      <c r="K296" t="inlineStr">
        <is>
          <t>ESTRELLA — proteger precio, asegurar stock, empujar en pauta</t>
        </is>
      </c>
    </row>
    <row r="297">
      <c r="A297" t="inlineStr">
        <is>
          <t>14100007</t>
        </is>
      </c>
      <c r="B297" t="inlineStr">
        <is>
          <t>PUERTA BLANCA INTERNA 6 TABLEROS 90 X 210 CM</t>
        </is>
      </c>
      <c r="C297" t="inlineStr">
        <is>
          <t>PUERTAS</t>
        </is>
      </c>
      <c r="D297" s="22" t="n">
        <v>119</v>
      </c>
      <c r="E297" s="19" t="n">
        <v>1949234.87</v>
      </c>
      <c r="F297" s="19" t="n">
        <v>441123.57</v>
      </c>
      <c r="G297" s="20" t="n">
        <v>0.226306</v>
      </c>
      <c r="H297" t="inlineStr">
        <is>
          <t>A</t>
        </is>
      </c>
      <c r="I297" t="inlineStr">
        <is>
          <t>Bajo</t>
        </is>
      </c>
      <c r="J297" s="17" t="inlineStr">
        <is>
          <t>A-Bajo</t>
        </is>
      </c>
      <c r="K297" t="inlineStr">
        <is>
          <t>REVISAR YA — alto volumen + margen flaco = plata en la mesa</t>
        </is>
      </c>
    </row>
    <row r="298">
      <c r="A298" t="inlineStr">
        <is>
          <t>120</t>
        </is>
      </c>
      <c r="B298" t="inlineStr">
        <is>
          <t>BLOCK 15-20-40</t>
        </is>
      </c>
      <c r="C298" t="inlineStr">
        <is>
          <t>BLOQUES, VARILLAS, MALLAS</t>
        </is>
      </c>
      <c r="D298" s="22" t="n">
        <v>3810</v>
      </c>
      <c r="E298" s="19" t="n">
        <v>1948112.42</v>
      </c>
      <c r="F298" s="19" t="n">
        <v>217068.92</v>
      </c>
      <c r="G298" s="20" t="n">
        <v>0.111425</v>
      </c>
      <c r="H298" t="inlineStr">
        <is>
          <t>A</t>
        </is>
      </c>
      <c r="I298" t="inlineStr">
        <is>
          <t>Bajo</t>
        </is>
      </c>
      <c r="J298" s="17" t="inlineStr">
        <is>
          <t>A-Bajo</t>
        </is>
      </c>
      <c r="K298" t="inlineStr">
        <is>
          <t>REVISAR YA — alto volumen + margen flaco = plata en la mesa</t>
        </is>
      </c>
    </row>
    <row r="299">
      <c r="A299" t="inlineStr">
        <is>
          <t>123</t>
        </is>
      </c>
      <c r="B299" t="inlineStr">
        <is>
          <t>IMPERSA PEGA CERAMICA  REGULAR TRIPLE A 20KG</t>
        </is>
      </c>
      <c r="C299" t="inlineStr">
        <is>
          <t>CERAMICAS, AZULEJOS, PORCELANATOS</t>
        </is>
      </c>
      <c r="D299" s="22" t="n">
        <v>879</v>
      </c>
      <c r="E299" s="19" t="n">
        <v>1920529.02</v>
      </c>
      <c r="F299" s="19" t="n">
        <v>539373.9</v>
      </c>
      <c r="G299" s="20" t="n">
        <v>0.280847</v>
      </c>
      <c r="H299" t="inlineStr">
        <is>
          <t>A</t>
        </is>
      </c>
      <c r="I299" t="inlineStr">
        <is>
          <t>Bajo</t>
        </is>
      </c>
      <c r="J299" s="17" t="inlineStr">
        <is>
          <t>A-Bajo</t>
        </is>
      </c>
      <c r="K299" t="inlineStr">
        <is>
          <t>REVISAR YA — alto volumen + margen flaco = plata en la mesa</t>
        </is>
      </c>
    </row>
    <row r="300">
      <c r="A300" t="inlineStr">
        <is>
          <t>600992872</t>
        </is>
      </c>
      <c r="B300" t="inlineStr">
        <is>
          <t>RODAPIE PS VICTORIA 10CM X 2.40M TJ05A-10-4</t>
        </is>
      </c>
      <c r="C300" t="inlineStr">
        <is>
          <t>IMPORTACION PISO SPC</t>
        </is>
      </c>
      <c r="D300" s="22" t="n">
        <v>581</v>
      </c>
      <c r="E300" s="19" t="n">
        <v>1903340.71</v>
      </c>
      <c r="F300" s="19" t="n">
        <v>1135302.68</v>
      </c>
      <c r="G300" s="20" t="n">
        <v>0.596479</v>
      </c>
      <c r="H300" t="inlineStr">
        <is>
          <t>A</t>
        </is>
      </c>
      <c r="I300" t="inlineStr">
        <is>
          <t>Alto</t>
        </is>
      </c>
      <c r="J300" s="17" t="inlineStr">
        <is>
          <t>A-Alto</t>
        </is>
      </c>
      <c r="K300" t="inlineStr">
        <is>
          <t>ESTRELLA — proteger precio, asegurar stock, empujar en pauta</t>
        </is>
      </c>
    </row>
    <row r="301">
      <c r="A301" t="inlineStr">
        <is>
          <t>351100300991919</t>
        </is>
      </c>
      <c r="B301" t="inlineStr">
        <is>
          <t>PANEL EXTERIOR ACANALADO WPC CEDRO 22CM X 2.90M DE078</t>
        </is>
      </c>
      <c r="C301" t="inlineStr">
        <is>
          <t>PANEL ACANALADO EXTERIOR WPC</t>
        </is>
      </c>
      <c r="D301" s="22" t="n">
        <v>139</v>
      </c>
      <c r="E301" s="19" t="n">
        <v>1898755.75</v>
      </c>
      <c r="F301" s="19" t="n">
        <v>523532.84</v>
      </c>
      <c r="G301" s="20" t="n">
        <v>0.275724</v>
      </c>
      <c r="H301" t="inlineStr">
        <is>
          <t>A</t>
        </is>
      </c>
      <c r="I301" t="inlineStr">
        <is>
          <t>Bajo</t>
        </is>
      </c>
      <c r="J301" s="17" t="inlineStr">
        <is>
          <t>A-Bajo</t>
        </is>
      </c>
      <c r="K301" t="inlineStr">
        <is>
          <t>REVISAR YA — alto volumen + margen flaco = plata en la mesa</t>
        </is>
      </c>
    </row>
    <row r="302">
      <c r="A302" t="inlineStr">
        <is>
          <t>72157</t>
        </is>
      </c>
      <c r="B302" t="inlineStr">
        <is>
          <t>BOTAGUA BLANCO 9x9</t>
        </is>
      </c>
      <c r="C302" t="inlineStr">
        <is>
          <t>BOTAGUAS, CUMBRERAS, CANOAS METALICAS</t>
        </is>
      </c>
      <c r="D302" s="22" t="n">
        <v>475</v>
      </c>
      <c r="E302" s="19" t="n">
        <v>1883840.03</v>
      </c>
      <c r="F302" s="19" t="n">
        <v>530555.03</v>
      </c>
      <c r="G302" s="20" t="n">
        <v>0.281635</v>
      </c>
      <c r="H302" t="inlineStr">
        <is>
          <t>A</t>
        </is>
      </c>
      <c r="I302" t="inlineStr">
        <is>
          <t>Bajo</t>
        </is>
      </c>
      <c r="J302" s="17" t="inlineStr">
        <is>
          <t>A-Bajo</t>
        </is>
      </c>
      <c r="K302" t="inlineStr">
        <is>
          <t>REVISAR YA — alto volumen + margen flaco = plata en la mesa</t>
        </is>
      </c>
    </row>
    <row r="303">
      <c r="A303" t="inlineStr">
        <is>
          <t>351100300991849</t>
        </is>
      </c>
      <c r="B303" t="inlineStr">
        <is>
          <t>TOTAL COMBO TALADRO + ESMERILADORA INALAMBRICA 41/2 20V UTCKLI20273</t>
        </is>
      </c>
      <c r="C303" t="inlineStr">
        <is>
          <t>SIN CATEGORIA</t>
        </is>
      </c>
      <c r="D303" s="22" t="n">
        <v>25</v>
      </c>
      <c r="E303" s="19" t="n">
        <v>1876071.24</v>
      </c>
      <c r="F303" s="19" t="n">
        <v>405476.07</v>
      </c>
      <c r="G303" s="20" t="n">
        <v>0.21613</v>
      </c>
      <c r="H303" t="inlineStr">
        <is>
          <t>A</t>
        </is>
      </c>
      <c r="I303" t="inlineStr">
        <is>
          <t>Bajo</t>
        </is>
      </c>
      <c r="J303" s="17" t="inlineStr">
        <is>
          <t>A-Bajo</t>
        </is>
      </c>
      <c r="K303" t="inlineStr">
        <is>
          <t>REVISAR YA — alto volumen + margen flaco = plata en la mesa</t>
        </is>
      </c>
    </row>
    <row r="304">
      <c r="A304" t="inlineStr">
        <is>
          <t>351100300991451</t>
        </is>
      </c>
      <c r="B304" t="inlineStr">
        <is>
          <t>DIAMOND MUEBLE LAVATORIO BONN GREY 2207A-40 AEREO 43CM X36CM X 45CM (NO INCLUYE GRIFERIA)</t>
        </is>
      </c>
      <c r="C304" t="inlineStr">
        <is>
          <t>SIN CATEGORIA</t>
        </is>
      </c>
      <c r="D304" s="22" t="n">
        <v>31</v>
      </c>
      <c r="E304" s="19" t="n">
        <v>1870933.77</v>
      </c>
      <c r="F304" s="19" t="n">
        <v>1061172.3</v>
      </c>
      <c r="G304" s="20" t="n">
        <v>0.5671889999999999</v>
      </c>
      <c r="H304" t="inlineStr">
        <is>
          <t>A</t>
        </is>
      </c>
      <c r="I304" t="inlineStr">
        <is>
          <t>Alto</t>
        </is>
      </c>
      <c r="J304" s="17" t="inlineStr">
        <is>
          <t>A-Alto</t>
        </is>
      </c>
      <c r="K304" t="inlineStr">
        <is>
          <t>ESTRELLA — proteger precio, asegurar stock, empujar en pauta</t>
        </is>
      </c>
    </row>
    <row r="305">
      <c r="A305" t="inlineStr">
        <is>
          <t>5500070</t>
        </is>
      </c>
      <c r="B305" t="inlineStr">
        <is>
          <t>LORENZETTI DUCHA LOREN SHOWER 7510155</t>
        </is>
      </c>
      <c r="C305" t="inlineStr">
        <is>
          <t>FERRETERIA GENERAL</t>
        </is>
      </c>
      <c r="D305" s="22" t="n">
        <v>90</v>
      </c>
      <c r="E305" s="19" t="n">
        <v>1869352.81</v>
      </c>
      <c r="F305" s="19" t="n">
        <v>469159.13</v>
      </c>
      <c r="G305" s="20" t="n">
        <v>0.250974</v>
      </c>
      <c r="H305" t="inlineStr">
        <is>
          <t>A</t>
        </is>
      </c>
      <c r="I305" t="inlineStr">
        <is>
          <t>Bajo</t>
        </is>
      </c>
      <c r="J305" s="17" t="inlineStr">
        <is>
          <t>A-Bajo</t>
        </is>
      </c>
      <c r="K305" t="inlineStr">
        <is>
          <t>REVISAR YA — alto volumen + margen flaco = plata en la mesa</t>
        </is>
      </c>
    </row>
    <row r="306">
      <c r="A306" t="inlineStr">
        <is>
          <t>351100300992869</t>
        </is>
      </c>
      <c r="B306" t="inlineStr">
        <is>
          <t>PANEL ACANALADO EXTERIOR ONTARIO WPC CARBON BLACK 17,7CM X 2.90M X 13MM 8-D-CB</t>
        </is>
      </c>
      <c r="C306" t="inlineStr">
        <is>
          <t>IMPORTACION PANEL ACANALADO EXTERIOR WPC</t>
        </is>
      </c>
      <c r="D306" s="22" t="n">
        <v>212</v>
      </c>
      <c r="E306" s="19" t="n">
        <v>1858645.66</v>
      </c>
      <c r="F306" s="19" t="n">
        <v>1005315.81</v>
      </c>
      <c r="G306" s="20" t="n">
        <v>0.540886</v>
      </c>
      <c r="H306" t="inlineStr">
        <is>
          <t>A</t>
        </is>
      </c>
      <c r="I306" t="inlineStr">
        <is>
          <t>Alto</t>
        </is>
      </c>
      <c r="J306" s="17" t="inlineStr">
        <is>
          <t>A-Alto</t>
        </is>
      </c>
      <c r="K306" t="inlineStr">
        <is>
          <t>ESTRELLA — proteger precio, asegurar stock, empujar en pauta</t>
        </is>
      </c>
    </row>
    <row r="307">
      <c r="A307" t="inlineStr">
        <is>
          <t>351100300992516</t>
        </is>
      </c>
      <c r="B307" t="inlineStr">
        <is>
          <t>LAMINA NUEVA TEC PIEDRA CAFE 96201 1.22 X. 2.44M 5MM MATE FIBRA BAMBU CARBON PVC IMITACION</t>
        </is>
      </c>
      <c r="C307" t="inlineStr">
        <is>
          <t>IMPORTACION LAMINA PVC, BAMBU, ACC</t>
        </is>
      </c>
      <c r="D307" s="22" t="n">
        <v>109</v>
      </c>
      <c r="E307" s="19" t="n">
        <v>1855978.83</v>
      </c>
      <c r="F307" s="19" t="n">
        <v>989364.4399999999</v>
      </c>
      <c r="G307" s="20" t="n">
        <v>0.533069</v>
      </c>
      <c r="H307" t="inlineStr">
        <is>
          <t>A</t>
        </is>
      </c>
      <c r="I307" t="inlineStr">
        <is>
          <t>Alto</t>
        </is>
      </c>
      <c r="J307" s="17" t="inlineStr">
        <is>
          <t>A-Alto</t>
        </is>
      </c>
      <c r="K307" t="inlineStr">
        <is>
          <t>ESTRELLA — proteger precio, asegurar stock, empujar en pauta</t>
        </is>
      </c>
    </row>
    <row r="308">
      <c r="A308" t="inlineStr">
        <is>
          <t>351100300992672</t>
        </is>
      </c>
      <c r="B308" t="inlineStr">
        <is>
          <t>LAMINA NUEVA TEC XL VENECIANO BEIGE 510701-2S 1.22 X. 2.80M 5MM MATE FIBRA BAMBU CARBON PV PIEDR</t>
        </is>
      </c>
      <c r="C308" t="inlineStr">
        <is>
          <t>IMPORTACION LAMINA PVC, BAMBU, ACC</t>
        </is>
      </c>
      <c r="D308" s="22" t="n">
        <v>119</v>
      </c>
      <c r="E308" s="19" t="n">
        <v>1855805.31</v>
      </c>
      <c r="F308" s="19" t="n">
        <v>938254.7</v>
      </c>
      <c r="G308" s="20" t="n">
        <v>0.505578</v>
      </c>
      <c r="H308" t="inlineStr">
        <is>
          <t>A</t>
        </is>
      </c>
      <c r="I308" t="inlineStr">
        <is>
          <t>Alto</t>
        </is>
      </c>
      <c r="J308" s="17" t="inlineStr">
        <is>
          <t>A-Alto</t>
        </is>
      </c>
      <c r="K308" t="inlineStr">
        <is>
          <t>ESTRELLA — proteger precio, asegurar stock, empujar en pauta</t>
        </is>
      </c>
    </row>
    <row r="309">
      <c r="A309" t="inlineStr">
        <is>
          <t>237</t>
        </is>
      </c>
      <c r="B309" t="inlineStr">
        <is>
          <t>SEMIDURO ALFAJILLA 2X3 PIEZA DE 4 VARAS</t>
        </is>
      </c>
      <c r="C309" t="inlineStr">
        <is>
          <t>SEMIDURO</t>
        </is>
      </c>
      <c r="D309" s="22" t="n">
        <v>565</v>
      </c>
      <c r="E309" s="19" t="n">
        <v>1853983.68</v>
      </c>
      <c r="F309" s="19" t="n">
        <v>565523.17</v>
      </c>
      <c r="G309" s="20" t="n">
        <v>0.305031</v>
      </c>
      <c r="H309" t="inlineStr">
        <is>
          <t>A</t>
        </is>
      </c>
      <c r="I309" t="inlineStr">
        <is>
          <t>Medio</t>
        </is>
      </c>
      <c r="J309" s="17" t="inlineStr">
        <is>
          <t>A-Medio</t>
        </is>
      </c>
      <c r="K309" t="inlineStr">
        <is>
          <t>VACA LECHERA — buscar +2-3 puntos de margen sin perder volumen</t>
        </is>
      </c>
    </row>
    <row r="310">
      <c r="A310" t="inlineStr">
        <is>
          <t>556</t>
        </is>
      </c>
      <c r="B310" t="inlineStr">
        <is>
          <t>LAMINA GYPSUM VERDE/CAFE</t>
        </is>
      </c>
      <c r="C310" t="inlineStr">
        <is>
          <t>LAMINAS Y PERFILERIA LIVIANA</t>
        </is>
      </c>
      <c r="D310" s="22" t="n">
        <v>236</v>
      </c>
      <c r="E310" s="19" t="n">
        <v>1851633.97</v>
      </c>
      <c r="F310" s="19" t="n">
        <v>334947.97</v>
      </c>
      <c r="G310" s="20" t="n">
        <v>0.180893</v>
      </c>
      <c r="H310" t="inlineStr">
        <is>
          <t>A</t>
        </is>
      </c>
      <c r="I310" t="inlineStr">
        <is>
          <t>Bajo</t>
        </is>
      </c>
      <c r="J310" s="17" t="inlineStr">
        <is>
          <t>A-Bajo</t>
        </is>
      </c>
      <c r="K310" t="inlineStr">
        <is>
          <t>REVISAR YA — alto volumen + margen flaco = plata en la mesa</t>
        </is>
      </c>
    </row>
    <row r="311">
      <c r="A311" t="inlineStr">
        <is>
          <t>121</t>
        </is>
      </c>
      <c r="B311" t="inlineStr">
        <is>
          <t>BLOCK 20-20-40</t>
        </is>
      </c>
      <c r="C311" t="inlineStr">
        <is>
          <t>BLOQUES, VARILLAS, MALLAS</t>
        </is>
      </c>
      <c r="D311" s="22" t="n">
        <v>2730</v>
      </c>
      <c r="E311" s="19" t="n">
        <v>1850342.56</v>
      </c>
      <c r="F311" s="19" t="n">
        <v>308730.06</v>
      </c>
      <c r="G311" s="20" t="n">
        <v>0.16685</v>
      </c>
      <c r="H311" t="inlineStr">
        <is>
          <t>A</t>
        </is>
      </c>
      <c r="I311" t="inlineStr">
        <is>
          <t>Bajo</t>
        </is>
      </c>
      <c r="J311" s="17" t="inlineStr">
        <is>
          <t>A-Bajo</t>
        </is>
      </c>
      <c r="K311" t="inlineStr">
        <is>
          <t>REVISAR YA — alto volumen + margen flaco = plata en la mesa</t>
        </is>
      </c>
    </row>
    <row r="312">
      <c r="A312" t="inlineStr">
        <is>
          <t>351100300992338</t>
        </is>
      </c>
      <c r="B312" t="inlineStr">
        <is>
          <t>ABANICO DE TECHO MULTIFUNCION PARLANTE  BLUETOOTH VT15-FLO048 48 PULG VENTILADOR</t>
        </is>
      </c>
      <c r="C312" t="inlineStr">
        <is>
          <t>IMPORTACION FERRETERIA GENERAL</t>
        </is>
      </c>
      <c r="D312" s="22" t="n">
        <v>40</v>
      </c>
      <c r="E312" s="19" t="n">
        <v>1849371.68</v>
      </c>
      <c r="F312" s="19" t="n">
        <v>689663.15</v>
      </c>
      <c r="G312" s="20" t="n">
        <v>0.372918</v>
      </c>
      <c r="H312" t="inlineStr">
        <is>
          <t>A</t>
        </is>
      </c>
      <c r="I312" t="inlineStr">
        <is>
          <t>Medio</t>
        </is>
      </c>
      <c r="J312" s="17" t="inlineStr">
        <is>
          <t>A-Medio</t>
        </is>
      </c>
      <c r="K312" t="inlineStr">
        <is>
          <t>VACA LECHERA — buscar +2-3 puntos de margen sin perder volumen</t>
        </is>
      </c>
    </row>
    <row r="313">
      <c r="A313" t="inlineStr">
        <is>
          <t>351100300991817</t>
        </is>
      </c>
      <c r="B313" t="inlineStr">
        <is>
          <t>LAMINA PVC DT-2438 1.22X2.44 3MM IMITACION PIEDRA NATURAL</t>
        </is>
      </c>
      <c r="C313" t="inlineStr">
        <is>
          <t>SIN CATEGORIA</t>
        </is>
      </c>
      <c r="D313" s="22" t="n">
        <v>109</v>
      </c>
      <c r="E313" s="19" t="n">
        <v>1838427.01</v>
      </c>
      <c r="F313" s="19" t="n">
        <v>581169.5600000001</v>
      </c>
      <c r="G313" s="20" t="n">
        <v>0.316123</v>
      </c>
      <c r="H313" t="inlineStr">
        <is>
          <t>A</t>
        </is>
      </c>
      <c r="I313" t="inlineStr">
        <is>
          <t>Medio</t>
        </is>
      </c>
      <c r="J313" s="17" t="inlineStr">
        <is>
          <t>A-Medio</t>
        </is>
      </c>
      <c r="K313" t="inlineStr">
        <is>
          <t>VACA LECHERA — buscar +2-3 puntos de margen sin perder volumen</t>
        </is>
      </c>
    </row>
    <row r="314">
      <c r="A314" t="inlineStr">
        <is>
          <t>351100300992310</t>
        </is>
      </c>
      <c r="B314" t="inlineStr">
        <is>
          <t>DUCHA BAÑO DORADA FF1108G EXPUESTA COLOR DORADA FANG</t>
        </is>
      </c>
      <c r="C314" t="inlineStr">
        <is>
          <t>IMPORTACION GRIFERIA</t>
        </is>
      </c>
      <c r="D314" s="22" t="n">
        <v>25</v>
      </c>
      <c r="E314" s="19" t="n">
        <v>1832306.5</v>
      </c>
      <c r="F314" s="19" t="n">
        <v>1167740.04</v>
      </c>
      <c r="G314" s="20" t="n">
        <v>0.637306</v>
      </c>
      <c r="H314" t="inlineStr">
        <is>
          <t>A</t>
        </is>
      </c>
      <c r="I314" t="inlineStr">
        <is>
          <t>Alto</t>
        </is>
      </c>
      <c r="J314" s="17" t="inlineStr">
        <is>
          <t>A-Alto</t>
        </is>
      </c>
      <c r="K314" t="inlineStr">
        <is>
          <t>ESTRELLA — proteger precio, asegurar stock, empujar en pauta</t>
        </is>
      </c>
    </row>
    <row r="315">
      <c r="A315" t="inlineStr">
        <is>
          <t>351100300991718</t>
        </is>
      </c>
      <c r="B315" t="inlineStr">
        <is>
          <t>DIAMOND ZT-2403A-70 GREY MUEBLE LAVATORIO + ESPEJO LED AEREO 70X47X48 (NO INCLUYE GRIFERIA)</t>
        </is>
      </c>
      <c r="C315" t="inlineStr">
        <is>
          <t>SIN CATEGORIA</t>
        </is>
      </c>
      <c r="D315" s="22" t="n">
        <v>19</v>
      </c>
      <c r="E315" s="19" t="n">
        <v>1821970.95</v>
      </c>
      <c r="F315" s="19" t="n">
        <v>878990.66</v>
      </c>
      <c r="G315" s="20" t="n">
        <v>0.482439</v>
      </c>
      <c r="H315" t="inlineStr">
        <is>
          <t>A</t>
        </is>
      </c>
      <c r="I315" t="inlineStr">
        <is>
          <t>Alto</t>
        </is>
      </c>
      <c r="J315" s="17" t="inlineStr">
        <is>
          <t>A-Alto</t>
        </is>
      </c>
      <c r="K315" t="inlineStr">
        <is>
          <t>ESTRELLA — proteger precio, asegurar stock, empujar en pauta</t>
        </is>
      </c>
    </row>
    <row r="316">
      <c r="A316" t="inlineStr">
        <is>
          <t>351100300992734</t>
        </is>
      </c>
      <c r="B316" t="inlineStr">
        <is>
          <t xml:space="preserve"> CORNISA LAMINADA FRESNO GRIS 5.95M.</t>
        </is>
      </c>
      <c r="C316" t="inlineStr">
        <is>
          <t>TABLILLA PVC Y CORNISAS</t>
        </is>
      </c>
      <c r="D316" s="22" t="n">
        <v>568</v>
      </c>
      <c r="E316" s="19" t="n">
        <v>1807581.99</v>
      </c>
      <c r="F316" s="19" t="n">
        <v>228970.83</v>
      </c>
      <c r="G316" s="20" t="n">
        <v>0.126672</v>
      </c>
      <c r="H316" t="inlineStr">
        <is>
          <t>A</t>
        </is>
      </c>
      <c r="I316" t="inlineStr">
        <is>
          <t>Bajo</t>
        </is>
      </c>
      <c r="J316" s="17" t="inlineStr">
        <is>
          <t>A-Bajo</t>
        </is>
      </c>
      <c r="K316" t="inlineStr">
        <is>
          <t>REVISAR YA — alto volumen + margen flaco = plata en la mesa</t>
        </is>
      </c>
    </row>
    <row r="317">
      <c r="A317" t="inlineStr">
        <is>
          <t>351100300991823</t>
        </is>
      </c>
      <c r="B317" t="inlineStr">
        <is>
          <t>LAMINA PVC LJ24821T1.22X2.44 3MM IMITACION PIEDRA NATURAL</t>
        </is>
      </c>
      <c r="C317" t="inlineStr">
        <is>
          <t>IMPORTACION LAMINA PVC, BAMBU, ACC</t>
        </is>
      </c>
      <c r="D317" s="22" t="n">
        <v>103</v>
      </c>
      <c r="E317" s="19" t="n">
        <v>1806178.29</v>
      </c>
      <c r="F317" s="19" t="n">
        <v>618127.6800000001</v>
      </c>
      <c r="G317" s="20" t="n">
        <v>0.34223</v>
      </c>
      <c r="H317" t="inlineStr">
        <is>
          <t>A</t>
        </is>
      </c>
      <c r="I317" t="inlineStr">
        <is>
          <t>Medio</t>
        </is>
      </c>
      <c r="J317" s="17" t="inlineStr">
        <is>
          <t>A-Medio</t>
        </is>
      </c>
      <c r="K317" t="inlineStr">
        <is>
          <t>VACA LECHERA — buscar +2-3 puntos de margen sin perder volumen</t>
        </is>
      </c>
    </row>
    <row r="318">
      <c r="A318" t="inlineStr">
        <is>
          <t>PINT-IM-0024</t>
        </is>
      </c>
      <c r="B318" t="inlineStr">
        <is>
          <t>LANCO DRY COAT SATIN BLANCO/PASTEL GALON DC3040-4</t>
        </is>
      </c>
      <c r="C318" t="inlineStr">
        <is>
          <t>IMPERMEABILIZANTES</t>
        </is>
      </c>
      <c r="D318" s="22" t="n">
        <v>110</v>
      </c>
      <c r="E318" s="19" t="n">
        <v>1802961.95</v>
      </c>
      <c r="F318" s="19" t="n">
        <v>558507.95</v>
      </c>
      <c r="G318" s="20" t="n">
        <v>0.309772</v>
      </c>
      <c r="H318" t="inlineStr">
        <is>
          <t>A</t>
        </is>
      </c>
      <c r="I318" t="inlineStr">
        <is>
          <t>Medio</t>
        </is>
      </c>
      <c r="J318" s="17" t="inlineStr">
        <is>
          <t>A-Medio</t>
        </is>
      </c>
      <c r="K318" t="inlineStr">
        <is>
          <t>VACA LECHERA — buscar +2-3 puntos de margen sin perder volumen</t>
        </is>
      </c>
    </row>
    <row r="319">
      <c r="A319" t="inlineStr">
        <is>
          <t>351100300992434</t>
        </is>
      </c>
      <c r="B319" t="inlineStr">
        <is>
          <t>PANEL DUCHA MULTIFUNCION SATINADA CEPILLADA ACERO AQP-23442</t>
        </is>
      </c>
      <c r="C319" t="inlineStr">
        <is>
          <t>IMPORTACION GRIFERIA</t>
        </is>
      </c>
      <c r="D319" s="22" t="n">
        <v>23</v>
      </c>
      <c r="E319" s="19" t="n">
        <v>1798106.19</v>
      </c>
      <c r="F319" s="19" t="n">
        <v>1019992.58</v>
      </c>
      <c r="G319" s="20" t="n">
        <v>0.5672590000000001</v>
      </c>
      <c r="H319" t="inlineStr">
        <is>
          <t>A</t>
        </is>
      </c>
      <c r="I319" t="inlineStr">
        <is>
          <t>Alto</t>
        </is>
      </c>
      <c r="J319" s="17" t="inlineStr">
        <is>
          <t>A-Alto</t>
        </is>
      </c>
      <c r="K319" t="inlineStr">
        <is>
          <t>ESTRELLA — proteger precio, asegurar stock, empujar en pauta</t>
        </is>
      </c>
    </row>
    <row r="320">
      <c r="A320" t="inlineStr">
        <is>
          <t>351100300991820</t>
        </is>
      </c>
      <c r="B320" t="inlineStr">
        <is>
          <t>LAMINA PVC DY-2407 1.22X2.44 3MM IMITACION PIEDRA NATURAL</t>
        </is>
      </c>
      <c r="C320" t="inlineStr">
        <is>
          <t>IMPORTACION LAMINA PVC, BAMBU, ACC</t>
        </is>
      </c>
      <c r="D320" s="22" t="n">
        <v>107</v>
      </c>
      <c r="E320" s="19" t="n">
        <v>1793983.16</v>
      </c>
      <c r="F320" s="19" t="n">
        <v>559794.66</v>
      </c>
      <c r="G320" s="20" t="n">
        <v>0.31204</v>
      </c>
      <c r="H320" t="inlineStr">
        <is>
          <t>A</t>
        </is>
      </c>
      <c r="I320" t="inlineStr">
        <is>
          <t>Medio</t>
        </is>
      </c>
      <c r="J320" s="17" t="inlineStr">
        <is>
          <t>A-Medio</t>
        </is>
      </c>
      <c r="K320" t="inlineStr">
        <is>
          <t>VACA LECHERA — buscar +2-3 puntos de margen sin perder volumen</t>
        </is>
      </c>
    </row>
    <row r="321">
      <c r="A321" t="inlineStr">
        <is>
          <t>14100031</t>
        </is>
      </c>
      <c r="B321" t="inlineStr">
        <is>
          <t>PUERTA PINO 85 X 210 CM</t>
        </is>
      </c>
      <c r="C321" t="inlineStr">
        <is>
          <t>PUERTAS</t>
        </is>
      </c>
      <c r="D321" s="22" t="n">
        <v>61</v>
      </c>
      <c r="E321" s="19" t="n">
        <v>1790667.4</v>
      </c>
      <c r="F321" s="19" t="n">
        <v>422370.13</v>
      </c>
      <c r="G321" s="20" t="n">
        <v>0.235873</v>
      </c>
      <c r="H321" t="inlineStr">
        <is>
          <t>A</t>
        </is>
      </c>
      <c r="I321" t="inlineStr">
        <is>
          <t>Bajo</t>
        </is>
      </c>
      <c r="J321" s="17" t="inlineStr">
        <is>
          <t>A-Bajo</t>
        </is>
      </c>
      <c r="K321" t="inlineStr">
        <is>
          <t>REVISAR YA — alto volumen + margen flaco = plata en la mesa</t>
        </is>
      </c>
    </row>
    <row r="322">
      <c r="A322" t="inlineStr">
        <is>
          <t>261</t>
        </is>
      </c>
      <c r="B322" t="inlineStr">
        <is>
          <t>PINO 1X12 3.20MTS (19x290mm)</t>
        </is>
      </c>
      <c r="C322" t="inlineStr">
        <is>
          <t>PINO</t>
        </is>
      </c>
      <c r="D322" s="22" t="n">
        <v>192</v>
      </c>
      <c r="E322" s="19" t="n">
        <v>1788831.58</v>
      </c>
      <c r="F322" s="19" t="n">
        <v>520028.08</v>
      </c>
      <c r="G322" s="20" t="n">
        <v>0.290708</v>
      </c>
      <c r="H322" t="inlineStr">
        <is>
          <t>A</t>
        </is>
      </c>
      <c r="I322" t="inlineStr">
        <is>
          <t>Bajo</t>
        </is>
      </c>
      <c r="J322" s="17" t="inlineStr">
        <is>
          <t>A-Bajo</t>
        </is>
      </c>
      <c r="K322" t="inlineStr">
        <is>
          <t>REVISAR YA — alto volumen + margen flaco = plata en la mesa</t>
        </is>
      </c>
    </row>
    <row r="323">
      <c r="A323" t="inlineStr">
        <is>
          <t>987</t>
        </is>
      </c>
      <c r="B323" t="inlineStr">
        <is>
          <t>CODO 3 X 90</t>
        </is>
      </c>
      <c r="C323" t="inlineStr">
        <is>
          <t>TUBERIA PVC, CANOAS Y ACCESORIOS</t>
        </is>
      </c>
      <c r="D323" s="22" t="n">
        <v>1230</v>
      </c>
      <c r="E323" s="19" t="n">
        <v>1772269.29</v>
      </c>
      <c r="F323" s="19" t="n">
        <v>1197597.09</v>
      </c>
      <c r="G323" s="20" t="n">
        <v>0.6757420000000001</v>
      </c>
      <c r="H323" t="inlineStr">
        <is>
          <t>A</t>
        </is>
      </c>
      <c r="I323" t="inlineStr">
        <is>
          <t>Alto</t>
        </is>
      </c>
      <c r="J323" s="17" t="inlineStr">
        <is>
          <t>A-Alto</t>
        </is>
      </c>
      <c r="K323" t="inlineStr">
        <is>
          <t>ESTRELLA — proteger precio, asegurar stock, empujar en pauta</t>
        </is>
      </c>
    </row>
    <row r="324">
      <c r="A324" t="inlineStr">
        <is>
          <t>351100300990574</t>
        </is>
      </c>
      <c r="B324" t="inlineStr">
        <is>
          <t>PILA PLASTICA PEQUENA VERSAPLAST CON ACCESORIOS SIN PATAS 45CM X 65CM</t>
        </is>
      </c>
      <c r="C324" t="inlineStr">
        <is>
          <t>PILAS</t>
        </is>
      </c>
      <c r="D324" s="22" t="n">
        <v>39</v>
      </c>
      <c r="E324" s="19" t="n">
        <v>1760090.85</v>
      </c>
      <c r="F324" s="19" t="n">
        <v>446559.83</v>
      </c>
      <c r="G324" s="20" t="n">
        <v>0.253714</v>
      </c>
      <c r="H324" t="inlineStr">
        <is>
          <t>A</t>
        </is>
      </c>
      <c r="I324" t="inlineStr">
        <is>
          <t>Bajo</t>
        </is>
      </c>
      <c r="J324" s="17" t="inlineStr">
        <is>
          <t>A-Bajo</t>
        </is>
      </c>
      <c r="K324" t="inlineStr">
        <is>
          <t>REVISAR YA — alto volumen + margen flaco = plata en la mesa</t>
        </is>
      </c>
    </row>
    <row r="325">
      <c r="A325" t="inlineStr">
        <is>
          <t>351100300992105</t>
        </is>
      </c>
      <c r="B325" t="inlineStr">
        <is>
          <t>LAMINA NUEVA TEC PINO P060 CJ8005 1.22X2.44 5MM IMITACION BAMBU CARBON PVC</t>
        </is>
      </c>
      <c r="C325" t="inlineStr">
        <is>
          <t>IMPORTACION LAMINA PVC, BAMBU, ACC</t>
        </is>
      </c>
      <c r="D325" s="22" t="n">
        <v>120</v>
      </c>
      <c r="E325" s="19" t="n">
        <v>1756637.17</v>
      </c>
      <c r="F325" s="19" t="n">
        <v>807705.35</v>
      </c>
      <c r="G325" s="20" t="n">
        <v>0.459802</v>
      </c>
      <c r="H325" t="inlineStr">
        <is>
          <t>A</t>
        </is>
      </c>
      <c r="I325" t="inlineStr">
        <is>
          <t>Alto</t>
        </is>
      </c>
      <c r="J325" s="17" t="inlineStr">
        <is>
          <t>A-Alto</t>
        </is>
      </c>
      <c r="K325" t="inlineStr">
        <is>
          <t>ESTRELLA — proteger precio, asegurar stock, empujar en pauta</t>
        </is>
      </c>
    </row>
    <row r="326">
      <c r="A326" t="inlineStr">
        <is>
          <t>351100300991556</t>
        </is>
      </c>
      <c r="B326" t="inlineStr">
        <is>
          <t>DIAMOND INODORO S802-MB PIETRA MATE NEGRO MATE SIFON OCULTO DOBLE DESCARGA</t>
        </is>
      </c>
      <c r="C326" t="inlineStr">
        <is>
          <t>IMPORTACION LOZA</t>
        </is>
      </c>
      <c r="D326" s="22" t="n">
        <v>20</v>
      </c>
      <c r="E326" s="19" t="n">
        <v>1753255.84</v>
      </c>
      <c r="F326" s="19" t="n">
        <v>561476.5</v>
      </c>
      <c r="G326" s="20" t="n">
        <v>0.320248</v>
      </c>
      <c r="H326" t="inlineStr">
        <is>
          <t>A</t>
        </is>
      </c>
      <c r="I326" t="inlineStr">
        <is>
          <t>Medio</t>
        </is>
      </c>
      <c r="J326" s="17" t="inlineStr">
        <is>
          <t>A-Medio</t>
        </is>
      </c>
      <c r="K326" t="inlineStr">
        <is>
          <t>VACA LECHERA — buscar +2-3 puntos de margen sin perder volumen</t>
        </is>
      </c>
    </row>
    <row r="327">
      <c r="A327" t="inlineStr">
        <is>
          <t>351100300991821</t>
        </is>
      </c>
      <c r="B327" t="inlineStr">
        <is>
          <t>LAMINA PVC DY-2432 1.22X2.44 3MM IMITACION PIEDRA NATURAL</t>
        </is>
      </c>
      <c r="C327" t="inlineStr">
        <is>
          <t>IMPORTACION LAMINA PVC, BAMBU, ACC</t>
        </is>
      </c>
      <c r="D327" s="22" t="n">
        <v>119</v>
      </c>
      <c r="E327" s="19" t="n">
        <v>1751051.83</v>
      </c>
      <c r="F327" s="19" t="n">
        <v>378449.66</v>
      </c>
      <c r="G327" s="20" t="n">
        <v>0.216127</v>
      </c>
      <c r="H327" t="inlineStr">
        <is>
          <t>A</t>
        </is>
      </c>
      <c r="I327" t="inlineStr">
        <is>
          <t>Bajo</t>
        </is>
      </c>
      <c r="J327" s="17" t="inlineStr">
        <is>
          <t>A-Bajo</t>
        </is>
      </c>
      <c r="K327" t="inlineStr">
        <is>
          <t>REVISAR YA — alto volumen + margen flaco = plata en la mesa</t>
        </is>
      </c>
    </row>
    <row r="328">
      <c r="A328" t="inlineStr">
        <is>
          <t>72596</t>
        </is>
      </c>
      <c r="B328" t="inlineStr">
        <is>
          <t>ESCALERA ALUMINIO MULTIUSOS 3.70MT AM0112 ANDAMIO</t>
        </is>
      </c>
      <c r="C328" t="inlineStr">
        <is>
          <t>FERRETERIA GENERAL</t>
        </is>
      </c>
      <c r="D328" s="22" t="n">
        <v>49</v>
      </c>
      <c r="E328" s="19" t="n">
        <v>1747657.1</v>
      </c>
      <c r="F328" s="19" t="n">
        <v>432535.82</v>
      </c>
      <c r="G328" s="20" t="n">
        <v>0.247495</v>
      </c>
      <c r="H328" t="inlineStr">
        <is>
          <t>A</t>
        </is>
      </c>
      <c r="I328" t="inlineStr">
        <is>
          <t>Bajo</t>
        </is>
      </c>
      <c r="J328" s="17" t="inlineStr">
        <is>
          <t>A-Bajo</t>
        </is>
      </c>
      <c r="K328" t="inlineStr">
        <is>
          <t>REVISAR YA — alto volumen + margen flaco = plata en la mesa</t>
        </is>
      </c>
    </row>
    <row r="329">
      <c r="A329" t="inlineStr">
        <is>
          <t>160</t>
        </is>
      </c>
      <c r="B329" t="inlineStr">
        <is>
          <t>PIEDRA BRUTA METRO</t>
        </is>
      </c>
      <c r="C329" t="inlineStr">
        <is>
          <t>AGREGADOS</t>
        </is>
      </c>
      <c r="D329" s="22" t="n">
        <v>80</v>
      </c>
      <c r="E329" s="19" t="n">
        <v>1746753.03</v>
      </c>
      <c r="F329" s="19" t="n">
        <v>330824.23</v>
      </c>
      <c r="G329" s="20" t="n">
        <v>0.189394</v>
      </c>
      <c r="H329" t="inlineStr">
        <is>
          <t>A</t>
        </is>
      </c>
      <c r="I329" t="inlineStr">
        <is>
          <t>Bajo</t>
        </is>
      </c>
      <c r="J329" s="17" t="inlineStr">
        <is>
          <t>A-Bajo</t>
        </is>
      </c>
      <c r="K329" t="inlineStr">
        <is>
          <t>REVISAR YA — alto volumen + margen flaco = plata en la mesa</t>
        </is>
      </c>
    </row>
    <row r="330">
      <c r="A330" t="inlineStr">
        <is>
          <t>351100300991804</t>
        </is>
      </c>
      <c r="B330" t="inlineStr">
        <is>
          <t>LUZ LED 60CM PARA PANEL ACANALADO</t>
        </is>
      </c>
      <c r="C330" t="inlineStr">
        <is>
          <t>PANEL ACANALADO INTERIOR</t>
        </is>
      </c>
      <c r="D330" s="22" t="n">
        <v>563</v>
      </c>
      <c r="E330" s="19" t="n">
        <v>1744208.29</v>
      </c>
      <c r="F330" s="19" t="n">
        <v>726450</v>
      </c>
      <c r="G330" s="20" t="n">
        <v>0.4164929999999999</v>
      </c>
      <c r="H330" t="inlineStr">
        <is>
          <t>A</t>
        </is>
      </c>
      <c r="I330" t="inlineStr">
        <is>
          <t>Medio</t>
        </is>
      </c>
      <c r="J330" s="17" t="inlineStr">
        <is>
          <t>A-Medio</t>
        </is>
      </c>
      <c r="K330" t="inlineStr">
        <is>
          <t>VACA LECHERA — buscar +2-3 puntos de margen sin perder volumen</t>
        </is>
      </c>
    </row>
    <row r="331">
      <c r="A331" t="inlineStr">
        <is>
          <t>351100300992357</t>
        </is>
      </c>
      <c r="B331" t="inlineStr">
        <is>
          <t>DUCHA EXPUESTA CUAD. CROMADA  AJUSTABLE AQP-23151 + CALENTADOR DE AGUA 3800W DIGITAL 110V AQP-X55</t>
        </is>
      </c>
      <c r="C331" t="inlineStr">
        <is>
          <t>IMPORTACION GRIFERIA</t>
        </is>
      </c>
      <c r="D331" s="22" t="n">
        <v>30</v>
      </c>
      <c r="E331" s="19" t="n">
        <v>1740547.57</v>
      </c>
      <c r="F331" s="19" t="n">
        <v>937732.1899999999</v>
      </c>
      <c r="G331" s="20" t="n">
        <v>0.538757</v>
      </c>
      <c r="H331" t="inlineStr">
        <is>
          <t>A</t>
        </is>
      </c>
      <c r="I331" t="inlineStr">
        <is>
          <t>Alto</t>
        </is>
      </c>
      <c r="J331" s="17" t="inlineStr">
        <is>
          <t>A-Alto</t>
        </is>
      </c>
      <c r="K331" t="inlineStr">
        <is>
          <t>ESTRELLA — proteger precio, asegurar stock, empujar en pauta</t>
        </is>
      </c>
    </row>
    <row r="332">
      <c r="A332" t="inlineStr">
        <is>
          <t>I20031</t>
        </is>
      </c>
      <c r="B332" t="inlineStr">
        <is>
          <t>TOTAL TALADRO INALAMBRICO 20V 1/2 PERCUTOR CON ESTUCHE 2 BATERIAS UTIDLI20602-20668</t>
        </is>
      </c>
      <c r="C332" t="inlineStr">
        <is>
          <t>HERRAMIENTA ELECTRICA</t>
        </is>
      </c>
      <c r="D332" s="22" t="n">
        <v>33</v>
      </c>
      <c r="E332" s="19" t="n">
        <v>1740286.84</v>
      </c>
      <c r="F332" s="19" t="n">
        <v>443320.65</v>
      </c>
      <c r="G332" s="20" t="n">
        <v>0.25474</v>
      </c>
      <c r="H332" t="inlineStr">
        <is>
          <t>A</t>
        </is>
      </c>
      <c r="I332" t="inlineStr">
        <is>
          <t>Bajo</t>
        </is>
      </c>
      <c r="J332" s="17" t="inlineStr">
        <is>
          <t>A-Bajo</t>
        </is>
      </c>
      <c r="K332" t="inlineStr">
        <is>
          <t>REVISAR YA — alto volumen + margen flaco = plata en la mesa</t>
        </is>
      </c>
    </row>
    <row r="333">
      <c r="A333" t="inlineStr">
        <is>
          <t>351100300991868</t>
        </is>
      </c>
      <c r="B333" t="inlineStr">
        <is>
          <t>RODAPIE PVC ZP-03 MADERA GRIS 3.5 PULG X 2.40M CON CANALETA INCLUIDA</t>
        </is>
      </c>
      <c r="C333" t="inlineStr">
        <is>
          <t>RODAPIE Y ACCESORIOS</t>
        </is>
      </c>
      <c r="D333" s="22" t="n">
        <v>696</v>
      </c>
      <c r="E333" s="19" t="n">
        <v>1731947.36</v>
      </c>
      <c r="F333" s="19" t="n">
        <v>731503.98</v>
      </c>
      <c r="G333" s="20" t="n">
        <v>0.422359</v>
      </c>
      <c r="H333" t="inlineStr">
        <is>
          <t>A</t>
        </is>
      </c>
      <c r="I333" t="inlineStr">
        <is>
          <t>Medio</t>
        </is>
      </c>
      <c r="J333" s="17" t="inlineStr">
        <is>
          <t>A-Medio</t>
        </is>
      </c>
      <c r="K333" t="inlineStr">
        <is>
          <t>VACA LECHERA — buscar +2-3 puntos de margen sin perder volumen</t>
        </is>
      </c>
    </row>
    <row r="334">
      <c r="A334" t="inlineStr">
        <is>
          <t>351100300991936</t>
        </is>
      </c>
      <c r="B334" t="inlineStr">
        <is>
          <t>DIAMOND MUEBLE LAVATORIO NB138-80 AEREO 80CM X 47CM X44CM (NO INCLUYE GRIFERIA)</t>
        </is>
      </c>
      <c r="C334" t="inlineStr">
        <is>
          <t>IMPORTACION LOZA</t>
        </is>
      </c>
      <c r="D334" s="22" t="n">
        <v>22</v>
      </c>
      <c r="E334" s="19" t="n">
        <v>1721953.36</v>
      </c>
      <c r="F334" s="19" t="n">
        <v>783326.63</v>
      </c>
      <c r="G334" s="20" t="n">
        <v>0.454906</v>
      </c>
      <c r="H334" t="inlineStr">
        <is>
          <t>A</t>
        </is>
      </c>
      <c r="I334" t="inlineStr">
        <is>
          <t>Alto</t>
        </is>
      </c>
      <c r="J334" s="17" t="inlineStr">
        <is>
          <t>A-Alto</t>
        </is>
      </c>
      <c r="K334" t="inlineStr">
        <is>
          <t>ESTRELLA — proteger precio, asegurar stock, empujar en pauta</t>
        </is>
      </c>
    </row>
    <row r="335">
      <c r="A335" t="inlineStr">
        <is>
          <t>351100300992788</t>
        </is>
      </c>
      <c r="B335" t="inlineStr">
        <is>
          <t>PIEDRA P.U. STONE GRIS CLARO 60X120CM  USO INTERIOR EXTERIOR</t>
        </is>
      </c>
      <c r="C335" t="inlineStr">
        <is>
          <t>SIDING EXTERIOR WPC</t>
        </is>
      </c>
      <c r="D335" s="22" t="n">
        <v>179</v>
      </c>
      <c r="E335" s="19" t="n">
        <v>1720367.26</v>
      </c>
      <c r="F335" s="19" t="n">
        <v>593231.11</v>
      </c>
      <c r="G335" s="20" t="n">
        <v>0.344828</v>
      </c>
      <c r="H335" t="inlineStr">
        <is>
          <t>A</t>
        </is>
      </c>
      <c r="I335" t="inlineStr">
        <is>
          <t>Medio</t>
        </is>
      </c>
      <c r="J335" s="17" t="inlineStr">
        <is>
          <t>A-Medio</t>
        </is>
      </c>
      <c r="K335" t="inlineStr">
        <is>
          <t>VACA LECHERA — buscar +2-3 puntos de margen sin perder volumen</t>
        </is>
      </c>
    </row>
    <row r="336">
      <c r="A336" t="inlineStr">
        <is>
          <t>351100300991940</t>
        </is>
      </c>
      <c r="B336" t="inlineStr">
        <is>
          <t>DIAMOND MUEBLE LAVATORIO LD03-60 WHITE + GOLDEN 60CM X 47CM X 79CM (NO INCLUYE GRIFERIA)</t>
        </is>
      </c>
      <c r="C336" t="inlineStr">
        <is>
          <t>IMPORTACION LOZA</t>
        </is>
      </c>
      <c r="D336" s="22" t="n">
        <v>19</v>
      </c>
      <c r="E336" s="19" t="n">
        <v>1714670.8</v>
      </c>
      <c r="F336" s="19" t="n">
        <v>660568.15</v>
      </c>
      <c r="G336" s="20" t="n">
        <v>0.3852450000000001</v>
      </c>
      <c r="H336" t="inlineStr">
        <is>
          <t>A</t>
        </is>
      </c>
      <c r="I336" t="inlineStr">
        <is>
          <t>Medio</t>
        </is>
      </c>
      <c r="J336" s="17" t="inlineStr">
        <is>
          <t>A-Medio</t>
        </is>
      </c>
      <c r="K336" t="inlineStr">
        <is>
          <t>VACA LECHERA — buscar +2-3 puntos de margen sin perder volumen</t>
        </is>
      </c>
    </row>
    <row r="337">
      <c r="A337" t="inlineStr">
        <is>
          <t>351100300992413</t>
        </is>
      </c>
      <c r="B337" t="inlineStr">
        <is>
          <t xml:space="preserve">IRIS COMBO MUEBLE BLANCO + LAVATORIO + GRIFERIA + DESAGUE 45CM X 45 CM X 78CM </t>
        </is>
      </c>
      <c r="C337" t="inlineStr">
        <is>
          <t>LOZA SANITARIA</t>
        </is>
      </c>
      <c r="D337" s="22" t="n">
        <v>26</v>
      </c>
      <c r="E337" s="19" t="n">
        <v>1713982.3</v>
      </c>
      <c r="F337" s="19" t="n">
        <v>377530.3</v>
      </c>
      <c r="G337" s="20" t="n">
        <v>0.220265</v>
      </c>
      <c r="H337" t="inlineStr">
        <is>
          <t>A</t>
        </is>
      </c>
      <c r="I337" t="inlineStr">
        <is>
          <t>Bajo</t>
        </is>
      </c>
      <c r="J337" s="17" t="inlineStr">
        <is>
          <t>A-Bajo</t>
        </is>
      </c>
      <c r="K337" t="inlineStr">
        <is>
          <t>REVISAR YA — alto volumen + margen flaco = plata en la mesa</t>
        </is>
      </c>
    </row>
    <row r="338">
      <c r="A338" t="inlineStr">
        <is>
          <t>351100300991570</t>
        </is>
      </c>
      <c r="B338" t="inlineStr">
        <is>
          <t>LAMINA PVC 067 MATE MONTEVERDE STONE 1.22X2.44 3MM IMITACION PIEDRA NATURAL</t>
        </is>
      </c>
      <c r="C338" t="inlineStr">
        <is>
          <t>SIN CATEGORIA</t>
        </is>
      </c>
      <c r="D338" s="22" t="n">
        <v>123</v>
      </c>
      <c r="E338" s="19" t="n">
        <v>1713423.21</v>
      </c>
      <c r="F338" s="19" t="n">
        <v>294683.15</v>
      </c>
      <c r="G338" s="20" t="n">
        <v>0.171985</v>
      </c>
      <c r="H338" t="inlineStr">
        <is>
          <t>A</t>
        </is>
      </c>
      <c r="I338" t="inlineStr">
        <is>
          <t>Bajo</t>
        </is>
      </c>
      <c r="J338" s="17" t="inlineStr">
        <is>
          <t>A-Bajo</t>
        </is>
      </c>
      <c r="K338" t="inlineStr">
        <is>
          <t>REVISAR YA — alto volumen + margen flaco = plata en la mesa</t>
        </is>
      </c>
    </row>
    <row r="339">
      <c r="A339" t="inlineStr">
        <is>
          <t>351100300991676</t>
        </is>
      </c>
      <c r="B339" t="inlineStr">
        <is>
          <t>$$ LAMINA PVC MIAMI BLUE 1.22X2.44 3MM IMITACION PIEDRA NATURAL PM08</t>
        </is>
      </c>
      <c r="C339" t="inlineStr">
        <is>
          <t>LAMINA PVC, BAMBU, ACC</t>
        </is>
      </c>
      <c r="D339" s="22" t="n">
        <v>135</v>
      </c>
      <c r="E339" s="19" t="n">
        <v>1712175.17</v>
      </c>
      <c r="F339" s="19" t="n">
        <v>401547.52</v>
      </c>
      <c r="G339" s="20" t="n">
        <v>0.234525</v>
      </c>
      <c r="H339" t="inlineStr">
        <is>
          <t>A</t>
        </is>
      </c>
      <c r="I339" t="inlineStr">
        <is>
          <t>Bajo</t>
        </is>
      </c>
      <c r="J339" s="17" t="inlineStr">
        <is>
          <t>A-Bajo</t>
        </is>
      </c>
      <c r="K339" t="inlineStr">
        <is>
          <t>REVISAR YA — alto volumen + margen flaco = plata en la mesa</t>
        </is>
      </c>
    </row>
    <row r="340">
      <c r="A340" t="inlineStr">
        <is>
          <t>20100001</t>
        </is>
      </c>
      <c r="B340" t="inlineStr">
        <is>
          <t>AZULEJO ANDES PLUS BOVEDA 20X30 CAJA 1.50M2</t>
        </is>
      </c>
      <c r="C340" t="inlineStr">
        <is>
          <t>AZULEJOS</t>
        </is>
      </c>
      <c r="D340" s="22" t="n">
        <v>203.75</v>
      </c>
      <c r="E340" s="19" t="n">
        <v>1703080.97</v>
      </c>
      <c r="F340" s="19" t="n">
        <v>455092.4</v>
      </c>
      <c r="G340" s="20" t="n">
        <v>0.267217</v>
      </c>
      <c r="H340" t="inlineStr">
        <is>
          <t>A</t>
        </is>
      </c>
      <c r="I340" t="inlineStr">
        <is>
          <t>Bajo</t>
        </is>
      </c>
      <c r="J340" s="17" t="inlineStr">
        <is>
          <t>A-Bajo</t>
        </is>
      </c>
      <c r="K340" t="inlineStr">
        <is>
          <t>REVISAR YA — alto volumen + margen flaco = plata en la mesa</t>
        </is>
      </c>
    </row>
    <row r="341">
      <c r="A341" t="inlineStr">
        <is>
          <t>351100300992670</t>
        </is>
      </c>
      <c r="B341" t="inlineStr">
        <is>
          <t>LAMINA NUEVA TEC XL CEMENTO BEIGE CRFM405-G01 1.22 X. 2.80M 5MM MATE FIBRA BAMBU CARBON PVC IMITACIO</t>
        </is>
      </c>
      <c r="C341" t="inlineStr">
        <is>
          <t>IMPORTACION LAMINA PVC, BAMBU, ACC</t>
        </is>
      </c>
      <c r="D341" s="22" t="n">
        <v>144</v>
      </c>
      <c r="E341" s="19" t="n">
        <v>1699685.84</v>
      </c>
      <c r="F341" s="19" t="n">
        <v>589372.5</v>
      </c>
      <c r="G341" s="20" t="n">
        <v>0.346754</v>
      </c>
      <c r="H341" t="inlineStr">
        <is>
          <t>A</t>
        </is>
      </c>
      <c r="I341" t="inlineStr">
        <is>
          <t>Medio</t>
        </is>
      </c>
      <c r="J341" s="17" t="inlineStr">
        <is>
          <t>A-Medio</t>
        </is>
      </c>
      <c r="K341" t="inlineStr">
        <is>
          <t>VACA LECHERA — buscar +2-3 puntos de margen sin perder volumen</t>
        </is>
      </c>
    </row>
    <row r="342">
      <c r="A342" t="inlineStr">
        <is>
          <t>10160007</t>
        </is>
      </c>
      <c r="B342" t="inlineStr">
        <is>
          <t>TUBO IND. RECTANGULAR 1X11/2 1.50MM GALVANIZADO</t>
        </is>
      </c>
      <c r="C342" t="inlineStr">
        <is>
          <t>TUBERIA INDUSTRIAL</t>
        </is>
      </c>
      <c r="D342" s="22" t="n">
        <v>311</v>
      </c>
      <c r="E342" s="19" t="n">
        <v>1675565.91</v>
      </c>
      <c r="F342" s="19" t="n">
        <v>309114.23</v>
      </c>
      <c r="G342" s="20" t="n">
        <v>0.184483</v>
      </c>
      <c r="H342" t="inlineStr">
        <is>
          <t>A</t>
        </is>
      </c>
      <c r="I342" t="inlineStr">
        <is>
          <t>Bajo</t>
        </is>
      </c>
      <c r="J342" s="17" t="inlineStr">
        <is>
          <t>A-Bajo</t>
        </is>
      </c>
      <c r="K342" t="inlineStr">
        <is>
          <t>REVISAR YA — alto volumen + margen flaco = plata en la mesa</t>
        </is>
      </c>
    </row>
    <row r="343">
      <c r="A343" t="inlineStr">
        <is>
          <t>5148</t>
        </is>
      </c>
      <c r="B343" t="inlineStr">
        <is>
          <t>LAMINA ZINC LISO #26 0.92x1.83 cm</t>
        </is>
      </c>
      <c r="C343" t="inlineStr">
        <is>
          <t>TUBERIA INDUSTRIAL, HIERROS PLANOS Y CORRUGADOS</t>
        </is>
      </c>
      <c r="D343" s="22" t="n">
        <v>256</v>
      </c>
      <c r="E343" s="19" t="n">
        <v>1669335.71</v>
      </c>
      <c r="F343" s="19" t="n">
        <v>419864.06</v>
      </c>
      <c r="G343" s="20" t="n">
        <v>0.251516</v>
      </c>
      <c r="H343" t="inlineStr">
        <is>
          <t>A</t>
        </is>
      </c>
      <c r="I343" t="inlineStr">
        <is>
          <t>Bajo</t>
        </is>
      </c>
      <c r="J343" s="17" t="inlineStr">
        <is>
          <t>A-Bajo</t>
        </is>
      </c>
      <c r="K343" t="inlineStr">
        <is>
          <t>REVISAR YA — alto volumen + margen flaco = plata en la mesa</t>
        </is>
      </c>
    </row>
    <row r="344">
      <c r="A344" t="inlineStr">
        <is>
          <t>10140007</t>
        </is>
      </c>
      <c r="B344" t="inlineStr">
        <is>
          <t>TUBO ESTRUCT. RECTANGULAR 2x6 1.50MM GALVANIZADO</t>
        </is>
      </c>
      <c r="C344" t="inlineStr">
        <is>
          <t>TUBERIA ESTRUCTURAL</t>
        </is>
      </c>
      <c r="D344" s="22" t="n">
        <v>99</v>
      </c>
      <c r="E344" s="19" t="n">
        <v>1668544.76</v>
      </c>
      <c r="F344" s="19" t="n">
        <v>293088.56</v>
      </c>
      <c r="G344" s="20" t="n">
        <v>0.175655</v>
      </c>
      <c r="H344" t="inlineStr">
        <is>
          <t>A</t>
        </is>
      </c>
      <c r="I344" t="inlineStr">
        <is>
          <t>Bajo</t>
        </is>
      </c>
      <c r="J344" s="17" t="inlineStr">
        <is>
          <t>A-Bajo</t>
        </is>
      </c>
      <c r="K344" t="inlineStr">
        <is>
          <t>REVISAR YA — alto volumen + margen flaco = plata en la mesa</t>
        </is>
      </c>
    </row>
    <row r="345">
      <c r="A345" t="inlineStr">
        <is>
          <t>351100300992811</t>
        </is>
      </c>
      <c r="B345" t="inlineStr">
        <is>
          <t>PANEL DUCHA NEGRO MULTIFUNCION AQP-23444</t>
        </is>
      </c>
      <c r="C345" t="inlineStr">
        <is>
          <t>IMPORTACION GRIFERIA</t>
        </is>
      </c>
      <c r="D345" s="22" t="n">
        <v>21</v>
      </c>
      <c r="E345" s="19" t="n">
        <v>1666185.84</v>
      </c>
      <c r="F345" s="19" t="n">
        <v>1017814.55</v>
      </c>
      <c r="G345" s="20" t="n">
        <v>0.610865</v>
      </c>
      <c r="H345" t="inlineStr">
        <is>
          <t>A</t>
        </is>
      </c>
      <c r="I345" t="inlineStr">
        <is>
          <t>Alto</t>
        </is>
      </c>
      <c r="J345" s="17" t="inlineStr">
        <is>
          <t>A-Alto</t>
        </is>
      </c>
      <c r="K345" t="inlineStr">
        <is>
          <t>ESTRELLA — proteger precio, asegurar stock, empujar en pauta</t>
        </is>
      </c>
    </row>
    <row r="346">
      <c r="A346" t="inlineStr">
        <is>
          <t>2106</t>
        </is>
      </c>
      <c r="B346" t="inlineStr">
        <is>
          <t>PINO 1X20 4MTS</t>
        </is>
      </c>
      <c r="C346" t="inlineStr">
        <is>
          <t>PINO</t>
        </is>
      </c>
      <c r="D346" s="22" t="n">
        <v>58</v>
      </c>
      <c r="E346" s="19" t="n">
        <v>1665027.37</v>
      </c>
      <c r="F346" s="19" t="n">
        <v>449606.77</v>
      </c>
      <c r="G346" s="20" t="n">
        <v>0.27003</v>
      </c>
      <c r="H346" t="inlineStr">
        <is>
          <t>A</t>
        </is>
      </c>
      <c r="I346" t="inlineStr">
        <is>
          <t>Bajo</t>
        </is>
      </c>
      <c r="J346" s="17" t="inlineStr">
        <is>
          <t>A-Bajo</t>
        </is>
      </c>
      <c r="K346" t="inlineStr">
        <is>
          <t>REVISAR YA — alto volumen + margen flaco = plata en la mesa</t>
        </is>
      </c>
    </row>
    <row r="347">
      <c r="A347" t="inlineStr">
        <is>
          <t>PINT-PA-0033</t>
        </is>
      </c>
      <c r="B347" t="inlineStr">
        <is>
          <t>LANCO SUPER COAT BLANCO MATE CUBETA SC687-2</t>
        </is>
      </c>
      <c r="C347" t="inlineStr">
        <is>
          <t>PINTURA ACRILICA</t>
        </is>
      </c>
      <c r="D347" s="22" t="n">
        <v>28</v>
      </c>
      <c r="E347" s="19" t="n">
        <v>1660604.78</v>
      </c>
      <c r="F347" s="19" t="n">
        <v>497921.28</v>
      </c>
      <c r="G347" s="20" t="n">
        <v>0.299843</v>
      </c>
      <c r="H347" t="inlineStr">
        <is>
          <t>A</t>
        </is>
      </c>
      <c r="I347" t="inlineStr">
        <is>
          <t>Bajo</t>
        </is>
      </c>
      <c r="J347" s="17" t="inlineStr">
        <is>
          <t>A-Bajo</t>
        </is>
      </c>
      <c r="K347" t="inlineStr">
        <is>
          <t>REVISAR YA — alto volumen + margen flaco = plata en la mesa</t>
        </is>
      </c>
    </row>
    <row r="348">
      <c r="A348" t="inlineStr">
        <is>
          <t>351100300992732</t>
        </is>
      </c>
      <c r="B348" t="inlineStr">
        <is>
          <t>FACHALETA FLEXIBLE DARK NATURE 57X27CM 0.16m2 EXTERIOR / INTERIOR</t>
        </is>
      </c>
      <c r="C348" t="inlineStr">
        <is>
          <t>FACHALETA</t>
        </is>
      </c>
      <c r="D348" s="22" t="n">
        <v>676</v>
      </c>
      <c r="E348" s="19" t="n">
        <v>1652225.42</v>
      </c>
      <c r="F348" s="19" t="n">
        <v>575525.52</v>
      </c>
      <c r="G348" s="20" t="n">
        <v>0.348334</v>
      </c>
      <c r="H348" t="inlineStr">
        <is>
          <t>A</t>
        </is>
      </c>
      <c r="I348" t="inlineStr">
        <is>
          <t>Medio</t>
        </is>
      </c>
      <c r="J348" s="17" t="inlineStr">
        <is>
          <t>A-Medio</t>
        </is>
      </c>
      <c r="K348" t="inlineStr">
        <is>
          <t>VACA LECHERA — buscar +2-3 puntos de margen sin perder volumen</t>
        </is>
      </c>
    </row>
    <row r="349">
      <c r="A349" t="inlineStr">
        <is>
          <t>351100300992594</t>
        </is>
      </c>
      <c r="B349" t="inlineStr">
        <is>
          <t>VIVENTA LUX LAMPARA APLIQUE NEGRA 6 WATTS LUZ AMARILLA IP65 EXTERIOR EAS-112060B</t>
        </is>
      </c>
      <c r="C349" t="inlineStr">
        <is>
          <t>BOMBILLOS Y LAMPARAS</t>
        </is>
      </c>
      <c r="D349" s="22" t="n">
        <v>289</v>
      </c>
      <c r="E349" s="19" t="n">
        <v>1645995.57</v>
      </c>
      <c r="F349" s="19" t="n">
        <v>1017290.52</v>
      </c>
      <c r="G349" s="20" t="n">
        <v>0.61804</v>
      </c>
      <c r="H349" t="inlineStr">
        <is>
          <t>A</t>
        </is>
      </c>
      <c r="I349" t="inlineStr">
        <is>
          <t>Alto</t>
        </is>
      </c>
      <c r="J349" s="17" t="inlineStr">
        <is>
          <t>A-Alto</t>
        </is>
      </c>
      <c r="K349" t="inlineStr">
        <is>
          <t>ESTRELLA — proteger precio, asegurar stock, empujar en pauta</t>
        </is>
      </c>
    </row>
    <row r="350">
      <c r="A350" t="inlineStr">
        <is>
          <t>351100300991413</t>
        </is>
      </c>
      <c r="B350" t="inlineStr">
        <is>
          <t>CORNISA LAMINADA TLS-002 VENECIA 5.95M</t>
        </is>
      </c>
      <c r="C350" t="inlineStr">
        <is>
          <t>IMPORTACION TABLILLA, CORNISAS, UNIONES</t>
        </is>
      </c>
      <c r="D350" s="22" t="n">
        <v>592</v>
      </c>
      <c r="E350" s="19" t="n">
        <v>1644191.17</v>
      </c>
      <c r="F350" s="19" t="n">
        <v>938454.62</v>
      </c>
      <c r="G350" s="20" t="n">
        <v>0.57077</v>
      </c>
      <c r="H350" t="inlineStr">
        <is>
          <t>A</t>
        </is>
      </c>
      <c r="I350" t="inlineStr">
        <is>
          <t>Alto</t>
        </is>
      </c>
      <c r="J350" s="17" t="inlineStr">
        <is>
          <t>A-Alto</t>
        </is>
      </c>
      <c r="K350" t="inlineStr">
        <is>
          <t>ESTRELLA — proteger precio, asegurar stock, empujar en pauta</t>
        </is>
      </c>
    </row>
    <row r="351">
      <c r="A351" t="inlineStr">
        <is>
          <t>533</t>
        </is>
      </c>
      <c r="B351" t="inlineStr">
        <is>
          <t>FIBROLIT 6MM PLYROCK</t>
        </is>
      </c>
      <c r="C351" t="inlineStr">
        <is>
          <t>LAMINAS Y PERFILERIA LIVIANA</t>
        </is>
      </c>
      <c r="D351" s="22" t="n">
        <v>145</v>
      </c>
      <c r="E351" s="19" t="n">
        <v>1640612.64</v>
      </c>
      <c r="F351" s="19" t="n">
        <v>282904.49</v>
      </c>
      <c r="G351" s="20" t="n">
        <v>0.172438</v>
      </c>
      <c r="H351" t="inlineStr">
        <is>
          <t>A</t>
        </is>
      </c>
      <c r="I351" t="inlineStr">
        <is>
          <t>Bajo</t>
        </is>
      </c>
      <c r="J351" s="17" t="inlineStr">
        <is>
          <t>A-Bajo</t>
        </is>
      </c>
      <c r="K351" t="inlineStr">
        <is>
          <t>REVISAR YA — alto volumen + margen flaco = plata en la mesa</t>
        </is>
      </c>
    </row>
    <row r="352">
      <c r="A352" t="inlineStr">
        <is>
          <t>PINT-AN-0010</t>
        </is>
      </c>
      <c r="B352" t="inlineStr">
        <is>
          <t>LANCO ANTI. POLIURETANO ROJO CUBETA MM95-2</t>
        </is>
      </c>
      <c r="C352" t="inlineStr">
        <is>
          <t>ANTICORROSIVOS Y BASE ACEITE</t>
        </is>
      </c>
      <c r="D352" s="22" t="n">
        <v>23</v>
      </c>
      <c r="E352" s="19" t="n">
        <v>1636927.18</v>
      </c>
      <c r="F352" s="19" t="n">
        <v>434899.28</v>
      </c>
      <c r="G352" s="20" t="n">
        <v>0.26568</v>
      </c>
      <c r="H352" t="inlineStr">
        <is>
          <t>A</t>
        </is>
      </c>
      <c r="I352" t="inlineStr">
        <is>
          <t>Bajo</t>
        </is>
      </c>
      <c r="J352" s="17" t="inlineStr">
        <is>
          <t>A-Bajo</t>
        </is>
      </c>
      <c r="K352" t="inlineStr">
        <is>
          <t>REVISAR YA — alto volumen + margen flaco = plata en la mesa</t>
        </is>
      </c>
    </row>
    <row r="353">
      <c r="A353" t="inlineStr">
        <is>
          <t>351100300991499</t>
        </is>
      </c>
      <c r="B353" t="inlineStr">
        <is>
          <t>PERFIL UNION DORADA PARA LAMINA PVC 2.5M</t>
        </is>
      </c>
      <c r="C353" t="inlineStr">
        <is>
          <t>IMPORTACION LAMINA PVC, BAMBU, ACC</t>
        </is>
      </c>
      <c r="D353" s="22" t="n">
        <v>564</v>
      </c>
      <c r="E353" s="19" t="n">
        <v>1635089.49</v>
      </c>
      <c r="F353" s="19" t="n">
        <v>1167548.82</v>
      </c>
      <c r="G353" s="20" t="n">
        <v>0.714058</v>
      </c>
      <c r="H353" t="inlineStr">
        <is>
          <t>A</t>
        </is>
      </c>
      <c r="I353" t="inlineStr">
        <is>
          <t>Alto</t>
        </is>
      </c>
      <c r="J353" s="17" t="inlineStr">
        <is>
          <t>A-Alto</t>
        </is>
      </c>
      <c r="K353" t="inlineStr">
        <is>
          <t>ESTRELLA — proteger precio, asegurar stock, empujar en pauta</t>
        </is>
      </c>
    </row>
    <row r="354">
      <c r="A354" t="inlineStr">
        <is>
          <t>351100300990103</t>
        </is>
      </c>
      <c r="B354" t="inlineStr">
        <is>
          <t>ZINC 28 3.66 ALTH VERDE ONDULADO ALUMINIZADO PINTADO #28</t>
        </is>
      </c>
      <c r="C354" t="inlineStr">
        <is>
          <t>TUBERIA INDUSTRIAL, HIERROS PLANOS Y CORRUGADOS</t>
        </is>
      </c>
      <c r="D354" s="22" t="n">
        <v>294</v>
      </c>
      <c r="E354" s="19" t="n">
        <v>1623287.26</v>
      </c>
      <c r="F354" s="19" t="n">
        <v>459764.06</v>
      </c>
      <c r="G354" s="20" t="n">
        <v>0.28323</v>
      </c>
      <c r="H354" t="inlineStr">
        <is>
          <t>A</t>
        </is>
      </c>
      <c r="I354" t="inlineStr">
        <is>
          <t>Bajo</t>
        </is>
      </c>
      <c r="J354" s="17" t="inlineStr">
        <is>
          <t>A-Bajo</t>
        </is>
      </c>
      <c r="K354" t="inlineStr">
        <is>
          <t>REVISAR YA — alto volumen + margen flaco = plata en la mesa</t>
        </is>
      </c>
    </row>
    <row r="355">
      <c r="A355" t="inlineStr">
        <is>
          <t>20160017</t>
        </is>
      </c>
      <c r="B355" t="inlineStr">
        <is>
          <t>PORCELANATO NANO MARFIL 60X60 CAJA 1.44M2</t>
        </is>
      </c>
      <c r="C355" t="inlineStr">
        <is>
          <t>SIN CATEGORIA</t>
        </is>
      </c>
      <c r="D355" s="22" t="n">
        <v>260</v>
      </c>
      <c r="E355" s="19" t="n">
        <v>1619581.86</v>
      </c>
      <c r="F355" s="19" t="n">
        <v>327901.86</v>
      </c>
      <c r="G355" s="20" t="n">
        <v>0.202461</v>
      </c>
      <c r="H355" t="inlineStr">
        <is>
          <t>A</t>
        </is>
      </c>
      <c r="I355" t="inlineStr">
        <is>
          <t>Bajo</t>
        </is>
      </c>
      <c r="J355" s="17" t="inlineStr">
        <is>
          <t>A-Bajo</t>
        </is>
      </c>
      <c r="K355" t="inlineStr">
        <is>
          <t>REVISAR YA — alto volumen + margen flaco = plata en la mesa</t>
        </is>
      </c>
    </row>
    <row r="356">
      <c r="A356" t="inlineStr">
        <is>
          <t>5319</t>
        </is>
      </c>
      <c r="B356" t="inlineStr">
        <is>
          <t>BOTAGUA VERDE 9x9</t>
        </is>
      </c>
      <c r="C356" t="inlineStr">
        <is>
          <t>BOTAGUAS, CUMBRERAS, CANOAS METALICAS</t>
        </is>
      </c>
      <c r="D356" s="22" t="n">
        <v>411</v>
      </c>
      <c r="E356" s="19" t="n">
        <v>1618013.85</v>
      </c>
      <c r="F356" s="19" t="n">
        <v>466858.85</v>
      </c>
      <c r="G356" s="20" t="n">
        <v>0.288538</v>
      </c>
      <c r="H356" t="inlineStr">
        <is>
          <t>A</t>
        </is>
      </c>
      <c r="I356" t="inlineStr">
        <is>
          <t>Bajo</t>
        </is>
      </c>
      <c r="J356" s="17" t="inlineStr">
        <is>
          <t>A-Bajo</t>
        </is>
      </c>
      <c r="K356" t="inlineStr">
        <is>
          <t>REVISAR YA — alto volumen + margen flaco = plata en la mesa</t>
        </is>
      </c>
    </row>
    <row r="357">
      <c r="A357" t="inlineStr">
        <is>
          <t>5384</t>
        </is>
      </c>
      <c r="B357" t="inlineStr">
        <is>
          <t>ZINC #28 1.83 LEGITIMO 0.35MM TERNIUM</t>
        </is>
      </c>
      <c r="C357" t="inlineStr">
        <is>
          <t>TUBERIA INDUSTRIAL, HIERROS PLANOS Y CORRUGADOS</t>
        </is>
      </c>
      <c r="D357" s="22" t="n">
        <v>482</v>
      </c>
      <c r="E357" s="19" t="n">
        <v>1608847.29</v>
      </c>
      <c r="F357" s="19" t="n">
        <v>333580.59</v>
      </c>
      <c r="G357" s="20" t="n">
        <v>0.207341</v>
      </c>
      <c r="H357" t="inlineStr">
        <is>
          <t>A</t>
        </is>
      </c>
      <c r="I357" t="inlineStr">
        <is>
          <t>Bajo</t>
        </is>
      </c>
      <c r="J357" s="17" t="inlineStr">
        <is>
          <t>A-Bajo</t>
        </is>
      </c>
      <c r="K357" t="inlineStr">
        <is>
          <t>REVISAR YA — alto volumen + margen flaco = plata en la mesa</t>
        </is>
      </c>
    </row>
    <row r="358">
      <c r="A358" t="inlineStr">
        <is>
          <t>20140025</t>
        </is>
      </c>
      <c r="B358" t="inlineStr">
        <is>
          <t>CERAMICA PIEDRA PACUARE ANTIDESLIZANTE 34X34 CAJA 2.15M2 PRIMERA CALIDAD</t>
        </is>
      </c>
      <c r="C358" t="inlineStr">
        <is>
          <t>CERAMICA</t>
        </is>
      </c>
      <c r="D358" s="22" t="n">
        <v>236</v>
      </c>
      <c r="E358" s="19" t="n">
        <v>1607372.74</v>
      </c>
      <c r="F358" s="19" t="n">
        <v>422636.85</v>
      </c>
      <c r="G358" s="20" t="n">
        <v>0.262936</v>
      </c>
      <c r="H358" t="inlineStr">
        <is>
          <t>A</t>
        </is>
      </c>
      <c r="I358" t="inlineStr">
        <is>
          <t>Bajo</t>
        </is>
      </c>
      <c r="J358" s="17" t="inlineStr">
        <is>
          <t>A-Bajo</t>
        </is>
      </c>
      <c r="K358" t="inlineStr">
        <is>
          <t>REVISAR YA — alto volumen + margen flaco = plata en la mesa</t>
        </is>
      </c>
    </row>
    <row r="359">
      <c r="A359" t="inlineStr">
        <is>
          <t>351100300991822</t>
        </is>
      </c>
      <c r="B359" t="inlineStr">
        <is>
          <t>LAMINA PVC LJ24805-1 1.22X2.44 3MM IMITACION PIEDRA NATURAL</t>
        </is>
      </c>
      <c r="C359" t="inlineStr">
        <is>
          <t>SIN CATEGORIA</t>
        </is>
      </c>
      <c r="D359" s="22" t="n">
        <v>93</v>
      </c>
      <c r="E359" s="19" t="n">
        <v>1602433.63</v>
      </c>
      <c r="F359" s="19" t="n">
        <v>529727.73</v>
      </c>
      <c r="G359" s="20" t="n">
        <v>0.330577</v>
      </c>
      <c r="H359" t="inlineStr">
        <is>
          <t>A</t>
        </is>
      </c>
      <c r="I359" t="inlineStr">
        <is>
          <t>Medio</t>
        </is>
      </c>
      <c r="J359" s="17" t="inlineStr">
        <is>
          <t>A-Medio</t>
        </is>
      </c>
      <c r="K359" t="inlineStr">
        <is>
          <t>VACA LECHERA — buscar +2-3 puntos de margen sin perder volumen</t>
        </is>
      </c>
    </row>
    <row r="360">
      <c r="A360" t="inlineStr">
        <is>
          <t>20160008</t>
        </is>
      </c>
      <c r="B360" t="inlineStr">
        <is>
          <t>PORCELANATO LONDON BIANCO 60X60 BRILLANTE CAJA 1.44M2</t>
        </is>
      </c>
      <c r="C360" t="inlineStr">
        <is>
          <t>SIN CATEGORIA</t>
        </is>
      </c>
      <c r="D360" s="22" t="n">
        <v>181</v>
      </c>
      <c r="E360" s="19" t="n">
        <v>1597612.3</v>
      </c>
      <c r="F360" s="19" t="n">
        <v>305210.61</v>
      </c>
      <c r="G360" s="20" t="n">
        <v>0.191042</v>
      </c>
      <c r="H360" t="inlineStr">
        <is>
          <t>A</t>
        </is>
      </c>
      <c r="I360" t="inlineStr">
        <is>
          <t>Bajo</t>
        </is>
      </c>
      <c r="J360" s="17" t="inlineStr">
        <is>
          <t>A-Bajo</t>
        </is>
      </c>
      <c r="K360" t="inlineStr">
        <is>
          <t>REVISAR YA — alto volumen + margen flaco = plata en la mesa</t>
        </is>
      </c>
    </row>
    <row r="361">
      <c r="A361" t="inlineStr">
        <is>
          <t>351100300992282</t>
        </is>
      </c>
      <c r="B361" t="inlineStr">
        <is>
          <t xml:space="preserve">LAMINA NUEVA TEC XL MATE CALACATA BLANCO  1.22X2.80 5MM DE026 1-V MATE FIBRA BAMBU CARBON PVC IMITA </t>
        </is>
      </c>
      <c r="C361" t="inlineStr">
        <is>
          <t>LAMINA PVC, BAMBU, ACC</t>
        </is>
      </c>
      <c r="D361" s="22" t="n">
        <v>84</v>
      </c>
      <c r="E361" s="19" t="n">
        <v>1593768.58</v>
      </c>
      <c r="F361" s="19" t="n">
        <v>459768.58</v>
      </c>
      <c r="G361" s="20" t="n">
        <v>0.288479</v>
      </c>
      <c r="H361" t="inlineStr">
        <is>
          <t>A</t>
        </is>
      </c>
      <c r="I361" t="inlineStr">
        <is>
          <t>Bajo</t>
        </is>
      </c>
      <c r="J361" s="17" t="inlineStr">
        <is>
          <t>A-Bajo</t>
        </is>
      </c>
      <c r="K361" t="inlineStr">
        <is>
          <t>REVISAR YA — alto volumen + margen flaco = plata en la mesa</t>
        </is>
      </c>
    </row>
    <row r="362">
      <c r="A362" t="inlineStr">
        <is>
          <t>15669</t>
        </is>
      </c>
      <c r="B362" t="inlineStr">
        <is>
          <t>INODORO BRUDER 2 PIEZAS BLANCO CUMPLE LEY 7600</t>
        </is>
      </c>
      <c r="C362" t="inlineStr">
        <is>
          <t>LOZA SANITARIA</t>
        </is>
      </c>
      <c r="D362" s="22" t="n">
        <v>37</v>
      </c>
      <c r="E362" s="19" t="n">
        <v>1589826.37</v>
      </c>
      <c r="F362" s="19" t="n">
        <v>476047.77</v>
      </c>
      <c r="G362" s="20" t="n">
        <v>0.299434</v>
      </c>
      <c r="H362" t="inlineStr">
        <is>
          <t>A</t>
        </is>
      </c>
      <c r="I362" t="inlineStr">
        <is>
          <t>Bajo</t>
        </is>
      </c>
      <c r="J362" s="17" t="inlineStr">
        <is>
          <t>A-Bajo</t>
        </is>
      </c>
      <c r="K362" t="inlineStr">
        <is>
          <t>REVISAR YA — alto volumen + margen flaco = plata en la mesa</t>
        </is>
      </c>
    </row>
    <row r="363">
      <c r="A363" t="inlineStr">
        <is>
          <t>5282</t>
        </is>
      </c>
      <c r="B363" t="inlineStr">
        <is>
          <t>STUD 4 CALIBRE 20</t>
        </is>
      </c>
      <c r="C363" t="inlineStr">
        <is>
          <t>LAMINAS Y PERFILERIA LIVIANA</t>
        </is>
      </c>
      <c r="D363" s="22" t="n">
        <v>765</v>
      </c>
      <c r="E363" s="19" t="n">
        <v>1584813.45</v>
      </c>
      <c r="F363" s="19" t="n">
        <v>427061.25</v>
      </c>
      <c r="G363" s="20" t="n">
        <v>0.269471</v>
      </c>
      <c r="H363" t="inlineStr">
        <is>
          <t>A</t>
        </is>
      </c>
      <c r="I363" t="inlineStr">
        <is>
          <t>Bajo</t>
        </is>
      </c>
      <c r="J363" s="17" t="inlineStr">
        <is>
          <t>A-Bajo</t>
        </is>
      </c>
      <c r="K363" t="inlineStr">
        <is>
          <t>REVISAR YA — alto volumen + margen flaco = plata en la mesa</t>
        </is>
      </c>
    </row>
    <row r="364">
      <c r="A364" t="inlineStr">
        <is>
          <t>351100300991939</t>
        </is>
      </c>
      <c r="B364" t="inlineStr">
        <is>
          <t>DIAMOND MUEBLE LAVATORIO LD02-50 CON PATAS 50CM X 36CM X79CM (NO INCLUYE GRIFERIA)</t>
        </is>
      </c>
      <c r="C364" t="inlineStr">
        <is>
          <t>SIN CATEGORIA</t>
        </is>
      </c>
      <c r="D364" s="22" t="n">
        <v>20</v>
      </c>
      <c r="E364" s="19" t="n">
        <v>1575795.25</v>
      </c>
      <c r="F364" s="19" t="n">
        <v>611732.64</v>
      </c>
      <c r="G364" s="20" t="n">
        <v>0.388206</v>
      </c>
      <c r="H364" t="inlineStr">
        <is>
          <t>A</t>
        </is>
      </c>
      <c r="I364" t="inlineStr">
        <is>
          <t>Medio</t>
        </is>
      </c>
      <c r="J364" s="17" t="inlineStr">
        <is>
          <t>A-Medio</t>
        </is>
      </c>
      <c r="K364" t="inlineStr">
        <is>
          <t>VACA LECHERA — buscar +2-3 puntos de margen sin perder volumen</t>
        </is>
      </c>
    </row>
    <row r="365">
      <c r="A365" t="inlineStr">
        <is>
          <t>351100300992387</t>
        </is>
      </c>
      <c r="B365" t="inlineStr">
        <is>
          <t>DIAMOND MUEBLE LAVATORIO NBU8-60 GREY AEREO 60CM X 47CM X48CM (NO INCLUYE GRIFERIA)</t>
        </is>
      </c>
      <c r="C365" t="inlineStr">
        <is>
          <t>IMPORTACION LOZA</t>
        </is>
      </c>
      <c r="D365" s="22" t="n">
        <v>17</v>
      </c>
      <c r="E365" s="19" t="n">
        <v>1570178.29</v>
      </c>
      <c r="F365" s="19" t="n">
        <v>741261.17</v>
      </c>
      <c r="G365" s="20" t="n">
        <v>0.472087</v>
      </c>
      <c r="H365" t="inlineStr">
        <is>
          <t>A</t>
        </is>
      </c>
      <c r="I365" t="inlineStr">
        <is>
          <t>Alto</t>
        </is>
      </c>
      <c r="J365" s="17" t="inlineStr">
        <is>
          <t>A-Alto</t>
        </is>
      </c>
      <c r="K365" t="inlineStr">
        <is>
          <t>ESTRELLA — proteger precio, asegurar stock, empujar en pauta</t>
        </is>
      </c>
    </row>
    <row r="366">
      <c r="A366" t="inlineStr">
        <is>
          <t>351100300992669</t>
        </is>
      </c>
      <c r="B366" t="inlineStr">
        <is>
          <t xml:space="preserve">LAMINA NUEVA TEC XL BLANCO CEPILLAD MTX51-65 1.22 X. 2.80M 5MM MATE FIBRA BAMBU CARBON PVC IMITACIO </t>
        </is>
      </c>
      <c r="C366" t="inlineStr">
        <is>
          <t>IMPORTACION LAMINA PVC, BAMBU, ACC</t>
        </is>
      </c>
      <c r="D366" s="22" t="n">
        <v>124</v>
      </c>
      <c r="E366" s="19" t="n">
        <v>1563256.81</v>
      </c>
      <c r="F366" s="19" t="n">
        <v>607153.66</v>
      </c>
      <c r="G366" s="20" t="n">
        <v>0.38839</v>
      </c>
      <c r="H366" t="inlineStr">
        <is>
          <t>A</t>
        </is>
      </c>
      <c r="I366" t="inlineStr">
        <is>
          <t>Medio</t>
        </is>
      </c>
      <c r="J366" s="17" t="inlineStr">
        <is>
          <t>A-Medio</t>
        </is>
      </c>
      <c r="K366" t="inlineStr">
        <is>
          <t>VACA LECHERA — buscar +2-3 puntos de margen sin perder volumen</t>
        </is>
      </c>
    </row>
    <row r="367">
      <c r="A367" t="inlineStr">
        <is>
          <t>5126</t>
        </is>
      </c>
      <c r="B367" t="inlineStr">
        <is>
          <t>LAMINA JORDOMEX 3/4 N16 1.22X2.44 1.5MM</t>
        </is>
      </c>
      <c r="C367" t="inlineStr">
        <is>
          <t>TUBERIA INDUSTRIAL, HIERROS PLANOS Y CORRUGADOS</t>
        </is>
      </c>
      <c r="D367" s="22" t="n">
        <v>168</v>
      </c>
      <c r="E367" s="19" t="n">
        <v>1560072.57</v>
      </c>
      <c r="F367" s="19" t="n">
        <v>443922.57</v>
      </c>
      <c r="G367" s="20" t="n">
        <v>0.284553</v>
      </c>
      <c r="H367" t="inlineStr">
        <is>
          <t>A</t>
        </is>
      </c>
      <c r="I367" t="inlineStr">
        <is>
          <t>Bajo</t>
        </is>
      </c>
      <c r="J367" s="17" t="inlineStr">
        <is>
          <t>A-Bajo</t>
        </is>
      </c>
      <c r="K367" t="inlineStr">
        <is>
          <t>REVISAR YA — alto volumen + margen flaco = plata en la mesa</t>
        </is>
      </c>
    </row>
    <row r="368">
      <c r="A368" t="inlineStr">
        <is>
          <t>351100300992737</t>
        </is>
      </c>
      <c r="B368" t="inlineStr">
        <is>
          <t>DECK CLIP PLASTICO CON TORNILLO PARA INSTALACION</t>
        </is>
      </c>
      <c r="C368" t="inlineStr">
        <is>
          <t>PANEL ACANALADO EXTERIOR WPC</t>
        </is>
      </c>
      <c r="D368" s="22" t="n">
        <v>10178</v>
      </c>
      <c r="E368" s="19" t="n">
        <v>1553728.03</v>
      </c>
      <c r="F368" s="19" t="n">
        <v>849332.23</v>
      </c>
      <c r="G368" s="20" t="n">
        <v>0.546642</v>
      </c>
      <c r="H368" t="inlineStr">
        <is>
          <t>A</t>
        </is>
      </c>
      <c r="I368" t="inlineStr">
        <is>
          <t>Alto</t>
        </is>
      </c>
      <c r="J368" s="17" t="inlineStr">
        <is>
          <t>A-Alto</t>
        </is>
      </c>
      <c r="K368" t="inlineStr">
        <is>
          <t>ESTRELLA — proteger precio, asegurar stock, empujar en pauta</t>
        </is>
      </c>
    </row>
    <row r="369">
      <c r="A369" t="inlineStr">
        <is>
          <t>PINT-IM-0013</t>
        </is>
      </c>
      <c r="B369" t="inlineStr">
        <is>
          <t>LANCO SEAL COAT BLANCO MATE CUBETA SC200-2</t>
        </is>
      </c>
      <c r="C369" t="inlineStr">
        <is>
          <t>IMPERMEABILIZANTES</t>
        </is>
      </c>
      <c r="D369" s="22" t="n">
        <v>21</v>
      </c>
      <c r="E369" s="19" t="n">
        <v>1552199.58</v>
      </c>
      <c r="F369" s="19" t="n">
        <v>514807.08</v>
      </c>
      <c r="G369" s="20" t="n">
        <v>0.331663</v>
      </c>
      <c r="H369" t="inlineStr">
        <is>
          <t>A</t>
        </is>
      </c>
      <c r="I369" t="inlineStr">
        <is>
          <t>Medio</t>
        </is>
      </c>
      <c r="J369" s="17" t="inlineStr">
        <is>
          <t>A-Medio</t>
        </is>
      </c>
      <c r="K369" t="inlineStr">
        <is>
          <t>VACA LECHERA — buscar +2-3 puntos de margen sin perder volumen</t>
        </is>
      </c>
    </row>
    <row r="370">
      <c r="A370" t="inlineStr">
        <is>
          <t>351100300991938</t>
        </is>
      </c>
      <c r="B370" t="inlineStr">
        <is>
          <t>DIAMOND MUEBLE LAVATORIO NB189-1-70 GOLDEN AEREO 70CM X 47CM X 49CM (NO INCLUYE GRIFERIA)</t>
        </is>
      </c>
      <c r="C370" t="inlineStr">
        <is>
          <t>IMPORTACION LOZA</t>
        </is>
      </c>
      <c r="D370" s="22" t="n">
        <v>19</v>
      </c>
      <c r="E370" s="19" t="n">
        <v>1550576.92</v>
      </c>
      <c r="F370" s="19" t="n">
        <v>548315.38</v>
      </c>
      <c r="G370" s="20" t="n">
        <v>0.35362</v>
      </c>
      <c r="H370" t="inlineStr">
        <is>
          <t>A</t>
        </is>
      </c>
      <c r="I370" t="inlineStr">
        <is>
          <t>Medio</t>
        </is>
      </c>
      <c r="J370" s="17" t="inlineStr">
        <is>
          <t>A-Medio</t>
        </is>
      </c>
      <c r="K370" t="inlineStr">
        <is>
          <t>VACA LECHERA — buscar +2-3 puntos de margen sin perder volumen</t>
        </is>
      </c>
    </row>
    <row r="371">
      <c r="A371" t="inlineStr">
        <is>
          <t>351100300992104</t>
        </is>
      </c>
      <c r="B371" t="inlineStr">
        <is>
          <t>LAMINA NUEVA TEC MADERA GRIS P062 CJ8018 1.22X2.44 5MM MATE FIBRA BAMBU CARBON PVC IMITACION MADERA</t>
        </is>
      </c>
      <c r="C371" t="inlineStr">
        <is>
          <t>SIN CATEGORIA</t>
        </is>
      </c>
      <c r="D371" s="22" t="n">
        <v>123</v>
      </c>
      <c r="E371" s="19" t="n">
        <v>1543709.73</v>
      </c>
      <c r="F371" s="19" t="n">
        <v>571054.62</v>
      </c>
      <c r="G371" s="20" t="n">
        <v>0.369924</v>
      </c>
      <c r="H371" t="inlineStr">
        <is>
          <t>A</t>
        </is>
      </c>
      <c r="I371" t="inlineStr">
        <is>
          <t>Medio</t>
        </is>
      </c>
      <c r="J371" s="17" t="inlineStr">
        <is>
          <t>A-Medio</t>
        </is>
      </c>
      <c r="K371" t="inlineStr">
        <is>
          <t>VACA LECHERA — buscar +2-3 puntos de margen sin perder volumen</t>
        </is>
      </c>
    </row>
    <row r="372">
      <c r="A372" t="inlineStr">
        <is>
          <t>7659</t>
        </is>
      </c>
      <c r="B372" t="inlineStr">
        <is>
          <t>TORNILLO TECHO 2 PF</t>
        </is>
      </c>
      <c r="C372" t="inlineStr">
        <is>
          <t>TORNILLERIA</t>
        </is>
      </c>
      <c r="D372" s="22" t="n">
        <v>43639</v>
      </c>
      <c r="E372" s="19" t="n">
        <v>1535707.01</v>
      </c>
      <c r="F372" s="19" t="n">
        <v>847182.51</v>
      </c>
      <c r="G372" s="20" t="n">
        <v>0.5516559999999999</v>
      </c>
      <c r="H372" t="inlineStr">
        <is>
          <t>A</t>
        </is>
      </c>
      <c r="I372" t="inlineStr">
        <is>
          <t>Alto</t>
        </is>
      </c>
      <c r="J372" s="17" t="inlineStr">
        <is>
          <t>A-Alto</t>
        </is>
      </c>
      <c r="K372" t="inlineStr">
        <is>
          <t>ESTRELLA — proteger precio, asegurar stock, empujar en pauta</t>
        </is>
      </c>
    </row>
    <row r="373">
      <c r="A373" t="inlineStr">
        <is>
          <t>351100300992103</t>
        </is>
      </c>
      <c r="B373" t="inlineStr">
        <is>
          <t>LAMINA NUEVA TEC MADERA LATTE  P063 CJ8019 1.22X2.44 5MM MATE FIBRA BAMBU CARBON PVC IMITACION MAD</t>
        </is>
      </c>
      <c r="C373" t="inlineStr">
        <is>
          <t>SIN CATEGORIA</t>
        </is>
      </c>
      <c r="D373" s="22" t="n">
        <v>128</v>
      </c>
      <c r="E373" s="19" t="n">
        <v>1526393.8</v>
      </c>
      <c r="F373" s="19" t="n">
        <v>514199.87</v>
      </c>
      <c r="G373" s="20" t="n">
        <v>0.3368719999999999</v>
      </c>
      <c r="H373" t="inlineStr">
        <is>
          <t>A</t>
        </is>
      </c>
      <c r="I373" t="inlineStr">
        <is>
          <t>Medio</t>
        </is>
      </c>
      <c r="J373" s="17" t="inlineStr">
        <is>
          <t>A-Medio</t>
        </is>
      </c>
      <c r="K373" t="inlineStr">
        <is>
          <t>VACA LECHERA — buscar +2-3 puntos de margen sin perder volumen</t>
        </is>
      </c>
    </row>
    <row r="374">
      <c r="A374" t="inlineStr">
        <is>
          <t>351100300992007</t>
        </is>
      </c>
      <c r="B374" t="inlineStr">
        <is>
          <t>FREGADERO MAR-10 50CM X 40CM X 22CM GRIS PLOMO  GRIS CON ACCESORIOS Y JABONERA</t>
        </is>
      </c>
      <c r="C374" t="inlineStr">
        <is>
          <t>GRIFERIA - ACC. BAÑO Y COCINA</t>
        </is>
      </c>
      <c r="D374" s="22" t="n">
        <v>29</v>
      </c>
      <c r="E374" s="19" t="n">
        <v>1523474.34</v>
      </c>
      <c r="F374" s="19" t="n">
        <v>464004.34</v>
      </c>
      <c r="G374" s="20" t="n">
        <v>0.30457</v>
      </c>
      <c r="H374" t="inlineStr">
        <is>
          <t>A</t>
        </is>
      </c>
      <c r="I374" t="inlineStr">
        <is>
          <t>Medio</t>
        </is>
      </c>
      <c r="J374" s="17" t="inlineStr">
        <is>
          <t>A-Medio</t>
        </is>
      </c>
      <c r="K374" t="inlineStr">
        <is>
          <t>VACA LECHERA — buscar +2-3 puntos de margen sin perder volumen</t>
        </is>
      </c>
    </row>
    <row r="375">
      <c r="A375" t="inlineStr">
        <is>
          <t>351100300991819</t>
        </is>
      </c>
      <c r="B375" t="inlineStr">
        <is>
          <t>LAMINA PVC DY-2445 1.22X2.44 3MM IMITACION PIEDRA NATURAL</t>
        </is>
      </c>
      <c r="C375" t="inlineStr">
        <is>
          <t>SIN CATEGORIA</t>
        </is>
      </c>
      <c r="D375" s="22" t="n">
        <v>93</v>
      </c>
      <c r="E375" s="19" t="n">
        <v>1503539.82</v>
      </c>
      <c r="F375" s="19" t="n">
        <v>430833.93</v>
      </c>
      <c r="G375" s="20" t="n">
        <v>0.286546</v>
      </c>
      <c r="H375" t="inlineStr">
        <is>
          <t>A</t>
        </is>
      </c>
      <c r="I375" t="inlineStr">
        <is>
          <t>Bajo</t>
        </is>
      </c>
      <c r="J375" s="17" t="inlineStr">
        <is>
          <t>A-Bajo</t>
        </is>
      </c>
      <c r="K375" t="inlineStr">
        <is>
          <t>REVISAR YA — alto volumen + margen flaco = plata en la mesa</t>
        </is>
      </c>
    </row>
    <row r="376">
      <c r="A376" t="inlineStr">
        <is>
          <t>112</t>
        </is>
      </c>
      <c r="B376" t="inlineStr">
        <is>
          <t>ARENA REGULAR SACO (40kg aprox)</t>
        </is>
      </c>
      <c r="C376" t="inlineStr">
        <is>
          <t>AGREGADOS</t>
        </is>
      </c>
      <c r="D376" s="22" t="n">
        <v>778.0001</v>
      </c>
      <c r="E376" s="19" t="n">
        <v>1503500.53</v>
      </c>
      <c r="F376" s="19" t="n">
        <v>453975.89</v>
      </c>
      <c r="G376" s="20" t="n">
        <v>0.301946</v>
      </c>
      <c r="H376" t="inlineStr">
        <is>
          <t>A</t>
        </is>
      </c>
      <c r="I376" t="inlineStr">
        <is>
          <t>Medio</t>
        </is>
      </c>
      <c r="J376" s="17" t="inlineStr">
        <is>
          <t>A-Medio</t>
        </is>
      </c>
      <c r="K376" t="inlineStr">
        <is>
          <t>VACA LECHERA — buscar +2-3 puntos de margen sin perder volumen</t>
        </is>
      </c>
    </row>
    <row r="377">
      <c r="A377" t="inlineStr">
        <is>
          <t>351100300991818</t>
        </is>
      </c>
      <c r="B377" t="inlineStr">
        <is>
          <t>LAMINA PVC DY-2444 1.22X2.44 3MM IMITACION PIEDRA NATURAL</t>
        </is>
      </c>
      <c r="C377" t="inlineStr">
        <is>
          <t>IMPORTACION LAMINA PVC, BAMBU, ACC</t>
        </is>
      </c>
      <c r="D377" s="22" t="n">
        <v>92</v>
      </c>
      <c r="E377" s="19" t="n">
        <v>1497787.61</v>
      </c>
      <c r="F377" s="19" t="n">
        <v>436616.19</v>
      </c>
      <c r="G377" s="20" t="n">
        <v>0.291507</v>
      </c>
      <c r="H377" t="inlineStr">
        <is>
          <t>A</t>
        </is>
      </c>
      <c r="I377" t="inlineStr">
        <is>
          <t>Bajo</t>
        </is>
      </c>
      <c r="J377" s="17" t="inlineStr">
        <is>
          <t>A-Bajo</t>
        </is>
      </c>
      <c r="K377" t="inlineStr">
        <is>
          <t>REVISAR YA — alto volumen + margen flaco = plata en la mesa</t>
        </is>
      </c>
    </row>
    <row r="378">
      <c r="A378" t="inlineStr">
        <is>
          <t>351100300992517</t>
        </is>
      </c>
      <c r="B378" t="inlineStr">
        <is>
          <t>LAMINA NUEVA TEC PIEDRA GRIS 96202 1.22 X. 2.44M 5MM MATE FIBRA BAMBU CARBON PVC IMITACION</t>
        </is>
      </c>
      <c r="C378" t="inlineStr">
        <is>
          <t>IMPORTACION LAMINA PVC, BAMBU, ACC</t>
        </is>
      </c>
      <c r="D378" s="22" t="n">
        <v>88</v>
      </c>
      <c r="E378" s="19" t="n">
        <v>1496973.96</v>
      </c>
      <c r="F378" s="19" t="n">
        <v>810343.1800000001</v>
      </c>
      <c r="G378" s="20" t="n">
        <v>0.5413210000000001</v>
      </c>
      <c r="H378" t="inlineStr">
        <is>
          <t>A</t>
        </is>
      </c>
      <c r="I378" t="inlineStr">
        <is>
          <t>Alto</t>
        </is>
      </c>
      <c r="J378" s="17" t="inlineStr">
        <is>
          <t>A-Alto</t>
        </is>
      </c>
      <c r="K378" t="inlineStr">
        <is>
          <t>ESTRELLA — proteger precio, asegurar stock, empujar en pauta</t>
        </is>
      </c>
    </row>
    <row r="379">
      <c r="A379" t="inlineStr">
        <is>
          <t>582</t>
        </is>
      </c>
      <c r="B379" t="inlineStr">
        <is>
          <t>LAMINA PLYWOOD 12MM</t>
        </is>
      </c>
      <c r="C379" t="inlineStr">
        <is>
          <t>LAMINAS Y PERFILERIA LIVIANA</t>
        </is>
      </c>
      <c r="D379" s="22" t="n">
        <v>122</v>
      </c>
      <c r="E379" s="19" t="n">
        <v>1494076.53</v>
      </c>
      <c r="F379" s="19" t="n">
        <v>366187.23</v>
      </c>
      <c r="G379" s="20" t="n">
        <v>0.245093</v>
      </c>
      <c r="H379" t="inlineStr">
        <is>
          <t>A</t>
        </is>
      </c>
      <c r="I379" t="inlineStr">
        <is>
          <t>Bajo</t>
        </is>
      </c>
      <c r="J379" s="17" t="inlineStr">
        <is>
          <t>A-Bajo</t>
        </is>
      </c>
      <c r="K379" t="inlineStr">
        <is>
          <t>REVISAR YA — alto volumen + margen flaco = plata en la mesa</t>
        </is>
      </c>
    </row>
    <row r="380">
      <c r="A380" t="inlineStr">
        <is>
          <t>7800</t>
        </is>
      </c>
      <c r="B380" t="inlineStr">
        <is>
          <t>LLAVIN YALE IZQUIERDO DOBLE PASO</t>
        </is>
      </c>
      <c r="C380" t="inlineStr">
        <is>
          <t>FERRETERIA GENERAL</t>
        </is>
      </c>
      <c r="D380" s="22" t="n">
        <v>81</v>
      </c>
      <c r="E380" s="19" t="n">
        <v>1488202.7</v>
      </c>
      <c r="F380" s="19" t="n">
        <v>332475.7</v>
      </c>
      <c r="G380" s="20" t="n">
        <v>0.223408</v>
      </c>
      <c r="H380" t="inlineStr">
        <is>
          <t>A</t>
        </is>
      </c>
      <c r="I380" t="inlineStr">
        <is>
          <t>Bajo</t>
        </is>
      </c>
      <c r="J380" s="17" t="inlineStr">
        <is>
          <t>A-Bajo</t>
        </is>
      </c>
      <c r="K380" t="inlineStr">
        <is>
          <t>REVISAR YA — alto volumen + margen flaco = plata en la mesa</t>
        </is>
      </c>
    </row>
    <row r="381">
      <c r="A381" t="inlineStr">
        <is>
          <t>101018</t>
        </is>
      </c>
      <c r="B381" t="inlineStr">
        <is>
          <t>CORNISA SAPELE 5.90MTS</t>
        </is>
      </c>
      <c r="C381" t="inlineStr">
        <is>
          <t>SIN CATEGORIA</t>
        </is>
      </c>
      <c r="D381" s="22" t="n">
        <v>481</v>
      </c>
      <c r="E381" s="19" t="n">
        <v>1487342.35</v>
      </c>
      <c r="F381" s="19" t="n">
        <v>332887.02</v>
      </c>
      <c r="G381" s="20" t="n">
        <v>0.223813</v>
      </c>
      <c r="H381" t="inlineStr">
        <is>
          <t>A</t>
        </is>
      </c>
      <c r="I381" t="inlineStr">
        <is>
          <t>Bajo</t>
        </is>
      </c>
      <c r="J381" s="17" t="inlineStr">
        <is>
          <t>A-Bajo</t>
        </is>
      </c>
      <c r="K381" t="inlineStr">
        <is>
          <t>REVISAR YA — alto volumen + margen flaco = plata en la mesa</t>
        </is>
      </c>
    </row>
    <row r="382">
      <c r="A382" t="inlineStr">
        <is>
          <t>351100300992815</t>
        </is>
      </c>
      <c r="B382" t="inlineStr">
        <is>
          <t>PORCELANATO EXTRA GRANDE 80CM X 2.40M 15MM ATLANTIC WHITE 1.92M2 BRILLANTE IDEAL PARA SOBRES</t>
        </is>
      </c>
      <c r="C382" t="inlineStr">
        <is>
          <t>PORCELANATO</t>
        </is>
      </c>
      <c r="D382" s="22" t="n">
        <v>24</v>
      </c>
      <c r="E382" s="19" t="n">
        <v>1484846.04</v>
      </c>
      <c r="F382" s="19" t="n">
        <v>570118.92</v>
      </c>
      <c r="G382" s="20" t="n">
        <v>0.383958</v>
      </c>
      <c r="H382" t="inlineStr">
        <is>
          <t>A</t>
        </is>
      </c>
      <c r="I382" t="inlineStr">
        <is>
          <t>Medio</t>
        </is>
      </c>
      <c r="J382" s="17" t="inlineStr">
        <is>
          <t>A-Medio</t>
        </is>
      </c>
      <c r="K382" t="inlineStr">
        <is>
          <t>VACA LECHERA — buscar +2-3 puntos de margen sin perder volumen</t>
        </is>
      </c>
    </row>
    <row r="383">
      <c r="A383" t="inlineStr">
        <is>
          <t>351100300991866</t>
        </is>
      </c>
      <c r="B383" t="inlineStr">
        <is>
          <t>RODAPIE PVC ZP-02 MADERA INTERMEDIA 3.5 PULG X 2.40M CON CANALETA INCLUIDA</t>
        </is>
      </c>
      <c r="C383" t="inlineStr">
        <is>
          <t>RODAPIE Y ACCESORIOS</t>
        </is>
      </c>
      <c r="D383" s="22" t="n">
        <v>600</v>
      </c>
      <c r="E383" s="19" t="n">
        <v>1484782.21</v>
      </c>
      <c r="F383" s="19" t="n">
        <v>705682.21</v>
      </c>
      <c r="G383" s="20" t="n">
        <v>0.475277</v>
      </c>
      <c r="H383" t="inlineStr">
        <is>
          <t>A</t>
        </is>
      </c>
      <c r="I383" t="inlineStr">
        <is>
          <t>Alto</t>
        </is>
      </c>
      <c r="J383" s="17" t="inlineStr">
        <is>
          <t>A-Alto</t>
        </is>
      </c>
      <c r="K383" t="inlineStr">
        <is>
          <t>ESTRELLA — proteger precio, asegurar stock, empujar en pauta</t>
        </is>
      </c>
    </row>
    <row r="384">
      <c r="A384" t="inlineStr">
        <is>
          <t>4321</t>
        </is>
      </c>
      <c r="B384" t="inlineStr">
        <is>
          <t>DUCHA FAME 4 TEMPERATURAS SIN MANGUERA</t>
        </is>
      </c>
      <c r="C384" t="inlineStr">
        <is>
          <t>FERRETERIA GENERAL</t>
        </is>
      </c>
      <c r="D384" s="22" t="n">
        <v>118</v>
      </c>
      <c r="E384" s="19" t="n">
        <v>1483447.26</v>
      </c>
      <c r="F384" s="19" t="n">
        <v>492719.26</v>
      </c>
      <c r="G384" s="20" t="n">
        <v>0.332145</v>
      </c>
      <c r="H384" t="inlineStr">
        <is>
          <t>A</t>
        </is>
      </c>
      <c r="I384" t="inlineStr">
        <is>
          <t>Medio</t>
        </is>
      </c>
      <c r="J384" s="17" t="inlineStr">
        <is>
          <t>A-Medio</t>
        </is>
      </c>
      <c r="K384" t="inlineStr">
        <is>
          <t>VACA LECHERA — buscar +2-3 puntos de margen sin perder volumen</t>
        </is>
      </c>
    </row>
    <row r="385">
      <c r="A385" t="inlineStr">
        <is>
          <t>351100300992587</t>
        </is>
      </c>
      <c r="B385" t="inlineStr">
        <is>
          <t>PANEL PVC FLAT CONCHAL CIELOS Y PAREDES 30CM X 2.90M X 8MM ARCE 5 CANALES</t>
        </is>
      </c>
      <c r="C385" t="inlineStr">
        <is>
          <t>PANEL ACANALADO INTERIOR</t>
        </is>
      </c>
      <c r="D385" s="22" t="n">
        <v>369</v>
      </c>
      <c r="E385" s="19" t="n">
        <v>1481206.37</v>
      </c>
      <c r="F385" s="19" t="n">
        <v>486751.37</v>
      </c>
      <c r="G385" s="20" t="n">
        <v>0.328618</v>
      </c>
      <c r="H385" t="inlineStr">
        <is>
          <t>A</t>
        </is>
      </c>
      <c r="I385" t="inlineStr">
        <is>
          <t>Medio</t>
        </is>
      </c>
      <c r="J385" s="17" t="inlineStr">
        <is>
          <t>A-Medio</t>
        </is>
      </c>
      <c r="K385" t="inlineStr">
        <is>
          <t>VACA LECHERA — buscar +2-3 puntos de margen sin perder volumen</t>
        </is>
      </c>
    </row>
    <row r="386">
      <c r="A386" t="inlineStr">
        <is>
          <t>14100034</t>
        </is>
      </c>
      <c r="B386" t="inlineStr">
        <is>
          <t>PUERTA PINO 100 X 210 CM</t>
        </is>
      </c>
      <c r="C386" t="inlineStr">
        <is>
          <t>PUERTAS</t>
        </is>
      </c>
      <c r="D386" s="22" t="n">
        <v>49</v>
      </c>
      <c r="E386" s="19" t="n">
        <v>1479773.59</v>
      </c>
      <c r="F386" s="19" t="n">
        <v>348309.72</v>
      </c>
      <c r="G386" s="20" t="n">
        <v>0.23538</v>
      </c>
      <c r="H386" t="inlineStr">
        <is>
          <t>A</t>
        </is>
      </c>
      <c r="I386" t="inlineStr">
        <is>
          <t>Bajo</t>
        </is>
      </c>
      <c r="J386" s="17" t="inlineStr">
        <is>
          <t>A-Bajo</t>
        </is>
      </c>
      <c r="K386" t="inlineStr">
        <is>
          <t>REVISAR YA — alto volumen + margen flaco = plata en la mesa</t>
        </is>
      </c>
    </row>
    <row r="387">
      <c r="A387" t="inlineStr">
        <is>
          <t>7799</t>
        </is>
      </c>
      <c r="B387" t="inlineStr">
        <is>
          <t>LLAVIN YALE DERECHO DOBLE PASO</t>
        </is>
      </c>
      <c r="C387" t="inlineStr">
        <is>
          <t>FERRETERIA GENERAL</t>
        </is>
      </c>
      <c r="D387" s="22" t="n">
        <v>81</v>
      </c>
      <c r="E387" s="19" t="n">
        <v>1477302.73</v>
      </c>
      <c r="F387" s="19" t="n">
        <v>328453.73</v>
      </c>
      <c r="G387" s="20" t="n">
        <v>0.222333</v>
      </c>
      <c r="H387" t="inlineStr">
        <is>
          <t>A</t>
        </is>
      </c>
      <c r="I387" t="inlineStr">
        <is>
          <t>Bajo</t>
        </is>
      </c>
      <c r="J387" s="17" t="inlineStr">
        <is>
          <t>A-Bajo</t>
        </is>
      </c>
      <c r="K387" t="inlineStr">
        <is>
          <t>REVISAR YA — alto volumen + margen flaco = plata en la mesa</t>
        </is>
      </c>
    </row>
    <row r="388">
      <c r="A388" t="inlineStr">
        <is>
          <t>579</t>
        </is>
      </c>
      <c r="B388" t="inlineStr">
        <is>
          <t>LAMINA PLYWOOD 3.6MM</t>
        </is>
      </c>
      <c r="C388" t="inlineStr">
        <is>
          <t>LAMINAS Y PERFILERIA LIVIANA</t>
        </is>
      </c>
      <c r="D388" s="22" t="n">
        <v>260</v>
      </c>
      <c r="E388" s="19" t="n">
        <v>1477221.08</v>
      </c>
      <c r="F388" s="19" t="n">
        <v>416080.17</v>
      </c>
      <c r="G388" s="20" t="n">
        <v>0.281664</v>
      </c>
      <c r="H388" t="inlineStr">
        <is>
          <t>A</t>
        </is>
      </c>
      <c r="I388" t="inlineStr">
        <is>
          <t>Bajo</t>
        </is>
      </c>
      <c r="J388" s="17" t="inlineStr">
        <is>
          <t>A-Bajo</t>
        </is>
      </c>
      <c r="K388" t="inlineStr">
        <is>
          <t>REVISAR YA — alto volumen + margen flaco = plata en la mesa</t>
        </is>
      </c>
    </row>
    <row r="389">
      <c r="A389" t="inlineStr">
        <is>
          <t>108</t>
        </is>
      </c>
      <c r="B389" t="inlineStr">
        <is>
          <t>CABLE 12 BLANCO POR METRO</t>
        </is>
      </c>
      <c r="C389" t="inlineStr">
        <is>
          <t>ACCESORIOS ELECTRICOS Y CABLES</t>
        </is>
      </c>
      <c r="D389" s="22" t="n">
        <v>4663</v>
      </c>
      <c r="E389" s="19" t="n">
        <v>1470820.51</v>
      </c>
      <c r="F389" s="19" t="n">
        <v>375224.63</v>
      </c>
      <c r="G389" s="20" t="n">
        <v>0.255112</v>
      </c>
      <c r="H389" t="inlineStr">
        <is>
          <t>A</t>
        </is>
      </c>
      <c r="I389" t="inlineStr">
        <is>
          <t>Bajo</t>
        </is>
      </c>
      <c r="J389" s="17" t="inlineStr">
        <is>
          <t>A-Bajo</t>
        </is>
      </c>
      <c r="K389" t="inlineStr">
        <is>
          <t>REVISAR YA — alto volumen + margen flaco = plata en la mesa</t>
        </is>
      </c>
    </row>
    <row r="390">
      <c r="A390" t="inlineStr">
        <is>
          <t>351100300992269</t>
        </is>
      </c>
      <c r="B390" t="inlineStr">
        <is>
          <t>$$ INODORO APOLO BLANCO SIFON OCULTO 3-6 LITROS</t>
        </is>
      </c>
      <c r="C390" t="inlineStr">
        <is>
          <t>SIN CATEGORIA</t>
        </is>
      </c>
      <c r="D390" s="22" t="n">
        <v>20</v>
      </c>
      <c r="E390" s="19" t="n">
        <v>1465213.38</v>
      </c>
      <c r="F390" s="19" t="n">
        <v>432608.06</v>
      </c>
      <c r="G390" s="20" t="n">
        <v>0.295253</v>
      </c>
      <c r="H390" t="inlineStr">
        <is>
          <t>A</t>
        </is>
      </c>
      <c r="I390" t="inlineStr">
        <is>
          <t>Bajo</t>
        </is>
      </c>
      <c r="J390" s="17" t="inlineStr">
        <is>
          <t>A-Bajo</t>
        </is>
      </c>
      <c r="K390" t="inlineStr">
        <is>
          <t>REVISAR YA — alto volumen + margen flaco = plata en la mesa</t>
        </is>
      </c>
    </row>
    <row r="391">
      <c r="A391" t="inlineStr">
        <is>
          <t>11173</t>
        </is>
      </c>
      <c r="B391" t="inlineStr">
        <is>
          <t>LLAVE CHORRO PRICE PFISTER V79110-1/2 P.P</t>
        </is>
      </c>
      <c r="C391" t="inlineStr">
        <is>
          <t>FERRETERIA GENERAL</t>
        </is>
      </c>
      <c r="D391" s="22" t="n">
        <v>366</v>
      </c>
      <c r="E391" s="19" t="n">
        <v>1461251.49</v>
      </c>
      <c r="F391" s="19" t="n">
        <v>452348.07</v>
      </c>
      <c r="G391" s="20" t="n">
        <v>0.309562</v>
      </c>
      <c r="H391" t="inlineStr">
        <is>
          <t>A</t>
        </is>
      </c>
      <c r="I391" t="inlineStr">
        <is>
          <t>Medio</t>
        </is>
      </c>
      <c r="J391" s="17" t="inlineStr">
        <is>
          <t>A-Medio</t>
        </is>
      </c>
      <c r="K391" t="inlineStr">
        <is>
          <t>VACA LECHERA — buscar +2-3 puntos de margen sin perder volumen</t>
        </is>
      </c>
    </row>
    <row r="392">
      <c r="A392" t="inlineStr">
        <is>
          <t>351100300991824</t>
        </is>
      </c>
      <c r="B392" t="inlineStr">
        <is>
          <t>LAMINA PVC DY-2410 1.22X2.44 3MM IMITACION PIEDRA NATURAL</t>
        </is>
      </c>
      <c r="C392" t="inlineStr">
        <is>
          <t>SIN CATEGORIA</t>
        </is>
      </c>
      <c r="D392" s="22" t="n">
        <v>88</v>
      </c>
      <c r="E392" s="19" t="n">
        <v>1457496.46</v>
      </c>
      <c r="F392" s="19" t="n">
        <v>442462.92</v>
      </c>
      <c r="G392" s="20" t="n">
        <v>0.303577</v>
      </c>
      <c r="H392" t="inlineStr">
        <is>
          <t>A</t>
        </is>
      </c>
      <c r="I392" t="inlineStr">
        <is>
          <t>Medio</t>
        </is>
      </c>
      <c r="J392" s="17" t="inlineStr">
        <is>
          <t>A-Medio</t>
        </is>
      </c>
      <c r="K392" t="inlineStr">
        <is>
          <t>VACA LECHERA — buscar +2-3 puntos de margen sin perder volumen</t>
        </is>
      </c>
    </row>
    <row r="393">
      <c r="A393" t="inlineStr">
        <is>
          <t>351100300992865</t>
        </is>
      </c>
      <c r="B393" t="inlineStr">
        <is>
          <t>CORNISA TERMINAL PANEL FLAT ALE 5.90M M026</t>
        </is>
      </c>
      <c r="C393" t="inlineStr">
        <is>
          <t>IMPORTACION TABLILLA, CORNISAS, UNIONES</t>
        </is>
      </c>
      <c r="D393" s="22" t="n">
        <v>442</v>
      </c>
      <c r="E393" s="19" t="n">
        <v>1457401.99</v>
      </c>
      <c r="F393" s="19" t="n">
        <v>974609.2</v>
      </c>
      <c r="G393" s="20" t="n">
        <v>0.668731</v>
      </c>
      <c r="H393" t="inlineStr">
        <is>
          <t>A</t>
        </is>
      </c>
      <c r="I393" t="inlineStr">
        <is>
          <t>Alto</t>
        </is>
      </c>
      <c r="J393" s="17" t="inlineStr">
        <is>
          <t>A-Alto</t>
        </is>
      </c>
      <c r="K393" t="inlineStr">
        <is>
          <t>ESTRELLA — proteger precio, asegurar stock, empujar en pauta</t>
        </is>
      </c>
    </row>
    <row r="394">
      <c r="A394" t="inlineStr">
        <is>
          <t>20140017</t>
        </is>
      </c>
      <c r="B394" t="inlineStr">
        <is>
          <t>CERAMICA HAYA PARQUET 34X34 CAJA 2.15M2 PRIMERA CALIDAD</t>
        </is>
      </c>
      <c r="C394" t="inlineStr">
        <is>
          <t>SIN CATEGORIA</t>
        </is>
      </c>
      <c r="D394" s="22" t="n">
        <v>249</v>
      </c>
      <c r="E394" s="19" t="n">
        <v>1446083.26</v>
      </c>
      <c r="F394" s="19" t="n">
        <v>332819.55</v>
      </c>
      <c r="G394" s="20" t="n">
        <v>0.230152</v>
      </c>
      <c r="H394" t="inlineStr">
        <is>
          <t>A</t>
        </is>
      </c>
      <c r="I394" t="inlineStr">
        <is>
          <t>Bajo</t>
        </is>
      </c>
      <c r="J394" s="17" t="inlineStr">
        <is>
          <t>A-Bajo</t>
        </is>
      </c>
      <c r="K394" t="inlineStr">
        <is>
          <t>REVISAR YA — alto volumen + margen flaco = plata en la mesa</t>
        </is>
      </c>
    </row>
    <row r="395">
      <c r="A395" t="inlineStr">
        <is>
          <t>351100300992789</t>
        </is>
      </c>
      <c r="B395" t="inlineStr">
        <is>
          <t>PIEDRA P.U. GRIS LAVA OSCURO 60X120CM  USO INTERIOR EXTERIOR</t>
        </is>
      </c>
      <c r="C395" t="inlineStr">
        <is>
          <t>SIDING EXTERIOR WPC</t>
        </is>
      </c>
      <c r="D395" s="22" t="n">
        <v>150</v>
      </c>
      <c r="E395" s="19" t="n">
        <v>1444009.18</v>
      </c>
      <c r="F395" s="19" t="n">
        <v>499481.68</v>
      </c>
      <c r="G395" s="20" t="n">
        <v>0.345899</v>
      </c>
      <c r="H395" t="inlineStr">
        <is>
          <t>A</t>
        </is>
      </c>
      <c r="I395" t="inlineStr">
        <is>
          <t>Medio</t>
        </is>
      </c>
      <c r="J395" s="17" t="inlineStr">
        <is>
          <t>A-Medio</t>
        </is>
      </c>
      <c r="K395" t="inlineStr">
        <is>
          <t>VACA LECHERA — buscar +2-3 puntos de margen sin perder volumen</t>
        </is>
      </c>
    </row>
    <row r="396">
      <c r="A396" t="inlineStr">
        <is>
          <t>351100300992252</t>
        </is>
      </c>
      <c r="B396" t="inlineStr">
        <is>
          <t>TOTAL JUEGO HERRAMIENTAS 165 PCS C/ TALADRO 20V UTHKTHP11652</t>
        </is>
      </c>
      <c r="C396" t="inlineStr">
        <is>
          <t>SIN CATEGORIA</t>
        </is>
      </c>
      <c r="D396" s="22" t="n">
        <v>28</v>
      </c>
      <c r="E396" s="19" t="n">
        <v>1442827.43</v>
      </c>
      <c r="F396" s="19" t="n">
        <v>469140.34</v>
      </c>
      <c r="G396" s="20" t="n">
        <v>0.325153</v>
      </c>
      <c r="H396" t="inlineStr">
        <is>
          <t>A</t>
        </is>
      </c>
      <c r="I396" t="inlineStr">
        <is>
          <t>Medio</t>
        </is>
      </c>
      <c r="J396" s="17" t="inlineStr">
        <is>
          <t>A-Medio</t>
        </is>
      </c>
      <c r="K396" t="inlineStr">
        <is>
          <t>VACA LECHERA — buscar +2-3 puntos de margen sin perder volumen</t>
        </is>
      </c>
    </row>
    <row r="397">
      <c r="A397" t="inlineStr">
        <is>
          <t>351100300992671</t>
        </is>
      </c>
      <c r="B397" t="inlineStr">
        <is>
          <t>LAMINA NUEVA TEC XL LINO BLANCO GRB01XD 1.22 X. 2.80M 5MM MATE FIBRA BAMBU CARBON PVC IMITACION</t>
        </is>
      </c>
      <c r="C397" t="inlineStr">
        <is>
          <t>IMPORTACION LAMINA PVC, BAMBU, ACC</t>
        </is>
      </c>
      <c r="D397" s="22" t="n">
        <v>96</v>
      </c>
      <c r="E397" s="19" t="n">
        <v>1439552.09</v>
      </c>
      <c r="F397" s="19" t="n">
        <v>699343.1899999999</v>
      </c>
      <c r="G397" s="20" t="n">
        <v>0.485806</v>
      </c>
      <c r="H397" t="inlineStr">
        <is>
          <t>A</t>
        </is>
      </c>
      <c r="I397" t="inlineStr">
        <is>
          <t>Alto</t>
        </is>
      </c>
      <c r="J397" s="17" t="inlineStr">
        <is>
          <t>A-Alto</t>
        </is>
      </c>
      <c r="K397" t="inlineStr">
        <is>
          <t>ESTRELLA — proteger precio, asegurar stock, empujar en pauta</t>
        </is>
      </c>
    </row>
    <row r="398">
      <c r="A398" t="inlineStr">
        <is>
          <t>351100300991887</t>
        </is>
      </c>
      <c r="B398" t="inlineStr">
        <is>
          <t>CACHERA BAÑO TIPO PANEL DORADA CON ESTANTES 150X22CM MT-5580 DORADA GCL</t>
        </is>
      </c>
      <c r="C398" t="inlineStr">
        <is>
          <t>GRIFERIA - ACC. BAÑO Y COCINA</t>
        </is>
      </c>
      <c r="D398" s="22" t="n">
        <v>19</v>
      </c>
      <c r="E398" s="19" t="n">
        <v>1438371.68</v>
      </c>
      <c r="F398" s="19" t="n">
        <v>422205.1</v>
      </c>
      <c r="G398" s="20" t="n">
        <v>0.29353</v>
      </c>
      <c r="H398" t="inlineStr">
        <is>
          <t>A</t>
        </is>
      </c>
      <c r="I398" t="inlineStr">
        <is>
          <t>Bajo</t>
        </is>
      </c>
      <c r="J398" s="17" t="inlineStr">
        <is>
          <t>A-Bajo</t>
        </is>
      </c>
      <c r="K398" t="inlineStr">
        <is>
          <t>REVISAR YA — alto volumen + margen flaco = plata en la mesa</t>
        </is>
      </c>
    </row>
    <row r="399">
      <c r="A399" t="inlineStr">
        <is>
          <t>30686</t>
        </is>
      </c>
      <c r="B399" t="inlineStr">
        <is>
          <t>CABLE ARMADO  3x12THHN</t>
        </is>
      </c>
      <c r="C399" t="inlineStr">
        <is>
          <t>ACCESORIOS ELECTRICOS Y CABLES</t>
        </is>
      </c>
      <c r="D399" s="22" t="n">
        <v>856</v>
      </c>
      <c r="E399" s="19" t="n">
        <v>1429576.48</v>
      </c>
      <c r="F399" s="19" t="n">
        <v>292117.32</v>
      </c>
      <c r="G399" s="20" t="n">
        <v>0.204338</v>
      </c>
      <c r="H399" t="inlineStr">
        <is>
          <t>A</t>
        </is>
      </c>
      <c r="I399" t="inlineStr">
        <is>
          <t>Bajo</t>
        </is>
      </c>
      <c r="J399" s="17" t="inlineStr">
        <is>
          <t>A-Bajo</t>
        </is>
      </c>
      <c r="K399" t="inlineStr">
        <is>
          <t>REVISAR YA — alto volumen + margen flaco = plata en la mesa</t>
        </is>
      </c>
    </row>
    <row r="400">
      <c r="A400" t="inlineStr">
        <is>
          <t>159</t>
        </is>
      </c>
      <c r="B400" t="inlineStr">
        <is>
          <t>LASTRE METRO</t>
        </is>
      </c>
      <c r="C400" t="inlineStr">
        <is>
          <t>AGREGADOS</t>
        </is>
      </c>
      <c r="D400" s="22" t="n">
        <v>91</v>
      </c>
      <c r="E400" s="19" t="n">
        <v>1428843.74</v>
      </c>
      <c r="F400" s="19" t="n">
        <v>292250.32</v>
      </c>
      <c r="G400" s="20" t="n">
        <v>0.204536</v>
      </c>
      <c r="H400" t="inlineStr">
        <is>
          <t>A</t>
        </is>
      </c>
      <c r="I400" t="inlineStr">
        <is>
          <t>Bajo</t>
        </is>
      </c>
      <c r="J400" s="17" t="inlineStr">
        <is>
          <t>A-Bajo</t>
        </is>
      </c>
      <c r="K400" t="inlineStr">
        <is>
          <t>REVISAR YA — alto volumen + margen flaco = plata en la mesa</t>
        </is>
      </c>
    </row>
    <row r="401">
      <c r="A401" t="inlineStr">
        <is>
          <t>351100300992084</t>
        </is>
      </c>
      <c r="B401" t="inlineStr">
        <is>
          <t>TOTAL COMBO 4PCS SIERRA + TALADRO + MULTIFUNCIONAL + PIST IMPACTO + BATERIAS + ACCES UTOSLI241169</t>
        </is>
      </c>
      <c r="C401" t="inlineStr">
        <is>
          <t>SIN CATEGORIA</t>
        </is>
      </c>
      <c r="D401" s="22" t="n">
        <v>17</v>
      </c>
      <c r="E401" s="19" t="n">
        <v>1405884.96</v>
      </c>
      <c r="F401" s="19" t="n">
        <v>281245.67</v>
      </c>
      <c r="G401" s="20" t="n">
        <v>0.200049</v>
      </c>
      <c r="H401" t="inlineStr">
        <is>
          <t>A</t>
        </is>
      </c>
      <c r="I401" t="inlineStr">
        <is>
          <t>Bajo</t>
        </is>
      </c>
      <c r="J401" s="17" t="inlineStr">
        <is>
          <t>A-Bajo</t>
        </is>
      </c>
      <c r="K401" t="inlineStr">
        <is>
          <t>REVISAR YA — alto volumen + margen flaco = plata en la mesa</t>
        </is>
      </c>
    </row>
    <row r="402">
      <c r="A402" t="inlineStr">
        <is>
          <t>351100300992588</t>
        </is>
      </c>
      <c r="B402" t="inlineStr">
        <is>
          <t>PANEL PVC FLAT CRESTONES CIELOS Y PAREDES 30CM X 2.90M X 8MM GRIS 5 CANALES</t>
        </is>
      </c>
      <c r="C402" t="inlineStr">
        <is>
          <t>PANEL ACANALADO INTERIOR</t>
        </is>
      </c>
      <c r="D402" s="22" t="n">
        <v>350</v>
      </c>
      <c r="E402" s="19" t="n">
        <v>1403614.6</v>
      </c>
      <c r="F402" s="19" t="n">
        <v>460364.6</v>
      </c>
      <c r="G402" s="20" t="n">
        <v>0.327985</v>
      </c>
      <c r="H402" t="inlineStr">
        <is>
          <t>A</t>
        </is>
      </c>
      <c r="I402" t="inlineStr">
        <is>
          <t>Medio</t>
        </is>
      </c>
      <c r="J402" s="17" t="inlineStr">
        <is>
          <t>A-Medio</t>
        </is>
      </c>
      <c r="K402" t="inlineStr">
        <is>
          <t>VACA LECHERA — buscar +2-3 puntos de margen sin perder volumen</t>
        </is>
      </c>
    </row>
    <row r="403">
      <c r="A403" t="inlineStr">
        <is>
          <t>351100300991788</t>
        </is>
      </c>
      <c r="B403" t="inlineStr">
        <is>
          <t>AQUAFINA FREGADERO SATIN TODO EN UNO CON TABLA 80CM X 45CM A-8045SET-F + CACHERA DIAMANTE GRIS</t>
        </is>
      </c>
      <c r="C403" t="inlineStr">
        <is>
          <t>GRIFERIA - ACC. BAÑO Y COCINA</t>
        </is>
      </c>
      <c r="D403" s="22" t="n">
        <v>19</v>
      </c>
      <c r="E403" s="19" t="n">
        <v>1401116.71</v>
      </c>
      <c r="F403" s="19" t="n">
        <v>396844.7</v>
      </c>
      <c r="G403" s="20" t="n">
        <v>0.283235</v>
      </c>
      <c r="H403" t="inlineStr">
        <is>
          <t>A</t>
        </is>
      </c>
      <c r="I403" t="inlineStr">
        <is>
          <t>Bajo</t>
        </is>
      </c>
      <c r="J403" s="17" t="inlineStr">
        <is>
          <t>A-Bajo</t>
        </is>
      </c>
      <c r="K403" t="inlineStr">
        <is>
          <t>REVISAR YA — alto volumen + margen flaco = plata en la mesa</t>
        </is>
      </c>
    </row>
    <row r="404">
      <c r="A404" t="inlineStr">
        <is>
          <t>111292</t>
        </is>
      </c>
      <c r="B404" t="inlineStr">
        <is>
          <t xml:space="preserve">MANGUERA ABASTO 1/2X1/2 </t>
        </is>
      </c>
      <c r="C404" t="inlineStr">
        <is>
          <t>FERRETERIA GENERAL</t>
        </is>
      </c>
      <c r="D404" s="22" t="n">
        <v>705</v>
      </c>
      <c r="E404" s="19" t="n">
        <v>1394674.97</v>
      </c>
      <c r="F404" s="19" t="n">
        <v>551483.03</v>
      </c>
      <c r="G404" s="20" t="n">
        <v>0.39542</v>
      </c>
      <c r="H404" t="inlineStr">
        <is>
          <t>A</t>
        </is>
      </c>
      <c r="I404" t="inlineStr">
        <is>
          <t>Medio</t>
        </is>
      </c>
      <c r="J404" s="17" t="inlineStr">
        <is>
          <t>A-Medio</t>
        </is>
      </c>
      <c r="K404" t="inlineStr">
        <is>
          <t>VACA LECHERA — buscar +2-3 puntos de margen sin perder volumen</t>
        </is>
      </c>
    </row>
    <row r="405">
      <c r="A405" t="inlineStr">
        <is>
          <t>222</t>
        </is>
      </c>
      <c r="B405" t="inlineStr">
        <is>
          <t>LAUREL 1X4 EN VARAS</t>
        </is>
      </c>
      <c r="C405" t="inlineStr">
        <is>
          <t>LAUREL</t>
        </is>
      </c>
      <c r="D405" s="22" t="n">
        <v>1323</v>
      </c>
      <c r="E405" s="19" t="n">
        <v>1386353.82</v>
      </c>
      <c r="F405" s="19" t="n">
        <v>422478.82</v>
      </c>
      <c r="G405" s="20" t="n">
        <v>0.304741</v>
      </c>
      <c r="H405" t="inlineStr">
        <is>
          <t>A</t>
        </is>
      </c>
      <c r="I405" t="inlineStr">
        <is>
          <t>Medio</t>
        </is>
      </c>
      <c r="J405" s="17" t="inlineStr">
        <is>
          <t>A-Medio</t>
        </is>
      </c>
      <c r="K405" t="inlineStr">
        <is>
          <t>VACA LECHERA — buscar +2-3 puntos de margen sin perder volumen</t>
        </is>
      </c>
    </row>
    <row r="406">
      <c r="A406" t="inlineStr">
        <is>
          <t>351100300992696</t>
        </is>
      </c>
      <c r="B406" t="inlineStr">
        <is>
          <t>IRIS INODORO NEGRO MATE SIFON OCULTO DOBLE DESCARGA M-9106 ULTRA LUJOSO</t>
        </is>
      </c>
      <c r="C406" t="inlineStr">
        <is>
          <t>IMPORTACION LOZA</t>
        </is>
      </c>
      <c r="D406" s="22" t="n">
        <v>16</v>
      </c>
      <c r="E406" s="19" t="n">
        <v>1375451.33</v>
      </c>
      <c r="F406" s="19" t="n">
        <v>573218.72</v>
      </c>
      <c r="G406" s="20" t="n">
        <v>0.41675</v>
      </c>
      <c r="H406" t="inlineStr">
        <is>
          <t>A</t>
        </is>
      </c>
      <c r="I406" t="inlineStr">
        <is>
          <t>Medio</t>
        </is>
      </c>
      <c r="J406" s="17" t="inlineStr">
        <is>
          <t>A-Medio</t>
        </is>
      </c>
      <c r="K406" t="inlineStr">
        <is>
          <t>VACA LECHERA — buscar +2-3 puntos de margen sin perder volumen</t>
        </is>
      </c>
    </row>
    <row r="407">
      <c r="A407" t="inlineStr">
        <is>
          <t>1019</t>
        </is>
      </c>
      <c r="B407" t="inlineStr">
        <is>
          <t>CABLE 8 ROJO</t>
        </is>
      </c>
      <c r="C407" t="inlineStr">
        <is>
          <t>ACCESORIOS ELECTRICOS Y CABLES</t>
        </is>
      </c>
      <c r="D407" s="22" t="n">
        <v>1524</v>
      </c>
      <c r="E407" s="19" t="n">
        <v>1374697.64</v>
      </c>
      <c r="F407" s="19" t="n">
        <v>353138.8</v>
      </c>
      <c r="G407" s="20" t="n">
        <v>0.256885</v>
      </c>
      <c r="H407" t="inlineStr">
        <is>
          <t>A</t>
        </is>
      </c>
      <c r="I407" t="inlineStr">
        <is>
          <t>Bajo</t>
        </is>
      </c>
      <c r="J407" s="17" t="inlineStr">
        <is>
          <t>A-Bajo</t>
        </is>
      </c>
      <c r="K407" t="inlineStr">
        <is>
          <t>REVISAR YA — alto volumen + margen flaco = plata en la mesa</t>
        </is>
      </c>
    </row>
    <row r="408">
      <c r="A408" t="inlineStr">
        <is>
          <t>351100300992485</t>
        </is>
      </c>
      <c r="B408" t="inlineStr">
        <is>
          <t>FREGADERO DUBAI SATIN 1M X46CM</t>
        </is>
      </c>
      <c r="C408" t="inlineStr">
        <is>
          <t>IMPORTACION FREGADEROS</t>
        </is>
      </c>
      <c r="D408" s="22" t="n">
        <v>7</v>
      </c>
      <c r="E408" s="19" t="n">
        <v>1372668.88</v>
      </c>
      <c r="F408" s="19" t="n">
        <v>428367.59</v>
      </c>
      <c r="G408" s="20" t="n">
        <v>0.312069</v>
      </c>
      <c r="H408" t="inlineStr">
        <is>
          <t>A</t>
        </is>
      </c>
      <c r="I408" t="inlineStr">
        <is>
          <t>Medio</t>
        </is>
      </c>
      <c r="J408" s="17" t="inlineStr">
        <is>
          <t>A-Medio</t>
        </is>
      </c>
      <c r="K408" t="inlineStr">
        <is>
          <t>VACA LECHERA — buscar +2-3 puntos de margen sin perder volumen</t>
        </is>
      </c>
    </row>
    <row r="409">
      <c r="A409" t="inlineStr">
        <is>
          <t>10180006</t>
        </is>
      </c>
      <c r="B409" t="inlineStr">
        <is>
          <t>PERLING TIPO C 2X8 1.50MM GALVANIZADO</t>
        </is>
      </c>
      <c r="C409" t="inlineStr">
        <is>
          <t>PERLING</t>
        </is>
      </c>
      <c r="D409" s="22" t="n">
        <v>98</v>
      </c>
      <c r="E409" s="19" t="n">
        <v>1371397.3</v>
      </c>
      <c r="F409" s="19" t="n">
        <v>234779.22</v>
      </c>
      <c r="G409" s="20" t="n">
        <v>0.171197</v>
      </c>
      <c r="H409" t="inlineStr">
        <is>
          <t>A</t>
        </is>
      </c>
      <c r="I409" t="inlineStr">
        <is>
          <t>Bajo</t>
        </is>
      </c>
      <c r="J409" s="17" t="inlineStr">
        <is>
          <t>A-Bajo</t>
        </is>
      </c>
      <c r="K409" t="inlineStr">
        <is>
          <t>REVISAR YA — alto volumen + margen flaco = plata en la mesa</t>
        </is>
      </c>
    </row>
    <row r="410">
      <c r="A410" t="inlineStr">
        <is>
          <t>35110030092675</t>
        </is>
      </c>
      <c r="B410" t="inlineStr">
        <is>
          <t>LAMINA NUEVA TEC CEMENTO GRIS MEDIO 48-66 1.22 X. 2.80M 5MM MATE FIBRA BAMBU CARBON PVC IMITACIO</t>
        </is>
      </c>
      <c r="C410" t="inlineStr">
        <is>
          <t>IMPORTACION LAMINA PVC, BAMBU, ACC</t>
        </is>
      </c>
      <c r="D410" s="22" t="n">
        <v>90</v>
      </c>
      <c r="E410" s="19" t="n">
        <v>1364845.13</v>
      </c>
      <c r="F410" s="19" t="n">
        <v>670899.29</v>
      </c>
      <c r="G410" s="20" t="n">
        <v>0.491557</v>
      </c>
      <c r="H410" t="inlineStr">
        <is>
          <t>A</t>
        </is>
      </c>
      <c r="I410" t="inlineStr">
        <is>
          <t>Alto</t>
        </is>
      </c>
      <c r="J410" s="17" t="inlineStr">
        <is>
          <t>A-Alto</t>
        </is>
      </c>
      <c r="K410" t="inlineStr">
        <is>
          <t>ESTRELLA — proteger precio, asegurar stock, empujar en pauta</t>
        </is>
      </c>
    </row>
    <row r="411">
      <c r="A411" t="inlineStr">
        <is>
          <t>28349752</t>
        </is>
      </c>
      <c r="B411" t="inlineStr">
        <is>
          <t>PORCELANATO TUNICIA GREEN 0.60X1.20 CAJA 1.44M2 2 PIEZAS POR CAJA</t>
        </is>
      </c>
      <c r="C411" t="inlineStr">
        <is>
          <t>PORCELANATO</t>
        </is>
      </c>
      <c r="D411" s="22" t="n">
        <v>160</v>
      </c>
      <c r="E411" s="19" t="n">
        <v>1360857.95</v>
      </c>
      <c r="F411" s="19" t="n">
        <v>310770.73</v>
      </c>
      <c r="G411" s="20" t="n">
        <v>0.228364</v>
      </c>
      <c r="H411" t="inlineStr">
        <is>
          <t>A</t>
        </is>
      </c>
      <c r="I411" t="inlineStr">
        <is>
          <t>Bajo</t>
        </is>
      </c>
      <c r="J411" s="17" t="inlineStr">
        <is>
          <t>A-Bajo</t>
        </is>
      </c>
      <c r="K411" t="inlineStr">
        <is>
          <t>REVISAR YA — alto volumen + margen flaco = plata en la mesa</t>
        </is>
      </c>
    </row>
    <row r="412">
      <c r="A412" t="inlineStr">
        <is>
          <t>351100300992280</t>
        </is>
      </c>
      <c r="B412" t="inlineStr">
        <is>
          <t>LAMINA NUEVA TEC XL PIEDRA OSCURA 1.22X2.80 5MM DE019-1V MATE FIBRA BAMBU CARBON PVC IMITACION PIEDR</t>
        </is>
      </c>
      <c r="C412" t="inlineStr">
        <is>
          <t>SIN CATEGORIA</t>
        </is>
      </c>
      <c r="D412" s="22" t="n">
        <v>72</v>
      </c>
      <c r="E412" s="19" t="n">
        <v>1357962.83</v>
      </c>
      <c r="F412" s="19" t="n">
        <v>385962.83</v>
      </c>
      <c r="G412" s="20" t="n">
        <v>0.284222</v>
      </c>
      <c r="H412" t="inlineStr">
        <is>
          <t>A</t>
        </is>
      </c>
      <c r="I412" t="inlineStr">
        <is>
          <t>Bajo</t>
        </is>
      </c>
      <c r="J412" s="17" t="inlineStr">
        <is>
          <t>A-Bajo</t>
        </is>
      </c>
      <c r="K412" t="inlineStr">
        <is>
          <t>REVISAR YA — alto volumen + margen flaco = plata en la mesa</t>
        </is>
      </c>
    </row>
    <row r="413">
      <c r="A413" t="inlineStr">
        <is>
          <t>351100300992116</t>
        </is>
      </c>
      <c r="B413" t="inlineStr">
        <is>
          <t>PERFIL U JOTA NEGRO 2.95M PARA LAMINA BAMBU</t>
        </is>
      </c>
      <c r="C413" t="inlineStr">
        <is>
          <t>IMPORTACION LAMINA PVC, BAMBU, ACC</t>
        </is>
      </c>
      <c r="D413" s="22" t="n">
        <v>438</v>
      </c>
      <c r="E413" s="19" t="n">
        <v>1347654.87</v>
      </c>
      <c r="F413" s="19" t="n">
        <v>997477.78</v>
      </c>
      <c r="G413" s="20" t="n">
        <v>0.740158</v>
      </c>
      <c r="H413" t="inlineStr">
        <is>
          <t>A</t>
        </is>
      </c>
      <c r="I413" t="inlineStr">
        <is>
          <t>Alto</t>
        </is>
      </c>
      <c r="J413" s="17" t="inlineStr">
        <is>
          <t>A-Alto</t>
        </is>
      </c>
      <c r="K413" t="inlineStr">
        <is>
          <t>ESTRELLA — proteger precio, asegurar stock, empujar en pauta</t>
        </is>
      </c>
    </row>
    <row r="414">
      <c r="A414" t="inlineStr">
        <is>
          <t>351100300992735</t>
        </is>
      </c>
      <c r="B414" t="inlineStr">
        <is>
          <t>COMBO MUEBLE LAVAT NB-U818-60 WHITE AEREO+ESPEJO LED+INODORO ECO BLCO 4.8L 2 PZ</t>
        </is>
      </c>
      <c r="C414" t="inlineStr">
        <is>
          <t>LOZA</t>
        </is>
      </c>
      <c r="D414" s="22" t="n">
        <v>16</v>
      </c>
      <c r="E414" s="19" t="n">
        <v>1347345.13</v>
      </c>
      <c r="F414" s="19" t="n">
        <v>143462.25</v>
      </c>
      <c r="G414" s="20" t="n">
        <v>0.106478</v>
      </c>
      <c r="H414" t="inlineStr">
        <is>
          <t>A</t>
        </is>
      </c>
      <c r="I414" t="inlineStr">
        <is>
          <t>Bajo</t>
        </is>
      </c>
      <c r="J414" s="17" t="inlineStr">
        <is>
          <t>A-Bajo</t>
        </is>
      </c>
      <c r="K414" t="inlineStr">
        <is>
          <t>REVISAR YA — alto volumen + margen flaco = plata en la mesa</t>
        </is>
      </c>
    </row>
    <row r="415">
      <c r="A415" t="inlineStr">
        <is>
          <t>351100300992472</t>
        </is>
      </c>
      <c r="B415" t="inlineStr">
        <is>
          <t>FREGADERO BARCELONA GRIS PLOMO 50CM X 40CM X 20CM NO INCLUYE GRIFERIA</t>
        </is>
      </c>
      <c r="C415" t="inlineStr">
        <is>
          <t>IMPORTACION FREGADEROS</t>
        </is>
      </c>
      <c r="D415" s="22" t="n">
        <v>34</v>
      </c>
      <c r="E415" s="19" t="n">
        <v>1345243.36</v>
      </c>
      <c r="F415" s="19" t="n">
        <v>732936.15</v>
      </c>
      <c r="G415" s="20" t="n">
        <v>0.544835</v>
      </c>
      <c r="H415" t="inlineStr">
        <is>
          <t>A</t>
        </is>
      </c>
      <c r="I415" t="inlineStr">
        <is>
          <t>Alto</t>
        </is>
      </c>
      <c r="J415" s="17" t="inlineStr">
        <is>
          <t>A-Alto</t>
        </is>
      </c>
      <c r="K415" t="inlineStr">
        <is>
          <t>ESTRELLA — proteger precio, asegurar stock, empujar en pauta</t>
        </is>
      </c>
    </row>
    <row r="416">
      <c r="A416" t="inlineStr">
        <is>
          <t>7344</t>
        </is>
      </c>
      <c r="B416" t="inlineStr">
        <is>
          <t>DURETAN ROJO OXIDO 300 ML</t>
        </is>
      </c>
      <c r="C416" t="inlineStr">
        <is>
          <t>PINTURAS Y SELLADORES</t>
        </is>
      </c>
      <c r="D416" s="22" t="n">
        <v>257</v>
      </c>
      <c r="E416" s="19" t="n">
        <v>1337004.32</v>
      </c>
      <c r="F416" s="19" t="n">
        <v>335752.71</v>
      </c>
      <c r="G416" s="20" t="n">
        <v>0.251123</v>
      </c>
      <c r="H416" t="inlineStr">
        <is>
          <t>A</t>
        </is>
      </c>
      <c r="I416" t="inlineStr">
        <is>
          <t>Bajo</t>
        </is>
      </c>
      <c r="J416" s="17" t="inlineStr">
        <is>
          <t>A-Bajo</t>
        </is>
      </c>
      <c r="K416" t="inlineStr">
        <is>
          <t>REVISAR YA — alto volumen + margen flaco = plata en la mesa</t>
        </is>
      </c>
    </row>
    <row r="417">
      <c r="A417" t="inlineStr">
        <is>
          <t>351100300992038</t>
        </is>
      </c>
      <c r="B417" t="inlineStr">
        <is>
          <t>ISRAEL FREGADERO GRIS PLOMO + LLAVE NEGRA MONOCOM + JABONERA + SIFON + DESAG 60X45</t>
        </is>
      </c>
      <c r="C417" t="inlineStr">
        <is>
          <t>GRIFERIA - ACC. BAÑO Y COCINA</t>
        </is>
      </c>
      <c r="D417" s="22" t="n">
        <v>22</v>
      </c>
      <c r="E417" s="19" t="n">
        <v>1331943.98</v>
      </c>
      <c r="F417" s="19" t="n">
        <v>462063.98</v>
      </c>
      <c r="G417" s="20" t="n">
        <v>0.346909</v>
      </c>
      <c r="H417" t="inlineStr">
        <is>
          <t>A</t>
        </is>
      </c>
      <c r="I417" t="inlineStr">
        <is>
          <t>Medio</t>
        </is>
      </c>
      <c r="J417" s="17" t="inlineStr">
        <is>
          <t>A-Medio</t>
        </is>
      </c>
      <c r="K417" t="inlineStr">
        <is>
          <t>VACA LECHERA — buscar +2-3 puntos de margen sin perder volumen</t>
        </is>
      </c>
    </row>
    <row r="418">
      <c r="A418" t="inlineStr">
        <is>
          <t>351100300992885</t>
        </is>
      </c>
      <c r="B418" t="inlineStr">
        <is>
          <t xml:space="preserve">COMBO MUEBLE LAVATORIO NB339-60 WHITE AEREO + INODORO DOBLE DESCARGA  ZT-S034 BLANCO TANQUE BAJO </t>
        </is>
      </c>
      <c r="C418" t="inlineStr">
        <is>
          <t>LOZA SANITARIA</t>
        </is>
      </c>
      <c r="D418" s="22" t="n">
        <v>15</v>
      </c>
      <c r="E418" s="19" t="n">
        <v>1324778.76</v>
      </c>
      <c r="F418" s="19" t="n">
        <v>325643.46</v>
      </c>
      <c r="G418" s="20" t="n">
        <v>0.24581</v>
      </c>
      <c r="H418" t="inlineStr">
        <is>
          <t>A</t>
        </is>
      </c>
      <c r="I418" t="inlineStr">
        <is>
          <t>Bajo</t>
        </is>
      </c>
      <c r="J418" s="17" t="inlineStr">
        <is>
          <t>A-Bajo</t>
        </is>
      </c>
      <c r="K418" t="inlineStr">
        <is>
          <t>REVISAR YA — alto volumen + margen flaco = plata en la mesa</t>
        </is>
      </c>
    </row>
    <row r="419">
      <c r="A419" t="inlineStr">
        <is>
          <t>351100300992390</t>
        </is>
      </c>
      <c r="B419" t="inlineStr">
        <is>
          <t>DIAMOND MUEBLE LAVATORIO NB889-60 GREY  AEREO 60CM X 47CM X48CM (NO INCLUYE GRIFERIA)</t>
        </is>
      </c>
      <c r="C419" t="inlineStr">
        <is>
          <t>IMPORTACION LOZA</t>
        </is>
      </c>
      <c r="D419" s="22" t="n">
        <v>17</v>
      </c>
      <c r="E419" s="19" t="n">
        <v>1323741.15</v>
      </c>
      <c r="F419" s="19" t="n">
        <v>642844.95</v>
      </c>
      <c r="G419" s="20" t="n">
        <v>0.485627</v>
      </c>
      <c r="H419" t="inlineStr">
        <is>
          <t>A</t>
        </is>
      </c>
      <c r="I419" t="inlineStr">
        <is>
          <t>Alto</t>
        </is>
      </c>
      <c r="J419" s="17" t="inlineStr">
        <is>
          <t>A-Alto</t>
        </is>
      </c>
      <c r="K419" t="inlineStr">
        <is>
          <t>ESTRELLA — proteger precio, asegurar stock, empujar en pauta</t>
        </is>
      </c>
    </row>
    <row r="420">
      <c r="A420" t="inlineStr">
        <is>
          <t>559</t>
        </is>
      </c>
      <c r="B420" t="inlineStr">
        <is>
          <t>PASTA GYPSUM GALON</t>
        </is>
      </c>
      <c r="C420" t="inlineStr">
        <is>
          <t>LAMINAS Y PERFILERIA LIVIANA</t>
        </is>
      </c>
      <c r="D420" s="22" t="n">
        <v>337</v>
      </c>
      <c r="E420" s="19" t="n">
        <v>1323084.42</v>
      </c>
      <c r="F420" s="19" t="n">
        <v>369768.84</v>
      </c>
      <c r="G420" s="20" t="n">
        <v>0.279475</v>
      </c>
      <c r="H420" t="inlineStr">
        <is>
          <t>A</t>
        </is>
      </c>
      <c r="I420" t="inlineStr">
        <is>
          <t>Bajo</t>
        </is>
      </c>
      <c r="J420" s="17" t="inlineStr">
        <is>
          <t>A-Bajo</t>
        </is>
      </c>
      <c r="K420" t="inlineStr">
        <is>
          <t>REVISAR YA — alto volumen + margen flaco = plata en la mesa</t>
        </is>
      </c>
    </row>
    <row r="421">
      <c r="A421" t="inlineStr">
        <is>
          <t>351100300990640</t>
        </is>
      </c>
      <c r="B421" t="inlineStr">
        <is>
          <t>CORTA MARLON LAMINA POLICARBONATO ONDULADO 0.81 X 1.83 TRANSP AMERICANA</t>
        </is>
      </c>
      <c r="C421" t="inlineStr">
        <is>
          <t>LAMINAS DE ZINC Y ACCESORIOS</t>
        </is>
      </c>
      <c r="D421" s="22" t="n">
        <v>189</v>
      </c>
      <c r="E421" s="19" t="n">
        <v>1313344.66</v>
      </c>
      <c r="F421" s="19" t="n">
        <v>330788.44</v>
      </c>
      <c r="G421" s="20" t="n">
        <v>0.251867</v>
      </c>
      <c r="H421" t="inlineStr">
        <is>
          <t>A</t>
        </is>
      </c>
      <c r="I421" t="inlineStr">
        <is>
          <t>Bajo</t>
        </is>
      </c>
      <c r="J421" s="17" t="inlineStr">
        <is>
          <t>A-Bajo</t>
        </is>
      </c>
      <c r="K421" t="inlineStr">
        <is>
          <t>REVISAR YA — alto volumen + margen flaco = plata en la mesa</t>
        </is>
      </c>
    </row>
    <row r="422">
      <c r="A422" t="inlineStr">
        <is>
          <t>351100300992595</t>
        </is>
      </c>
      <c r="B422" t="inlineStr">
        <is>
          <t>LANCO MAXIMA LATEX PASTEL MATE CUBETA MA681-2</t>
        </is>
      </c>
      <c r="C422" t="inlineStr">
        <is>
          <t>PINTURA ACRILICA</t>
        </is>
      </c>
      <c r="D422" s="22" t="n">
        <v>18</v>
      </c>
      <c r="E422" s="19" t="n">
        <v>1309778.76</v>
      </c>
      <c r="F422" s="19" t="n">
        <v>439856.76</v>
      </c>
      <c r="G422" s="20" t="n">
        <v>0.335825</v>
      </c>
      <c r="H422" t="inlineStr">
        <is>
          <t>A</t>
        </is>
      </c>
      <c r="I422" t="inlineStr">
        <is>
          <t>Medio</t>
        </is>
      </c>
      <c r="J422" s="17" t="inlineStr">
        <is>
          <t>A-Medio</t>
        </is>
      </c>
      <c r="K422" t="inlineStr">
        <is>
          <t>VACA LECHERA — buscar +2-3 puntos de margen sin perder volumen</t>
        </is>
      </c>
    </row>
    <row r="423">
      <c r="A423" t="inlineStr">
        <is>
          <t>20140029</t>
        </is>
      </c>
      <c r="B423" t="inlineStr">
        <is>
          <t>CERAMICA TRAVERTINO MARFIL 34X34 2.15M2 PRIMERA CALIDAD.</t>
        </is>
      </c>
      <c r="C423" t="inlineStr">
        <is>
          <t>CERAMICA</t>
        </is>
      </c>
      <c r="D423" s="22" t="n">
        <v>241.8</v>
      </c>
      <c r="E423" s="19" t="n">
        <v>1308996.01</v>
      </c>
      <c r="F423" s="19" t="n">
        <v>252064.03</v>
      </c>
      <c r="G423" s="20" t="n">
        <v>0.192563</v>
      </c>
      <c r="H423" t="inlineStr">
        <is>
          <t>A</t>
        </is>
      </c>
      <c r="I423" t="inlineStr">
        <is>
          <t>Bajo</t>
        </is>
      </c>
      <c r="J423" s="17" t="inlineStr">
        <is>
          <t>A-Bajo</t>
        </is>
      </c>
      <c r="K423" t="inlineStr">
        <is>
          <t>REVISAR YA — alto volumen + margen flaco = plata en la mesa</t>
        </is>
      </c>
    </row>
    <row r="424">
      <c r="A424" t="inlineStr">
        <is>
          <t>351100300992518</t>
        </is>
      </c>
      <c r="B424" t="inlineStr">
        <is>
          <t>LAMINA NUEVA TEC IMPERIAL 80133 1.22 X. 2.44M 5MM MATE FIBRA BAMBU CARBON PVC IMITACION PIEDRA</t>
        </is>
      </c>
      <c r="C424" t="inlineStr">
        <is>
          <t>IMPORTACION LAMINA PVC, BAMBU, ACC</t>
        </is>
      </c>
      <c r="D424" s="22" t="n">
        <v>65</v>
      </c>
      <c r="E424" s="19" t="n">
        <v>1303371.68</v>
      </c>
      <c r="F424" s="19" t="n">
        <v>720493.97</v>
      </c>
      <c r="G424" s="20" t="n">
        <v>0.5527920000000001</v>
      </c>
      <c r="H424" t="inlineStr">
        <is>
          <t>A</t>
        </is>
      </c>
      <c r="I424" t="inlineStr">
        <is>
          <t>Alto</t>
        </is>
      </c>
      <c r="J424" s="17" t="inlineStr">
        <is>
          <t>A-Alto</t>
        </is>
      </c>
      <c r="K424" t="inlineStr">
        <is>
          <t>ESTRELLA — proteger precio, asegurar stock, empujar en pauta</t>
        </is>
      </c>
    </row>
    <row r="425">
      <c r="A425" t="inlineStr">
        <is>
          <t>351100300992796</t>
        </is>
      </c>
      <c r="B425" t="inlineStr">
        <is>
          <t>PANEL ACANALADO NUEVA TEC ROSA METALICO  F01-216W 12CM X 2.90M PS INTERIOR</t>
        </is>
      </c>
      <c r="C425" t="inlineStr">
        <is>
          <t>IMPORTACION PANEL ACANALADO INTERIOR</t>
        </is>
      </c>
      <c r="D425" s="22" t="n">
        <v>303</v>
      </c>
      <c r="E425" s="19" t="n">
        <v>1299800.88</v>
      </c>
      <c r="F425" s="19" t="n">
        <v>779927.58</v>
      </c>
      <c r="G425" s="20" t="n">
        <v>0.600036</v>
      </c>
      <c r="H425" t="inlineStr">
        <is>
          <t>A</t>
        </is>
      </c>
      <c r="I425" t="inlineStr">
        <is>
          <t>Alto</t>
        </is>
      </c>
      <c r="J425" s="17" t="inlineStr">
        <is>
          <t>A-Alto</t>
        </is>
      </c>
      <c r="K425" t="inlineStr">
        <is>
          <t>ESTRELLA — proteger precio, asegurar stock, empujar en pauta</t>
        </is>
      </c>
    </row>
    <row r="426">
      <c r="A426" t="inlineStr">
        <is>
          <t>30182</t>
        </is>
      </c>
      <c r="B426" t="inlineStr">
        <is>
          <t>CH BREAKER 2X100</t>
        </is>
      </c>
      <c r="C426" t="inlineStr">
        <is>
          <t>ACCESORIOS ELECTRICOS Y CABLES</t>
        </is>
      </c>
      <c r="D426" s="22" t="n">
        <v>29</v>
      </c>
      <c r="E426" s="19" t="n">
        <v>1298781.66</v>
      </c>
      <c r="F426" s="19" t="n">
        <v>290132.46</v>
      </c>
      <c r="G426" s="20" t="n">
        <v>0.223388</v>
      </c>
      <c r="H426" t="inlineStr">
        <is>
          <t>A</t>
        </is>
      </c>
      <c r="I426" t="inlineStr">
        <is>
          <t>Bajo</t>
        </is>
      </c>
      <c r="J426" s="17" t="inlineStr">
        <is>
          <t>A-Bajo</t>
        </is>
      </c>
      <c r="K426" t="inlineStr">
        <is>
          <t>REVISAR YA — alto volumen + margen flaco = plata en la mesa</t>
        </is>
      </c>
    </row>
    <row r="427">
      <c r="A427" t="inlineStr">
        <is>
          <t>14100004</t>
        </is>
      </c>
      <c r="B427" t="inlineStr">
        <is>
          <t>PUERTA BLANCA INTERNA 6 TABLEROS 75 X 210 CM</t>
        </is>
      </c>
      <c r="C427" t="inlineStr">
        <is>
          <t>PUERTAS</t>
        </is>
      </c>
      <c r="D427" s="22" t="n">
        <v>80</v>
      </c>
      <c r="E427" s="19" t="n">
        <v>1296373.45</v>
      </c>
      <c r="F427" s="19" t="n">
        <v>300182.48</v>
      </c>
      <c r="G427" s="20" t="n">
        <v>0.231556</v>
      </c>
      <c r="H427" t="inlineStr">
        <is>
          <t>A</t>
        </is>
      </c>
      <c r="I427" t="inlineStr">
        <is>
          <t>Bajo</t>
        </is>
      </c>
      <c r="J427" s="17" t="inlineStr">
        <is>
          <t>A-Bajo</t>
        </is>
      </c>
      <c r="K427" t="inlineStr">
        <is>
          <t>REVISAR YA — alto volumen + margen flaco = plata en la mesa</t>
        </is>
      </c>
    </row>
    <row r="428">
      <c r="A428" t="inlineStr">
        <is>
          <t>98</t>
        </is>
      </c>
      <c r="B428" t="inlineStr">
        <is>
          <t>PEGAMENTO PVC WET DRY 1/32 4 OZ</t>
        </is>
      </c>
      <c r="C428" t="inlineStr">
        <is>
          <t>TUBERIA PVC, CANOAS Y ACCESORIOS</t>
        </is>
      </c>
      <c r="D428" s="22" t="n">
        <v>440</v>
      </c>
      <c r="E428" s="19" t="n">
        <v>1295518.78</v>
      </c>
      <c r="F428" s="19" t="n">
        <v>668749.9300000001</v>
      </c>
      <c r="G428" s="20" t="n">
        <v>0.5162019999999999</v>
      </c>
      <c r="H428" t="inlineStr">
        <is>
          <t>A</t>
        </is>
      </c>
      <c r="I428" t="inlineStr">
        <is>
          <t>Alto</t>
        </is>
      </c>
      <c r="J428" s="17" t="inlineStr">
        <is>
          <t>A-Alto</t>
        </is>
      </c>
      <c r="K428" t="inlineStr">
        <is>
          <t>ESTRELLA — proteger precio, asegurar stock, empujar en pauta</t>
        </is>
      </c>
    </row>
    <row r="429">
      <c r="A429" t="inlineStr">
        <is>
          <t>351100300992710</t>
        </is>
      </c>
      <c r="B429" t="inlineStr">
        <is>
          <t>DJ MAREA MUEBLE 60CM X 50CM INCLUYE LAVATORIO ESPEJO REPISA MATE AEREO LUX STONE Y001-N1 60CM</t>
        </is>
      </c>
      <c r="C429" t="inlineStr">
        <is>
          <t>IMPORTACION LOZA</t>
        </is>
      </c>
      <c r="D429" s="22" t="n">
        <v>21</v>
      </c>
      <c r="E429" s="19" t="n">
        <v>1294387.17</v>
      </c>
      <c r="F429" s="19" t="n">
        <v>662628.87</v>
      </c>
      <c r="G429" s="20" t="n">
        <v>0.5119250000000001</v>
      </c>
      <c r="H429" t="inlineStr">
        <is>
          <t>A</t>
        </is>
      </c>
      <c r="I429" t="inlineStr">
        <is>
          <t>Alto</t>
        </is>
      </c>
      <c r="J429" s="17" t="inlineStr">
        <is>
          <t>A-Alto</t>
        </is>
      </c>
      <c r="K429" t="inlineStr">
        <is>
          <t>ESTRELLA — proteger precio, asegurar stock, empujar en pauta</t>
        </is>
      </c>
    </row>
    <row r="430">
      <c r="A430" t="inlineStr">
        <is>
          <t>5230</t>
        </is>
      </c>
      <c r="B430" t="inlineStr">
        <is>
          <t>LAMINA HIERRO NEGRO #16 1.22 X 2.44</t>
        </is>
      </c>
      <c r="C430" t="inlineStr">
        <is>
          <t>TUBERIA INDUSTRIAL, HIERROS PLANOS Y CORRUGADOS</t>
        </is>
      </c>
      <c r="D430" s="22" t="n">
        <v>58</v>
      </c>
      <c r="E430" s="19" t="n">
        <v>1291501.9</v>
      </c>
      <c r="F430" s="19" t="n">
        <v>296421.64</v>
      </c>
      <c r="G430" s="20" t="n">
        <v>0.229517</v>
      </c>
      <c r="H430" t="inlineStr">
        <is>
          <t>A</t>
        </is>
      </c>
      <c r="I430" t="inlineStr">
        <is>
          <t>Bajo</t>
        </is>
      </c>
      <c r="J430" s="17" t="inlineStr">
        <is>
          <t>A-Bajo</t>
        </is>
      </c>
      <c r="K430" t="inlineStr">
        <is>
          <t>REVISAR YA — alto volumen + margen flaco = plata en la mesa</t>
        </is>
      </c>
    </row>
    <row r="431">
      <c r="A431" t="inlineStr">
        <is>
          <t>5310</t>
        </is>
      </c>
      <c r="B431" t="inlineStr">
        <is>
          <t>LAMINA JORDOMEX N7 122X244 1.5MM</t>
        </is>
      </c>
      <c r="C431" t="inlineStr">
        <is>
          <t>TUBERIA INDUSTRIAL, HIERROS PLANOS Y CORRUGADOS</t>
        </is>
      </c>
      <c r="D431" s="22" t="n">
        <v>92</v>
      </c>
      <c r="E431" s="19" t="n">
        <v>1287177.78</v>
      </c>
      <c r="F431" s="19" t="n">
        <v>361477.78</v>
      </c>
      <c r="G431" s="20" t="n">
        <v>0.28083</v>
      </c>
      <c r="H431" t="inlineStr">
        <is>
          <t>A</t>
        </is>
      </c>
      <c r="I431" t="inlineStr">
        <is>
          <t>Bajo</t>
        </is>
      </c>
      <c r="J431" s="17" t="inlineStr">
        <is>
          <t>A-Bajo</t>
        </is>
      </c>
      <c r="K431" t="inlineStr">
        <is>
          <t>REVISAR YA — alto volumen + margen flaco = plata en la mesa</t>
        </is>
      </c>
    </row>
    <row r="432">
      <c r="A432" t="inlineStr">
        <is>
          <t>50992866</t>
        </is>
      </c>
      <c r="B432" t="inlineStr">
        <is>
          <t>CORNISA TERMINAL PANEL FLAT JASS 5.90M P31</t>
        </is>
      </c>
      <c r="C432" t="inlineStr">
        <is>
          <t>IMPORTACION TABLILLA, CORNISAS, UNIONES</t>
        </is>
      </c>
      <c r="D432" s="22" t="n">
        <v>391</v>
      </c>
      <c r="E432" s="19" t="n">
        <v>1284325.22</v>
      </c>
      <c r="F432" s="19" t="n">
        <v>857239.29</v>
      </c>
      <c r="G432" s="20" t="n">
        <v>0.667463</v>
      </c>
      <c r="H432" t="inlineStr">
        <is>
          <t>A</t>
        </is>
      </c>
      <c r="I432" t="inlineStr">
        <is>
          <t>Alto</t>
        </is>
      </c>
      <c r="J432" s="17" t="inlineStr">
        <is>
          <t>A-Alto</t>
        </is>
      </c>
      <c r="K432" t="inlineStr">
        <is>
          <t>ESTRELLA — proteger precio, asegurar stock, empujar en pauta</t>
        </is>
      </c>
    </row>
    <row r="433">
      <c r="A433" t="inlineStr">
        <is>
          <t>71558</t>
        </is>
      </c>
      <c r="B433" t="inlineStr">
        <is>
          <t>MARCO DIFUSORA 61X122</t>
        </is>
      </c>
      <c r="C433" t="inlineStr">
        <is>
          <t>FERRETERIA GENERAL</t>
        </is>
      </c>
      <c r="D433" s="22" t="n">
        <v>74</v>
      </c>
      <c r="E433" s="19" t="n">
        <v>1280193.72</v>
      </c>
      <c r="F433" s="19" t="n">
        <v>319388.72</v>
      </c>
      <c r="G433" s="20" t="n">
        <v>0.249485</v>
      </c>
      <c r="H433" t="inlineStr">
        <is>
          <t>A</t>
        </is>
      </c>
      <c r="I433" t="inlineStr">
        <is>
          <t>Bajo</t>
        </is>
      </c>
      <c r="J433" s="17" t="inlineStr">
        <is>
          <t>A-Bajo</t>
        </is>
      </c>
      <c r="K433" t="inlineStr">
        <is>
          <t>REVISAR YA — alto volumen + margen flaco = plata en la mesa</t>
        </is>
      </c>
    </row>
    <row r="434">
      <c r="A434" t="inlineStr">
        <is>
          <t>4300992920</t>
        </is>
      </c>
      <c r="B434" t="inlineStr">
        <is>
          <t>CACHERA CON CALENTADOR INCLUIDO 29CM X 22XCM BAJA BLANCA AQP-23560</t>
        </is>
      </c>
      <c r="C434" t="inlineStr">
        <is>
          <t>IMPORTACION GRIFERIA</t>
        </is>
      </c>
      <c r="D434" s="22" t="n">
        <v>50</v>
      </c>
      <c r="E434" s="19" t="n">
        <v>1277539.82</v>
      </c>
      <c r="F434" s="19" t="n">
        <v>872958.45</v>
      </c>
      <c r="G434" s="20" t="n">
        <v>0.6833119999999999</v>
      </c>
      <c r="H434" t="inlineStr">
        <is>
          <t>A</t>
        </is>
      </c>
      <c r="I434" t="inlineStr">
        <is>
          <t>Alto</t>
        </is>
      </c>
      <c r="J434" s="17" t="inlineStr">
        <is>
          <t>A-Alto</t>
        </is>
      </c>
      <c r="K434" t="inlineStr">
        <is>
          <t>ESTRELLA — proteger precio, asegurar stock, empujar en pauta</t>
        </is>
      </c>
    </row>
    <row r="435">
      <c r="A435" t="inlineStr">
        <is>
          <t>420420947</t>
        </is>
      </c>
      <c r="B435" t="inlineStr">
        <is>
          <t>PROTECTO PROTECHOS ROJO 618 CUBETA 5 GL (18.925L)</t>
        </is>
      </c>
      <c r="C435" t="inlineStr">
        <is>
          <t>SIN CATEGORIA</t>
        </is>
      </c>
      <c r="D435" s="22" t="n">
        <v>32</v>
      </c>
      <c r="E435" s="19" t="n">
        <v>1273336.68</v>
      </c>
      <c r="F435" s="19" t="n">
        <v>289530.21</v>
      </c>
      <c r="G435" s="20" t="n">
        <v>0.227379</v>
      </c>
      <c r="H435" t="inlineStr">
        <is>
          <t>A</t>
        </is>
      </c>
      <c r="I435" t="inlineStr">
        <is>
          <t>Bajo</t>
        </is>
      </c>
      <c r="J435" s="17" t="inlineStr">
        <is>
          <t>A-Bajo</t>
        </is>
      </c>
      <c r="K435" t="inlineStr">
        <is>
          <t>REVISAR YA — alto volumen + margen flaco = plata en la mesa</t>
        </is>
      </c>
    </row>
    <row r="436">
      <c r="A436" t="inlineStr">
        <is>
          <t>351100300992122</t>
        </is>
      </c>
      <c r="B436" t="inlineStr">
        <is>
          <t>MEMBRANA ASFALTICA REFLECTIVA IMPERMEABILIZANTE 50CM  DE ANCHO X METRO</t>
        </is>
      </c>
      <c r="C436" t="inlineStr">
        <is>
          <t>LAMINAS DE ZINC Y ACCESORIOS</t>
        </is>
      </c>
      <c r="D436" s="22" t="n">
        <v>380.5</v>
      </c>
      <c r="E436" s="19" t="n">
        <v>1272042.47</v>
      </c>
      <c r="F436" s="19" t="n">
        <v>381291.97</v>
      </c>
      <c r="G436" s="20" t="n">
        <v>0.299748</v>
      </c>
      <c r="H436" t="inlineStr">
        <is>
          <t>A</t>
        </is>
      </c>
      <c r="I436" t="inlineStr">
        <is>
          <t>Bajo</t>
        </is>
      </c>
      <c r="J436" s="17" t="inlineStr">
        <is>
          <t>A-Bajo</t>
        </is>
      </c>
      <c r="K436" t="inlineStr">
        <is>
          <t>REVISAR YA — alto volumen + margen flaco = plata en la mesa</t>
        </is>
      </c>
    </row>
    <row r="437">
      <c r="A437" t="inlineStr">
        <is>
          <t>351100300992239</t>
        </is>
      </c>
      <c r="B437" t="inlineStr">
        <is>
          <t>INODORO ALFA BLANCO 2 PIEZAS DESCARGA BOTÓN 6LTS CUMPLE LEY 7600 LX-2513</t>
        </is>
      </c>
      <c r="C437" t="inlineStr">
        <is>
          <t>LOZA SANITARIA</t>
        </is>
      </c>
      <c r="D437" s="22" t="n">
        <v>31</v>
      </c>
      <c r="E437" s="19" t="n">
        <v>1269410.18</v>
      </c>
      <c r="F437" s="19" t="n">
        <v>488354.44</v>
      </c>
      <c r="G437" s="20" t="n">
        <v>0.3847099999999999</v>
      </c>
      <c r="H437" t="inlineStr">
        <is>
          <t>A</t>
        </is>
      </c>
      <c r="I437" t="inlineStr">
        <is>
          <t>Medio</t>
        </is>
      </c>
      <c r="J437" s="17" t="inlineStr">
        <is>
          <t>A-Medio</t>
        </is>
      </c>
      <c r="K437" t="inlineStr">
        <is>
          <t>VACA LECHERA — buscar +2-3 puntos de margen sin perder volumen</t>
        </is>
      </c>
    </row>
    <row r="438">
      <c r="A438" t="inlineStr">
        <is>
          <t>6351</t>
        </is>
      </c>
      <c r="B438" t="inlineStr">
        <is>
          <t>VARSOL AGUARRAS GALON</t>
        </is>
      </c>
      <c r="C438" t="inlineStr">
        <is>
          <t>PINTURAS Y SELLADORES</t>
        </is>
      </c>
      <c r="D438" s="22" t="n">
        <v>246</v>
      </c>
      <c r="E438" s="19" t="n">
        <v>1260912.18</v>
      </c>
      <c r="F438" s="19" t="n">
        <v>388785.18</v>
      </c>
      <c r="G438" s="20" t="n">
        <v>0.308336</v>
      </c>
      <c r="H438" t="inlineStr">
        <is>
          <t>A</t>
        </is>
      </c>
      <c r="I438" t="inlineStr">
        <is>
          <t>Medio</t>
        </is>
      </c>
      <c r="J438" s="17" t="inlineStr">
        <is>
          <t>A-Medio</t>
        </is>
      </c>
      <c r="K438" t="inlineStr">
        <is>
          <t>VACA LECHERA — buscar +2-3 puntos de margen sin perder volumen</t>
        </is>
      </c>
    </row>
    <row r="439">
      <c r="A439" t="inlineStr">
        <is>
          <t>351100300992573</t>
        </is>
      </c>
      <c r="B439" t="inlineStr">
        <is>
          <t xml:space="preserve">PANEL PVC FLAT ARENAL CIELOS Y PAREDES 30CM X 2.90M X 8MM LAUREL 5 CANALES </t>
        </is>
      </c>
      <c r="C439" t="inlineStr">
        <is>
          <t>PANEL ACANALADO INTERIOR</t>
        </is>
      </c>
      <c r="D439" s="22" t="n">
        <v>317</v>
      </c>
      <c r="E439" s="19" t="n">
        <v>1258618.58</v>
      </c>
      <c r="F439" s="19" t="n">
        <v>404303.58</v>
      </c>
      <c r="G439" s="20" t="n">
        <v>0.321228</v>
      </c>
      <c r="H439" t="inlineStr">
        <is>
          <t>A</t>
        </is>
      </c>
      <c r="I439" t="inlineStr">
        <is>
          <t>Medio</t>
        </is>
      </c>
      <c r="J439" s="17" t="inlineStr">
        <is>
          <t>A-Medio</t>
        </is>
      </c>
      <c r="K439" t="inlineStr">
        <is>
          <t>VACA LECHERA — buscar +2-3 puntos de margen sin perder volumen</t>
        </is>
      </c>
    </row>
    <row r="440">
      <c r="A440" t="inlineStr">
        <is>
          <t>351100300992262</t>
        </is>
      </c>
      <c r="B440" t="inlineStr">
        <is>
          <t>DIAMOND LAVATORIO DORADO BLANCO G3018A-GB/SW TIPO BOWL SOBREPONER 36X36CM</t>
        </is>
      </c>
      <c r="C440" t="inlineStr">
        <is>
          <t>IMPORTACION LOZA</t>
        </is>
      </c>
      <c r="D440" s="22" t="n">
        <v>28</v>
      </c>
      <c r="E440" s="19" t="n">
        <v>1256833.63</v>
      </c>
      <c r="F440" s="19" t="n">
        <v>606786.76</v>
      </c>
      <c r="G440" s="20" t="n">
        <v>0.4827900000000001</v>
      </c>
      <c r="H440" t="inlineStr">
        <is>
          <t>A</t>
        </is>
      </c>
      <c r="I440" t="inlineStr">
        <is>
          <t>Alto</t>
        </is>
      </c>
      <c r="J440" s="17" t="inlineStr">
        <is>
          <t>A-Alto</t>
        </is>
      </c>
      <c r="K440" t="inlineStr">
        <is>
          <t>ESTRELLA — proteger precio, asegurar stock, empujar en pauta</t>
        </is>
      </c>
    </row>
    <row r="441">
      <c r="A441" t="inlineStr">
        <is>
          <t>351100300991497</t>
        </is>
      </c>
      <c r="B441" t="inlineStr">
        <is>
          <t>PERFIL UNION NEGRA PARA LAMINA PVC 2.5M</t>
        </is>
      </c>
      <c r="C441" t="inlineStr">
        <is>
          <t>IMPORTACION LAMINA PVC, BAMBU, ACC</t>
        </is>
      </c>
      <c r="D441" s="22" t="n">
        <v>437</v>
      </c>
      <c r="E441" s="19" t="n">
        <v>1256158.42</v>
      </c>
      <c r="F441" s="19" t="n">
        <v>899361.63</v>
      </c>
      <c r="G441" s="20" t="n">
        <v>0.715962</v>
      </c>
      <c r="H441" t="inlineStr">
        <is>
          <t>A</t>
        </is>
      </c>
      <c r="I441" t="inlineStr">
        <is>
          <t>Alto</t>
        </is>
      </c>
      <c r="J441" s="17" t="inlineStr">
        <is>
          <t>A-Alto</t>
        </is>
      </c>
      <c r="K441" t="inlineStr">
        <is>
          <t>ESTRELLA — proteger precio, asegurar stock, empujar en pauta</t>
        </is>
      </c>
    </row>
    <row r="442">
      <c r="A442" t="inlineStr">
        <is>
          <t>351100300992474</t>
        </is>
      </c>
      <c r="B442" t="inlineStr">
        <is>
          <t>FREGADERO SANTIAGO SATIN 80CM X 49CM X 20CM  NO INCLUYE GRIFERIA</t>
        </is>
      </c>
      <c r="C442" t="inlineStr">
        <is>
          <t>IMPORTACION FREGADEROS</t>
        </is>
      </c>
      <c r="D442" s="22" t="n">
        <v>22</v>
      </c>
      <c r="E442" s="19" t="n">
        <v>1251185.84</v>
      </c>
      <c r="F442" s="19" t="n">
        <v>700217.25</v>
      </c>
      <c r="G442" s="20" t="n">
        <v>0.559643</v>
      </c>
      <c r="H442" t="inlineStr">
        <is>
          <t>A</t>
        </is>
      </c>
      <c r="I442" t="inlineStr">
        <is>
          <t>Alto</t>
        </is>
      </c>
      <c r="J442" s="17" t="inlineStr">
        <is>
          <t>A-Alto</t>
        </is>
      </c>
      <c r="K442" t="inlineStr">
        <is>
          <t>ESTRELLA — proteger precio, asegurar stock, empujar en pauta</t>
        </is>
      </c>
    </row>
    <row r="443">
      <c r="A443" t="inlineStr">
        <is>
          <t>109</t>
        </is>
      </c>
      <c r="B443" t="inlineStr">
        <is>
          <t>CABLE 12 ROJO POR METRO</t>
        </is>
      </c>
      <c r="C443" t="inlineStr">
        <is>
          <t>ACCESORIOS ELECTRICOS Y CABLES</t>
        </is>
      </c>
      <c r="D443" s="22" t="n">
        <v>3676</v>
      </c>
      <c r="E443" s="19" t="n">
        <v>1248396.71</v>
      </c>
      <c r="F443" s="19" t="n">
        <v>352359.61</v>
      </c>
      <c r="G443" s="20" t="n">
        <v>0.28225</v>
      </c>
      <c r="H443" t="inlineStr">
        <is>
          <t>A</t>
        </is>
      </c>
      <c r="I443" t="inlineStr">
        <is>
          <t>Bajo</t>
        </is>
      </c>
      <c r="J443" s="17" t="inlineStr">
        <is>
          <t>A-Bajo</t>
        </is>
      </c>
      <c r="K443" t="inlineStr">
        <is>
          <t>REVISAR YA — alto volumen + margen flaco = plata en la mesa</t>
        </is>
      </c>
    </row>
    <row r="444">
      <c r="A444" t="inlineStr">
        <is>
          <t>3051</t>
        </is>
      </c>
      <c r="B444" t="inlineStr">
        <is>
          <t>CH BREAKER 1X20</t>
        </is>
      </c>
      <c r="C444" t="inlineStr">
        <is>
          <t>ACCESORIOS ELECTRICOS Y CABLES</t>
        </is>
      </c>
      <c r="D444" s="22" t="n">
        <v>260</v>
      </c>
      <c r="E444" s="19" t="n">
        <v>1244529.52</v>
      </c>
      <c r="F444" s="19" t="n">
        <v>298163.73</v>
      </c>
      <c r="G444" s="20" t="n">
        <v>0.239579</v>
      </c>
      <c r="H444" t="inlineStr">
        <is>
          <t>A</t>
        </is>
      </c>
      <c r="I444" t="inlineStr">
        <is>
          <t>Bajo</t>
        </is>
      </c>
      <c r="J444" s="17" t="inlineStr">
        <is>
          <t>A-Bajo</t>
        </is>
      </c>
      <c r="K444" t="inlineStr">
        <is>
          <t>REVISAR YA — alto volumen + margen flaco = plata en la mesa</t>
        </is>
      </c>
    </row>
    <row r="445">
      <c r="A445" t="inlineStr">
        <is>
          <t>9169</t>
        </is>
      </c>
      <c r="B445" t="inlineStr">
        <is>
          <t>CANOA LISA PVC 6 MTS AMANCO***</t>
        </is>
      </c>
      <c r="C445" t="inlineStr">
        <is>
          <t>TUBERIA PVC, CANOAS Y ACCESORIOS</t>
        </is>
      </c>
      <c r="D445" s="22" t="n">
        <v>53</v>
      </c>
      <c r="E445" s="19" t="n">
        <v>1243379.77</v>
      </c>
      <c r="F445" s="19" t="n">
        <v>265721.55</v>
      </c>
      <c r="G445" s="20" t="n">
        <v>0.213709</v>
      </c>
      <c r="H445" t="inlineStr">
        <is>
          <t>A</t>
        </is>
      </c>
      <c r="I445" t="inlineStr">
        <is>
          <t>Bajo</t>
        </is>
      </c>
      <c r="J445" s="17" t="inlineStr">
        <is>
          <t>A-Bajo</t>
        </is>
      </c>
      <c r="K445" t="inlineStr">
        <is>
          <t>REVISAR YA — alto volumen + margen flaco = plata en la mesa</t>
        </is>
      </c>
    </row>
    <row r="446">
      <c r="A446" t="inlineStr">
        <is>
          <t>7900</t>
        </is>
      </c>
      <c r="B446" t="inlineStr">
        <is>
          <t>IMPERSA ACRIL GALON DR</t>
        </is>
      </c>
      <c r="C446" t="inlineStr">
        <is>
          <t>FERRETERIA GENERAL</t>
        </is>
      </c>
      <c r="D446" s="22" t="n">
        <v>174</v>
      </c>
      <c r="E446" s="19" t="n">
        <v>1240389.27</v>
      </c>
      <c r="F446" s="19" t="n">
        <v>376768.56</v>
      </c>
      <c r="G446" s="20" t="n">
        <v>0.30375</v>
      </c>
      <c r="H446" t="inlineStr">
        <is>
          <t>A</t>
        </is>
      </c>
      <c r="I446" t="inlineStr">
        <is>
          <t>Medio</t>
        </is>
      </c>
      <c r="J446" s="17" t="inlineStr">
        <is>
          <t>A-Medio</t>
        </is>
      </c>
      <c r="K446" t="inlineStr">
        <is>
          <t>VACA LECHERA — buscar +2-3 puntos de margen sin perder volumen</t>
        </is>
      </c>
    </row>
    <row r="447">
      <c r="A447" t="inlineStr">
        <is>
          <t>7733</t>
        </is>
      </c>
      <c r="B447" t="inlineStr">
        <is>
          <t>TAPE SUPER 33+ 3M EN CAJA GDE</t>
        </is>
      </c>
      <c r="C447" t="inlineStr">
        <is>
          <t>ACCESORIOS ELECTRICOS Y CABLES</t>
        </is>
      </c>
      <c r="D447" s="22" t="n">
        <v>429</v>
      </c>
      <c r="E447" s="19" t="n">
        <v>1239740.62</v>
      </c>
      <c r="F447" s="19" t="n">
        <v>388198.08</v>
      </c>
      <c r="G447" s="20" t="n">
        <v>0.313128</v>
      </c>
      <c r="H447" t="inlineStr">
        <is>
          <t>A</t>
        </is>
      </c>
      <c r="I447" t="inlineStr">
        <is>
          <t>Medio</t>
        </is>
      </c>
      <c r="J447" s="17" t="inlineStr">
        <is>
          <t>A-Medio</t>
        </is>
      </c>
      <c r="K447" t="inlineStr">
        <is>
          <t>VACA LECHERA — buscar +2-3 puntos de margen sin perder volumen</t>
        </is>
      </c>
    </row>
    <row r="448">
      <c r="A448" t="inlineStr">
        <is>
          <t>351100300992866</t>
        </is>
      </c>
      <c r="B448" t="inlineStr">
        <is>
          <t>CORNISA TERMINAL PANEL FLAT VIVI 5.90M 806002-8</t>
        </is>
      </c>
      <c r="C448" t="inlineStr">
        <is>
          <t>IMPORTACION TABLILLA, CORNISAS, UNIONES</t>
        </is>
      </c>
      <c r="D448" s="22" t="n">
        <v>376</v>
      </c>
      <c r="E448" s="19" t="n">
        <v>1238694.69</v>
      </c>
      <c r="F448" s="19" t="n">
        <v>827993.13</v>
      </c>
      <c r="G448" s="20" t="n">
        <v>0.6684399999999999</v>
      </c>
      <c r="H448" t="inlineStr">
        <is>
          <t>A</t>
        </is>
      </c>
      <c r="I448" t="inlineStr">
        <is>
          <t>Alto</t>
        </is>
      </c>
      <c r="J448" s="17" t="inlineStr">
        <is>
          <t>A-Alto</t>
        </is>
      </c>
      <c r="K448" t="inlineStr">
        <is>
          <t>ESTRELLA — proteger precio, asegurar stock, empujar en pauta</t>
        </is>
      </c>
    </row>
    <row r="449">
      <c r="A449" t="inlineStr">
        <is>
          <t>PINT-IM-0007</t>
        </is>
      </c>
      <c r="B449" t="inlineStr">
        <is>
          <t>LANCO DRY COAT ACCENT MATE GALON DC479-4</t>
        </is>
      </c>
      <c r="C449" t="inlineStr">
        <is>
          <t>IMPERMEABILIZANTES</t>
        </is>
      </c>
      <c r="D449" s="22" t="n">
        <v>77</v>
      </c>
      <c r="E449" s="19" t="n">
        <v>1238472.57</v>
      </c>
      <c r="F449" s="19" t="n">
        <v>729417.0699999999</v>
      </c>
      <c r="G449" s="20" t="n">
        <v>0.5889650000000001</v>
      </c>
      <c r="H449" t="inlineStr">
        <is>
          <t>A</t>
        </is>
      </c>
      <c r="I449" t="inlineStr">
        <is>
          <t>Alto</t>
        </is>
      </c>
      <c r="J449" s="17" t="inlineStr">
        <is>
          <t>A-Alto</t>
        </is>
      </c>
      <c r="K449" t="inlineStr">
        <is>
          <t>ESTRELLA — proteger precio, asegurar stock, empujar en pauta</t>
        </is>
      </c>
    </row>
    <row r="450">
      <c r="A450" t="inlineStr">
        <is>
          <t>420420949</t>
        </is>
      </c>
      <c r="B450" t="inlineStr">
        <is>
          <t>PROTECTO PROTECHOS VERDE 629 CUBETA 5 GL (18.925L)</t>
        </is>
      </c>
      <c r="C450" t="inlineStr">
        <is>
          <t>SIN CATEGORIA</t>
        </is>
      </c>
      <c r="D450" s="22" t="n">
        <v>30</v>
      </c>
      <c r="E450" s="19" t="n">
        <v>1237301.37</v>
      </c>
      <c r="F450" s="19" t="n">
        <v>312477.51</v>
      </c>
      <c r="G450" s="20" t="n">
        <v>0.252548</v>
      </c>
      <c r="H450" t="inlineStr">
        <is>
          <t>A</t>
        </is>
      </c>
      <c r="I450" t="inlineStr">
        <is>
          <t>Bajo</t>
        </is>
      </c>
      <c r="J450" s="17" t="inlineStr">
        <is>
          <t>A-Bajo</t>
        </is>
      </c>
      <c r="K450" t="inlineStr">
        <is>
          <t>REVISAR YA — alto volumen + margen flaco = plata en la mesa</t>
        </is>
      </c>
    </row>
    <row r="451">
      <c r="A451" t="inlineStr">
        <is>
          <t>569</t>
        </is>
      </c>
      <c r="B451" t="inlineStr">
        <is>
          <t>LAMINA DIFUSORA SENCILLA PUNTA DIAMANTE</t>
        </is>
      </c>
      <c r="C451" t="inlineStr">
        <is>
          <t>LAMINAS Y PERFILERIA LIVIANA</t>
        </is>
      </c>
      <c r="D451" s="22" t="n">
        <v>292</v>
      </c>
      <c r="E451" s="19" t="n">
        <v>1234823.22</v>
      </c>
      <c r="F451" s="19" t="n">
        <v>384548.22</v>
      </c>
      <c r="G451" s="20" t="n">
        <v>0.31142</v>
      </c>
      <c r="H451" t="inlineStr">
        <is>
          <t>A</t>
        </is>
      </c>
      <c r="I451" t="inlineStr">
        <is>
          <t>Medio</t>
        </is>
      </c>
      <c r="J451" s="17" t="inlineStr">
        <is>
          <t>A-Medio</t>
        </is>
      </c>
      <c r="K451" t="inlineStr">
        <is>
          <t>VACA LECHERA — buscar +2-3 puntos de margen sin perder volumen</t>
        </is>
      </c>
    </row>
    <row r="452">
      <c r="A452" t="inlineStr">
        <is>
          <t>351100300992281</t>
        </is>
      </c>
      <c r="B452" t="inlineStr">
        <is>
          <t>LAMINA NUEVA TEC XL PIEDRA CLARA 1.22X2.80 5MM DE023 1-V MATE FIBRA BAMBU CARBON PVC IMITACION PIEDR</t>
        </is>
      </c>
      <c r="C452" t="inlineStr">
        <is>
          <t>LAMINA PVC, BAMBU, ACC</t>
        </is>
      </c>
      <c r="D452" s="22" t="n">
        <v>67</v>
      </c>
      <c r="E452" s="19" t="n">
        <v>1232197.34</v>
      </c>
      <c r="F452" s="19" t="n">
        <v>327697.34</v>
      </c>
      <c r="G452" s="20" t="n">
        <v>0.265946</v>
      </c>
      <c r="H452" t="inlineStr">
        <is>
          <t>A</t>
        </is>
      </c>
      <c r="I452" t="inlineStr">
        <is>
          <t>Bajo</t>
        </is>
      </c>
      <c r="J452" s="17" t="inlineStr">
        <is>
          <t>A-Bajo</t>
        </is>
      </c>
      <c r="K452" t="inlineStr">
        <is>
          <t>REVISAR YA — alto volumen + margen flaco = plata en la mesa</t>
        </is>
      </c>
    </row>
    <row r="453">
      <c r="A453" t="inlineStr">
        <is>
          <t>351100300991766</t>
        </is>
      </c>
      <c r="B453" t="inlineStr">
        <is>
          <t>GRACIELA FREGADERO DORADO SUBMONTAR 1 TANQUE 75X45X23 FRE-600G</t>
        </is>
      </c>
      <c r="C453" t="inlineStr">
        <is>
          <t>GRIFERIA - ACC. BAÑO Y COCINA</t>
        </is>
      </c>
      <c r="D453" s="22" t="n">
        <v>15</v>
      </c>
      <c r="E453" s="19" t="n">
        <v>1230318.58</v>
      </c>
      <c r="F453" s="19" t="n">
        <v>370089.55</v>
      </c>
      <c r="G453" s="20" t="n">
        <v>0.300808</v>
      </c>
      <c r="H453" t="inlineStr">
        <is>
          <t>A</t>
        </is>
      </c>
      <c r="I453" t="inlineStr">
        <is>
          <t>Medio</t>
        </is>
      </c>
      <c r="J453" s="17" t="inlineStr">
        <is>
          <t>A-Medio</t>
        </is>
      </c>
      <c r="K453" t="inlineStr">
        <is>
          <t>VACA LECHERA — buscar +2-3 puntos de margen sin perder volumen</t>
        </is>
      </c>
    </row>
    <row r="454">
      <c r="A454" t="inlineStr">
        <is>
          <t>351100300991937</t>
        </is>
      </c>
      <c r="B454" t="inlineStr">
        <is>
          <t>DIAMOND MUEBLE LAVATORIO NB-8803-90 AEREO 88CM X 46CM X 50CM (NO INCLUYE GRIFERIA)</t>
        </is>
      </c>
      <c r="C454" t="inlineStr">
        <is>
          <t>IMPORTACION LOZA</t>
        </is>
      </c>
      <c r="D454" s="22" t="n">
        <v>11</v>
      </c>
      <c r="E454" s="19" t="n">
        <v>1229503.29</v>
      </c>
      <c r="F454" s="19" t="n">
        <v>468661.69</v>
      </c>
      <c r="G454" s="20" t="n">
        <v>0.38118</v>
      </c>
      <c r="H454" t="inlineStr">
        <is>
          <t>A</t>
        </is>
      </c>
      <c r="I454" t="inlineStr">
        <is>
          <t>Medio</t>
        </is>
      </c>
      <c r="J454" s="17" t="inlineStr">
        <is>
          <t>A-Medio</t>
        </is>
      </c>
      <c r="K454" t="inlineStr">
        <is>
          <t>VACA LECHERA — buscar +2-3 puntos de margen sin perder volumen</t>
        </is>
      </c>
    </row>
    <row r="455">
      <c r="A455" t="inlineStr">
        <is>
          <t>351100300992355</t>
        </is>
      </c>
      <c r="B455" t="inlineStr">
        <is>
          <t>LLAVE LAVATORIO NEGRA MONOCOMANDO AQP-23313</t>
        </is>
      </c>
      <c r="C455" t="inlineStr">
        <is>
          <t>IMPORTACION GRIFERIA</t>
        </is>
      </c>
      <c r="D455" s="22" t="n">
        <v>103</v>
      </c>
      <c r="E455" s="19" t="n">
        <v>1222426.19</v>
      </c>
      <c r="F455" s="19" t="n">
        <v>897235.3</v>
      </c>
      <c r="G455" s="20" t="n">
        <v>0.733979</v>
      </c>
      <c r="H455" t="inlineStr">
        <is>
          <t>A</t>
        </is>
      </c>
      <c r="I455" t="inlineStr">
        <is>
          <t>Alto</t>
        </is>
      </c>
      <c r="J455" s="17" t="inlineStr">
        <is>
          <t>A-Alto</t>
        </is>
      </c>
      <c r="K455" t="inlineStr">
        <is>
          <t>ESTRELLA — proteger precio, asegurar stock, empujar en pauta</t>
        </is>
      </c>
    </row>
    <row r="456">
      <c r="A456" t="inlineStr">
        <is>
          <t>351100300992674</t>
        </is>
      </c>
      <c r="B456" t="inlineStr">
        <is>
          <t>LAMINA NUEVA TEC XL NIEVE BEIGE 48-90 1.22 X. 2.80M 5MM MATE FIBRA BAMBU CARBON PVC IMITACION</t>
        </is>
      </c>
      <c r="C456" t="inlineStr">
        <is>
          <t>IMPORTACION LAMINA PVC, BAMBU, ACC</t>
        </is>
      </c>
      <c r="D456" s="22" t="n">
        <v>102</v>
      </c>
      <c r="E456" s="19" t="n">
        <v>1216433.63</v>
      </c>
      <c r="F456" s="19" t="n">
        <v>429961.68</v>
      </c>
      <c r="G456" s="20" t="n">
        <v>0.353461</v>
      </c>
      <c r="H456" t="inlineStr">
        <is>
          <t>A</t>
        </is>
      </c>
      <c r="I456" t="inlineStr">
        <is>
          <t>Medio</t>
        </is>
      </c>
      <c r="J456" s="17" t="inlineStr">
        <is>
          <t>A-Medio</t>
        </is>
      </c>
      <c r="K456" t="inlineStr">
        <is>
          <t>VACA LECHERA — buscar +2-3 puntos de margen sin perder volumen</t>
        </is>
      </c>
    </row>
    <row r="457">
      <c r="A457" t="inlineStr">
        <is>
          <t>7953</t>
        </is>
      </c>
      <c r="B457" t="inlineStr">
        <is>
          <t>TORNILLO GYP 1 1/4 PB x 100</t>
        </is>
      </c>
      <c r="C457" t="inlineStr">
        <is>
          <t>TORNILLERIA</t>
        </is>
      </c>
      <c r="D457" s="22" t="n">
        <v>2378</v>
      </c>
      <c r="E457" s="19" t="n">
        <v>1214471.42</v>
      </c>
      <c r="F457" s="19" t="n">
        <v>638275.65</v>
      </c>
      <c r="G457" s="20" t="n">
        <v>0.525558</v>
      </c>
      <c r="H457" t="inlineStr">
        <is>
          <t>A</t>
        </is>
      </c>
      <c r="I457" t="inlineStr">
        <is>
          <t>Alto</t>
        </is>
      </c>
      <c r="J457" s="17" t="inlineStr">
        <is>
          <t>A-Alto</t>
        </is>
      </c>
      <c r="K457" t="inlineStr">
        <is>
          <t>ESTRELLA — proteger precio, asegurar stock, empujar en pauta</t>
        </is>
      </c>
    </row>
    <row r="458">
      <c r="A458" t="inlineStr">
        <is>
          <t>351100300992360</t>
        </is>
      </c>
      <c r="B458" t="inlineStr">
        <is>
          <t>CALENTADOR DE AGUA COMPACTO 3800W DIGITAL 110V AQP-X55</t>
        </is>
      </c>
      <c r="C458" t="inlineStr">
        <is>
          <t>IMPORTACION GRIFERIA</t>
        </is>
      </c>
      <c r="D458" s="22" t="n">
        <v>38</v>
      </c>
      <c r="E458" s="19" t="n">
        <v>1209049.6</v>
      </c>
      <c r="F458" s="19" t="n">
        <v>176594.17</v>
      </c>
      <c r="G458" s="20" t="n">
        <v>0.14606</v>
      </c>
      <c r="H458" t="inlineStr">
        <is>
          <t>A</t>
        </is>
      </c>
      <c r="I458" t="inlineStr">
        <is>
          <t>Bajo</t>
        </is>
      </c>
      <c r="J458" s="17" t="inlineStr">
        <is>
          <t>A-Bajo</t>
        </is>
      </c>
      <c r="K458" t="inlineStr">
        <is>
          <t>REVISAR YA — alto volumen + margen flaco = plata en la mesa</t>
        </is>
      </c>
    </row>
    <row r="459">
      <c r="A459" t="inlineStr">
        <is>
          <t>580</t>
        </is>
      </c>
      <c r="B459" t="inlineStr">
        <is>
          <t>LAMINA PLYWOOD 6MM</t>
        </is>
      </c>
      <c r="C459" t="inlineStr">
        <is>
          <t>LAMINAS Y PERFILERIA LIVIANA</t>
        </is>
      </c>
      <c r="D459" s="22" t="n">
        <v>170</v>
      </c>
      <c r="E459" s="19" t="n">
        <v>1208594.01</v>
      </c>
      <c r="F459" s="19" t="n">
        <v>346093.98</v>
      </c>
      <c r="G459" s="20" t="n">
        <v>0.286361</v>
      </c>
      <c r="H459" t="inlineStr">
        <is>
          <t>A</t>
        </is>
      </c>
      <c r="I459" t="inlineStr">
        <is>
          <t>Bajo</t>
        </is>
      </c>
      <c r="J459" s="17" t="inlineStr">
        <is>
          <t>A-Bajo</t>
        </is>
      </c>
      <c r="K459" t="inlineStr">
        <is>
          <t>REVISAR YA — alto volumen + margen flaco = plata en la mesa</t>
        </is>
      </c>
    </row>
    <row r="460">
      <c r="A460" t="inlineStr">
        <is>
          <t>351100300991721</t>
        </is>
      </c>
      <c r="B460" t="inlineStr">
        <is>
          <t>DIAMOND ZT-2201B-60 WHITE+GOLD MUEBLE + ESPEJO AEREO 60X47X48 ESPEJO 55X11X65</t>
        </is>
      </c>
      <c r="C460" t="inlineStr">
        <is>
          <t>SIN CATEGORIA</t>
        </is>
      </c>
      <c r="D460" s="22" t="n">
        <v>22</v>
      </c>
      <c r="E460" s="19" t="n">
        <v>1206340.71</v>
      </c>
      <c r="F460" s="19" t="n">
        <v>523574.49</v>
      </c>
      <c r="G460" s="20" t="n">
        <v>0.434019</v>
      </c>
      <c r="H460" t="inlineStr">
        <is>
          <t>A</t>
        </is>
      </c>
      <c r="I460" t="inlineStr">
        <is>
          <t>Medio</t>
        </is>
      </c>
      <c r="J460" s="17" t="inlineStr">
        <is>
          <t>A-Medio</t>
        </is>
      </c>
      <c r="K460" t="inlineStr">
        <is>
          <t>VACA LECHERA — buscar +2-3 puntos de margen sin perder volumen</t>
        </is>
      </c>
    </row>
    <row r="461">
      <c r="A461" t="inlineStr">
        <is>
          <t>351100300991815</t>
        </is>
      </c>
      <c r="B461" t="inlineStr">
        <is>
          <t>LAMINA PVC QM-6031 1.22X2.44 3MM IMITACION PIEDRA NATURAL</t>
        </is>
      </c>
      <c r="C461" t="inlineStr">
        <is>
          <t>SIN CATEGORIA</t>
        </is>
      </c>
      <c r="D461" s="22" t="n">
        <v>67</v>
      </c>
      <c r="E461" s="19" t="n">
        <v>1206194.69</v>
      </c>
      <c r="F461" s="19" t="n">
        <v>433385.07</v>
      </c>
      <c r="G461" s="20" t="n">
        <v>0.359299</v>
      </c>
      <c r="H461" t="inlineStr">
        <is>
          <t>A</t>
        </is>
      </c>
      <c r="I461" t="inlineStr">
        <is>
          <t>Medio</t>
        </is>
      </c>
      <c r="J461" s="17" t="inlineStr">
        <is>
          <t>A-Medio</t>
        </is>
      </c>
      <c r="K461" t="inlineStr">
        <is>
          <t>VACA LECHERA — buscar +2-3 puntos de margen sin perder volumen</t>
        </is>
      </c>
    </row>
    <row r="462">
      <c r="A462" t="inlineStr">
        <is>
          <t>351100300992356</t>
        </is>
      </c>
      <c r="B462" t="inlineStr">
        <is>
          <t>DUCHA EXPUESTA REDONDO CROMADA AJUSTABLE AQP-23152 + CALENTADOR DE AGUA 3800W DIGITAL 110V  AQP-X55</t>
        </is>
      </c>
      <c r="C462" t="inlineStr">
        <is>
          <t>IMPORTACION GRIFERIA</t>
        </is>
      </c>
      <c r="D462" s="22" t="n">
        <v>20</v>
      </c>
      <c r="E462" s="19" t="n">
        <v>1205176.99</v>
      </c>
      <c r="F462" s="19" t="n">
        <v>731045.1899999999</v>
      </c>
      <c r="G462" s="20" t="n">
        <v>0.606587</v>
      </c>
      <c r="H462" t="inlineStr">
        <is>
          <t>A</t>
        </is>
      </c>
      <c r="I462" t="inlineStr">
        <is>
          <t>Alto</t>
        </is>
      </c>
      <c r="J462" s="17" t="inlineStr">
        <is>
          <t>A-Alto</t>
        </is>
      </c>
      <c r="K462" t="inlineStr">
        <is>
          <t>ESTRELLA — proteger precio, asegurar stock, empujar en pauta</t>
        </is>
      </c>
    </row>
    <row r="463">
      <c r="A463" t="inlineStr">
        <is>
          <t>351100300992677</t>
        </is>
      </c>
      <c r="B463" t="inlineStr">
        <is>
          <t>LAMINA NUEVA TEC CEMENTO GRIS CLARO 46-66 1.22 X. 2.80M 5MM MATE FIBRA BAMBU CARBON PVC IMITACIO</t>
        </is>
      </c>
      <c r="C463" t="inlineStr">
        <is>
          <t>IMPORTACION LAMINA PVC, BAMBU, ACC</t>
        </is>
      </c>
      <c r="D463" s="22" t="n">
        <v>78</v>
      </c>
      <c r="E463" s="19" t="n">
        <v>1203628.32</v>
      </c>
      <c r="F463" s="19" t="n">
        <v>602208.59</v>
      </c>
      <c r="G463" s="20" t="n">
        <v>0.500328</v>
      </c>
      <c r="H463" t="inlineStr">
        <is>
          <t>A</t>
        </is>
      </c>
      <c r="I463" t="inlineStr">
        <is>
          <t>Alto</t>
        </is>
      </c>
      <c r="J463" s="17" t="inlineStr">
        <is>
          <t>A-Alto</t>
        </is>
      </c>
      <c r="K463" t="inlineStr">
        <is>
          <t>ESTRELLA — proteger precio, asegurar stock, empujar en pauta</t>
        </is>
      </c>
    </row>
    <row r="464">
      <c r="A464" t="inlineStr">
        <is>
          <t>351100300992771</t>
        </is>
      </c>
      <c r="B464" t="inlineStr">
        <is>
          <t>ATARDECER COMBO MUEBLE CAFE OSCURO + LAVATORIO + GRIFERIA + DESAGUE 45CM X 45 CM X 78CM</t>
        </is>
      </c>
      <c r="C464" t="inlineStr">
        <is>
          <t>LOZA SANITARIA</t>
        </is>
      </c>
      <c r="D464" s="22" t="n">
        <v>16</v>
      </c>
      <c r="E464" s="19" t="n">
        <v>1203539.82</v>
      </c>
      <c r="F464" s="19" t="n">
        <v>368727.97</v>
      </c>
      <c r="G464" s="20" t="n">
        <v>0.30637</v>
      </c>
      <c r="H464" t="inlineStr">
        <is>
          <t>A</t>
        </is>
      </c>
      <c r="I464" t="inlineStr">
        <is>
          <t>Medio</t>
        </is>
      </c>
      <c r="J464" s="17" t="inlineStr">
        <is>
          <t>A-Medio</t>
        </is>
      </c>
      <c r="K464" t="inlineStr">
        <is>
          <t>VACA LECHERA — buscar +2-3 puntos de margen sin perder volumen</t>
        </is>
      </c>
    </row>
    <row r="465">
      <c r="A465" t="inlineStr">
        <is>
          <t>10140015</t>
        </is>
      </c>
      <c r="B465" t="inlineStr">
        <is>
          <t>TUBO ESTRUCT. RECTANGULAR 1X3 1.50MM NEGRO</t>
        </is>
      </c>
      <c r="C465" t="inlineStr">
        <is>
          <t>TUBERIA ESTRUCTURAL</t>
        </is>
      </c>
      <c r="D465" s="22" t="n">
        <v>143</v>
      </c>
      <c r="E465" s="19" t="n">
        <v>1197769.73</v>
      </c>
      <c r="F465" s="19" t="n">
        <v>247133.44</v>
      </c>
      <c r="G465" s="20" t="n">
        <v>0.206328</v>
      </c>
      <c r="H465" t="inlineStr">
        <is>
          <t>A</t>
        </is>
      </c>
      <c r="I465" t="inlineStr">
        <is>
          <t>Bajo</t>
        </is>
      </c>
      <c r="J465" s="17" t="inlineStr">
        <is>
          <t>A-Bajo</t>
        </is>
      </c>
      <c r="K465" t="inlineStr">
        <is>
          <t>REVISAR YA — alto volumen + margen flaco = plata en la mesa</t>
        </is>
      </c>
    </row>
    <row r="466">
      <c r="A466" t="inlineStr">
        <is>
          <t>351100300991423</t>
        </is>
      </c>
      <c r="B466" t="inlineStr">
        <is>
          <t>TORNILLO TECHO 2 PB ROJO</t>
        </is>
      </c>
      <c r="C466" t="inlineStr">
        <is>
          <t>TORNILLERIA</t>
        </is>
      </c>
      <c r="D466" s="22" t="n">
        <v>28346</v>
      </c>
      <c r="E466" s="19" t="n">
        <v>1191761.81</v>
      </c>
      <c r="F466" s="19" t="n">
        <v>700635.3100000001</v>
      </c>
      <c r="G466" s="20" t="n">
        <v>0.5878990000000001</v>
      </c>
      <c r="H466" t="inlineStr">
        <is>
          <t>A</t>
        </is>
      </c>
      <c r="I466" t="inlineStr">
        <is>
          <t>Alto</t>
        </is>
      </c>
      <c r="J466" s="17" t="inlineStr">
        <is>
          <t>A-Alto</t>
        </is>
      </c>
      <c r="K466" t="inlineStr">
        <is>
          <t>ESTRELLA — proteger precio, asegurar stock, empujar en pauta</t>
        </is>
      </c>
    </row>
    <row r="467">
      <c r="A467" t="inlineStr">
        <is>
          <t>351100300992868</t>
        </is>
      </c>
      <c r="B467" t="inlineStr">
        <is>
          <t>LAMINA NUEVA TEC VOLCANO TEXTURIZADA HY09138222-1 1.22 X. 2.44M 5MM MATE FIBRA BAMBU CARBO IMITACION</t>
        </is>
      </c>
      <c r="C467" t="inlineStr">
        <is>
          <t>IMPORTACION LAMINA PVC, BAMBU, ACC</t>
        </is>
      </c>
      <c r="D467" s="22" t="n">
        <v>76</v>
      </c>
      <c r="E467" s="19" t="n">
        <v>1190993.23</v>
      </c>
      <c r="F467" s="19" t="n">
        <v>587147.48</v>
      </c>
      <c r="G467" s="20" t="n">
        <v>0.49299</v>
      </c>
      <c r="H467" t="inlineStr">
        <is>
          <t>A</t>
        </is>
      </c>
      <c r="I467" t="inlineStr">
        <is>
          <t>Alto</t>
        </is>
      </c>
      <c r="J467" s="17" t="inlineStr">
        <is>
          <t>A-Alto</t>
        </is>
      </c>
      <c r="K467" t="inlineStr">
        <is>
          <t>ESTRELLA — proteger precio, asegurar stock, empujar en pauta</t>
        </is>
      </c>
    </row>
    <row r="468">
      <c r="A468" t="inlineStr">
        <is>
          <t>351100300991746</t>
        </is>
      </c>
      <c r="B468" t="inlineStr">
        <is>
          <t>PISO LAMINADO SPC PF03 MADERA CLARA CAJA 2.19M2  122X18 10 PIEZAS X CAJA</t>
        </is>
      </c>
      <c r="C468" t="inlineStr">
        <is>
          <t>SIN CATEGORIA</t>
        </is>
      </c>
      <c r="D468" s="22" t="n">
        <v>65</v>
      </c>
      <c r="E468" s="19" t="n">
        <v>1190662.39</v>
      </c>
      <c r="F468" s="19" t="n">
        <v>215551.89</v>
      </c>
      <c r="G468" s="20" t="n">
        <v>0.181035</v>
      </c>
      <c r="H468" t="inlineStr">
        <is>
          <t>A</t>
        </is>
      </c>
      <c r="I468" t="inlineStr">
        <is>
          <t>Bajo</t>
        </is>
      </c>
      <c r="J468" s="17" t="inlineStr">
        <is>
          <t>A-Bajo</t>
        </is>
      </c>
      <c r="K468" t="inlineStr">
        <is>
          <t>REVISAR YA — alto volumen + margen flaco = plata en la mesa</t>
        </is>
      </c>
    </row>
    <row r="469">
      <c r="A469" t="inlineStr">
        <is>
          <t>351100300992716</t>
        </is>
      </c>
      <c r="B469" t="inlineStr">
        <is>
          <t>DJ ECO MUEBLE 60CM X 50CM INCLUYE LAVATORIO ESPEJO REPISA BRILLANTE AEREO LUX STONE Y005-1 60CM</t>
        </is>
      </c>
      <c r="C469" t="inlineStr">
        <is>
          <t>IMPORTACION LOZA</t>
        </is>
      </c>
      <c r="D469" s="22" t="n">
        <v>16</v>
      </c>
      <c r="E469" s="19" t="n">
        <v>1182579.64</v>
      </c>
      <c r="F469" s="19" t="n">
        <v>634387.42</v>
      </c>
      <c r="G469" s="20" t="n">
        <v>0.5364439999999999</v>
      </c>
      <c r="H469" t="inlineStr">
        <is>
          <t>A</t>
        </is>
      </c>
      <c r="I469" t="inlineStr">
        <is>
          <t>Alto</t>
        </is>
      </c>
      <c r="J469" s="17" t="inlineStr">
        <is>
          <t>A-Alto</t>
        </is>
      </c>
      <c r="K469" t="inlineStr">
        <is>
          <t>ESTRELLA — proteger precio, asegurar stock, empujar en pauta</t>
        </is>
      </c>
    </row>
    <row r="470">
      <c r="A470" t="inlineStr">
        <is>
          <t>351100300992475</t>
        </is>
      </c>
      <c r="B470" t="inlineStr">
        <is>
          <t>FREGADERO SANTIAGO GRIS PLOMO 80CM X 49CM X 20CM NO INCLUYE GRIFERIA</t>
        </is>
      </c>
      <c r="C470" t="inlineStr">
        <is>
          <t>IMPORTACION FREGADEROS</t>
        </is>
      </c>
      <c r="D470" s="22" t="n">
        <v>19</v>
      </c>
      <c r="E470" s="19" t="n">
        <v>1175344.03</v>
      </c>
      <c r="F470" s="19" t="n">
        <v>629580.55</v>
      </c>
      <c r="G470" s="20" t="n">
        <v>0.535656</v>
      </c>
      <c r="H470" t="inlineStr">
        <is>
          <t>A</t>
        </is>
      </c>
      <c r="I470" t="inlineStr">
        <is>
          <t>Alto</t>
        </is>
      </c>
      <c r="J470" s="17" t="inlineStr">
        <is>
          <t>A-Alto</t>
        </is>
      </c>
      <c r="K470" t="inlineStr">
        <is>
          <t>ESTRELLA — proteger precio, asegurar stock, empujar en pauta</t>
        </is>
      </c>
    </row>
    <row r="471">
      <c r="A471" t="inlineStr">
        <is>
          <t>10140033</t>
        </is>
      </c>
      <c r="B471" t="inlineStr">
        <is>
          <t>TUBO ESTRUCT. CUADRADO 3X3 1.50MM NEGRO</t>
        </is>
      </c>
      <c r="C471" t="inlineStr">
        <is>
          <t>TUBERIA ESTRUCTURAL</t>
        </is>
      </c>
      <c r="D471" s="22" t="n">
        <v>100</v>
      </c>
      <c r="E471" s="19" t="n">
        <v>1174192.12</v>
      </c>
      <c r="F471" s="19" t="n">
        <v>212067.97</v>
      </c>
      <c r="G471" s="20" t="n">
        <v>0.180608</v>
      </c>
      <c r="H471" t="inlineStr">
        <is>
          <t>A</t>
        </is>
      </c>
      <c r="I471" t="inlineStr">
        <is>
          <t>Bajo</t>
        </is>
      </c>
      <c r="J471" s="17" t="inlineStr">
        <is>
          <t>A-Bajo</t>
        </is>
      </c>
      <c r="K471" t="inlineStr">
        <is>
          <t>REVISAR YA — alto volumen + margen flaco = plata en la mesa</t>
        </is>
      </c>
    </row>
    <row r="472">
      <c r="A472" t="inlineStr">
        <is>
          <t>351100300992237</t>
        </is>
      </c>
      <c r="B472" t="inlineStr">
        <is>
          <t>ACERO INOX COCINA GAS XL 5 QUEMADORES 75CM ACERO INOXIDABLE PAE-755GA 48316</t>
        </is>
      </c>
      <c r="C472" t="inlineStr">
        <is>
          <t>HERRAMIENTA ELECTRICA</t>
        </is>
      </c>
      <c r="D472" s="22" t="n">
        <v>16</v>
      </c>
      <c r="E472" s="19" t="n">
        <v>1172153.1</v>
      </c>
      <c r="F472" s="19" t="n">
        <v>370027.26</v>
      </c>
      <c r="G472" s="20" t="n">
        <v>0.315682</v>
      </c>
      <c r="H472" t="inlineStr">
        <is>
          <t>A</t>
        </is>
      </c>
      <c r="I472" t="inlineStr">
        <is>
          <t>Medio</t>
        </is>
      </c>
      <c r="J472" s="17" t="inlineStr">
        <is>
          <t>A-Medio</t>
        </is>
      </c>
      <c r="K472" t="inlineStr">
        <is>
          <t>VACA LECHERA — buscar +2-3 puntos de margen sin perder volumen</t>
        </is>
      </c>
    </row>
    <row r="473">
      <c r="A473" t="inlineStr">
        <is>
          <t>351100300992917</t>
        </is>
      </c>
      <c r="B473" t="inlineStr">
        <is>
          <t>PANEL PVC FLAT NAMASTE CIELOS Y PAREDES 30CM X 2.90M X 8MM 10 CANALES 2121</t>
        </is>
      </c>
      <c r="C473" t="inlineStr">
        <is>
          <t>PANEL ACANALADO INTERIOR</t>
        </is>
      </c>
      <c r="D473" s="22" t="n">
        <v>273</v>
      </c>
      <c r="E473" s="19" t="n">
        <v>1171725.66</v>
      </c>
      <c r="F473" s="19" t="n">
        <v>655755.66</v>
      </c>
      <c r="G473" s="20" t="n">
        <v>0.559649</v>
      </c>
      <c r="H473" t="inlineStr">
        <is>
          <t>A</t>
        </is>
      </c>
      <c r="I473" t="inlineStr">
        <is>
          <t>Alto</t>
        </is>
      </c>
      <c r="J473" s="17" t="inlineStr">
        <is>
          <t>A-Alto</t>
        </is>
      </c>
      <c r="K473" t="inlineStr">
        <is>
          <t>ESTRELLA — proteger precio, asegurar stock, empujar en pauta</t>
        </is>
      </c>
    </row>
    <row r="474">
      <c r="A474" t="inlineStr">
        <is>
          <t>221</t>
        </is>
      </c>
      <c r="B474" t="inlineStr">
        <is>
          <t>LAUREL 1X3 EN VARAS</t>
        </is>
      </c>
      <c r="C474" t="inlineStr">
        <is>
          <t>LAUREL</t>
        </is>
      </c>
      <c r="D474" s="22" t="n">
        <v>1519</v>
      </c>
      <c r="E474" s="19" t="n">
        <v>1169344.02</v>
      </c>
      <c r="F474" s="19" t="n">
        <v>333094.02</v>
      </c>
      <c r="G474" s="20" t="n">
        <v>0.284855</v>
      </c>
      <c r="H474" t="inlineStr">
        <is>
          <t>A</t>
        </is>
      </c>
      <c r="I474" t="inlineStr">
        <is>
          <t>Bajo</t>
        </is>
      </c>
      <c r="J474" s="17" t="inlineStr">
        <is>
          <t>A-Bajo</t>
        </is>
      </c>
      <c r="K474" t="inlineStr">
        <is>
          <t>REVISAR YA — alto volumen + margen flaco = plata en la mesa</t>
        </is>
      </c>
    </row>
    <row r="475">
      <c r="A475" t="inlineStr">
        <is>
          <t>351100300991948</t>
        </is>
      </c>
      <c r="B475" t="inlineStr">
        <is>
          <t>$$ REMOVEDOR E INHIBIDOR DE HONGOS TRANSPARENTE MATE SHERWIN</t>
        </is>
      </c>
      <c r="C475" t="inlineStr">
        <is>
          <t>PINTURAS Y SELLADORES</t>
        </is>
      </c>
      <c r="D475" s="22" t="n">
        <v>147</v>
      </c>
      <c r="E475" s="19" t="n">
        <v>1165210.71</v>
      </c>
      <c r="F475" s="19" t="n">
        <v>385166.97</v>
      </c>
      <c r="G475" s="20" t="n">
        <v>0.330556</v>
      </c>
      <c r="H475" t="inlineStr">
        <is>
          <t>A</t>
        </is>
      </c>
      <c r="I475" t="inlineStr">
        <is>
          <t>Medio</t>
        </is>
      </c>
      <c r="J475" s="17" t="inlineStr">
        <is>
          <t>A-Medio</t>
        </is>
      </c>
      <c r="K475" t="inlineStr">
        <is>
          <t>VACA LECHERA — buscar +2-3 puntos de margen sin perder volumen</t>
        </is>
      </c>
    </row>
    <row r="476">
      <c r="A476" t="inlineStr">
        <is>
          <t>1047</t>
        </is>
      </c>
      <c r="B476" t="inlineStr">
        <is>
          <t>CABLE 12 BLANCO POR CAJA</t>
        </is>
      </c>
      <c r="C476" t="inlineStr">
        <is>
          <t>ACCESORIOS ELECTRICOS Y CABLES</t>
        </is>
      </c>
      <c r="D476" s="22" t="n">
        <v>38</v>
      </c>
      <c r="E476" s="19" t="n">
        <v>1161996.97</v>
      </c>
      <c r="F476" s="19" t="n">
        <v>285483.57</v>
      </c>
      <c r="G476" s="20" t="n">
        <v>0.245684</v>
      </c>
      <c r="H476" t="inlineStr">
        <is>
          <t>A</t>
        </is>
      </c>
      <c r="I476" t="inlineStr">
        <is>
          <t>Bajo</t>
        </is>
      </c>
      <c r="J476" s="17" t="inlineStr">
        <is>
          <t>A-Bajo</t>
        </is>
      </c>
      <c r="K476" t="inlineStr">
        <is>
          <t>REVISAR YA — alto volumen + margen flaco = plata en la mesa</t>
        </is>
      </c>
    </row>
    <row r="477">
      <c r="A477" t="inlineStr">
        <is>
          <t>742590570</t>
        </is>
      </c>
      <c r="B477" t="inlineStr">
        <is>
          <t>LORENZETTI DUCHA ACQUA DUO NEGRO CROMO CROMO 5500W</t>
        </is>
      </c>
      <c r="C477" t="inlineStr">
        <is>
          <t>ACCESORIOS ELECTRICOS Y CABLES</t>
        </is>
      </c>
      <c r="D477" s="22" t="n">
        <v>11</v>
      </c>
      <c r="E477" s="19" t="n">
        <v>1159673.64</v>
      </c>
      <c r="F477" s="19" t="n">
        <v>247894.44</v>
      </c>
      <c r="G477" s="20" t="n">
        <v>0.213762</v>
      </c>
      <c r="H477" t="inlineStr">
        <is>
          <t>A</t>
        </is>
      </c>
      <c r="I477" t="inlineStr">
        <is>
          <t>Bajo</t>
        </is>
      </c>
      <c r="J477" s="17" t="inlineStr">
        <is>
          <t>A-Bajo</t>
        </is>
      </c>
      <c r="K477" t="inlineStr">
        <is>
          <t>REVISAR YA — alto volumen + margen flaco = plata en la mesa</t>
        </is>
      </c>
    </row>
    <row r="478">
      <c r="A478" t="inlineStr">
        <is>
          <t>5269</t>
        </is>
      </c>
      <c r="B478" t="inlineStr">
        <is>
          <t>POLICELULAR CRISTAL 1.22 X 2.44</t>
        </is>
      </c>
      <c r="C478" t="inlineStr">
        <is>
          <t>LAMINAS Y PERFILERIA LIVIANA</t>
        </is>
      </c>
      <c r="D478" s="22" t="n">
        <v>60</v>
      </c>
      <c r="E478" s="19" t="n">
        <v>1158057.26</v>
      </c>
      <c r="F478" s="19" t="n">
        <v>377518.77</v>
      </c>
      <c r="G478" s="20" t="n">
        <v>0.325993</v>
      </c>
      <c r="H478" t="inlineStr">
        <is>
          <t>A</t>
        </is>
      </c>
      <c r="I478" t="inlineStr">
        <is>
          <t>Medio</t>
        </is>
      </c>
      <c r="J478" s="17" t="inlineStr">
        <is>
          <t>A-Medio</t>
        </is>
      </c>
      <c r="K478" t="inlineStr">
        <is>
          <t>VACA LECHERA — buscar +2-3 puntos de margen sin perder volumen</t>
        </is>
      </c>
    </row>
    <row r="479">
      <c r="A479" t="inlineStr">
        <is>
          <t>5393</t>
        </is>
      </c>
      <c r="B479" t="inlineStr">
        <is>
          <t>ZINC #26 LEGITIMO 2.44 0.45MM</t>
        </is>
      </c>
      <c r="C479" t="inlineStr">
        <is>
          <t>TUBERIA INDUSTRIAL, HIERROS PLANOS Y CORRUGADOS</t>
        </is>
      </c>
      <c r="D479" s="22" t="n">
        <v>195</v>
      </c>
      <c r="E479" s="19" t="n">
        <v>1152625.45</v>
      </c>
      <c r="F479" s="19" t="n">
        <v>246105.45</v>
      </c>
      <c r="G479" s="20" t="n">
        <v>0.213517</v>
      </c>
      <c r="H479" t="inlineStr">
        <is>
          <t>A</t>
        </is>
      </c>
      <c r="I479" t="inlineStr">
        <is>
          <t>Bajo</t>
        </is>
      </c>
      <c r="J479" s="17" t="inlineStr">
        <is>
          <t>A-Bajo</t>
        </is>
      </c>
      <c r="K479" t="inlineStr">
        <is>
          <t>REVISAR YA — alto volumen + margen flaco = plata en la mesa</t>
        </is>
      </c>
    </row>
    <row r="480">
      <c r="A480" t="inlineStr">
        <is>
          <t>351100300991728</t>
        </is>
      </c>
      <c r="B480" t="inlineStr">
        <is>
          <t>DIAMOND ESPEJO LED ZT-HK-M-1019-68  60 X 80CM</t>
        </is>
      </c>
      <c r="C480" t="inlineStr">
        <is>
          <t>IMPORTACION LOZA</t>
        </is>
      </c>
      <c r="D480" s="22" t="n">
        <v>43</v>
      </c>
      <c r="E480" s="19" t="n">
        <v>1145655.98</v>
      </c>
      <c r="F480" s="19" t="n">
        <v>431217.88</v>
      </c>
      <c r="G480" s="20" t="n">
        <v>0.376394</v>
      </c>
      <c r="H480" t="inlineStr">
        <is>
          <t>A</t>
        </is>
      </c>
      <c r="I480" t="inlineStr">
        <is>
          <t>Medio</t>
        </is>
      </c>
      <c r="J480" s="17" t="inlineStr">
        <is>
          <t>A-Medio</t>
        </is>
      </c>
      <c r="K480" t="inlineStr">
        <is>
          <t>VACA LECHERA — buscar +2-3 puntos de margen sin perder volumen</t>
        </is>
      </c>
    </row>
    <row r="481">
      <c r="A481" t="inlineStr">
        <is>
          <t>351100300991920</t>
        </is>
      </c>
      <c r="B481" t="inlineStr">
        <is>
          <t>PANEL EXTERIOR ACANALADO WPC ABEDUL 22CM X 2.90M DE079</t>
        </is>
      </c>
      <c r="C481" t="inlineStr">
        <is>
          <t>SIN CATEGORIA</t>
        </is>
      </c>
      <c r="D481" s="22" t="n">
        <v>85</v>
      </c>
      <c r="E481" s="19" t="n">
        <v>1140495.57</v>
      </c>
      <c r="F481" s="19" t="n">
        <v>293256.08</v>
      </c>
      <c r="G481" s="20" t="n">
        <v>0.25713</v>
      </c>
      <c r="H481" t="inlineStr">
        <is>
          <t>A</t>
        </is>
      </c>
      <c r="I481" t="inlineStr">
        <is>
          <t>Bajo</t>
        </is>
      </c>
      <c r="J481" s="17" t="inlineStr">
        <is>
          <t>A-Bajo</t>
        </is>
      </c>
      <c r="K481" t="inlineStr">
        <is>
          <t>REVISAR YA — alto volumen + margen flaco = plata en la mesa</t>
        </is>
      </c>
    </row>
    <row r="482">
      <c r="A482" t="inlineStr">
        <is>
          <t>6992872</t>
        </is>
      </c>
      <c r="B482" t="inlineStr">
        <is>
          <t>RODAPIE PS OTTAWA 10CM X 2.40M TJ05A-10-10</t>
        </is>
      </c>
      <c r="C482" t="inlineStr">
        <is>
          <t>IMPORTACION PISO SPC</t>
        </is>
      </c>
      <c r="D482" s="22" t="n">
        <v>345</v>
      </c>
      <c r="E482" s="19" t="n">
        <v>1138373.89</v>
      </c>
      <c r="F482" s="19" t="n">
        <v>682310.01</v>
      </c>
      <c r="G482" s="20" t="n">
        <v>0.599373</v>
      </c>
      <c r="H482" t="inlineStr">
        <is>
          <t>A</t>
        </is>
      </c>
      <c r="I482" t="inlineStr">
        <is>
          <t>Alto</t>
        </is>
      </c>
      <c r="J482" s="17" t="inlineStr">
        <is>
          <t>A-Alto</t>
        </is>
      </c>
      <c r="K482" t="inlineStr">
        <is>
          <t>ESTRELLA — proteger precio, asegurar stock, empujar en pauta</t>
        </is>
      </c>
    </row>
    <row r="483">
      <c r="A483" t="inlineStr">
        <is>
          <t>351100300991865</t>
        </is>
      </c>
      <c r="B483" t="inlineStr">
        <is>
          <t>PISO LAMINADO SPC PF01 MADERA ROJIZA CAJA 2.19M2  122X18 10 PIEZAS X CAJA</t>
        </is>
      </c>
      <c r="C483" t="inlineStr">
        <is>
          <t>SIN CATEGORIA</t>
        </is>
      </c>
      <c r="D483" s="22" t="n">
        <v>62</v>
      </c>
      <c r="E483" s="19" t="n">
        <v>1134362.83</v>
      </c>
      <c r="F483" s="19" t="n">
        <v>204257.43</v>
      </c>
      <c r="G483" s="20" t="n">
        <v>0.180064</v>
      </c>
      <c r="H483" t="inlineStr">
        <is>
          <t>A</t>
        </is>
      </c>
      <c r="I483" t="inlineStr">
        <is>
          <t>Bajo</t>
        </is>
      </c>
      <c r="J483" s="17" t="inlineStr">
        <is>
          <t>A-Bajo</t>
        </is>
      </c>
      <c r="K483" t="inlineStr">
        <is>
          <t>REVISAR YA — alto volumen + margen flaco = plata en la mesa</t>
        </is>
      </c>
    </row>
    <row r="484">
      <c r="A484" t="inlineStr">
        <is>
          <t>5329</t>
        </is>
      </c>
      <c r="B484" t="inlineStr">
        <is>
          <t>POLICELULAR BRONCE 122 X 244</t>
        </is>
      </c>
      <c r="C484" t="inlineStr">
        <is>
          <t>LAMINAS Y PERFILERIA LIVIANA</t>
        </is>
      </c>
      <c r="D484" s="22" t="n">
        <v>60</v>
      </c>
      <c r="E484" s="19" t="n">
        <v>1133861.44</v>
      </c>
      <c r="F484" s="19" t="n">
        <v>356489.41</v>
      </c>
      <c r="G484" s="20" t="n">
        <v>0.314403</v>
      </c>
      <c r="H484" t="inlineStr">
        <is>
          <t>A</t>
        </is>
      </c>
      <c r="I484" t="inlineStr">
        <is>
          <t>Medio</t>
        </is>
      </c>
      <c r="J484" s="17" t="inlineStr">
        <is>
          <t>A-Medio</t>
        </is>
      </c>
      <c r="K484" t="inlineStr">
        <is>
          <t>VACA LECHERA — buscar +2-3 puntos de margen sin perder volumen</t>
        </is>
      </c>
    </row>
    <row r="485">
      <c r="A485" t="inlineStr">
        <is>
          <t>351100300992287</t>
        </is>
      </c>
      <c r="B485" t="inlineStr">
        <is>
          <t>PERFIL UNION  5MM NIQUEL LAMINA BAMBU DE128</t>
        </is>
      </c>
      <c r="C485" t="inlineStr">
        <is>
          <t>IMPORTACION LAMINA PVC, BAMBU, ACC</t>
        </is>
      </c>
      <c r="D485" s="22" t="n">
        <v>392</v>
      </c>
      <c r="E485" s="19" t="n">
        <v>1131674.34</v>
      </c>
      <c r="F485" s="19" t="n">
        <v>861673.9</v>
      </c>
      <c r="G485" s="20" t="n">
        <v>0.761415</v>
      </c>
      <c r="H485" t="inlineStr">
        <is>
          <t>A</t>
        </is>
      </c>
      <c r="I485" t="inlineStr">
        <is>
          <t>Alto</t>
        </is>
      </c>
      <c r="J485" s="17" t="inlineStr">
        <is>
          <t>A-Alto</t>
        </is>
      </c>
      <c r="K485" t="inlineStr">
        <is>
          <t>ESTRELLA — proteger precio, asegurar stock, empujar en pauta</t>
        </is>
      </c>
    </row>
    <row r="486">
      <c r="A486" t="inlineStr">
        <is>
          <t>14100033</t>
        </is>
      </c>
      <c r="B486" t="inlineStr">
        <is>
          <t>PUERTA PINO 95 X 210 CM</t>
        </is>
      </c>
      <c r="C486" t="inlineStr">
        <is>
          <t>PUERTAS</t>
        </is>
      </c>
      <c r="D486" s="22" t="n">
        <v>39</v>
      </c>
      <c r="E486" s="19" t="n">
        <v>1129496.33</v>
      </c>
      <c r="F486" s="19" t="n">
        <v>223041.11</v>
      </c>
      <c r="G486" s="20" t="n">
        <v>0.19747</v>
      </c>
      <c r="H486" t="inlineStr">
        <is>
          <t>A</t>
        </is>
      </c>
      <c r="I486" t="inlineStr">
        <is>
          <t>Bajo</t>
        </is>
      </c>
      <c r="J486" s="17" t="inlineStr">
        <is>
          <t>A-Bajo</t>
        </is>
      </c>
      <c r="K486" t="inlineStr">
        <is>
          <t>REVISAR YA — alto volumen + margen flaco = plata en la mesa</t>
        </is>
      </c>
    </row>
    <row r="487">
      <c r="A487" t="inlineStr">
        <is>
          <t>351100300992668</t>
        </is>
      </c>
      <c r="B487" t="inlineStr">
        <is>
          <t xml:space="preserve">LAMINA NUEVA TEC XL GRIS NEGRO CEPILLADO MTX23-65 1.22 X. 2.80M 5MM MATE FIBRA BAMBU CARBON PVC </t>
        </is>
      </c>
      <c r="C487" t="inlineStr">
        <is>
          <t>IMPORTACION LAMINA PVC, BAMBU, ACC</t>
        </is>
      </c>
      <c r="D487" s="22" t="n">
        <v>73</v>
      </c>
      <c r="E487" s="19" t="n">
        <v>1128827.43</v>
      </c>
      <c r="F487" s="19" t="n">
        <v>565960.25</v>
      </c>
      <c r="G487" s="20" t="n">
        <v>0.50137</v>
      </c>
      <c r="H487" t="inlineStr">
        <is>
          <t>A</t>
        </is>
      </c>
      <c r="I487" t="inlineStr">
        <is>
          <t>Alto</t>
        </is>
      </c>
      <c r="J487" s="17" t="inlineStr">
        <is>
          <t>A-Alto</t>
        </is>
      </c>
      <c r="K487" t="inlineStr">
        <is>
          <t>ESTRELLA — proteger precio, asegurar stock, empujar en pauta</t>
        </is>
      </c>
    </row>
    <row r="488">
      <c r="A488" t="inlineStr">
        <is>
          <t>4038</t>
        </is>
      </c>
      <c r="B488" t="inlineStr">
        <is>
          <t>TOTAL DISCO METAL 9 CORTE FINO</t>
        </is>
      </c>
      <c r="C488" t="inlineStr">
        <is>
          <t>FERRETERIA GENERAL</t>
        </is>
      </c>
      <c r="D488" s="22" t="n">
        <v>643</v>
      </c>
      <c r="E488" s="19" t="n">
        <v>1127548.86</v>
      </c>
      <c r="F488" s="19" t="n">
        <v>754298.49</v>
      </c>
      <c r="G488" s="20" t="n">
        <v>0.668972</v>
      </c>
      <c r="H488" t="inlineStr">
        <is>
          <t>A</t>
        </is>
      </c>
      <c r="I488" t="inlineStr">
        <is>
          <t>Alto</t>
        </is>
      </c>
      <c r="J488" s="17" t="inlineStr">
        <is>
          <t>A-Alto</t>
        </is>
      </c>
      <c r="K488" t="inlineStr">
        <is>
          <t>ESTRELLA — proteger precio, asegurar stock, empujar en pauta</t>
        </is>
      </c>
    </row>
    <row r="489">
      <c r="A489" t="inlineStr">
        <is>
          <t>351100300990101</t>
        </is>
      </c>
      <c r="B489" t="inlineStr">
        <is>
          <t>SUR REVESTIMIENTO INTERIOR 15KG</t>
        </is>
      </c>
      <c r="C489" t="inlineStr">
        <is>
          <t>PINTURAS Y SELLADORES</t>
        </is>
      </c>
      <c r="D489" s="22" t="n">
        <v>229</v>
      </c>
      <c r="E489" s="19" t="n">
        <v>1123969.47</v>
      </c>
      <c r="F489" s="19" t="n">
        <v>424024.8</v>
      </c>
      <c r="G489" s="20" t="n">
        <v>0.377257</v>
      </c>
      <c r="H489" t="inlineStr">
        <is>
          <t>A</t>
        </is>
      </c>
      <c r="I489" t="inlineStr">
        <is>
          <t>Medio</t>
        </is>
      </c>
      <c r="J489" s="17" t="inlineStr">
        <is>
          <t>A-Medio</t>
        </is>
      </c>
      <c r="K489" t="inlineStr">
        <is>
          <t>VACA LECHERA — buscar +2-3 puntos de margen sin perder volumen</t>
        </is>
      </c>
    </row>
    <row r="490">
      <c r="A490" t="inlineStr">
        <is>
          <t>20160006</t>
        </is>
      </c>
      <c r="B490" t="inlineStr">
        <is>
          <t>PORCELANATO GRIS MARMOL ALTO RBILLO  LPY66015 60X60 CAJA 1.44M2</t>
        </is>
      </c>
      <c r="C490" t="inlineStr">
        <is>
          <t>PORCELANATO</t>
        </is>
      </c>
      <c r="D490" s="22" t="n">
        <v>139.5</v>
      </c>
      <c r="E490" s="19" t="n">
        <v>1123486.35</v>
      </c>
      <c r="F490" s="19" t="n">
        <v>234592.35</v>
      </c>
      <c r="G490" s="20" t="n">
        <v>0.208807</v>
      </c>
      <c r="H490" t="inlineStr">
        <is>
          <t>A</t>
        </is>
      </c>
      <c r="I490" t="inlineStr">
        <is>
          <t>Bajo</t>
        </is>
      </c>
      <c r="J490" s="17" t="inlineStr">
        <is>
          <t>A-Bajo</t>
        </is>
      </c>
      <c r="K490" t="inlineStr">
        <is>
          <t>REVISAR YA — alto volumen + margen flaco = plata en la mesa</t>
        </is>
      </c>
    </row>
    <row r="491">
      <c r="A491" t="inlineStr">
        <is>
          <t>977</t>
        </is>
      </c>
      <c r="B491" t="inlineStr">
        <is>
          <t>CODO 2 X 90</t>
        </is>
      </c>
      <c r="C491" t="inlineStr">
        <is>
          <t>TUBERIA PVC, CANOAS Y ACCESORIOS</t>
        </is>
      </c>
      <c r="D491" s="22" t="n">
        <v>1535</v>
      </c>
      <c r="E491" s="19" t="n">
        <v>1123016</v>
      </c>
      <c r="F491" s="19" t="n">
        <v>787329.9399999999</v>
      </c>
      <c r="G491" s="20" t="n">
        <v>0.7010850000000001</v>
      </c>
      <c r="H491" t="inlineStr">
        <is>
          <t>A</t>
        </is>
      </c>
      <c r="I491" t="inlineStr">
        <is>
          <t>Alto</t>
        </is>
      </c>
      <c r="J491" s="17" t="inlineStr">
        <is>
          <t>A-Alto</t>
        </is>
      </c>
      <c r="K491" t="inlineStr">
        <is>
          <t>ESTRELLA — proteger precio, asegurar stock, empujar en pauta</t>
        </is>
      </c>
    </row>
    <row r="492">
      <c r="A492" t="inlineStr">
        <is>
          <t>20140012</t>
        </is>
      </c>
      <c r="B492" t="inlineStr">
        <is>
          <t>CERAMICA ARIZONA CAFE 34X34 CAJA 2.15M2</t>
        </is>
      </c>
      <c r="C492" t="inlineStr">
        <is>
          <t>CERAMICA</t>
        </is>
      </c>
      <c r="D492" s="22" t="n">
        <v>204</v>
      </c>
      <c r="E492" s="19" t="n">
        <v>1117894.09</v>
      </c>
      <c r="F492" s="19" t="n">
        <v>226189.59</v>
      </c>
      <c r="G492" s="20" t="n">
        <v>0.202335</v>
      </c>
      <c r="H492" t="inlineStr">
        <is>
          <t>A</t>
        </is>
      </c>
      <c r="I492" t="inlineStr">
        <is>
          <t>Bajo</t>
        </is>
      </c>
      <c r="J492" s="17" t="inlineStr">
        <is>
          <t>A-Bajo</t>
        </is>
      </c>
      <c r="K492" t="inlineStr">
        <is>
          <t>REVISAR YA — alto volumen + margen flaco = plata en la mesa</t>
        </is>
      </c>
    </row>
    <row r="493">
      <c r="A493" t="inlineStr">
        <is>
          <t>111291</t>
        </is>
      </c>
      <c r="B493" t="inlineStr">
        <is>
          <t>LLAVE CONTROL 1/2 X 1/2 ESCUADRA E</t>
        </is>
      </c>
      <c r="C493" t="inlineStr">
        <is>
          <t>FERRETERIA GENERAL</t>
        </is>
      </c>
      <c r="D493" s="22" t="n">
        <v>409</v>
      </c>
      <c r="E493" s="19" t="n">
        <v>1114145.44</v>
      </c>
      <c r="F493" s="19" t="n">
        <v>325580.66</v>
      </c>
      <c r="G493" s="20" t="n">
        <v>0.292225</v>
      </c>
      <c r="H493" t="inlineStr">
        <is>
          <t>A</t>
        </is>
      </c>
      <c r="I493" t="inlineStr">
        <is>
          <t>Bajo</t>
        </is>
      </c>
      <c r="J493" s="17" t="inlineStr">
        <is>
          <t>A-Bajo</t>
        </is>
      </c>
      <c r="K493" t="inlineStr">
        <is>
          <t>REVISAR YA — alto volumen + margen flaco = plata en la mesa</t>
        </is>
      </c>
    </row>
    <row r="494">
      <c r="A494" t="inlineStr">
        <is>
          <t>351100300991136</t>
        </is>
      </c>
      <c r="B494" t="inlineStr">
        <is>
          <t>CABLE TSJ 2X12</t>
        </is>
      </c>
      <c r="C494" t="inlineStr">
        <is>
          <t>ACCESORIOS ELECTRICOS Y CABLES</t>
        </is>
      </c>
      <c r="D494" s="22" t="n">
        <v>1089</v>
      </c>
      <c r="E494" s="19" t="n">
        <v>1113805.67</v>
      </c>
      <c r="F494" s="19" t="n">
        <v>268440.15</v>
      </c>
      <c r="G494" s="20" t="n">
        <v>0.241012</v>
      </c>
      <c r="H494" t="inlineStr">
        <is>
          <t>A</t>
        </is>
      </c>
      <c r="I494" t="inlineStr">
        <is>
          <t>Bajo</t>
        </is>
      </c>
      <c r="J494" s="17" t="inlineStr">
        <is>
          <t>A-Bajo</t>
        </is>
      </c>
      <c r="K494" t="inlineStr">
        <is>
          <t>REVISAR YA — alto volumen + margen flaco = plata en la mesa</t>
        </is>
      </c>
    </row>
    <row r="495">
      <c r="A495" t="inlineStr">
        <is>
          <t>539</t>
        </is>
      </c>
      <c r="B495" t="inlineStr">
        <is>
          <t>PRECINTA FIBROLIT 30CM</t>
        </is>
      </c>
      <c r="C495" t="inlineStr">
        <is>
          <t>LAMINAS Y PERFILERIA LIVIANA</t>
        </is>
      </c>
      <c r="D495" s="22" t="n">
        <v>256</v>
      </c>
      <c r="E495" s="19" t="n">
        <v>1112211.46</v>
      </c>
      <c r="F495" s="19" t="n">
        <v>238032.71</v>
      </c>
      <c r="G495" s="20" t="n">
        <v>0.214017</v>
      </c>
      <c r="H495" t="inlineStr">
        <is>
          <t>A</t>
        </is>
      </c>
      <c r="I495" t="inlineStr">
        <is>
          <t>Bajo</t>
        </is>
      </c>
      <c r="J495" s="17" t="inlineStr">
        <is>
          <t>A-Bajo</t>
        </is>
      </c>
      <c r="K495" t="inlineStr">
        <is>
          <t>REVISAR YA — alto volumen + margen flaco = plata en la mesa</t>
        </is>
      </c>
    </row>
    <row r="496">
      <c r="A496" t="inlineStr">
        <is>
          <t>14100029</t>
        </is>
      </c>
      <c r="B496" t="inlineStr">
        <is>
          <t>PUERTA PINO 75 X 210 CM</t>
        </is>
      </c>
      <c r="C496" t="inlineStr">
        <is>
          <t>PUERTAS</t>
        </is>
      </c>
      <c r="D496" s="22" t="n">
        <v>38</v>
      </c>
      <c r="E496" s="19" t="n">
        <v>1110808.83</v>
      </c>
      <c r="F496" s="19" t="n">
        <v>256878.12</v>
      </c>
      <c r="G496" s="20" t="n">
        <v>0.231253</v>
      </c>
      <c r="H496" t="inlineStr">
        <is>
          <t>A</t>
        </is>
      </c>
      <c r="I496" t="inlineStr">
        <is>
          <t>Bajo</t>
        </is>
      </c>
      <c r="J496" s="17" t="inlineStr">
        <is>
          <t>A-Bajo</t>
        </is>
      </c>
      <c r="K496" t="inlineStr">
        <is>
          <t>REVISAR YA — alto volumen + margen flaco = plata en la mesa</t>
        </is>
      </c>
    </row>
    <row r="497">
      <c r="A497" t="inlineStr">
        <is>
          <t>351100300992770</t>
        </is>
      </c>
      <c r="B497" t="inlineStr">
        <is>
          <t>HURACAN COMBO MUEBLE MARRON + LAVATORIO + GRIFERIA + DESAGUE 45CM X 45CM X 78CM</t>
        </is>
      </c>
      <c r="C497" t="inlineStr">
        <is>
          <t>LOZA SANITARIA</t>
        </is>
      </c>
      <c r="D497" s="22" t="n">
        <v>15</v>
      </c>
      <c r="E497" s="19" t="n">
        <v>1110619.47</v>
      </c>
      <c r="F497" s="19" t="n">
        <v>442116.49</v>
      </c>
      <c r="G497" s="20" t="n">
        <v>0.398081</v>
      </c>
      <c r="H497" t="inlineStr">
        <is>
          <t>A</t>
        </is>
      </c>
      <c r="I497" t="inlineStr">
        <is>
          <t>Medio</t>
        </is>
      </c>
      <c r="J497" s="17" t="inlineStr">
        <is>
          <t>A-Medio</t>
        </is>
      </c>
      <c r="K497" t="inlineStr">
        <is>
          <t>VACA LECHERA — buscar +2-3 puntos de margen sin perder volumen</t>
        </is>
      </c>
    </row>
    <row r="498">
      <c r="A498" t="inlineStr">
        <is>
          <t>23</t>
        </is>
      </c>
      <c r="B498" t="inlineStr">
        <is>
          <t>PINO 1x6 3.20MTS (19x138mm)</t>
        </is>
      </c>
      <c r="C498" t="inlineStr">
        <is>
          <t>PINO</t>
        </is>
      </c>
      <c r="D498" s="22" t="n">
        <v>324</v>
      </c>
      <c r="E498" s="19" t="n">
        <v>1109399.2</v>
      </c>
      <c r="F498" s="19" t="n">
        <v>323934.86</v>
      </c>
      <c r="G498" s="20" t="n">
        <v>0.291991</v>
      </c>
      <c r="H498" t="inlineStr">
        <is>
          <t>A</t>
        </is>
      </c>
      <c r="I498" t="inlineStr">
        <is>
          <t>Bajo</t>
        </is>
      </c>
      <c r="J498" s="17" t="inlineStr">
        <is>
          <t>A-Bajo</t>
        </is>
      </c>
      <c r="K498" t="inlineStr">
        <is>
          <t>REVISAR YA — alto volumen + margen flaco = plata en la mesa</t>
        </is>
      </c>
    </row>
    <row r="499">
      <c r="A499" t="inlineStr">
        <is>
          <t>351100300992238</t>
        </is>
      </c>
      <c r="B499" t="inlineStr">
        <is>
          <t>ACERO INOX COCINA GAS TOP  6 QUEMADORES 90CM ACERO INOXIDABLE PAE-906GA</t>
        </is>
      </c>
      <c r="C499" t="inlineStr">
        <is>
          <t>HERRAMIENTA ELECTRICA</t>
        </is>
      </c>
      <c r="D499" s="22" t="n">
        <v>13</v>
      </c>
      <c r="E499" s="19" t="n">
        <v>1109151.35</v>
      </c>
      <c r="F499" s="19" t="n">
        <v>369853.39</v>
      </c>
      <c r="G499" s="20" t="n">
        <v>0.333456</v>
      </c>
      <c r="H499" t="inlineStr">
        <is>
          <t>A</t>
        </is>
      </c>
      <c r="I499" t="inlineStr">
        <is>
          <t>Medio</t>
        </is>
      </c>
      <c r="J499" s="17" t="inlineStr">
        <is>
          <t>A-Medio</t>
        </is>
      </c>
      <c r="K499" t="inlineStr">
        <is>
          <t>VACA LECHERA — buscar +2-3 puntos de margen sin perder volumen</t>
        </is>
      </c>
    </row>
    <row r="500">
      <c r="A500" t="inlineStr">
        <is>
          <t>14100003</t>
        </is>
      </c>
      <c r="B500" t="inlineStr">
        <is>
          <t>PUERTA BLANCA INTERNA 6 TABLEROS 70 X 210 CM</t>
        </is>
      </c>
      <c r="C500" t="inlineStr">
        <is>
          <t>PUERTAS</t>
        </is>
      </c>
      <c r="D500" s="22" t="n">
        <v>68</v>
      </c>
      <c r="E500" s="19" t="n">
        <v>1105907.6</v>
      </c>
      <c r="F500" s="19" t="n">
        <v>246843.59</v>
      </c>
      <c r="G500" s="20" t="n">
        <v>0.223205</v>
      </c>
      <c r="H500" t="inlineStr">
        <is>
          <t>A</t>
        </is>
      </c>
      <c r="I500" t="inlineStr">
        <is>
          <t>Bajo</t>
        </is>
      </c>
      <c r="J500" s="17" t="inlineStr">
        <is>
          <t>A-Bajo</t>
        </is>
      </c>
      <c r="K500" t="inlineStr">
        <is>
          <t>REVISAR YA — alto volumen + margen flaco = plata en la mesa</t>
        </is>
      </c>
    </row>
    <row r="501">
      <c r="A501" t="inlineStr">
        <is>
          <t>7455777</t>
        </is>
      </c>
      <c r="B501" t="inlineStr">
        <is>
          <t>LAMINA NUEVA TEC MAGNATE MATE KSJ243308 1.22 X. 2.44M 5MM FIBRA BAMBU CARBON PVC IMITACION</t>
        </is>
      </c>
      <c r="C501" t="inlineStr">
        <is>
          <t>IMPORTACION LAMINA PVC, BAMBU, ACC</t>
        </is>
      </c>
      <c r="D501" s="22" t="n">
        <v>63</v>
      </c>
      <c r="E501" s="19" t="n">
        <v>1103129.2</v>
      </c>
      <c r="F501" s="19" t="n">
        <v>642209.73</v>
      </c>
      <c r="G501" s="20" t="n">
        <v>0.582171</v>
      </c>
      <c r="H501" t="inlineStr">
        <is>
          <t>A</t>
        </is>
      </c>
      <c r="I501" t="inlineStr">
        <is>
          <t>Alto</t>
        </is>
      </c>
      <c r="J501" s="17" t="inlineStr">
        <is>
          <t>A-Alto</t>
        </is>
      </c>
      <c r="K501" t="inlineStr">
        <is>
          <t>ESTRELLA — proteger precio, asegurar stock, empujar en pauta</t>
        </is>
      </c>
    </row>
    <row r="502">
      <c r="A502" t="inlineStr">
        <is>
          <t>PINT-AN-0012</t>
        </is>
      </c>
      <c r="B502" t="inlineStr">
        <is>
          <t>LANCO ANTI. POLIURETANO VERDE CUBETA MM96-2</t>
        </is>
      </c>
      <c r="C502" t="inlineStr">
        <is>
          <t>ANTICORROSIVOS Y BASE ACEITE</t>
        </is>
      </c>
      <c r="D502" s="22" t="n">
        <v>14</v>
      </c>
      <c r="E502" s="19" t="n">
        <v>1101238.94</v>
      </c>
      <c r="F502" s="19" t="n">
        <v>373054.54</v>
      </c>
      <c r="G502" s="20" t="n">
        <v>0.338759</v>
      </c>
      <c r="H502" t="inlineStr">
        <is>
          <t>A</t>
        </is>
      </c>
      <c r="I502" t="inlineStr">
        <is>
          <t>Medio</t>
        </is>
      </c>
      <c r="J502" s="17" t="inlineStr">
        <is>
          <t>A-Medio</t>
        </is>
      </c>
      <c r="K502" t="inlineStr">
        <is>
          <t>VACA LECHERA — buscar +2-3 puntos de margen sin perder volumen</t>
        </is>
      </c>
    </row>
    <row r="503">
      <c r="A503" t="inlineStr">
        <is>
          <t>20160015</t>
        </is>
      </c>
      <c r="B503" t="inlineStr">
        <is>
          <t>PORCELANATO BRILLANTE PUKY GRIS 60X60 CAJA 1.44M2 PY003</t>
        </is>
      </c>
      <c r="C503" t="inlineStr">
        <is>
          <t>PORCELANATO</t>
        </is>
      </c>
      <c r="D503" s="22" t="n">
        <v>132</v>
      </c>
      <c r="E503" s="19" t="n">
        <v>1099969.6</v>
      </c>
      <c r="F503" s="19" t="n">
        <v>274998.49</v>
      </c>
      <c r="G503" s="20" t="n">
        <v>0.250006</v>
      </c>
      <c r="H503" t="inlineStr">
        <is>
          <t>A</t>
        </is>
      </c>
      <c r="I503" t="inlineStr">
        <is>
          <t>Bajo</t>
        </is>
      </c>
      <c r="J503" s="17" t="inlineStr">
        <is>
          <t>A-Bajo</t>
        </is>
      </c>
      <c r="K503" t="inlineStr">
        <is>
          <t>REVISAR YA — alto volumen + margen flaco = plata en la mesa</t>
        </is>
      </c>
    </row>
    <row r="504">
      <c r="A504" t="inlineStr">
        <is>
          <t>10160005</t>
        </is>
      </c>
      <c r="B504" t="inlineStr">
        <is>
          <t>TUBO IND. CUADRADO 11/2X11/2 1.50MM GALVANIZADO</t>
        </is>
      </c>
      <c r="C504" t="inlineStr">
        <is>
          <t>TUBERIA INDUSTRIAL</t>
        </is>
      </c>
      <c r="D504" s="22" t="n">
        <v>175</v>
      </c>
      <c r="E504" s="19" t="n">
        <v>1099796</v>
      </c>
      <c r="F504" s="19" t="n">
        <v>211565.65</v>
      </c>
      <c r="G504" s="20" t="n">
        <v>0.192368</v>
      </c>
      <c r="H504" t="inlineStr">
        <is>
          <t>A</t>
        </is>
      </c>
      <c r="I504" t="inlineStr">
        <is>
          <t>Bajo</t>
        </is>
      </c>
      <c r="J504" s="17" t="inlineStr">
        <is>
          <t>A-Bajo</t>
        </is>
      </c>
      <c r="K504" t="inlineStr">
        <is>
          <t>REVISAR YA — alto volumen + margen flaco = plata en la mesa</t>
        </is>
      </c>
    </row>
    <row r="505">
      <c r="A505" t="inlineStr">
        <is>
          <t>351100300992205</t>
        </is>
      </c>
      <c r="B505" t="inlineStr">
        <is>
          <t>DUCHA BAÑO FF1106H EXPUESTA COLOR GRIS PLOMO FANG</t>
        </is>
      </c>
      <c r="C505" t="inlineStr">
        <is>
          <t>IMPORTACION GRIFERIA</t>
        </is>
      </c>
      <c r="D505" s="22" t="n">
        <v>18</v>
      </c>
      <c r="E505" s="19" t="n">
        <v>1098915.93</v>
      </c>
      <c r="F505" s="19" t="n">
        <v>737413.8</v>
      </c>
      <c r="G505" s="20" t="n">
        <v>0.671038</v>
      </c>
      <c r="H505" t="inlineStr">
        <is>
          <t>A</t>
        </is>
      </c>
      <c r="I505" t="inlineStr">
        <is>
          <t>Alto</t>
        </is>
      </c>
      <c r="J505" s="17" t="inlineStr">
        <is>
          <t>A-Alto</t>
        </is>
      </c>
      <c r="K505" t="inlineStr">
        <is>
          <t>ESTRELLA — proteger precio, asegurar stock, empujar en pauta</t>
        </is>
      </c>
    </row>
    <row r="506">
      <c r="A506" t="inlineStr">
        <is>
          <t>351100300992859</t>
        </is>
      </c>
      <c r="B506" t="inlineStr">
        <is>
          <t>DIAMOND INODORO PAME BLANCO SIFON OCULTO AHORRADOR DE AGUA S802</t>
        </is>
      </c>
      <c r="C506" t="inlineStr">
        <is>
          <t>IMPORTACION LOZA</t>
        </is>
      </c>
      <c r="D506" s="22" t="n">
        <v>15</v>
      </c>
      <c r="E506" s="19" t="n">
        <v>1097102.42</v>
      </c>
      <c r="F506" s="19" t="n">
        <v>550121.9300000001</v>
      </c>
      <c r="G506" s="20" t="n">
        <v>0.501432</v>
      </c>
      <c r="H506" t="inlineStr">
        <is>
          <t>A</t>
        </is>
      </c>
      <c r="I506" t="inlineStr">
        <is>
          <t>Alto</t>
        </is>
      </c>
      <c r="J506" s="17" t="inlineStr">
        <is>
          <t>A-Alto</t>
        </is>
      </c>
      <c r="K506" t="inlineStr">
        <is>
          <t>ESTRELLA — proteger precio, asegurar stock, empujar en pauta</t>
        </is>
      </c>
    </row>
    <row r="507">
      <c r="A507" t="inlineStr">
        <is>
          <t>684</t>
        </is>
      </c>
      <c r="B507" t="inlineStr">
        <is>
          <t>BROCHA 3 MASTER / BASIC</t>
        </is>
      </c>
      <c r="C507" t="inlineStr">
        <is>
          <t>FERRETERIA GENERAL</t>
        </is>
      </c>
      <c r="D507" s="22" t="n">
        <v>579</v>
      </c>
      <c r="E507" s="19" t="n">
        <v>1089661.41</v>
      </c>
      <c r="F507" s="19" t="n">
        <v>381100.44</v>
      </c>
      <c r="G507" s="20" t="n">
        <v>0.3497420000000001</v>
      </c>
      <c r="H507" t="inlineStr">
        <is>
          <t>A</t>
        </is>
      </c>
      <c r="I507" t="inlineStr">
        <is>
          <t>Medio</t>
        </is>
      </c>
      <c r="J507" s="17" t="inlineStr">
        <is>
          <t>A-Medio</t>
        </is>
      </c>
      <c r="K507" t="inlineStr">
        <is>
          <t>VACA LECHERA — buscar +2-3 puntos de margen sin perder volumen</t>
        </is>
      </c>
    </row>
    <row r="508">
      <c r="A508" t="inlineStr">
        <is>
          <t>7233</t>
        </is>
      </c>
      <c r="B508" t="inlineStr">
        <is>
          <t>STANLEY  JUEGO CARRITOS PORTON 450 LB   112185</t>
        </is>
      </c>
      <c r="C508" t="inlineStr">
        <is>
          <t>FERRETERIA GENERAL</t>
        </is>
      </c>
      <c r="D508" s="22" t="n">
        <v>89</v>
      </c>
      <c r="E508" s="19" t="n">
        <v>1088376.74</v>
      </c>
      <c r="F508" s="19" t="n">
        <v>269778.79</v>
      </c>
      <c r="G508" s="20" t="n">
        <v>0.247873</v>
      </c>
      <c r="H508" t="inlineStr">
        <is>
          <t>A</t>
        </is>
      </c>
      <c r="I508" t="inlineStr">
        <is>
          <t>Bajo</t>
        </is>
      </c>
      <c r="J508" s="17" t="inlineStr">
        <is>
          <t>A-Bajo</t>
        </is>
      </c>
      <c r="K508" t="inlineStr">
        <is>
          <t>REVISAR YA — alto volumen + margen flaco = plata en la mesa</t>
        </is>
      </c>
    </row>
    <row r="509">
      <c r="A509" t="inlineStr">
        <is>
          <t>351100300991808</t>
        </is>
      </c>
      <c r="B509" t="inlineStr">
        <is>
          <t>LUZ LED 250CM PARA PANEL ACANALADO</t>
        </is>
      </c>
      <c r="C509" t="inlineStr">
        <is>
          <t>PANEL ACANALADO INTERIOR</t>
        </is>
      </c>
      <c r="D509" s="22" t="n">
        <v>140</v>
      </c>
      <c r="E509" s="19" t="n">
        <v>1086283.94</v>
      </c>
      <c r="F509" s="19" t="n">
        <v>370577.34</v>
      </c>
      <c r="G509" s="20" t="n">
        <v>0.3411419999999999</v>
      </c>
      <c r="H509" t="inlineStr">
        <is>
          <t>A</t>
        </is>
      </c>
      <c r="I509" t="inlineStr">
        <is>
          <t>Medio</t>
        </is>
      </c>
      <c r="J509" s="17" t="inlineStr">
        <is>
          <t>A-Medio</t>
        </is>
      </c>
      <c r="K509" t="inlineStr">
        <is>
          <t>VACA LECHERA — buscar +2-3 puntos de margen sin perder volumen</t>
        </is>
      </c>
    </row>
    <row r="510">
      <c r="A510" t="inlineStr">
        <is>
          <t>PINT-PA-0044</t>
        </is>
      </c>
      <c r="B510" t="inlineStr">
        <is>
          <t>LANCO SUPER COAT SATIN BLANCO CUBETA SC3730-2</t>
        </is>
      </c>
      <c r="C510" t="inlineStr">
        <is>
          <t>PINTURA ACRILICA</t>
        </is>
      </c>
      <c r="D510" s="22" t="n">
        <v>17</v>
      </c>
      <c r="E510" s="19" t="n">
        <v>1082467.19</v>
      </c>
      <c r="F510" s="19" t="n">
        <v>328238.44</v>
      </c>
      <c r="G510" s="20" t="n">
        <v>0.303232</v>
      </c>
      <c r="H510" t="inlineStr">
        <is>
          <t>A</t>
        </is>
      </c>
      <c r="I510" t="inlineStr">
        <is>
          <t>Medio</t>
        </is>
      </c>
      <c r="J510" s="17" t="inlineStr">
        <is>
          <t>A-Medio</t>
        </is>
      </c>
      <c r="K510" t="inlineStr">
        <is>
          <t>VACA LECHERA — buscar +2-3 puntos de margen sin perder volumen</t>
        </is>
      </c>
    </row>
    <row r="511">
      <c r="A511" t="inlineStr">
        <is>
          <t>351100300991448</t>
        </is>
      </c>
      <c r="B511" t="inlineStr">
        <is>
          <t>DIAMOND MUEBLE LAVATORIO ARES WHITE 2201B-50 AEREO 50CM X 36CM X45CM (NO INCLUYE GRIFERIA)</t>
        </is>
      </c>
      <c r="C511" t="inlineStr">
        <is>
          <t>IMPORTACION LOZA</t>
        </is>
      </c>
      <c r="D511" s="22" t="n">
        <v>18</v>
      </c>
      <c r="E511" s="19" t="n">
        <v>1082237.05</v>
      </c>
      <c r="F511" s="19" t="n">
        <v>627725.78</v>
      </c>
      <c r="G511" s="20" t="n">
        <v>0.580026</v>
      </c>
      <c r="H511" t="inlineStr">
        <is>
          <t>A</t>
        </is>
      </c>
      <c r="I511" t="inlineStr">
        <is>
          <t>Alto</t>
        </is>
      </c>
      <c r="J511" s="17" t="inlineStr">
        <is>
          <t>A-Alto</t>
        </is>
      </c>
      <c r="K511" t="inlineStr">
        <is>
          <t>ESTRELLA — proteger precio, asegurar stock, empujar en pauta</t>
        </is>
      </c>
    </row>
    <row r="512">
      <c r="A512" t="inlineStr">
        <is>
          <t>111166</t>
        </is>
      </c>
      <c r="B512" t="inlineStr">
        <is>
          <t>LLAVE CONTROL 1/2 X 1/2 RECTA GRACIELA Y ESMA 4327</t>
        </is>
      </c>
      <c r="C512" t="inlineStr">
        <is>
          <t>FERRETERIA GENERAL</t>
        </is>
      </c>
      <c r="D512" s="22" t="n">
        <v>311</v>
      </c>
      <c r="E512" s="19" t="n">
        <v>1081099.68</v>
      </c>
      <c r="F512" s="19" t="n">
        <v>475480.34</v>
      </c>
      <c r="G512" s="20" t="n">
        <v>0.439812</v>
      </c>
      <c r="H512" t="inlineStr">
        <is>
          <t>A</t>
        </is>
      </c>
      <c r="I512" t="inlineStr">
        <is>
          <t>Medio</t>
        </is>
      </c>
      <c r="J512" s="17" t="inlineStr">
        <is>
          <t>A-Medio</t>
        </is>
      </c>
      <c r="K512" t="inlineStr">
        <is>
          <t>VACA LECHERA — buscar +2-3 puntos de margen sin perder volumen</t>
        </is>
      </c>
    </row>
    <row r="513">
      <c r="A513" t="inlineStr">
        <is>
          <t>351100300992556</t>
        </is>
      </c>
      <c r="B513" t="inlineStr">
        <is>
          <t>PORCELANATO STORK GOLD HIGH GLOSSY  0.60X1.20 CAJA 1.44M2 2 PIEZAS POR CAJA</t>
        </is>
      </c>
      <c r="C513" t="inlineStr">
        <is>
          <t>PORCELANATO</t>
        </is>
      </c>
      <c r="D513" s="22" t="n">
        <v>99</v>
      </c>
      <c r="E513" s="19" t="n">
        <v>1078649.71</v>
      </c>
      <c r="F513" s="19" t="n">
        <v>254388.06</v>
      </c>
      <c r="G513" s="20" t="n">
        <v>0.235839</v>
      </c>
      <c r="H513" t="inlineStr">
        <is>
          <t>A</t>
        </is>
      </c>
      <c r="I513" t="inlineStr">
        <is>
          <t>Bajo</t>
        </is>
      </c>
      <c r="J513" s="17" t="inlineStr">
        <is>
          <t>A-Bajo</t>
        </is>
      </c>
      <c r="K513" t="inlineStr">
        <is>
          <t>REVISAR YA — alto volumen + margen flaco = plata en la mesa</t>
        </is>
      </c>
    </row>
    <row r="514">
      <c r="A514" t="inlineStr">
        <is>
          <t>60100026</t>
        </is>
      </c>
      <c r="B514" t="inlineStr">
        <is>
          <t>LAMPARA LED REDON. EMPOT. 700LM 12W 100-240V WELLMAX 2100322</t>
        </is>
      </c>
      <c r="C514" t="inlineStr">
        <is>
          <t>BOMBILLOS Y LAMPARAS</t>
        </is>
      </c>
      <c r="D514" s="22" t="n">
        <v>362</v>
      </c>
      <c r="E514" s="19" t="n">
        <v>1075362.76</v>
      </c>
      <c r="F514" s="19" t="n">
        <v>562675.21</v>
      </c>
      <c r="G514" s="20" t="n">
        <v>0.523242</v>
      </c>
      <c r="H514" t="inlineStr">
        <is>
          <t>A</t>
        </is>
      </c>
      <c r="I514" t="inlineStr">
        <is>
          <t>Alto</t>
        </is>
      </c>
      <c r="J514" s="17" t="inlineStr">
        <is>
          <t>A-Alto</t>
        </is>
      </c>
      <c r="K514" t="inlineStr">
        <is>
          <t>ESTRELLA — proteger precio, asegurar stock, empujar en pauta</t>
        </is>
      </c>
    </row>
    <row r="515">
      <c r="A515" t="inlineStr">
        <is>
          <t>991003</t>
        </is>
      </c>
      <c r="B515" t="inlineStr">
        <is>
          <t>LORENZETTI ACQUA DUO NEGRO MATE 5500W 750144</t>
        </is>
      </c>
      <c r="C515" t="inlineStr">
        <is>
          <t>FERRETERIA GENERAL</t>
        </is>
      </c>
      <c r="D515" s="22" t="n">
        <v>10</v>
      </c>
      <c r="E515" s="19" t="n">
        <v>1075104.76</v>
      </c>
      <c r="F515" s="19" t="n">
        <v>238891.96</v>
      </c>
      <c r="G515" s="20" t="n">
        <v>0.222203</v>
      </c>
      <c r="H515" t="inlineStr">
        <is>
          <t>A</t>
        </is>
      </c>
      <c r="I515" t="inlineStr">
        <is>
          <t>Bajo</t>
        </is>
      </c>
      <c r="J515" s="17" t="inlineStr">
        <is>
          <t>A-Bajo</t>
        </is>
      </c>
      <c r="K515" t="inlineStr">
        <is>
          <t>REVISAR YA — alto volumen + margen flaco = plata en la mesa</t>
        </is>
      </c>
    </row>
    <row r="516">
      <c r="A516" t="inlineStr">
        <is>
          <t>351100300992904</t>
        </is>
      </c>
      <c r="B516" t="inlineStr">
        <is>
          <t>PANEL ACANALADO GRIS PH024 16CM X 2.90M</t>
        </is>
      </c>
      <c r="C516" t="inlineStr">
        <is>
          <t>PANEL ACANALADO INTERIOR</t>
        </is>
      </c>
      <c r="D516" s="22" t="n">
        <v>270</v>
      </c>
      <c r="E516" s="19" t="n">
        <v>1073075.22</v>
      </c>
      <c r="F516" s="19" t="n">
        <v>437807.89</v>
      </c>
      <c r="G516" s="20" t="n">
        <v>0.407994</v>
      </c>
      <c r="H516" t="inlineStr">
        <is>
          <t>A</t>
        </is>
      </c>
      <c r="I516" t="inlineStr">
        <is>
          <t>Medio</t>
        </is>
      </c>
      <c r="J516" s="17" t="inlineStr">
        <is>
          <t>A-Medio</t>
        </is>
      </c>
      <c r="K516" t="inlineStr">
        <is>
          <t>VACA LECHERA — buscar +2-3 puntos de margen sin perder volumen</t>
        </is>
      </c>
    </row>
    <row r="517">
      <c r="A517" t="inlineStr">
        <is>
          <t>351100300990524</t>
        </is>
      </c>
      <c r="B517" t="inlineStr">
        <is>
          <t>ENERWIRE CABLE 12 BLANCO POR CAJA PROMO 4634001020100</t>
        </is>
      </c>
      <c r="C517" t="inlineStr">
        <is>
          <t>ACCESORIOS ELECTRICOS Y CABLES</t>
        </is>
      </c>
      <c r="D517" s="22" t="n">
        <v>58</v>
      </c>
      <c r="E517" s="19" t="n">
        <v>1072796.02</v>
      </c>
      <c r="F517" s="19" t="n">
        <v>315315.22</v>
      </c>
      <c r="G517" s="20" t="n">
        <v>0.293919</v>
      </c>
      <c r="H517" t="inlineStr">
        <is>
          <t>A</t>
        </is>
      </c>
      <c r="I517" t="inlineStr">
        <is>
          <t>Bajo</t>
        </is>
      </c>
      <c r="J517" s="17" t="inlineStr">
        <is>
          <t>A-Bajo</t>
        </is>
      </c>
      <c r="K517" t="inlineStr">
        <is>
          <t>REVISAR YA — alto volumen + margen flaco = plata en la mesa</t>
        </is>
      </c>
    </row>
    <row r="518">
      <c r="A518" t="inlineStr">
        <is>
          <t>30255</t>
        </is>
      </c>
      <c r="B518" t="inlineStr">
        <is>
          <t>CABLE 8 BLANCO</t>
        </is>
      </c>
      <c r="C518" t="inlineStr">
        <is>
          <t>ACCESORIOS ELECTRICOS Y CABLES</t>
        </is>
      </c>
      <c r="D518" s="22" t="n">
        <v>1209</v>
      </c>
      <c r="E518" s="19" t="n">
        <v>1070042.72</v>
      </c>
      <c r="F518" s="19" t="n">
        <v>258690.32</v>
      </c>
      <c r="G518" s="20" t="n">
        <v>0.241757</v>
      </c>
      <c r="H518" t="inlineStr">
        <is>
          <t>A</t>
        </is>
      </c>
      <c r="I518" t="inlineStr">
        <is>
          <t>Bajo</t>
        </is>
      </c>
      <c r="J518" s="17" t="inlineStr">
        <is>
          <t>A-Bajo</t>
        </is>
      </c>
      <c r="K518" t="inlineStr">
        <is>
          <t>REVISAR YA — alto volumen + margen flaco = plata en la mesa</t>
        </is>
      </c>
    </row>
    <row r="519">
      <c r="A519" t="inlineStr">
        <is>
          <t>351100300992471</t>
        </is>
      </c>
      <c r="B519" t="inlineStr">
        <is>
          <t>FREGADERO BARCELONA SATIN 50CM X 40CM X 20CM NO INCLUYE GRIFERIA</t>
        </is>
      </c>
      <c r="C519" t="inlineStr">
        <is>
          <t>IMPORTACION FREGADEROS</t>
        </is>
      </c>
      <c r="D519" s="22" t="n">
        <v>31</v>
      </c>
      <c r="E519" s="19" t="n">
        <v>1069711.53</v>
      </c>
      <c r="F519" s="19" t="n">
        <v>632210.74</v>
      </c>
      <c r="G519" s="20" t="n">
        <v>0.59101</v>
      </c>
      <c r="H519" t="inlineStr">
        <is>
          <t>A</t>
        </is>
      </c>
      <c r="I519" t="inlineStr">
        <is>
          <t>Alto</t>
        </is>
      </c>
      <c r="J519" s="17" t="inlineStr">
        <is>
          <t>A-Alto</t>
        </is>
      </c>
      <c r="K519" t="inlineStr">
        <is>
          <t>ESTRELLA — proteger precio, asegurar stock, empujar en pauta</t>
        </is>
      </c>
    </row>
    <row r="520">
      <c r="A520" t="inlineStr">
        <is>
          <t>351100300991716</t>
        </is>
      </c>
      <c r="B520" t="inlineStr">
        <is>
          <t>DIAMOND ZT-2210B-90 KHAKI MUEBLE LAVATORIO + ESPEJO AEREO 90X47X49CM ESPEJO 85X11X65</t>
        </is>
      </c>
      <c r="C520" t="inlineStr">
        <is>
          <t>SIN CATEGORIA</t>
        </is>
      </c>
      <c r="D520" s="22" t="n">
        <v>14</v>
      </c>
      <c r="E520" s="19" t="n">
        <v>1069366.13</v>
      </c>
      <c r="F520" s="19" t="n">
        <v>253056.1</v>
      </c>
      <c r="G520" s="20" t="n">
        <v>0.236641</v>
      </c>
      <c r="H520" t="inlineStr">
        <is>
          <t>A</t>
        </is>
      </c>
      <c r="I520" t="inlineStr">
        <is>
          <t>Bajo</t>
        </is>
      </c>
      <c r="J520" s="17" t="inlineStr">
        <is>
          <t>A-Bajo</t>
        </is>
      </c>
      <c r="K520" t="inlineStr">
        <is>
          <t>REVISAR YA — alto volumen + margen flaco = plata en la mesa</t>
        </is>
      </c>
    </row>
    <row r="521">
      <c r="A521" t="inlineStr">
        <is>
          <t>351100300992024</t>
        </is>
      </c>
      <c r="B521" t="inlineStr">
        <is>
          <t>LAVATORIO CON PEDESTAL ESQUINERO BLANCO 45cm x 45cm CORNIA LZ-0025</t>
        </is>
      </c>
      <c r="C521" t="inlineStr">
        <is>
          <t>LOZA SANITARIA</t>
        </is>
      </c>
      <c r="D521" s="22" t="n">
        <v>47</v>
      </c>
      <c r="E521" s="19" t="n">
        <v>1069101.77</v>
      </c>
      <c r="F521" s="19" t="n">
        <v>366787.72</v>
      </c>
      <c r="G521" s="20" t="n">
        <v>0.34308</v>
      </c>
      <c r="H521" t="inlineStr">
        <is>
          <t>A</t>
        </is>
      </c>
      <c r="I521" t="inlineStr">
        <is>
          <t>Medio</t>
        </is>
      </c>
      <c r="J521" s="17" t="inlineStr">
        <is>
          <t>A-Medio</t>
        </is>
      </c>
      <c r="K521" t="inlineStr">
        <is>
          <t>VACA LECHERA — buscar +2-3 puntos de margen sin perder volumen</t>
        </is>
      </c>
    </row>
    <row r="522">
      <c r="A522" t="inlineStr">
        <is>
          <t>351100300992277</t>
        </is>
      </c>
      <c r="B522" t="inlineStr">
        <is>
          <t>SIDING WPC PARA EXTERIOR 14CM X 2.90M WALNUT DE083.</t>
        </is>
      </c>
      <c r="C522" t="inlineStr">
        <is>
          <t>SIDING EXTERIOR WPC</t>
        </is>
      </c>
      <c r="D522" s="22" t="n">
        <v>146</v>
      </c>
      <c r="E522" s="19" t="n">
        <v>1068748</v>
      </c>
      <c r="F522" s="19" t="n">
        <v>281916</v>
      </c>
      <c r="G522" s="20" t="n">
        <v>0.263782</v>
      </c>
      <c r="H522" t="inlineStr">
        <is>
          <t>A</t>
        </is>
      </c>
      <c r="I522" t="inlineStr">
        <is>
          <t>Bajo</t>
        </is>
      </c>
      <c r="J522" s="17" t="inlineStr">
        <is>
          <t>A-Bajo</t>
        </is>
      </c>
      <c r="K522" t="inlineStr">
        <is>
          <t>REVISAR YA — alto volumen + margen flaco = plata en la mesa</t>
        </is>
      </c>
    </row>
    <row r="523">
      <c r="A523" t="inlineStr">
        <is>
          <t>PINT-AN-0004</t>
        </is>
      </c>
      <c r="B523" t="inlineStr">
        <is>
          <t>DUREX BASE AGUA NEGRO ANTICORROSIVO GALON DE737-4</t>
        </is>
      </c>
      <c r="C523" t="inlineStr">
        <is>
          <t>ANTICORROSIVOS Y BASE ACEITE</t>
        </is>
      </c>
      <c r="D523" s="22" t="n">
        <v>64</v>
      </c>
      <c r="E523" s="19" t="n">
        <v>1068746.69</v>
      </c>
      <c r="F523" s="19" t="n">
        <v>325795.44</v>
      </c>
      <c r="G523" s="20" t="n">
        <v>0.304839</v>
      </c>
      <c r="H523" t="inlineStr">
        <is>
          <t>A</t>
        </is>
      </c>
      <c r="I523" t="inlineStr">
        <is>
          <t>Medio</t>
        </is>
      </c>
      <c r="J523" s="17" t="inlineStr">
        <is>
          <t>A-Medio</t>
        </is>
      </c>
      <c r="K523" t="inlineStr">
        <is>
          <t>VACA LECHERA — buscar +2-3 puntos de margen sin perder volumen</t>
        </is>
      </c>
    </row>
    <row r="524">
      <c r="A524" t="inlineStr">
        <is>
          <t>351100300990700</t>
        </is>
      </c>
      <c r="B524" t="inlineStr">
        <is>
          <t>AGUILA PLATA NEGRO TOMA DOBLE 1009ABK</t>
        </is>
      </c>
      <c r="C524" t="inlineStr">
        <is>
          <t>ACCESORIOS ELECTRICOS Y CABLES</t>
        </is>
      </c>
      <c r="D524" s="22" t="n">
        <v>424</v>
      </c>
      <c r="E524" s="19" t="n">
        <v>1065520.4</v>
      </c>
      <c r="F524" s="19" t="n">
        <v>369981.5</v>
      </c>
      <c r="G524" s="20" t="n">
        <v>0.347231</v>
      </c>
      <c r="H524" t="inlineStr">
        <is>
          <t>A</t>
        </is>
      </c>
      <c r="I524" t="inlineStr">
        <is>
          <t>Medio</t>
        </is>
      </c>
      <c r="J524" s="17" t="inlineStr">
        <is>
          <t>A-Medio</t>
        </is>
      </c>
      <c r="K524" t="inlineStr">
        <is>
          <t>VACA LECHERA — buscar +2-3 puntos de margen sin perder volumen</t>
        </is>
      </c>
    </row>
    <row r="525">
      <c r="A525" t="inlineStr">
        <is>
          <t>351100300991211</t>
        </is>
      </c>
      <c r="B525" t="inlineStr">
        <is>
          <t>LAMINA PVC 9032 DIAMOND BLACK 1.22X2.44 3MM IMITACION PIEDRA NATURAL</t>
        </is>
      </c>
      <c r="C525" t="inlineStr">
        <is>
          <t>IMPORTACION LAMINA PVC, BAMBU, ACC</t>
        </is>
      </c>
      <c r="D525" s="22" t="n">
        <v>61</v>
      </c>
      <c r="E525" s="19" t="n">
        <v>1063745.61</v>
      </c>
      <c r="F525" s="19" t="n">
        <v>276598.28</v>
      </c>
      <c r="G525" s="20" t="n">
        <v>0.260023</v>
      </c>
      <c r="H525" t="inlineStr">
        <is>
          <t>A</t>
        </is>
      </c>
      <c r="I525" t="inlineStr">
        <is>
          <t>Bajo</t>
        </is>
      </c>
      <c r="J525" s="17" t="inlineStr">
        <is>
          <t>A-Bajo</t>
        </is>
      </c>
      <c r="K525" t="inlineStr">
        <is>
          <t>REVISAR YA — alto volumen + margen flaco = plata en la mesa</t>
        </is>
      </c>
    </row>
    <row r="526">
      <c r="A526" t="inlineStr">
        <is>
          <t>351100300992466</t>
        </is>
      </c>
      <c r="B526" t="inlineStr">
        <is>
          <t>NOAH COMBO MUEBLE MADERA OSCURO XL + LAVATORIO + GRIFERIA + DESAGUE 55CM X 55 CM X 78CM</t>
        </is>
      </c>
      <c r="C526" t="inlineStr">
        <is>
          <t>LOZA SANITARIA</t>
        </is>
      </c>
      <c r="D526" s="22" t="n">
        <v>11</v>
      </c>
      <c r="E526" s="19" t="n">
        <v>1063008.85</v>
      </c>
      <c r="F526" s="19" t="n">
        <v>355015.63</v>
      </c>
      <c r="G526" s="20" t="n">
        <v>0.333972</v>
      </c>
      <c r="H526" t="inlineStr">
        <is>
          <t>A</t>
        </is>
      </c>
      <c r="I526" t="inlineStr">
        <is>
          <t>Medio</t>
        </is>
      </c>
      <c r="J526" s="17" t="inlineStr">
        <is>
          <t>A-Medio</t>
        </is>
      </c>
      <c r="K526" t="inlineStr">
        <is>
          <t>VACA LECHERA — buscar +2-3 puntos de margen sin perder volumen</t>
        </is>
      </c>
    </row>
    <row r="527">
      <c r="A527" t="inlineStr">
        <is>
          <t>6200</t>
        </is>
      </c>
      <c r="B527" t="inlineStr">
        <is>
          <t>THINNER CORRIENTE GALON</t>
        </is>
      </c>
      <c r="C527" t="inlineStr">
        <is>
          <t>PINTURAS Y SELLADORES</t>
        </is>
      </c>
      <c r="D527" s="22" t="n">
        <v>201</v>
      </c>
      <c r="E527" s="19" t="n">
        <v>1058949.2</v>
      </c>
      <c r="F527" s="19" t="n">
        <v>329218.2</v>
      </c>
      <c r="G527" s="20" t="n">
        <v>0.310891</v>
      </c>
      <c r="H527" t="inlineStr">
        <is>
          <t>A</t>
        </is>
      </c>
      <c r="I527" t="inlineStr">
        <is>
          <t>Medio</t>
        </is>
      </c>
      <c r="J527" s="17" t="inlineStr">
        <is>
          <t>A-Medio</t>
        </is>
      </c>
      <c r="K527" t="inlineStr">
        <is>
          <t>VACA LECHERA — buscar +2-3 puntos de margen sin perder volumen</t>
        </is>
      </c>
    </row>
    <row r="528">
      <c r="A528" t="inlineStr">
        <is>
          <t>351100300992571</t>
        </is>
      </c>
      <c r="B528" t="inlineStr">
        <is>
          <t>LANCO MAXIMA LATEX SATIN PASTEL CUBETA MA761-2</t>
        </is>
      </c>
      <c r="C528" t="inlineStr">
        <is>
          <t>PINTURA ACRILICA</t>
        </is>
      </c>
      <c r="D528" s="22" t="n">
        <v>14</v>
      </c>
      <c r="E528" s="19" t="n">
        <v>1058407.08</v>
      </c>
      <c r="F528" s="19" t="n">
        <v>353471.58</v>
      </c>
      <c r="G528" s="20" t="n">
        <v>0.333966</v>
      </c>
      <c r="H528" t="inlineStr">
        <is>
          <t>A</t>
        </is>
      </c>
      <c r="I528" t="inlineStr">
        <is>
          <t>Medio</t>
        </is>
      </c>
      <c r="J528" s="17" t="inlineStr">
        <is>
          <t>A-Medio</t>
        </is>
      </c>
      <c r="K528" t="inlineStr">
        <is>
          <t>VACA LECHERA — buscar +2-3 puntos de margen sin perder volumen</t>
        </is>
      </c>
    </row>
    <row r="529">
      <c r="A529" t="inlineStr">
        <is>
          <t>994</t>
        </is>
      </c>
      <c r="B529" t="inlineStr">
        <is>
          <t>CODO 4 X 90</t>
        </is>
      </c>
      <c r="C529" t="inlineStr">
        <is>
          <t>TUBERIA PVC, CANOAS Y ACCESORIOS</t>
        </is>
      </c>
      <c r="D529" s="22" t="n">
        <v>382</v>
      </c>
      <c r="E529" s="19" t="n">
        <v>1057849.65</v>
      </c>
      <c r="F529" s="19" t="n">
        <v>756244.47</v>
      </c>
      <c r="G529" s="20" t="n">
        <v>0.714888</v>
      </c>
      <c r="H529" t="inlineStr">
        <is>
          <t>A</t>
        </is>
      </c>
      <c r="I529" t="inlineStr">
        <is>
          <t>Alto</t>
        </is>
      </c>
      <c r="J529" s="17" t="inlineStr">
        <is>
          <t>A-Alto</t>
        </is>
      </c>
      <c r="K529" t="inlineStr">
        <is>
          <t>ESTRELLA — proteger precio, asegurar stock, empujar en pauta</t>
        </is>
      </c>
    </row>
    <row r="530">
      <c r="A530" t="inlineStr">
        <is>
          <t>1252306</t>
        </is>
      </c>
      <c r="B530" t="inlineStr">
        <is>
          <t>TOTAL ESMERILADORA 9  2200W UTG12223026</t>
        </is>
      </c>
      <c r="C530" t="inlineStr">
        <is>
          <t>HERRAMIENTA ELECTRICA</t>
        </is>
      </c>
      <c r="D530" s="22" t="n">
        <v>22</v>
      </c>
      <c r="E530" s="19" t="n">
        <v>1056316.46</v>
      </c>
      <c r="F530" s="19" t="n">
        <v>251068.82</v>
      </c>
      <c r="G530" s="20" t="n">
        <v>0.237683</v>
      </c>
      <c r="H530" t="inlineStr">
        <is>
          <t>A</t>
        </is>
      </c>
      <c r="I530" t="inlineStr">
        <is>
          <t>Bajo</t>
        </is>
      </c>
      <c r="J530" s="17" t="inlineStr">
        <is>
          <t>A-Bajo</t>
        </is>
      </c>
      <c r="K530" t="inlineStr">
        <is>
          <t>REVISAR YA — alto volumen + margen flaco = plata en la mesa</t>
        </is>
      </c>
    </row>
    <row r="531">
      <c r="A531" t="inlineStr">
        <is>
          <t>250</t>
        </is>
      </c>
      <c r="B531" t="inlineStr">
        <is>
          <t>PINO 1X8 3.20MTS (19x185mm)</t>
        </is>
      </c>
      <c r="C531" t="inlineStr">
        <is>
          <t>PINO</t>
        </is>
      </c>
      <c r="D531" s="22" t="n">
        <v>211</v>
      </c>
      <c r="E531" s="19" t="n">
        <v>1053559.73</v>
      </c>
      <c r="F531" s="19" t="n">
        <v>313521.94</v>
      </c>
      <c r="G531" s="20" t="n">
        <v>0.297583</v>
      </c>
      <c r="H531" t="inlineStr">
        <is>
          <t>A</t>
        </is>
      </c>
      <c r="I531" t="inlineStr">
        <is>
          <t>Bajo</t>
        </is>
      </c>
      <c r="J531" s="17" t="inlineStr">
        <is>
          <t>A-Bajo</t>
        </is>
      </c>
      <c r="K531" t="inlineStr">
        <is>
          <t>REVISAR YA — alto volumen + margen flaco = plata en la mesa</t>
        </is>
      </c>
    </row>
    <row r="532">
      <c r="A532" t="inlineStr">
        <is>
          <t>351100300992787</t>
        </is>
      </c>
      <c r="B532" t="inlineStr">
        <is>
          <t>PIEDRA P.U. LAJA BEIGE 60X120CM  USO INTERIOR EXTERIOR</t>
        </is>
      </c>
      <c r="C532" t="inlineStr">
        <is>
          <t>SIDING EXTERIOR WPC</t>
        </is>
      </c>
      <c r="D532" s="22" t="n">
        <v>109</v>
      </c>
      <c r="E532" s="19" t="n">
        <v>1049969.03</v>
      </c>
      <c r="F532" s="19" t="n">
        <v>363612.38</v>
      </c>
      <c r="G532" s="20" t="n">
        <v>0.346308</v>
      </c>
      <c r="H532" t="inlineStr">
        <is>
          <t>A</t>
        </is>
      </c>
      <c r="I532" t="inlineStr">
        <is>
          <t>Medio</t>
        </is>
      </c>
      <c r="J532" s="17" t="inlineStr">
        <is>
          <t>A-Medio</t>
        </is>
      </c>
      <c r="K532" t="inlineStr">
        <is>
          <t>VACA LECHERA — buscar +2-3 puntos de margen sin perder volumen</t>
        </is>
      </c>
    </row>
    <row r="533">
      <c r="A533" t="inlineStr">
        <is>
          <t>PINT-AN-0014</t>
        </is>
      </c>
      <c r="B533" t="inlineStr">
        <is>
          <t>LANCO ANTI.POLIURETANO NEGRO GALON MM92-4</t>
        </is>
      </c>
      <c r="C533" t="inlineStr">
        <is>
          <t>ANTICORROSIVOS Y BASE ACEITE</t>
        </is>
      </c>
      <c r="D533" s="22" t="n">
        <v>63</v>
      </c>
      <c r="E533" s="19" t="n">
        <v>1047936.36</v>
      </c>
      <c r="F533" s="19" t="n">
        <v>332376.31</v>
      </c>
      <c r="G533" s="20" t="n">
        <v>0.317172</v>
      </c>
      <c r="H533" t="inlineStr">
        <is>
          <t>A</t>
        </is>
      </c>
      <c r="I533" t="inlineStr">
        <is>
          <t>Medio</t>
        </is>
      </c>
      <c r="J533" s="17" t="inlineStr">
        <is>
          <t>A-Medio</t>
        </is>
      </c>
      <c r="K533" t="inlineStr">
        <is>
          <t>VACA LECHERA — buscar +2-3 puntos de margen sin perder volumen</t>
        </is>
      </c>
    </row>
    <row r="534">
      <c r="A534" t="inlineStr">
        <is>
          <t>PINT-SE-0002</t>
        </is>
      </c>
      <c r="B534" t="inlineStr">
        <is>
          <t>LANCO SELLADOR CONCRETO CUBETA PRE SEAL PS183-2</t>
        </is>
      </c>
      <c r="C534" t="inlineStr">
        <is>
          <t>SELLADORES</t>
        </is>
      </c>
      <c r="D534" s="22" t="n">
        <v>25</v>
      </c>
      <c r="E534" s="19" t="n">
        <v>1047746.93</v>
      </c>
      <c r="F534" s="19" t="n">
        <v>326060.93</v>
      </c>
      <c r="G534" s="20" t="n">
        <v>0.311202</v>
      </c>
      <c r="H534" t="inlineStr">
        <is>
          <t>A</t>
        </is>
      </c>
      <c r="I534" t="inlineStr">
        <is>
          <t>Medio</t>
        </is>
      </c>
      <c r="J534" s="17" t="inlineStr">
        <is>
          <t>A-Medio</t>
        </is>
      </c>
      <c r="K534" t="inlineStr">
        <is>
          <t>VACA LECHERA — buscar +2-3 puntos de margen sin perder volumen</t>
        </is>
      </c>
    </row>
    <row r="535">
      <c r="A535" t="inlineStr">
        <is>
          <t>351100300992112</t>
        </is>
      </c>
      <c r="B535" t="inlineStr">
        <is>
          <t>FAME DUCHA INTENSE NEGRA - CROMO 127V 5400W ELECTRONICA</t>
        </is>
      </c>
      <c r="C535" t="inlineStr">
        <is>
          <t>GRIFERIA - ACC. BAÑO Y COCINA</t>
        </is>
      </c>
      <c r="D535" s="22" t="n">
        <v>19</v>
      </c>
      <c r="E535" s="19" t="n">
        <v>1044283.63</v>
      </c>
      <c r="F535" s="19" t="n">
        <v>240941.67</v>
      </c>
      <c r="G535" s="20" t="n">
        <v>0.230724</v>
      </c>
      <c r="H535" t="inlineStr">
        <is>
          <t>A</t>
        </is>
      </c>
      <c r="I535" t="inlineStr">
        <is>
          <t>Bajo</t>
        </is>
      </c>
      <c r="J535" s="17" t="inlineStr">
        <is>
          <t>A-Bajo</t>
        </is>
      </c>
      <c r="K535" t="inlineStr">
        <is>
          <t>REVISAR YA — alto volumen + margen flaco = plata en la mesa</t>
        </is>
      </c>
    </row>
    <row r="536">
      <c r="A536" t="inlineStr">
        <is>
          <t>351100300992740</t>
        </is>
      </c>
      <c r="B536" t="inlineStr">
        <is>
          <t>CERAMICA BRILLANTE ONUBA 46X46 CAJA 1.90m2</t>
        </is>
      </c>
      <c r="C536" t="inlineStr">
        <is>
          <t>CERAMICA</t>
        </is>
      </c>
      <c r="D536" s="22" t="n">
        <v>137</v>
      </c>
      <c r="E536" s="19" t="n">
        <v>1042759.99</v>
      </c>
      <c r="F536" s="19" t="n">
        <v>261859.99</v>
      </c>
      <c r="G536" s="20" t="n">
        <v>0.251122</v>
      </c>
      <c r="H536" t="inlineStr">
        <is>
          <t>A</t>
        </is>
      </c>
      <c r="I536" t="inlineStr">
        <is>
          <t>Bajo</t>
        </is>
      </c>
      <c r="J536" s="17" t="inlineStr">
        <is>
          <t>A-Bajo</t>
        </is>
      </c>
      <c r="K536" t="inlineStr">
        <is>
          <t>REVISAR YA — alto volumen + margen flaco = plata en la mesa</t>
        </is>
      </c>
    </row>
    <row r="537">
      <c r="A537" t="inlineStr">
        <is>
          <t>56</t>
        </is>
      </c>
      <c r="B537" t="inlineStr">
        <is>
          <t>ZINC TEJA 1.10 X 0.60</t>
        </is>
      </c>
      <c r="C537" t="inlineStr">
        <is>
          <t>TUBERIA INDUSTRIAL, HIERROS PLANOS Y CORRUGADOS</t>
        </is>
      </c>
      <c r="D537" s="22" t="n">
        <v>252</v>
      </c>
      <c r="E537" s="19" t="n">
        <v>1042157.96</v>
      </c>
      <c r="F537" s="19" t="n">
        <v>220810.86</v>
      </c>
      <c r="G537" s="20" t="n">
        <v>0.211878</v>
      </c>
      <c r="H537" t="inlineStr">
        <is>
          <t>A</t>
        </is>
      </c>
      <c r="I537" t="inlineStr">
        <is>
          <t>Bajo</t>
        </is>
      </c>
      <c r="J537" s="17" t="inlineStr">
        <is>
          <t>A-Bajo</t>
        </is>
      </c>
      <c r="K537" t="inlineStr">
        <is>
          <t>REVISAR YA — alto volumen + margen flaco = plata en la mesa</t>
        </is>
      </c>
    </row>
    <row r="538">
      <c r="A538" t="inlineStr">
        <is>
          <t>351100300992351</t>
        </is>
      </c>
      <c r="B538" t="inlineStr">
        <is>
          <t>KIT DE DUCHA TELEFONO PARA LLAVE CONTROL NEGRA METAL AQP154-BK BIDET</t>
        </is>
      </c>
      <c r="C538" t="inlineStr">
        <is>
          <t>IMPORTACION GRIFERIA</t>
        </is>
      </c>
      <c r="D538" s="22" t="n">
        <v>81</v>
      </c>
      <c r="E538" s="19" t="n">
        <v>1040451.08</v>
      </c>
      <c r="F538" s="19" t="n">
        <v>658469.41</v>
      </c>
      <c r="G538" s="20" t="n">
        <v>0.632869</v>
      </c>
      <c r="H538" t="inlineStr">
        <is>
          <t>A</t>
        </is>
      </c>
      <c r="I538" t="inlineStr">
        <is>
          <t>Alto</t>
        </is>
      </c>
      <c r="J538" s="17" t="inlineStr">
        <is>
          <t>A-Alto</t>
        </is>
      </c>
      <c r="K538" t="inlineStr">
        <is>
          <t>ESTRELLA — proteger precio, asegurar stock, empujar en pauta</t>
        </is>
      </c>
    </row>
    <row r="539">
      <c r="A539" t="inlineStr">
        <is>
          <t>351100300992730</t>
        </is>
      </c>
      <c r="B539" t="inlineStr">
        <is>
          <t>FACHALETA FLEXIBLE CALACATTA  57X27CM 0.16m2 EXTERIOR / INTERIOR</t>
        </is>
      </c>
      <c r="C539" t="inlineStr">
        <is>
          <t>FACHALETA</t>
        </is>
      </c>
      <c r="D539" s="22" t="n">
        <v>324</v>
      </c>
      <c r="E539" s="19" t="n">
        <v>1034920.75</v>
      </c>
      <c r="F539" s="19" t="n">
        <v>333520.37</v>
      </c>
      <c r="G539" s="20" t="n">
        <v>0.322267</v>
      </c>
      <c r="H539" t="inlineStr">
        <is>
          <t>A</t>
        </is>
      </c>
      <c r="I539" t="inlineStr">
        <is>
          <t>Medio</t>
        </is>
      </c>
      <c r="J539" s="17" t="inlineStr">
        <is>
          <t>A-Medio</t>
        </is>
      </c>
      <c r="K539" t="inlineStr">
        <is>
          <t>VACA LECHERA — buscar +2-3 puntos de margen sin perder volumen</t>
        </is>
      </c>
    </row>
    <row r="540">
      <c r="A540" t="inlineStr">
        <is>
          <t>732868</t>
        </is>
      </c>
      <c r="B540" t="inlineStr">
        <is>
          <t>LAMINA NUEVA TEC CALIZA BEIGE TEXTURIZADA HGG0018101-3 1.22 X. 2.44M 5MM MATE FIBRA BAMBU CARBON PVC</t>
        </is>
      </c>
      <c r="C540" t="inlineStr">
        <is>
          <t>IMPORTACION LAMINA PVC, BAMBU, ACC</t>
        </is>
      </c>
      <c r="D540" s="22" t="n">
        <v>60</v>
      </c>
      <c r="E540" s="19" t="n">
        <v>1033919.47</v>
      </c>
      <c r="F540" s="19" t="n">
        <v>510915.2</v>
      </c>
      <c r="G540" s="20" t="n">
        <v>0.494154</v>
      </c>
      <c r="H540" t="inlineStr">
        <is>
          <t>A</t>
        </is>
      </c>
      <c r="I540" t="inlineStr">
        <is>
          <t>Alto</t>
        </is>
      </c>
      <c r="J540" s="17" t="inlineStr">
        <is>
          <t>A-Alto</t>
        </is>
      </c>
      <c r="K540" t="inlineStr">
        <is>
          <t>ESTRELLA — proteger precio, asegurar stock, empujar en pauta</t>
        </is>
      </c>
    </row>
    <row r="541">
      <c r="A541" t="inlineStr">
        <is>
          <t>351100300991739</t>
        </is>
      </c>
      <c r="B541" t="inlineStr">
        <is>
          <t>DIAMOND ESPEJO LED ZT-LED-011 60X80 CM</t>
        </is>
      </c>
      <c r="C541" t="inlineStr">
        <is>
          <t>IMPORTACION LOZA</t>
        </is>
      </c>
      <c r="D541" s="22" t="n">
        <v>40</v>
      </c>
      <c r="E541" s="19" t="n">
        <v>1033853.43</v>
      </c>
      <c r="F541" s="19" t="n">
        <v>576277.74</v>
      </c>
      <c r="G541" s="20" t="n">
        <v>0.557408</v>
      </c>
      <c r="H541" t="inlineStr">
        <is>
          <t>A</t>
        </is>
      </c>
      <c r="I541" t="inlineStr">
        <is>
          <t>Alto</t>
        </is>
      </c>
      <c r="J541" s="17" t="inlineStr">
        <is>
          <t>A-Alto</t>
        </is>
      </c>
      <c r="K541" t="inlineStr">
        <is>
          <t>ESTRELLA — proteger precio, asegurar stock, empujar en pauta</t>
        </is>
      </c>
    </row>
    <row r="542">
      <c r="A542" t="inlineStr">
        <is>
          <t>351100300991867</t>
        </is>
      </c>
      <c r="B542" t="inlineStr">
        <is>
          <t>RODAPIE PVC ZP-01 MADERA ROJIZA 3.5 PULG X 2.40M CON CANALETA INCLUIDA</t>
        </is>
      </c>
      <c r="C542" t="inlineStr">
        <is>
          <t>RODAPIE Y ACCESORIOS</t>
        </is>
      </c>
      <c r="D542" s="22" t="n">
        <v>424</v>
      </c>
      <c r="E542" s="19" t="n">
        <v>1033637.26</v>
      </c>
      <c r="F542" s="19" t="n">
        <v>483073.26</v>
      </c>
      <c r="G542" s="20" t="n">
        <v>0.467353</v>
      </c>
      <c r="H542" t="inlineStr">
        <is>
          <t>A</t>
        </is>
      </c>
      <c r="I542" t="inlineStr">
        <is>
          <t>Alto</t>
        </is>
      </c>
      <c r="J542" s="17" t="inlineStr">
        <is>
          <t>A-Alto</t>
        </is>
      </c>
      <c r="K542" t="inlineStr">
        <is>
          <t>ESTRELLA — proteger precio, asegurar stock, empujar en pauta</t>
        </is>
      </c>
    </row>
    <row r="543">
      <c r="A543" t="inlineStr">
        <is>
          <t>351100300992715</t>
        </is>
      </c>
      <c r="B543" t="inlineStr">
        <is>
          <t>DJ LOTO MUEBLE 120CM X 50CM INCLUYE LAVATORIO ESPEJO REPISA BRILLANTE AEREO LUX STONE Y002-N2 120CM</t>
        </is>
      </c>
      <c r="C543" t="inlineStr">
        <is>
          <t>IMPORTACION LOZA</t>
        </is>
      </c>
      <c r="D543" s="22" t="n">
        <v>9</v>
      </c>
      <c r="E543" s="19" t="n">
        <v>1025840.71</v>
      </c>
      <c r="F543" s="19" t="n">
        <v>536980.26</v>
      </c>
      <c r="G543" s="20" t="n">
        <v>0.523454</v>
      </c>
      <c r="H543" t="inlineStr">
        <is>
          <t>A</t>
        </is>
      </c>
      <c r="I543" t="inlineStr">
        <is>
          <t>Alto</t>
        </is>
      </c>
      <c r="J543" s="17" t="inlineStr">
        <is>
          <t>A-Alto</t>
        </is>
      </c>
      <c r="K543" t="inlineStr">
        <is>
          <t>ESTRELLA — proteger precio, asegurar stock, empujar en pauta</t>
        </is>
      </c>
    </row>
    <row r="544">
      <c r="A544" t="inlineStr">
        <is>
          <t>20160007</t>
        </is>
      </c>
      <c r="B544" t="inlineStr">
        <is>
          <t>PORCELANATO IVORY 60X60 1.44M2</t>
        </is>
      </c>
      <c r="C544" t="inlineStr">
        <is>
          <t>PORCELANATO</t>
        </is>
      </c>
      <c r="D544" s="22" t="n">
        <v>144</v>
      </c>
      <c r="E544" s="19" t="n">
        <v>1024259.17</v>
      </c>
      <c r="F544" s="19" t="n">
        <v>255860.77</v>
      </c>
      <c r="G544" s="20" t="n">
        <v>0.249801</v>
      </c>
      <c r="H544" t="inlineStr">
        <is>
          <t>A</t>
        </is>
      </c>
      <c r="I544" t="inlineStr">
        <is>
          <t>Bajo</t>
        </is>
      </c>
      <c r="J544" s="17" t="inlineStr">
        <is>
          <t>A-Bajo</t>
        </is>
      </c>
      <c r="K544" t="inlineStr">
        <is>
          <t>REVISAR YA — alto volumen + margen flaco = plata en la mesa</t>
        </is>
      </c>
    </row>
    <row r="545">
      <c r="A545" t="inlineStr">
        <is>
          <t>351100300991577</t>
        </is>
      </c>
      <c r="B545" t="inlineStr">
        <is>
          <t>METALDECK SUPER ANCHO POR METRO #22 X 1M ANCHO UTIL</t>
        </is>
      </c>
      <c r="C545" t="inlineStr">
        <is>
          <t>LAMINAS DE ZINC Y ACCESORIOS</t>
        </is>
      </c>
      <c r="D545" s="22" t="n">
        <v>200.85</v>
      </c>
      <c r="E545" s="19" t="n">
        <v>1022683.38</v>
      </c>
      <c r="F545" s="19" t="n">
        <v>183734.94</v>
      </c>
      <c r="G545" s="20" t="n">
        <v>0.17966</v>
      </c>
      <c r="H545" t="inlineStr">
        <is>
          <t>A</t>
        </is>
      </c>
      <c r="I545" t="inlineStr">
        <is>
          <t>Bajo</t>
        </is>
      </c>
      <c r="J545" s="17" t="inlineStr">
        <is>
          <t>A-Bajo</t>
        </is>
      </c>
      <c r="K545" t="inlineStr">
        <is>
          <t>REVISAR YA — alto volumen + margen flaco = plata en la mesa</t>
        </is>
      </c>
    </row>
    <row r="546">
      <c r="A546" t="inlineStr">
        <is>
          <t>351100300992907</t>
        </is>
      </c>
      <c r="B546" t="inlineStr">
        <is>
          <t>MUEBLE BAÑO PG0064 CON ESPEJO LED  AQUABELLA 47CM LARGO  X 60CM ANCHO NO INCLUYE GRIFERIA</t>
        </is>
      </c>
      <c r="C546" t="inlineStr">
        <is>
          <t>LOZA SANITARIA</t>
        </is>
      </c>
      <c r="D546" s="22" t="n">
        <v>13</v>
      </c>
      <c r="E546" s="19" t="n">
        <v>1020643.45</v>
      </c>
      <c r="F546" s="19" t="n">
        <v>408967.45</v>
      </c>
      <c r="G546" s="20" t="n">
        <v>0.400696</v>
      </c>
      <c r="H546" t="inlineStr">
        <is>
          <t>A</t>
        </is>
      </c>
      <c r="I546" t="inlineStr">
        <is>
          <t>Medio</t>
        </is>
      </c>
      <c r="J546" s="17" t="inlineStr">
        <is>
          <t>A-Medio</t>
        </is>
      </c>
      <c r="K546" t="inlineStr">
        <is>
          <t>VACA LECHERA — buscar +2-3 puntos de margen sin perder volumen</t>
        </is>
      </c>
    </row>
    <row r="547">
      <c r="A547" t="inlineStr">
        <is>
          <t>9162</t>
        </is>
      </c>
      <c r="B547" t="inlineStr">
        <is>
          <t>SOPORTE CANOA PECHO PALOMA AMANCO UNIDAD</t>
        </is>
      </c>
      <c r="C547" t="inlineStr">
        <is>
          <t>TUBERIA PVC, CANOAS Y ACCESORIOS</t>
        </is>
      </c>
      <c r="D547" s="22" t="n">
        <v>1461</v>
      </c>
      <c r="E547" s="19" t="n">
        <v>1020066.84</v>
      </c>
      <c r="F547" s="19" t="n">
        <v>343298.43</v>
      </c>
      <c r="G547" s="20" t="n">
        <v>0.336545</v>
      </c>
      <c r="H547" t="inlineStr">
        <is>
          <t>A</t>
        </is>
      </c>
      <c r="I547" t="inlineStr">
        <is>
          <t>Medio</t>
        </is>
      </c>
      <c r="J547" s="17" t="inlineStr">
        <is>
          <t>A-Medio</t>
        </is>
      </c>
      <c r="K547" t="inlineStr">
        <is>
          <t>VACA LECHERA — buscar +2-3 puntos de margen sin perder volumen</t>
        </is>
      </c>
    </row>
    <row r="548">
      <c r="A548" t="inlineStr">
        <is>
          <t>351100300992623</t>
        </is>
      </c>
      <c r="B548" t="inlineStr">
        <is>
          <t>MUEBLE PIEDRA SINT NEGRO CON ESPEJO LED SUSPEDINDO 80CM X 50CM ZT-0380-M5 LUX STONE</t>
        </is>
      </c>
      <c r="C548" t="inlineStr">
        <is>
          <t>LOZA SANITARIA</t>
        </is>
      </c>
      <c r="D548" s="22" t="n">
        <v>12</v>
      </c>
      <c r="E548" s="19" t="n">
        <v>1017512.41</v>
      </c>
      <c r="F548" s="19" t="n">
        <v>304912.41</v>
      </c>
      <c r="G548" s="20" t="n">
        <v>0.299665</v>
      </c>
      <c r="H548" t="inlineStr">
        <is>
          <t>A</t>
        </is>
      </c>
      <c r="I548" t="inlineStr">
        <is>
          <t>Bajo</t>
        </is>
      </c>
      <c r="J548" s="17" t="inlineStr">
        <is>
          <t>A-Bajo</t>
        </is>
      </c>
      <c r="K548" t="inlineStr">
        <is>
          <t>REVISAR YA — alto volumen + margen flaco = plata en la mesa</t>
        </is>
      </c>
    </row>
    <row r="549">
      <c r="A549" t="inlineStr">
        <is>
          <t>351100300992629</t>
        </is>
      </c>
      <c r="B549" t="inlineStr">
        <is>
          <t>LAMINA NUEVA TEC XL LINO BEIGE 1.22X2.80 5MM DE012 1-V MATE FIBRA BAMBU CARBON PVC IMITACION TELA</t>
        </is>
      </c>
      <c r="C549" t="inlineStr">
        <is>
          <t>LAMINA PVC, BAMBU, ACC</t>
        </is>
      </c>
      <c r="D549" s="22" t="n">
        <v>46</v>
      </c>
      <c r="E549" s="19" t="n">
        <v>1017077.52</v>
      </c>
      <c r="F549" s="19" t="n">
        <v>284060.19</v>
      </c>
      <c r="G549" s="20" t="n">
        <v>0.279291</v>
      </c>
      <c r="H549" t="inlineStr">
        <is>
          <t>A</t>
        </is>
      </c>
      <c r="I549" t="inlineStr">
        <is>
          <t>Bajo</t>
        </is>
      </c>
      <c r="J549" s="17" t="inlineStr">
        <is>
          <t>A-Bajo</t>
        </is>
      </c>
      <c r="K549" t="inlineStr">
        <is>
          <t>REVISAR YA — alto volumen + margen flaco = plata en la mesa</t>
        </is>
      </c>
    </row>
    <row r="550">
      <c r="A550" t="inlineStr">
        <is>
          <t>351100300992260</t>
        </is>
      </c>
      <c r="B550" t="inlineStr">
        <is>
          <t>DIAMOND LAVATORIO ESQUINERO IZQUIERDO ZT-8142  BLANCO COLGANTE 42 X 18CM</t>
        </is>
      </c>
      <c r="C550" t="inlineStr">
        <is>
          <t>IMPORTACION LOZA</t>
        </is>
      </c>
      <c r="D550" s="22" t="n">
        <v>63</v>
      </c>
      <c r="E550" s="19" t="n">
        <v>1016766.51</v>
      </c>
      <c r="F550" s="19" t="n">
        <v>502988.59</v>
      </c>
      <c r="G550" s="20" t="n">
        <v>0.494694</v>
      </c>
      <c r="H550" t="inlineStr">
        <is>
          <t>A</t>
        </is>
      </c>
      <c r="I550" t="inlineStr">
        <is>
          <t>Alto</t>
        </is>
      </c>
      <c r="J550" s="17" t="inlineStr">
        <is>
          <t>A-Alto</t>
        </is>
      </c>
      <c r="K550" t="inlineStr">
        <is>
          <t>ESTRELLA — proteger precio, asegurar stock, empujar en pauta</t>
        </is>
      </c>
    </row>
    <row r="551">
      <c r="A551" t="inlineStr">
        <is>
          <t>PINT-PA-0010</t>
        </is>
      </c>
      <c r="B551" t="inlineStr">
        <is>
          <t>LANCO MAXIMA LATEX BLANCO MATE GALON MA680-4</t>
        </is>
      </c>
      <c r="C551" t="inlineStr">
        <is>
          <t>PINTURA ACRILICA</t>
        </is>
      </c>
      <c r="D551" s="22" t="n">
        <v>60</v>
      </c>
      <c r="E551" s="19" t="n">
        <v>1015332.83</v>
      </c>
      <c r="F551" s="19" t="n">
        <v>318428.33</v>
      </c>
      <c r="G551" s="20" t="n">
        <v>0.31362</v>
      </c>
      <c r="H551" t="inlineStr">
        <is>
          <t>A</t>
        </is>
      </c>
      <c r="I551" t="inlineStr">
        <is>
          <t>Medio</t>
        </is>
      </c>
      <c r="J551" s="17" t="inlineStr">
        <is>
          <t>A-Medio</t>
        </is>
      </c>
      <c r="K551" t="inlineStr">
        <is>
          <t>VACA LECHERA — buscar +2-3 puntos de margen sin perder volumen</t>
        </is>
      </c>
    </row>
    <row r="552">
      <c r="A552" t="inlineStr">
        <is>
          <t>249</t>
        </is>
      </c>
      <c r="B552" t="inlineStr">
        <is>
          <t>MARCO SEGURIDAD PINO 11/2X4</t>
        </is>
      </c>
      <c r="C552" t="inlineStr">
        <is>
          <t>PINO</t>
        </is>
      </c>
      <c r="D552" s="22" t="n">
        <v>104</v>
      </c>
      <c r="E552" s="19" t="n">
        <v>1012650.99</v>
      </c>
      <c r="F552" s="19" t="n">
        <v>314495.14</v>
      </c>
      <c r="G552" s="20" t="n">
        <v>0.310566</v>
      </c>
      <c r="H552" t="inlineStr">
        <is>
          <t>A</t>
        </is>
      </c>
      <c r="I552" t="inlineStr">
        <is>
          <t>Medio</t>
        </is>
      </c>
      <c r="J552" s="17" t="inlineStr">
        <is>
          <t>A-Medio</t>
        </is>
      </c>
      <c r="K552" t="inlineStr">
        <is>
          <t>VACA LECHERA — buscar +2-3 puntos de margen sin perder volumen</t>
        </is>
      </c>
    </row>
    <row r="553">
      <c r="A553" t="inlineStr">
        <is>
          <t>110</t>
        </is>
      </c>
      <c r="B553" t="inlineStr">
        <is>
          <t>PLASTICO NEGRO METRO</t>
        </is>
      </c>
      <c r="C553" t="inlineStr">
        <is>
          <t>FERRETERIA GENERAL</t>
        </is>
      </c>
      <c r="D553" s="22" t="n">
        <v>1447</v>
      </c>
      <c r="E553" s="19" t="n">
        <v>1008783.19</v>
      </c>
      <c r="F553" s="19" t="n">
        <v>395377.29</v>
      </c>
      <c r="G553" s="20" t="n">
        <v>0.391935</v>
      </c>
      <c r="H553" t="inlineStr">
        <is>
          <t>A</t>
        </is>
      </c>
      <c r="I553" t="inlineStr">
        <is>
          <t>Medio</t>
        </is>
      </c>
      <c r="J553" s="17" t="inlineStr">
        <is>
          <t>A-Medio</t>
        </is>
      </c>
      <c r="K553" t="inlineStr">
        <is>
          <t>VACA LECHERA — buscar +2-3 puntos de margen sin perder volumen</t>
        </is>
      </c>
    </row>
    <row r="554">
      <c r="A554" t="inlineStr">
        <is>
          <t>351100300992283</t>
        </is>
      </c>
      <c r="B554" t="inlineStr">
        <is>
          <t xml:space="preserve">XL LAMINA NUEVA TEC XL BRILLANTE CALACATA BLANCO DE027 1-V 1.22X2.80 5M MATE FIBRA BAMBU CARBON PVC </t>
        </is>
      </c>
      <c r="C554" t="inlineStr">
        <is>
          <t>LAMINA PVC, BAMBU, ACC</t>
        </is>
      </c>
      <c r="D554" s="22" t="n">
        <v>56</v>
      </c>
      <c r="E554" s="19" t="n">
        <v>1008546.02</v>
      </c>
      <c r="F554" s="19" t="n">
        <v>252546.02</v>
      </c>
      <c r="G554" s="20" t="n">
        <v>0.250406</v>
      </c>
      <c r="H554" t="inlineStr">
        <is>
          <t>A</t>
        </is>
      </c>
      <c r="I554" t="inlineStr">
        <is>
          <t>Bajo</t>
        </is>
      </c>
      <c r="J554" s="17" t="inlineStr">
        <is>
          <t>A-Bajo</t>
        </is>
      </c>
      <c r="K554" t="inlineStr">
        <is>
          <t>REVISAR YA — alto volumen + margen flaco = plata en la mesa</t>
        </is>
      </c>
    </row>
    <row r="555">
      <c r="A555" t="inlineStr">
        <is>
          <t>20160019</t>
        </is>
      </c>
      <c r="B555" t="inlineStr">
        <is>
          <t>PORCELANATO MARQUINA NERO 60X60 CAJA 1.44M2 ULTRA BRILLANTE</t>
        </is>
      </c>
      <c r="C555" t="inlineStr">
        <is>
          <t>SIN CATEGORIA</t>
        </is>
      </c>
      <c r="D555" s="22" t="n">
        <v>128</v>
      </c>
      <c r="E555" s="19" t="n">
        <v>1001932.16</v>
      </c>
      <c r="F555" s="19" t="n">
        <v>222925.24</v>
      </c>
      <c r="G555" s="20" t="n">
        <v>0.222495</v>
      </c>
      <c r="H555" t="inlineStr">
        <is>
          <t>A</t>
        </is>
      </c>
      <c r="I555" t="inlineStr">
        <is>
          <t>Bajo</t>
        </is>
      </c>
      <c r="J555" s="17" t="inlineStr">
        <is>
          <t>A-Bajo</t>
        </is>
      </c>
      <c r="K555" t="inlineStr">
        <is>
          <t>REVISAR YA — alto volumen + margen flaco = plata en la mesa</t>
        </is>
      </c>
    </row>
    <row r="556">
      <c r="A556" t="inlineStr">
        <is>
          <t>74054</t>
        </is>
      </c>
      <c r="B556" t="inlineStr">
        <is>
          <t>TORNILLO TECHO 2 PB BLANCO</t>
        </is>
      </c>
      <c r="C556" t="inlineStr">
        <is>
          <t>TORNILLERIA</t>
        </is>
      </c>
      <c r="D556" s="22" t="n">
        <v>29084</v>
      </c>
      <c r="E556" s="19" t="n">
        <v>997209.51</v>
      </c>
      <c r="F556" s="19" t="n">
        <v>502267.7</v>
      </c>
      <c r="G556" s="20" t="n">
        <v>0.503673</v>
      </c>
      <c r="H556" t="inlineStr">
        <is>
          <t>A</t>
        </is>
      </c>
      <c r="I556" t="inlineStr">
        <is>
          <t>Alto</t>
        </is>
      </c>
      <c r="J556" s="17" t="inlineStr">
        <is>
          <t>A-Alto</t>
        </is>
      </c>
      <c r="K556" t="inlineStr">
        <is>
          <t>ESTRELLA — proteger precio, asegurar stock, empujar en pauta</t>
        </is>
      </c>
    </row>
    <row r="557">
      <c r="A557" t="inlineStr">
        <is>
          <t>5492875</t>
        </is>
      </c>
      <c r="B557" t="inlineStr">
        <is>
          <t>FREGADERO SATIN 80X49CM ACERO INOX  201 JABONERA PORTA CUCHILLOS LL-8049 + CACHERA DIAMANTE GRIS</t>
        </is>
      </c>
      <c r="C557" t="inlineStr">
        <is>
          <t>IMPORTACION FREGADEROS</t>
        </is>
      </c>
      <c r="D557" s="22" t="n">
        <v>16</v>
      </c>
      <c r="E557" s="19" t="n">
        <v>991150.4399999999</v>
      </c>
      <c r="F557" s="19" t="n">
        <v>526462.4399999999</v>
      </c>
      <c r="G557" s="20" t="n">
        <v>0.5311630000000001</v>
      </c>
      <c r="H557" t="inlineStr">
        <is>
          <t>A</t>
        </is>
      </c>
      <c r="I557" t="inlineStr">
        <is>
          <t>Alto</t>
        </is>
      </c>
      <c r="J557" s="17" t="inlineStr">
        <is>
          <t>A-Alto</t>
        </is>
      </c>
      <c r="K557" t="inlineStr">
        <is>
          <t>ESTRELLA — proteger precio, asegurar stock, empujar en pauta</t>
        </is>
      </c>
    </row>
    <row r="558">
      <c r="A558" t="inlineStr">
        <is>
          <t>14100041</t>
        </is>
      </c>
      <c r="B558" t="inlineStr">
        <is>
          <t>PUERTA PLEGABLE BROWN TIVOLI 91 X 210 CM</t>
        </is>
      </c>
      <c r="C558" t="inlineStr">
        <is>
          <t>PUERTAS</t>
        </is>
      </c>
      <c r="D558" s="22" t="n">
        <v>69</v>
      </c>
      <c r="E558" s="19" t="n">
        <v>990834.96</v>
      </c>
      <c r="F558" s="19" t="n">
        <v>280341.96</v>
      </c>
      <c r="G558" s="20" t="n">
        <v>0.282935</v>
      </c>
      <c r="H558" t="inlineStr">
        <is>
          <t>A</t>
        </is>
      </c>
      <c r="I558" t="inlineStr">
        <is>
          <t>Bajo</t>
        </is>
      </c>
      <c r="J558" s="17" t="inlineStr">
        <is>
          <t>A-Bajo</t>
        </is>
      </c>
      <c r="K558" t="inlineStr">
        <is>
          <t>REVISAR YA — alto volumen + margen flaco = plata en la mesa</t>
        </is>
      </c>
    </row>
    <row r="559">
      <c r="A559" t="inlineStr">
        <is>
          <t>351100300992721</t>
        </is>
      </c>
      <c r="B559" t="inlineStr">
        <is>
          <t>DJ VETRA LED MUEBLE 120CM X 50CM INCLU LAVATORI ESPEJO REPISA AEREO LUX STONE Y010-N4 120CM</t>
        </is>
      </c>
      <c r="C559" t="inlineStr">
        <is>
          <t>IMPORTACION LOZA</t>
        </is>
      </c>
      <c r="D559" s="22" t="n">
        <v>8</v>
      </c>
      <c r="E559" s="19" t="n">
        <v>990442.48</v>
      </c>
      <c r="F559" s="19" t="n">
        <v>512445.54</v>
      </c>
      <c r="G559" s="20" t="n">
        <v>0.517391</v>
      </c>
      <c r="H559" t="inlineStr">
        <is>
          <t>A</t>
        </is>
      </c>
      <c r="I559" t="inlineStr">
        <is>
          <t>Alto</t>
        </is>
      </c>
      <c r="J559" s="17" t="inlineStr">
        <is>
          <t>A-Alto</t>
        </is>
      </c>
      <c r="K559" t="inlineStr">
        <is>
          <t>ESTRELLA — proteger precio, asegurar stock, empujar en pauta</t>
        </is>
      </c>
    </row>
    <row r="560">
      <c r="A560" t="inlineStr">
        <is>
          <t>351456</t>
        </is>
      </c>
      <c r="B560" t="inlineStr">
        <is>
          <t>ANCLA NIVELADOR 1mm DE ESPESOR PAQUETE 100 UN PORCELANATO</t>
        </is>
      </c>
      <c r="C560" t="inlineStr">
        <is>
          <t>FERRETERIA GENERAL</t>
        </is>
      </c>
      <c r="D560" s="22" t="n">
        <v>614</v>
      </c>
      <c r="E560" s="19" t="n">
        <v>988399.3100000001</v>
      </c>
      <c r="F560" s="19" t="n">
        <v>410234.02</v>
      </c>
      <c r="G560" s="20" t="n">
        <v>0.415049</v>
      </c>
      <c r="H560" t="inlineStr">
        <is>
          <t>A</t>
        </is>
      </c>
      <c r="I560" t="inlineStr">
        <is>
          <t>Medio</t>
        </is>
      </c>
      <c r="J560" s="17" t="inlineStr">
        <is>
          <t>A-Medio</t>
        </is>
      </c>
      <c r="K560" t="inlineStr">
        <is>
          <t>VACA LECHERA — buscar +2-3 puntos de margen sin perder volumen</t>
        </is>
      </c>
    </row>
    <row r="561">
      <c r="A561" t="inlineStr">
        <is>
          <t>351100300992905</t>
        </is>
      </c>
      <c r="B561" t="inlineStr">
        <is>
          <t>COMBO FREGADERO DOS TANQUES SATIN 78 x 43 cm ACERO INOX JABONERA LS-7843 + CACHERA DIAMANTE GRIS</t>
        </is>
      </c>
      <c r="C561" t="inlineStr">
        <is>
          <t>IMPORTACION FREGADEROS</t>
        </is>
      </c>
      <c r="D561" s="22" t="n">
        <v>16</v>
      </c>
      <c r="E561" s="19" t="n">
        <v>986194.6899999999</v>
      </c>
      <c r="F561" s="19" t="n">
        <v>471698.69</v>
      </c>
      <c r="G561" s="20" t="n">
        <v>0.478302</v>
      </c>
      <c r="H561" t="inlineStr">
        <is>
          <t>A</t>
        </is>
      </c>
      <c r="I561" t="inlineStr">
        <is>
          <t>Alto</t>
        </is>
      </c>
      <c r="J561" s="17" t="inlineStr">
        <is>
          <t>A-Alto</t>
        </is>
      </c>
      <c r="K561" t="inlineStr">
        <is>
          <t>ESTRELLA — proteger precio, asegurar stock, empujar en pauta</t>
        </is>
      </c>
    </row>
    <row r="562">
      <c r="A562" t="inlineStr">
        <is>
          <t>6199</t>
        </is>
      </c>
      <c r="B562" t="inlineStr">
        <is>
          <t>VARSOL AGUARRAS LITRO</t>
        </is>
      </c>
      <c r="C562" t="inlineStr">
        <is>
          <t>PINTURAS Y SELLADORES</t>
        </is>
      </c>
      <c r="D562" s="22" t="n">
        <v>545</v>
      </c>
      <c r="E562" s="19" t="n">
        <v>985678.38</v>
      </c>
      <c r="F562" s="19" t="n">
        <v>321058.63</v>
      </c>
      <c r="G562" s="20" t="n">
        <v>0.325724</v>
      </c>
      <c r="H562" t="inlineStr">
        <is>
          <t>A</t>
        </is>
      </c>
      <c r="I562" t="inlineStr">
        <is>
          <t>Medio</t>
        </is>
      </c>
      <c r="J562" s="17" t="inlineStr">
        <is>
          <t>A-Medio</t>
        </is>
      </c>
      <c r="K562" t="inlineStr">
        <is>
          <t>VACA LECHERA — buscar +2-3 puntos de margen sin perder volumen</t>
        </is>
      </c>
    </row>
    <row r="563">
      <c r="A563" t="inlineStr">
        <is>
          <t>351100300992467</t>
        </is>
      </c>
      <c r="B563" t="inlineStr">
        <is>
          <t>SEBAS COMBO MUEBLE MADERA OSCURO XL + LAVATORIO + GRIFERIA + DESAGUE 55CM X 55 CM X 78CM</t>
        </is>
      </c>
      <c r="C563" t="inlineStr">
        <is>
          <t>LOZA SANITARIA</t>
        </is>
      </c>
      <c r="D563" s="22" t="n">
        <v>9</v>
      </c>
      <c r="E563" s="19" t="n">
        <v>982059.25</v>
      </c>
      <c r="F563" s="19" t="n">
        <v>329377.45</v>
      </c>
      <c r="G563" s="20" t="n">
        <v>0.3353949999999999</v>
      </c>
      <c r="H563" t="inlineStr">
        <is>
          <t>A</t>
        </is>
      </c>
      <c r="I563" t="inlineStr">
        <is>
          <t>Medio</t>
        </is>
      </c>
      <c r="J563" s="17" t="inlineStr">
        <is>
          <t>A-Medio</t>
        </is>
      </c>
      <c r="K563" t="inlineStr">
        <is>
          <t>VACA LECHERA — buscar +2-3 puntos de margen sin perder volumen</t>
        </is>
      </c>
    </row>
    <row r="564">
      <c r="A564" t="inlineStr">
        <is>
          <t>20160003</t>
        </is>
      </c>
      <c r="B564" t="inlineStr">
        <is>
          <t>PORCELANATO ASTERIX 60X120 CAJA 1.44M2 ALTO BRILLO</t>
        </is>
      </c>
      <c r="C564" t="inlineStr">
        <is>
          <t>SIN CATEGORIA</t>
        </is>
      </c>
      <c r="D564" s="22" t="n">
        <v>90.5</v>
      </c>
      <c r="E564" s="19" t="n">
        <v>981293.02</v>
      </c>
      <c r="F564" s="19" t="n">
        <v>205889.02</v>
      </c>
      <c r="G564" s="20" t="n">
        <v>0.209814</v>
      </c>
      <c r="H564" t="inlineStr">
        <is>
          <t>A</t>
        </is>
      </c>
      <c r="I564" t="inlineStr">
        <is>
          <t>Bajo</t>
        </is>
      </c>
      <c r="J564" s="17" t="inlineStr">
        <is>
          <t>A-Bajo</t>
        </is>
      </c>
      <c r="K564" t="inlineStr">
        <is>
          <t>REVISAR YA — alto volumen + margen flaco = plata en la mesa</t>
        </is>
      </c>
    </row>
    <row r="565">
      <c r="A565" t="inlineStr">
        <is>
          <t>351100300992754</t>
        </is>
      </c>
      <c r="B565" t="inlineStr">
        <is>
          <t>FACHALETA FLEXIBLE BOHEMIA BLANCO 57X27CM 0.16m2 EXTERIOR / INTERIOR DE059</t>
        </is>
      </c>
      <c r="C565" t="inlineStr">
        <is>
          <t>FACHALETA</t>
        </is>
      </c>
      <c r="D565" s="22" t="n">
        <v>383</v>
      </c>
      <c r="E565" s="19" t="n">
        <v>980841.59</v>
      </c>
      <c r="F565" s="19" t="n">
        <v>329787.55</v>
      </c>
      <c r="G565" s="20" t="n">
        <v>0.336229</v>
      </c>
      <c r="H565" t="inlineStr">
        <is>
          <t>A</t>
        </is>
      </c>
      <c r="I565" t="inlineStr">
        <is>
          <t>Medio</t>
        </is>
      </c>
      <c r="J565" s="17" t="inlineStr">
        <is>
          <t>A-Medio</t>
        </is>
      </c>
      <c r="K565" t="inlineStr">
        <is>
          <t>VACA LECHERA — buscar +2-3 puntos de margen sin perder volumen</t>
        </is>
      </c>
    </row>
    <row r="566">
      <c r="A566" t="inlineStr">
        <is>
          <t>351100300991720</t>
        </is>
      </c>
      <c r="B566" t="inlineStr">
        <is>
          <t>DIAMOND ZT-2304B-60 WHITE + GREY MUEBLE LAVATORIO + ESPEJO 60X47X48CM ESPEJO 55X11X65CM</t>
        </is>
      </c>
      <c r="C566" t="inlineStr">
        <is>
          <t>SIN CATEGORIA</t>
        </is>
      </c>
      <c r="D566" s="22" t="n">
        <v>21</v>
      </c>
      <c r="E566" s="19" t="n">
        <v>979473.45</v>
      </c>
      <c r="F566" s="19" t="n">
        <v>228994.88</v>
      </c>
      <c r="G566" s="20" t="n">
        <v>0.233794</v>
      </c>
      <c r="H566" t="inlineStr">
        <is>
          <t>A</t>
        </is>
      </c>
      <c r="I566" t="inlineStr">
        <is>
          <t>Bajo</t>
        </is>
      </c>
      <c r="J566" s="17" t="inlineStr">
        <is>
          <t>A-Bajo</t>
        </is>
      </c>
      <c r="K566" t="inlineStr">
        <is>
          <t>REVISAR YA — alto volumen + margen flaco = plata en la mesa</t>
        </is>
      </c>
    </row>
    <row r="567">
      <c r="A567" t="inlineStr">
        <is>
          <t>351100300992673</t>
        </is>
      </c>
      <c r="B567" t="inlineStr">
        <is>
          <t>LAMINA NUEVA TEC XL NIEVE BLANCA 28-90 1.22 X. 2.80M 5MM MATE FIBRA BAMBU CARBON PVC IMITACION PIEDR</t>
        </is>
      </c>
      <c r="C567" t="inlineStr">
        <is>
          <t>IMPORTACION LAMINA PVC, BAMBU, ACC</t>
        </is>
      </c>
      <c r="D567" s="22" t="n">
        <v>63</v>
      </c>
      <c r="E567" s="19" t="n">
        <v>970136.28</v>
      </c>
      <c r="F567" s="19" t="n">
        <v>484374.2</v>
      </c>
      <c r="G567" s="20" t="n">
        <v>0.499285</v>
      </c>
      <c r="H567" t="inlineStr">
        <is>
          <t>A</t>
        </is>
      </c>
      <c r="I567" t="inlineStr">
        <is>
          <t>Alto</t>
        </is>
      </c>
      <c r="J567" s="17" t="inlineStr">
        <is>
          <t>A-Alto</t>
        </is>
      </c>
      <c r="K567" t="inlineStr">
        <is>
          <t>ESTRELLA — proteger precio, asegurar stock, empujar en pauta</t>
        </is>
      </c>
    </row>
    <row r="568">
      <c r="A568" t="inlineStr">
        <is>
          <t>7255</t>
        </is>
      </c>
      <c r="B568" t="inlineStr">
        <is>
          <t>STANLEY BISAGRA 3X3 S081-100</t>
        </is>
      </c>
      <c r="C568" t="inlineStr">
        <is>
          <t>FERRETERIA GENERAL</t>
        </is>
      </c>
      <c r="D568" s="22" t="n">
        <v>844</v>
      </c>
      <c r="E568" s="19" t="n">
        <v>968276.78</v>
      </c>
      <c r="F568" s="19" t="n">
        <v>275011.13</v>
      </c>
      <c r="G568" s="20" t="n">
        <v>0.284021</v>
      </c>
      <c r="H568" t="inlineStr">
        <is>
          <t>A</t>
        </is>
      </c>
      <c r="I568" t="inlineStr">
        <is>
          <t>Bajo</t>
        </is>
      </c>
      <c r="J568" s="17" t="inlineStr">
        <is>
          <t>A-Bajo</t>
        </is>
      </c>
      <c r="K568" t="inlineStr">
        <is>
          <t>REVISAR YA — alto volumen + margen flaco = plata en la mesa</t>
        </is>
      </c>
    </row>
    <row r="569">
      <c r="A569" t="inlineStr">
        <is>
          <t>351100300992388</t>
        </is>
      </c>
      <c r="B569" t="inlineStr">
        <is>
          <t>DIAMOND MUEBLE LAVATORIO NB-U818-60 WHITE AEREO 60CM X 47CM X48CM ESPEJO LED (NO INCLUYE GRIFERIA)</t>
        </is>
      </c>
      <c r="C569" t="inlineStr">
        <is>
          <t>IMPORTACION LOZA</t>
        </is>
      </c>
      <c r="D569" s="22" t="n">
        <v>13</v>
      </c>
      <c r="E569" s="19" t="n">
        <v>967359.11</v>
      </c>
      <c r="F569" s="19" t="n">
        <v>288204.33</v>
      </c>
      <c r="G569" s="20" t="n">
        <v>0.297929</v>
      </c>
      <c r="H569" t="inlineStr">
        <is>
          <t>A</t>
        </is>
      </c>
      <c r="I569" t="inlineStr">
        <is>
          <t>Bajo</t>
        </is>
      </c>
      <c r="J569" s="17" t="inlineStr">
        <is>
          <t>A-Bajo</t>
        </is>
      </c>
      <c r="K569" t="inlineStr">
        <is>
          <t>REVISAR YA — alto volumen + margen flaco = plata en la mesa</t>
        </is>
      </c>
    </row>
    <row r="570">
      <c r="A570" t="inlineStr">
        <is>
          <t>440</t>
        </is>
      </c>
      <c r="B570" t="inlineStr">
        <is>
          <t>SOLDADURA HILCO #6013  1/8</t>
        </is>
      </c>
      <c r="C570" t="inlineStr">
        <is>
          <t>TUBERIA INDUSTRIAL, HIERROS PLANOS Y CORRUGADOS</t>
        </is>
      </c>
      <c r="D570" s="22" t="n">
        <v>213.5</v>
      </c>
      <c r="E570" s="19" t="n">
        <v>964494.1</v>
      </c>
      <c r="F570" s="19" t="n">
        <v>213752.81</v>
      </c>
      <c r="G570" s="20" t="n">
        <v>0.221622</v>
      </c>
      <c r="H570" t="inlineStr">
        <is>
          <t>A</t>
        </is>
      </c>
      <c r="I570" t="inlineStr">
        <is>
          <t>Bajo</t>
        </is>
      </c>
      <c r="J570" s="17" t="inlineStr">
        <is>
          <t>A-Bajo</t>
        </is>
      </c>
      <c r="K570" t="inlineStr">
        <is>
          <t>REVISAR YA — alto volumen + margen flaco = plata en la mesa</t>
        </is>
      </c>
    </row>
    <row r="571">
      <c r="A571" t="inlineStr">
        <is>
          <t>351100300991900</t>
        </is>
      </c>
      <c r="B571" t="inlineStr">
        <is>
          <t>LAMINA PVC PM03 CALIZA GRIS 1.22X2.44 3MM IMITACION PIEDRA NATURAL</t>
        </is>
      </c>
      <c r="C571" t="inlineStr">
        <is>
          <t>SIN CATEGORIA</t>
        </is>
      </c>
      <c r="D571" s="22" t="n">
        <v>69</v>
      </c>
      <c r="E571" s="19" t="n">
        <v>964170.03</v>
      </c>
      <c r="F571" s="19" t="n">
        <v>305910.03</v>
      </c>
      <c r="G571" s="20" t="n">
        <v>0.317278</v>
      </c>
      <c r="H571" t="inlineStr">
        <is>
          <t>A</t>
        </is>
      </c>
      <c r="I571" t="inlineStr">
        <is>
          <t>Medio</t>
        </is>
      </c>
      <c r="J571" s="17" t="inlineStr">
        <is>
          <t>A-Medio</t>
        </is>
      </c>
      <c r="K571" t="inlineStr">
        <is>
          <t>VACA LECHERA — buscar +2-3 puntos de margen sin perder volumen</t>
        </is>
      </c>
    </row>
    <row r="572">
      <c r="A572" t="inlineStr">
        <is>
          <t>4621300009900</t>
        </is>
      </c>
      <c r="B572" t="inlineStr">
        <is>
          <t>BASE MEDIDOR RILEZ ECONO CON BREAK 2X100 SIEMMENS</t>
        </is>
      </c>
      <c r="C572" t="inlineStr">
        <is>
          <t>ACCESORIOS ELECTRICOS Y CABLES</t>
        </is>
      </c>
      <c r="D572" s="22" t="n">
        <v>19</v>
      </c>
      <c r="E572" s="19" t="n">
        <v>963732.5</v>
      </c>
      <c r="F572" s="19" t="n">
        <v>220359.34</v>
      </c>
      <c r="G572" s="20" t="n">
        <v>0.228652</v>
      </c>
      <c r="H572" t="inlineStr">
        <is>
          <t>A</t>
        </is>
      </c>
      <c r="I572" t="inlineStr">
        <is>
          <t>Bajo</t>
        </is>
      </c>
      <c r="J572" s="17" t="inlineStr">
        <is>
          <t>A-Bajo</t>
        </is>
      </c>
      <c r="K572" t="inlineStr">
        <is>
          <t>REVISAR YA — alto volumen + margen flaco = plata en la mesa</t>
        </is>
      </c>
    </row>
    <row r="573">
      <c r="A573" t="inlineStr">
        <is>
          <t>351100300992115</t>
        </is>
      </c>
      <c r="B573" t="inlineStr">
        <is>
          <t>PERFIL U JOTA DORADO 2.95M PARA LAMINA BAMBU</t>
        </is>
      </c>
      <c r="C573" t="inlineStr">
        <is>
          <t>IMPORTACION LAMINA PVC, BAMBU, ACC</t>
        </is>
      </c>
      <c r="D573" s="22" t="n">
        <v>310</v>
      </c>
      <c r="E573" s="19" t="n">
        <v>956522.12</v>
      </c>
      <c r="F573" s="19" t="n">
        <v>715097.66</v>
      </c>
      <c r="G573" s="20" t="n">
        <v>0.747602</v>
      </c>
      <c r="H573" t="inlineStr">
        <is>
          <t>A</t>
        </is>
      </c>
      <c r="I573" t="inlineStr">
        <is>
          <t>Alto</t>
        </is>
      </c>
      <c r="J573" s="17" t="inlineStr">
        <is>
          <t>A-Alto</t>
        </is>
      </c>
      <c r="K573" t="inlineStr">
        <is>
          <t>ESTRELLA — proteger precio, asegurar stock, empujar en pauta</t>
        </is>
      </c>
    </row>
    <row r="574">
      <c r="A574" t="inlineStr">
        <is>
          <t>4790356</t>
        </is>
      </c>
      <c r="B574" t="inlineStr">
        <is>
          <t>TOTAL ROUTER PALMA 600W 1/4 UTLT6001</t>
        </is>
      </c>
      <c r="C574" t="inlineStr">
        <is>
          <t>HERRAMIENTA ELECTRICA</t>
        </is>
      </c>
      <c r="D574" s="22" t="n">
        <v>31</v>
      </c>
      <c r="E574" s="19" t="n">
        <v>954979.25</v>
      </c>
      <c r="F574" s="19" t="n">
        <v>241192.49</v>
      </c>
      <c r="G574" s="20" t="n">
        <v>0.252563</v>
      </c>
      <c r="H574" t="inlineStr">
        <is>
          <t>A</t>
        </is>
      </c>
      <c r="I574" t="inlineStr">
        <is>
          <t>Bajo</t>
        </is>
      </c>
      <c r="J574" s="17" t="inlineStr">
        <is>
          <t>A-Bajo</t>
        </is>
      </c>
      <c r="K574" t="inlineStr">
        <is>
          <t>REVISAR YA — alto volumen + margen flaco = plata en la mesa</t>
        </is>
      </c>
    </row>
    <row r="575">
      <c r="A575" t="inlineStr">
        <is>
          <t>547</t>
        </is>
      </c>
      <c r="B575" t="inlineStr">
        <is>
          <t>TRACK 2 1/2 CANAL 3.05</t>
        </is>
      </c>
      <c r="C575" t="inlineStr">
        <is>
          <t>LAMINAS Y PERFILERIA LIVIANA</t>
        </is>
      </c>
      <c r="D575" s="22" t="n">
        <v>1302</v>
      </c>
      <c r="E575" s="19" t="n">
        <v>953374.21</v>
      </c>
      <c r="F575" s="19" t="n">
        <v>274701.71</v>
      </c>
      <c r="G575" s="20" t="n">
        <v>0.288136</v>
      </c>
      <c r="H575" t="inlineStr">
        <is>
          <t>A</t>
        </is>
      </c>
      <c r="I575" t="inlineStr">
        <is>
          <t>Bajo</t>
        </is>
      </c>
      <c r="J575" s="17" t="inlineStr">
        <is>
          <t>A-Bajo</t>
        </is>
      </c>
      <c r="K575" t="inlineStr">
        <is>
          <t>REVISAR YA — alto volumen + margen flaco = plata en la mesa</t>
        </is>
      </c>
    </row>
    <row r="576">
      <c r="A576" t="inlineStr">
        <is>
          <t>351100300992719</t>
        </is>
      </c>
      <c r="B576" t="inlineStr">
        <is>
          <t>DJ CIMA MUEBLE 120CM X 50CM INCLUYE LAVATORIO ESPEJO REPISA BRILLANTE AEREO LUX STONE Y006-2 120CM</t>
        </is>
      </c>
      <c r="C576" t="inlineStr">
        <is>
          <t>IMPORTACION LOZA</t>
        </is>
      </c>
      <c r="D576" s="22" t="n">
        <v>8</v>
      </c>
      <c r="E576" s="19" t="n">
        <v>952502.65</v>
      </c>
      <c r="F576" s="19" t="n">
        <v>491218.93</v>
      </c>
      <c r="G576" s="20" t="n">
        <v>0.515714</v>
      </c>
      <c r="H576" t="inlineStr">
        <is>
          <t>A</t>
        </is>
      </c>
      <c r="I576" t="inlineStr">
        <is>
          <t>Alto</t>
        </is>
      </c>
      <c r="J576" s="17" t="inlineStr">
        <is>
          <t>A-Alto</t>
        </is>
      </c>
      <c r="K576" t="inlineStr">
        <is>
          <t>ESTRELLA — proteger precio, asegurar stock, empujar en pauta</t>
        </is>
      </c>
    </row>
    <row r="577">
      <c r="A577" t="inlineStr">
        <is>
          <t>351100300991715</t>
        </is>
      </c>
      <c r="B577" t="inlineStr">
        <is>
          <t>DIAMOND ZT-2210B-60 KHAKI MUEBLE LAVATORIO + ESPEJO AEREO 600X47X48CM ESPEJO 55X11X65CM</t>
        </is>
      </c>
      <c r="C577" t="inlineStr">
        <is>
          <t>SIN CATEGORIA</t>
        </is>
      </c>
      <c r="D577" s="22" t="n">
        <v>16</v>
      </c>
      <c r="E577" s="19" t="n">
        <v>948415.34</v>
      </c>
      <c r="F577" s="19" t="n">
        <v>301386.2</v>
      </c>
      <c r="G577" s="20" t="n">
        <v>0.317779</v>
      </c>
      <c r="H577" t="inlineStr">
        <is>
          <t>A</t>
        </is>
      </c>
      <c r="I577" t="inlineStr">
        <is>
          <t>Medio</t>
        </is>
      </c>
      <c r="J577" s="17" t="inlineStr">
        <is>
          <t>A-Medio</t>
        </is>
      </c>
      <c r="K577" t="inlineStr">
        <is>
          <t>VACA LECHERA — buscar +2-3 puntos de margen sin perder volumen</t>
        </is>
      </c>
    </row>
    <row r="578">
      <c r="A578" t="inlineStr">
        <is>
          <t>351100300991736</t>
        </is>
      </c>
      <c r="B578" t="inlineStr">
        <is>
          <t>DIAMOND ESPEJO LED ZT-L-1007 60X80CM</t>
        </is>
      </c>
      <c r="C578" t="inlineStr">
        <is>
          <t>SIN CATEGORIA</t>
        </is>
      </c>
      <c r="D578" s="22" t="n">
        <v>29</v>
      </c>
      <c r="E578" s="19" t="n">
        <v>947907.0699999999</v>
      </c>
      <c r="F578" s="19" t="n">
        <v>245215.76</v>
      </c>
      <c r="G578" s="20" t="n">
        <v>0.258692</v>
      </c>
      <c r="H578" t="inlineStr">
        <is>
          <t>A</t>
        </is>
      </c>
      <c r="I578" t="inlineStr">
        <is>
          <t>Bajo</t>
        </is>
      </c>
      <c r="J578" s="17" t="inlineStr">
        <is>
          <t>A-Bajo</t>
        </is>
      </c>
      <c r="K578" t="inlineStr">
        <is>
          <t>REVISAR YA — alto volumen + margen flaco = plata en la mesa</t>
        </is>
      </c>
    </row>
    <row r="579">
      <c r="A579" t="inlineStr">
        <is>
          <t>7516</t>
        </is>
      </c>
      <c r="B579" t="inlineStr">
        <is>
          <t>LORENZETTI DUCHA  ADVANCED 5500W 7517057</t>
        </is>
      </c>
      <c r="C579" t="inlineStr">
        <is>
          <t>FERRETERIA GENERAL</t>
        </is>
      </c>
      <c r="D579" s="22" t="n">
        <v>28</v>
      </c>
      <c r="E579" s="19" t="n">
        <v>943077.75</v>
      </c>
      <c r="F579" s="19" t="n">
        <v>213976.95</v>
      </c>
      <c r="G579" s="20" t="n">
        <v>0.226892</v>
      </c>
      <c r="H579" t="inlineStr">
        <is>
          <t>A</t>
        </is>
      </c>
      <c r="I579" t="inlineStr">
        <is>
          <t>Bajo</t>
        </is>
      </c>
      <c r="J579" s="17" t="inlineStr">
        <is>
          <t>A-Bajo</t>
        </is>
      </c>
      <c r="K579" t="inlineStr">
        <is>
          <t>REVISAR YA — alto volumen + margen flaco = plata en la mesa</t>
        </is>
      </c>
    </row>
    <row r="580">
      <c r="A580" t="inlineStr">
        <is>
          <t>PINT-PA-0034</t>
        </is>
      </c>
      <c r="B580" t="inlineStr">
        <is>
          <t>LANCO SUPER COAT BLANCO MATE GALON SC687-4</t>
        </is>
      </c>
      <c r="C580" t="inlineStr">
        <is>
          <t>PINTURA ACRILICA</t>
        </is>
      </c>
      <c r="D580" s="22" t="n">
        <v>71</v>
      </c>
      <c r="E580" s="19" t="n">
        <v>941296.55</v>
      </c>
      <c r="F580" s="19" t="n">
        <v>304211.55</v>
      </c>
      <c r="G580" s="20" t="n">
        <v>0.323184</v>
      </c>
      <c r="H580" t="inlineStr">
        <is>
          <t>A</t>
        </is>
      </c>
      <c r="I580" t="inlineStr">
        <is>
          <t>Medio</t>
        </is>
      </c>
      <c r="J580" s="17" t="inlineStr">
        <is>
          <t>A-Medio</t>
        </is>
      </c>
      <c r="K580" t="inlineStr">
        <is>
          <t>VACA LECHERA — buscar +2-3 puntos de margen sin perder volumen</t>
        </is>
      </c>
    </row>
    <row r="581">
      <c r="A581" t="inlineStr">
        <is>
          <t>351100300992675</t>
        </is>
      </c>
      <c r="B581" t="inlineStr">
        <is>
          <t>LAMINA NUEVA TEC NIEVE HUMO 25-90 1.22 X. 2.80M 5MM MATE FIBRA BAMBU CARBON PVC IMITACION PIEDR</t>
        </is>
      </c>
      <c r="C581" t="inlineStr">
        <is>
          <t>IMPORTACION LAMINA PVC, BAMBU, ACC</t>
        </is>
      </c>
      <c r="D581" s="22" t="n">
        <v>61</v>
      </c>
      <c r="E581" s="19" t="n">
        <v>936684.9300000001</v>
      </c>
      <c r="F581" s="19" t="n">
        <v>466343.87</v>
      </c>
      <c r="G581" s="20" t="n">
        <v>0.497866</v>
      </c>
      <c r="H581" t="inlineStr">
        <is>
          <t>A</t>
        </is>
      </c>
      <c r="I581" t="inlineStr">
        <is>
          <t>Alto</t>
        </is>
      </c>
      <c r="J581" s="17" t="inlineStr">
        <is>
          <t>A-Alto</t>
        </is>
      </c>
      <c r="K581" t="inlineStr">
        <is>
          <t>ESTRELLA — proteger precio, asegurar stock, empujar en pauta</t>
        </is>
      </c>
    </row>
    <row r="582">
      <c r="A582" t="inlineStr">
        <is>
          <t>PINT-PA-0017</t>
        </is>
      </c>
      <c r="B582" t="inlineStr">
        <is>
          <t>LANCO MAXIMA SATIN PASTEL GALON MA761-4</t>
        </is>
      </c>
      <c r="C582" t="inlineStr">
        <is>
          <t>PINTURA ACRILICA</t>
        </is>
      </c>
      <c r="D582" s="22" t="n">
        <v>60</v>
      </c>
      <c r="E582" s="19" t="n">
        <v>936386.8</v>
      </c>
      <c r="F582" s="19" t="n">
        <v>288022.55</v>
      </c>
      <c r="G582" s="20" t="n">
        <v>0.307589</v>
      </c>
      <c r="H582" t="inlineStr">
        <is>
          <t>A</t>
        </is>
      </c>
      <c r="I582" t="inlineStr">
        <is>
          <t>Medio</t>
        </is>
      </c>
      <c r="J582" s="17" t="inlineStr">
        <is>
          <t>A-Medio</t>
        </is>
      </c>
      <c r="K582" t="inlineStr">
        <is>
          <t>VACA LECHERA — buscar +2-3 puntos de margen sin perder volumen</t>
        </is>
      </c>
    </row>
    <row r="583">
      <c r="A583" t="inlineStr">
        <is>
          <t>5327</t>
        </is>
      </c>
      <c r="B583" t="inlineStr">
        <is>
          <t>LAMINA JORDOMEX N6 122X244 1.5MM DECORADA</t>
        </is>
      </c>
      <c r="C583" t="inlineStr">
        <is>
          <t>TUBERIA INDUSTRIAL, HIERROS PLANOS Y CORRUGADOS</t>
        </is>
      </c>
      <c r="D583" s="22" t="n">
        <v>61</v>
      </c>
      <c r="E583" s="19" t="n">
        <v>935341.4</v>
      </c>
      <c r="F583" s="19" t="n">
        <v>267541.4</v>
      </c>
      <c r="G583" s="20" t="n">
        <v>0.286036</v>
      </c>
      <c r="H583" t="inlineStr">
        <is>
          <t>A</t>
        </is>
      </c>
      <c r="I583" t="inlineStr">
        <is>
          <t>Bajo</t>
        </is>
      </c>
      <c r="J583" s="17" t="inlineStr">
        <is>
          <t>A-Bajo</t>
        </is>
      </c>
      <c r="K583" t="inlineStr">
        <is>
          <t>REVISAR YA — alto volumen + margen flaco = plata en la mesa</t>
        </is>
      </c>
    </row>
    <row r="584">
      <c r="A584" t="inlineStr">
        <is>
          <t>351100300992799</t>
        </is>
      </c>
      <c r="B584" t="inlineStr">
        <is>
          <t>PANEL ACANALADO NUEVA TEC NEGRO MADERA SATINADO F01-C03 12CM X 2.90M PS INTERIOR</t>
        </is>
      </c>
      <c r="C584" t="inlineStr">
        <is>
          <t>IMPORTACION PANEL ACANALADO INTERIOR</t>
        </is>
      </c>
      <c r="D584" s="22" t="n">
        <v>272</v>
      </c>
      <c r="E584" s="19" t="n">
        <v>931570.8</v>
      </c>
      <c r="F584" s="19" t="n">
        <v>464885.85</v>
      </c>
      <c r="G584" s="20" t="n">
        <v>0.499034</v>
      </c>
      <c r="H584" t="inlineStr">
        <is>
          <t>A</t>
        </is>
      </c>
      <c r="I584" t="inlineStr">
        <is>
          <t>Alto</t>
        </is>
      </c>
      <c r="J584" s="17" t="inlineStr">
        <is>
          <t>A-Alto</t>
        </is>
      </c>
      <c r="K584" t="inlineStr">
        <is>
          <t>ESTRELLA — proteger precio, asegurar stock, empujar en pauta</t>
        </is>
      </c>
    </row>
    <row r="585">
      <c r="A585" t="inlineStr">
        <is>
          <t>50992868</t>
        </is>
      </c>
      <c r="B585" t="inlineStr">
        <is>
          <t>LAMINA NUEVA TEC ROCA NEVADA HGG0018001-1 1.22 X. 2.44M 5MM MATE FIBRA BAMBU CARBON PVC IMITACION</t>
        </is>
      </c>
      <c r="C585" t="inlineStr">
        <is>
          <t>IMPORTACION LAMINA PVC, BAMBU, ACC</t>
        </is>
      </c>
      <c r="D585" s="22" t="n">
        <v>53</v>
      </c>
      <c r="E585" s="19" t="n">
        <v>929136.28</v>
      </c>
      <c r="F585" s="19" t="n">
        <v>467149.18</v>
      </c>
      <c r="G585" s="20" t="n">
        <v>0.5027779999999999</v>
      </c>
      <c r="H585" t="inlineStr">
        <is>
          <t>A</t>
        </is>
      </c>
      <c r="I585" t="inlineStr">
        <is>
          <t>Alto</t>
        </is>
      </c>
      <c r="J585" s="17" t="inlineStr">
        <is>
          <t>A-Alto</t>
        </is>
      </c>
      <c r="K585" t="inlineStr">
        <is>
          <t>ESTRELLA — proteger precio, asegurar stock, empujar en pauta</t>
        </is>
      </c>
    </row>
    <row r="586">
      <c r="A586" t="inlineStr">
        <is>
          <t>PINT-AN-0025</t>
        </is>
      </c>
      <c r="B586" t="inlineStr">
        <is>
          <t>LANCO ANTICORROSIVO IND NEGRO GALON AC3435-4</t>
        </is>
      </c>
      <c r="C586" t="inlineStr">
        <is>
          <t>ANTICORROSIVOS Y BASE ACEITE</t>
        </is>
      </c>
      <c r="D586" s="22" t="n">
        <v>70</v>
      </c>
      <c r="E586" s="19" t="n">
        <v>927504.23</v>
      </c>
      <c r="F586" s="19" t="n">
        <v>288348.53</v>
      </c>
      <c r="G586" s="20" t="n">
        <v>0.310886</v>
      </c>
      <c r="H586" t="inlineStr">
        <is>
          <t>A</t>
        </is>
      </c>
      <c r="I586" t="inlineStr">
        <is>
          <t>Medio</t>
        </is>
      </c>
      <c r="J586" s="17" t="inlineStr">
        <is>
          <t>A-Medio</t>
        </is>
      </c>
      <c r="K586" t="inlineStr">
        <is>
          <t>VACA LECHERA — buscar +2-3 puntos de margen sin perder volumen</t>
        </is>
      </c>
    </row>
    <row r="587">
      <c r="A587" t="inlineStr">
        <is>
          <t>351100300992234</t>
        </is>
      </c>
      <c r="B587" t="inlineStr">
        <is>
          <t>GIOVA COMBO FREGADERO +GRIFERIA AQF+ JABONERA +SIFON 60X45CM GRIS PLOMO</t>
        </is>
      </c>
      <c r="C587" t="inlineStr">
        <is>
          <t>GRIFERIA - ACC. BAÑO Y COCINA</t>
        </is>
      </c>
      <c r="D587" s="22" t="n">
        <v>19</v>
      </c>
      <c r="E587" s="19" t="n">
        <v>925972.39</v>
      </c>
      <c r="F587" s="19" t="n">
        <v>201961.05</v>
      </c>
      <c r="G587" s="20" t="n">
        <v>0.218107</v>
      </c>
      <c r="H587" t="inlineStr">
        <is>
          <t>A</t>
        </is>
      </c>
      <c r="I587" t="inlineStr">
        <is>
          <t>Bajo</t>
        </is>
      </c>
      <c r="J587" s="17" t="inlineStr">
        <is>
          <t>A-Bajo</t>
        </is>
      </c>
      <c r="K587" t="inlineStr">
        <is>
          <t>REVISAR YA — alto volumen + margen flaco = plata en la mesa</t>
        </is>
      </c>
    </row>
    <row r="588">
      <c r="A588" t="inlineStr">
        <is>
          <t>473</t>
        </is>
      </c>
      <c r="B588" t="inlineStr">
        <is>
          <t>STANLEY RIEL 3.05 PORTON 10               #ST105213/1414580</t>
        </is>
      </c>
      <c r="C588" t="inlineStr">
        <is>
          <t>FERRETERIA GENERAL</t>
        </is>
      </c>
      <c r="D588" s="22" t="n">
        <v>56</v>
      </c>
      <c r="E588" s="19" t="n">
        <v>925459.73</v>
      </c>
      <c r="F588" s="19" t="n">
        <v>219857.13</v>
      </c>
      <c r="G588" s="20" t="n">
        <v>0.237565</v>
      </c>
      <c r="H588" t="inlineStr">
        <is>
          <t>A</t>
        </is>
      </c>
      <c r="I588" t="inlineStr">
        <is>
          <t>Bajo</t>
        </is>
      </c>
      <c r="J588" s="17" t="inlineStr">
        <is>
          <t>A-Bajo</t>
        </is>
      </c>
      <c r="K588" t="inlineStr">
        <is>
          <t>REVISAR YA — alto volumen + margen flaco = plata en la mesa</t>
        </is>
      </c>
    </row>
    <row r="589">
      <c r="A589" t="inlineStr">
        <is>
          <t>351100300992867</t>
        </is>
      </c>
      <c r="B589" t="inlineStr">
        <is>
          <t>LAMINA NUEVA TEC SIENNA NEGRA DE822210-28X 1.22 X. 2.44M 5MM MATE FIBRA BAMBU CARBON PVC IMITACION</t>
        </is>
      </c>
      <c r="C589" t="inlineStr">
        <is>
          <t>IMPORTACION LAMINA PVC, BAMBU, ACC</t>
        </is>
      </c>
      <c r="D589" s="22" t="n">
        <v>60</v>
      </c>
      <c r="E589" s="19" t="n">
        <v>923318.58</v>
      </c>
      <c r="F589" s="19" t="n">
        <v>481774.02</v>
      </c>
      <c r="G589" s="20" t="n">
        <v>0.5217849999999999</v>
      </c>
      <c r="H589" t="inlineStr">
        <is>
          <t>A</t>
        </is>
      </c>
      <c r="I589" t="inlineStr">
        <is>
          <t>Alto</t>
        </is>
      </c>
      <c r="J589" s="17" t="inlineStr">
        <is>
          <t>A-Alto</t>
        </is>
      </c>
      <c r="K589" t="inlineStr">
        <is>
          <t>ESTRELLA — proteger precio, asegurar stock, empujar en pauta</t>
        </is>
      </c>
    </row>
    <row r="590">
      <c r="A590" t="inlineStr">
        <is>
          <t>524524254</t>
        </is>
      </c>
      <c r="B590" t="inlineStr">
        <is>
          <t>CARRETILLO USO AGRICOLA -VERDE-AMARILLO  HARDEX</t>
        </is>
      </c>
      <c r="C590" t="inlineStr">
        <is>
          <t>FERRETERIA GENERAL</t>
        </is>
      </c>
      <c r="D590" s="22" t="n">
        <v>47</v>
      </c>
      <c r="E590" s="19" t="n">
        <v>922329.27</v>
      </c>
      <c r="F590" s="19" t="n">
        <v>194451.58</v>
      </c>
      <c r="G590" s="20" t="n">
        <v>0.210827</v>
      </c>
      <c r="H590" t="inlineStr">
        <is>
          <t>A</t>
        </is>
      </c>
      <c r="I590" t="inlineStr">
        <is>
          <t>Bajo</t>
        </is>
      </c>
      <c r="J590" s="17" t="inlineStr">
        <is>
          <t>A-Bajo</t>
        </is>
      </c>
      <c r="K590" t="inlineStr">
        <is>
          <t>REVISAR YA — alto volumen + margen flaco = plata en la mesa</t>
        </is>
      </c>
    </row>
    <row r="591">
      <c r="A591" t="inlineStr">
        <is>
          <t>351100300992111</t>
        </is>
      </c>
      <c r="B591" t="inlineStr">
        <is>
          <t>FAME DUCHA INTENSE BLANCO - CROMO 127V 5400W ELECTRONICA</t>
        </is>
      </c>
      <c r="C591" t="inlineStr">
        <is>
          <t>GRIFERIA - ACC. BAÑO Y COCINA</t>
        </is>
      </c>
      <c r="D591" s="22" t="n">
        <v>17</v>
      </c>
      <c r="E591" s="19" t="n">
        <v>922081.87</v>
      </c>
      <c r="F591" s="19" t="n">
        <v>214028.87</v>
      </c>
      <c r="G591" s="20" t="n">
        <v>0.232115</v>
      </c>
      <c r="H591" t="inlineStr">
        <is>
          <t>A</t>
        </is>
      </c>
      <c r="I591" t="inlineStr">
        <is>
          <t>Bajo</t>
        </is>
      </c>
      <c r="J591" s="17" t="inlineStr">
        <is>
          <t>A-Bajo</t>
        </is>
      </c>
      <c r="K591" t="inlineStr">
        <is>
          <t>REVISAR YA — alto volumen + margen flaco = plata en la mesa</t>
        </is>
      </c>
    </row>
    <row r="592">
      <c r="A592" t="inlineStr">
        <is>
          <t>351100300992887</t>
        </is>
      </c>
      <c r="B592" t="inlineStr">
        <is>
          <t>ALTIVA TOMA DOBLE BLANCO 9009-W EAGLE</t>
        </is>
      </c>
      <c r="C592" t="inlineStr">
        <is>
          <t>ACCESORIOS ELECTRICOS Y CABLES</t>
        </is>
      </c>
      <c r="D592" s="22" t="n">
        <v>344</v>
      </c>
      <c r="E592" s="19" t="n">
        <v>921679.89</v>
      </c>
      <c r="F592" s="19" t="n">
        <v>414640.65</v>
      </c>
      <c r="G592" s="20" t="n">
        <v>0.449875</v>
      </c>
      <c r="H592" t="inlineStr">
        <is>
          <t>A</t>
        </is>
      </c>
      <c r="I592" t="inlineStr">
        <is>
          <t>Medio</t>
        </is>
      </c>
      <c r="J592" s="17" t="inlineStr">
        <is>
          <t>A-Medio</t>
        </is>
      </c>
      <c r="K592" t="inlineStr">
        <is>
          <t>VACA LECHERA — buscar +2-3 puntos de margen sin perder volumen</t>
        </is>
      </c>
    </row>
    <row r="593">
      <c r="A593" t="inlineStr">
        <is>
          <t>351100300992273</t>
        </is>
      </c>
      <c r="B593" t="inlineStr">
        <is>
          <t xml:space="preserve">LAMINA NUEVA TEC  XL MADERA NOGAL  1.22X2.80 5MM DE016 1-V BAMBU </t>
        </is>
      </c>
      <c r="C593" t="inlineStr">
        <is>
          <t>LAMINA PVC, BAMBU, ACC</t>
        </is>
      </c>
      <c r="D593" s="22" t="n">
        <v>40</v>
      </c>
      <c r="E593" s="19" t="n">
        <v>919818.58</v>
      </c>
      <c r="F593" s="19" t="n">
        <v>270195.23</v>
      </c>
      <c r="G593" s="20" t="n">
        <v>0.293748</v>
      </c>
      <c r="H593" t="inlineStr">
        <is>
          <t>A</t>
        </is>
      </c>
      <c r="I593" t="inlineStr">
        <is>
          <t>Bajo</t>
        </is>
      </c>
      <c r="J593" s="17" t="inlineStr">
        <is>
          <t>A-Bajo</t>
        </is>
      </c>
      <c r="K593" t="inlineStr">
        <is>
          <t>REVISAR YA — alto volumen + margen flaco = plata en la mesa</t>
        </is>
      </c>
    </row>
    <row r="594">
      <c r="A594" t="inlineStr">
        <is>
          <t>351100300992030</t>
        </is>
      </c>
      <c r="B594" t="inlineStr">
        <is>
          <t>FORTLEV PROMO TANQUE AGUA 1000L CON ACCESORIOS APILABLE 97CM ALTO 1.52M ANCHO</t>
        </is>
      </c>
      <c r="C594" t="inlineStr">
        <is>
          <t>SIN CATEGORIA</t>
        </is>
      </c>
      <c r="D594" s="22" t="n">
        <v>16</v>
      </c>
      <c r="E594" s="19" t="n">
        <v>918628.3199999999</v>
      </c>
      <c r="F594" s="19" t="n">
        <v>256948.32</v>
      </c>
      <c r="G594" s="20" t="n">
        <v>0.279709</v>
      </c>
      <c r="H594" t="inlineStr">
        <is>
          <t>A</t>
        </is>
      </c>
      <c r="I594" t="inlineStr">
        <is>
          <t>Bajo</t>
        </is>
      </c>
      <c r="J594" s="17" t="inlineStr">
        <is>
          <t>A-Bajo</t>
        </is>
      </c>
      <c r="K594" t="inlineStr">
        <is>
          <t>REVISAR YA — alto volumen + margen flaco = plata en la mesa</t>
        </is>
      </c>
    </row>
    <row r="595">
      <c r="A595" t="inlineStr">
        <is>
          <t>1041</t>
        </is>
      </c>
      <c r="B595" t="inlineStr">
        <is>
          <t>CABLE 4 ROJO</t>
        </is>
      </c>
      <c r="C595" t="inlineStr">
        <is>
          <t>ACCESORIOS ELECTRICOS Y CABLES</t>
        </is>
      </c>
      <c r="D595" s="22" t="n">
        <v>395</v>
      </c>
      <c r="E595" s="19" t="n">
        <v>916948.42</v>
      </c>
      <c r="F595" s="19" t="n">
        <v>224575.62</v>
      </c>
      <c r="G595" s="20" t="n">
        <v>0.244916</v>
      </c>
      <c r="H595" t="inlineStr">
        <is>
          <t>A</t>
        </is>
      </c>
      <c r="I595" t="inlineStr">
        <is>
          <t>Bajo</t>
        </is>
      </c>
      <c r="J595" s="17" t="inlineStr">
        <is>
          <t>A-Bajo</t>
        </is>
      </c>
      <c r="K595" t="inlineStr">
        <is>
          <t>REVISAR YA — alto volumen + margen flaco = plata en la mesa</t>
        </is>
      </c>
    </row>
    <row r="596">
      <c r="A596" t="inlineStr">
        <is>
          <t>683</t>
        </is>
      </c>
      <c r="B596" t="inlineStr">
        <is>
          <t>BROCHA 2 MASTER / BASIC</t>
        </is>
      </c>
      <c r="C596" t="inlineStr">
        <is>
          <t>FERRETERIA GENERAL</t>
        </is>
      </c>
      <c r="D596" s="22" t="n">
        <v>693</v>
      </c>
      <c r="E596" s="19" t="n">
        <v>907944.3</v>
      </c>
      <c r="F596" s="19" t="n">
        <v>320005</v>
      </c>
      <c r="G596" s="20" t="n">
        <v>0.35245</v>
      </c>
      <c r="H596" t="inlineStr">
        <is>
          <t>A</t>
        </is>
      </c>
      <c r="I596" t="inlineStr">
        <is>
          <t>Medio</t>
        </is>
      </c>
      <c r="J596" s="17" t="inlineStr">
        <is>
          <t>A-Medio</t>
        </is>
      </c>
      <c r="K596" t="inlineStr">
        <is>
          <t>VACA LECHERA — buscar +2-3 puntos de margen sin perder volumen</t>
        </is>
      </c>
    </row>
    <row r="597">
      <c r="A597" t="inlineStr">
        <is>
          <t>10155</t>
        </is>
      </c>
      <c r="B597" t="inlineStr">
        <is>
          <t>LLAVE EMPOTRAR COPA CLASSIC 013CSVC PRICE PFISTER</t>
        </is>
      </c>
      <c r="C597" t="inlineStr">
        <is>
          <t>GRIFERIA - ACC. BAÑO Y COCINA</t>
        </is>
      </c>
      <c r="D597" s="22" t="n">
        <v>75</v>
      </c>
      <c r="E597" s="19" t="n">
        <v>905429.67</v>
      </c>
      <c r="F597" s="19" t="n">
        <v>234142.17</v>
      </c>
      <c r="G597" s="20" t="n">
        <v>0.258598</v>
      </c>
      <c r="H597" t="inlineStr">
        <is>
          <t>A</t>
        </is>
      </c>
      <c r="I597" t="inlineStr">
        <is>
          <t>Bajo</t>
        </is>
      </c>
      <c r="J597" s="17" t="inlineStr">
        <is>
          <t>A-Bajo</t>
        </is>
      </c>
      <c r="K597" t="inlineStr">
        <is>
          <t>REVISAR YA — alto volumen + margen flaco = plata en la mesa</t>
        </is>
      </c>
    </row>
    <row r="598">
      <c r="A598" t="inlineStr">
        <is>
          <t>PINT-PA-0038</t>
        </is>
      </c>
      <c r="B598" t="inlineStr">
        <is>
          <t>LANCO SUPER COAT PASTEL MATE CUBETA SC688-2</t>
        </is>
      </c>
      <c r="C598" t="inlineStr">
        <is>
          <t>PINTURA ACRILICA</t>
        </is>
      </c>
      <c r="D598" s="22" t="n">
        <v>16</v>
      </c>
      <c r="E598" s="19" t="n">
        <v>904761.0600000001</v>
      </c>
      <c r="F598" s="19" t="n">
        <v>295314.06</v>
      </c>
      <c r="G598" s="20" t="n">
        <v>0.3264</v>
      </c>
      <c r="H598" t="inlineStr">
        <is>
          <t>A</t>
        </is>
      </c>
      <c r="I598" t="inlineStr">
        <is>
          <t>Medio</t>
        </is>
      </c>
      <c r="J598" s="17" t="inlineStr">
        <is>
          <t>A-Medio</t>
        </is>
      </c>
      <c r="K598" t="inlineStr">
        <is>
          <t>VACA LECHERA — buscar +2-3 puntos de margen sin perder volumen</t>
        </is>
      </c>
    </row>
    <row r="599">
      <c r="A599" t="inlineStr">
        <is>
          <t>76598</t>
        </is>
      </c>
      <c r="B599" t="inlineStr">
        <is>
          <t>2DA TABLILLA PVC BLANCA LISA SEGUNDA CALIDAD 11.80m2 PAQ 10 UNIDADES</t>
        </is>
      </c>
      <c r="C599" t="inlineStr">
        <is>
          <t>SIN CATEGORIA</t>
        </is>
      </c>
      <c r="D599" s="22" t="n">
        <v>51</v>
      </c>
      <c r="E599" s="19" t="n">
        <v>902654.87</v>
      </c>
      <c r="F599" s="19" t="n">
        <v>35654.87</v>
      </c>
      <c r="G599" s="20" t="n">
        <v>0.0395</v>
      </c>
      <c r="H599" t="inlineStr">
        <is>
          <t>A</t>
        </is>
      </c>
      <c r="I599" t="inlineStr">
        <is>
          <t>Bajo</t>
        </is>
      </c>
      <c r="J599" s="17" t="inlineStr">
        <is>
          <t>A-Bajo</t>
        </is>
      </c>
      <c r="K599" t="inlineStr">
        <is>
          <t>REVISAR YA — alto volumen + margen flaco = plata en la mesa</t>
        </is>
      </c>
    </row>
    <row r="600">
      <c r="A600" t="inlineStr">
        <is>
          <t>351100300992690</t>
        </is>
      </c>
      <c r="B600" t="inlineStr">
        <is>
          <t>PORCELANATO GLUM BLACK  0.60X1.20 CAJA 1.44M2 2 PIEZAS POR CAJA</t>
        </is>
      </c>
      <c r="C600" t="inlineStr">
        <is>
          <t>PORCELANATO</t>
        </is>
      </c>
      <c r="D600" s="22" t="n">
        <v>80</v>
      </c>
      <c r="E600" s="19" t="n">
        <v>901092.03</v>
      </c>
      <c r="F600" s="19" t="n">
        <v>216324.17</v>
      </c>
      <c r="G600" s="20" t="n">
        <v>0.240069</v>
      </c>
      <c r="H600" t="inlineStr">
        <is>
          <t>A</t>
        </is>
      </c>
      <c r="I600" t="inlineStr">
        <is>
          <t>Bajo</t>
        </is>
      </c>
      <c r="J600" s="17" t="inlineStr">
        <is>
          <t>A-Bajo</t>
        </is>
      </c>
      <c r="K600" t="inlineStr">
        <is>
          <t>REVISAR YA — alto volumen + margen flaco = plata en la mesa</t>
        </is>
      </c>
    </row>
    <row r="601">
      <c r="A601" t="inlineStr">
        <is>
          <t>351100300991733</t>
        </is>
      </c>
      <c r="B601" t="inlineStr">
        <is>
          <t>DIAMOND ESPEJO LED ZT-HK-1009-68 60X80CM</t>
        </is>
      </c>
      <c r="C601" t="inlineStr">
        <is>
          <t>SIN CATEGORIA</t>
        </is>
      </c>
      <c r="D601" s="22" t="n">
        <v>29</v>
      </c>
      <c r="E601" s="19" t="n">
        <v>898797.62</v>
      </c>
      <c r="F601" s="19" t="n">
        <v>221077.77</v>
      </c>
      <c r="G601" s="20" t="n">
        <v>0.245971</v>
      </c>
      <c r="H601" t="inlineStr">
        <is>
          <t>A</t>
        </is>
      </c>
      <c r="I601" t="inlineStr">
        <is>
          <t>Bajo</t>
        </is>
      </c>
      <c r="J601" s="17" t="inlineStr">
        <is>
          <t>A-Bajo</t>
        </is>
      </c>
      <c r="K601" t="inlineStr">
        <is>
          <t>REVISAR YA — alto volumen + margen flaco = plata en la mesa</t>
        </is>
      </c>
    </row>
    <row r="602">
      <c r="A602" t="inlineStr">
        <is>
          <t>923922</t>
        </is>
      </c>
      <c r="B602" t="inlineStr">
        <is>
          <t>CUMBRERA ROJO 9x9</t>
        </is>
      </c>
      <c r="C602" t="inlineStr">
        <is>
          <t>LAMINAS DE ZINC Y ACCESORIOS</t>
        </is>
      </c>
      <c r="D602" s="22" t="n">
        <v>231</v>
      </c>
      <c r="E602" s="19" t="n">
        <v>898545.51</v>
      </c>
      <c r="F602" s="19" t="n">
        <v>252715.51</v>
      </c>
      <c r="G602" s="20" t="n">
        <v>0.28125</v>
      </c>
      <c r="H602" t="inlineStr">
        <is>
          <t>A</t>
        </is>
      </c>
      <c r="I602" t="inlineStr">
        <is>
          <t>Bajo</t>
        </is>
      </c>
      <c r="J602" s="17" t="inlineStr">
        <is>
          <t>A-Bajo</t>
        </is>
      </c>
      <c r="K602" t="inlineStr">
        <is>
          <t>REVISAR YA — alto volumen + margen flaco = plata en la mesa</t>
        </is>
      </c>
    </row>
    <row r="603">
      <c r="A603" t="inlineStr">
        <is>
          <t>351100300992409</t>
        </is>
      </c>
      <c r="B603" t="inlineStr">
        <is>
          <t>MUEBLE LAVATORIO CAFE OSCURO MELAMINA 45X45CM NO INCLUYE LOZA</t>
        </is>
      </c>
      <c r="C603" t="inlineStr">
        <is>
          <t>LOZA SANITARIA</t>
        </is>
      </c>
      <c r="D603" s="22" t="n">
        <v>23</v>
      </c>
      <c r="E603" s="19" t="n">
        <v>898448.33</v>
      </c>
      <c r="F603" s="19" t="n">
        <v>362890.57</v>
      </c>
      <c r="G603" s="20" t="n">
        <v>0.403908</v>
      </c>
      <c r="H603" t="inlineStr">
        <is>
          <t>A</t>
        </is>
      </c>
      <c r="I603" t="inlineStr">
        <is>
          <t>Medio</t>
        </is>
      </c>
      <c r="J603" s="17" t="inlineStr">
        <is>
          <t>A-Medio</t>
        </is>
      </c>
      <c r="K603" t="inlineStr">
        <is>
          <t>VACA LECHERA — buscar +2-3 puntos de margen sin perder volumen</t>
        </is>
      </c>
    </row>
    <row r="604">
      <c r="A604" t="inlineStr">
        <is>
          <t>351100300992676</t>
        </is>
      </c>
      <c r="B604" t="inlineStr">
        <is>
          <t>LAMINA NUEVA TEC REPELLO  25-66 1.22 X. 2.80M 5MM MATE FIBRA BAMBU CARBON PVC IMITACION PIEDR</t>
        </is>
      </c>
      <c r="C604" t="inlineStr">
        <is>
          <t>IMPORTACION LAMINA PVC, BAMBU, ACC</t>
        </is>
      </c>
      <c r="D604" s="22" t="n">
        <v>77</v>
      </c>
      <c r="E604" s="19" t="n">
        <v>897853.1800000001</v>
      </c>
      <c r="F604" s="19" t="n">
        <v>304143.96</v>
      </c>
      <c r="G604" s="20" t="n">
        <v>0.338746</v>
      </c>
      <c r="H604" t="inlineStr">
        <is>
          <t>A</t>
        </is>
      </c>
      <c r="I604" t="inlineStr">
        <is>
          <t>Medio</t>
        </is>
      </c>
      <c r="J604" s="17" t="inlineStr">
        <is>
          <t>A-Medio</t>
        </is>
      </c>
      <c r="K604" t="inlineStr">
        <is>
          <t>VACA LECHERA — buscar +2-3 puntos de margen sin perder volumen</t>
        </is>
      </c>
    </row>
    <row r="605">
      <c r="A605" t="inlineStr">
        <is>
          <t>351100300991725</t>
        </is>
      </c>
      <c r="B605" t="inlineStr">
        <is>
          <t>DIAMOND ZT-2101A-80 GREY MUEBLE LAVATORIO + ESPEJO 800X47X82CM ESPEJO 70X11X65</t>
        </is>
      </c>
      <c r="C605" t="inlineStr">
        <is>
          <t>IMPORTACION LOZA</t>
        </is>
      </c>
      <c r="D605" s="22" t="n">
        <v>13</v>
      </c>
      <c r="E605" s="19" t="n">
        <v>897836.28</v>
      </c>
      <c r="F605" s="19" t="n">
        <v>249866.69</v>
      </c>
      <c r="G605" s="20" t="n">
        <v>0.278299</v>
      </c>
      <c r="H605" t="inlineStr">
        <is>
          <t>A</t>
        </is>
      </c>
      <c r="I605" t="inlineStr">
        <is>
          <t>Bajo</t>
        </is>
      </c>
      <c r="J605" s="17" t="inlineStr">
        <is>
          <t>A-Bajo</t>
        </is>
      </c>
      <c r="K605" t="inlineStr">
        <is>
          <t>REVISAR YA — alto volumen + margen flaco = plata en la mesa</t>
        </is>
      </c>
    </row>
    <row r="606">
      <c r="A606" t="inlineStr">
        <is>
          <t>351100300992640</t>
        </is>
      </c>
      <c r="B606" t="inlineStr">
        <is>
          <t>CORNISA LAMINADA 87-22 BRASILITO 5.95M</t>
        </is>
      </c>
      <c r="C606" t="inlineStr">
        <is>
          <t>IMPORTACION TABLILLA, CORNISAS, UNIONES</t>
        </is>
      </c>
      <c r="D606" s="22" t="n">
        <v>281</v>
      </c>
      <c r="E606" s="19" t="n">
        <v>897386.72</v>
      </c>
      <c r="F606" s="19" t="n">
        <v>569819.09</v>
      </c>
      <c r="G606" s="20" t="n">
        <v>0.634976</v>
      </c>
      <c r="H606" t="inlineStr">
        <is>
          <t>A</t>
        </is>
      </c>
      <c r="I606" t="inlineStr">
        <is>
          <t>Alto</t>
        </is>
      </c>
      <c r="J606" s="17" t="inlineStr">
        <is>
          <t>A-Alto</t>
        </is>
      </c>
      <c r="K606" t="inlineStr">
        <is>
          <t>ESTRELLA — proteger precio, asegurar stock, empujar en pauta</t>
        </is>
      </c>
    </row>
    <row r="607">
      <c r="A607" t="inlineStr">
        <is>
          <t>7865786</t>
        </is>
      </c>
      <c r="B607" t="inlineStr">
        <is>
          <t>FACHALETA FLEXIBLE ART STONE WHITE  57X27CM 0.16m2 EXTERIOR / INTERIOR DE061</t>
        </is>
      </c>
      <c r="C607" t="inlineStr">
        <is>
          <t>FACHALETA</t>
        </is>
      </c>
      <c r="D607" s="22" t="n">
        <v>243</v>
      </c>
      <c r="E607" s="19" t="n">
        <v>896237.17</v>
      </c>
      <c r="F607" s="19" t="n">
        <v>271096.43</v>
      </c>
      <c r="G607" s="20" t="n">
        <v>0.302483</v>
      </c>
      <c r="H607" t="inlineStr">
        <is>
          <t>A</t>
        </is>
      </c>
      <c r="I607" t="inlineStr">
        <is>
          <t>Medio</t>
        </is>
      </c>
      <c r="J607" s="17" t="inlineStr">
        <is>
          <t>A-Medio</t>
        </is>
      </c>
      <c r="K607" t="inlineStr">
        <is>
          <t>VACA LECHERA — buscar +2-3 puntos de margen sin perder volumen</t>
        </is>
      </c>
    </row>
    <row r="608">
      <c r="A608" t="inlineStr">
        <is>
          <t>351100300992773</t>
        </is>
      </c>
      <c r="B608" t="inlineStr">
        <is>
          <t>AMANECER COMBO MUEBLE BLANCO + LAVATORIO + GRIFERIA + DESAGUE 45CM X 45 CM X 78CM</t>
        </is>
      </c>
      <c r="C608" t="inlineStr">
        <is>
          <t>LOZA SANITARIA</t>
        </is>
      </c>
      <c r="D608" s="22" t="n">
        <v>12</v>
      </c>
      <c r="E608" s="19" t="n">
        <v>895486.72</v>
      </c>
      <c r="F608" s="19" t="n">
        <v>415711.12</v>
      </c>
      <c r="G608" s="20" t="n">
        <v>0.464229</v>
      </c>
      <c r="H608" t="inlineStr">
        <is>
          <t>A</t>
        </is>
      </c>
      <c r="I608" t="inlineStr">
        <is>
          <t>Alto</t>
        </is>
      </c>
      <c r="J608" s="17" t="inlineStr">
        <is>
          <t>A-Alto</t>
        </is>
      </c>
      <c r="K608" t="inlineStr">
        <is>
          <t>ESTRELLA — proteger precio, asegurar stock, empujar en pauta</t>
        </is>
      </c>
    </row>
    <row r="609">
      <c r="A609" t="inlineStr">
        <is>
          <t>6500992868</t>
        </is>
      </c>
      <c r="B609" t="inlineStr">
        <is>
          <t>LAMINA NUEVA TEC BURMESE TEAK TEXTURIZADA 1.22 X. 2.44M 5MM MATE FIBRA BAMBU CARBON PVC IMITACION</t>
        </is>
      </c>
      <c r="C609" t="inlineStr">
        <is>
          <t>IMPORTACION LAMINA PVC, BAMBU, ACC</t>
        </is>
      </c>
      <c r="D609" s="22" t="n">
        <v>58</v>
      </c>
      <c r="E609" s="19" t="n">
        <v>894977.88</v>
      </c>
      <c r="F609" s="19" t="n">
        <v>468151.46</v>
      </c>
      <c r="G609" s="20" t="n">
        <v>0.523087</v>
      </c>
      <c r="H609" t="inlineStr">
        <is>
          <t>A</t>
        </is>
      </c>
      <c r="I609" t="inlineStr">
        <is>
          <t>Alto</t>
        </is>
      </c>
      <c r="J609" s="17" t="inlineStr">
        <is>
          <t>A-Alto</t>
        </is>
      </c>
      <c r="K609" t="inlineStr">
        <is>
          <t>ESTRELLA — proteger precio, asegurar stock, empujar en pauta</t>
        </is>
      </c>
    </row>
    <row r="610">
      <c r="A610" t="inlineStr">
        <is>
          <t>1057</t>
        </is>
      </c>
      <c r="B610" t="inlineStr">
        <is>
          <t>CABLE TSJ 3X8</t>
        </is>
      </c>
      <c r="C610" t="inlineStr">
        <is>
          <t>ACCESORIOS ELECTRICOS Y CABLES</t>
        </is>
      </c>
      <c r="D610" s="22" t="n">
        <v>219</v>
      </c>
      <c r="E610" s="19" t="n">
        <v>894037.36</v>
      </c>
      <c r="F610" s="19" t="n">
        <v>219656.14</v>
      </c>
      <c r="G610" s="20" t="n">
        <v>0.24569</v>
      </c>
      <c r="H610" t="inlineStr">
        <is>
          <t>A</t>
        </is>
      </c>
      <c r="I610" t="inlineStr">
        <is>
          <t>Bajo</t>
        </is>
      </c>
      <c r="J610" s="17" t="inlineStr">
        <is>
          <t>A-Bajo</t>
        </is>
      </c>
      <c r="K610" t="inlineStr">
        <is>
          <t>REVISAR YA — alto volumen + margen flaco = plata en la mesa</t>
        </is>
      </c>
    </row>
    <row r="611">
      <c r="A611" t="inlineStr">
        <is>
          <t>20140006</t>
        </is>
      </c>
      <c r="B611" t="inlineStr">
        <is>
          <t>ARIS PULPIS MARFIL 60X60 CAJA 1.44M2 BRILLANTE CERAMICA PRIMERA CALIDAD</t>
        </is>
      </c>
      <c r="C611" t="inlineStr">
        <is>
          <t>SIN CATEGORIA</t>
        </is>
      </c>
      <c r="D611" s="22" t="n">
        <v>142</v>
      </c>
      <c r="E611" s="19" t="n">
        <v>890586.35</v>
      </c>
      <c r="F611" s="19" t="n">
        <v>176044.73</v>
      </c>
      <c r="G611" s="20" t="n">
        <v>0.197673</v>
      </c>
      <c r="H611" t="inlineStr">
        <is>
          <t>A</t>
        </is>
      </c>
      <c r="I611" t="inlineStr">
        <is>
          <t>Bajo</t>
        </is>
      </c>
      <c r="J611" s="17" t="inlineStr">
        <is>
          <t>A-Bajo</t>
        </is>
      </c>
      <c r="K611" t="inlineStr">
        <is>
          <t>REVISAR YA — alto volumen + margen flaco = plata en la mesa</t>
        </is>
      </c>
    </row>
    <row r="612">
      <c r="A612" t="inlineStr">
        <is>
          <t>2340424</t>
        </is>
      </c>
      <c r="B612" t="inlineStr">
        <is>
          <t>TOTAL CAJA HERRAMIENTAS 147PCS TIPO MALETIN THKTHP21476</t>
        </is>
      </c>
      <c r="C612" t="inlineStr">
        <is>
          <t>SIN CATEGORIA</t>
        </is>
      </c>
      <c r="D612" s="22" t="n">
        <v>8</v>
      </c>
      <c r="E612" s="19" t="n">
        <v>890551.67</v>
      </c>
      <c r="F612" s="19" t="n">
        <v>227814.21</v>
      </c>
      <c r="G612" s="20" t="n">
        <v>0.255812</v>
      </c>
      <c r="H612" t="inlineStr">
        <is>
          <t>A</t>
        </is>
      </c>
      <c r="I612" t="inlineStr">
        <is>
          <t>Bajo</t>
        </is>
      </c>
      <c r="J612" s="17" t="inlineStr">
        <is>
          <t>A-Bajo</t>
        </is>
      </c>
      <c r="K612" t="inlineStr">
        <is>
          <t>REVISAR YA — alto volumen + margen flaco = plata en la mesa</t>
        </is>
      </c>
    </row>
    <row r="613">
      <c r="A613" t="inlineStr">
        <is>
          <t>351100300992718</t>
        </is>
      </c>
      <c r="B613" t="inlineStr">
        <is>
          <t>DJ NUBE MUEBLE 60CM X 50CM INCLUYE LAVATORIO ESPEJO REPISA BRILLANTE AEREO LUX STONE Y005-2 60CM</t>
        </is>
      </c>
      <c r="C613" t="inlineStr">
        <is>
          <t>IMPORTACION LOZA</t>
        </is>
      </c>
      <c r="D613" s="22" t="n">
        <v>12</v>
      </c>
      <c r="E613" s="19" t="n">
        <v>886982.3</v>
      </c>
      <c r="F613" s="19" t="n">
        <v>475838.13</v>
      </c>
      <c r="G613" s="20" t="n">
        <v>0.536469</v>
      </c>
      <c r="H613" t="inlineStr">
        <is>
          <t>A</t>
        </is>
      </c>
      <c r="I613" t="inlineStr">
        <is>
          <t>Alto</t>
        </is>
      </c>
      <c r="J613" s="17" t="inlineStr">
        <is>
          <t>A-Alto</t>
        </is>
      </c>
      <c r="K613" t="inlineStr">
        <is>
          <t>ESTRELLA — proteger precio, asegurar stock, empujar en pauta</t>
        </is>
      </c>
    </row>
    <row r="614">
      <c r="A614" t="inlineStr">
        <is>
          <t>1046</t>
        </is>
      </c>
      <c r="B614" t="inlineStr">
        <is>
          <t>CABLE 12 ROJO POR CAJA</t>
        </is>
      </c>
      <c r="C614" t="inlineStr">
        <is>
          <t>ACCESORIOS ELECTRICOS Y CABLES</t>
        </is>
      </c>
      <c r="D614" s="22" t="n">
        <v>29</v>
      </c>
      <c r="E614" s="19" t="n">
        <v>884259.64</v>
      </c>
      <c r="F614" s="19" t="n">
        <v>216849.64</v>
      </c>
      <c r="G614" s="20" t="n">
        <v>0.245233</v>
      </c>
      <c r="H614" t="inlineStr">
        <is>
          <t>A</t>
        </is>
      </c>
      <c r="I614" t="inlineStr">
        <is>
          <t>Bajo</t>
        </is>
      </c>
      <c r="J614" s="17" t="inlineStr">
        <is>
          <t>A-Bajo</t>
        </is>
      </c>
      <c r="K614" t="inlineStr">
        <is>
          <t>REVISAR YA — alto volumen + margen flaco = plata en la mesa</t>
        </is>
      </c>
    </row>
    <row r="615">
      <c r="A615" t="inlineStr">
        <is>
          <t>5128</t>
        </is>
      </c>
      <c r="B615" t="inlineStr">
        <is>
          <t>CARTON CAFE 2.5MM 1.22 X 2.44</t>
        </is>
      </c>
      <c r="C615" t="inlineStr">
        <is>
          <t>LAMINAS Y PERFILERIA LIVIANA</t>
        </is>
      </c>
      <c r="D615" s="22" t="n">
        <v>187</v>
      </c>
      <c r="E615" s="19" t="n">
        <v>882864.86</v>
      </c>
      <c r="F615" s="19" t="n">
        <v>222607.36</v>
      </c>
      <c r="G615" s="20" t="n">
        <v>0.252142</v>
      </c>
      <c r="H615" t="inlineStr">
        <is>
          <t>A</t>
        </is>
      </c>
      <c r="I615" t="inlineStr">
        <is>
          <t>Bajo</t>
        </is>
      </c>
      <c r="J615" s="17" t="inlineStr">
        <is>
          <t>A-Bajo</t>
        </is>
      </c>
      <c r="K615" t="inlineStr">
        <is>
          <t>REVISAR YA — alto volumen + margen flaco = plata en la mesa</t>
        </is>
      </c>
    </row>
    <row r="616">
      <c r="A616" t="inlineStr">
        <is>
          <t>351100300992097</t>
        </is>
      </c>
      <c r="B616" t="inlineStr">
        <is>
          <t xml:space="preserve">TOTAL MEZCLADORA DE MORTEROS 1400W 110V UTD614006 </t>
        </is>
      </c>
      <c r="C616" t="inlineStr">
        <is>
          <t>HERRAMIENTAS ELECTRICAS</t>
        </is>
      </c>
      <c r="D616" s="22" t="n">
        <v>17</v>
      </c>
      <c r="E616" s="19" t="n">
        <v>882782.21</v>
      </c>
      <c r="F616" s="19" t="n">
        <v>217891.33</v>
      </c>
      <c r="G616" s="20" t="n">
        <v>0.246823</v>
      </c>
      <c r="H616" t="inlineStr">
        <is>
          <t>A</t>
        </is>
      </c>
      <c r="I616" t="inlineStr">
        <is>
          <t>Bajo</t>
        </is>
      </c>
      <c r="J616" s="17" t="inlineStr">
        <is>
          <t>A-Bajo</t>
        </is>
      </c>
      <c r="K616" t="inlineStr">
        <is>
          <t>REVISAR YA — alto volumen + margen flaco = plata en la mesa</t>
        </is>
      </c>
    </row>
    <row r="617">
      <c r="A617" t="inlineStr">
        <is>
          <t>351100300992271</t>
        </is>
      </c>
      <c r="B617" t="inlineStr">
        <is>
          <t>EXTRACTOR COCINA PARED 60CM NEGRO CAME-60M 49488</t>
        </is>
      </c>
      <c r="C617" t="inlineStr">
        <is>
          <t>HERRAMIENTA ELECTRICA</t>
        </is>
      </c>
      <c r="D617" s="22" t="n">
        <v>24</v>
      </c>
      <c r="E617" s="19" t="n">
        <v>882386.73</v>
      </c>
      <c r="F617" s="19" t="n">
        <v>265105.23</v>
      </c>
      <c r="G617" s="20" t="n">
        <v>0.300441</v>
      </c>
      <c r="H617" t="inlineStr">
        <is>
          <t>A</t>
        </is>
      </c>
      <c r="I617" t="inlineStr">
        <is>
          <t>Medio</t>
        </is>
      </c>
      <c r="J617" s="17" t="inlineStr">
        <is>
          <t>A-Medio</t>
        </is>
      </c>
      <c r="K617" t="inlineStr">
        <is>
          <t>VACA LECHERA — buscar +2-3 puntos de margen sin perder volumen</t>
        </is>
      </c>
    </row>
    <row r="618">
      <c r="A618" t="inlineStr">
        <is>
          <t>60100027</t>
        </is>
      </c>
      <c r="B618" t="inlineStr">
        <is>
          <t>LAMPARA LED REDON. EMPOT. 1440LM 18W 100-240V 6500k WELLMAX</t>
        </is>
      </c>
      <c r="C618" t="inlineStr">
        <is>
          <t>BOMBILLOS Y LAMPARAS</t>
        </is>
      </c>
      <c r="D618" s="22" t="n">
        <v>249</v>
      </c>
      <c r="E618" s="19" t="n">
        <v>880384.0600000001</v>
      </c>
      <c r="F618" s="19" t="n">
        <v>342573.21</v>
      </c>
      <c r="G618" s="20" t="n">
        <v>0.389118</v>
      </c>
      <c r="H618" t="inlineStr">
        <is>
          <t>B</t>
        </is>
      </c>
      <c r="I618" t="inlineStr">
        <is>
          <t>Medio</t>
        </is>
      </c>
      <c r="J618" s="17" t="inlineStr">
        <is>
          <t>B-Medio</t>
        </is>
      </c>
      <c r="K618" t="inlineStr">
        <is>
          <t>MANTENER</t>
        </is>
      </c>
    </row>
    <row r="619">
      <c r="A619" t="inlineStr">
        <is>
          <t>462</t>
        </is>
      </c>
      <c r="B619" t="inlineStr">
        <is>
          <t>LAMINA HIERRO NEGRO #20 .95MM 1.22 X 2.44</t>
        </is>
      </c>
      <c r="C619" t="inlineStr">
        <is>
          <t>TUBERIA INDUSTRIAL, HIERROS PLANOS Y CORRUGADOS</t>
        </is>
      </c>
      <c r="D619" s="22" t="n">
        <v>65</v>
      </c>
      <c r="E619" s="19" t="n">
        <v>878535.05</v>
      </c>
      <c r="F619" s="19" t="n">
        <v>166617.92</v>
      </c>
      <c r="G619" s="20" t="n">
        <v>0.189654</v>
      </c>
      <c r="H619" t="inlineStr">
        <is>
          <t>B</t>
        </is>
      </c>
      <c r="I619" t="inlineStr">
        <is>
          <t>Bajo</t>
        </is>
      </c>
      <c r="J619" s="17" t="inlineStr">
        <is>
          <t>B-Bajo</t>
        </is>
      </c>
      <c r="K619" t="inlineStr">
        <is>
          <t>EVALUAR DESCONTINUAR o subir precio agresivo</t>
        </is>
      </c>
    </row>
    <row r="620">
      <c r="A620" t="inlineStr">
        <is>
          <t>252</t>
        </is>
      </c>
      <c r="B620" t="inlineStr">
        <is>
          <t>PINO BATIENTE 1/2X1</t>
        </is>
      </c>
      <c r="C620" t="inlineStr">
        <is>
          <t>PINO</t>
        </is>
      </c>
      <c r="D620" s="22" t="n">
        <v>1047</v>
      </c>
      <c r="E620" s="19" t="n">
        <v>877576.7</v>
      </c>
      <c r="F620" s="19" t="n">
        <v>322753</v>
      </c>
      <c r="G620" s="20" t="n">
        <v>0.367778</v>
      </c>
      <c r="H620" t="inlineStr">
        <is>
          <t>B</t>
        </is>
      </c>
      <c r="I620" t="inlineStr">
        <is>
          <t>Medio</t>
        </is>
      </c>
      <c r="J620" s="17" t="inlineStr">
        <is>
          <t>B-Medio</t>
        </is>
      </c>
      <c r="K620" t="inlineStr">
        <is>
          <t>MANTENER</t>
        </is>
      </c>
    </row>
    <row r="621">
      <c r="A621" t="inlineStr">
        <is>
          <t>351100300991770</t>
        </is>
      </c>
      <c r="B621" t="inlineStr">
        <is>
          <t>CACHERA LAVATORIO MONOCOMANDO ALTA DORADA GRACIELA 4172460</t>
        </is>
      </c>
      <c r="C621" t="inlineStr">
        <is>
          <t>GRIFERIA - ACC. BAÑO Y COCINA</t>
        </is>
      </c>
      <c r="D621" s="22" t="n">
        <v>23</v>
      </c>
      <c r="E621" s="19" t="n">
        <v>876818.91</v>
      </c>
      <c r="F621" s="19" t="n">
        <v>243351.9</v>
      </c>
      <c r="G621" s="20" t="n">
        <v>0.27754</v>
      </c>
      <c r="H621" t="inlineStr">
        <is>
          <t>B</t>
        </is>
      </c>
      <c r="I621" t="inlineStr">
        <is>
          <t>Bajo</t>
        </is>
      </c>
      <c r="J621" s="17" t="inlineStr">
        <is>
          <t>B-Bajo</t>
        </is>
      </c>
      <c r="K621" t="inlineStr">
        <is>
          <t>EVALUAR DESCONTINUAR o subir precio agresivo</t>
        </is>
      </c>
    </row>
    <row r="622">
      <c r="A622" t="inlineStr">
        <is>
          <t>20160009</t>
        </is>
      </c>
      <c r="B622" t="inlineStr">
        <is>
          <t>PORCELANATO PARKER BLANCO MATE 60X60 CAJA 1.44M2</t>
        </is>
      </c>
      <c r="C622" t="inlineStr">
        <is>
          <t>SIN CATEGORIA</t>
        </is>
      </c>
      <c r="D622" s="22" t="n">
        <v>109</v>
      </c>
      <c r="E622" s="19" t="n">
        <v>875365.48</v>
      </c>
      <c r="F622" s="19" t="n">
        <v>187946.85</v>
      </c>
      <c r="G622" s="20" t="n">
        <v>0.214707</v>
      </c>
      <c r="H622" t="inlineStr">
        <is>
          <t>B</t>
        </is>
      </c>
      <c r="I622" t="inlineStr">
        <is>
          <t>Bajo</t>
        </is>
      </c>
      <c r="J622" s="17" t="inlineStr">
        <is>
          <t>B-Bajo</t>
        </is>
      </c>
      <c r="K622" t="inlineStr">
        <is>
          <t>EVALUAR DESCONTINUAR o subir precio agresivo</t>
        </is>
      </c>
    </row>
    <row r="623">
      <c r="A623" t="inlineStr">
        <is>
          <t>351100300991636</t>
        </is>
      </c>
      <c r="B623" t="inlineStr">
        <is>
          <t>CORNISA PVC TP-047 CINAMON 5.95M</t>
        </is>
      </c>
      <c r="C623" t="inlineStr">
        <is>
          <t>IMPORTACION TABLILLA, CORNISAS, UNIONES</t>
        </is>
      </c>
      <c r="D623" s="22" t="n">
        <v>314</v>
      </c>
      <c r="E623" s="19" t="n">
        <v>875000</v>
      </c>
      <c r="F623" s="19" t="n">
        <v>417802.08</v>
      </c>
      <c r="G623" s="20" t="n">
        <v>0.477488</v>
      </c>
      <c r="H623" t="inlineStr">
        <is>
          <t>B</t>
        </is>
      </c>
      <c r="I623" t="inlineStr">
        <is>
          <t>Alto</t>
        </is>
      </c>
      <c r="J623" s="17" t="inlineStr">
        <is>
          <t>B-Alto</t>
        </is>
      </c>
      <c r="K623" t="inlineStr">
        <is>
          <t>NICHO RENTABLE — empujar contenido / boletín</t>
        </is>
      </c>
    </row>
    <row r="624">
      <c r="A624" t="inlineStr">
        <is>
          <t>10180004</t>
        </is>
      </c>
      <c r="B624" t="inlineStr">
        <is>
          <t>PERLING TIPO C 2X4 1.50 GALVANIZADO</t>
        </is>
      </c>
      <c r="C624" t="inlineStr">
        <is>
          <t>PERLING</t>
        </is>
      </c>
      <c r="D624" s="22" t="n">
        <v>101</v>
      </c>
      <c r="E624" s="19" t="n">
        <v>869576.51</v>
      </c>
      <c r="F624" s="19" t="n">
        <v>144750.43</v>
      </c>
      <c r="G624" s="20" t="n">
        <v>0.166461</v>
      </c>
      <c r="H624" t="inlineStr">
        <is>
          <t>B</t>
        </is>
      </c>
      <c r="I624" t="inlineStr">
        <is>
          <t>Bajo</t>
        </is>
      </c>
      <c r="J624" s="17" t="inlineStr">
        <is>
          <t>B-Bajo</t>
        </is>
      </c>
      <c r="K624" t="inlineStr">
        <is>
          <t>EVALUAR DESCONTINUAR o subir precio agresivo</t>
        </is>
      </c>
    </row>
    <row r="625">
      <c r="A625" t="inlineStr">
        <is>
          <t>351100300992641</t>
        </is>
      </c>
      <c r="B625" t="inlineStr">
        <is>
          <t>CORNISA LAMINADA 8-201 BEJUCO 5.95M</t>
        </is>
      </c>
      <c r="C625" t="inlineStr">
        <is>
          <t>IMPORTACION TABLILLA, CORNISAS, UNIONES</t>
        </is>
      </c>
      <c r="D625" s="22" t="n">
        <v>276</v>
      </c>
      <c r="E625" s="19" t="n">
        <v>869508.45</v>
      </c>
      <c r="F625" s="19" t="n">
        <v>550733.5699999999</v>
      </c>
      <c r="G625" s="20" t="n">
        <v>0.6333850000000001</v>
      </c>
      <c r="H625" t="inlineStr">
        <is>
          <t>B</t>
        </is>
      </c>
      <c r="I625" t="inlineStr">
        <is>
          <t>Alto</t>
        </is>
      </c>
      <c r="J625" s="17" t="inlineStr">
        <is>
          <t>B-Alto</t>
        </is>
      </c>
      <c r="K625" t="inlineStr">
        <is>
          <t>NICHO RENTABLE — empujar contenido / boletín</t>
        </is>
      </c>
    </row>
    <row r="626">
      <c r="A626" t="inlineStr">
        <is>
          <t>28</t>
        </is>
      </c>
      <c r="B626" t="inlineStr">
        <is>
          <t>PINO RODAPIE MEDITERRANEO 3M</t>
        </is>
      </c>
      <c r="C626" t="inlineStr">
        <is>
          <t>PINO</t>
        </is>
      </c>
      <c r="D626" s="22" t="n">
        <v>344</v>
      </c>
      <c r="E626" s="19" t="n">
        <v>869493.8199999999</v>
      </c>
      <c r="F626" s="19" t="n">
        <v>273999.62</v>
      </c>
      <c r="G626" s="20" t="n">
        <v>0.315125</v>
      </c>
      <c r="H626" t="inlineStr">
        <is>
          <t>B</t>
        </is>
      </c>
      <c r="I626" t="inlineStr">
        <is>
          <t>Medio</t>
        </is>
      </c>
      <c r="J626" s="17" t="inlineStr">
        <is>
          <t>B-Medio</t>
        </is>
      </c>
      <c r="K626" t="inlineStr">
        <is>
          <t>MANTENER</t>
        </is>
      </c>
    </row>
    <row r="627">
      <c r="A627" t="inlineStr">
        <is>
          <t>10200</t>
        </is>
      </c>
      <c r="B627" t="inlineStr">
        <is>
          <t>RODAPIE CANET NEGRO 2.40 MTS 6.5cm</t>
        </is>
      </c>
      <c r="C627" t="inlineStr">
        <is>
          <t>FERRETERIA GENERAL</t>
        </is>
      </c>
      <c r="D627" s="22" t="n">
        <v>210</v>
      </c>
      <c r="E627" s="19" t="n">
        <v>869267.33</v>
      </c>
      <c r="F627" s="19" t="n">
        <v>235475.36</v>
      </c>
      <c r="G627" s="20" t="n">
        <v>0.270889</v>
      </c>
      <c r="H627" t="inlineStr">
        <is>
          <t>B</t>
        </is>
      </c>
      <c r="I627" t="inlineStr">
        <is>
          <t>Bajo</t>
        </is>
      </c>
      <c r="J627" s="17" t="inlineStr">
        <is>
          <t>B-Bajo</t>
        </is>
      </c>
      <c r="K627" t="inlineStr">
        <is>
          <t>EVALUAR DESCONTINUAR o subir precio agresivo</t>
        </is>
      </c>
    </row>
    <row r="628">
      <c r="A628" t="inlineStr">
        <is>
          <t>71215</t>
        </is>
      </c>
      <c r="B628" t="inlineStr">
        <is>
          <t>LAMINA DIFUSORA DECORADA 61X122</t>
        </is>
      </c>
      <c r="C628" t="inlineStr">
        <is>
          <t>LAMINAS Y PERFILERIA LIVIANA</t>
        </is>
      </c>
      <c r="D628" s="22" t="n">
        <v>77</v>
      </c>
      <c r="E628" s="19" t="n">
        <v>866458.41</v>
      </c>
      <c r="F628" s="19" t="n">
        <v>232518.41</v>
      </c>
      <c r="G628" s="20" t="n">
        <v>0.268355</v>
      </c>
      <c r="H628" t="inlineStr">
        <is>
          <t>B</t>
        </is>
      </c>
      <c r="I628" t="inlineStr">
        <is>
          <t>Bajo</t>
        </is>
      </c>
      <c r="J628" s="17" t="inlineStr">
        <is>
          <t>B-Bajo</t>
        </is>
      </c>
      <c r="K628" t="inlineStr">
        <is>
          <t>EVALUAR DESCONTINUAR o subir precio agresivo</t>
        </is>
      </c>
    </row>
    <row r="629">
      <c r="A629" t="inlineStr">
        <is>
          <t>20140019</t>
        </is>
      </c>
      <c r="B629" t="inlineStr">
        <is>
          <t>CERAMICA LIMESTONE MARFIL 34x34 CAJA 2.15 M2</t>
        </is>
      </c>
      <c r="C629" t="inlineStr">
        <is>
          <t>CERAMICA</t>
        </is>
      </c>
      <c r="D629" s="22" t="n">
        <v>157</v>
      </c>
      <c r="E629" s="19" t="n">
        <v>864456.42</v>
      </c>
      <c r="F629" s="19" t="n">
        <v>198655.93</v>
      </c>
      <c r="G629" s="20" t="n">
        <v>0.229804</v>
      </c>
      <c r="H629" t="inlineStr">
        <is>
          <t>B</t>
        </is>
      </c>
      <c r="I629" t="inlineStr">
        <is>
          <t>Bajo</t>
        </is>
      </c>
      <c r="J629" s="17" t="inlineStr">
        <is>
          <t>B-Bajo</t>
        </is>
      </c>
      <c r="K629" t="inlineStr">
        <is>
          <t>EVALUAR DESCONTINUAR o subir precio agresivo</t>
        </is>
      </c>
    </row>
    <row r="630">
      <c r="A630" t="inlineStr">
        <is>
          <t>551</t>
        </is>
      </c>
      <c r="B630" t="inlineStr">
        <is>
          <t>STUD 4 3.05</t>
        </is>
      </c>
      <c r="C630" t="inlineStr">
        <is>
          <t>LAMINAS Y PERFILERIA LIVIANA</t>
        </is>
      </c>
      <c r="D630" s="22" t="n">
        <v>803</v>
      </c>
      <c r="E630" s="19" t="n">
        <v>864200.63</v>
      </c>
      <c r="F630" s="19" t="n">
        <v>235312.43</v>
      </c>
      <c r="G630" s="20" t="n">
        <v>0.272289</v>
      </c>
      <c r="H630" t="inlineStr">
        <is>
          <t>B</t>
        </is>
      </c>
      <c r="I630" t="inlineStr">
        <is>
          <t>Bajo</t>
        </is>
      </c>
      <c r="J630" s="17" t="inlineStr">
        <is>
          <t>B-Bajo</t>
        </is>
      </c>
      <c r="K630" t="inlineStr">
        <is>
          <t>EVALUAR DESCONTINUAR o subir precio agresivo</t>
        </is>
      </c>
    </row>
    <row r="631">
      <c r="A631" t="inlineStr">
        <is>
          <t>5385</t>
        </is>
      </c>
      <c r="B631" t="inlineStr">
        <is>
          <t>ZINC #28 2.44 LEGITIMO 0.35MM TERNIUM</t>
        </is>
      </c>
      <c r="C631" t="inlineStr">
        <is>
          <t>TUBERIA INDUSTRIAL, HIERROS PLANOS Y CORRUGADOS</t>
        </is>
      </c>
      <c r="D631" s="22" t="n">
        <v>194</v>
      </c>
      <c r="E631" s="19" t="n">
        <v>863376.36</v>
      </c>
      <c r="F631" s="19" t="n">
        <v>174364.36</v>
      </c>
      <c r="G631" s="20" t="n">
        <v>0.201956</v>
      </c>
      <c r="H631" t="inlineStr">
        <is>
          <t>B</t>
        </is>
      </c>
      <c r="I631" t="inlineStr">
        <is>
          <t>Bajo</t>
        </is>
      </c>
      <c r="J631" s="17" t="inlineStr">
        <is>
          <t>B-Bajo</t>
        </is>
      </c>
      <c r="K631" t="inlineStr">
        <is>
          <t>EVALUAR DESCONTINUAR o subir precio agresivo</t>
        </is>
      </c>
    </row>
    <row r="632">
      <c r="A632" t="inlineStr">
        <is>
          <t>1017</t>
        </is>
      </c>
      <c r="B632" t="inlineStr">
        <is>
          <t>CABLE 6 ROJO</t>
        </is>
      </c>
      <c r="C632" t="inlineStr">
        <is>
          <t>ACCESORIOS ELECTRICOS Y CABLES</t>
        </is>
      </c>
      <c r="D632" s="22" t="n">
        <v>589</v>
      </c>
      <c r="E632" s="19" t="n">
        <v>862347.97</v>
      </c>
      <c r="F632" s="19" t="n">
        <v>191552.77</v>
      </c>
      <c r="G632" s="20" t="n">
        <v>0.222129</v>
      </c>
      <c r="H632" t="inlineStr">
        <is>
          <t>B</t>
        </is>
      </c>
      <c r="I632" t="inlineStr">
        <is>
          <t>Bajo</t>
        </is>
      </c>
      <c r="J632" s="17" t="inlineStr">
        <is>
          <t>B-Bajo</t>
        </is>
      </c>
      <c r="K632" t="inlineStr">
        <is>
          <t>EVALUAR DESCONTINUAR o subir precio agresivo</t>
        </is>
      </c>
    </row>
    <row r="633">
      <c r="A633" t="inlineStr">
        <is>
          <t>351100300990527</t>
        </is>
      </c>
      <c r="B633" t="inlineStr">
        <is>
          <t>ENERWIRE CABLE 12 ROJO POR CAJA PROMO</t>
        </is>
      </c>
      <c r="C633" t="inlineStr">
        <is>
          <t>ACCESORIOS ELECTRICOS Y CABLES</t>
        </is>
      </c>
      <c r="D633" s="22" t="n">
        <v>46</v>
      </c>
      <c r="E633" s="19" t="n">
        <v>861914.75</v>
      </c>
      <c r="F633" s="19" t="n">
        <v>261233.95</v>
      </c>
      <c r="G633" s="20" t="n">
        <v>0.303086</v>
      </c>
      <c r="H633" t="inlineStr">
        <is>
          <t>B</t>
        </is>
      </c>
      <c r="I633" t="inlineStr">
        <is>
          <t>Medio</t>
        </is>
      </c>
      <c r="J633" s="17" t="inlineStr">
        <is>
          <t>B-Medio</t>
        </is>
      </c>
      <c r="K633" t="inlineStr">
        <is>
          <t>MANTENER</t>
        </is>
      </c>
    </row>
    <row r="634">
      <c r="A634" t="inlineStr">
        <is>
          <t>351100300992813</t>
        </is>
      </c>
      <c r="B634" t="inlineStr">
        <is>
          <t xml:space="preserve">PORCELANATO EXTRA GRANDE 80CM X 2.40M 15MM NERO MARQUINA 1.92M2 BRILLANTE IDEAL PARA SOBRES </t>
        </is>
      </c>
      <c r="C634" t="inlineStr">
        <is>
          <t>PORCELANATO</t>
        </is>
      </c>
      <c r="D634" s="22" t="n">
        <v>14</v>
      </c>
      <c r="E634" s="19" t="n">
        <v>859810.73</v>
      </c>
      <c r="F634" s="19" t="n">
        <v>326219.88</v>
      </c>
      <c r="G634" s="20" t="n">
        <v>0.379409</v>
      </c>
      <c r="H634" t="inlineStr">
        <is>
          <t>B</t>
        </is>
      </c>
      <c r="I634" t="inlineStr">
        <is>
          <t>Medio</t>
        </is>
      </c>
      <c r="J634" s="17" t="inlineStr">
        <is>
          <t>B-Medio</t>
        </is>
      </c>
      <c r="K634" t="inlineStr">
        <is>
          <t>MANTENER</t>
        </is>
      </c>
    </row>
    <row r="635">
      <c r="A635" t="inlineStr">
        <is>
          <t>351100300991926</t>
        </is>
      </c>
      <c r="B635" t="inlineStr">
        <is>
          <t>$$ TALISHTE PILA PLASTICA LAVADERO 28CM X 89CM X 58CM</t>
        </is>
      </c>
      <c r="C635" t="inlineStr">
        <is>
          <t>SIN CATEGORIA</t>
        </is>
      </c>
      <c r="D635" s="22" t="n">
        <v>15</v>
      </c>
      <c r="E635" s="19" t="n">
        <v>859362.77</v>
      </c>
      <c r="F635" s="19" t="n">
        <v>219258.17</v>
      </c>
      <c r="G635" s="20" t="n">
        <v>0.25514</v>
      </c>
      <c r="H635" t="inlineStr">
        <is>
          <t>B</t>
        </is>
      </c>
      <c r="I635" t="inlineStr">
        <is>
          <t>Bajo</t>
        </is>
      </c>
      <c r="J635" s="17" t="inlineStr">
        <is>
          <t>B-Bajo</t>
        </is>
      </c>
      <c r="K635" t="inlineStr">
        <is>
          <t>EVALUAR DESCONTINUAR o subir precio agresivo</t>
        </is>
      </c>
    </row>
    <row r="636">
      <c r="A636" t="inlineStr">
        <is>
          <t>351100300992795</t>
        </is>
      </c>
      <c r="B636" t="inlineStr">
        <is>
          <t>PANEL ACANALADO NUEVA TEC TEKA F01-202W 12CM X 2.90M PS INTERIOR</t>
        </is>
      </c>
      <c r="C636" t="inlineStr">
        <is>
          <t>IMPORTACION PANEL ACANALADO INTERIOR</t>
        </is>
      </c>
      <c r="D636" s="22" t="n">
        <v>226</v>
      </c>
      <c r="E636" s="19" t="n">
        <v>858744.25</v>
      </c>
      <c r="F636" s="19" t="n">
        <v>470983.96</v>
      </c>
      <c r="G636" s="20" t="n">
        <v>0.548457</v>
      </c>
      <c r="H636" t="inlineStr">
        <is>
          <t>B</t>
        </is>
      </c>
      <c r="I636" t="inlineStr">
        <is>
          <t>Alto</t>
        </is>
      </c>
      <c r="J636" s="17" t="inlineStr">
        <is>
          <t>B-Alto</t>
        </is>
      </c>
      <c r="K636" t="inlineStr">
        <is>
          <t>NICHO RENTABLE — empujar contenido / boletín</t>
        </is>
      </c>
    </row>
    <row r="637">
      <c r="A637" t="inlineStr">
        <is>
          <t>351100300992814</t>
        </is>
      </c>
      <c r="B637" t="inlineStr">
        <is>
          <t>PORCELANATO EXTRA GRANDE 80CM X 2.40M 15MM BRECCIA MAX 1.92M2 BRILLANTE IDEAL PARA SOBRES</t>
        </is>
      </c>
      <c r="C637" t="inlineStr">
        <is>
          <t>PORCELANATO</t>
        </is>
      </c>
      <c r="D637" s="22" t="n">
        <v>14</v>
      </c>
      <c r="E637" s="19" t="n">
        <v>858395.58</v>
      </c>
      <c r="F637" s="19" t="n">
        <v>324804.76</v>
      </c>
      <c r="G637" s="20" t="n">
        <v>0.378386</v>
      </c>
      <c r="H637" t="inlineStr">
        <is>
          <t>B</t>
        </is>
      </c>
      <c r="I637" t="inlineStr">
        <is>
          <t>Medio</t>
        </is>
      </c>
      <c r="J637" s="17" t="inlineStr">
        <is>
          <t>B-Medio</t>
        </is>
      </c>
      <c r="K637" t="inlineStr">
        <is>
          <t>MANTENER</t>
        </is>
      </c>
    </row>
    <row r="638">
      <c r="A638" t="inlineStr">
        <is>
          <t>492868</t>
        </is>
      </c>
      <c r="B638" t="inlineStr">
        <is>
          <t>LAMINA NUEVA TEC EGGER OAK TEXTURIZADA 1.22 X. 2.44M 5MM MATE FIBRA BAMBU CARBON PVC IMITACION</t>
        </is>
      </c>
      <c r="C638" t="inlineStr">
        <is>
          <t>IMPORTACION LAMINA PVC, BAMBU, ACC</t>
        </is>
      </c>
      <c r="D638" s="22" t="n">
        <v>56</v>
      </c>
      <c r="E638" s="19" t="n">
        <v>856725.66</v>
      </c>
      <c r="F638" s="19" t="n">
        <v>444617.4</v>
      </c>
      <c r="G638" s="20" t="n">
        <v>0.518973</v>
      </c>
      <c r="H638" t="inlineStr">
        <is>
          <t>B</t>
        </is>
      </c>
      <c r="I638" t="inlineStr">
        <is>
          <t>Alto</t>
        </is>
      </c>
      <c r="J638" s="17" t="inlineStr">
        <is>
          <t>B-Alto</t>
        </is>
      </c>
      <c r="K638" t="inlineStr">
        <is>
          <t>NICHO RENTABLE — empujar contenido / boletín</t>
        </is>
      </c>
    </row>
    <row r="639">
      <c r="A639" t="inlineStr">
        <is>
          <t>30425</t>
        </is>
      </c>
      <c r="B639" t="inlineStr">
        <is>
          <t>CONECTOR PVC 1/2 UL CONDUIT</t>
        </is>
      </c>
      <c r="C639" t="inlineStr">
        <is>
          <t>ACCESORIOS ELECTRICOS Y CABLES</t>
        </is>
      </c>
      <c r="D639" s="22" t="n">
        <v>5632</v>
      </c>
      <c r="E639" s="19" t="n">
        <v>856264.1800000001</v>
      </c>
      <c r="F639" s="19" t="n">
        <v>545377.58</v>
      </c>
      <c r="G639" s="20" t="n">
        <v>0.636927</v>
      </c>
      <c r="H639" t="inlineStr">
        <is>
          <t>B</t>
        </is>
      </c>
      <c r="I639" t="inlineStr">
        <is>
          <t>Alto</t>
        </is>
      </c>
      <c r="J639" s="17" t="inlineStr">
        <is>
          <t>B-Alto</t>
        </is>
      </c>
      <c r="K639" t="inlineStr">
        <is>
          <t>NICHO RENTABLE — empujar contenido / boletín</t>
        </is>
      </c>
    </row>
    <row r="640">
      <c r="A640" t="inlineStr">
        <is>
          <t>176</t>
        </is>
      </c>
      <c r="B640" t="inlineStr">
        <is>
          <t>PILA PLASTICA PEQUEÑA CON PATAS L1.00XA0.70XALT0.89</t>
        </is>
      </c>
      <c r="C640" t="inlineStr">
        <is>
          <t>PILAS</t>
        </is>
      </c>
      <c r="D640" s="22" t="n">
        <v>6</v>
      </c>
      <c r="E640" s="19" t="n">
        <v>855900.38</v>
      </c>
      <c r="F640" s="19" t="n">
        <v>172855.82</v>
      </c>
      <c r="G640" s="20" t="n">
        <v>0.201958</v>
      </c>
      <c r="H640" t="inlineStr">
        <is>
          <t>B</t>
        </is>
      </c>
      <c r="I640" t="inlineStr">
        <is>
          <t>Bajo</t>
        </is>
      </c>
      <c r="J640" s="17" t="inlineStr">
        <is>
          <t>B-Bajo</t>
        </is>
      </c>
      <c r="K640" t="inlineStr">
        <is>
          <t>EVALUAR DESCONTINUAR o subir precio agresivo</t>
        </is>
      </c>
    </row>
    <row r="641">
      <c r="A641" t="inlineStr">
        <is>
          <t>215</t>
        </is>
      </c>
      <c r="B641" t="inlineStr">
        <is>
          <t>LAUREL RODAPIE 1/2X3 MOLDURADO EN VARAS</t>
        </is>
      </c>
      <c r="C641" t="inlineStr">
        <is>
          <t>LAUREL</t>
        </is>
      </c>
      <c r="D641" s="22" t="n">
        <v>1531</v>
      </c>
      <c r="E641" s="19" t="n">
        <v>855092</v>
      </c>
      <c r="F641" s="19" t="n">
        <v>242692</v>
      </c>
      <c r="G641" s="20" t="n">
        <v>0.28382</v>
      </c>
      <c r="H641" t="inlineStr">
        <is>
          <t>B</t>
        </is>
      </c>
      <c r="I641" t="inlineStr">
        <is>
          <t>Bajo</t>
        </is>
      </c>
      <c r="J641" s="17" t="inlineStr">
        <is>
          <t>B-Bajo</t>
        </is>
      </c>
      <c r="K641" t="inlineStr">
        <is>
          <t>EVALUAR DESCONTINUAR o subir precio agresivo</t>
        </is>
      </c>
    </row>
    <row r="642">
      <c r="A642" t="inlineStr">
        <is>
          <t>581</t>
        </is>
      </c>
      <c r="B642" t="inlineStr">
        <is>
          <t>LAMINA PLYWOOD 9MM</t>
        </is>
      </c>
      <c r="C642" t="inlineStr">
        <is>
          <t>LAMINAS Y PERFILERIA LIVIANA</t>
        </is>
      </c>
      <c r="D642" s="22" t="n">
        <v>86</v>
      </c>
      <c r="E642" s="19" t="n">
        <v>854644.79</v>
      </c>
      <c r="F642" s="19" t="n">
        <v>222355.16</v>
      </c>
      <c r="G642" s="20" t="n">
        <v>0.260173</v>
      </c>
      <c r="H642" t="inlineStr">
        <is>
          <t>B</t>
        </is>
      </c>
      <c r="I642" t="inlineStr">
        <is>
          <t>Bajo</t>
        </is>
      </c>
      <c r="J642" s="17" t="inlineStr">
        <is>
          <t>B-Bajo</t>
        </is>
      </c>
      <c r="K642" t="inlineStr">
        <is>
          <t>EVALUAR DESCONTINUAR o subir precio agresivo</t>
        </is>
      </c>
    </row>
    <row r="643">
      <c r="A643" t="inlineStr">
        <is>
          <t>20160005</t>
        </is>
      </c>
      <c r="B643" t="inlineStr">
        <is>
          <t>PORCELANATO FLORIDA RED ALTO BRILLO 60X120 CAJA 1.44M2 BRILLANTE</t>
        </is>
      </c>
      <c r="C643" t="inlineStr">
        <is>
          <t>SIN CATEGORIA</t>
        </is>
      </c>
      <c r="D643" s="22" t="n">
        <v>88</v>
      </c>
      <c r="E643" s="19" t="n">
        <v>854208.85</v>
      </c>
      <c r="F643" s="19" t="n">
        <v>237462.61</v>
      </c>
      <c r="G643" s="20" t="n">
        <v>0.277991</v>
      </c>
      <c r="H643" t="inlineStr">
        <is>
          <t>B</t>
        </is>
      </c>
      <c r="I643" t="inlineStr">
        <is>
          <t>Bajo</t>
        </is>
      </c>
      <c r="J643" s="17" t="inlineStr">
        <is>
          <t>B-Bajo</t>
        </is>
      </c>
      <c r="K643" t="inlineStr">
        <is>
          <t>EVALUAR DESCONTINUAR o subir precio agresivo</t>
        </is>
      </c>
    </row>
    <row r="644">
      <c r="A644" t="inlineStr">
        <is>
          <t>10140041</t>
        </is>
      </c>
      <c r="B644" t="inlineStr">
        <is>
          <t>TUBO ESTRUCT. RECTANGULAR 4X6 1.80MM NEGRO</t>
        </is>
      </c>
      <c r="C644" t="inlineStr">
        <is>
          <t>TUBERIA ESTRUCTURAL</t>
        </is>
      </c>
      <c r="D644" s="22" t="n">
        <v>37</v>
      </c>
      <c r="E644" s="19" t="n">
        <v>853436.71</v>
      </c>
      <c r="F644" s="19" t="n">
        <v>146812.07</v>
      </c>
      <c r="G644" s="20" t="n">
        <v>0.172025</v>
      </c>
      <c r="H644" t="inlineStr">
        <is>
          <t>B</t>
        </is>
      </c>
      <c r="I644" t="inlineStr">
        <is>
          <t>Bajo</t>
        </is>
      </c>
      <c r="J644" s="17" t="inlineStr">
        <is>
          <t>B-Bajo</t>
        </is>
      </c>
      <c r="K644" t="inlineStr">
        <is>
          <t>EVALUAR DESCONTINUAR o subir precio agresivo</t>
        </is>
      </c>
    </row>
    <row r="645">
      <c r="A645" t="inlineStr">
        <is>
          <t>324</t>
        </is>
      </c>
      <c r="B645" t="inlineStr">
        <is>
          <t>FRAGUA AAA GRIS OSCURO</t>
        </is>
      </c>
      <c r="C645" t="inlineStr">
        <is>
          <t>CERAMICAS, AZULEJOS, PORCELANATOS</t>
        </is>
      </c>
      <c r="D645" s="22" t="n">
        <v>720</v>
      </c>
      <c r="E645" s="19" t="n">
        <v>852516.03</v>
      </c>
      <c r="F645" s="19" t="n">
        <v>274082.82</v>
      </c>
      <c r="G645" s="20" t="n">
        <v>0.321499</v>
      </c>
      <c r="H645" t="inlineStr">
        <is>
          <t>B</t>
        </is>
      </c>
      <c r="I645" t="inlineStr">
        <is>
          <t>Medio</t>
        </is>
      </c>
      <c r="J645" s="17" t="inlineStr">
        <is>
          <t>B-Medio</t>
        </is>
      </c>
      <c r="K645" t="inlineStr">
        <is>
          <t>MANTENER</t>
        </is>
      </c>
    </row>
    <row r="646">
      <c r="A646" t="inlineStr">
        <is>
          <t>PINT-PA-0009</t>
        </is>
      </c>
      <c r="B646" t="inlineStr">
        <is>
          <t>LANCO MAXIMA LATEX BLANCO MATE CUBETA MA680-2</t>
        </is>
      </c>
      <c r="C646" t="inlineStr">
        <is>
          <t>PINTURA ACRILICA</t>
        </is>
      </c>
      <c r="D646" s="22" t="n">
        <v>11</v>
      </c>
      <c r="E646" s="19" t="n">
        <v>849615.04</v>
      </c>
      <c r="F646" s="19" t="n">
        <v>254719.54</v>
      </c>
      <c r="G646" s="20" t="n">
        <v>0.299806</v>
      </c>
      <c r="H646" t="inlineStr">
        <is>
          <t>B</t>
        </is>
      </c>
      <c r="I646" t="inlineStr">
        <is>
          <t>Bajo</t>
        </is>
      </c>
      <c r="J646" s="17" t="inlineStr">
        <is>
          <t>B-Bajo</t>
        </is>
      </c>
      <c r="K646" t="inlineStr">
        <is>
          <t>EVALUAR DESCONTINUAR o subir precio agresivo</t>
        </is>
      </c>
    </row>
    <row r="647">
      <c r="A647" t="inlineStr">
        <is>
          <t>3056</t>
        </is>
      </c>
      <c r="B647" t="inlineStr">
        <is>
          <t>CH BREAKER 2X40</t>
        </is>
      </c>
      <c r="C647" t="inlineStr">
        <is>
          <t>ACCESORIOS ELECTRICOS Y CABLES</t>
        </is>
      </c>
      <c r="D647" s="22" t="n">
        <v>55</v>
      </c>
      <c r="E647" s="19" t="n">
        <v>847625.33</v>
      </c>
      <c r="F647" s="19" t="n">
        <v>203116.82</v>
      </c>
      <c r="G647" s="20" t="n">
        <v>0.23963</v>
      </c>
      <c r="H647" t="inlineStr">
        <is>
          <t>B</t>
        </is>
      </c>
      <c r="I647" t="inlineStr">
        <is>
          <t>Bajo</t>
        </is>
      </c>
      <c r="J647" s="17" t="inlineStr">
        <is>
          <t>B-Bajo</t>
        </is>
      </c>
      <c r="K647" t="inlineStr">
        <is>
          <t>EVALUAR DESCONTINUAR o subir precio agresivo</t>
        </is>
      </c>
    </row>
    <row r="648">
      <c r="A648" t="inlineStr">
        <is>
          <t>71228</t>
        </is>
      </c>
      <c r="B648" t="inlineStr">
        <is>
          <t>TOTAL FELPA ANTIGOTEO 9  1/2 MICROFIBRA THT85951</t>
        </is>
      </c>
      <c r="C648" t="inlineStr">
        <is>
          <t>FERRETERIA GENERAL</t>
        </is>
      </c>
      <c r="D648" s="22" t="n">
        <v>743</v>
      </c>
      <c r="E648" s="19" t="n">
        <v>847536.45</v>
      </c>
      <c r="F648" s="19" t="n">
        <v>575858.14</v>
      </c>
      <c r="G648" s="20" t="n">
        <v>0.6794490000000001</v>
      </c>
      <c r="H648" t="inlineStr">
        <is>
          <t>B</t>
        </is>
      </c>
      <c r="I648" t="inlineStr">
        <is>
          <t>Alto</t>
        </is>
      </c>
      <c r="J648" s="17" t="inlineStr">
        <is>
          <t>B-Alto</t>
        </is>
      </c>
      <c r="K648" t="inlineStr">
        <is>
          <t>NICHO RENTABLE — empujar contenido / boletín</t>
        </is>
      </c>
    </row>
    <row r="649">
      <c r="A649" t="inlineStr">
        <is>
          <t>3048</t>
        </is>
      </c>
      <c r="B649" t="inlineStr">
        <is>
          <t>CH CENTRO DE CARGA 12 CIRCUITOS EMPOTRAR</t>
        </is>
      </c>
      <c r="C649" t="inlineStr">
        <is>
          <t>ACCESORIOS ELECTRICOS Y CABLES</t>
        </is>
      </c>
      <c r="D649" s="22" t="n">
        <v>13</v>
      </c>
      <c r="E649" s="19" t="n">
        <v>843098.62</v>
      </c>
      <c r="F649" s="19" t="n">
        <v>156782.59</v>
      </c>
      <c r="G649" s="20" t="n">
        <v>0.18596</v>
      </c>
      <c r="H649" t="inlineStr">
        <is>
          <t>B</t>
        </is>
      </c>
      <c r="I649" t="inlineStr">
        <is>
          <t>Bajo</t>
        </is>
      </c>
      <c r="J649" s="17" t="inlineStr">
        <is>
          <t>B-Bajo</t>
        </is>
      </c>
      <c r="K649" t="inlineStr">
        <is>
          <t>EVALUAR DESCONTINUAR o subir precio agresivo</t>
        </is>
      </c>
    </row>
    <row r="650">
      <c r="A650" t="inlineStr">
        <is>
          <t>351100300991732</t>
        </is>
      </c>
      <c r="B650" t="inlineStr">
        <is>
          <t>DIAMOND ESPEJO LED ZT-HK-M-1013-810 80X100CM</t>
        </is>
      </c>
      <c r="C650" t="inlineStr">
        <is>
          <t>IMPORTACION LOZA</t>
        </is>
      </c>
      <c r="D650" s="22" t="n">
        <v>21</v>
      </c>
      <c r="E650" s="19" t="n">
        <v>840518.63</v>
      </c>
      <c r="F650" s="19" t="n">
        <v>355783.57</v>
      </c>
      <c r="G650" s="20" t="n">
        <v>0.423291</v>
      </c>
      <c r="H650" t="inlineStr">
        <is>
          <t>B</t>
        </is>
      </c>
      <c r="I650" t="inlineStr">
        <is>
          <t>Medio</t>
        </is>
      </c>
      <c r="J650" s="17" t="inlineStr">
        <is>
          <t>B-Medio</t>
        </is>
      </c>
      <c r="K650" t="inlineStr">
        <is>
          <t>MANTENER</t>
        </is>
      </c>
    </row>
    <row r="651">
      <c r="A651" t="inlineStr">
        <is>
          <t>4500992842</t>
        </is>
      </c>
      <c r="B651" t="inlineStr">
        <is>
          <t>DESAGUE PARA BAÑO LINEAL NEGRO 30CM X  8CM NT16541-30BK ACERO INOX</t>
        </is>
      </c>
      <c r="C651" t="inlineStr">
        <is>
          <t>IMPORTACION GRIFERIA</t>
        </is>
      </c>
      <c r="D651" s="22" t="n">
        <v>69</v>
      </c>
      <c r="E651" s="19" t="n">
        <v>839849.5600000001</v>
      </c>
      <c r="F651" s="19" t="n">
        <v>437110.32</v>
      </c>
      <c r="G651" s="20" t="n">
        <v>0.520463</v>
      </c>
      <c r="H651" t="inlineStr">
        <is>
          <t>B</t>
        </is>
      </c>
      <c r="I651" t="inlineStr">
        <is>
          <t>Alto</t>
        </is>
      </c>
      <c r="J651" s="17" t="inlineStr">
        <is>
          <t>B-Alto</t>
        </is>
      </c>
      <c r="K651" t="inlineStr">
        <is>
          <t>NICHO RENTABLE — empujar contenido / boletín</t>
        </is>
      </c>
    </row>
    <row r="652">
      <c r="A652" t="inlineStr">
        <is>
          <t>861</t>
        </is>
      </c>
      <c r="B652" t="inlineStr">
        <is>
          <t>DIAMOND MUEBLE LAVATORIO GREY NB8803-90 AEREO 90CM X 48CM X 49CM (NO INCLUYE GRIFERIA)</t>
        </is>
      </c>
      <c r="C652" t="inlineStr">
        <is>
          <t>IMPORTACION LOZA</t>
        </is>
      </c>
      <c r="D652" s="22" t="n">
        <v>7</v>
      </c>
      <c r="E652" s="19" t="n">
        <v>839845.09</v>
      </c>
      <c r="F652" s="19" t="n">
        <v>418115.13</v>
      </c>
      <c r="G652" s="20" t="n">
        <v>0.497848</v>
      </c>
      <c r="H652" t="inlineStr">
        <is>
          <t>B</t>
        </is>
      </c>
      <c r="I652" t="inlineStr">
        <is>
          <t>Alto</t>
        </is>
      </c>
      <c r="J652" s="17" t="inlineStr">
        <is>
          <t>B-Alto</t>
        </is>
      </c>
      <c r="K652" t="inlineStr">
        <is>
          <t>NICHO RENTABLE — empujar contenido / boletín</t>
        </is>
      </c>
    </row>
    <row r="653">
      <c r="A653" t="inlineStr">
        <is>
          <t>351100300992599</t>
        </is>
      </c>
      <c r="B653" t="inlineStr">
        <is>
          <t>LANCO MAXIMA LATEX SATIN BLANCO CUBETA MA760-2</t>
        </is>
      </c>
      <c r="C653" t="inlineStr">
        <is>
          <t>PINTURA ACRILICA</t>
        </is>
      </c>
      <c r="D653" s="22" t="n">
        <v>11</v>
      </c>
      <c r="E653" s="19" t="n">
        <v>836919.47</v>
      </c>
      <c r="F653" s="19" t="n">
        <v>262416.97</v>
      </c>
      <c r="G653" s="20" t="n">
        <v>0.313551</v>
      </c>
      <c r="H653" t="inlineStr">
        <is>
          <t>B</t>
        </is>
      </c>
      <c r="I653" t="inlineStr">
        <is>
          <t>Medio</t>
        </is>
      </c>
      <c r="J653" s="17" t="inlineStr">
        <is>
          <t>B-Medio</t>
        </is>
      </c>
      <c r="K653" t="inlineStr">
        <is>
          <t>MANTENER</t>
        </is>
      </c>
    </row>
    <row r="654">
      <c r="A654" t="inlineStr">
        <is>
          <t>351100300992155</t>
        </is>
      </c>
      <c r="B654" t="inlineStr">
        <is>
          <t>$$ ABANICO BLANCO DE TECHO PARA SOCKET E27 CON LUZ LED 20 PULG VENTILADOR</t>
        </is>
      </c>
      <c r="C654" t="inlineStr">
        <is>
          <t>ACCESORIOS ELECTRICOS Y CABLES</t>
        </is>
      </c>
      <c r="D654" s="22" t="n">
        <v>56</v>
      </c>
      <c r="E654" s="19" t="n">
        <v>834870</v>
      </c>
      <c r="F654" s="19" t="n">
        <v>297870</v>
      </c>
      <c r="G654" s="20" t="n">
        <v>0.356786</v>
      </c>
      <c r="H654" t="inlineStr">
        <is>
          <t>B</t>
        </is>
      </c>
      <c r="I654" t="inlineStr">
        <is>
          <t>Medio</t>
        </is>
      </c>
      <c r="J654" s="17" t="inlineStr">
        <is>
          <t>B-Medio</t>
        </is>
      </c>
      <c r="K654" t="inlineStr">
        <is>
          <t>MANTENER</t>
        </is>
      </c>
    </row>
    <row r="655">
      <c r="A655" t="inlineStr">
        <is>
          <t>351100300992709</t>
        </is>
      </c>
      <c r="B655" t="inlineStr">
        <is>
          <t>DJ DELTA MUEBLE 80CM X 50CM INCLUYE LAVATORIO ESPEJO REPISA BRILLANTE AEREO LUX STONE Y001-NP5 80CM</t>
        </is>
      </c>
      <c r="C655" t="inlineStr">
        <is>
          <t>IMPORTACION LOZA</t>
        </is>
      </c>
      <c r="D655" s="22" t="n">
        <v>10</v>
      </c>
      <c r="E655" s="19" t="n">
        <v>833982.3</v>
      </c>
      <c r="F655" s="19" t="n">
        <v>457935.78</v>
      </c>
      <c r="G655" s="20" t="n">
        <v>0.549095</v>
      </c>
      <c r="H655" t="inlineStr">
        <is>
          <t>B</t>
        </is>
      </c>
      <c r="I655" t="inlineStr">
        <is>
          <t>Alto</t>
        </is>
      </c>
      <c r="J655" s="17" t="inlineStr">
        <is>
          <t>B-Alto</t>
        </is>
      </c>
      <c r="K655" t="inlineStr">
        <is>
          <t>NICHO RENTABLE — empujar contenido / boletín</t>
        </is>
      </c>
    </row>
    <row r="656">
      <c r="A656" t="inlineStr">
        <is>
          <t>1054</t>
        </is>
      </c>
      <c r="B656" t="inlineStr">
        <is>
          <t>CABLE TSJ 3X12</t>
        </is>
      </c>
      <c r="C656" t="inlineStr">
        <is>
          <t>ACCESORIOS ELECTRICOS Y CABLES</t>
        </is>
      </c>
      <c r="D656" s="22" t="n">
        <v>580</v>
      </c>
      <c r="E656" s="19" t="n">
        <v>833961.6</v>
      </c>
      <c r="F656" s="19" t="n">
        <v>222508.33</v>
      </c>
      <c r="G656" s="20" t="n">
        <v>0.266809</v>
      </c>
      <c r="H656" t="inlineStr">
        <is>
          <t>B</t>
        </is>
      </c>
      <c r="I656" t="inlineStr">
        <is>
          <t>Bajo</t>
        </is>
      </c>
      <c r="J656" s="17" t="inlineStr">
        <is>
          <t>B-Bajo</t>
        </is>
      </c>
      <c r="K656" t="inlineStr">
        <is>
          <t>EVALUAR DESCONTINUAR o subir precio agresivo</t>
        </is>
      </c>
    </row>
    <row r="657">
      <c r="A657" t="inlineStr">
        <is>
          <t>351100300991601</t>
        </is>
      </c>
      <c r="B657" t="inlineStr">
        <is>
          <t>PANEL ACANALADO DE006 MATT BLACK SUPER ANCHO 19.5CM X 2.90M WALL PANEL</t>
        </is>
      </c>
      <c r="C657" t="inlineStr">
        <is>
          <t>PANEL ACANALADO INTERIOR</t>
        </is>
      </c>
      <c r="D657" s="22" t="n">
        <v>128</v>
      </c>
      <c r="E657" s="19" t="n">
        <v>833958.63</v>
      </c>
      <c r="F657" s="19" t="n">
        <v>201800.38</v>
      </c>
      <c r="G657" s="20" t="n">
        <v>0.241979</v>
      </c>
      <c r="H657" t="inlineStr">
        <is>
          <t>B</t>
        </is>
      </c>
      <c r="I657" t="inlineStr">
        <is>
          <t>Bajo</t>
        </is>
      </c>
      <c r="J657" s="17" t="inlineStr">
        <is>
          <t>B-Bajo</t>
        </is>
      </c>
      <c r="K657" t="inlineStr">
        <is>
          <t>EVALUAR DESCONTINUAR o subir precio agresivo</t>
        </is>
      </c>
    </row>
    <row r="658">
      <c r="A658" t="inlineStr">
        <is>
          <t>245</t>
        </is>
      </c>
      <c r="B658" t="inlineStr">
        <is>
          <t>PINO 2X2 3.20MTS (41x41mm)</t>
        </is>
      </c>
      <c r="C658" t="inlineStr">
        <is>
          <t>PINO</t>
        </is>
      </c>
      <c r="D658" s="22" t="n">
        <v>370</v>
      </c>
      <c r="E658" s="19" t="n">
        <v>833417.36</v>
      </c>
      <c r="F658" s="19" t="n">
        <v>254849.68</v>
      </c>
      <c r="G658" s="20" t="n">
        <v>0.305789</v>
      </c>
      <c r="H658" t="inlineStr">
        <is>
          <t>B</t>
        </is>
      </c>
      <c r="I658" t="inlineStr">
        <is>
          <t>Medio</t>
        </is>
      </c>
      <c r="J658" s="17" t="inlineStr">
        <is>
          <t>B-Medio</t>
        </is>
      </c>
      <c r="K658" t="inlineStr">
        <is>
          <t>MANTENER</t>
        </is>
      </c>
    </row>
    <row r="659">
      <c r="A659" t="inlineStr">
        <is>
          <t>351100300992284</t>
        </is>
      </c>
      <c r="B659" t="inlineStr">
        <is>
          <t>LAMINA NUEVA TEC XL TEJIDO PERLA 1.22X2.80 5MM DE032 1-V MATE FIBRA BAMBU CARBON PVC IMITACION PIEDR</t>
        </is>
      </c>
      <c r="C659" t="inlineStr">
        <is>
          <t>SIN CATEGORIA</t>
        </is>
      </c>
      <c r="D659" s="22" t="n">
        <v>44</v>
      </c>
      <c r="E659" s="19" t="n">
        <v>831650.4399999999</v>
      </c>
      <c r="F659" s="19" t="n">
        <v>237650.44</v>
      </c>
      <c r="G659" s="20" t="n">
        <v>0.285758</v>
      </c>
      <c r="H659" t="inlineStr">
        <is>
          <t>B</t>
        </is>
      </c>
      <c r="I659" t="inlineStr">
        <is>
          <t>Bajo</t>
        </is>
      </c>
      <c r="J659" s="17" t="inlineStr">
        <is>
          <t>B-Bajo</t>
        </is>
      </c>
      <c r="K659" t="inlineStr">
        <is>
          <t>EVALUAR DESCONTINUAR o subir precio agresivo</t>
        </is>
      </c>
    </row>
    <row r="660">
      <c r="A660" t="inlineStr">
        <is>
          <t>PINT-IM-0010</t>
        </is>
      </c>
      <c r="B660" t="inlineStr">
        <is>
          <t>LANCO DRY COAT DEEP MATE GALON DC478-4</t>
        </is>
      </c>
      <c r="C660" t="inlineStr">
        <is>
          <t>IMPERMEABILIZANTES</t>
        </is>
      </c>
      <c r="D660" s="22" t="n">
        <v>50</v>
      </c>
      <c r="E660" s="19" t="n">
        <v>829801.77</v>
      </c>
      <c r="F660" s="19" t="n">
        <v>410860.52</v>
      </c>
      <c r="G660" s="20" t="n">
        <v>0.495131</v>
      </c>
      <c r="H660" t="inlineStr">
        <is>
          <t>B</t>
        </is>
      </c>
      <c r="I660" t="inlineStr">
        <is>
          <t>Alto</t>
        </is>
      </c>
      <c r="J660" s="17" t="inlineStr">
        <is>
          <t>B-Alto</t>
        </is>
      </c>
      <c r="K660" t="inlineStr">
        <is>
          <t>NICHO RENTABLE — empujar contenido / boletín</t>
        </is>
      </c>
    </row>
    <row r="661">
      <c r="A661" t="inlineStr">
        <is>
          <t>1091156</t>
        </is>
      </c>
      <c r="B661" t="inlineStr">
        <is>
          <t>TOTAL ESMERILADORA 41/2 900W VELOCIDAD VARIABLE UTG1091155653</t>
        </is>
      </c>
      <c r="C661" t="inlineStr">
        <is>
          <t>HERRAMIENTA ELECTRICA</t>
        </is>
      </c>
      <c r="D661" s="22" t="n">
        <v>34</v>
      </c>
      <c r="E661" s="19" t="n">
        <v>829177.83</v>
      </c>
      <c r="F661" s="19" t="n">
        <v>246854.79</v>
      </c>
      <c r="G661" s="20" t="n">
        <v>0.29771</v>
      </c>
      <c r="H661" t="inlineStr">
        <is>
          <t>B</t>
        </is>
      </c>
      <c r="I661" t="inlineStr">
        <is>
          <t>Bajo</t>
        </is>
      </c>
      <c r="J661" s="17" t="inlineStr">
        <is>
          <t>B-Bajo</t>
        </is>
      </c>
      <c r="K661" t="inlineStr">
        <is>
          <t>EVALUAR DESCONTINUAR o subir precio agresivo</t>
        </is>
      </c>
    </row>
    <row r="662">
      <c r="A662" t="inlineStr">
        <is>
          <t>20140026</t>
        </is>
      </c>
      <c r="B662" t="inlineStr">
        <is>
          <t>CERAMICA PIZARRA OXIDO 48X48 CAJA 2.34M2 SEMI ANTIDESLIZANTE PRIMERA CALIDAD</t>
        </is>
      </c>
      <c r="C662" t="inlineStr">
        <is>
          <t>CERAMICA</t>
        </is>
      </c>
      <c r="D662" s="22" t="n">
        <v>116</v>
      </c>
      <c r="E662" s="19" t="n">
        <v>825768.5600000001</v>
      </c>
      <c r="F662" s="19" t="n">
        <v>228858.43</v>
      </c>
      <c r="G662" s="20" t="n">
        <v>0.277146</v>
      </c>
      <c r="H662" t="inlineStr">
        <is>
          <t>B</t>
        </is>
      </c>
      <c r="I662" t="inlineStr">
        <is>
          <t>Bajo</t>
        </is>
      </c>
      <c r="J662" s="17" t="inlineStr">
        <is>
          <t>B-Bajo</t>
        </is>
      </c>
      <c r="K662" t="inlineStr">
        <is>
          <t>EVALUAR DESCONTINUAR o subir precio agresivo</t>
        </is>
      </c>
    </row>
    <row r="663">
      <c r="A663" t="inlineStr">
        <is>
          <t>351100300992055</t>
        </is>
      </c>
      <c r="B663" t="inlineStr">
        <is>
          <t>KIT MUEBLE MAR-10 LAVATORIO  VIDRIO + GRIFERIA + DESGUE MADERA CLARA 44CM X 44CM  X 80CM MAYIST</t>
        </is>
      </c>
      <c r="C663" t="inlineStr">
        <is>
          <t>LOZA SANITARIA</t>
        </is>
      </c>
      <c r="D663" s="22" t="n">
        <v>12</v>
      </c>
      <c r="E663" s="19" t="n">
        <v>821852.87</v>
      </c>
      <c r="F663" s="19" t="n">
        <v>170450.99</v>
      </c>
      <c r="G663" s="20" t="n">
        <v>0.207398</v>
      </c>
      <c r="H663" t="inlineStr">
        <is>
          <t>B</t>
        </is>
      </c>
      <c r="I663" t="inlineStr">
        <is>
          <t>Bajo</t>
        </is>
      </c>
      <c r="J663" s="17" t="inlineStr">
        <is>
          <t>B-Bajo</t>
        </is>
      </c>
      <c r="K663" t="inlineStr">
        <is>
          <t>EVALUAR DESCONTINUAR o subir precio agresivo</t>
        </is>
      </c>
    </row>
    <row r="664">
      <c r="A664" t="inlineStr">
        <is>
          <t>351100300992708</t>
        </is>
      </c>
      <c r="B664" t="inlineStr">
        <is>
          <t>DJ DELTA MUEBLE 60CM X 50CM INCLUYE LAVATORIO ESPEJO REPISA BRILLANTE AEREO LUX STONE Y001-NP5 60CM</t>
        </is>
      </c>
      <c r="C664" t="inlineStr">
        <is>
          <t>IMPORTACION LOZA</t>
        </is>
      </c>
      <c r="D664" s="22" t="n">
        <v>11</v>
      </c>
      <c r="E664" s="19" t="n">
        <v>820724.52</v>
      </c>
      <c r="F664" s="19" t="n">
        <v>425457.76</v>
      </c>
      <c r="G664" s="20" t="n">
        <v>0.518393</v>
      </c>
      <c r="H664" t="inlineStr">
        <is>
          <t>B</t>
        </is>
      </c>
      <c r="I664" t="inlineStr">
        <is>
          <t>Alto</t>
        </is>
      </c>
      <c r="J664" s="17" t="inlineStr">
        <is>
          <t>B-Alto</t>
        </is>
      </c>
      <c r="K664" t="inlineStr">
        <is>
          <t>NICHO RENTABLE — empujar contenido / boletín</t>
        </is>
      </c>
    </row>
    <row r="665">
      <c r="A665" t="inlineStr">
        <is>
          <t>351100300992071</t>
        </is>
      </c>
      <c r="B665" t="inlineStr">
        <is>
          <t>TOTAL COMBO SIERRA CIRC + LIJADORA + TALADRO 20V 2 BAT UTOSLI241193</t>
        </is>
      </c>
      <c r="C665" t="inlineStr">
        <is>
          <t>SIN CATEGORIA</t>
        </is>
      </c>
      <c r="D665" s="22" t="n">
        <v>13</v>
      </c>
      <c r="E665" s="19" t="n">
        <v>819176.48</v>
      </c>
      <c r="F665" s="19" t="n">
        <v>152136.44</v>
      </c>
      <c r="G665" s="20" t="n">
        <v>0.185719</v>
      </c>
      <c r="H665" t="inlineStr">
        <is>
          <t>B</t>
        </is>
      </c>
      <c r="I665" t="inlineStr">
        <is>
          <t>Bajo</t>
        </is>
      </c>
      <c r="J665" s="17" t="inlineStr">
        <is>
          <t>B-Bajo</t>
        </is>
      </c>
      <c r="K665" t="inlineStr">
        <is>
          <t>EVALUAR DESCONTINUAR o subir precio agresivo</t>
        </is>
      </c>
    </row>
    <row r="666">
      <c r="A666" t="inlineStr">
        <is>
          <t>14100028</t>
        </is>
      </c>
      <c r="B666" t="inlineStr">
        <is>
          <t>PUERTA PINO 70 X 210 CM</t>
        </is>
      </c>
      <c r="C666" t="inlineStr">
        <is>
          <t>PUERTAS</t>
        </is>
      </c>
      <c r="D666" s="22" t="n">
        <v>28</v>
      </c>
      <c r="E666" s="19" t="n">
        <v>818546.88</v>
      </c>
      <c r="F666" s="19" t="n">
        <v>188017.94</v>
      </c>
      <c r="G666" s="20" t="n">
        <v>0.229697</v>
      </c>
      <c r="H666" t="inlineStr">
        <is>
          <t>B</t>
        </is>
      </c>
      <c r="I666" t="inlineStr">
        <is>
          <t>Bajo</t>
        </is>
      </c>
      <c r="J666" s="17" t="inlineStr">
        <is>
          <t>B-Bajo</t>
        </is>
      </c>
      <c r="K666" t="inlineStr">
        <is>
          <t>EVALUAR DESCONTINUAR o subir precio agresivo</t>
        </is>
      </c>
    </row>
    <row r="667">
      <c r="A667" t="inlineStr">
        <is>
          <t>10140024</t>
        </is>
      </c>
      <c r="B667" t="inlineStr">
        <is>
          <t>TUBO ESTRUCT. RECTANGULAR 2X3 1.80MM NEGRO</t>
        </is>
      </c>
      <c r="C667" t="inlineStr">
        <is>
          <t>TUBERIA ESTRUCTURAL</t>
        </is>
      </c>
      <c r="D667" s="22" t="n">
        <v>71</v>
      </c>
      <c r="E667" s="19" t="n">
        <v>818506.88</v>
      </c>
      <c r="F667" s="19" t="n">
        <v>112818.03</v>
      </c>
      <c r="G667" s="20" t="n">
        <v>0.137834</v>
      </c>
      <c r="H667" t="inlineStr">
        <is>
          <t>B</t>
        </is>
      </c>
      <c r="I667" t="inlineStr">
        <is>
          <t>Bajo</t>
        </is>
      </c>
      <c r="J667" s="17" t="inlineStr">
        <is>
          <t>B-Bajo</t>
        </is>
      </c>
      <c r="K667" t="inlineStr">
        <is>
          <t>EVALUAR DESCONTINUAR o subir precio agresivo</t>
        </is>
      </c>
    </row>
    <row r="668">
      <c r="A668" t="inlineStr">
        <is>
          <t>351100300991411</t>
        </is>
      </c>
      <c r="B668" t="inlineStr">
        <is>
          <t>CORNISA LAMINADA TLS-007 ROMA 5.95M</t>
        </is>
      </c>
      <c r="C668" t="inlineStr">
        <is>
          <t>IMPORTACION TABLILLA, CORNISAS, UNIONES</t>
        </is>
      </c>
      <c r="D668" s="22" t="n">
        <v>298</v>
      </c>
      <c r="E668" s="19" t="n">
        <v>817314.16</v>
      </c>
      <c r="F668" s="19" t="n">
        <v>466795.74</v>
      </c>
      <c r="G668" s="20" t="n">
        <v>0.571134</v>
      </c>
      <c r="H668" t="inlineStr">
        <is>
          <t>B</t>
        </is>
      </c>
      <c r="I668" t="inlineStr">
        <is>
          <t>Alto</t>
        </is>
      </c>
      <c r="J668" s="17" t="inlineStr">
        <is>
          <t>B-Alto</t>
        </is>
      </c>
      <c r="K668" t="inlineStr">
        <is>
          <t>NICHO RENTABLE — empujar contenido / boletín</t>
        </is>
      </c>
    </row>
    <row r="669">
      <c r="A669" t="inlineStr">
        <is>
          <t>1045</t>
        </is>
      </c>
      <c r="B669" t="inlineStr">
        <is>
          <t>CABLE 12 VERDE POR CAJA</t>
        </is>
      </c>
      <c r="C669" t="inlineStr">
        <is>
          <t>ACCESORIOS ELECTRICOS Y CABLES</t>
        </is>
      </c>
      <c r="D669" s="22" t="n">
        <v>27</v>
      </c>
      <c r="E669" s="19" t="n">
        <v>816870.76</v>
      </c>
      <c r="F669" s="19" t="n">
        <v>201200.76</v>
      </c>
      <c r="G669" s="20" t="n">
        <v>0.246307</v>
      </c>
      <c r="H669" t="inlineStr">
        <is>
          <t>B</t>
        </is>
      </c>
      <c r="I669" t="inlineStr">
        <is>
          <t>Bajo</t>
        </is>
      </c>
      <c r="J669" s="17" t="inlineStr">
        <is>
          <t>B-Bajo</t>
        </is>
      </c>
      <c r="K669" t="inlineStr">
        <is>
          <t>EVALUAR DESCONTINUAR o subir precio agresivo</t>
        </is>
      </c>
    </row>
    <row r="670">
      <c r="A670" t="inlineStr">
        <is>
          <t>PINT-PA-0079</t>
        </is>
      </c>
      <c r="B670" t="inlineStr">
        <is>
          <t>SUPRA LATEX BLANCO MATE GALON VA950-4</t>
        </is>
      </c>
      <c r="C670" t="inlineStr">
        <is>
          <t>PINTURA ACRILICA</t>
        </is>
      </c>
      <c r="D670" s="22" t="n">
        <v>68</v>
      </c>
      <c r="E670" s="19" t="n">
        <v>815397.34</v>
      </c>
      <c r="F670" s="19" t="n">
        <v>262628.34</v>
      </c>
      <c r="G670" s="20" t="n">
        <v>0.322086</v>
      </c>
      <c r="H670" t="inlineStr">
        <is>
          <t>B</t>
        </is>
      </c>
      <c r="I670" t="inlineStr">
        <is>
          <t>Medio</t>
        </is>
      </c>
      <c r="J670" s="17" t="inlineStr">
        <is>
          <t>B-Medio</t>
        </is>
      </c>
      <c r="K670" t="inlineStr">
        <is>
          <t>MANTENER</t>
        </is>
      </c>
    </row>
    <row r="671">
      <c r="A671" t="inlineStr">
        <is>
          <t>9125</t>
        </is>
      </c>
      <c r="B671" t="inlineStr">
        <is>
          <t>TUBO CPVC 1/2 AGUA CALIENTE</t>
        </is>
      </c>
      <c r="C671" t="inlineStr">
        <is>
          <t>TUBERIA PVC, CANOAS Y ACCESORIOS</t>
        </is>
      </c>
      <c r="D671" s="22" t="n">
        <v>98</v>
      </c>
      <c r="E671" s="19" t="n">
        <v>811457.47</v>
      </c>
      <c r="F671" s="19" t="n">
        <v>392397.04</v>
      </c>
      <c r="G671" s="20" t="n">
        <v>0.483571</v>
      </c>
      <c r="H671" t="inlineStr">
        <is>
          <t>B</t>
        </is>
      </c>
      <c r="I671" t="inlineStr">
        <is>
          <t>Alto</t>
        </is>
      </c>
      <c r="J671" s="17" t="inlineStr">
        <is>
          <t>B-Alto</t>
        </is>
      </c>
      <c r="K671" t="inlineStr">
        <is>
          <t>NICHO RENTABLE — empujar contenido / boletín</t>
        </is>
      </c>
    </row>
    <row r="672">
      <c r="A672" t="inlineStr">
        <is>
          <t>7840992868</t>
        </is>
      </c>
      <c r="B672" t="inlineStr">
        <is>
          <t>LAMINA NUEVA TEC PETRA GRIS TEXURIZADA HY09147204-2 1.22 X. 2.44M 5MM FIBRA BAMBU CARBON PVC</t>
        </is>
      </c>
      <c r="C672" t="inlineStr">
        <is>
          <t>IMPORTACION LAMINA PVC, BAMBU, ACC</t>
        </is>
      </c>
      <c r="D672" s="22" t="n">
        <v>46</v>
      </c>
      <c r="E672" s="19" t="n">
        <v>801987.61</v>
      </c>
      <c r="F672" s="19" t="n">
        <v>436502.02</v>
      </c>
      <c r="G672" s="20" t="n">
        <v>0.5442750000000001</v>
      </c>
      <c r="H672" t="inlineStr">
        <is>
          <t>B</t>
        </is>
      </c>
      <c r="I672" t="inlineStr">
        <is>
          <t>Alto</t>
        </is>
      </c>
      <c r="J672" s="17" t="inlineStr">
        <is>
          <t>B-Alto</t>
        </is>
      </c>
      <c r="K672" t="inlineStr">
        <is>
          <t>NICHO RENTABLE — empujar contenido / boletín</t>
        </is>
      </c>
    </row>
    <row r="673">
      <c r="A673" t="inlineStr">
        <is>
          <t>10140019</t>
        </is>
      </c>
      <c r="B673" t="inlineStr">
        <is>
          <t>TUBO ESTRUCT. CUADRADO 2X2 1.20MM NEGRO</t>
        </is>
      </c>
      <c r="C673" t="inlineStr">
        <is>
          <t>TUBERIA ESTRUCTURAL</t>
        </is>
      </c>
      <c r="D673" s="22" t="n">
        <v>120</v>
      </c>
      <c r="E673" s="19" t="n">
        <v>799106.99</v>
      </c>
      <c r="F673" s="19" t="n">
        <v>141854.99</v>
      </c>
      <c r="G673" s="20" t="n">
        <v>0.177517</v>
      </c>
      <c r="H673" t="inlineStr">
        <is>
          <t>B</t>
        </is>
      </c>
      <c r="I673" t="inlineStr">
        <is>
          <t>Bajo</t>
        </is>
      </c>
      <c r="J673" s="17" t="inlineStr">
        <is>
          <t>B-Bajo</t>
        </is>
      </c>
      <c r="K673" t="inlineStr">
        <is>
          <t>EVALUAR DESCONTINUAR o subir precio agresivo</t>
        </is>
      </c>
    </row>
    <row r="674">
      <c r="A674" t="inlineStr">
        <is>
          <t>229</t>
        </is>
      </c>
      <c r="B674" t="inlineStr">
        <is>
          <t>LAUREL BATIENTE 1/2X1 EN VARAS</t>
        </is>
      </c>
      <c r="C674" t="inlineStr">
        <is>
          <t>LAUREL</t>
        </is>
      </c>
      <c r="D674" s="22" t="n">
        <v>3226</v>
      </c>
      <c r="E674" s="19" t="n">
        <v>798539.0699999999</v>
      </c>
      <c r="F674" s="19" t="n">
        <v>274404.07</v>
      </c>
      <c r="G674" s="20" t="n">
        <v>0.343633</v>
      </c>
      <c r="H674" t="inlineStr">
        <is>
          <t>B</t>
        </is>
      </c>
      <c r="I674" t="inlineStr">
        <is>
          <t>Medio</t>
        </is>
      </c>
      <c r="J674" s="17" t="inlineStr">
        <is>
          <t>B-Medio</t>
        </is>
      </c>
      <c r="K674" t="inlineStr">
        <is>
          <t>MANTENER</t>
        </is>
      </c>
    </row>
    <row r="675">
      <c r="A675" t="inlineStr">
        <is>
          <t>73311</t>
        </is>
      </c>
      <c r="B675" t="inlineStr">
        <is>
          <t>SILICON TRANSPARENTE BAÑO/COCINA F101 HENKEL CARTUCHO  1770913</t>
        </is>
      </c>
      <c r="C675" t="inlineStr">
        <is>
          <t>FERRETERIA GENERAL</t>
        </is>
      </c>
      <c r="D675" s="22" t="n">
        <v>148</v>
      </c>
      <c r="E675" s="19" t="n">
        <v>794227.38</v>
      </c>
      <c r="F675" s="19" t="n">
        <v>251541.9</v>
      </c>
      <c r="G675" s="20" t="n">
        <v>0.316713</v>
      </c>
      <c r="H675" t="inlineStr">
        <is>
          <t>B</t>
        </is>
      </c>
      <c r="I675" t="inlineStr">
        <is>
          <t>Medio</t>
        </is>
      </c>
      <c r="J675" s="17" t="inlineStr">
        <is>
          <t>B-Medio</t>
        </is>
      </c>
      <c r="K675" t="inlineStr">
        <is>
          <t>MANTENER</t>
        </is>
      </c>
    </row>
    <row r="676">
      <c r="A676" t="inlineStr">
        <is>
          <t>29042</t>
        </is>
      </c>
      <c r="B676" t="inlineStr">
        <is>
          <t>BOTAGUA BLANCO 6X6</t>
        </is>
      </c>
      <c r="C676" t="inlineStr">
        <is>
          <t>BOTAGUAS, CUMBRERAS, CANOAS METALICAS</t>
        </is>
      </c>
      <c r="D676" s="22" t="n">
        <v>293</v>
      </c>
      <c r="E676" s="19" t="n">
        <v>794075.09</v>
      </c>
      <c r="F676" s="19" t="n">
        <v>237545.09</v>
      </c>
      <c r="G676" s="20" t="n">
        <v>0.299147</v>
      </c>
      <c r="H676" t="inlineStr">
        <is>
          <t>B</t>
        </is>
      </c>
      <c r="I676" t="inlineStr">
        <is>
          <t>Bajo</t>
        </is>
      </c>
      <c r="J676" s="17" t="inlineStr">
        <is>
          <t>B-Bajo</t>
        </is>
      </c>
      <c r="K676" t="inlineStr">
        <is>
          <t>EVALUAR DESCONTINUAR o subir precio agresivo</t>
        </is>
      </c>
    </row>
    <row r="677">
      <c r="A677" t="inlineStr">
        <is>
          <t>351100300992558</t>
        </is>
      </c>
      <c r="B677" t="inlineStr">
        <is>
          <t>COMBO FREGADERO BARCELONA GRIS PLOMO + CACHERA ESMERALDA GRIS GLOMO 50CM X 40CM</t>
        </is>
      </c>
      <c r="C677" t="inlineStr">
        <is>
          <t>IMPORTACION FREGADEROS</t>
        </is>
      </c>
      <c r="D677" s="22" t="n">
        <v>18</v>
      </c>
      <c r="E677" s="19" t="n">
        <v>793362.83</v>
      </c>
      <c r="F677" s="19" t="n">
        <v>348582.83</v>
      </c>
      <c r="G677" s="20" t="n">
        <v>0.439374</v>
      </c>
      <c r="H677" t="inlineStr">
        <is>
          <t>B</t>
        </is>
      </c>
      <c r="I677" t="inlineStr">
        <is>
          <t>Medio</t>
        </is>
      </c>
      <c r="J677" s="17" t="inlineStr">
        <is>
          <t>B-Medio</t>
        </is>
      </c>
      <c r="K677" t="inlineStr">
        <is>
          <t>MANTENER</t>
        </is>
      </c>
    </row>
    <row r="678">
      <c r="A678" t="inlineStr">
        <is>
          <t>351100300992706</t>
        </is>
      </c>
      <c r="B678" t="inlineStr">
        <is>
          <t>DJ BAHIA MUEBLE 60CM X 50CM INCLUYE LAVATORIO ESPEJO REPISA BRILLANTE AEREO LUX STONE Y001-NP3 60CM</t>
        </is>
      </c>
      <c r="C678" t="inlineStr">
        <is>
          <t>IMPORTACION LOZA</t>
        </is>
      </c>
      <c r="D678" s="22" t="n">
        <v>11</v>
      </c>
      <c r="E678" s="19" t="n">
        <v>792334.5</v>
      </c>
      <c r="F678" s="19" t="n">
        <v>424644.47</v>
      </c>
      <c r="G678" s="20" t="n">
        <v>0.535941</v>
      </c>
      <c r="H678" t="inlineStr">
        <is>
          <t>B</t>
        </is>
      </c>
      <c r="I678" t="inlineStr">
        <is>
          <t>Alto</t>
        </is>
      </c>
      <c r="J678" s="17" t="inlineStr">
        <is>
          <t>B-Alto</t>
        </is>
      </c>
      <c r="K678" t="inlineStr">
        <is>
          <t>NICHO RENTABLE — empujar contenido / boletín</t>
        </is>
      </c>
    </row>
    <row r="679">
      <c r="A679" t="inlineStr">
        <is>
          <t>10160003</t>
        </is>
      </c>
      <c r="B679" t="inlineStr">
        <is>
          <t>TUBO IND. CUADRADO 11/4 X 11/4 1.50MM GALVANIZADO</t>
        </is>
      </c>
      <c r="C679" t="inlineStr">
        <is>
          <t>TUBERIA INDUSTRIAL</t>
        </is>
      </c>
      <c r="D679" s="22" t="n">
        <v>136</v>
      </c>
      <c r="E679" s="19" t="n">
        <v>788792.5600000001</v>
      </c>
      <c r="F679" s="19" t="n">
        <v>149964.56</v>
      </c>
      <c r="G679" s="20" t="n">
        <v>0.190119</v>
      </c>
      <c r="H679" t="inlineStr">
        <is>
          <t>B</t>
        </is>
      </c>
      <c r="I679" t="inlineStr">
        <is>
          <t>Bajo</t>
        </is>
      </c>
      <c r="J679" s="17" t="inlineStr">
        <is>
          <t>B-Bajo</t>
        </is>
      </c>
      <c r="K679" t="inlineStr">
        <is>
          <t>EVALUAR DESCONTINUAR o subir precio agresivo</t>
        </is>
      </c>
    </row>
    <row r="680">
      <c r="A680" t="inlineStr">
        <is>
          <t>351100300992772</t>
        </is>
      </c>
      <c r="B680" t="inlineStr">
        <is>
          <t>CELAJE COMBO MUEBLE CAFE CLARO + LAVATORIO + GRIFERIA  + DESAGUE 45CM X 45 CM X 78CM</t>
        </is>
      </c>
      <c r="C680" t="inlineStr">
        <is>
          <t>LOZA SANITARIA</t>
        </is>
      </c>
      <c r="D680" s="22" t="n">
        <v>11</v>
      </c>
      <c r="E680" s="19" t="n">
        <v>787610.62</v>
      </c>
      <c r="F680" s="19" t="n">
        <v>289018.13</v>
      </c>
      <c r="G680" s="20" t="n">
        <v>0.366956</v>
      </c>
      <c r="H680" t="inlineStr">
        <is>
          <t>B</t>
        </is>
      </c>
      <c r="I680" t="inlineStr">
        <is>
          <t>Medio</t>
        </is>
      </c>
      <c r="J680" s="17" t="inlineStr">
        <is>
          <t>B-Medio</t>
        </is>
      </c>
      <c r="K680" t="inlineStr">
        <is>
          <t>MANTENER</t>
        </is>
      </c>
    </row>
    <row r="681">
      <c r="A681" t="inlineStr">
        <is>
          <t>PINT-PA-0093</t>
        </is>
      </c>
      <c r="B681" t="inlineStr">
        <is>
          <t>SUPRA SATIN BLANCO CUBETA VA3680-2</t>
        </is>
      </c>
      <c r="C681" t="inlineStr">
        <is>
          <t>PINTURA ACRILICA</t>
        </is>
      </c>
      <c r="D681" s="22" t="n">
        <v>14</v>
      </c>
      <c r="E681" s="19" t="n">
        <v>786168.22</v>
      </c>
      <c r="F681" s="19" t="n">
        <v>266030.42</v>
      </c>
      <c r="G681" s="20" t="n">
        <v>0.3383890000000001</v>
      </c>
      <c r="H681" t="inlineStr">
        <is>
          <t>B</t>
        </is>
      </c>
      <c r="I681" t="inlineStr">
        <is>
          <t>Medio</t>
        </is>
      </c>
      <c r="J681" s="17" t="inlineStr">
        <is>
          <t>B-Medio</t>
        </is>
      </c>
      <c r="K681" t="inlineStr">
        <is>
          <t>MANTENER</t>
        </is>
      </c>
    </row>
    <row r="682">
      <c r="A682" t="inlineStr">
        <is>
          <t>1018</t>
        </is>
      </c>
      <c r="B682" t="inlineStr">
        <is>
          <t>CABLE 6 BLANCO</t>
        </is>
      </c>
      <c r="C682" t="inlineStr">
        <is>
          <t>ACCESORIOS ELECTRICOS Y CABLES</t>
        </is>
      </c>
      <c r="D682" s="22" t="n">
        <v>537</v>
      </c>
      <c r="E682" s="19" t="n">
        <v>785415.42</v>
      </c>
      <c r="F682" s="19" t="n">
        <v>173401.02</v>
      </c>
      <c r="G682" s="20" t="n">
        <v>0.220776</v>
      </c>
      <c r="H682" t="inlineStr">
        <is>
          <t>B</t>
        </is>
      </c>
      <c r="I682" t="inlineStr">
        <is>
          <t>Bajo</t>
        </is>
      </c>
      <c r="J682" s="17" t="inlineStr">
        <is>
          <t>B-Bajo</t>
        </is>
      </c>
      <c r="K682" t="inlineStr">
        <is>
          <t>EVALUAR DESCONTINUAR o subir precio agresivo</t>
        </is>
      </c>
    </row>
    <row r="683">
      <c r="A683" t="inlineStr">
        <is>
          <t>351100300992489</t>
        </is>
      </c>
      <c r="B683" t="inlineStr">
        <is>
          <t>CACHERA FREGADERO ESMERALDA GRIS PLOMO LS-1</t>
        </is>
      </c>
      <c r="C683" t="inlineStr">
        <is>
          <t>IMPORTACION GRIFERIA</t>
        </is>
      </c>
      <c r="D683" s="22" t="n">
        <v>45</v>
      </c>
      <c r="E683" s="19" t="n">
        <v>783274.34</v>
      </c>
      <c r="F683" s="19" t="n">
        <v>479257.93</v>
      </c>
      <c r="G683" s="20" t="n">
        <v>0.611865</v>
      </c>
      <c r="H683" t="inlineStr">
        <is>
          <t>B</t>
        </is>
      </c>
      <c r="I683" t="inlineStr">
        <is>
          <t>Alto</t>
        </is>
      </c>
      <c r="J683" s="17" t="inlineStr">
        <is>
          <t>B-Alto</t>
        </is>
      </c>
      <c r="K683" t="inlineStr">
        <is>
          <t>NICHO RENTABLE — empujar contenido / boletín</t>
        </is>
      </c>
    </row>
    <row r="684">
      <c r="A684" t="inlineStr">
        <is>
          <t>351100300992521</t>
        </is>
      </c>
      <c r="B684" t="inlineStr">
        <is>
          <t>PERFIL UNION 5MM BLANCO LAMINA BAMBU</t>
        </is>
      </c>
      <c r="C684" t="inlineStr">
        <is>
          <t>IMPORTACION LAMINA PVC, BAMBU, ACC</t>
        </is>
      </c>
      <c r="D684" s="22" t="n">
        <v>269</v>
      </c>
      <c r="E684" s="19" t="n">
        <v>781077.88</v>
      </c>
      <c r="F684" s="19" t="n">
        <v>600010.24</v>
      </c>
      <c r="G684" s="20" t="n">
        <v>0.768182</v>
      </c>
      <c r="H684" t="inlineStr">
        <is>
          <t>B</t>
        </is>
      </c>
      <c r="I684" t="inlineStr">
        <is>
          <t>Alto</t>
        </is>
      </c>
      <c r="J684" s="17" t="inlineStr">
        <is>
          <t>B-Alto</t>
        </is>
      </c>
      <c r="K684" t="inlineStr">
        <is>
          <t>NICHO RENTABLE — empujar contenido / boletín</t>
        </is>
      </c>
    </row>
    <row r="685">
      <c r="A685" t="inlineStr">
        <is>
          <t>20140027</t>
        </is>
      </c>
      <c r="B685" t="inlineStr">
        <is>
          <t>CERAMICA SEMI-ANTI CEMENTO GRIS 34X34 2.15M2</t>
        </is>
      </c>
      <c r="C685" t="inlineStr">
        <is>
          <t>CERAMICA</t>
        </is>
      </c>
      <c r="D685" s="22" t="n">
        <v>135.5</v>
      </c>
      <c r="E685" s="19" t="n">
        <v>780676.14</v>
      </c>
      <c r="F685" s="19" t="n">
        <v>206052.16</v>
      </c>
      <c r="G685" s="20" t="n">
        <v>0.263941</v>
      </c>
      <c r="H685" t="inlineStr">
        <is>
          <t>B</t>
        </is>
      </c>
      <c r="I685" t="inlineStr">
        <is>
          <t>Bajo</t>
        </is>
      </c>
      <c r="J685" s="17" t="inlineStr">
        <is>
          <t>B-Bajo</t>
        </is>
      </c>
      <c r="K685" t="inlineStr">
        <is>
          <t>EVALUAR DESCONTINUAR o subir precio agresivo</t>
        </is>
      </c>
    </row>
    <row r="686">
      <c r="A686" t="inlineStr">
        <is>
          <t>11136</t>
        </is>
      </c>
      <c r="B686" t="inlineStr">
        <is>
          <t>LLAVE CONTROL DOBLE 1/2X1/2X1/2 EASTMAN MIBER</t>
        </is>
      </c>
      <c r="C686" t="inlineStr">
        <is>
          <t>FERRETERIA GENERAL</t>
        </is>
      </c>
      <c r="D686" s="22" t="n">
        <v>199</v>
      </c>
      <c r="E686" s="19" t="n">
        <v>778691.22</v>
      </c>
      <c r="F686" s="19" t="n">
        <v>288024.27</v>
      </c>
      <c r="G686" s="20" t="n">
        <v>0.369883</v>
      </c>
      <c r="H686" t="inlineStr">
        <is>
          <t>B</t>
        </is>
      </c>
      <c r="I686" t="inlineStr">
        <is>
          <t>Medio</t>
        </is>
      </c>
      <c r="J686" s="17" t="inlineStr">
        <is>
          <t>B-Medio</t>
        </is>
      </c>
      <c r="K686" t="inlineStr">
        <is>
          <t>MANTENER</t>
        </is>
      </c>
    </row>
    <row r="687">
      <c r="A687" t="inlineStr">
        <is>
          <t>544</t>
        </is>
      </c>
      <c r="B687" t="inlineStr">
        <is>
          <t xml:space="preserve">ESQUINERO METAL GYPSUM </t>
        </is>
      </c>
      <c r="C687" t="inlineStr">
        <is>
          <t>LAMINAS Y PERFILERIA LIVIANA</t>
        </is>
      </c>
      <c r="D687" s="22" t="n">
        <v>1797</v>
      </c>
      <c r="E687" s="19" t="n">
        <v>777933.25</v>
      </c>
      <c r="F687" s="19" t="n">
        <v>245253.75</v>
      </c>
      <c r="G687" s="20" t="n">
        <v>0.315263</v>
      </c>
      <c r="H687" t="inlineStr">
        <is>
          <t>B</t>
        </is>
      </c>
      <c r="I687" t="inlineStr">
        <is>
          <t>Medio</t>
        </is>
      </c>
      <c r="J687" s="17" t="inlineStr">
        <is>
          <t>B-Medio</t>
        </is>
      </c>
      <c r="K687" t="inlineStr">
        <is>
          <t>MANTENER</t>
        </is>
      </c>
    </row>
    <row r="688">
      <c r="A688" t="inlineStr">
        <is>
          <t>20160012</t>
        </is>
      </c>
      <c r="B688" t="inlineStr">
        <is>
          <t>PORCELANATO RUSTICO 60X60 CAJA 1.44M2 LFG66049</t>
        </is>
      </c>
      <c r="C688" t="inlineStr">
        <is>
          <t>SIN CATEGORIA</t>
        </is>
      </c>
      <c r="D688" s="22" t="n">
        <v>101</v>
      </c>
      <c r="E688" s="19" t="n">
        <v>776961.4300000001</v>
      </c>
      <c r="F688" s="19" t="n">
        <v>133422.76</v>
      </c>
      <c r="G688" s="20" t="n">
        <v>0.171724</v>
      </c>
      <c r="H688" t="inlineStr">
        <is>
          <t>B</t>
        </is>
      </c>
      <c r="I688" t="inlineStr">
        <is>
          <t>Bajo</t>
        </is>
      </c>
      <c r="J688" s="17" t="inlineStr">
        <is>
          <t>B-Bajo</t>
        </is>
      </c>
      <c r="K688" t="inlineStr">
        <is>
          <t>EVALUAR DESCONTINUAR o subir precio agresivo</t>
        </is>
      </c>
    </row>
    <row r="689">
      <c r="A689" t="inlineStr">
        <is>
          <t>80992871</t>
        </is>
      </c>
      <c r="B689" t="inlineStr">
        <is>
          <t>PANEL ACANALADO NUEVA TEC QUEBEC MADERA INTERM  FONDO NEGRO F01-A02 12CM X 2.90M PS INTERIOR</t>
        </is>
      </c>
      <c r="C689" t="inlineStr">
        <is>
          <t>IMPORTACION PANEL ACANALADO INTERIOR</t>
        </is>
      </c>
      <c r="D689" s="22" t="n">
        <v>209</v>
      </c>
      <c r="E689" s="19" t="n">
        <v>776454.42</v>
      </c>
      <c r="F689" s="19" t="n">
        <v>406699.53</v>
      </c>
      <c r="G689" s="20" t="n">
        <v>0.523791</v>
      </c>
      <c r="H689" t="inlineStr">
        <is>
          <t>B</t>
        </is>
      </c>
      <c r="I689" t="inlineStr">
        <is>
          <t>Alto</t>
        </is>
      </c>
      <c r="J689" s="17" t="inlineStr">
        <is>
          <t>B-Alto</t>
        </is>
      </c>
      <c r="K689" t="inlineStr">
        <is>
          <t>NICHO RENTABLE — empujar contenido / boletín</t>
        </is>
      </c>
    </row>
    <row r="690">
      <c r="A690" t="inlineStr">
        <is>
          <t>46871</t>
        </is>
      </c>
      <c r="B690" t="inlineStr">
        <is>
          <t>BOTAGUA VERDE 6X6</t>
        </is>
      </c>
      <c r="C690" t="inlineStr">
        <is>
          <t>BOTAGUAS, CUMBRERAS, CANOAS METALICAS</t>
        </is>
      </c>
      <c r="D690" s="22" t="n">
        <v>297</v>
      </c>
      <c r="E690" s="19" t="n">
        <v>776297.9300000001</v>
      </c>
      <c r="F690" s="19" t="n">
        <v>256827.93</v>
      </c>
      <c r="G690" s="20" t="n">
        <v>0.330837</v>
      </c>
      <c r="H690" t="inlineStr">
        <is>
          <t>B</t>
        </is>
      </c>
      <c r="I690" t="inlineStr">
        <is>
          <t>Medio</t>
        </is>
      </c>
      <c r="J690" s="17" t="inlineStr">
        <is>
          <t>B-Medio</t>
        </is>
      </c>
      <c r="K690" t="inlineStr">
        <is>
          <t>MANTENER</t>
        </is>
      </c>
    </row>
    <row r="691">
      <c r="A691" t="inlineStr">
        <is>
          <t>73799</t>
        </is>
      </c>
      <c r="B691" t="inlineStr">
        <is>
          <t>AQUAFINA FREGADERO GRIS PLOMO TODO EN UNO CON TABLA 80CM X 45CM A-8045SET-G</t>
        </is>
      </c>
      <c r="C691" t="inlineStr">
        <is>
          <t>GRIFERIA - ACC. BAÑO Y COCINA</t>
        </is>
      </c>
      <c r="D691" s="22" t="n">
        <v>10</v>
      </c>
      <c r="E691" s="19" t="n">
        <v>771936.24</v>
      </c>
      <c r="F691" s="19" t="n">
        <v>218052</v>
      </c>
      <c r="G691" s="20" t="n">
        <v>0.282474</v>
      </c>
      <c r="H691" t="inlineStr">
        <is>
          <t>B</t>
        </is>
      </c>
      <c r="I691" t="inlineStr">
        <is>
          <t>Bajo</t>
        </is>
      </c>
      <c r="J691" s="17" t="inlineStr">
        <is>
          <t>B-Bajo</t>
        </is>
      </c>
      <c r="K691" t="inlineStr">
        <is>
          <t>EVALUAR DESCONTINUAR o subir precio agresivo</t>
        </is>
      </c>
    </row>
    <row r="692">
      <c r="A692" t="inlineStr">
        <is>
          <t>351100300992679</t>
        </is>
      </c>
      <c r="B692" t="inlineStr">
        <is>
          <t>LAMINA NUEVA TEC MADERA OSCURA CRRM084-J01 1.22 X. 2.80M 5MM MATE FIBRA BAMBU CARBON PVC IMITACION</t>
        </is>
      </c>
      <c r="C692" t="inlineStr">
        <is>
          <t>SIN CATEGORIA</t>
        </is>
      </c>
      <c r="D692" s="22" t="n">
        <v>64</v>
      </c>
      <c r="E692" s="19" t="n">
        <v>764601.77</v>
      </c>
      <c r="F692" s="19" t="n">
        <v>271129.17</v>
      </c>
      <c r="G692" s="20" t="n">
        <v>0.354602</v>
      </c>
      <c r="H692" t="inlineStr">
        <is>
          <t>B</t>
        </is>
      </c>
      <c r="I692" t="inlineStr">
        <is>
          <t>Medio</t>
        </is>
      </c>
      <c r="J692" s="17" t="inlineStr">
        <is>
          <t>B-Medio</t>
        </is>
      </c>
      <c r="K692" t="inlineStr">
        <is>
          <t>MANTENER</t>
        </is>
      </c>
    </row>
    <row r="693">
      <c r="A693" t="inlineStr">
        <is>
          <t>351100300992410</t>
        </is>
      </c>
      <c r="B693" t="inlineStr">
        <is>
          <t>MUEBLE LAVATORIO BLANCO MELAMINA 45X45CM NO INCLUYE LOZA</t>
        </is>
      </c>
      <c r="C693" t="inlineStr">
        <is>
          <t>LOZA SANITARIA</t>
        </is>
      </c>
      <c r="D693" s="22" t="n">
        <v>20</v>
      </c>
      <c r="E693" s="19" t="n">
        <v>763274.35</v>
      </c>
      <c r="F693" s="19" t="n">
        <v>327946.71</v>
      </c>
      <c r="G693" s="20" t="n">
        <v>0.429658</v>
      </c>
      <c r="H693" t="inlineStr">
        <is>
          <t>B</t>
        </is>
      </c>
      <c r="I693" t="inlineStr">
        <is>
          <t>Medio</t>
        </is>
      </c>
      <c r="J693" s="17" t="inlineStr">
        <is>
          <t>B-Medio</t>
        </is>
      </c>
      <c r="K693" t="inlineStr">
        <is>
          <t>MANTENER</t>
        </is>
      </c>
    </row>
    <row r="694">
      <c r="A694" t="inlineStr">
        <is>
          <t>351100300992651</t>
        </is>
      </c>
      <c r="B694" t="inlineStr">
        <is>
          <t>NOVA DUCHA ELECTRICA 110V DE-101A CON MANGUERA</t>
        </is>
      </c>
      <c r="C694" t="inlineStr">
        <is>
          <t>IMPORTACION GRIFERIA</t>
        </is>
      </c>
      <c r="D694" s="22" t="n">
        <v>101</v>
      </c>
      <c r="E694" s="19" t="n">
        <v>759646.9</v>
      </c>
      <c r="F694" s="19" t="n">
        <v>379796.92</v>
      </c>
      <c r="G694" s="20" t="n">
        <v>0.499965</v>
      </c>
      <c r="H694" t="inlineStr">
        <is>
          <t>B</t>
        </is>
      </c>
      <c r="I694" t="inlineStr">
        <is>
          <t>Alto</t>
        </is>
      </c>
      <c r="J694" s="17" t="inlineStr">
        <is>
          <t>B-Alto</t>
        </is>
      </c>
      <c r="K694" t="inlineStr">
        <is>
          <t>NICHO RENTABLE — empujar contenido / boletín</t>
        </is>
      </c>
    </row>
    <row r="695">
      <c r="A695" t="inlineStr">
        <is>
          <t>PINT-IM-0011</t>
        </is>
      </c>
      <c r="B695" t="inlineStr">
        <is>
          <t>LANCO DRY COAT TINT MATE GALON DC477-4</t>
        </is>
      </c>
      <c r="C695" t="inlineStr">
        <is>
          <t>IMPERMEABILIZANTES</t>
        </is>
      </c>
      <c r="D695" s="22" t="n">
        <v>47</v>
      </c>
      <c r="E695" s="19" t="n">
        <v>759413.72</v>
      </c>
      <c r="F695" s="19" t="n">
        <v>315484.22</v>
      </c>
      <c r="G695" s="20" t="n">
        <v>0.4154310000000001</v>
      </c>
      <c r="H695" t="inlineStr">
        <is>
          <t>B</t>
        </is>
      </c>
      <c r="I695" t="inlineStr">
        <is>
          <t>Medio</t>
        </is>
      </c>
      <c r="J695" s="17" t="inlineStr">
        <is>
          <t>B-Medio</t>
        </is>
      </c>
      <c r="K695" t="inlineStr">
        <is>
          <t>MANTENER</t>
        </is>
      </c>
    </row>
    <row r="696">
      <c r="A696" t="inlineStr">
        <is>
          <t>351100300990339</t>
        </is>
      </c>
      <c r="B696" t="inlineStr">
        <is>
          <t>CUÑA NIVELADOR PORCELANATOS PAQUETE 100U</t>
        </is>
      </c>
      <c r="C696" t="inlineStr">
        <is>
          <t>CERAMICAS, AZULEJOS, PORCELANATOS</t>
        </is>
      </c>
      <c r="D696" s="22" t="n">
        <v>260</v>
      </c>
      <c r="E696" s="19" t="n">
        <v>757733.2</v>
      </c>
      <c r="F696" s="19" t="n">
        <v>349906.24</v>
      </c>
      <c r="G696" s="20" t="n">
        <v>0.46178</v>
      </c>
      <c r="H696" t="inlineStr">
        <is>
          <t>B</t>
        </is>
      </c>
      <c r="I696" t="inlineStr">
        <is>
          <t>Alto</t>
        </is>
      </c>
      <c r="J696" s="17" t="inlineStr">
        <is>
          <t>B-Alto</t>
        </is>
      </c>
      <c r="K696" t="inlineStr">
        <is>
          <t>NICHO RENTABLE — empujar contenido / boletín</t>
        </is>
      </c>
    </row>
    <row r="697">
      <c r="A697" t="inlineStr">
        <is>
          <t>351100300991737</t>
        </is>
      </c>
      <c r="B697" t="inlineStr">
        <is>
          <t>DIAMOND ESPEJO LED ZT-L-1013 60X80CM</t>
        </is>
      </c>
      <c r="C697" t="inlineStr">
        <is>
          <t>IMPORTACION LOZA</t>
        </is>
      </c>
      <c r="D697" s="22" t="n">
        <v>22</v>
      </c>
      <c r="E697" s="19" t="n">
        <v>755335.23</v>
      </c>
      <c r="F697" s="19" t="n">
        <v>310663.74</v>
      </c>
      <c r="G697" s="20" t="n">
        <v>0.411293</v>
      </c>
      <c r="H697" t="inlineStr">
        <is>
          <t>B</t>
        </is>
      </c>
      <c r="I697" t="inlineStr">
        <is>
          <t>Medio</t>
        </is>
      </c>
      <c r="J697" s="17" t="inlineStr">
        <is>
          <t>B-Medio</t>
        </is>
      </c>
      <c r="K697" t="inlineStr">
        <is>
          <t>MANTENER</t>
        </is>
      </c>
    </row>
    <row r="698">
      <c r="A698" t="inlineStr">
        <is>
          <t>351100300992399</t>
        </is>
      </c>
      <c r="B698" t="inlineStr">
        <is>
          <t>TOTAL COMBO 4 PIEZAS ORILLADORA CORTA CETOS SOPLADORA MOTOGUADANA INALAMB UTOSLI250496</t>
        </is>
      </c>
      <c r="C698" t="inlineStr">
        <is>
          <t>HERRAMIENTAS ELECTRICAS</t>
        </is>
      </c>
      <c r="D698" s="22" t="n">
        <v>6</v>
      </c>
      <c r="E698" s="19" t="n">
        <v>754211.08</v>
      </c>
      <c r="F698" s="19" t="n">
        <v>201760.19</v>
      </c>
      <c r="G698" s="20" t="n">
        <v>0.267512</v>
      </c>
      <c r="H698" t="inlineStr">
        <is>
          <t>B</t>
        </is>
      </c>
      <c r="I698" t="inlineStr">
        <is>
          <t>Bajo</t>
        </is>
      </c>
      <c r="J698" s="17" t="inlineStr">
        <is>
          <t>B-Bajo</t>
        </is>
      </c>
      <c r="K698" t="inlineStr">
        <is>
          <t>EVALUAR DESCONTINUAR o subir precio agresivo</t>
        </is>
      </c>
    </row>
    <row r="699">
      <c r="A699" t="inlineStr">
        <is>
          <t>351100300992250</t>
        </is>
      </c>
      <c r="B699" t="inlineStr">
        <is>
          <t>LIQUIDACION FREGADERO DERECHO PARCHE 50CM X 100CM + CACHERA CROMADA LORIENT P-11632 + DESAGUE</t>
        </is>
      </c>
      <c r="C699" t="inlineStr">
        <is>
          <t>GRIFERIA - ACC. BAÑO Y COCINA</t>
        </is>
      </c>
      <c r="D699" s="22" t="n">
        <v>43</v>
      </c>
      <c r="E699" s="19" t="n">
        <v>753628.3199999999</v>
      </c>
      <c r="F699" s="19" t="n">
        <v>285057.32</v>
      </c>
      <c r="G699" s="20" t="n">
        <v>0.378247</v>
      </c>
      <c r="H699" t="inlineStr">
        <is>
          <t>B</t>
        </is>
      </c>
      <c r="I699" t="inlineStr">
        <is>
          <t>Medio</t>
        </is>
      </c>
      <c r="J699" s="17" t="inlineStr">
        <is>
          <t>B-Medio</t>
        </is>
      </c>
      <c r="K699" t="inlineStr">
        <is>
          <t>MANTENER</t>
        </is>
      </c>
    </row>
    <row r="700">
      <c r="A700" t="inlineStr">
        <is>
          <t>351100300991740</t>
        </is>
      </c>
      <c r="B700" t="inlineStr">
        <is>
          <t>DIAMOND ESPEJO LED ZT-LED-181 60X80CM</t>
        </is>
      </c>
      <c r="C700" t="inlineStr">
        <is>
          <t>SIN CATEGORIA</t>
        </is>
      </c>
      <c r="D700" s="22" t="n">
        <v>26</v>
      </c>
      <c r="E700" s="19" t="n">
        <v>750502.95</v>
      </c>
      <c r="F700" s="19" t="n">
        <v>371902.31</v>
      </c>
      <c r="G700" s="20" t="n">
        <v>0.495537</v>
      </c>
      <c r="H700" t="inlineStr">
        <is>
          <t>B</t>
        </is>
      </c>
      <c r="I700" t="inlineStr">
        <is>
          <t>Alto</t>
        </is>
      </c>
      <c r="J700" s="17" t="inlineStr">
        <is>
          <t>B-Alto</t>
        </is>
      </c>
      <c r="K700" t="inlineStr">
        <is>
          <t>NICHO RENTABLE — empujar contenido / boletín</t>
        </is>
      </c>
    </row>
    <row r="701">
      <c r="A701" t="inlineStr">
        <is>
          <t>351100300992016</t>
        </is>
      </c>
      <c r="B701" t="inlineStr">
        <is>
          <t xml:space="preserve">TBM-47M FOSET CACHERA TIPO BOWL MONOCOMANDO ALTA NEGRA </t>
        </is>
      </c>
      <c r="C701" t="inlineStr">
        <is>
          <t>GRIFERIA - ACC. BAÑO Y COCINA</t>
        </is>
      </c>
      <c r="D701" s="22" t="n">
        <v>58</v>
      </c>
      <c r="E701" s="19" t="n">
        <v>749526.48</v>
      </c>
      <c r="F701" s="19" t="n">
        <v>283717.36</v>
      </c>
      <c r="G701" s="20" t="n">
        <v>0.378529</v>
      </c>
      <c r="H701" t="inlineStr">
        <is>
          <t>B</t>
        </is>
      </c>
      <c r="I701" t="inlineStr">
        <is>
          <t>Medio</t>
        </is>
      </c>
      <c r="J701" s="17" t="inlineStr">
        <is>
          <t>B-Medio</t>
        </is>
      </c>
      <c r="K701" t="inlineStr">
        <is>
          <t>MANTENER</t>
        </is>
      </c>
    </row>
    <row r="702">
      <c r="A702" t="inlineStr">
        <is>
          <t>PINT-PA-0039</t>
        </is>
      </c>
      <c r="B702" t="inlineStr">
        <is>
          <t>LANCO SUPER COAT PASTEL MATE GALON SC688-4</t>
        </is>
      </c>
      <c r="C702" t="inlineStr">
        <is>
          <t>PINTURA ACRILICA</t>
        </is>
      </c>
      <c r="D702" s="22" t="n">
        <v>60</v>
      </c>
      <c r="E702" s="19" t="n">
        <v>746046.02</v>
      </c>
      <c r="F702" s="19" t="n">
        <v>230784.27</v>
      </c>
      <c r="G702" s="20" t="n">
        <v>0.309343</v>
      </c>
      <c r="H702" t="inlineStr">
        <is>
          <t>B</t>
        </is>
      </c>
      <c r="I702" t="inlineStr">
        <is>
          <t>Medio</t>
        </is>
      </c>
      <c r="J702" s="17" t="inlineStr">
        <is>
          <t>B-Medio</t>
        </is>
      </c>
      <c r="K702" t="inlineStr">
        <is>
          <t>MANTENER</t>
        </is>
      </c>
    </row>
    <row r="703">
      <c r="A703" t="inlineStr">
        <is>
          <t>PINT-IM-0016</t>
        </is>
      </c>
      <c r="B703" t="inlineStr">
        <is>
          <t>LANCO SEAL COAT PASTEL MATE GALON SC445-4</t>
        </is>
      </c>
      <c r="C703" t="inlineStr">
        <is>
          <t>IMPERMEABILIZANTES</t>
        </is>
      </c>
      <c r="D703" s="22" t="n">
        <v>51</v>
      </c>
      <c r="E703" s="19" t="n">
        <v>743237.61</v>
      </c>
      <c r="F703" s="19" t="n">
        <v>249128.61</v>
      </c>
      <c r="G703" s="20" t="n">
        <v>0.335194</v>
      </c>
      <c r="H703" t="inlineStr">
        <is>
          <t>B</t>
        </is>
      </c>
      <c r="I703" t="inlineStr">
        <is>
          <t>Medio</t>
        </is>
      </c>
      <c r="J703" s="17" t="inlineStr">
        <is>
          <t>B-Medio</t>
        </is>
      </c>
      <c r="K703" t="inlineStr">
        <is>
          <t>MANTENER</t>
        </is>
      </c>
    </row>
    <row r="704">
      <c r="A704" t="inlineStr">
        <is>
          <t>20140021</t>
        </is>
      </c>
      <c r="B704" t="inlineStr">
        <is>
          <t>CERAMICA MADERA VINTAGE 2.34M2 48X48</t>
        </is>
      </c>
      <c r="C704" t="inlineStr">
        <is>
          <t>SIN CATEGORIA</t>
        </is>
      </c>
      <c r="D704" s="22" t="n">
        <v>103</v>
      </c>
      <c r="E704" s="19" t="n">
        <v>738995.33</v>
      </c>
      <c r="F704" s="19" t="n">
        <v>208980.3</v>
      </c>
      <c r="G704" s="20" t="n">
        <v>0.28279</v>
      </c>
      <c r="H704" t="inlineStr">
        <is>
          <t>B</t>
        </is>
      </c>
      <c r="I704" t="inlineStr">
        <is>
          <t>Bajo</t>
        </is>
      </c>
      <c r="J704" s="17" t="inlineStr">
        <is>
          <t>B-Bajo</t>
        </is>
      </c>
      <c r="K704" t="inlineStr">
        <is>
          <t>EVALUAR DESCONTINUAR o subir precio agresivo</t>
        </is>
      </c>
    </row>
    <row r="705">
      <c r="A705" t="inlineStr">
        <is>
          <t>1109</t>
        </is>
      </c>
      <c r="B705" t="inlineStr">
        <is>
          <t>PILA ENCHAPADA MEDIANA 75X50 IZQUIERDA #09</t>
        </is>
      </c>
      <c r="C705" t="inlineStr">
        <is>
          <t>PILAS</t>
        </is>
      </c>
      <c r="D705" s="22" t="n">
        <v>21</v>
      </c>
      <c r="E705" s="19" t="n">
        <v>736578.42</v>
      </c>
      <c r="F705" s="19" t="n">
        <v>201078.42</v>
      </c>
      <c r="G705" s="20" t="n">
        <v>0.27299</v>
      </c>
      <c r="H705" t="inlineStr">
        <is>
          <t>B</t>
        </is>
      </c>
      <c r="I705" t="inlineStr">
        <is>
          <t>Bajo</t>
        </is>
      </c>
      <c r="J705" s="17" t="inlineStr">
        <is>
          <t>B-Bajo</t>
        </is>
      </c>
      <c r="K705" t="inlineStr">
        <is>
          <t>EVALUAR DESCONTINUAR o subir precio agresivo</t>
        </is>
      </c>
    </row>
    <row r="706">
      <c r="A706" t="inlineStr">
        <is>
          <t>10160020</t>
        </is>
      </c>
      <c r="B706" t="inlineStr">
        <is>
          <t>TUBO IND. RECTANGULAR 1X2 1.50MM NEGRO</t>
        </is>
      </c>
      <c r="C706" t="inlineStr">
        <is>
          <t>TUBERIA INDUSTRIAL</t>
        </is>
      </c>
      <c r="D706" s="22" t="n">
        <v>127</v>
      </c>
      <c r="E706" s="19" t="n">
        <v>736456.5600000001</v>
      </c>
      <c r="F706" s="19" t="n">
        <v>133229.16</v>
      </c>
      <c r="G706" s="20" t="n">
        <v>0.180906</v>
      </c>
      <c r="H706" t="inlineStr">
        <is>
          <t>B</t>
        </is>
      </c>
      <c r="I706" t="inlineStr">
        <is>
          <t>Bajo</t>
        </is>
      </c>
      <c r="J706" s="17" t="inlineStr">
        <is>
          <t>B-Bajo</t>
        </is>
      </c>
      <c r="K706" t="inlineStr">
        <is>
          <t>EVALUAR DESCONTINUAR o subir precio agresivo</t>
        </is>
      </c>
    </row>
    <row r="707">
      <c r="A707" t="inlineStr">
        <is>
          <t>20160018</t>
        </is>
      </c>
      <c r="B707" t="inlineStr">
        <is>
          <t>PORCELANATO GRANITO 60X60 CAJA 1.44M2</t>
        </is>
      </c>
      <c r="C707" t="inlineStr">
        <is>
          <t>SIN CATEGORIA</t>
        </is>
      </c>
      <c r="D707" s="22" t="n">
        <v>115</v>
      </c>
      <c r="E707" s="19" t="n">
        <v>735922.12</v>
      </c>
      <c r="F707" s="19" t="n">
        <v>180405.84</v>
      </c>
      <c r="G707" s="20" t="n">
        <v>0.245143</v>
      </c>
      <c r="H707" t="inlineStr">
        <is>
          <t>B</t>
        </is>
      </c>
      <c r="I707" t="inlineStr">
        <is>
          <t>Bajo</t>
        </is>
      </c>
      <c r="J707" s="17" t="inlineStr">
        <is>
          <t>B-Bajo</t>
        </is>
      </c>
      <c r="K707" t="inlineStr">
        <is>
          <t>EVALUAR DESCONTINUAR o subir precio agresivo</t>
        </is>
      </c>
    </row>
    <row r="708">
      <c r="A708" t="inlineStr">
        <is>
          <t>351100300991944</t>
        </is>
      </c>
      <c r="B708" t="inlineStr">
        <is>
          <t>DIAMOND MUEBLE LAVATORIO 2308B-70 AEREO 70CM X 47CM X 48CM</t>
        </is>
      </c>
      <c r="C708" t="inlineStr">
        <is>
          <t>SIN CATEGORIA</t>
        </is>
      </c>
      <c r="D708" s="22" t="n">
        <v>10</v>
      </c>
      <c r="E708" s="19" t="n">
        <v>735642.61</v>
      </c>
      <c r="F708" s="19" t="n">
        <v>253611.31</v>
      </c>
      <c r="G708" s="20" t="n">
        <v>0.344748</v>
      </c>
      <c r="H708" t="inlineStr">
        <is>
          <t>B</t>
        </is>
      </c>
      <c r="I708" t="inlineStr">
        <is>
          <t>Medio</t>
        </is>
      </c>
      <c r="J708" s="17" t="inlineStr">
        <is>
          <t>B-Medio</t>
        </is>
      </c>
      <c r="K708" t="inlineStr">
        <is>
          <t>MANTENER</t>
        </is>
      </c>
    </row>
    <row r="709">
      <c r="A709" t="inlineStr">
        <is>
          <t>351100300992478</t>
        </is>
      </c>
      <c r="B709" t="inlineStr">
        <is>
          <t>FREGADERO PARIS DOBLE BATEA GRIS PLOMO 82CM X 45CM X20CM NO INCLUYE GRIFERIA</t>
        </is>
      </c>
      <c r="C709" t="inlineStr">
        <is>
          <t>IMPORTACION FREGADEROS</t>
        </is>
      </c>
      <c r="D709" s="22" t="n">
        <v>9</v>
      </c>
      <c r="E709" s="19" t="n">
        <v>735540</v>
      </c>
      <c r="F709" s="19" t="n">
        <v>426472.38</v>
      </c>
      <c r="G709" s="20" t="n">
        <v>0.579809</v>
      </c>
      <c r="H709" t="inlineStr">
        <is>
          <t>B</t>
        </is>
      </c>
      <c r="I709" t="inlineStr">
        <is>
          <t>Alto</t>
        </is>
      </c>
      <c r="J709" s="17" t="inlineStr">
        <is>
          <t>B-Alto</t>
        </is>
      </c>
      <c r="K709" t="inlineStr">
        <is>
          <t>NICHO RENTABLE — empujar contenido / boletín</t>
        </is>
      </c>
    </row>
    <row r="710">
      <c r="A710" t="inlineStr">
        <is>
          <t>20140011</t>
        </is>
      </c>
      <c r="B710" t="inlineStr">
        <is>
          <t>CERAMICA AREZZO 34X34 CAJA 2.15M2 PRIMERA CALIDAD</t>
        </is>
      </c>
      <c r="C710" t="inlineStr">
        <is>
          <t>CERAMICA</t>
        </is>
      </c>
      <c r="D710" s="22" t="n">
        <v>129</v>
      </c>
      <c r="E710" s="19" t="n">
        <v>732563.6</v>
      </c>
      <c r="F710" s="19" t="n">
        <v>185504.59</v>
      </c>
      <c r="G710" s="20" t="n">
        <v>0.253227</v>
      </c>
      <c r="H710" t="inlineStr">
        <is>
          <t>B</t>
        </is>
      </c>
      <c r="I710" t="inlineStr">
        <is>
          <t>Bajo</t>
        </is>
      </c>
      <c r="J710" s="17" t="inlineStr">
        <is>
          <t>B-Bajo</t>
        </is>
      </c>
      <c r="K710" t="inlineStr">
        <is>
          <t>EVALUAR DESCONTINUAR o subir precio agresivo</t>
        </is>
      </c>
    </row>
    <row r="711">
      <c r="A711" t="inlineStr">
        <is>
          <t>351100300991714</t>
        </is>
      </c>
      <c r="B711" t="inlineStr">
        <is>
          <t>DIAMOND ZT-2103B-60 DARK GREY MUEBLE LAVATORIO + ESPEJO 60X47X82 CM ESPEJO 55X11X65CM</t>
        </is>
      </c>
      <c r="C711" t="inlineStr">
        <is>
          <t>SIN CATEGORIA</t>
        </is>
      </c>
      <c r="D711" s="22" t="n">
        <v>13</v>
      </c>
      <c r="E711" s="19" t="n">
        <v>731964.6</v>
      </c>
      <c r="F711" s="19" t="n">
        <v>169575.9</v>
      </c>
      <c r="G711" s="20" t="n">
        <v>0.231672</v>
      </c>
      <c r="H711" t="inlineStr">
        <is>
          <t>B</t>
        </is>
      </c>
      <c r="I711" t="inlineStr">
        <is>
          <t>Bajo</t>
        </is>
      </c>
      <c r="J711" s="17" t="inlineStr">
        <is>
          <t>B-Bajo</t>
        </is>
      </c>
      <c r="K711" t="inlineStr">
        <is>
          <t>EVALUAR DESCONTINUAR o subir precio agresivo</t>
        </is>
      </c>
    </row>
    <row r="712">
      <c r="A712" t="inlineStr">
        <is>
          <t>351100300991836</t>
        </is>
      </c>
      <c r="B712" t="inlineStr">
        <is>
          <t>PANEL ACANALADO PASTEL BLANCO 16CM X 2.90M WALL PANEL DE124</t>
        </is>
      </c>
      <c r="C712" t="inlineStr">
        <is>
          <t>PANEL ACANALADO INTERIOR</t>
        </is>
      </c>
      <c r="D712" s="22" t="n">
        <v>150</v>
      </c>
      <c r="E712" s="19" t="n">
        <v>729871.6800000001</v>
      </c>
      <c r="F712" s="19" t="n">
        <v>222251.99</v>
      </c>
      <c r="G712" s="20" t="n">
        <v>0.304508</v>
      </c>
      <c r="H712" t="inlineStr">
        <is>
          <t>B</t>
        </is>
      </c>
      <c r="I712" t="inlineStr">
        <is>
          <t>Medio</t>
        </is>
      </c>
      <c r="J712" s="17" t="inlineStr">
        <is>
          <t>B-Medio</t>
        </is>
      </c>
      <c r="K712" t="inlineStr">
        <is>
          <t>MANTENER</t>
        </is>
      </c>
    </row>
    <row r="713">
      <c r="A713" t="inlineStr">
        <is>
          <t>72009</t>
        </is>
      </c>
      <c r="B713" t="inlineStr">
        <is>
          <t>CANALETA 1/2 X 1 C/ADHESIVO 10X20</t>
        </is>
      </c>
      <c r="C713" t="inlineStr">
        <is>
          <t>IMPORTACION FERRETERIA GENERAL</t>
        </is>
      </c>
      <c r="D713" s="22" t="n">
        <v>663</v>
      </c>
      <c r="E713" s="19" t="n">
        <v>729468.73</v>
      </c>
      <c r="F713" s="19" t="n">
        <v>425652.08</v>
      </c>
      <c r="G713" s="20" t="n">
        <v>0.58351</v>
      </c>
      <c r="H713" t="inlineStr">
        <is>
          <t>B</t>
        </is>
      </c>
      <c r="I713" t="inlineStr">
        <is>
          <t>Alto</t>
        </is>
      </c>
      <c r="J713" s="17" t="inlineStr">
        <is>
          <t>B-Alto</t>
        </is>
      </c>
      <c r="K713" t="inlineStr">
        <is>
          <t>NICHO RENTABLE — empujar contenido / boletín</t>
        </is>
      </c>
    </row>
    <row r="714">
      <c r="A714" t="inlineStr">
        <is>
          <t>9190</t>
        </is>
      </c>
      <c r="B714" t="inlineStr">
        <is>
          <t>CANOA PECHO PALOMA PVC 4MTS  AMANCO</t>
        </is>
      </c>
      <c r="C714" t="inlineStr">
        <is>
          <t>TUBERIA PVC, CANOAS Y ACCESORIOS</t>
        </is>
      </c>
      <c r="D714" s="22" t="n">
        <v>55</v>
      </c>
      <c r="E714" s="19" t="n">
        <v>728101.58</v>
      </c>
      <c r="F714" s="19" t="n">
        <v>180083.28</v>
      </c>
      <c r="G714" s="20" t="n">
        <v>0.247333</v>
      </c>
      <c r="H714" t="inlineStr">
        <is>
          <t>B</t>
        </is>
      </c>
      <c r="I714" t="inlineStr">
        <is>
          <t>Bajo</t>
        </is>
      </c>
      <c r="J714" s="17" t="inlineStr">
        <is>
          <t>B-Bajo</t>
        </is>
      </c>
      <c r="K714" t="inlineStr">
        <is>
          <t>EVALUAR DESCONTINUAR o subir precio agresivo</t>
        </is>
      </c>
    </row>
    <row r="715">
      <c r="A715" t="inlineStr">
        <is>
          <t>10100007</t>
        </is>
      </c>
      <c r="B715" t="inlineStr">
        <is>
          <t>ANGULAR 2 X 1/8</t>
        </is>
      </c>
      <c r="C715" t="inlineStr">
        <is>
          <t>ANGULAR HIERRO</t>
        </is>
      </c>
      <c r="D715" s="22" t="n">
        <v>86</v>
      </c>
      <c r="E715" s="19" t="n">
        <v>728076.9300000001</v>
      </c>
      <c r="F715" s="19" t="n">
        <v>185533.35</v>
      </c>
      <c r="G715" s="20" t="n">
        <v>0.254827</v>
      </c>
      <c r="H715" t="inlineStr">
        <is>
          <t>B</t>
        </is>
      </c>
      <c r="I715" t="inlineStr">
        <is>
          <t>Bajo</t>
        </is>
      </c>
      <c r="J715" s="17" t="inlineStr">
        <is>
          <t>B-Bajo</t>
        </is>
      </c>
      <c r="K715" t="inlineStr">
        <is>
          <t>EVALUAR DESCONTINUAR o subir precio agresivo</t>
        </is>
      </c>
    </row>
    <row r="716">
      <c r="A716" t="inlineStr">
        <is>
          <t>1010</t>
        </is>
      </c>
      <c r="B716" t="inlineStr">
        <is>
          <t>CABLE 12 VERDE POR METRO</t>
        </is>
      </c>
      <c r="C716" t="inlineStr">
        <is>
          <t>ACCESORIOS ELECTRICOS Y CABLES</t>
        </is>
      </c>
      <c r="D716" s="22" t="n">
        <v>2284</v>
      </c>
      <c r="E716" s="19" t="n">
        <v>727998.63</v>
      </c>
      <c r="F716" s="19" t="n">
        <v>199233.73</v>
      </c>
      <c r="G716" s="20" t="n">
        <v>0.273673</v>
      </c>
      <c r="H716" t="inlineStr">
        <is>
          <t>B</t>
        </is>
      </c>
      <c r="I716" t="inlineStr">
        <is>
          <t>Bajo</t>
        </is>
      </c>
      <c r="J716" s="17" t="inlineStr">
        <is>
          <t>B-Bajo</t>
        </is>
      </c>
      <c r="K716" t="inlineStr">
        <is>
          <t>EVALUAR DESCONTINUAR o subir precio agresivo</t>
        </is>
      </c>
    </row>
    <row r="717">
      <c r="A717" t="inlineStr">
        <is>
          <t>9139</t>
        </is>
      </c>
      <c r="B717" t="inlineStr">
        <is>
          <t>$$ VIEJO TUBO CONDUIT 1/2 LIVIANO</t>
        </is>
      </c>
      <c r="C717" t="inlineStr">
        <is>
          <t>ACCESORIOS ELECTRICOS Y CABLES</t>
        </is>
      </c>
      <c r="D717" s="22" t="n">
        <v>1469</v>
      </c>
      <c r="E717" s="19" t="n">
        <v>725686.22</v>
      </c>
      <c r="F717" s="19" t="n">
        <v>326281.07</v>
      </c>
      <c r="G717" s="20" t="n">
        <v>0.449617</v>
      </c>
      <c r="H717" t="inlineStr">
        <is>
          <t>B</t>
        </is>
      </c>
      <c r="I717" t="inlineStr">
        <is>
          <t>Medio</t>
        </is>
      </c>
      <c r="J717" s="17" t="inlineStr">
        <is>
          <t>B-Medio</t>
        </is>
      </c>
      <c r="K717" t="inlineStr">
        <is>
          <t>MANTENER</t>
        </is>
      </c>
    </row>
    <row r="718">
      <c r="A718" t="inlineStr">
        <is>
          <t>351100300991599</t>
        </is>
      </c>
      <c r="B718" t="inlineStr">
        <is>
          <t>PANEL ACANALADO DE004  SUPER ANCHO TEXTURIZADO GRIS  19.5CM X 2.90M WALL PANEL</t>
        </is>
      </c>
      <c r="C718" t="inlineStr">
        <is>
          <t>SIN CATEGORIA</t>
        </is>
      </c>
      <c r="D718" s="22" t="n">
        <v>110</v>
      </c>
      <c r="E718" s="19" t="n">
        <v>722887.1899999999</v>
      </c>
      <c r="F718" s="19" t="n">
        <v>172659.84</v>
      </c>
      <c r="G718" s="20" t="n">
        <v>0.238848</v>
      </c>
      <c r="H718" t="inlineStr">
        <is>
          <t>B</t>
        </is>
      </c>
      <c r="I718" t="inlineStr">
        <is>
          <t>Bajo</t>
        </is>
      </c>
      <c r="J718" s="17" t="inlineStr">
        <is>
          <t>B-Bajo</t>
        </is>
      </c>
      <c r="K718" t="inlineStr">
        <is>
          <t>EVALUAR DESCONTINUAR o subir precio agresivo</t>
        </is>
      </c>
    </row>
    <row r="719">
      <c r="A719" t="inlineStr">
        <is>
          <t>3511001734</t>
        </is>
      </c>
      <c r="B719" t="inlineStr">
        <is>
          <t>DIAMOND ESPEJO LED ZT-HK-M2010 60CM</t>
        </is>
      </c>
      <c r="C719" t="inlineStr">
        <is>
          <t>IMPORTACION LOZA</t>
        </is>
      </c>
      <c r="D719" s="22" t="n">
        <v>25</v>
      </c>
      <c r="E719" s="19" t="n">
        <v>722368.8199999999</v>
      </c>
      <c r="F719" s="19" t="n">
        <v>306640.89</v>
      </c>
      <c r="G719" s="20" t="n">
        <v>0.424494</v>
      </c>
      <c r="H719" t="inlineStr">
        <is>
          <t>B</t>
        </is>
      </c>
      <c r="I719" t="inlineStr">
        <is>
          <t>Medio</t>
        </is>
      </c>
      <c r="J719" s="17" t="inlineStr">
        <is>
          <t>B-Medio</t>
        </is>
      </c>
      <c r="K719" t="inlineStr">
        <is>
          <t>MANTENER</t>
        </is>
      </c>
    </row>
    <row r="720">
      <c r="A720" t="inlineStr">
        <is>
          <t>24092</t>
        </is>
      </c>
      <c r="B720" t="inlineStr">
        <is>
          <t>TOTAL HIDRO LAVADORA 1600W 2030PSI UTGT11336</t>
        </is>
      </c>
      <c r="C720" t="inlineStr">
        <is>
          <t>HERRAMIENTA ELECTRICA</t>
        </is>
      </c>
      <c r="D720" s="22" t="n">
        <v>13</v>
      </c>
      <c r="E720" s="19" t="n">
        <v>722279.5699999999</v>
      </c>
      <c r="F720" s="19" t="n">
        <v>192950.27</v>
      </c>
      <c r="G720" s="20" t="n">
        <v>0.267141</v>
      </c>
      <c r="H720" t="inlineStr">
        <is>
          <t>B</t>
        </is>
      </c>
      <c r="I720" t="inlineStr">
        <is>
          <t>Bajo</t>
        </is>
      </c>
      <c r="J720" s="17" t="inlineStr">
        <is>
          <t>B-Bajo</t>
        </is>
      </c>
      <c r="K720" t="inlineStr">
        <is>
          <t>EVALUAR DESCONTINUAR o subir precio agresivo</t>
        </is>
      </c>
    </row>
    <row r="721">
      <c r="A721" t="inlineStr">
        <is>
          <t>351100300991763</t>
        </is>
      </c>
      <c r="B721" t="inlineStr">
        <is>
          <t xml:space="preserve">GRACIELA FREGADERO SATIN SUBMONTAR 1 TANQUE 75X45X23 </t>
        </is>
      </c>
      <c r="C721" t="inlineStr">
        <is>
          <t>GRIFERIA - ACC. BAÑO Y COCINA</t>
        </is>
      </c>
      <c r="D721" s="22" t="n">
        <v>9</v>
      </c>
      <c r="E721" s="19" t="n">
        <v>722247.79</v>
      </c>
      <c r="F721" s="19" t="n">
        <v>154846.14</v>
      </c>
      <c r="G721" s="20" t="n">
        <v>0.214395</v>
      </c>
      <c r="H721" t="inlineStr">
        <is>
          <t>B</t>
        </is>
      </c>
      <c r="I721" t="inlineStr">
        <is>
          <t>Bajo</t>
        </is>
      </c>
      <c r="J721" s="17" t="inlineStr">
        <is>
          <t>B-Bajo</t>
        </is>
      </c>
      <c r="K721" t="inlineStr">
        <is>
          <t>EVALUAR DESCONTINUAR o subir precio agresivo</t>
        </is>
      </c>
    </row>
    <row r="722">
      <c r="A722" t="inlineStr">
        <is>
          <t>20160016</t>
        </is>
      </c>
      <c r="B722" t="inlineStr">
        <is>
          <t>PORCELANATO BRILLANTE CARAMEL PUKY 60X60 CAJA 1.44M2 PY009</t>
        </is>
      </c>
      <c r="C722" t="inlineStr">
        <is>
          <t>PORCELANATO</t>
        </is>
      </c>
      <c r="D722" s="22" t="n">
        <v>86</v>
      </c>
      <c r="E722" s="19" t="n">
        <v>722128.58</v>
      </c>
      <c r="F722" s="19" t="n">
        <v>184647.5</v>
      </c>
      <c r="G722" s="20" t="n">
        <v>0.255699</v>
      </c>
      <c r="H722" t="inlineStr">
        <is>
          <t>B</t>
        </is>
      </c>
      <c r="I722" t="inlineStr">
        <is>
          <t>Bajo</t>
        </is>
      </c>
      <c r="J722" s="17" t="inlineStr">
        <is>
          <t>B-Bajo</t>
        </is>
      </c>
      <c r="K722" t="inlineStr">
        <is>
          <t>EVALUAR DESCONTINUAR o subir precio agresivo</t>
        </is>
      </c>
    </row>
    <row r="723">
      <c r="A723" t="inlineStr">
        <is>
          <t>351100300992232</t>
        </is>
      </c>
      <c r="B723" t="inlineStr">
        <is>
          <t>FREGADERO A-6045B 60CM X 45CM GRIS PLOMO + JABONERA + DESAGUE + SIFON</t>
        </is>
      </c>
      <c r="C723" t="inlineStr">
        <is>
          <t>GRIFERIA - ACC. BAÑO Y COCINA</t>
        </is>
      </c>
      <c r="D723" s="22" t="n">
        <v>16</v>
      </c>
      <c r="E723" s="19" t="n">
        <v>719670.53</v>
      </c>
      <c r="F723" s="19" t="n">
        <v>250647.68</v>
      </c>
      <c r="G723" s="20" t="n">
        <v>0.348281</v>
      </c>
      <c r="H723" t="inlineStr">
        <is>
          <t>B</t>
        </is>
      </c>
      <c r="I723" t="inlineStr">
        <is>
          <t>Medio</t>
        </is>
      </c>
      <c r="J723" s="17" t="inlineStr">
        <is>
          <t>B-Medio</t>
        </is>
      </c>
      <c r="K723" t="inlineStr">
        <is>
          <t>MANTENER</t>
        </is>
      </c>
    </row>
    <row r="724">
      <c r="A724" t="inlineStr">
        <is>
          <t>PINT-PA-0078</t>
        </is>
      </c>
      <c r="B724" t="inlineStr">
        <is>
          <t>SUPRA LATEX BLANCO MATE  CUBETA VA950-2</t>
        </is>
      </c>
      <c r="C724" t="inlineStr">
        <is>
          <t>PINTURA ACRILICA</t>
        </is>
      </c>
      <c r="D724" s="22" t="n">
        <v>13</v>
      </c>
      <c r="E724" s="19" t="n">
        <v>717511.0600000001</v>
      </c>
      <c r="F724" s="19" t="n">
        <v>237147.96</v>
      </c>
      <c r="G724" s="20" t="n">
        <v>0.3305149999999999</v>
      </c>
      <c r="H724" t="inlineStr">
        <is>
          <t>B</t>
        </is>
      </c>
      <c r="I724" t="inlineStr">
        <is>
          <t>Medio</t>
        </is>
      </c>
      <c r="J724" s="17" t="inlineStr">
        <is>
          <t>B-Medio</t>
        </is>
      </c>
      <c r="K724" t="inlineStr">
        <is>
          <t>MANTENER</t>
        </is>
      </c>
    </row>
    <row r="725">
      <c r="A725" t="inlineStr">
        <is>
          <t>351100300992562</t>
        </is>
      </c>
      <c r="B725" t="inlineStr">
        <is>
          <t>COMBO FREGADERO PARIS GRIS PLOMO + CACHERA ESMERALDA GRIS PLOMO 82CM X 45CM DOBLE BATEA</t>
        </is>
      </c>
      <c r="C725" t="inlineStr">
        <is>
          <t>IMPORTACION FREGADEROS</t>
        </is>
      </c>
      <c r="D725" s="22" t="n">
        <v>9</v>
      </c>
      <c r="E725" s="19" t="n">
        <v>716814.16</v>
      </c>
      <c r="F725" s="19" t="n">
        <v>347346.16</v>
      </c>
      <c r="G725" s="20" t="n">
        <v>0.484569</v>
      </c>
      <c r="H725" t="inlineStr">
        <is>
          <t>B</t>
        </is>
      </c>
      <c r="I725" t="inlineStr">
        <is>
          <t>Alto</t>
        </is>
      </c>
      <c r="J725" s="17" t="inlineStr">
        <is>
          <t>B-Alto</t>
        </is>
      </c>
      <c r="K725" t="inlineStr">
        <is>
          <t>NICHO RENTABLE — empujar contenido / boletín</t>
        </is>
      </c>
    </row>
    <row r="726">
      <c r="A726" t="inlineStr">
        <is>
          <t>351100300992563</t>
        </is>
      </c>
      <c r="B726" t="inlineStr">
        <is>
          <t>COMBO FREGADERO PARIS SATIN + CACHERA ESMERALDA SATIN 82CM X 45CM DOBLE BATEA</t>
        </is>
      </c>
      <c r="C726" t="inlineStr">
        <is>
          <t>IMPORTACION FREGADEROS</t>
        </is>
      </c>
      <c r="D726" s="22" t="n">
        <v>9</v>
      </c>
      <c r="E726" s="19" t="n">
        <v>716814.16</v>
      </c>
      <c r="F726" s="19" t="n">
        <v>393336.16</v>
      </c>
      <c r="G726" s="20" t="n">
        <v>0.548728</v>
      </c>
      <c r="H726" t="inlineStr">
        <is>
          <t>B</t>
        </is>
      </c>
      <c r="I726" t="inlineStr">
        <is>
          <t>Alto</t>
        </is>
      </c>
      <c r="J726" s="17" t="inlineStr">
        <is>
          <t>B-Alto</t>
        </is>
      </c>
      <c r="K726" t="inlineStr">
        <is>
          <t>NICHO RENTABLE — empujar contenido / boletín</t>
        </is>
      </c>
    </row>
    <row r="727">
      <c r="A727" t="inlineStr">
        <is>
          <t>351100300991729</t>
        </is>
      </c>
      <c r="B727" t="inlineStr">
        <is>
          <t>DIAMOND ESPEJO LED ZT-HK-M1019-810 80X100CM</t>
        </is>
      </c>
      <c r="C727" t="inlineStr">
        <is>
          <t>IMPORTACION LOZA</t>
        </is>
      </c>
      <c r="D727" s="22" t="n">
        <v>17</v>
      </c>
      <c r="E727" s="19" t="n">
        <v>711465.63</v>
      </c>
      <c r="F727" s="19" t="n">
        <v>314181.58</v>
      </c>
      <c r="G727" s="20" t="n">
        <v>0.441598</v>
      </c>
      <c r="H727" t="inlineStr">
        <is>
          <t>B</t>
        </is>
      </c>
      <c r="I727" t="inlineStr">
        <is>
          <t>Medio</t>
        </is>
      </c>
      <c r="J727" s="17" t="inlineStr">
        <is>
          <t>B-Medio</t>
        </is>
      </c>
      <c r="K727" t="inlineStr">
        <is>
          <t>MANTENER</t>
        </is>
      </c>
    </row>
    <row r="728">
      <c r="A728" t="inlineStr">
        <is>
          <t>10180008</t>
        </is>
      </c>
      <c r="B728" t="inlineStr">
        <is>
          <t>$$ PERLING TIPO C 2X3 1.50MM 1/16 NEGRO</t>
        </is>
      </c>
      <c r="C728" t="inlineStr">
        <is>
          <t>PERLING</t>
        </is>
      </c>
      <c r="D728" s="22" t="n">
        <v>98</v>
      </c>
      <c r="E728" s="19" t="n">
        <v>710039.2</v>
      </c>
      <c r="F728" s="19" t="n">
        <v>125724</v>
      </c>
      <c r="G728" s="20" t="n">
        <v>0.177066</v>
      </c>
      <c r="H728" t="inlineStr">
        <is>
          <t>B</t>
        </is>
      </c>
      <c r="I728" t="inlineStr">
        <is>
          <t>Bajo</t>
        </is>
      </c>
      <c r="J728" s="17" t="inlineStr">
        <is>
          <t>B-Bajo</t>
        </is>
      </c>
      <c r="K728" t="inlineStr">
        <is>
          <t>EVALUAR DESCONTINUAR o subir precio agresivo</t>
        </is>
      </c>
    </row>
    <row r="729">
      <c r="A729" t="inlineStr">
        <is>
          <t>351100300991539</t>
        </is>
      </c>
      <c r="B729" t="inlineStr">
        <is>
          <t>CERAMICA CALACATA GRIS 48X48 CAJA 2.34M2 PRIMERA CALIDAD</t>
        </is>
      </c>
      <c r="C729" t="inlineStr">
        <is>
          <t>CERAMICAS, AZULEJOS, PORCELANATOS</t>
        </is>
      </c>
      <c r="D729" s="22" t="n">
        <v>99</v>
      </c>
      <c r="E729" s="19" t="n">
        <v>709681.42</v>
      </c>
      <c r="F729" s="19" t="n">
        <v>164456.04</v>
      </c>
      <c r="G729" s="20" t="n">
        <v>0.231732</v>
      </c>
      <c r="H729" t="inlineStr">
        <is>
          <t>B</t>
        </is>
      </c>
      <c r="I729" t="inlineStr">
        <is>
          <t>Bajo</t>
        </is>
      </c>
      <c r="J729" s="17" t="inlineStr">
        <is>
          <t>B-Bajo</t>
        </is>
      </c>
      <c r="K729" t="inlineStr">
        <is>
          <t>EVALUAR DESCONTINUAR o subir precio agresivo</t>
        </is>
      </c>
    </row>
    <row r="730">
      <c r="A730" t="inlineStr">
        <is>
          <t>991126</t>
        </is>
      </c>
      <c r="B730" t="inlineStr">
        <is>
          <t>2DA TABLILLA PVC CANELA PAQ COMPLETO</t>
        </is>
      </c>
      <c r="C730" t="inlineStr">
        <is>
          <t>SIN CATEGORIA</t>
        </is>
      </c>
      <c r="D730" s="22" t="n">
        <v>62</v>
      </c>
      <c r="E730" s="19" t="n">
        <v>707787.61</v>
      </c>
      <c r="F730" s="19" t="n">
        <v>118787.61</v>
      </c>
      <c r="G730" s="20" t="n">
        <v>0.167829</v>
      </c>
      <c r="H730" t="inlineStr">
        <is>
          <t>B</t>
        </is>
      </c>
      <c r="I730" t="inlineStr">
        <is>
          <t>Bajo</t>
        </is>
      </c>
      <c r="J730" s="17" t="inlineStr">
        <is>
          <t>B-Bajo</t>
        </is>
      </c>
      <c r="K730" t="inlineStr">
        <is>
          <t>EVALUAR DESCONTINUAR o subir precio agresivo</t>
        </is>
      </c>
    </row>
    <row r="731">
      <c r="A731" t="inlineStr">
        <is>
          <t>351100300992349</t>
        </is>
      </c>
      <c r="B731" t="inlineStr">
        <is>
          <t>LLAVE TIPO BOWL NEGRA AQP-23310</t>
        </is>
      </c>
      <c r="C731" t="inlineStr">
        <is>
          <t>IMPORTACION GRIFERIA</t>
        </is>
      </c>
      <c r="D731" s="22" t="n">
        <v>52</v>
      </c>
      <c r="E731" s="19" t="n">
        <v>707715.9300000001</v>
      </c>
      <c r="F731" s="19" t="n">
        <v>470575.65</v>
      </c>
      <c r="G731" s="20" t="n">
        <v>0.664922</v>
      </c>
      <c r="H731" t="inlineStr">
        <is>
          <t>B</t>
        </is>
      </c>
      <c r="I731" t="inlineStr">
        <is>
          <t>Alto</t>
        </is>
      </c>
      <c r="J731" s="17" t="inlineStr">
        <is>
          <t>B-Alto</t>
        </is>
      </c>
      <c r="K731" t="inlineStr">
        <is>
          <t>NICHO RENTABLE — empujar contenido / boletín</t>
        </is>
      </c>
    </row>
    <row r="732">
      <c r="A732" t="inlineStr">
        <is>
          <t>845858</t>
        </is>
      </c>
      <c r="B732" t="inlineStr">
        <is>
          <t xml:space="preserve">PAME COMBO COCINA 4 QUEMADORES ACERO INOX PAE-604GA + EXTRACTOR  ACERO INOX 75CM ACERO INOX CAME-75 </t>
        </is>
      </c>
      <c r="C732" t="inlineStr">
        <is>
          <t>COMBOS</t>
        </is>
      </c>
      <c r="D732" s="22" t="n">
        <v>8</v>
      </c>
      <c r="E732" s="19" t="n">
        <v>707072.58</v>
      </c>
      <c r="F732" s="19" t="n">
        <v>195672.58</v>
      </c>
      <c r="G732" s="20" t="n">
        <v>0.276736</v>
      </c>
      <c r="H732" t="inlineStr">
        <is>
          <t>B</t>
        </is>
      </c>
      <c r="I732" t="inlineStr">
        <is>
          <t>Bajo</t>
        </is>
      </c>
      <c r="J732" s="17" t="inlineStr">
        <is>
          <t>B-Bajo</t>
        </is>
      </c>
      <c r="K732" t="inlineStr">
        <is>
          <t>EVALUAR DESCONTINUAR o subir precio agresivo</t>
        </is>
      </c>
    </row>
    <row r="733">
      <c r="A733" t="inlineStr">
        <is>
          <t>351100300992206</t>
        </is>
      </c>
      <c r="B733" t="inlineStr">
        <is>
          <t>DUCHA BAÑO FF1120B EXPUESTA COLOR NEGRO Y DORADO FANG</t>
        </is>
      </c>
      <c r="C733" t="inlineStr">
        <is>
          <t>IMPORTACION GRIFERIA</t>
        </is>
      </c>
      <c r="D733" s="22" t="n">
        <v>11</v>
      </c>
      <c r="E733" s="19" t="n">
        <v>706194.6899999999</v>
      </c>
      <c r="F733" s="19" t="n">
        <v>421067.18</v>
      </c>
      <c r="G733" s="20" t="n">
        <v>0.596248</v>
      </c>
      <c r="H733" t="inlineStr">
        <is>
          <t>B</t>
        </is>
      </c>
      <c r="I733" t="inlineStr">
        <is>
          <t>Alto</t>
        </is>
      </c>
      <c r="J733" s="17" t="inlineStr">
        <is>
          <t>B-Alto</t>
        </is>
      </c>
      <c r="K733" t="inlineStr">
        <is>
          <t>NICHO RENTABLE — empujar contenido / boletín</t>
        </is>
      </c>
    </row>
    <row r="734">
      <c r="A734" t="inlineStr">
        <is>
          <t>10160013</t>
        </is>
      </c>
      <c r="B734" t="inlineStr">
        <is>
          <t>TUBO IND. CUADRADO 1X1 1.50MM NEGRO</t>
        </is>
      </c>
      <c r="C734" t="inlineStr">
        <is>
          <t>TUBERIA INDUSTRIAL</t>
        </is>
      </c>
      <c r="D734" s="22" t="n">
        <v>180</v>
      </c>
      <c r="E734" s="19" t="n">
        <v>705967.15</v>
      </c>
      <c r="F734" s="19" t="n">
        <v>126901.85</v>
      </c>
      <c r="G734" s="20" t="n">
        <v>0.179756</v>
      </c>
      <c r="H734" t="inlineStr">
        <is>
          <t>B</t>
        </is>
      </c>
      <c r="I734" t="inlineStr">
        <is>
          <t>Bajo</t>
        </is>
      </c>
      <c r="J734" s="17" t="inlineStr">
        <is>
          <t>B-Bajo</t>
        </is>
      </c>
      <c r="K734" t="inlineStr">
        <is>
          <t>EVALUAR DESCONTINUAR o subir precio agresivo</t>
        </is>
      </c>
    </row>
    <row r="735">
      <c r="A735" t="inlineStr">
        <is>
          <t>351100300992257</t>
        </is>
      </c>
      <c r="B735" t="inlineStr">
        <is>
          <t>DIAMOND LAVATORIO MARMOL BLANCO RECTANGULAR 2008-R23 TIPO BOWL SOBREPONER 39X39CM</t>
        </is>
      </c>
      <c r="C735" t="inlineStr">
        <is>
          <t>IMPORTACION LOZA</t>
        </is>
      </c>
      <c r="D735" s="22" t="n">
        <v>20</v>
      </c>
      <c r="E735" s="19" t="n">
        <v>705678.8</v>
      </c>
      <c r="F735" s="19" t="n">
        <v>353070.05</v>
      </c>
      <c r="G735" s="20" t="n">
        <v>0.500327</v>
      </c>
      <c r="H735" t="inlineStr">
        <is>
          <t>B</t>
        </is>
      </c>
      <c r="I735" t="inlineStr">
        <is>
          <t>Alto</t>
        </is>
      </c>
      <c r="J735" s="17" t="inlineStr">
        <is>
          <t>B-Alto</t>
        </is>
      </c>
      <c r="K735" t="inlineStr">
        <is>
          <t>NICHO RENTABLE — empujar contenido / boletín</t>
        </is>
      </c>
    </row>
    <row r="736">
      <c r="A736" t="inlineStr">
        <is>
          <t>2390429342</t>
        </is>
      </c>
      <c r="B736" t="inlineStr">
        <is>
          <t>BOTAGUA ROJO 6X6</t>
        </is>
      </c>
      <c r="C736" t="inlineStr">
        <is>
          <t>BOTAGUAS, CUMBRERAS, CANOAS METALICAS</t>
        </is>
      </c>
      <c r="D736" s="22" t="n">
        <v>268</v>
      </c>
      <c r="E736" s="19" t="n">
        <v>705081.08</v>
      </c>
      <c r="F736" s="19" t="n">
        <v>199933.58</v>
      </c>
      <c r="G736" s="20" t="n">
        <v>0.283561</v>
      </c>
      <c r="H736" t="inlineStr">
        <is>
          <t>B</t>
        </is>
      </c>
      <c r="I736" t="inlineStr">
        <is>
          <t>Bajo</t>
        </is>
      </c>
      <c r="J736" s="17" t="inlineStr">
        <is>
          <t>B-Bajo</t>
        </is>
      </c>
      <c r="K736" t="inlineStr">
        <is>
          <t>EVALUAR DESCONTINUAR o subir precio agresivo</t>
        </is>
      </c>
    </row>
    <row r="737">
      <c r="A737" t="inlineStr">
        <is>
          <t>351100300992244</t>
        </is>
      </c>
      <c r="B737" t="inlineStr">
        <is>
          <t>CORNISA LAMINADA TLS-060 LINO BEIGE 5.95M</t>
        </is>
      </c>
      <c r="C737" t="inlineStr">
        <is>
          <t>SIN CATEGORIA</t>
        </is>
      </c>
      <c r="D737" s="22" t="n">
        <v>260</v>
      </c>
      <c r="E737" s="19" t="n">
        <v>704353.98</v>
      </c>
      <c r="F737" s="19" t="n">
        <v>398788.3</v>
      </c>
      <c r="G737" s="20" t="n">
        <v>0.566176</v>
      </c>
      <c r="H737" t="inlineStr">
        <is>
          <t>B</t>
        </is>
      </c>
      <c r="I737" t="inlineStr">
        <is>
          <t>Alto</t>
        </is>
      </c>
      <c r="J737" s="17" t="inlineStr">
        <is>
          <t>B-Alto</t>
        </is>
      </c>
      <c r="K737" t="inlineStr">
        <is>
          <t>NICHO RENTABLE — empujar contenido / boletín</t>
        </is>
      </c>
    </row>
    <row r="738">
      <c r="A738" t="inlineStr">
        <is>
          <t>30169</t>
        </is>
      </c>
      <c r="B738" t="inlineStr">
        <is>
          <t>CH CENTRO DE CARGA 8 CIRCUITOS PARCHE</t>
        </is>
      </c>
      <c r="C738" t="inlineStr">
        <is>
          <t>ACCESORIOS ELECTRICOS Y CABLES</t>
        </is>
      </c>
      <c r="D738" s="22" t="n">
        <v>15</v>
      </c>
      <c r="E738" s="19" t="n">
        <v>704082.75</v>
      </c>
      <c r="F738" s="19" t="n">
        <v>174611.55</v>
      </c>
      <c r="G738" s="20" t="n">
        <v>0.247999</v>
      </c>
      <c r="H738" t="inlineStr">
        <is>
          <t>B</t>
        </is>
      </c>
      <c r="I738" t="inlineStr">
        <is>
          <t>Bajo</t>
        </is>
      </c>
      <c r="J738" s="17" t="inlineStr">
        <is>
          <t>B-Bajo</t>
        </is>
      </c>
      <c r="K738" t="inlineStr">
        <is>
          <t>EVALUAR DESCONTINUAR o subir precio agresivo</t>
        </is>
      </c>
    </row>
    <row r="739">
      <c r="A739" t="inlineStr">
        <is>
          <t>351100300992633</t>
        </is>
      </c>
      <c r="B739" t="inlineStr">
        <is>
          <t>CERAMICA ANTIDESLIZANTE JAKARTA 46X46 CAJA 1.90m2</t>
        </is>
      </c>
      <c r="C739" t="inlineStr">
        <is>
          <t>CERAMICA</t>
        </is>
      </c>
      <c r="D739" s="22" t="n">
        <v>89</v>
      </c>
      <c r="E739" s="19" t="n">
        <v>701681.4</v>
      </c>
      <c r="F739" s="19" t="n">
        <v>194381.4</v>
      </c>
      <c r="G739" s="20" t="n">
        <v>0.277022</v>
      </c>
      <c r="H739" t="inlineStr">
        <is>
          <t>B</t>
        </is>
      </c>
      <c r="I739" t="inlineStr">
        <is>
          <t>Bajo</t>
        </is>
      </c>
      <c r="J739" s="17" t="inlineStr">
        <is>
          <t>B-Bajo</t>
        </is>
      </c>
      <c r="K739" t="inlineStr">
        <is>
          <t>EVALUAR DESCONTINUAR o subir precio agresivo</t>
        </is>
      </c>
    </row>
    <row r="740">
      <c r="A740" t="inlineStr">
        <is>
          <t>15469994</t>
        </is>
      </c>
      <c r="B740" t="inlineStr">
        <is>
          <t>CORNISA CAOBA / SAPELE 5.90MTS</t>
        </is>
      </c>
      <c r="C740" t="inlineStr">
        <is>
          <t>TABLILLA PVC Y CORNISAS</t>
        </is>
      </c>
      <c r="D740" s="22" t="n">
        <v>230</v>
      </c>
      <c r="E740" s="19" t="n">
        <v>698566.3</v>
      </c>
      <c r="F740" s="19" t="n">
        <v>215363.9</v>
      </c>
      <c r="G740" s="20" t="n">
        <v>0.308294</v>
      </c>
      <c r="H740" t="inlineStr">
        <is>
          <t>B</t>
        </is>
      </c>
      <c r="I740" t="inlineStr">
        <is>
          <t>Medio</t>
        </is>
      </c>
      <c r="J740" s="17" t="inlineStr">
        <is>
          <t>B-Medio</t>
        </is>
      </c>
      <c r="K740" t="inlineStr">
        <is>
          <t>MANTENER</t>
        </is>
      </c>
    </row>
    <row r="741">
      <c r="A741" t="inlineStr">
        <is>
          <t>19</t>
        </is>
      </c>
      <c r="B741" t="inlineStr">
        <is>
          <t>ALAMBRE NEGRO KILO..</t>
        </is>
      </c>
      <c r="C741" t="inlineStr">
        <is>
          <t>TUBERIA INDUSTRIAL, HIERROS PLANOS Y CORRUGADOS</t>
        </is>
      </c>
      <c r="D741" s="22" t="n">
        <v>1125.5</v>
      </c>
      <c r="E741" s="19" t="n">
        <v>698554.05</v>
      </c>
      <c r="F741" s="19" t="n">
        <v>148560.28</v>
      </c>
      <c r="G741" s="20" t="n">
        <v>0.212668</v>
      </c>
      <c r="H741" t="inlineStr">
        <is>
          <t>B</t>
        </is>
      </c>
      <c r="I741" t="inlineStr">
        <is>
          <t>Bajo</t>
        </is>
      </c>
      <c r="J741" s="17" t="inlineStr">
        <is>
          <t>B-Bajo</t>
        </is>
      </c>
      <c r="K741" t="inlineStr">
        <is>
          <t>EVALUAR DESCONTINUAR o subir precio agresivo</t>
        </is>
      </c>
    </row>
    <row r="742">
      <c r="A742" t="inlineStr">
        <is>
          <t>2112</t>
        </is>
      </c>
      <c r="B742" t="inlineStr">
        <is>
          <t>PINO 1X16 4MTS</t>
        </is>
      </c>
      <c r="C742" t="inlineStr">
        <is>
          <t>PINO</t>
        </is>
      </c>
      <c r="D742" s="22" t="n">
        <v>31</v>
      </c>
      <c r="E742" s="19" t="n">
        <v>696300.63</v>
      </c>
      <c r="F742" s="19" t="n">
        <v>157198.14</v>
      </c>
      <c r="G742" s="20" t="n">
        <v>0.225762</v>
      </c>
      <c r="H742" t="inlineStr">
        <is>
          <t>B</t>
        </is>
      </c>
      <c r="I742" t="inlineStr">
        <is>
          <t>Bajo</t>
        </is>
      </c>
      <c r="J742" s="17" t="inlineStr">
        <is>
          <t>B-Bajo</t>
        </is>
      </c>
      <c r="K742" t="inlineStr">
        <is>
          <t>EVALUAR DESCONTINUAR o subir precio agresivo</t>
        </is>
      </c>
    </row>
    <row r="743">
      <c r="A743" t="inlineStr">
        <is>
          <t>351100300991734</t>
        </is>
      </c>
      <c r="B743" t="inlineStr">
        <is>
          <t>DIAMOND ESPEJO LED ZT-HK-1009-6120 60X120CM</t>
        </is>
      </c>
      <c r="C743" t="inlineStr">
        <is>
          <t>SIN CATEGORIA</t>
        </is>
      </c>
      <c r="D743" s="22" t="n">
        <v>14</v>
      </c>
      <c r="E743" s="19" t="n">
        <v>694090.85</v>
      </c>
      <c r="F743" s="19" t="n">
        <v>306639.82</v>
      </c>
      <c r="G743" s="20" t="n">
        <v>0.441786</v>
      </c>
      <c r="H743" t="inlineStr">
        <is>
          <t>B</t>
        </is>
      </c>
      <c r="I743" t="inlineStr">
        <is>
          <t>Medio</t>
        </is>
      </c>
      <c r="J743" s="17" t="inlineStr">
        <is>
          <t>B-Medio</t>
        </is>
      </c>
      <c r="K743" t="inlineStr">
        <is>
          <t>MANTENER</t>
        </is>
      </c>
    </row>
    <row r="744">
      <c r="A744" t="inlineStr">
        <is>
          <t>20140002</t>
        </is>
      </c>
      <c r="B744" t="inlineStr">
        <is>
          <t>ARIS HOUSE BLANCO 34X34 CAJA 1.85M2 BRILLANTE CERAMICA PRIMERA CALIDAD</t>
        </is>
      </c>
      <c r="C744" t="inlineStr">
        <is>
          <t>SIN CATEGORIA</t>
        </is>
      </c>
      <c r="D744" s="22" t="n">
        <v>110</v>
      </c>
      <c r="E744" s="19" t="n">
        <v>693738.41</v>
      </c>
      <c r="F744" s="19" t="n">
        <v>164534.35</v>
      </c>
      <c r="G744" s="20" t="n">
        <v>0.237171</v>
      </c>
      <c r="H744" t="inlineStr">
        <is>
          <t>B</t>
        </is>
      </c>
      <c r="I744" t="inlineStr">
        <is>
          <t>Bajo</t>
        </is>
      </c>
      <c r="J744" s="17" t="inlineStr">
        <is>
          <t>B-Bajo</t>
        </is>
      </c>
      <c r="K744" t="inlineStr">
        <is>
          <t>EVALUAR DESCONTINUAR o subir precio agresivo</t>
        </is>
      </c>
    </row>
    <row r="745">
      <c r="A745" t="inlineStr">
        <is>
          <t>351100300992762</t>
        </is>
      </c>
      <c r="B745" t="inlineStr">
        <is>
          <t>RODAPIE PS NEGRO B1-12A-BLACK 12CM X 2.40M</t>
        </is>
      </c>
      <c r="C745" t="inlineStr">
        <is>
          <t>IMPORTACION PISO SPC</t>
        </is>
      </c>
      <c r="D745" s="22" t="n">
        <v>234</v>
      </c>
      <c r="E745" s="19" t="n">
        <v>693181.42</v>
      </c>
      <c r="F745" s="19" t="n">
        <v>359009.65</v>
      </c>
      <c r="G745" s="20" t="n">
        <v>0.517916</v>
      </c>
      <c r="H745" t="inlineStr">
        <is>
          <t>B</t>
        </is>
      </c>
      <c r="I745" t="inlineStr">
        <is>
          <t>Alto</t>
        </is>
      </c>
      <c r="J745" s="17" t="inlineStr">
        <is>
          <t>B-Alto</t>
        </is>
      </c>
      <c r="K745" t="inlineStr">
        <is>
          <t>NICHO RENTABLE — empujar contenido / boletín</t>
        </is>
      </c>
    </row>
    <row r="746">
      <c r="A746" t="inlineStr">
        <is>
          <t>351100300992678</t>
        </is>
      </c>
      <c r="B746" t="inlineStr">
        <is>
          <t>LAMINA NUEVA TEC BEIGE CEPILLADO 53-304 1.22 X. 2.80M 5MM MATE FIBRA BAMBU CARBON PVC IMITACION</t>
        </is>
      </c>
      <c r="C746" t="inlineStr">
        <is>
          <t>SIN CATEGORIA</t>
        </is>
      </c>
      <c r="D746" s="22" t="n">
        <v>58</v>
      </c>
      <c r="E746" s="19" t="n">
        <v>691845.11</v>
      </c>
      <c r="F746" s="19" t="n">
        <v>244635.57</v>
      </c>
      <c r="G746" s="20" t="n">
        <v>0.3535990000000001</v>
      </c>
      <c r="H746" t="inlineStr">
        <is>
          <t>B</t>
        </is>
      </c>
      <c r="I746" t="inlineStr">
        <is>
          <t>Medio</t>
        </is>
      </c>
      <c r="J746" s="17" t="inlineStr">
        <is>
          <t>B-Medio</t>
        </is>
      </c>
      <c r="K746" t="inlineStr">
        <is>
          <t>MANTENER</t>
        </is>
      </c>
    </row>
    <row r="747">
      <c r="A747" t="inlineStr">
        <is>
          <t>3506</t>
        </is>
      </c>
      <c r="B747" t="inlineStr">
        <is>
          <t>TOTAL PISTOLA ALTA 450W UTT3506</t>
        </is>
      </c>
      <c r="C747" t="inlineStr">
        <is>
          <t>HERRAMIENTA ELECTRICA</t>
        </is>
      </c>
      <c r="D747" s="22" t="n">
        <v>39</v>
      </c>
      <c r="E747" s="19" t="n">
        <v>691625.2</v>
      </c>
      <c r="F747" s="19" t="n">
        <v>191688.5</v>
      </c>
      <c r="G747" s="20" t="n">
        <v>0.277157</v>
      </c>
      <c r="H747" t="inlineStr">
        <is>
          <t>B</t>
        </is>
      </c>
      <c r="I747" t="inlineStr">
        <is>
          <t>Bajo</t>
        </is>
      </c>
      <c r="J747" s="17" t="inlineStr">
        <is>
          <t>B-Bajo</t>
        </is>
      </c>
      <c r="K747" t="inlineStr">
        <is>
          <t>EVALUAR DESCONTINUAR o subir precio agresivo</t>
        </is>
      </c>
    </row>
    <row r="748">
      <c r="A748" t="inlineStr">
        <is>
          <t>351100300992083</t>
        </is>
      </c>
      <c r="B748" t="inlineStr">
        <is>
          <t>TOTAL COMBO 2PCS ATORNILLADOR  3/8  INALAMB+ JUEGO DE BROCAS UTOSLI241197</t>
        </is>
      </c>
      <c r="C748" t="inlineStr">
        <is>
          <t>SIN CATEGORIA</t>
        </is>
      </c>
      <c r="D748" s="22" t="n">
        <v>28</v>
      </c>
      <c r="E748" s="19" t="n">
        <v>690552.23</v>
      </c>
      <c r="F748" s="19" t="n">
        <v>144600.78</v>
      </c>
      <c r="G748" s="20" t="n">
        <v>0.209399</v>
      </c>
      <c r="H748" t="inlineStr">
        <is>
          <t>B</t>
        </is>
      </c>
      <c r="I748" t="inlineStr">
        <is>
          <t>Bajo</t>
        </is>
      </c>
      <c r="J748" s="17" t="inlineStr">
        <is>
          <t>B-Bajo</t>
        </is>
      </c>
      <c r="K748" t="inlineStr">
        <is>
          <t>EVALUAR DESCONTINUAR o subir precio agresivo</t>
        </is>
      </c>
    </row>
    <row r="749">
      <c r="A749" t="inlineStr">
        <is>
          <t>351100300992249</t>
        </is>
      </c>
      <c r="B749" t="inlineStr">
        <is>
          <t>LIQUIDACION FREGADERO DERECHO EMPOTRAR 50CM X 100CM + CACHERA CROMADA LORIENT P-11632 + DESAGUE</t>
        </is>
      </c>
      <c r="C749" t="inlineStr">
        <is>
          <t>GRIFERIA - ACC. BAÑO Y COCINA</t>
        </is>
      </c>
      <c r="D749" s="22" t="n">
        <v>39</v>
      </c>
      <c r="E749" s="19" t="n">
        <v>690265.49</v>
      </c>
      <c r="F749" s="19" t="n">
        <v>265282.49</v>
      </c>
      <c r="G749" s="20" t="n">
        <v>0.384319</v>
      </c>
      <c r="H749" t="inlineStr">
        <is>
          <t>B</t>
        </is>
      </c>
      <c r="I749" t="inlineStr">
        <is>
          <t>Medio</t>
        </is>
      </c>
      <c r="J749" s="17" t="inlineStr">
        <is>
          <t>B-Medio</t>
        </is>
      </c>
      <c r="K749" t="inlineStr">
        <is>
          <t>MANTENER</t>
        </is>
      </c>
    </row>
    <row r="750">
      <c r="A750" t="inlineStr">
        <is>
          <t>PINT-PA-0002</t>
        </is>
      </c>
      <c r="B750" t="inlineStr">
        <is>
          <t>CORONA DURA BLANCO HUESO OFERTA CUBETA</t>
        </is>
      </c>
      <c r="C750" t="inlineStr">
        <is>
          <t>PINTURA ACRILICA</t>
        </is>
      </c>
      <c r="D750" s="22" t="n">
        <v>39</v>
      </c>
      <c r="E750" s="19" t="n">
        <v>690265.49</v>
      </c>
      <c r="F750" s="19" t="n">
        <v>256570.99</v>
      </c>
      <c r="G750" s="20" t="n">
        <v>0.371699</v>
      </c>
      <c r="H750" t="inlineStr">
        <is>
          <t>B</t>
        </is>
      </c>
      <c r="I750" t="inlineStr">
        <is>
          <t>Medio</t>
        </is>
      </c>
      <c r="J750" s="17" t="inlineStr">
        <is>
          <t>B-Medio</t>
        </is>
      </c>
      <c r="K750" t="inlineStr">
        <is>
          <t>MANTENER</t>
        </is>
      </c>
    </row>
    <row r="751">
      <c r="A751" t="inlineStr">
        <is>
          <t>10711556</t>
        </is>
      </c>
      <c r="B751" t="inlineStr">
        <is>
          <t>TOTAL ESMERILADORA 41/2 750W UTG10711556</t>
        </is>
      </c>
      <c r="C751" t="inlineStr">
        <is>
          <t>HERRAMIENTA ELECTRICA</t>
        </is>
      </c>
      <c r="D751" s="22" t="n">
        <v>33</v>
      </c>
      <c r="E751" s="19" t="n">
        <v>689831.2</v>
      </c>
      <c r="F751" s="19" t="n">
        <v>192062.26</v>
      </c>
      <c r="G751" s="20" t="n">
        <v>0.278419</v>
      </c>
      <c r="H751" t="inlineStr">
        <is>
          <t>B</t>
        </is>
      </c>
      <c r="I751" t="inlineStr">
        <is>
          <t>Bajo</t>
        </is>
      </c>
      <c r="J751" s="17" t="inlineStr">
        <is>
          <t>B-Bajo</t>
        </is>
      </c>
      <c r="K751" t="inlineStr">
        <is>
          <t>EVALUAR DESCONTINUAR o subir precio agresivo</t>
        </is>
      </c>
    </row>
    <row r="752">
      <c r="A752" t="inlineStr">
        <is>
          <t>351100300992264</t>
        </is>
      </c>
      <c r="B752" t="inlineStr">
        <is>
          <t>DIAMOND LAVATORIO GRIS + NEGRO  8010A-H19/SG TIPO BOWL SOBREPONER 39 X 39CM</t>
        </is>
      </c>
      <c r="C752" t="inlineStr">
        <is>
          <t>SIN CATEGORIA</t>
        </is>
      </c>
      <c r="D752" s="22" t="n">
        <v>18</v>
      </c>
      <c r="E752" s="19" t="n">
        <v>688881.84</v>
      </c>
      <c r="F752" s="19" t="n">
        <v>335004.18</v>
      </c>
      <c r="G752" s="20" t="n">
        <v>0.486301</v>
      </c>
      <c r="H752" t="inlineStr">
        <is>
          <t>B</t>
        </is>
      </c>
      <c r="I752" t="inlineStr">
        <is>
          <t>Alto</t>
        </is>
      </c>
      <c r="J752" s="17" t="inlineStr">
        <is>
          <t>B-Alto</t>
        </is>
      </c>
      <c r="K752" t="inlineStr">
        <is>
          <t>NICHO RENTABLE — empujar contenido / boletín</t>
        </is>
      </c>
    </row>
    <row r="753">
      <c r="A753" t="inlineStr">
        <is>
          <t>351100300992741</t>
        </is>
      </c>
      <c r="B753" t="inlineStr">
        <is>
          <t>CERAMICA ANTIDESLIZANTE SUMATRA 46X46 CAJA 1.90m2</t>
        </is>
      </c>
      <c r="C753" t="inlineStr">
        <is>
          <t>CERAMICA</t>
        </is>
      </c>
      <c r="D753" s="22" t="n">
        <v>87</v>
      </c>
      <c r="E753" s="19" t="n">
        <v>688799.63</v>
      </c>
      <c r="F753" s="19" t="n">
        <v>192899.63</v>
      </c>
      <c r="G753" s="20" t="n">
        <v>0.280052</v>
      </c>
      <c r="H753" t="inlineStr">
        <is>
          <t>B</t>
        </is>
      </c>
      <c r="I753" t="inlineStr">
        <is>
          <t>Bajo</t>
        </is>
      </c>
      <c r="J753" s="17" t="inlineStr">
        <is>
          <t>B-Bajo</t>
        </is>
      </c>
      <c r="K753" t="inlineStr">
        <is>
          <t>EVALUAR DESCONTINUAR o subir precio agresivo</t>
        </is>
      </c>
    </row>
    <row r="754">
      <c r="A754" t="inlineStr">
        <is>
          <t>5283</t>
        </is>
      </c>
      <c r="B754" t="inlineStr">
        <is>
          <t>TRACK 4 CALIBRE 20</t>
        </is>
      </c>
      <c r="C754" t="inlineStr">
        <is>
          <t>LAMINAS Y PERFILERIA LIVIANA</t>
        </is>
      </c>
      <c r="D754" s="22" t="n">
        <v>366</v>
      </c>
      <c r="E754" s="19" t="n">
        <v>688447.03</v>
      </c>
      <c r="F754" s="19" t="n">
        <v>184687.83</v>
      </c>
      <c r="G754" s="20" t="n">
        <v>0.268267</v>
      </c>
      <c r="H754" t="inlineStr">
        <is>
          <t>B</t>
        </is>
      </c>
      <c r="I754" t="inlineStr">
        <is>
          <t>Bajo</t>
        </is>
      </c>
      <c r="J754" s="17" t="inlineStr">
        <is>
          <t>B-Bajo</t>
        </is>
      </c>
      <c r="K754" t="inlineStr">
        <is>
          <t>EVALUAR DESCONTINUAR o subir precio agresivo</t>
        </is>
      </c>
    </row>
    <row r="755">
      <c r="A755" t="inlineStr">
        <is>
          <t>4392802</t>
        </is>
      </c>
      <c r="B755" t="inlineStr">
        <is>
          <t>LAMINA NUEVA TEC NEGRA MATE VETA BLANCA 1.22 X. 2.44M 5MM FIBRA BAMBU CARBON PVC IMITACION</t>
        </is>
      </c>
      <c r="C755" t="inlineStr">
        <is>
          <t>IMPORTACION LAMINA PVC, BAMBU, ACC</t>
        </is>
      </c>
      <c r="D755" s="22" t="n">
        <v>39</v>
      </c>
      <c r="E755" s="19" t="n">
        <v>685282.04</v>
      </c>
      <c r="F755" s="19" t="n">
        <v>399952.45</v>
      </c>
      <c r="G755" s="20" t="n">
        <v>0.583632</v>
      </c>
      <c r="H755" t="inlineStr">
        <is>
          <t>B</t>
        </is>
      </c>
      <c r="I755" t="inlineStr">
        <is>
          <t>Alto</t>
        </is>
      </c>
      <c r="J755" s="17" t="inlineStr">
        <is>
          <t>B-Alto</t>
        </is>
      </c>
      <c r="K755" t="inlineStr">
        <is>
          <t>NICHO RENTABLE — empujar contenido / boletín</t>
        </is>
      </c>
    </row>
    <row r="756">
      <c r="A756" t="inlineStr">
        <is>
          <t>10160012</t>
        </is>
      </c>
      <c r="B756" t="inlineStr">
        <is>
          <t>TUBO IND. CUADRADO 1X1 1.20MM NEGRO</t>
        </is>
      </c>
      <c r="C756" t="inlineStr">
        <is>
          <t>TUBERIA INDUSTRIAL</t>
        </is>
      </c>
      <c r="D756" s="22" t="n">
        <v>208</v>
      </c>
      <c r="E756" s="19" t="n">
        <v>684104.3</v>
      </c>
      <c r="F756" s="19" t="n">
        <v>122371.46</v>
      </c>
      <c r="G756" s="20" t="n">
        <v>0.178878</v>
      </c>
      <c r="H756" t="inlineStr">
        <is>
          <t>B</t>
        </is>
      </c>
      <c r="I756" t="inlineStr">
        <is>
          <t>Bajo</t>
        </is>
      </c>
      <c r="J756" s="17" t="inlineStr">
        <is>
          <t>B-Bajo</t>
        </is>
      </c>
      <c r="K756" t="inlineStr">
        <is>
          <t>EVALUAR DESCONTINUAR o subir precio agresivo</t>
        </is>
      </c>
    </row>
    <row r="757">
      <c r="A757" t="inlineStr">
        <is>
          <t>351100300991077</t>
        </is>
      </c>
      <c r="B757" t="inlineStr">
        <is>
          <t>CERAMICA CRETA GRIS 48X48 CAJA 2.34M2 PRIMERA CALIDAD</t>
        </is>
      </c>
      <c r="C757" t="inlineStr">
        <is>
          <t>SIN CATEGORIA</t>
        </is>
      </c>
      <c r="D757" s="22" t="n">
        <v>94</v>
      </c>
      <c r="E757" s="19" t="n">
        <v>681961.0600000001</v>
      </c>
      <c r="F757" s="19" t="n">
        <v>164272.04</v>
      </c>
      <c r="G757" s="20" t="n">
        <v>0.240882</v>
      </c>
      <c r="H757" t="inlineStr">
        <is>
          <t>B</t>
        </is>
      </c>
      <c r="I757" t="inlineStr">
        <is>
          <t>Bajo</t>
        </is>
      </c>
      <c r="J757" s="17" t="inlineStr">
        <is>
          <t>B-Bajo</t>
        </is>
      </c>
      <c r="K757" t="inlineStr">
        <is>
          <t>EVALUAR DESCONTINUAR o subir precio agresivo</t>
        </is>
      </c>
    </row>
    <row r="758">
      <c r="A758" t="inlineStr">
        <is>
          <t>351100300990762</t>
        </is>
      </c>
      <c r="B758" t="inlineStr">
        <is>
          <t>CINTA MALLA GRANDE 50MM X 75M</t>
        </is>
      </c>
      <c r="C758" t="inlineStr">
        <is>
          <t>LAMINAS Y PERFILERIA LIVIANA</t>
        </is>
      </c>
      <c r="D758" s="22" t="n">
        <v>421</v>
      </c>
      <c r="E758" s="19" t="n">
        <v>680666.23</v>
      </c>
      <c r="F758" s="19" t="n">
        <v>312827.61</v>
      </c>
      <c r="G758" s="20" t="n">
        <v>0.4595900000000001</v>
      </c>
      <c r="H758" t="inlineStr">
        <is>
          <t>B</t>
        </is>
      </c>
      <c r="I758" t="inlineStr">
        <is>
          <t>Alto</t>
        </is>
      </c>
      <c r="J758" s="17" t="inlineStr">
        <is>
          <t>B-Alto</t>
        </is>
      </c>
      <c r="K758" t="inlineStr">
        <is>
          <t>NICHO RENTABLE — empujar contenido / boletín</t>
        </is>
      </c>
    </row>
    <row r="759">
      <c r="A759" t="inlineStr">
        <is>
          <t>351100300991941</t>
        </is>
      </c>
      <c r="B759" t="inlineStr">
        <is>
          <t>DIAMOND MUEBLE LAVATORIO 2104A-60 CON PATAS 60CM X 47CM X 82CM</t>
        </is>
      </c>
      <c r="C759" t="inlineStr">
        <is>
          <t>SIN CATEGORIA</t>
        </is>
      </c>
      <c r="D759" s="22" t="n">
        <v>10</v>
      </c>
      <c r="E759" s="19" t="n">
        <v>680458.54</v>
      </c>
      <c r="F759" s="19" t="n">
        <v>278775.92</v>
      </c>
      <c r="G759" s="20" t="n">
        <v>0.409688</v>
      </c>
      <c r="H759" t="inlineStr">
        <is>
          <t>B</t>
        </is>
      </c>
      <c r="I759" t="inlineStr">
        <is>
          <t>Medio</t>
        </is>
      </c>
      <c r="J759" s="17" t="inlineStr">
        <is>
          <t>B-Medio</t>
        </is>
      </c>
      <c r="K759" t="inlineStr">
        <is>
          <t>MANTENER</t>
        </is>
      </c>
    </row>
    <row r="760">
      <c r="A760" t="inlineStr">
        <is>
          <t>20120006</t>
        </is>
      </c>
      <c r="B760" t="inlineStr">
        <is>
          <t>FACHALETA OMICRON 15.   31X56 1.39M2</t>
        </is>
      </c>
      <c r="C760" t="inlineStr">
        <is>
          <t>SIN CATEGORIA</t>
        </is>
      </c>
      <c r="D760" s="22" t="n">
        <v>104</v>
      </c>
      <c r="E760" s="19" t="n">
        <v>680446.5699999999</v>
      </c>
      <c r="F760" s="19" t="n">
        <v>57585.45</v>
      </c>
      <c r="G760" s="20" t="n">
        <v>0.084629</v>
      </c>
      <c r="H760" t="inlineStr">
        <is>
          <t>B</t>
        </is>
      </c>
      <c r="I760" t="inlineStr">
        <is>
          <t>Bajo</t>
        </is>
      </c>
      <c r="J760" s="17" t="inlineStr">
        <is>
          <t>B-Bajo</t>
        </is>
      </c>
      <c r="K760" t="inlineStr">
        <is>
          <t>EVALUAR DESCONTINUAR o subir precio agresivo</t>
        </is>
      </c>
    </row>
    <row r="761">
      <c r="A761" t="inlineStr">
        <is>
          <t>351100300992371</t>
        </is>
      </c>
      <c r="B761" t="inlineStr">
        <is>
          <t>TOTAL KIT ENCHAPADOR VIBRADOR + BATERIA 20V + RODILLERAS + ESPATULA + CAJA + SEPARADORES UTTVLI20015</t>
        </is>
      </c>
      <c r="C761" t="inlineStr">
        <is>
          <t>HERRAMIENTAS ELECTRICAS</t>
        </is>
      </c>
      <c r="D761" s="22" t="n">
        <v>18</v>
      </c>
      <c r="E761" s="19" t="n">
        <v>680008.85</v>
      </c>
      <c r="F761" s="19" t="n">
        <v>196315.45</v>
      </c>
      <c r="G761" s="20" t="n">
        <v>0.288695</v>
      </c>
      <c r="H761" t="inlineStr">
        <is>
          <t>B</t>
        </is>
      </c>
      <c r="I761" t="inlineStr">
        <is>
          <t>Bajo</t>
        </is>
      </c>
      <c r="J761" s="17" t="inlineStr">
        <is>
          <t>B-Bajo</t>
        </is>
      </c>
      <c r="K761" t="inlineStr">
        <is>
          <t>EVALUAR DESCONTINUAR o subir precio agresivo</t>
        </is>
      </c>
    </row>
    <row r="762">
      <c r="A762" t="inlineStr">
        <is>
          <t>351100300992749</t>
        </is>
      </c>
      <c r="B762" t="inlineStr">
        <is>
          <t>CAPIBARA COMBO COCINA 4 QUEMADORES VIDRIO + EXTRACTOR 50CM 604-GV CAME-50M</t>
        </is>
      </c>
      <c r="C762" t="inlineStr">
        <is>
          <t>COMBOS</t>
        </is>
      </c>
      <c r="D762" s="22" t="n">
        <v>8</v>
      </c>
      <c r="E762" s="19" t="n">
        <v>679646</v>
      </c>
      <c r="F762" s="19" t="n">
        <v>207406</v>
      </c>
      <c r="G762" s="20" t="n">
        <v>0.305168</v>
      </c>
      <c r="H762" t="inlineStr">
        <is>
          <t>B</t>
        </is>
      </c>
      <c r="I762" t="inlineStr">
        <is>
          <t>Medio</t>
        </is>
      </c>
      <c r="J762" s="17" t="inlineStr">
        <is>
          <t>B-Medio</t>
        </is>
      </c>
      <c r="K762" t="inlineStr">
        <is>
          <t>MANTENER</t>
        </is>
      </c>
    </row>
    <row r="763">
      <c r="A763" t="inlineStr">
        <is>
          <t>351100300992703</t>
        </is>
      </c>
      <c r="B763" t="inlineStr">
        <is>
          <t>DJ AQUA MUEBLE 80CM X 50CM INCLUYE LAVATORIO ESPEJO REPISA BRILLANTE AEREO LUX STONE Y001-NP1 80CM</t>
        </is>
      </c>
      <c r="C763" t="inlineStr">
        <is>
          <t>IMPORTACION LOZA</t>
        </is>
      </c>
      <c r="D763" s="22" t="n">
        <v>9</v>
      </c>
      <c r="E763" s="19" t="n">
        <v>679203.54</v>
      </c>
      <c r="F763" s="19" t="n">
        <v>363324.44</v>
      </c>
      <c r="G763" s="20" t="n">
        <v>0.534927</v>
      </c>
      <c r="H763" t="inlineStr">
        <is>
          <t>B</t>
        </is>
      </c>
      <c r="I763" t="inlineStr">
        <is>
          <t>Alto</t>
        </is>
      </c>
      <c r="J763" s="17" t="inlineStr">
        <is>
          <t>B-Alto</t>
        </is>
      </c>
      <c r="K763" t="inlineStr">
        <is>
          <t>NICHO RENTABLE — empujar contenido / boletín</t>
        </is>
      </c>
    </row>
    <row r="764">
      <c r="A764" t="inlineStr">
        <is>
          <t>351100300991619</t>
        </is>
      </c>
      <c r="B764" t="inlineStr">
        <is>
          <t>2DA CERAMICA MADERA OLIVO 34X34 2.15M2 SEGUNDA CALIDAD.</t>
        </is>
      </c>
      <c r="C764" t="inlineStr">
        <is>
          <t>CERAMICAS, AZULEJOS, PORCELANATOS</t>
        </is>
      </c>
      <c r="D764" s="22" t="n">
        <v>129</v>
      </c>
      <c r="E764" s="19" t="n">
        <v>677844.0699999999</v>
      </c>
      <c r="F764" s="19" t="n">
        <v>193632.57</v>
      </c>
      <c r="G764" s="20" t="n">
        <v>0.285659</v>
      </c>
      <c r="H764" t="inlineStr">
        <is>
          <t>B</t>
        </is>
      </c>
      <c r="I764" t="inlineStr">
        <is>
          <t>Bajo</t>
        </is>
      </c>
      <c r="J764" s="17" t="inlineStr">
        <is>
          <t>B-Bajo</t>
        </is>
      </c>
      <c r="K764" t="inlineStr">
        <is>
          <t>EVALUAR DESCONTINUAR o subir precio agresivo</t>
        </is>
      </c>
    </row>
    <row r="765">
      <c r="A765" t="inlineStr">
        <is>
          <t>351100300992705</t>
        </is>
      </c>
      <c r="B765" t="inlineStr">
        <is>
          <t>DJ BRISA MUEBLE 80CM X 50CM INCLUYE LAVATORIO ESPEJO REPISA BRILLANTE AEREO LUX STONE Y001-NP2 80CM</t>
        </is>
      </c>
      <c r="C765" t="inlineStr">
        <is>
          <t>IMPORTACION LOZA</t>
        </is>
      </c>
      <c r="D765" s="22" t="n">
        <v>9</v>
      </c>
      <c r="E765" s="19" t="n">
        <v>676991.15</v>
      </c>
      <c r="F765" s="19" t="n">
        <v>361112.05</v>
      </c>
      <c r="G765" s="20" t="n">
        <v>0.533407</v>
      </c>
      <c r="H765" t="inlineStr">
        <is>
          <t>B</t>
        </is>
      </c>
      <c r="I765" t="inlineStr">
        <is>
          <t>Alto</t>
        </is>
      </c>
      <c r="J765" s="17" t="inlineStr">
        <is>
          <t>B-Alto</t>
        </is>
      </c>
      <c r="K765" t="inlineStr">
        <is>
          <t>NICHO RENTABLE — empujar contenido / boletín</t>
        </is>
      </c>
    </row>
    <row r="766">
      <c r="A766" t="inlineStr">
        <is>
          <t>351100300992453</t>
        </is>
      </c>
      <c r="B766" t="inlineStr">
        <is>
          <t>IRIS COMBO MUEBLE MADERA CLARO + LAVATORIO + GRIFERIA + DESAGUE 45CM X 45 CM X 78CM</t>
        </is>
      </c>
      <c r="C766" t="inlineStr">
        <is>
          <t>LOZA SANITARIA</t>
        </is>
      </c>
      <c r="D766" s="22" t="n">
        <v>10</v>
      </c>
      <c r="E766" s="19" t="n">
        <v>676106.1899999999</v>
      </c>
      <c r="F766" s="19" t="n">
        <v>162086.19</v>
      </c>
      <c r="G766" s="20" t="n">
        <v>0.239735</v>
      </c>
      <c r="H766" t="inlineStr">
        <is>
          <t>B</t>
        </is>
      </c>
      <c r="I766" t="inlineStr">
        <is>
          <t>Bajo</t>
        </is>
      </c>
      <c r="J766" s="17" t="inlineStr">
        <is>
          <t>B-Bajo</t>
        </is>
      </c>
      <c r="K766" t="inlineStr">
        <is>
          <t>EVALUAR DESCONTINUAR o subir precio agresivo</t>
        </is>
      </c>
    </row>
    <row r="767">
      <c r="A767" t="inlineStr">
        <is>
          <t>6300992872</t>
        </is>
      </c>
      <c r="B767" t="inlineStr">
        <is>
          <t>RODAPIE PS KINGSTON 10CM X 2.40M TJ05A-10-3</t>
        </is>
      </c>
      <c r="C767" t="inlineStr">
        <is>
          <t>IMPORTACION PISO SPC</t>
        </is>
      </c>
      <c r="D767" s="22" t="n">
        <v>205</v>
      </c>
      <c r="E767" s="19" t="n">
        <v>674966.8100000001</v>
      </c>
      <c r="F767" s="19" t="n">
        <v>403972.33</v>
      </c>
      <c r="G767" s="20" t="n">
        <v>0.598507</v>
      </c>
      <c r="H767" t="inlineStr">
        <is>
          <t>B</t>
        </is>
      </c>
      <c r="I767" t="inlineStr">
        <is>
          <t>Alto</t>
        </is>
      </c>
      <c r="J767" s="17" t="inlineStr">
        <is>
          <t>B-Alto</t>
        </is>
      </c>
      <c r="K767" t="inlineStr">
        <is>
          <t>NICHO RENTABLE — empujar contenido / boletín</t>
        </is>
      </c>
    </row>
    <row r="768">
      <c r="A768" t="inlineStr">
        <is>
          <t>351100300991738</t>
        </is>
      </c>
      <c r="B768" t="inlineStr">
        <is>
          <t>DIAMOND ESPEJO LED ZT-LED-60 60C80CM</t>
        </is>
      </c>
      <c r="C768" t="inlineStr">
        <is>
          <t>SIN CATEGORIA</t>
        </is>
      </c>
      <c r="D768" s="22" t="n">
        <v>24</v>
      </c>
      <c r="E768" s="19" t="n">
        <v>674435.14</v>
      </c>
      <c r="F768" s="19" t="n">
        <v>315178.69</v>
      </c>
      <c r="G768" s="20" t="n">
        <v>0.467322</v>
      </c>
      <c r="H768" t="inlineStr">
        <is>
          <t>B</t>
        </is>
      </c>
      <c r="I768" t="inlineStr">
        <is>
          <t>Alto</t>
        </is>
      </c>
      <c r="J768" s="17" t="inlineStr">
        <is>
          <t>B-Alto</t>
        </is>
      </c>
      <c r="K768" t="inlineStr">
        <is>
          <t>NICHO RENTABLE — empujar contenido / boletín</t>
        </is>
      </c>
    </row>
    <row r="769">
      <c r="A769" t="inlineStr">
        <is>
          <t>351100300992523</t>
        </is>
      </c>
      <c r="B769" t="inlineStr">
        <is>
          <t>PERFIL U JOTA NIQUEL 2.95M PARA LAMINA BAMBU</t>
        </is>
      </c>
      <c r="C769" t="inlineStr">
        <is>
          <t>IMPORTACION LAMINA PVC, BAMBU, ACC</t>
        </is>
      </c>
      <c r="D769" s="22" t="n">
        <v>227</v>
      </c>
      <c r="E769" s="19" t="n">
        <v>673849.5600000001</v>
      </c>
      <c r="F769" s="19" t="n">
        <v>523935.82</v>
      </c>
      <c r="G769" s="20" t="n">
        <v>0.7775260000000001</v>
      </c>
      <c r="H769" t="inlineStr">
        <is>
          <t>B</t>
        </is>
      </c>
      <c r="I769" t="inlineStr">
        <is>
          <t>Alto</t>
        </is>
      </c>
      <c r="J769" s="17" t="inlineStr">
        <is>
          <t>B-Alto</t>
        </is>
      </c>
      <c r="K769" t="inlineStr">
        <is>
          <t>NICHO RENTABLE — empujar contenido / boletín</t>
        </is>
      </c>
    </row>
    <row r="770">
      <c r="A770" t="inlineStr">
        <is>
          <t>PINT-IM-0003</t>
        </is>
      </c>
      <c r="B770" t="inlineStr">
        <is>
          <t>LANCO SILICONIZER GALON BLANCO RC200-4</t>
        </is>
      </c>
      <c r="C770" t="inlineStr">
        <is>
          <t>IMPERMEABILIZANTES</t>
        </is>
      </c>
      <c r="D770" s="22" t="n">
        <v>39</v>
      </c>
      <c r="E770" s="19" t="n">
        <v>671988.88</v>
      </c>
      <c r="F770" s="19" t="n">
        <v>221729.13</v>
      </c>
      <c r="G770" s="20" t="n">
        <v>0.32996</v>
      </c>
      <c r="H770" t="inlineStr">
        <is>
          <t>B</t>
        </is>
      </c>
      <c r="I770" t="inlineStr">
        <is>
          <t>Medio</t>
        </is>
      </c>
      <c r="J770" s="17" t="inlineStr">
        <is>
          <t>B-Medio</t>
        </is>
      </c>
      <c r="K770" t="inlineStr">
        <is>
          <t>MANTENER</t>
        </is>
      </c>
    </row>
    <row r="771">
      <c r="A771" t="inlineStr">
        <is>
          <t>995</t>
        </is>
      </c>
      <c r="B771" t="inlineStr">
        <is>
          <t>CODO 1/2 X 90</t>
        </is>
      </c>
      <c r="C771" t="inlineStr">
        <is>
          <t>TUBERIA PVC, CANOAS Y ACCESORIOS</t>
        </is>
      </c>
      <c r="D771" s="22" t="n">
        <v>4275</v>
      </c>
      <c r="E771" s="19" t="n">
        <v>671113.9399999999</v>
      </c>
      <c r="F771" s="19" t="n">
        <v>378453.82</v>
      </c>
      <c r="G771" s="20" t="n">
        <v>0.5639189999999999</v>
      </c>
      <c r="H771" t="inlineStr">
        <is>
          <t>B</t>
        </is>
      </c>
      <c r="I771" t="inlineStr">
        <is>
          <t>Alto</t>
        </is>
      </c>
      <c r="J771" s="17" t="inlineStr">
        <is>
          <t>B-Alto</t>
        </is>
      </c>
      <c r="K771" t="inlineStr">
        <is>
          <t>NICHO RENTABLE — empujar contenido / boletín</t>
        </is>
      </c>
    </row>
    <row r="772">
      <c r="A772" t="inlineStr">
        <is>
          <t>20140024</t>
        </is>
      </c>
      <c r="B772" t="inlineStr">
        <is>
          <t>CERAMICA PIEDRA CAFE 34X34 CAJA 2.15M2 ANTIDESLIZANTE PRIMERA CALIDAD</t>
        </is>
      </c>
      <c r="C772" t="inlineStr">
        <is>
          <t>SIN CATEGORIA</t>
        </is>
      </c>
      <c r="D772" s="22" t="n">
        <v>104</v>
      </c>
      <c r="E772" s="19" t="n">
        <v>670701.47</v>
      </c>
      <c r="F772" s="19" t="n">
        <v>170760.94</v>
      </c>
      <c r="G772" s="20" t="n">
        <v>0.254601</v>
      </c>
      <c r="H772" t="inlineStr">
        <is>
          <t>B</t>
        </is>
      </c>
      <c r="I772" t="inlineStr">
        <is>
          <t>Bajo</t>
        </is>
      </c>
      <c r="J772" s="17" t="inlineStr">
        <is>
          <t>B-Bajo</t>
        </is>
      </c>
      <c r="K772" t="inlineStr">
        <is>
          <t>EVALUAR DESCONTINUAR o subir precio agresivo</t>
        </is>
      </c>
    </row>
    <row r="773">
      <c r="A773" t="inlineStr">
        <is>
          <t>PINT-AN-0006</t>
        </is>
      </c>
      <c r="B773" t="inlineStr">
        <is>
          <t>DUREX BASE AGUA ROJO ANTICORROSIVO GALON DE738-4</t>
        </is>
      </c>
      <c r="C773" t="inlineStr">
        <is>
          <t>ANTICORROSIVOS Y BASE ACEITE</t>
        </is>
      </c>
      <c r="D773" s="22" t="n">
        <v>41</v>
      </c>
      <c r="E773" s="19" t="n">
        <v>667494.91</v>
      </c>
      <c r="F773" s="19" t="n">
        <v>198272.91</v>
      </c>
      <c r="G773" s="20" t="n">
        <v>0.29704</v>
      </c>
      <c r="H773" t="inlineStr">
        <is>
          <t>B</t>
        </is>
      </c>
      <c r="I773" t="inlineStr">
        <is>
          <t>Bajo</t>
        </is>
      </c>
      <c r="J773" s="17" t="inlineStr">
        <is>
          <t>B-Bajo</t>
        </is>
      </c>
      <c r="K773" t="inlineStr">
        <is>
          <t>EVALUAR DESCONTINUAR o subir precio agresivo</t>
        </is>
      </c>
    </row>
    <row r="774">
      <c r="A774" t="inlineStr">
        <is>
          <t>443</t>
        </is>
      </c>
      <c r="B774" t="inlineStr">
        <is>
          <t>STANLEY RIEL  3.66 PORTON 12        ST105270/1414590</t>
        </is>
      </c>
      <c r="C774" t="inlineStr">
        <is>
          <t>FERRETERIA GENERAL</t>
        </is>
      </c>
      <c r="D774" s="22" t="n">
        <v>35</v>
      </c>
      <c r="E774" s="19" t="n">
        <v>666589.9300000001</v>
      </c>
      <c r="F774" s="19" t="n">
        <v>169691.55</v>
      </c>
      <c r="G774" s="20" t="n">
        <v>0.254567</v>
      </c>
      <c r="H774" t="inlineStr">
        <is>
          <t>B</t>
        </is>
      </c>
      <c r="I774" t="inlineStr">
        <is>
          <t>Bajo</t>
        </is>
      </c>
      <c r="J774" s="17" t="inlineStr">
        <is>
          <t>B-Bajo</t>
        </is>
      </c>
      <c r="K774" t="inlineStr">
        <is>
          <t>EVALUAR DESCONTINUAR o subir precio agresivo</t>
        </is>
      </c>
    </row>
    <row r="775">
      <c r="A775" t="inlineStr">
        <is>
          <t>351100300992070</t>
        </is>
      </c>
      <c r="B775" t="inlineStr">
        <is>
          <t>TOTAL COMBO ROTOMARTILLO + PIST IMPACTO + TALADRO 20V 2 BATERIAS CARGADOR UTCKLI20638</t>
        </is>
      </c>
      <c r="C775" t="inlineStr">
        <is>
          <t>TALADROS</t>
        </is>
      </c>
      <c r="D775" s="22" t="n">
        <v>6</v>
      </c>
      <c r="E775" s="19" t="n">
        <v>665196.63</v>
      </c>
      <c r="F775" s="19" t="n">
        <v>130329.33</v>
      </c>
      <c r="G775" s="20" t="n">
        <v>0.195926</v>
      </c>
      <c r="H775" t="inlineStr">
        <is>
          <t>B</t>
        </is>
      </c>
      <c r="I775" t="inlineStr">
        <is>
          <t>Bajo</t>
        </is>
      </c>
      <c r="J775" s="17" t="inlineStr">
        <is>
          <t>B-Bajo</t>
        </is>
      </c>
      <c r="K775" t="inlineStr">
        <is>
          <t>EVALUAR DESCONTINUAR o subir precio agresivo</t>
        </is>
      </c>
    </row>
    <row r="776">
      <c r="A776" t="inlineStr">
        <is>
          <t>8182</t>
        </is>
      </c>
      <c r="B776" t="inlineStr">
        <is>
          <t>ASIENTO INOD REDONDO BLANCO ECONO</t>
        </is>
      </c>
      <c r="C776" t="inlineStr">
        <is>
          <t>LOZA SANITARIA</t>
        </is>
      </c>
      <c r="D776" s="22" t="n">
        <v>114</v>
      </c>
      <c r="E776" s="19" t="n">
        <v>664837.3100000001</v>
      </c>
      <c r="F776" s="19" t="n">
        <v>304372.32</v>
      </c>
      <c r="G776" s="20" t="n">
        <v>0.457815</v>
      </c>
      <c r="H776" t="inlineStr">
        <is>
          <t>B</t>
        </is>
      </c>
      <c r="I776" t="inlineStr">
        <is>
          <t>Alto</t>
        </is>
      </c>
      <c r="J776" s="17" t="inlineStr">
        <is>
          <t>B-Alto</t>
        </is>
      </c>
      <c r="K776" t="inlineStr">
        <is>
          <t>NICHO RENTABLE — empujar contenido / boletín</t>
        </is>
      </c>
    </row>
    <row r="777">
      <c r="A777" t="inlineStr">
        <is>
          <t>35110030991726</t>
        </is>
      </c>
      <c r="B777" t="inlineStr">
        <is>
          <t xml:space="preserve">DIAMOND ESPEJO LED ZT-KH-M2005 60CM SILVER + BLACK 3 </t>
        </is>
      </c>
      <c r="C777" t="inlineStr">
        <is>
          <t>IMPORTACION LOZA</t>
        </is>
      </c>
      <c r="D777" s="22" t="n">
        <v>30</v>
      </c>
      <c r="E777" s="19" t="n">
        <v>664779.52</v>
      </c>
      <c r="F777" s="19" t="n">
        <v>-27699.14</v>
      </c>
      <c r="G777" s="20" t="n">
        <v>-0.041667</v>
      </c>
      <c r="H777" t="inlineStr">
        <is>
          <t>B</t>
        </is>
      </c>
      <c r="I777" t="inlineStr">
        <is>
          <t>Bajo</t>
        </is>
      </c>
      <c r="J777" s="17" t="inlineStr">
        <is>
          <t>B-Bajo</t>
        </is>
      </c>
      <c r="K777" t="inlineStr">
        <is>
          <t>EVALUAR DESCONTINUAR o subir precio agresivo</t>
        </is>
      </c>
    </row>
    <row r="778">
      <c r="A778" t="inlineStr">
        <is>
          <t>351100300992803</t>
        </is>
      </c>
      <c r="B778" t="inlineStr">
        <is>
          <t>$$ LAMINA PVC MARMOL BLANCO PM01 BRILLANTE 1.22X2.44 3MM IMITACION PIEDRA NATURAL</t>
        </is>
      </c>
      <c r="C778" t="inlineStr">
        <is>
          <t>LAMINA PVC, BAMBU, ACC</t>
        </is>
      </c>
      <c r="D778" s="22" t="n">
        <v>50</v>
      </c>
      <c r="E778" s="19" t="n">
        <v>663407.1</v>
      </c>
      <c r="F778" s="19" t="n">
        <v>199657.1</v>
      </c>
      <c r="G778" s="20" t="n">
        <v>0.300957</v>
      </c>
      <c r="H778" t="inlineStr">
        <is>
          <t>B</t>
        </is>
      </c>
      <c r="I778" t="inlineStr">
        <is>
          <t>Medio</t>
        </is>
      </c>
      <c r="J778" s="17" t="inlineStr">
        <is>
          <t>B-Medio</t>
        </is>
      </c>
      <c r="K778" t="inlineStr">
        <is>
          <t>MANTENER</t>
        </is>
      </c>
    </row>
    <row r="779">
      <c r="A779" t="inlineStr">
        <is>
          <t>73139</t>
        </is>
      </c>
      <c r="B779" t="inlineStr">
        <is>
          <t>GRACIELA SIFON FLEXIBLE 11/2 X 11/4 UNIVERSAL</t>
        </is>
      </c>
      <c r="C779" t="inlineStr">
        <is>
          <t>FERRETERIA GENERAL</t>
        </is>
      </c>
      <c r="D779" s="22" t="n">
        <v>359</v>
      </c>
      <c r="E779" s="19" t="n">
        <v>661819.8199999999</v>
      </c>
      <c r="F779" s="19" t="n">
        <v>269505.5</v>
      </c>
      <c r="G779" s="20" t="n">
        <v>0.407219</v>
      </c>
      <c r="H779" t="inlineStr">
        <is>
          <t>B</t>
        </is>
      </c>
      <c r="I779" t="inlineStr">
        <is>
          <t>Medio</t>
        </is>
      </c>
      <c r="J779" s="17" t="inlineStr">
        <is>
          <t>B-Medio</t>
        </is>
      </c>
      <c r="K779" t="inlineStr">
        <is>
          <t>MANTENER</t>
        </is>
      </c>
    </row>
    <row r="780">
      <c r="A780" t="inlineStr">
        <is>
          <t>10160006</t>
        </is>
      </c>
      <c r="B780" t="inlineStr">
        <is>
          <t>TUBO IND. RECTANGULAR 1X11/2 1.20MM GALVANIZADO</t>
        </is>
      </c>
      <c r="C780" t="inlineStr">
        <is>
          <t>TUBERIA INDUSTRIAL</t>
        </is>
      </c>
      <c r="D780" s="22" t="n">
        <v>155</v>
      </c>
      <c r="E780" s="19" t="n">
        <v>661697.65</v>
      </c>
      <c r="F780" s="19" t="n">
        <v>116535.37</v>
      </c>
      <c r="G780" s="20" t="n">
        <v>0.176116</v>
      </c>
      <c r="H780" t="inlineStr">
        <is>
          <t>B</t>
        </is>
      </c>
      <c r="I780" t="inlineStr">
        <is>
          <t>Bajo</t>
        </is>
      </c>
      <c r="J780" s="17" t="inlineStr">
        <is>
          <t>B-Bajo</t>
        </is>
      </c>
      <c r="K780" t="inlineStr">
        <is>
          <t>EVALUAR DESCONTINUAR o subir precio agresivo</t>
        </is>
      </c>
    </row>
    <row r="781">
      <c r="A781" t="inlineStr">
        <is>
          <t>PINT-IM-0023</t>
        </is>
      </c>
      <c r="B781" t="inlineStr">
        <is>
          <t>LANCO SEAL COAT BLANCO SATIN CUBETA SC3493-2</t>
        </is>
      </c>
      <c r="C781" t="inlineStr">
        <is>
          <t>IMPERMEABILIZANTES</t>
        </is>
      </c>
      <c r="D781" s="22" t="n">
        <v>9</v>
      </c>
      <c r="E781" s="19" t="n">
        <v>659867.26</v>
      </c>
      <c r="F781" s="19" t="n">
        <v>206073.46</v>
      </c>
      <c r="G781" s="20" t="n">
        <v>0.312295</v>
      </c>
      <c r="H781" t="inlineStr">
        <is>
          <t>B</t>
        </is>
      </c>
      <c r="I781" t="inlineStr">
        <is>
          <t>Medio</t>
        </is>
      </c>
      <c r="J781" s="17" t="inlineStr">
        <is>
          <t>B-Medio</t>
        </is>
      </c>
      <c r="K781" t="inlineStr">
        <is>
          <t>MANTENER</t>
        </is>
      </c>
    </row>
    <row r="782">
      <c r="A782" t="inlineStr">
        <is>
          <t>351100300991629</t>
        </is>
      </c>
      <c r="B782" t="inlineStr">
        <is>
          <t>TABLILLA PVC LAMINADA TLWS-058 MARMOL PAQUETE 10U 11.9M2 20cmx5.95m</t>
        </is>
      </c>
      <c r="C782" t="inlineStr">
        <is>
          <t>SIN CATEGORIA</t>
        </is>
      </c>
      <c r="D782" s="22" t="n">
        <v>18.7</v>
      </c>
      <c r="E782" s="19" t="n">
        <v>658678.72</v>
      </c>
      <c r="F782" s="19" t="n">
        <v>181132.77</v>
      </c>
      <c r="G782" s="20" t="n">
        <v>0.274994</v>
      </c>
      <c r="H782" t="inlineStr">
        <is>
          <t>B</t>
        </is>
      </c>
      <c r="I782" t="inlineStr">
        <is>
          <t>Bajo</t>
        </is>
      </c>
      <c r="J782" s="17" t="inlineStr">
        <is>
          <t>B-Bajo</t>
        </is>
      </c>
      <c r="K782" t="inlineStr">
        <is>
          <t>EVALUAR DESCONTINUAR o subir precio agresivo</t>
        </is>
      </c>
    </row>
    <row r="783">
      <c r="A783" t="inlineStr">
        <is>
          <t>10200012</t>
        </is>
      </c>
      <c r="B783" t="inlineStr">
        <is>
          <t>TUBO REDONDO P/MALLA 11/2 1.50MM GALVANIZADO</t>
        </is>
      </c>
      <c r="C783" t="inlineStr">
        <is>
          <t>TUBERIA REDONDA</t>
        </is>
      </c>
      <c r="D783" s="22" t="n">
        <v>104</v>
      </c>
      <c r="E783" s="19" t="n">
        <v>658654.83</v>
      </c>
      <c r="F783" s="19" t="n">
        <v>110526.58</v>
      </c>
      <c r="G783" s="20" t="n">
        <v>0.167807</v>
      </c>
      <c r="H783" t="inlineStr">
        <is>
          <t>B</t>
        </is>
      </c>
      <c r="I783" t="inlineStr">
        <is>
          <t>Bajo</t>
        </is>
      </c>
      <c r="J783" s="17" t="inlineStr">
        <is>
          <t>B-Bajo</t>
        </is>
      </c>
      <c r="K783" t="inlineStr">
        <is>
          <t>EVALUAR DESCONTINUAR o subir precio agresivo</t>
        </is>
      </c>
    </row>
    <row r="784">
      <c r="A784" t="inlineStr">
        <is>
          <t>71883</t>
        </is>
      </c>
      <c r="B784" t="inlineStr">
        <is>
          <t>AGUILA BLANCO APAGADOR SENCILLO PLATA 1000W</t>
        </is>
      </c>
      <c r="C784" t="inlineStr">
        <is>
          <t>ACCESORIOS ELECTRICOS Y CABLES</t>
        </is>
      </c>
      <c r="D784" s="22" t="n">
        <v>541</v>
      </c>
      <c r="E784" s="19" t="n">
        <v>658123.98</v>
      </c>
      <c r="F784" s="19" t="n">
        <v>185786.94</v>
      </c>
      <c r="G784" s="20" t="n">
        <v>0.282298</v>
      </c>
      <c r="H784" t="inlineStr">
        <is>
          <t>B</t>
        </is>
      </c>
      <c r="I784" t="inlineStr">
        <is>
          <t>Bajo</t>
        </is>
      </c>
      <c r="J784" s="17" t="inlineStr">
        <is>
          <t>B-Bajo</t>
        </is>
      </c>
      <c r="K784" t="inlineStr">
        <is>
          <t>EVALUAR DESCONTINUAR o subir precio agresivo</t>
        </is>
      </c>
    </row>
    <row r="785">
      <c r="A785" t="inlineStr">
        <is>
          <t>PINT-AN-0033</t>
        </is>
      </c>
      <c r="B785" t="inlineStr">
        <is>
          <t>LANCO ANTICORROSIVO MINIO ROJO GALON VA971-4</t>
        </is>
      </c>
      <c r="C785" t="inlineStr">
        <is>
          <t>ANTICORROSIVOS Y BASE ACEITE</t>
        </is>
      </c>
      <c r="D785" s="22" t="n">
        <v>56</v>
      </c>
      <c r="E785" s="19" t="n">
        <v>656970.8</v>
      </c>
      <c r="F785" s="19" t="n">
        <v>206009.8</v>
      </c>
      <c r="G785" s="20" t="n">
        <v>0.313575</v>
      </c>
      <c r="H785" t="inlineStr">
        <is>
          <t>B</t>
        </is>
      </c>
      <c r="I785" t="inlineStr">
        <is>
          <t>Medio</t>
        </is>
      </c>
      <c r="J785" s="17" t="inlineStr">
        <is>
          <t>B-Medio</t>
        </is>
      </c>
      <c r="K785" t="inlineStr">
        <is>
          <t>MANTENER</t>
        </is>
      </c>
    </row>
    <row r="786">
      <c r="A786" t="inlineStr">
        <is>
          <t>10154</t>
        </is>
      </c>
      <c r="B786" t="inlineStr">
        <is>
          <t>LLAVE EMPOTRAR DE PALANCA CLASSIC 013CSLC PRICE PFISTER</t>
        </is>
      </c>
      <c r="C786" t="inlineStr">
        <is>
          <t>GRIFERIA - ACC. BAÑO Y COCINA</t>
        </is>
      </c>
      <c r="D786" s="22" t="n">
        <v>49</v>
      </c>
      <c r="E786" s="19" t="n">
        <v>656687.28</v>
      </c>
      <c r="F786" s="19" t="n">
        <v>185018.88</v>
      </c>
      <c r="G786" s="20" t="n">
        <v>0.281746</v>
      </c>
      <c r="H786" t="inlineStr">
        <is>
          <t>B</t>
        </is>
      </c>
      <c r="I786" t="inlineStr">
        <is>
          <t>Bajo</t>
        </is>
      </c>
      <c r="J786" s="17" t="inlineStr">
        <is>
          <t>B-Bajo</t>
        </is>
      </c>
      <c r="K786" t="inlineStr">
        <is>
          <t>EVALUAR DESCONTINUAR o subir precio agresivo</t>
        </is>
      </c>
    </row>
    <row r="787">
      <c r="A787" t="inlineStr">
        <is>
          <t>3490204</t>
        </is>
      </c>
      <c r="B787" t="inlineStr">
        <is>
          <t>TOTAL SIERRA CALADORA 570W UTS206656</t>
        </is>
      </c>
      <c r="C787" t="inlineStr">
        <is>
          <t>HERRAMIENTA ELECTRICA</t>
        </is>
      </c>
      <c r="D787" s="22" t="n">
        <v>32</v>
      </c>
      <c r="E787" s="19" t="n">
        <v>655644</v>
      </c>
      <c r="F787" s="19" t="n">
        <v>166469.37</v>
      </c>
      <c r="G787" s="20" t="n">
        <v>0.253902</v>
      </c>
      <c r="H787" t="inlineStr">
        <is>
          <t>B</t>
        </is>
      </c>
      <c r="I787" t="inlineStr">
        <is>
          <t>Bajo</t>
        </is>
      </c>
      <c r="J787" s="17" t="inlineStr">
        <is>
          <t>B-Bajo</t>
        </is>
      </c>
      <c r="K787" t="inlineStr">
        <is>
          <t>EVALUAR DESCONTINUAR o subir precio agresivo</t>
        </is>
      </c>
    </row>
    <row r="788">
      <c r="A788" t="inlineStr">
        <is>
          <t>351100300992212</t>
        </is>
      </c>
      <c r="B788" t="inlineStr">
        <is>
          <t>LLAVE LAVATORIO MONOCOMANDO DORADA AQP-23305</t>
        </is>
      </c>
      <c r="C788" t="inlineStr">
        <is>
          <t>IMPORTACION GRIFERIA</t>
        </is>
      </c>
      <c r="D788" s="22" t="n">
        <v>57</v>
      </c>
      <c r="E788" s="19" t="n">
        <v>655522.12</v>
      </c>
      <c r="F788" s="19" t="n">
        <v>356935.47</v>
      </c>
      <c r="G788" s="20" t="n">
        <v>0.544506</v>
      </c>
      <c r="H788" t="inlineStr">
        <is>
          <t>B</t>
        </is>
      </c>
      <c r="I788" t="inlineStr">
        <is>
          <t>Alto</t>
        </is>
      </c>
      <c r="J788" s="17" t="inlineStr">
        <is>
          <t>B-Alto</t>
        </is>
      </c>
      <c r="K788" t="inlineStr">
        <is>
          <t>NICHO RENTABLE — empujar contenido / boletín</t>
        </is>
      </c>
    </row>
    <row r="789">
      <c r="A789" t="inlineStr">
        <is>
          <t>20160010</t>
        </is>
      </c>
      <c r="B789" t="inlineStr">
        <is>
          <t>PORCELANATO PARKER GRIS MATE 60X60 CAJA 1.44M2</t>
        </is>
      </c>
      <c r="C789" t="inlineStr">
        <is>
          <t>PORCELANATO</t>
        </is>
      </c>
      <c r="D789" s="22" t="n">
        <v>80</v>
      </c>
      <c r="E789" s="19" t="n">
        <v>652879.42</v>
      </c>
      <c r="F789" s="19" t="n">
        <v>147439.26</v>
      </c>
      <c r="G789" s="20" t="n">
        <v>0.225829</v>
      </c>
      <c r="H789" t="inlineStr">
        <is>
          <t>B</t>
        </is>
      </c>
      <c r="I789" t="inlineStr">
        <is>
          <t>Bajo</t>
        </is>
      </c>
      <c r="J789" s="17" t="inlineStr">
        <is>
          <t>B-Bajo</t>
        </is>
      </c>
      <c r="K789" t="inlineStr">
        <is>
          <t>EVALUAR DESCONTINUAR o subir precio agresivo</t>
        </is>
      </c>
    </row>
    <row r="790">
      <c r="A790" t="inlineStr">
        <is>
          <t>351100300990038</t>
        </is>
      </c>
      <c r="B790" t="inlineStr">
        <is>
          <t xml:space="preserve">STUD 1-5/8 </t>
        </is>
      </c>
      <c r="C790" t="inlineStr">
        <is>
          <t>LAMINAS Y PERFILERIA LIVIANA</t>
        </is>
      </c>
      <c r="D790" s="22" t="n">
        <v>861</v>
      </c>
      <c r="E790" s="19" t="n">
        <v>652001.77</v>
      </c>
      <c r="F790" s="19" t="n">
        <v>206064.37</v>
      </c>
      <c r="G790" s="20" t="n">
        <v>0.316049</v>
      </c>
      <c r="H790" t="inlineStr">
        <is>
          <t>B</t>
        </is>
      </c>
      <c r="I790" t="inlineStr">
        <is>
          <t>Medio</t>
        </is>
      </c>
      <c r="J790" s="17" t="inlineStr">
        <is>
          <t>B-Medio</t>
        </is>
      </c>
      <c r="K790" t="inlineStr">
        <is>
          <t>MANTENER</t>
        </is>
      </c>
    </row>
    <row r="791">
      <c r="A791" t="inlineStr">
        <is>
          <t>90065</t>
        </is>
      </c>
      <c r="B791" t="inlineStr">
        <is>
          <t>CANOA METALICA 4M CON ACCESORIOS TIPO PP COLOR TEJA</t>
        </is>
      </c>
      <c r="C791" t="inlineStr">
        <is>
          <t>BOTAGUAS, CUMBRERAS, CANOAS METALICAS</t>
        </is>
      </c>
      <c r="D791" s="22" t="n">
        <v>32</v>
      </c>
      <c r="E791" s="19" t="n">
        <v>649660.78</v>
      </c>
      <c r="F791" s="19" t="n">
        <v>165280.78</v>
      </c>
      <c r="G791" s="20" t="n">
        <v>0.254411</v>
      </c>
      <c r="H791" t="inlineStr">
        <is>
          <t>B</t>
        </is>
      </c>
      <c r="I791" t="inlineStr">
        <is>
          <t>Bajo</t>
        </is>
      </c>
      <c r="J791" s="17" t="inlineStr">
        <is>
          <t>B-Bajo</t>
        </is>
      </c>
      <c r="K791" t="inlineStr">
        <is>
          <t>EVALUAR DESCONTINUAR o subir precio agresivo</t>
        </is>
      </c>
    </row>
    <row r="792">
      <c r="A792" t="inlineStr">
        <is>
          <t>175</t>
        </is>
      </c>
      <c r="B792" t="inlineStr">
        <is>
          <t>PILA PLASTICA GRANDE CON PATAS L1.46XA0.70XALT0.89</t>
        </is>
      </c>
      <c r="C792" t="inlineStr">
        <is>
          <t>PILAS</t>
        </is>
      </c>
      <c r="D792" s="22" t="n">
        <v>4</v>
      </c>
      <c r="E792" s="19" t="n">
        <v>649563.25</v>
      </c>
      <c r="F792" s="19" t="n">
        <v>123013.93</v>
      </c>
      <c r="G792" s="20" t="n">
        <v>0.189379</v>
      </c>
      <c r="H792" t="inlineStr">
        <is>
          <t>B</t>
        </is>
      </c>
      <c r="I792" t="inlineStr">
        <is>
          <t>Bajo</t>
        </is>
      </c>
      <c r="J792" s="17" t="inlineStr">
        <is>
          <t>B-Bajo</t>
        </is>
      </c>
      <c r="K792" t="inlineStr">
        <is>
          <t>EVALUAR DESCONTINUAR o subir precio agresivo</t>
        </is>
      </c>
    </row>
    <row r="793">
      <c r="A793" t="inlineStr">
        <is>
          <t>351100300990526</t>
        </is>
      </c>
      <c r="B793" t="inlineStr">
        <is>
          <t xml:space="preserve">ENERWIRE CABLE 12 VERDE POR CAJA PROMO </t>
        </is>
      </c>
      <c r="C793" t="inlineStr">
        <is>
          <t>ACCESORIOS ELECTRICOS Y CABLES</t>
        </is>
      </c>
      <c r="D793" s="22" t="n">
        <v>35</v>
      </c>
      <c r="E793" s="19" t="n">
        <v>649327.4300000001</v>
      </c>
      <c r="F793" s="19" t="n">
        <v>191102.43</v>
      </c>
      <c r="G793" s="20" t="n">
        <v>0.294308</v>
      </c>
      <c r="H793" t="inlineStr">
        <is>
          <t>B</t>
        </is>
      </c>
      <c r="I793" t="inlineStr">
        <is>
          <t>Bajo</t>
        </is>
      </c>
      <c r="J793" s="17" t="inlineStr">
        <is>
          <t>B-Bajo</t>
        </is>
      </c>
      <c r="K793" t="inlineStr">
        <is>
          <t>EVALUAR DESCONTINUAR o subir precio agresivo</t>
        </is>
      </c>
    </row>
    <row r="794">
      <c r="A794" t="inlineStr">
        <is>
          <t>351100300992702</t>
        </is>
      </c>
      <c r="B794" t="inlineStr">
        <is>
          <t>DJ AQUA MUEBLE 60CM X 50CM INCLUYE LAVATORIO ESPEJO REPISA BRILLANTE AEREO LUX STONE Y001-NP1 60CM</t>
        </is>
      </c>
      <c r="C794" t="inlineStr">
        <is>
          <t>IMPORTACION LOZA</t>
        </is>
      </c>
      <c r="D794" s="22" t="n">
        <v>9</v>
      </c>
      <c r="E794" s="19" t="n">
        <v>648076.99</v>
      </c>
      <c r="F794" s="19" t="n">
        <v>347239.69</v>
      </c>
      <c r="G794" s="20" t="n">
        <v>0.5357999999999999</v>
      </c>
      <c r="H794" t="inlineStr">
        <is>
          <t>B</t>
        </is>
      </c>
      <c r="I794" t="inlineStr">
        <is>
          <t>Alto</t>
        </is>
      </c>
      <c r="J794" s="17" t="inlineStr">
        <is>
          <t>B-Alto</t>
        </is>
      </c>
      <c r="K794" t="inlineStr">
        <is>
          <t>NICHO RENTABLE — empujar contenido / boletín</t>
        </is>
      </c>
    </row>
    <row r="795">
      <c r="A795" t="inlineStr">
        <is>
          <t>351100300992015</t>
        </is>
      </c>
      <c r="B795" t="inlineStr">
        <is>
          <t xml:space="preserve">TBM-46M CACHERA TIPO BOWL MONOCOMANDO BAJA NEGRA TUBIG 47792 </t>
        </is>
      </c>
      <c r="C795" t="inlineStr">
        <is>
          <t>GRIFERIA - ACC. BAÑO Y COCINA</t>
        </is>
      </c>
      <c r="D795" s="22" t="n">
        <v>59</v>
      </c>
      <c r="E795" s="19" t="n">
        <v>646425.87</v>
      </c>
      <c r="F795" s="19" t="n">
        <v>234513.32</v>
      </c>
      <c r="G795" s="20" t="n">
        <v>0.362785</v>
      </c>
      <c r="H795" t="inlineStr">
        <is>
          <t>B</t>
        </is>
      </c>
      <c r="I795" t="inlineStr">
        <is>
          <t>Medio</t>
        </is>
      </c>
      <c r="J795" s="17" t="inlineStr">
        <is>
          <t>B-Medio</t>
        </is>
      </c>
      <c r="K795" t="inlineStr">
        <is>
          <t>MANTENER</t>
        </is>
      </c>
    </row>
    <row r="796">
      <c r="A796" t="inlineStr">
        <is>
          <t>PINT-AN-0035</t>
        </is>
      </c>
      <c r="B796" t="inlineStr">
        <is>
          <t>LANCO DUREX ANTICORROSIVO ROJO CUBETA DE738-2</t>
        </is>
      </c>
      <c r="C796" t="inlineStr">
        <is>
          <t>ANTICORROSIVOS Y BASE ACEITE</t>
        </is>
      </c>
      <c r="D796" s="22" t="n">
        <v>9</v>
      </c>
      <c r="E796" s="19" t="n">
        <v>646297.15</v>
      </c>
      <c r="F796" s="19" t="n">
        <v>155347.65</v>
      </c>
      <c r="G796" s="20" t="n">
        <v>0.240366</v>
      </c>
      <c r="H796" t="inlineStr">
        <is>
          <t>B</t>
        </is>
      </c>
      <c r="I796" t="inlineStr">
        <is>
          <t>Bajo</t>
        </is>
      </c>
      <c r="J796" s="17" t="inlineStr">
        <is>
          <t>B-Bajo</t>
        </is>
      </c>
      <c r="K796" t="inlineStr">
        <is>
          <t>EVALUAR DESCONTINUAR o subir precio agresivo</t>
        </is>
      </c>
    </row>
    <row r="797">
      <c r="A797" t="inlineStr">
        <is>
          <t>4353777</t>
        </is>
      </c>
      <c r="B797" t="inlineStr">
        <is>
          <t>LAMINA NUEVA TEC ORION TEXTURIZADA HC8865-1 1.22 X. 2.44M 5MM MATE FIBRA BAMBU CARBON PVC</t>
        </is>
      </c>
      <c r="C797" t="inlineStr">
        <is>
          <t>IMPORTACION LAMINA PVC, BAMBU, ACC</t>
        </is>
      </c>
      <c r="D797" s="22" t="n">
        <v>42</v>
      </c>
      <c r="E797" s="19" t="n">
        <v>645331.86</v>
      </c>
      <c r="F797" s="19" t="n">
        <v>342981.19</v>
      </c>
      <c r="G797" s="20" t="n">
        <v>0.5314800000000001</v>
      </c>
      <c r="H797" t="inlineStr">
        <is>
          <t>B</t>
        </is>
      </c>
      <c r="I797" t="inlineStr">
        <is>
          <t>Alto</t>
        </is>
      </c>
      <c r="J797" s="17" t="inlineStr">
        <is>
          <t>B-Alto</t>
        </is>
      </c>
      <c r="K797" t="inlineStr">
        <is>
          <t>NICHO RENTABLE — empujar contenido / boletín</t>
        </is>
      </c>
    </row>
    <row r="798">
      <c r="A798" t="inlineStr">
        <is>
          <t>17</t>
        </is>
      </c>
      <c r="B798" t="inlineStr">
        <is>
          <t>VARILLA LISA 1/2 #4</t>
        </is>
      </c>
      <c r="C798" t="inlineStr">
        <is>
          <t>TUBERIA INDUSTRIAL, HIERROS PLANOS Y CORRUGADOS</t>
        </is>
      </c>
      <c r="D798" s="22" t="n">
        <v>178</v>
      </c>
      <c r="E798" s="19" t="n">
        <v>643292.95</v>
      </c>
      <c r="F798" s="19" t="n">
        <v>131713.22</v>
      </c>
      <c r="G798" s="20" t="n">
        <v>0.204748</v>
      </c>
      <c r="H798" t="inlineStr">
        <is>
          <t>B</t>
        </is>
      </c>
      <c r="I798" t="inlineStr">
        <is>
          <t>Bajo</t>
        </is>
      </c>
      <c r="J798" s="17" t="inlineStr">
        <is>
          <t>B-Bajo</t>
        </is>
      </c>
      <c r="K798" t="inlineStr">
        <is>
          <t>EVALUAR DESCONTINUAR o subir precio agresivo</t>
        </is>
      </c>
    </row>
    <row r="799">
      <c r="A799" t="inlineStr">
        <is>
          <t>216</t>
        </is>
      </c>
      <c r="B799" t="inlineStr">
        <is>
          <t>LAUREL RODAPIE 1/2X4 MOLDURADO EN VARAS</t>
        </is>
      </c>
      <c r="C799" t="inlineStr">
        <is>
          <t>LAUREL</t>
        </is>
      </c>
      <c r="D799" s="22" t="n">
        <v>877</v>
      </c>
      <c r="E799" s="19" t="n">
        <v>643200.6</v>
      </c>
      <c r="F799" s="19" t="n">
        <v>220190.6</v>
      </c>
      <c r="G799" s="20" t="n">
        <v>0.342336</v>
      </c>
      <c r="H799" t="inlineStr">
        <is>
          <t>B</t>
        </is>
      </c>
      <c r="I799" t="inlineStr">
        <is>
          <t>Medio</t>
        </is>
      </c>
      <c r="J799" s="17" t="inlineStr">
        <is>
          <t>B-Medio</t>
        </is>
      </c>
      <c r="K799" t="inlineStr">
        <is>
          <t>MANTENER</t>
        </is>
      </c>
    </row>
    <row r="800">
      <c r="A800" t="inlineStr">
        <is>
          <t>PINT-PA-0050</t>
        </is>
      </c>
      <c r="B800" t="inlineStr">
        <is>
          <t>LANCO SUPER COAT SATIN PASTEL GALON SC3731-4</t>
        </is>
      </c>
      <c r="C800" t="inlineStr">
        <is>
          <t>PINTURA ACRILICA</t>
        </is>
      </c>
      <c r="D800" s="22" t="n">
        <v>50</v>
      </c>
      <c r="E800" s="19" t="n">
        <v>640380.53</v>
      </c>
      <c r="F800" s="19" t="n">
        <v>236334.53</v>
      </c>
      <c r="G800" s="20" t="n">
        <v>0.369053</v>
      </c>
      <c r="H800" t="inlineStr">
        <is>
          <t>B</t>
        </is>
      </c>
      <c r="I800" t="inlineStr">
        <is>
          <t>Medio</t>
        </is>
      </c>
      <c r="J800" s="17" t="inlineStr">
        <is>
          <t>B-Medio</t>
        </is>
      </c>
      <c r="K800" t="inlineStr">
        <is>
          <t>MANTENER</t>
        </is>
      </c>
    </row>
    <row r="801">
      <c r="A801" t="inlineStr">
        <is>
          <t>3057</t>
        </is>
      </c>
      <c r="B801" t="inlineStr">
        <is>
          <t>CH BREAKER 2X50</t>
        </is>
      </c>
      <c r="C801" t="inlineStr">
        <is>
          <t>ACCESORIOS ELECTRICOS Y CABLES</t>
        </is>
      </c>
      <c r="D801" s="22" t="n">
        <v>40</v>
      </c>
      <c r="E801" s="19" t="n">
        <v>638663.15</v>
      </c>
      <c r="F801" s="19" t="n">
        <v>154495.67</v>
      </c>
      <c r="G801" s="20" t="n">
        <v>0.241905</v>
      </c>
      <c r="H801" t="inlineStr">
        <is>
          <t>B</t>
        </is>
      </c>
      <c r="I801" t="inlineStr">
        <is>
          <t>Bajo</t>
        </is>
      </c>
      <c r="J801" s="17" t="inlineStr">
        <is>
          <t>B-Bajo</t>
        </is>
      </c>
      <c r="K801" t="inlineStr">
        <is>
          <t>EVALUAR DESCONTINUAR o subir precio agresivo</t>
        </is>
      </c>
    </row>
    <row r="802">
      <c r="A802" t="inlineStr">
        <is>
          <t>10100008</t>
        </is>
      </c>
      <c r="B802" t="inlineStr">
        <is>
          <t>ANGULAR 2 X 3/16</t>
        </is>
      </c>
      <c r="C802" t="inlineStr">
        <is>
          <t>ANGULAR HIERRO</t>
        </is>
      </c>
      <c r="D802" s="22" t="n">
        <v>50</v>
      </c>
      <c r="E802" s="19" t="n">
        <v>638271.16</v>
      </c>
      <c r="F802" s="19" t="n">
        <v>159707.16</v>
      </c>
      <c r="G802" s="20" t="n">
        <v>0.250218</v>
      </c>
      <c r="H802" t="inlineStr">
        <is>
          <t>B</t>
        </is>
      </c>
      <c r="I802" t="inlineStr">
        <is>
          <t>Bajo</t>
        </is>
      </c>
      <c r="J802" s="17" t="inlineStr">
        <is>
          <t>B-Bajo</t>
        </is>
      </c>
      <c r="K802" t="inlineStr">
        <is>
          <t>EVALUAR DESCONTINUAR o subir precio agresivo</t>
        </is>
      </c>
    </row>
    <row r="803">
      <c r="A803" t="inlineStr">
        <is>
          <t>351100300992717</t>
        </is>
      </c>
      <c r="B803" t="inlineStr">
        <is>
          <t>DJ ESTELA MUEBLE 120CM X 50CM INCLUYE LAVATORIO ESPEJO REPISA BRILLANTE AEREO LUX STONE Y006-1 120CM</t>
        </is>
      </c>
      <c r="C803" t="inlineStr">
        <is>
          <t>IMPORTACION LOZA</t>
        </is>
      </c>
      <c r="D803" s="22" t="n">
        <v>6</v>
      </c>
      <c r="E803" s="19" t="n">
        <v>638008.85</v>
      </c>
      <c r="F803" s="19" t="n">
        <v>292046.05</v>
      </c>
      <c r="G803" s="20" t="n">
        <v>0.457746</v>
      </c>
      <c r="H803" t="inlineStr">
        <is>
          <t>B</t>
        </is>
      </c>
      <c r="I803" t="inlineStr">
        <is>
          <t>Alto</t>
        </is>
      </c>
      <c r="J803" s="17" t="inlineStr">
        <is>
          <t>B-Alto</t>
        </is>
      </c>
      <c r="K803" t="inlineStr">
        <is>
          <t>NICHO RENTABLE — empujar contenido / boletín</t>
        </is>
      </c>
    </row>
    <row r="804">
      <c r="A804" t="inlineStr">
        <is>
          <t>351100300992724</t>
        </is>
      </c>
      <c r="B804" t="inlineStr">
        <is>
          <t>DJ VESTA MUEBLE 80CM X 50CM INCLUYE LAVATORIO ESPEJO REPISA AEREO LUX STONE Y011-X1 80CM</t>
        </is>
      </c>
      <c r="C804" t="inlineStr">
        <is>
          <t>IMPORTACION LOZA</t>
        </is>
      </c>
      <c r="D804" s="22" t="n">
        <v>7</v>
      </c>
      <c r="E804" s="19" t="n">
        <v>637787.61</v>
      </c>
      <c r="F804" s="19" t="n">
        <v>292660.46</v>
      </c>
      <c r="G804" s="20" t="n">
        <v>0.458868</v>
      </c>
      <c r="H804" t="inlineStr">
        <is>
          <t>B</t>
        </is>
      </c>
      <c r="I804" t="inlineStr">
        <is>
          <t>Alto</t>
        </is>
      </c>
      <c r="J804" s="17" t="inlineStr">
        <is>
          <t>B-Alto</t>
        </is>
      </c>
      <c r="K804" t="inlineStr">
        <is>
          <t>NICHO RENTABLE — empujar contenido / boletín</t>
        </is>
      </c>
    </row>
    <row r="805">
      <c r="A805" t="inlineStr">
        <is>
          <t>351100300992845</t>
        </is>
      </c>
      <c r="B805" t="inlineStr">
        <is>
          <t>DUCHA EXPUESTA ACERO INOXIDABLE NEGRA NT16975-BK</t>
        </is>
      </c>
      <c r="C805" t="inlineStr">
        <is>
          <t>IMPORTACION GRIFERIA</t>
        </is>
      </c>
      <c r="D805" s="22" t="n">
        <v>8</v>
      </c>
      <c r="E805" s="19" t="n">
        <v>635389.38</v>
      </c>
      <c r="F805" s="19" t="n">
        <v>341377.52</v>
      </c>
      <c r="G805" s="20" t="n">
        <v>0.537273</v>
      </c>
      <c r="H805" t="inlineStr">
        <is>
          <t>B</t>
        </is>
      </c>
      <c r="I805" t="inlineStr">
        <is>
          <t>Alto</t>
        </is>
      </c>
      <c r="J805" s="17" t="inlineStr">
        <is>
          <t>B-Alto</t>
        </is>
      </c>
      <c r="K805" t="inlineStr">
        <is>
          <t>NICHO RENTABLE — empujar contenido / boletín</t>
        </is>
      </c>
    </row>
    <row r="806">
      <c r="A806" t="inlineStr">
        <is>
          <t>351100300991726</t>
        </is>
      </c>
      <c r="B806" t="inlineStr">
        <is>
          <t>DIAMOND ZT-2103B-80 DARK GREY MUEBLE LAVATORIO + ESPEJO 80X47X82CM ESPEJO 70X11X65CM</t>
        </is>
      </c>
      <c r="C806" t="inlineStr">
        <is>
          <t>SIN CATEGORIA</t>
        </is>
      </c>
      <c r="D806" s="22" t="n">
        <v>9</v>
      </c>
      <c r="E806" s="19" t="n">
        <v>635055.36</v>
      </c>
      <c r="F806" s="19" t="n">
        <v>186461.03</v>
      </c>
      <c r="G806" s="20" t="n">
        <v>0.293614</v>
      </c>
      <c r="H806" t="inlineStr">
        <is>
          <t>B</t>
        </is>
      </c>
      <c r="I806" t="inlineStr">
        <is>
          <t>Bajo</t>
        </is>
      </c>
      <c r="J806" s="17" t="inlineStr">
        <is>
          <t>B-Bajo</t>
        </is>
      </c>
      <c r="K806" t="inlineStr">
        <is>
          <t>EVALUAR DESCONTINUAR o subir precio agresivo</t>
        </is>
      </c>
    </row>
    <row r="807">
      <c r="A807" t="inlineStr">
        <is>
          <t>351100300992652</t>
        </is>
      </c>
      <c r="B807" t="inlineStr">
        <is>
          <t>CALENTADOR DE AGUA ELECTRICO DIGITAL 220V 7200W HTK-EHH-11 HIDROTEK</t>
        </is>
      </c>
      <c r="C807" t="inlineStr">
        <is>
          <t>IMPORTACION GRIFERIA</t>
        </is>
      </c>
      <c r="D807" s="22" t="n">
        <v>10</v>
      </c>
      <c r="E807" s="19" t="n">
        <v>634535.4</v>
      </c>
      <c r="F807" s="19" t="n">
        <v>360905.5</v>
      </c>
      <c r="G807" s="20" t="n">
        <v>0.568771</v>
      </c>
      <c r="H807" t="inlineStr">
        <is>
          <t>B</t>
        </is>
      </c>
      <c r="I807" t="inlineStr">
        <is>
          <t>Alto</t>
        </is>
      </c>
      <c r="J807" s="17" t="inlineStr">
        <is>
          <t>B-Alto</t>
        </is>
      </c>
      <c r="K807" t="inlineStr">
        <is>
          <t>NICHO RENTABLE — empujar contenido / boletín</t>
        </is>
      </c>
    </row>
    <row r="808">
      <c r="A808" t="inlineStr">
        <is>
          <t>351100300992377</t>
        </is>
      </c>
      <c r="B808" t="inlineStr">
        <is>
          <t>DESAGUE PUSH NEGRO LAVATORIO SIN SIN SIN REBOSADERO CE-226SM 75700 FOSET</t>
        </is>
      </c>
      <c r="C808" t="inlineStr">
        <is>
          <t>GRIFERIA - ACC. BAÑO Y COCINA</t>
        </is>
      </c>
      <c r="D808" s="22" t="n">
        <v>93</v>
      </c>
      <c r="E808" s="19" t="n">
        <v>633962.83</v>
      </c>
      <c r="F808" s="19" t="n">
        <v>218601.78</v>
      </c>
      <c r="G808" s="20" t="n">
        <v>0.344818</v>
      </c>
      <c r="H808" t="inlineStr">
        <is>
          <t>B</t>
        </is>
      </c>
      <c r="I808" t="inlineStr">
        <is>
          <t>Medio</t>
        </is>
      </c>
      <c r="J808" s="17" t="inlineStr">
        <is>
          <t>B-Medio</t>
        </is>
      </c>
      <c r="K808" t="inlineStr">
        <is>
          <t>MANTENER</t>
        </is>
      </c>
    </row>
    <row r="809">
      <c r="A809" t="inlineStr">
        <is>
          <t>351100300992684</t>
        </is>
      </c>
      <c r="B809" t="inlineStr">
        <is>
          <t>PANEL PVC FLAT MONTEVERDE CIELOS Y PAREDES 30CM X 2.90M X 8MM 10 CANALES MELINA</t>
        </is>
      </c>
      <c r="C809" t="inlineStr">
        <is>
          <t>PANEL ACANALADO INTERIOR</t>
        </is>
      </c>
      <c r="D809" s="22" t="n">
        <v>158</v>
      </c>
      <c r="E809" s="19" t="n">
        <v>631725.22</v>
      </c>
      <c r="F809" s="19" t="n">
        <v>170543.45</v>
      </c>
      <c r="G809" s="20" t="n">
        <v>0.269965</v>
      </c>
      <c r="H809" t="inlineStr">
        <is>
          <t>B</t>
        </is>
      </c>
      <c r="I809" t="inlineStr">
        <is>
          <t>Bajo</t>
        </is>
      </c>
      <c r="J809" s="17" t="inlineStr">
        <is>
          <t>B-Bajo</t>
        </is>
      </c>
      <c r="K809" t="inlineStr">
        <is>
          <t>EVALUAR DESCONTINUAR o subir precio agresivo</t>
        </is>
      </c>
    </row>
    <row r="810">
      <c r="A810" t="inlineStr">
        <is>
          <t>PINT-PA-0085</t>
        </is>
      </c>
      <c r="B810" t="inlineStr">
        <is>
          <t>SUPRA LATEX PASTEL MATE GALON VA958-4</t>
        </is>
      </c>
      <c r="C810" t="inlineStr">
        <is>
          <t>PINTURA ACRILICA</t>
        </is>
      </c>
      <c r="D810" s="22" t="n">
        <v>52</v>
      </c>
      <c r="E810" s="19" t="n">
        <v>631502.65</v>
      </c>
      <c r="F810" s="19" t="n">
        <v>228254.35</v>
      </c>
      <c r="G810" s="20" t="n">
        <v>0.361446</v>
      </c>
      <c r="H810" t="inlineStr">
        <is>
          <t>B</t>
        </is>
      </c>
      <c r="I810" t="inlineStr">
        <is>
          <t>Medio</t>
        </is>
      </c>
      <c r="J810" s="17" t="inlineStr">
        <is>
          <t>B-Medio</t>
        </is>
      </c>
      <c r="K810" t="inlineStr">
        <is>
          <t>MANTENER</t>
        </is>
      </c>
    </row>
    <row r="811">
      <c r="A811" t="inlineStr">
        <is>
          <t>351100300992411</t>
        </is>
      </c>
      <c r="B811" t="inlineStr">
        <is>
          <t>MUEBLE LAVATORIO CAFE CLARO MELAMINA 45X45CM NO INCLUYE LOZA</t>
        </is>
      </c>
      <c r="C811" t="inlineStr">
        <is>
          <t>LOZA SANITARIA</t>
        </is>
      </c>
      <c r="D811" s="22" t="n">
        <v>16</v>
      </c>
      <c r="E811" s="19" t="n">
        <v>626814.16</v>
      </c>
      <c r="F811" s="19" t="n">
        <v>226424.72</v>
      </c>
      <c r="G811" s="20" t="n">
        <v>0.361231</v>
      </c>
      <c r="H811" t="inlineStr">
        <is>
          <t>B</t>
        </is>
      </c>
      <c r="I811" t="inlineStr">
        <is>
          <t>Medio</t>
        </is>
      </c>
      <c r="J811" s="17" t="inlineStr">
        <is>
          <t>B-Medio</t>
        </is>
      </c>
      <c r="K811" t="inlineStr">
        <is>
          <t>MANTENER</t>
        </is>
      </c>
    </row>
    <row r="812">
      <c r="A812" t="inlineStr">
        <is>
          <t>15</t>
        </is>
      </c>
      <c r="B812" t="inlineStr">
        <is>
          <t>VARILLA GRAFILADA 1/4 #2</t>
        </is>
      </c>
      <c r="C812" t="inlineStr">
        <is>
          <t>TUBERIA INDUSTRIAL, HIERROS PLANOS Y CORRUGADOS</t>
        </is>
      </c>
      <c r="D812" s="22" t="n">
        <v>969</v>
      </c>
      <c r="E812" s="19" t="n">
        <v>626528.6899999999</v>
      </c>
      <c r="F812" s="19" t="n">
        <v>137979.92</v>
      </c>
      <c r="G812" s="20" t="n">
        <v>0.220229</v>
      </c>
      <c r="H812" t="inlineStr">
        <is>
          <t>B</t>
        </is>
      </c>
      <c r="I812" t="inlineStr">
        <is>
          <t>Bajo</t>
        </is>
      </c>
      <c r="J812" s="17" t="inlineStr">
        <is>
          <t>B-Bajo</t>
        </is>
      </c>
      <c r="K812" t="inlineStr">
        <is>
          <t>EVALUAR DESCONTINUAR o subir precio agresivo</t>
        </is>
      </c>
    </row>
    <row r="813">
      <c r="A813" t="inlineStr">
        <is>
          <t>351100300992011</t>
        </is>
      </c>
      <c r="B813" t="inlineStr">
        <is>
          <t>TRAMPA PARA MOSCA DESECHABLE SOLO APLICAR AGUA</t>
        </is>
      </c>
      <c r="C813" t="inlineStr">
        <is>
          <t>FERRETERIA GENERAL</t>
        </is>
      </c>
      <c r="D813" s="22" t="n">
        <v>354</v>
      </c>
      <c r="E813" s="19" t="n">
        <v>626109.73</v>
      </c>
      <c r="F813" s="19" t="n">
        <v>314207.41</v>
      </c>
      <c r="G813" s="20" t="n">
        <v>0.501841</v>
      </c>
      <c r="H813" t="inlineStr">
        <is>
          <t>B</t>
        </is>
      </c>
      <c r="I813" t="inlineStr">
        <is>
          <t>Alto</t>
        </is>
      </c>
      <c r="J813" s="17" t="inlineStr">
        <is>
          <t>B-Alto</t>
        </is>
      </c>
      <c r="K813" t="inlineStr">
        <is>
          <t>NICHO RENTABLE — empujar contenido / boletín</t>
        </is>
      </c>
    </row>
    <row r="814">
      <c r="A814" t="inlineStr">
        <is>
          <t>30423</t>
        </is>
      </c>
      <c r="B814" t="inlineStr">
        <is>
          <t>CURVA CONDUIT 1/2 TIPO A UL*</t>
        </is>
      </c>
      <c r="C814" t="inlineStr">
        <is>
          <t>ACCESORIOS ELECTRICOS Y CABLES</t>
        </is>
      </c>
      <c r="D814" s="22" t="n">
        <v>2199</v>
      </c>
      <c r="E814" s="19" t="n">
        <v>622493.9</v>
      </c>
      <c r="F814" s="19" t="n">
        <v>292643.9</v>
      </c>
      <c r="G814" s="20" t="n">
        <v>0.470115</v>
      </c>
      <c r="H814" t="inlineStr">
        <is>
          <t>B</t>
        </is>
      </c>
      <c r="I814" t="inlineStr">
        <is>
          <t>Alto</t>
        </is>
      </c>
      <c r="J814" s="17" t="inlineStr">
        <is>
          <t>B-Alto</t>
        </is>
      </c>
      <c r="K814" t="inlineStr">
        <is>
          <t>NICHO RENTABLE — empujar contenido / boletín</t>
        </is>
      </c>
    </row>
    <row r="815">
      <c r="A815" t="inlineStr">
        <is>
          <t>PINT-IM-0020</t>
        </is>
      </c>
      <c r="B815" t="inlineStr">
        <is>
          <t>LANCO SEAL COAT PASTEL SATIN GALON SC3494-4</t>
        </is>
      </c>
      <c r="C815" t="inlineStr">
        <is>
          <t>IMPERMEABILIZANTES</t>
        </is>
      </c>
      <c r="D815" s="22" t="n">
        <v>42</v>
      </c>
      <c r="E815" s="19" t="n">
        <v>621902.65</v>
      </c>
      <c r="F815" s="19" t="n">
        <v>215219.65</v>
      </c>
      <c r="G815" s="20" t="n">
        <v>0.346066</v>
      </c>
      <c r="H815" t="inlineStr">
        <is>
          <t>B</t>
        </is>
      </c>
      <c r="I815" t="inlineStr">
        <is>
          <t>Medio</t>
        </is>
      </c>
      <c r="J815" s="17" t="inlineStr">
        <is>
          <t>B-Medio</t>
        </is>
      </c>
      <c r="K815" t="inlineStr">
        <is>
          <t>MANTENER</t>
        </is>
      </c>
    </row>
    <row r="816">
      <c r="A816" t="inlineStr">
        <is>
          <t>351100300992439</t>
        </is>
      </c>
      <c r="B816" t="inlineStr">
        <is>
          <t>DESAGUE ROBUSTO LAVATORIO FLEXIBLE CROMADO AQP-22909</t>
        </is>
      </c>
      <c r="C816" t="inlineStr">
        <is>
          <t>IMPORTACION GRIFERIA</t>
        </is>
      </c>
      <c r="D816" s="22" t="n">
        <v>181</v>
      </c>
      <c r="E816" s="19" t="n">
        <v>621392.61</v>
      </c>
      <c r="F816" s="19" t="n">
        <v>362160.11</v>
      </c>
      <c r="G816" s="20" t="n">
        <v>0.58282</v>
      </c>
      <c r="H816" t="inlineStr">
        <is>
          <t>B</t>
        </is>
      </c>
      <c r="I816" t="inlineStr">
        <is>
          <t>Alto</t>
        </is>
      </c>
      <c r="J816" s="17" t="inlineStr">
        <is>
          <t>B-Alto</t>
        </is>
      </c>
      <c r="K816" t="inlineStr">
        <is>
          <t>NICHO RENTABLE — empujar contenido / boletín</t>
        </is>
      </c>
    </row>
    <row r="817">
      <c r="A817" t="inlineStr">
        <is>
          <t>351100300992311</t>
        </is>
      </c>
      <c r="B817" t="inlineStr">
        <is>
          <t>DUCHA BAÑO GRIS FF1105H EXPUESTA COLOR GRIS PLOMO FANG</t>
        </is>
      </c>
      <c r="C817" t="inlineStr">
        <is>
          <t>IMPORTACION GRIFERIA</t>
        </is>
      </c>
      <c r="D817" s="22" t="n">
        <v>8</v>
      </c>
      <c r="E817" s="19" t="n">
        <v>620743.36</v>
      </c>
      <c r="F817" s="19" t="n">
        <v>421930.29</v>
      </c>
      <c r="G817" s="20" t="n">
        <v>0.679718</v>
      </c>
      <c r="H817" t="inlineStr">
        <is>
          <t>B</t>
        </is>
      </c>
      <c r="I817" t="inlineStr">
        <is>
          <t>Alto</t>
        </is>
      </c>
      <c r="J817" s="17" t="inlineStr">
        <is>
          <t>B-Alto</t>
        </is>
      </c>
      <c r="K817" t="inlineStr">
        <is>
          <t>NICHO RENTABLE — empujar contenido / boletín</t>
        </is>
      </c>
    </row>
    <row r="818">
      <c r="A818" t="inlineStr">
        <is>
          <t>930</t>
        </is>
      </c>
      <c r="B818" t="inlineStr">
        <is>
          <t>METRO TUBO PVC 3</t>
        </is>
      </c>
      <c r="C818" t="inlineStr">
        <is>
          <t>TUBERIA PVC, CANOAS Y ACCESORIOS</t>
        </is>
      </c>
      <c r="D818" s="22" t="n">
        <v>300</v>
      </c>
      <c r="E818" s="19" t="n">
        <v>620611.5</v>
      </c>
      <c r="F818" s="19" t="n">
        <v>235848.41</v>
      </c>
      <c r="G818" s="20" t="n">
        <v>0.380026</v>
      </c>
      <c r="H818" t="inlineStr">
        <is>
          <t>B</t>
        </is>
      </c>
      <c r="I818" t="inlineStr">
        <is>
          <t>Medio</t>
        </is>
      </c>
      <c r="J818" s="17" t="inlineStr">
        <is>
          <t>B-Medio</t>
        </is>
      </c>
      <c r="K818" t="inlineStr">
        <is>
          <t>MANTENER</t>
        </is>
      </c>
    </row>
    <row r="819">
      <c r="A819" t="inlineStr">
        <is>
          <t>561</t>
        </is>
      </c>
      <c r="B819" t="inlineStr">
        <is>
          <t>PASTA GYPSUM SECADO RAPIDO 8KG</t>
        </is>
      </c>
      <c r="C819" t="inlineStr">
        <is>
          <t>LAMINAS Y PERFILERIA LIVIANA</t>
        </is>
      </c>
      <c r="D819" s="22" t="n">
        <v>67</v>
      </c>
      <c r="E819" s="19" t="n">
        <v>619718.4</v>
      </c>
      <c r="F819" s="19" t="n">
        <v>179976.9</v>
      </c>
      <c r="G819" s="20" t="n">
        <v>0.290417</v>
      </c>
      <c r="H819" t="inlineStr">
        <is>
          <t>B</t>
        </is>
      </c>
      <c r="I819" t="inlineStr">
        <is>
          <t>Bajo</t>
        </is>
      </c>
      <c r="J819" s="17" t="inlineStr">
        <is>
          <t>B-Bajo</t>
        </is>
      </c>
      <c r="K819" t="inlineStr">
        <is>
          <t>EVALUAR DESCONTINUAR o subir precio agresivo</t>
        </is>
      </c>
    </row>
    <row r="820">
      <c r="A820" t="inlineStr">
        <is>
          <t>3467</t>
        </is>
      </c>
      <c r="B820" t="inlineStr">
        <is>
          <t>CERAMICA NAPOLE BEIGE 48X48 CAJA 2.34M2 PRIMERA CALIDAD</t>
        </is>
      </c>
      <c r="C820" t="inlineStr">
        <is>
          <t>CERAMICAS, AZULEJOS, PORCELANATOS</t>
        </is>
      </c>
      <c r="D820" s="22" t="n">
        <v>84</v>
      </c>
      <c r="E820" s="19" t="n">
        <v>618845.84</v>
      </c>
      <c r="F820" s="19" t="n">
        <v>156230.37</v>
      </c>
      <c r="G820" s="20" t="n">
        <v>0.252454</v>
      </c>
      <c r="H820" t="inlineStr">
        <is>
          <t>B</t>
        </is>
      </c>
      <c r="I820" t="inlineStr">
        <is>
          <t>Bajo</t>
        </is>
      </c>
      <c r="J820" s="17" t="inlineStr">
        <is>
          <t>B-Bajo</t>
        </is>
      </c>
      <c r="K820" t="inlineStr">
        <is>
          <t>EVALUAR DESCONTINUAR o subir precio agresivo</t>
        </is>
      </c>
    </row>
    <row r="821">
      <c r="A821" t="inlineStr">
        <is>
          <t>71239</t>
        </is>
      </c>
      <c r="B821" t="inlineStr">
        <is>
          <t>PILA ENCHAPADA MEDIANA 75X50 DERECHA #08</t>
        </is>
      </c>
      <c r="C821" t="inlineStr">
        <is>
          <t>PILAS</t>
        </is>
      </c>
      <c r="D821" s="22" t="n">
        <v>18</v>
      </c>
      <c r="E821" s="19" t="n">
        <v>618413.25</v>
      </c>
      <c r="F821" s="19" t="n">
        <v>159413.25</v>
      </c>
      <c r="G821" s="20" t="n">
        <v>0.257778</v>
      </c>
      <c r="H821" t="inlineStr">
        <is>
          <t>B</t>
        </is>
      </c>
      <c r="I821" t="inlineStr">
        <is>
          <t>Bajo</t>
        </is>
      </c>
      <c r="J821" s="17" t="inlineStr">
        <is>
          <t>B-Bajo</t>
        </is>
      </c>
      <c r="K821" t="inlineStr">
        <is>
          <t>EVALUAR DESCONTINUAR o subir precio agresivo</t>
        </is>
      </c>
    </row>
    <row r="822">
      <c r="A822" t="inlineStr">
        <is>
          <t>PINT-PA-0045</t>
        </is>
      </c>
      <c r="B822" t="inlineStr">
        <is>
          <t>LANCO SUPER COAT SATIN BLANCO GALON SC3730-4</t>
        </is>
      </c>
      <c r="C822" t="inlineStr">
        <is>
          <t>PINTURA ACRILICA</t>
        </is>
      </c>
      <c r="D822" s="22" t="n">
        <v>48</v>
      </c>
      <c r="E822" s="19" t="n">
        <v>617743.36</v>
      </c>
      <c r="F822" s="19" t="n">
        <v>208288.36</v>
      </c>
      <c r="G822" s="20" t="n">
        <v>0.337176</v>
      </c>
      <c r="H822" t="inlineStr">
        <is>
          <t>B</t>
        </is>
      </c>
      <c r="I822" t="inlineStr">
        <is>
          <t>Medio</t>
        </is>
      </c>
      <c r="J822" s="17" t="inlineStr">
        <is>
          <t>B-Medio</t>
        </is>
      </c>
      <c r="K822" t="inlineStr">
        <is>
          <t>MANTENER</t>
        </is>
      </c>
    </row>
    <row r="823">
      <c r="A823" t="inlineStr">
        <is>
          <t>495</t>
        </is>
      </c>
      <c r="B823" t="inlineStr">
        <is>
          <t>SOLDADURA LINCOLN 1/8</t>
        </is>
      </c>
      <c r="C823" t="inlineStr">
        <is>
          <t>TUBERIA INDUSTRIAL, HIERROS PLANOS Y CORRUGADOS</t>
        </is>
      </c>
      <c r="D823" s="22" t="n">
        <v>202.5</v>
      </c>
      <c r="E823" s="19" t="n">
        <v>616921.38</v>
      </c>
      <c r="F823" s="19" t="n">
        <v>262291</v>
      </c>
      <c r="G823" s="20" t="n">
        <v>0.425161</v>
      </c>
      <c r="H823" t="inlineStr">
        <is>
          <t>B</t>
        </is>
      </c>
      <c r="I823" t="inlineStr">
        <is>
          <t>Medio</t>
        </is>
      </c>
      <c r="J823" s="17" t="inlineStr">
        <is>
          <t>B-Medio</t>
        </is>
      </c>
      <c r="K823" t="inlineStr">
        <is>
          <t>MANTENER</t>
        </is>
      </c>
    </row>
    <row r="824">
      <c r="A824" t="inlineStr">
        <is>
          <t>351100300992725</t>
        </is>
      </c>
      <c r="B824" t="inlineStr">
        <is>
          <t>DJ VESTA MUEBLE 60CM X 50CM INCLUYE LAVATORIO ESPEJO REPISA AEREO LUX STONE Y011-X1 60CM</t>
        </is>
      </c>
      <c r="C824" t="inlineStr">
        <is>
          <t>IMPORTACION LOZA</t>
        </is>
      </c>
      <c r="D824" s="22" t="n">
        <v>7</v>
      </c>
      <c r="E824" s="19" t="n">
        <v>615923.04</v>
      </c>
      <c r="F824" s="19" t="n">
        <v>270795.9</v>
      </c>
      <c r="G824" s="20" t="n">
        <v>0.439659</v>
      </c>
      <c r="H824" t="inlineStr">
        <is>
          <t>B</t>
        </is>
      </c>
      <c r="I824" t="inlineStr">
        <is>
          <t>Medio</t>
        </is>
      </c>
      <c r="J824" s="17" t="inlineStr">
        <is>
          <t>B-Medio</t>
        </is>
      </c>
      <c r="K824" t="inlineStr">
        <is>
          <t>MANTENER</t>
        </is>
      </c>
    </row>
    <row r="825">
      <c r="A825" t="inlineStr">
        <is>
          <t>214</t>
        </is>
      </c>
      <c r="B825" t="inlineStr">
        <is>
          <t>LAUREL RODAPIE 1/2X3 LISO EN VARAS</t>
        </is>
      </c>
      <c r="C825" t="inlineStr">
        <is>
          <t>LAUREL</t>
        </is>
      </c>
      <c r="D825" s="22" t="n">
        <v>1107</v>
      </c>
      <c r="E825" s="19" t="n">
        <v>615619.2</v>
      </c>
      <c r="F825" s="19" t="n">
        <v>172819.2</v>
      </c>
      <c r="G825" s="20" t="n">
        <v>0.280724</v>
      </c>
      <c r="H825" t="inlineStr">
        <is>
          <t>B</t>
        </is>
      </c>
      <c r="I825" t="inlineStr">
        <is>
          <t>Bajo</t>
        </is>
      </c>
      <c r="J825" s="17" t="inlineStr">
        <is>
          <t>B-Bajo</t>
        </is>
      </c>
      <c r="K825" t="inlineStr">
        <is>
          <t>EVALUAR DESCONTINUAR o subir precio agresivo</t>
        </is>
      </c>
    </row>
    <row r="826">
      <c r="A826" t="inlineStr">
        <is>
          <t>351100300992828</t>
        </is>
      </c>
      <c r="B826" t="inlineStr">
        <is>
          <t>CACHERA DE FREGADERO CON CALENTADOR INCLUIDO SATINADO AQP-23562</t>
        </is>
      </c>
      <c r="C826" t="inlineStr">
        <is>
          <t>IMPORTACION GRIFERIA</t>
        </is>
      </c>
      <c r="D826" s="22" t="n">
        <v>20</v>
      </c>
      <c r="E826" s="19" t="n">
        <v>615132.74</v>
      </c>
      <c r="F826" s="19" t="n">
        <v>306384.51</v>
      </c>
      <c r="G826" s="20" t="n">
        <v>0.4980789999999999</v>
      </c>
      <c r="H826" t="inlineStr">
        <is>
          <t>B</t>
        </is>
      </c>
      <c r="I826" t="inlineStr">
        <is>
          <t>Alto</t>
        </is>
      </c>
      <c r="J826" s="17" t="inlineStr">
        <is>
          <t>B-Alto</t>
        </is>
      </c>
      <c r="K826" t="inlineStr">
        <is>
          <t>NICHO RENTABLE — empujar contenido / boletín</t>
        </is>
      </c>
    </row>
    <row r="827">
      <c r="A827" t="inlineStr">
        <is>
          <t>351100300991834</t>
        </is>
      </c>
      <c r="B827" t="inlineStr">
        <is>
          <t>PANEL ACANALADO PASTEL ROSA 16CM X 2.90M WALL PANEL DE122</t>
        </is>
      </c>
      <c r="C827" t="inlineStr">
        <is>
          <t>PANEL ACANALADO INTERIOR</t>
        </is>
      </c>
      <c r="D827" s="22" t="n">
        <v>128</v>
      </c>
      <c r="E827" s="19" t="n">
        <v>615116.78</v>
      </c>
      <c r="F827" s="19" t="n">
        <v>186073.54</v>
      </c>
      <c r="G827" s="20" t="n">
        <v>0.302501</v>
      </c>
      <c r="H827" t="inlineStr">
        <is>
          <t>B</t>
        </is>
      </c>
      <c r="I827" t="inlineStr">
        <is>
          <t>Medio</t>
        </is>
      </c>
      <c r="J827" s="17" t="inlineStr">
        <is>
          <t>B-Medio</t>
        </is>
      </c>
      <c r="K827" t="inlineStr">
        <is>
          <t>MANTENER</t>
        </is>
      </c>
    </row>
    <row r="828">
      <c r="A828" t="inlineStr">
        <is>
          <t>20140014</t>
        </is>
      </c>
      <c r="B828" t="inlineStr">
        <is>
          <t>CERAMICA BILBAO BEIGE 34X34 CAJA 2.15M2 PRIMERA CALIDAD</t>
        </is>
      </c>
      <c r="C828" t="inlineStr">
        <is>
          <t>SIN CATEGORIA</t>
        </is>
      </c>
      <c r="D828" s="22" t="n">
        <v>110</v>
      </c>
      <c r="E828" s="19" t="n">
        <v>614752.49</v>
      </c>
      <c r="F828" s="19" t="n">
        <v>132617.74</v>
      </c>
      <c r="G828" s="20" t="n">
        <v>0.215725</v>
      </c>
      <c r="H828" t="inlineStr">
        <is>
          <t>B</t>
        </is>
      </c>
      <c r="I828" t="inlineStr">
        <is>
          <t>Bajo</t>
        </is>
      </c>
      <c r="J828" s="17" t="inlineStr">
        <is>
          <t>B-Bajo</t>
        </is>
      </c>
      <c r="K828" t="inlineStr">
        <is>
          <t>EVALUAR DESCONTINUAR o subir precio agresivo</t>
        </is>
      </c>
    </row>
    <row r="829">
      <c r="A829" t="inlineStr">
        <is>
          <t>351100300991773</t>
        </is>
      </c>
      <c r="B829" t="inlineStr">
        <is>
          <t>GRACIELA JUEGO ACCESORIOS BAÑO DORADO 4 PIEZAS 8016012 .</t>
        </is>
      </c>
      <c r="C829" t="inlineStr">
        <is>
          <t>GRIFERIA - ACC. BAÑO Y COCINA</t>
        </is>
      </c>
      <c r="D829" s="22" t="n">
        <v>34</v>
      </c>
      <c r="E829" s="19" t="n">
        <v>614453.62</v>
      </c>
      <c r="F829" s="19" t="n">
        <v>180153.17</v>
      </c>
      <c r="G829" s="20" t="n">
        <v>0.293192</v>
      </c>
      <c r="H829" t="inlineStr">
        <is>
          <t>B</t>
        </is>
      </c>
      <c r="I829" t="inlineStr">
        <is>
          <t>Bajo</t>
        </is>
      </c>
      <c r="J829" s="17" t="inlineStr">
        <is>
          <t>B-Bajo</t>
        </is>
      </c>
      <c r="K829" t="inlineStr">
        <is>
          <t>EVALUAR DESCONTINUAR o subir precio agresivo</t>
        </is>
      </c>
    </row>
    <row r="830">
      <c r="A830" t="inlineStr">
        <is>
          <t>351100300991992</t>
        </is>
      </c>
      <c r="B830" t="inlineStr">
        <is>
          <t>CACHERA PARA DUCHA EXPUESTA NEGRA  MONOMANDO MB-555 TOSCANA</t>
        </is>
      </c>
      <c r="C830" t="inlineStr">
        <is>
          <t>GRIFERIA - ACC. BAÑO Y COCINA</t>
        </is>
      </c>
      <c r="D830" s="22" t="n">
        <v>7</v>
      </c>
      <c r="E830" s="19" t="n">
        <v>614368.4</v>
      </c>
      <c r="F830" s="19" t="n">
        <v>168468.4</v>
      </c>
      <c r="G830" s="20" t="n">
        <v>0.274214</v>
      </c>
      <c r="H830" t="inlineStr">
        <is>
          <t>B</t>
        </is>
      </c>
      <c r="I830" t="inlineStr">
        <is>
          <t>Bajo</t>
        </is>
      </c>
      <c r="J830" s="17" t="inlineStr">
        <is>
          <t>B-Bajo</t>
        </is>
      </c>
      <c r="K830" t="inlineStr">
        <is>
          <t>EVALUAR DESCONTINUAR o subir precio agresivo</t>
        </is>
      </c>
    </row>
    <row r="831">
      <c r="A831" t="inlineStr">
        <is>
          <t>351100300992445</t>
        </is>
      </c>
      <c r="B831" t="inlineStr">
        <is>
          <t>LLAVE LAVATORIO ALTA CROMO TIPO BOWL AQP-23264</t>
        </is>
      </c>
      <c r="C831" t="inlineStr">
        <is>
          <t>IMPORTACION GRIFERIA</t>
        </is>
      </c>
      <c r="D831" s="22" t="n">
        <v>35</v>
      </c>
      <c r="E831" s="19" t="n">
        <v>614258.41</v>
      </c>
      <c r="F831" s="19" t="n">
        <v>337271.61</v>
      </c>
      <c r="G831" s="20" t="n">
        <v>0.549071</v>
      </c>
      <c r="H831" t="inlineStr">
        <is>
          <t>B</t>
        </is>
      </c>
      <c r="I831" t="inlineStr">
        <is>
          <t>Alto</t>
        </is>
      </c>
      <c r="J831" s="17" t="inlineStr">
        <is>
          <t>B-Alto</t>
        </is>
      </c>
      <c r="K831" t="inlineStr">
        <is>
          <t>NICHO RENTABLE — empujar contenido / boletín</t>
        </is>
      </c>
    </row>
    <row r="832">
      <c r="A832" t="inlineStr">
        <is>
          <t>351100300992184</t>
        </is>
      </c>
      <c r="B832" t="inlineStr">
        <is>
          <t>TBM-46 CACHERA TIPO BOWL CROMADA MONOCOMANDO BAJA TUBIG 47790</t>
        </is>
      </c>
      <c r="C832" t="inlineStr">
        <is>
          <t>GRIFERIA - ACC. BAÑO Y COCINA</t>
        </is>
      </c>
      <c r="D832" s="22" t="n">
        <v>56</v>
      </c>
      <c r="E832" s="19" t="n">
        <v>614230.35</v>
      </c>
      <c r="F832" s="19" t="n">
        <v>234665.85</v>
      </c>
      <c r="G832" s="20" t="n">
        <v>0.382049</v>
      </c>
      <c r="H832" t="inlineStr">
        <is>
          <t>B</t>
        </is>
      </c>
      <c r="I832" t="inlineStr">
        <is>
          <t>Medio</t>
        </is>
      </c>
      <c r="J832" s="17" t="inlineStr">
        <is>
          <t>B-Medio</t>
        </is>
      </c>
      <c r="K832" t="inlineStr">
        <is>
          <t>MANTENER</t>
        </is>
      </c>
    </row>
    <row r="833">
      <c r="A833" t="inlineStr">
        <is>
          <t>20140003</t>
        </is>
      </c>
      <c r="B833" t="inlineStr">
        <is>
          <t>ARIS IBIZA BEIGE 46X46 CAJA 1.90M2 BRILLANTE CERAMICA PRIMERA CALIDAD</t>
        </is>
      </c>
      <c r="C833" t="inlineStr">
        <is>
          <t>SIN CATEGORIA</t>
        </is>
      </c>
      <c r="D833" s="22" t="n">
        <v>86</v>
      </c>
      <c r="E833" s="19" t="n">
        <v>613993.73</v>
      </c>
      <c r="F833" s="19" t="n">
        <v>129314.64</v>
      </c>
      <c r="G833" s="20" t="n">
        <v>0.210612</v>
      </c>
      <c r="H833" t="inlineStr">
        <is>
          <t>B</t>
        </is>
      </c>
      <c r="I833" t="inlineStr">
        <is>
          <t>Bajo</t>
        </is>
      </c>
      <c r="J833" s="17" t="inlineStr">
        <is>
          <t>B-Bajo</t>
        </is>
      </c>
      <c r="K833" t="inlineStr">
        <is>
          <t>EVALUAR DESCONTINUAR o subir precio agresivo</t>
        </is>
      </c>
    </row>
    <row r="834">
      <c r="A834" t="inlineStr">
        <is>
          <t>849</t>
        </is>
      </c>
      <c r="B834" t="inlineStr">
        <is>
          <t>PILA ENCHAPADA 1TANQUE 1 BATEA IZQUIERDA 90X70 #12</t>
        </is>
      </c>
      <c r="C834" t="inlineStr">
        <is>
          <t>PILAS</t>
        </is>
      </c>
      <c r="D834" s="22" t="n">
        <v>15</v>
      </c>
      <c r="E834" s="19" t="n">
        <v>611997.13</v>
      </c>
      <c r="F834" s="19" t="n">
        <v>154497.13</v>
      </c>
      <c r="G834" s="20" t="n">
        <v>0.252447</v>
      </c>
      <c r="H834" t="inlineStr">
        <is>
          <t>B</t>
        </is>
      </c>
      <c r="I834" t="inlineStr">
        <is>
          <t>Bajo</t>
        </is>
      </c>
      <c r="J834" s="17" t="inlineStr">
        <is>
          <t>B-Bajo</t>
        </is>
      </c>
      <c r="K834" t="inlineStr">
        <is>
          <t>EVALUAR DESCONTINUAR o subir precio agresivo</t>
        </is>
      </c>
    </row>
    <row r="835">
      <c r="A835" t="inlineStr">
        <is>
          <t>351100300991594</t>
        </is>
      </c>
      <c r="B835" t="inlineStr">
        <is>
          <t>CORNISA LAMINADA MAPLE PROMO TEMPORAL 5.95M</t>
        </is>
      </c>
      <c r="C835" t="inlineStr">
        <is>
          <t>TABLILLA PVC Y CORNISAS</t>
        </is>
      </c>
      <c r="D835" s="22" t="n">
        <v>346</v>
      </c>
      <c r="E835" s="19" t="n">
        <v>610814.16</v>
      </c>
      <c r="F835" s="19" t="n">
        <v>-81185.84</v>
      </c>
      <c r="G835" s="20" t="n">
        <v>-0.132914</v>
      </c>
      <c r="H835" t="inlineStr">
        <is>
          <t>B</t>
        </is>
      </c>
      <c r="I835" t="inlineStr">
        <is>
          <t>Bajo</t>
        </is>
      </c>
      <c r="J835" s="17" t="inlineStr">
        <is>
          <t>B-Bajo</t>
        </is>
      </c>
      <c r="K835" t="inlineStr">
        <is>
          <t>EVALUAR DESCONTINUAR o subir precio agresivo</t>
        </is>
      </c>
    </row>
    <row r="836">
      <c r="A836" t="inlineStr">
        <is>
          <t>60100037</t>
        </is>
      </c>
      <c r="B836" t="inlineStr">
        <is>
          <t>$$ LAMPARA LED 60CM UNDER CABINET CON SENSOR INALAMBRICA 3.5W CCT PIR P29597-13</t>
        </is>
      </c>
      <c r="C836" t="inlineStr">
        <is>
          <t>BOMBILLOS Y LAMPARAS</t>
        </is>
      </c>
      <c r="D836" s="22" t="n">
        <v>50</v>
      </c>
      <c r="E836" s="19" t="n">
        <v>610346.9</v>
      </c>
      <c r="F836" s="19" t="n">
        <v>173796.9</v>
      </c>
      <c r="G836" s="20" t="n">
        <v>0.284751</v>
      </c>
      <c r="H836" t="inlineStr">
        <is>
          <t>B</t>
        </is>
      </c>
      <c r="I836" t="inlineStr">
        <is>
          <t>Bajo</t>
        </is>
      </c>
      <c r="J836" s="17" t="inlineStr">
        <is>
          <t>B-Bajo</t>
        </is>
      </c>
      <c r="K836" t="inlineStr">
        <is>
          <t>EVALUAR DESCONTINUAR o subir precio agresivo</t>
        </is>
      </c>
    </row>
    <row r="837">
      <c r="A837" t="inlineStr">
        <is>
          <t>351100300990525</t>
        </is>
      </c>
      <c r="B837" t="inlineStr">
        <is>
          <t>ENERWIRE CABLE 12 NEGRO POR CAJA PROMO 4634001020100</t>
        </is>
      </c>
      <c r="C837" t="inlineStr">
        <is>
          <t>ACCESORIOS ELECTRICOS Y CABLES</t>
        </is>
      </c>
      <c r="D837" s="22" t="n">
        <v>33</v>
      </c>
      <c r="E837" s="19" t="n">
        <v>610282.74</v>
      </c>
      <c r="F837" s="19" t="n">
        <v>179719.54</v>
      </c>
      <c r="G837" s="20" t="n">
        <v>0.294486</v>
      </c>
      <c r="H837" t="inlineStr">
        <is>
          <t>B</t>
        </is>
      </c>
      <c r="I837" t="inlineStr">
        <is>
          <t>Bajo</t>
        </is>
      </c>
      <c r="J837" s="17" t="inlineStr">
        <is>
          <t>B-Bajo</t>
        </is>
      </c>
      <c r="K837" t="inlineStr">
        <is>
          <t>EVALUAR DESCONTINUAR o subir precio agresivo</t>
        </is>
      </c>
    </row>
    <row r="838">
      <c r="A838" t="inlineStr">
        <is>
          <t>10160011</t>
        </is>
      </c>
      <c r="B838" t="inlineStr">
        <is>
          <t>TUBO IND. CUADRADO 3/4 X 3/4 1.20MM NEGRO</t>
        </is>
      </c>
      <c r="C838" t="inlineStr">
        <is>
          <t>TUBERIA INDUSTRIAL</t>
        </is>
      </c>
      <c r="D838" s="22" t="n">
        <v>219</v>
      </c>
      <c r="E838" s="19" t="n">
        <v>609511.22</v>
      </c>
      <c r="F838" s="19" t="n">
        <v>143644.65</v>
      </c>
      <c r="G838" s="20" t="n">
        <v>0.235672</v>
      </c>
      <c r="H838" t="inlineStr">
        <is>
          <t>B</t>
        </is>
      </c>
      <c r="I838" t="inlineStr">
        <is>
          <t>Bajo</t>
        </is>
      </c>
      <c r="J838" s="17" t="inlineStr">
        <is>
          <t>B-Bajo</t>
        </is>
      </c>
      <c r="K838" t="inlineStr">
        <is>
          <t>EVALUAR DESCONTINUAR o subir precio agresivo</t>
        </is>
      </c>
    </row>
    <row r="839">
      <c r="A839" t="inlineStr">
        <is>
          <t>351100300991641</t>
        </is>
      </c>
      <c r="B839" t="inlineStr">
        <is>
          <t>GRACIELA LAVATORIO BOWL CUADRADO MARMOL BLANCO LX-C110 60000130</t>
        </is>
      </c>
      <c r="C839" t="inlineStr">
        <is>
          <t>LOZA SANITARIA</t>
        </is>
      </c>
      <c r="D839" s="22" t="n">
        <v>17</v>
      </c>
      <c r="E839" s="19" t="n">
        <v>608701.23</v>
      </c>
      <c r="F839" s="19" t="n">
        <v>142231.59</v>
      </c>
      <c r="G839" s="20" t="n">
        <v>0.233664</v>
      </c>
      <c r="H839" t="inlineStr">
        <is>
          <t>B</t>
        </is>
      </c>
      <c r="I839" t="inlineStr">
        <is>
          <t>Bajo</t>
        </is>
      </c>
      <c r="J839" s="17" t="inlineStr">
        <is>
          <t>B-Bajo</t>
        </is>
      </c>
      <c r="K839" t="inlineStr">
        <is>
          <t>EVALUAR DESCONTINUAR o subir precio agresivo</t>
        </is>
      </c>
    </row>
    <row r="840">
      <c r="A840" t="inlineStr">
        <is>
          <t>351100300991624</t>
        </is>
      </c>
      <c r="B840" t="inlineStr">
        <is>
          <t xml:space="preserve">LLAVIN MANIJA NEGRO MATE CON LLAVE EISEN </t>
        </is>
      </c>
      <c r="C840" t="inlineStr">
        <is>
          <t>FERRETERIA GENERAL</t>
        </is>
      </c>
      <c r="D840" s="22" t="n">
        <v>133</v>
      </c>
      <c r="E840" s="19" t="n">
        <v>607883.89</v>
      </c>
      <c r="F840" s="19" t="n">
        <v>224998.85</v>
      </c>
      <c r="G840" s="20" t="n">
        <v>0.370135</v>
      </c>
      <c r="H840" t="inlineStr">
        <is>
          <t>B</t>
        </is>
      </c>
      <c r="I840" t="inlineStr">
        <is>
          <t>Medio</t>
        </is>
      </c>
      <c r="J840" s="17" t="inlineStr">
        <is>
          <t>B-Medio</t>
        </is>
      </c>
      <c r="K840" t="inlineStr">
        <is>
          <t>MANTENER</t>
        </is>
      </c>
    </row>
    <row r="841">
      <c r="A841" t="inlineStr">
        <is>
          <t>5225</t>
        </is>
      </c>
      <c r="B841" t="inlineStr">
        <is>
          <t>CORTA POLICARBONATO RECTANG 1.07 X 1.83 TRANSPARENTE</t>
        </is>
      </c>
      <c r="C841" t="inlineStr">
        <is>
          <t>LAMINAS Y PERFILERIA LIVIANA</t>
        </is>
      </c>
      <c r="D841" s="22" t="n">
        <v>62</v>
      </c>
      <c r="E841" s="19" t="n">
        <v>607860.11</v>
      </c>
      <c r="F841" s="19" t="n">
        <v>293396.75</v>
      </c>
      <c r="G841" s="20" t="n">
        <v>0.482672</v>
      </c>
      <c r="H841" t="inlineStr">
        <is>
          <t>B</t>
        </is>
      </c>
      <c r="I841" t="inlineStr">
        <is>
          <t>Alto</t>
        </is>
      </c>
      <c r="J841" s="17" t="inlineStr">
        <is>
          <t>B-Alto</t>
        </is>
      </c>
      <c r="K841" t="inlineStr">
        <is>
          <t>NICHO RENTABLE — empujar contenido / boletín</t>
        </is>
      </c>
    </row>
    <row r="842">
      <c r="A842" t="inlineStr">
        <is>
          <t>351100300991838</t>
        </is>
      </c>
      <c r="B842" t="inlineStr">
        <is>
          <t>PERFIL ESQUINERO INTERNO NIQUEL  PARA LAMINA PVC 2.5M 3695099990000</t>
        </is>
      </c>
      <c r="C842" t="inlineStr">
        <is>
          <t>IMPORTACION LAMINA PVC, BAMBU, ACC</t>
        </is>
      </c>
      <c r="D842" s="22" t="n">
        <v>218</v>
      </c>
      <c r="E842" s="19" t="n">
        <v>607641.62</v>
      </c>
      <c r="F842" s="19" t="n">
        <v>412504.14</v>
      </c>
      <c r="G842" s="20" t="n">
        <v>0.6788609999999999</v>
      </c>
      <c r="H842" t="inlineStr">
        <is>
          <t>B</t>
        </is>
      </c>
      <c r="I842" t="inlineStr">
        <is>
          <t>Alto</t>
        </is>
      </c>
      <c r="J842" s="17" t="inlineStr">
        <is>
          <t>B-Alto</t>
        </is>
      </c>
      <c r="K842" t="inlineStr">
        <is>
          <t>NICHO RENTABLE — empujar contenido / boletín</t>
        </is>
      </c>
    </row>
    <row r="843">
      <c r="A843" t="inlineStr">
        <is>
          <t>351100300992555</t>
        </is>
      </c>
      <c r="B843" t="inlineStr">
        <is>
          <t>PORCELANATO FLEX BLACK 0.60X1.20 CAJA 1.44M2 2 PIEZAS POR CAJA</t>
        </is>
      </c>
      <c r="C843" t="inlineStr">
        <is>
          <t>SIN CATEGORIA</t>
        </is>
      </c>
      <c r="D843" s="22" t="n">
        <v>56.5</v>
      </c>
      <c r="E843" s="19" t="n">
        <v>606940.38</v>
      </c>
      <c r="F843" s="19" t="n">
        <v>137069.3</v>
      </c>
      <c r="G843" s="20" t="n">
        <v>0.225837</v>
      </c>
      <c r="H843" t="inlineStr">
        <is>
          <t>B</t>
        </is>
      </c>
      <c r="I843" t="inlineStr">
        <is>
          <t>Bajo</t>
        </is>
      </c>
      <c r="J843" s="17" t="inlineStr">
        <is>
          <t>B-Bajo</t>
        </is>
      </c>
      <c r="K843" t="inlineStr">
        <is>
          <t>EVALUAR DESCONTINUAR o subir precio agresivo</t>
        </is>
      </c>
    </row>
    <row r="844">
      <c r="A844" t="inlineStr">
        <is>
          <t>351100300991561</t>
        </is>
      </c>
      <c r="B844" t="inlineStr">
        <is>
          <t>DIAMOND LAVATORIO Y PEDESTAL NEGRO BRILLANTE 196-SB</t>
        </is>
      </c>
      <c r="C844" t="inlineStr">
        <is>
          <t>IMPORTACION LOZA</t>
        </is>
      </c>
      <c r="D844" s="22" t="n">
        <v>18</v>
      </c>
      <c r="E844" s="19" t="n">
        <v>606403.36</v>
      </c>
      <c r="F844" s="19" t="n">
        <v>212505.37</v>
      </c>
      <c r="G844" s="20" t="n">
        <v>0.350436</v>
      </c>
      <c r="H844" t="inlineStr">
        <is>
          <t>B</t>
        </is>
      </c>
      <c r="I844" t="inlineStr">
        <is>
          <t>Medio</t>
        </is>
      </c>
      <c r="J844" s="17" t="inlineStr">
        <is>
          <t>B-Medio</t>
        </is>
      </c>
      <c r="K844" t="inlineStr">
        <is>
          <t>MANTENER</t>
        </is>
      </c>
    </row>
    <row r="845">
      <c r="A845" t="inlineStr">
        <is>
          <t>351100300991237</t>
        </is>
      </c>
      <c r="B845" t="inlineStr">
        <is>
          <t>GATO LLAVIN TRIPLE PASO DERECHO EVOLUTION 4299201029900</t>
        </is>
      </c>
      <c r="C845" t="inlineStr">
        <is>
          <t>FERRETERIA GENERAL</t>
        </is>
      </c>
      <c r="D845" s="22" t="n">
        <v>67</v>
      </c>
      <c r="E845" s="19" t="n">
        <v>606309.12</v>
      </c>
      <c r="F845" s="19" t="n">
        <v>183697.69</v>
      </c>
      <c r="G845" s="20" t="n">
        <v>0.302977</v>
      </c>
      <c r="H845" t="inlineStr">
        <is>
          <t>B</t>
        </is>
      </c>
      <c r="I845" t="inlineStr">
        <is>
          <t>Medio</t>
        </is>
      </c>
      <c r="J845" s="17" t="inlineStr">
        <is>
          <t>B-Medio</t>
        </is>
      </c>
      <c r="K845" t="inlineStr">
        <is>
          <t>MANTENER</t>
        </is>
      </c>
    </row>
    <row r="846">
      <c r="A846" t="inlineStr">
        <is>
          <t>PINT-AN-0011</t>
        </is>
      </c>
      <c r="B846" t="inlineStr">
        <is>
          <t>LANCO ANTI. POLIURETANO ROJO GALON MM95-4</t>
        </is>
      </c>
      <c r="C846" t="inlineStr">
        <is>
          <t>ANTICORROSIVOS Y BASE ACEITE</t>
        </is>
      </c>
      <c r="D846" s="22" t="n">
        <v>38</v>
      </c>
      <c r="E846" s="19" t="n">
        <v>603986.8199999999</v>
      </c>
      <c r="F846" s="19" t="n">
        <v>201694.62</v>
      </c>
      <c r="G846" s="20" t="n">
        <v>0.333939</v>
      </c>
      <c r="H846" t="inlineStr">
        <is>
          <t>B</t>
        </is>
      </c>
      <c r="I846" t="inlineStr">
        <is>
          <t>Medio</t>
        </is>
      </c>
      <c r="J846" s="17" t="inlineStr">
        <is>
          <t>B-Medio</t>
        </is>
      </c>
      <c r="K846" t="inlineStr">
        <is>
          <t>MANTENER</t>
        </is>
      </c>
    </row>
    <row r="847">
      <c r="A847" t="inlineStr">
        <is>
          <t>338</t>
        </is>
      </c>
      <c r="B847" t="inlineStr">
        <is>
          <t>PILA ENCHAPADA MINI IZQUIERDA 65X40   #15</t>
        </is>
      </c>
      <c r="C847" t="inlineStr">
        <is>
          <t>PILAS</t>
        </is>
      </c>
      <c r="D847" s="22" t="n">
        <v>23</v>
      </c>
      <c r="E847" s="19" t="n">
        <v>603256.21</v>
      </c>
      <c r="F847" s="19" t="n">
        <v>154756.21</v>
      </c>
      <c r="G847" s="20" t="n">
        <v>0.256535</v>
      </c>
      <c r="H847" t="inlineStr">
        <is>
          <t>B</t>
        </is>
      </c>
      <c r="I847" t="inlineStr">
        <is>
          <t>Bajo</t>
        </is>
      </c>
      <c r="J847" s="17" t="inlineStr">
        <is>
          <t>B-Bajo</t>
        </is>
      </c>
      <c r="K847" t="inlineStr">
        <is>
          <t>EVALUAR DESCONTINUAR o subir precio agresivo</t>
        </is>
      </c>
    </row>
    <row r="848">
      <c r="A848" t="inlineStr">
        <is>
          <t>351100300992333</t>
        </is>
      </c>
      <c r="B848" t="inlineStr">
        <is>
          <t>PANEL DUCHA MULTIFUNCION PLATA FF-1812</t>
        </is>
      </c>
      <c r="C848" t="inlineStr">
        <is>
          <t>IMPORTACION GRIFERIA</t>
        </is>
      </c>
      <c r="D848" s="22" t="n">
        <v>9</v>
      </c>
      <c r="E848" s="19" t="n">
        <v>601663.72</v>
      </c>
      <c r="F848" s="19" t="n">
        <v>284408.82</v>
      </c>
      <c r="G848" s="20" t="n">
        <v>0.472704</v>
      </c>
      <c r="H848" t="inlineStr">
        <is>
          <t>B</t>
        </is>
      </c>
      <c r="I848" t="inlineStr">
        <is>
          <t>Alto</t>
        </is>
      </c>
      <c r="J848" s="17" t="inlineStr">
        <is>
          <t>B-Alto</t>
        </is>
      </c>
      <c r="K848" t="inlineStr">
        <is>
          <t>NICHO RENTABLE — empujar contenido / boletín</t>
        </is>
      </c>
    </row>
    <row r="849">
      <c r="A849" t="inlineStr">
        <is>
          <t>351100300992286</t>
        </is>
      </c>
      <c r="B849" t="inlineStr">
        <is>
          <t>XL LAMINA NUEVA TEC XL  AZUL GRIS ACABADO SUAVE DE118 1.22 X 2.80M 5MM MATE FIBRA BAMBU CARBON PVC</t>
        </is>
      </c>
      <c r="C849" t="inlineStr">
        <is>
          <t>LAMINA PVC, BAMBU, ACC</t>
        </is>
      </c>
      <c r="D849" s="22" t="n">
        <v>22</v>
      </c>
      <c r="E849" s="19" t="n">
        <v>600730.09</v>
      </c>
      <c r="F849" s="19" t="n">
        <v>165130.09</v>
      </c>
      <c r="G849" s="20" t="n">
        <v>0.274882</v>
      </c>
      <c r="H849" t="inlineStr">
        <is>
          <t>B</t>
        </is>
      </c>
      <c r="I849" t="inlineStr">
        <is>
          <t>Bajo</t>
        </is>
      </c>
      <c r="J849" s="17" t="inlineStr">
        <is>
          <t>B-Bajo</t>
        </is>
      </c>
      <c r="K849" t="inlineStr">
        <is>
          <t>EVALUAR DESCONTINUAR o subir precio agresivo</t>
        </is>
      </c>
    </row>
    <row r="850">
      <c r="A850" t="inlineStr">
        <is>
          <t>33</t>
        </is>
      </c>
      <c r="B850" t="inlineStr">
        <is>
          <t>FRAGUA AAA CAFE OSCURO</t>
        </is>
      </c>
      <c r="C850" t="inlineStr">
        <is>
          <t>CERAMICAS, AZULEJOS, PORCELANATOS</t>
        </is>
      </c>
      <c r="D850" s="22" t="n">
        <v>504</v>
      </c>
      <c r="E850" s="19" t="n">
        <v>599619.9300000001</v>
      </c>
      <c r="F850" s="19" t="n">
        <v>198435.93</v>
      </c>
      <c r="G850" s="20" t="n">
        <v>0.330936</v>
      </c>
      <c r="H850" t="inlineStr">
        <is>
          <t>B</t>
        </is>
      </c>
      <c r="I850" t="inlineStr">
        <is>
          <t>Medio</t>
        </is>
      </c>
      <c r="J850" s="17" t="inlineStr">
        <is>
          <t>B-Medio</t>
        </is>
      </c>
      <c r="K850" t="inlineStr">
        <is>
          <t>MANTENER</t>
        </is>
      </c>
    </row>
    <row r="851">
      <c r="A851" t="inlineStr">
        <is>
          <t>351100300991727</t>
        </is>
      </c>
      <c r="B851" t="inlineStr">
        <is>
          <t xml:space="preserve">DIAMOND ZT-HK-M5006 ESPEJO LED DE PIE 50X150CM </t>
        </is>
      </c>
      <c r="C851" t="inlineStr">
        <is>
          <t>IMPORTACION LOZA</t>
        </is>
      </c>
      <c r="D851" s="22" t="n">
        <v>9</v>
      </c>
      <c r="E851" s="19" t="n">
        <v>596841.5699999999</v>
      </c>
      <c r="F851" s="19" t="n">
        <v>295067.74</v>
      </c>
      <c r="G851" s="20" t="n">
        <v>0.494382</v>
      </c>
      <c r="H851" t="inlineStr">
        <is>
          <t>B</t>
        </is>
      </c>
      <c r="I851" t="inlineStr">
        <is>
          <t>Alto</t>
        </is>
      </c>
      <c r="J851" s="17" t="inlineStr">
        <is>
          <t>B-Alto</t>
        </is>
      </c>
      <c r="K851" t="inlineStr">
        <is>
          <t>NICHO RENTABLE — empujar contenido / boletín</t>
        </is>
      </c>
    </row>
    <row r="852">
      <c r="A852" t="inlineStr">
        <is>
          <t>10140042</t>
        </is>
      </c>
      <c r="B852" t="inlineStr">
        <is>
          <t>TUBO ESTRUCT. RECTANGULAR 4X6 2.38MM NEGRO</t>
        </is>
      </c>
      <c r="C852" t="inlineStr">
        <is>
          <t>TUBERIA ESTRUCTURAL</t>
        </is>
      </c>
      <c r="D852" s="22" t="n">
        <v>19</v>
      </c>
      <c r="E852" s="19" t="n">
        <v>596633.71</v>
      </c>
      <c r="F852" s="19" t="n">
        <v>100973.11</v>
      </c>
      <c r="G852" s="20" t="n">
        <v>0.169238</v>
      </c>
      <c r="H852" t="inlineStr">
        <is>
          <t>B</t>
        </is>
      </c>
      <c r="I852" t="inlineStr">
        <is>
          <t>Bajo</t>
        </is>
      </c>
      <c r="J852" s="17" t="inlineStr">
        <is>
          <t>B-Bajo</t>
        </is>
      </c>
      <c r="K852" t="inlineStr">
        <is>
          <t>EVALUAR DESCONTINUAR o subir precio agresivo</t>
        </is>
      </c>
    </row>
    <row r="853">
      <c r="A853" t="inlineStr">
        <is>
          <t>351100300991382</t>
        </is>
      </c>
      <c r="B853" t="inlineStr">
        <is>
          <t>METALES CACHERA LAVATORIO NEGRA MONOCOMANDO BLU-0010</t>
        </is>
      </c>
      <c r="C853" t="inlineStr">
        <is>
          <t>GRIFERIA - ACC. BAÑO Y COCINA</t>
        </is>
      </c>
      <c r="D853" s="22" t="n">
        <v>36</v>
      </c>
      <c r="E853" s="19" t="n">
        <v>596513.3199999999</v>
      </c>
      <c r="F853" s="19" t="n">
        <v>163699.72</v>
      </c>
      <c r="G853" s="20" t="n">
        <v>0.274428</v>
      </c>
      <c r="H853" t="inlineStr">
        <is>
          <t>B</t>
        </is>
      </c>
      <c r="I853" t="inlineStr">
        <is>
          <t>Bajo</t>
        </is>
      </c>
      <c r="J853" s="17" t="inlineStr">
        <is>
          <t>B-Bajo</t>
        </is>
      </c>
      <c r="K853" t="inlineStr">
        <is>
          <t>EVALUAR DESCONTINUAR o subir precio agresivo</t>
        </is>
      </c>
    </row>
    <row r="854">
      <c r="A854" t="inlineStr">
        <is>
          <t>72587</t>
        </is>
      </c>
      <c r="B854" t="inlineStr">
        <is>
          <t>GRACIELA /. BRASS PLUMBER LLAVE EMPOTRAR LARGA 441H</t>
        </is>
      </c>
      <c r="C854" t="inlineStr">
        <is>
          <t>GRIFERIA - ACC. BAÑO Y COCINA</t>
        </is>
      </c>
      <c r="D854" s="22" t="n">
        <v>64</v>
      </c>
      <c r="E854" s="19" t="n">
        <v>596369.87</v>
      </c>
      <c r="F854" s="19" t="n">
        <v>258364.07</v>
      </c>
      <c r="G854" s="20" t="n">
        <v>0.433228</v>
      </c>
      <c r="H854" t="inlineStr">
        <is>
          <t>B</t>
        </is>
      </c>
      <c r="I854" t="inlineStr">
        <is>
          <t>Medio</t>
        </is>
      </c>
      <c r="J854" s="17" t="inlineStr">
        <is>
          <t>B-Medio</t>
        </is>
      </c>
      <c r="K854" t="inlineStr">
        <is>
          <t>MANTENER</t>
        </is>
      </c>
    </row>
    <row r="855">
      <c r="A855" t="inlineStr">
        <is>
          <t>351100300992543</t>
        </is>
      </c>
      <c r="B855" t="inlineStr">
        <is>
          <t>BOSCH TALADRO INALAMB 1/2 18V 2 BATERIAS + CARGADOR GSB 183-LI</t>
        </is>
      </c>
      <c r="C855" t="inlineStr">
        <is>
          <t>TALADROS</t>
        </is>
      </c>
      <c r="D855" s="22" t="n">
        <v>16</v>
      </c>
      <c r="E855" s="19" t="n">
        <v>595413</v>
      </c>
      <c r="F855" s="19" t="n">
        <v>38493</v>
      </c>
      <c r="G855" s="20" t="n">
        <v>0.064649</v>
      </c>
      <c r="H855" t="inlineStr">
        <is>
          <t>B</t>
        </is>
      </c>
      <c r="I855" t="inlineStr">
        <is>
          <t>Bajo</t>
        </is>
      </c>
      <c r="J855" s="17" t="inlineStr">
        <is>
          <t>B-Bajo</t>
        </is>
      </c>
      <c r="K855" t="inlineStr">
        <is>
          <t>EVALUAR DESCONTINUAR o subir precio agresivo</t>
        </is>
      </c>
    </row>
    <row r="856">
      <c r="A856" t="inlineStr">
        <is>
          <t>351100300992790</t>
        </is>
      </c>
      <c r="B856" t="inlineStr">
        <is>
          <t>PIEDRA P.U. ARCILLA 60X120CM  USO INTERIOR EXTERIOR</t>
        </is>
      </c>
      <c r="C856" t="inlineStr">
        <is>
          <t>SIDING EXTERIOR WPC</t>
        </is>
      </c>
      <c r="D856" s="22" t="n">
        <v>62</v>
      </c>
      <c r="E856" s="19" t="n">
        <v>595352.21</v>
      </c>
      <c r="F856" s="19" t="n">
        <v>204947.51</v>
      </c>
      <c r="G856" s="20" t="n">
        <v>0.344246</v>
      </c>
      <c r="H856" t="inlineStr">
        <is>
          <t>B</t>
        </is>
      </c>
      <c r="I856" t="inlineStr">
        <is>
          <t>Medio</t>
        </is>
      </c>
      <c r="J856" s="17" t="inlineStr">
        <is>
          <t>B-Medio</t>
        </is>
      </c>
      <c r="K856" t="inlineStr">
        <is>
          <t>MANTENER</t>
        </is>
      </c>
    </row>
    <row r="857">
      <c r="A857" t="inlineStr">
        <is>
          <t>351100300992391</t>
        </is>
      </c>
      <c r="B857" t="inlineStr">
        <is>
          <t>TOTAL TALADRO INALAMB 3/8 12V 20NM 600RPM UTDLI1211 UTDLI1218</t>
        </is>
      </c>
      <c r="C857" t="inlineStr">
        <is>
          <t>TALADROS</t>
        </is>
      </c>
      <c r="D857" s="22" t="n">
        <v>35</v>
      </c>
      <c r="E857" s="19" t="n">
        <v>594583.89</v>
      </c>
      <c r="F857" s="19" t="n">
        <v>160969.71</v>
      </c>
      <c r="G857" s="20" t="n">
        <v>0.270727</v>
      </c>
      <c r="H857" t="inlineStr">
        <is>
          <t>B</t>
        </is>
      </c>
      <c r="I857" t="inlineStr">
        <is>
          <t>Bajo</t>
        </is>
      </c>
      <c r="J857" s="17" t="inlineStr">
        <is>
          <t>B-Bajo</t>
        </is>
      </c>
      <c r="K857" t="inlineStr">
        <is>
          <t>EVALUAR DESCONTINUAR o subir precio agresivo</t>
        </is>
      </c>
    </row>
    <row r="858">
      <c r="A858" t="inlineStr">
        <is>
          <t>10160004</t>
        </is>
      </c>
      <c r="B858" t="inlineStr">
        <is>
          <t>TUBO IND. CUADRADO 11/2X11/2 1.20MM GALVANIZADO</t>
        </is>
      </c>
      <c r="C858" t="inlineStr">
        <is>
          <t>TUBERIA INDUSTRIAL</t>
        </is>
      </c>
      <c r="D858" s="22" t="n">
        <v>106</v>
      </c>
      <c r="E858" s="19" t="n">
        <v>594267.54</v>
      </c>
      <c r="F858" s="19" t="n">
        <v>102718.44</v>
      </c>
      <c r="G858" s="20" t="n">
        <v>0.172849</v>
      </c>
      <c r="H858" t="inlineStr">
        <is>
          <t>B</t>
        </is>
      </c>
      <c r="I858" t="inlineStr">
        <is>
          <t>Bajo</t>
        </is>
      </c>
      <c r="J858" s="17" t="inlineStr">
        <is>
          <t>B-Bajo</t>
        </is>
      </c>
      <c r="K858" t="inlineStr">
        <is>
          <t>EVALUAR DESCONTINUAR o subir precio agresivo</t>
        </is>
      </c>
    </row>
    <row r="859">
      <c r="A859" t="inlineStr">
        <is>
          <t>PINT-AN-0031</t>
        </is>
      </c>
      <c r="B859" t="inlineStr">
        <is>
          <t>LANCO ANTICORROSIVO IND VERDE CUBETA AC3439-2</t>
        </is>
      </c>
      <c r="C859" t="inlineStr">
        <is>
          <t>ANTICORROSIVOS Y BASE ACEITE</t>
        </is>
      </c>
      <c r="D859" s="22" t="n">
        <v>9</v>
      </c>
      <c r="E859" s="19" t="n">
        <v>593628.3199999999</v>
      </c>
      <c r="F859" s="19" t="n">
        <v>184302.62</v>
      </c>
      <c r="G859" s="20" t="n">
        <v>0.310468</v>
      </c>
      <c r="H859" t="inlineStr">
        <is>
          <t>B</t>
        </is>
      </c>
      <c r="I859" t="inlineStr">
        <is>
          <t>Medio</t>
        </is>
      </c>
      <c r="J859" s="17" t="inlineStr">
        <is>
          <t>B-Medio</t>
        </is>
      </c>
      <c r="K859" t="inlineStr">
        <is>
          <t>MANTENER</t>
        </is>
      </c>
    </row>
    <row r="860">
      <c r="A860" t="inlineStr">
        <is>
          <t>351100300992207</t>
        </is>
      </c>
      <c r="B860" t="inlineStr">
        <is>
          <t>DUCHA BAÑO FF1102 EXPUESTA COLOR CROMADA FANG</t>
        </is>
      </c>
      <c r="C860" t="inlineStr">
        <is>
          <t>IMPORTACION GRIFERIA</t>
        </is>
      </c>
      <c r="D860" s="22" t="n">
        <v>9</v>
      </c>
      <c r="E860" s="19" t="n">
        <v>592699.12</v>
      </c>
      <c r="F860" s="19" t="n">
        <v>403224.94</v>
      </c>
      <c r="G860" s="20" t="n">
        <v>0.6803199999999999</v>
      </c>
      <c r="H860" t="inlineStr">
        <is>
          <t>B</t>
        </is>
      </c>
      <c r="I860" t="inlineStr">
        <is>
          <t>Alto</t>
        </is>
      </c>
      <c r="J860" s="17" t="inlineStr">
        <is>
          <t>B-Alto</t>
        </is>
      </c>
      <c r="K860" t="inlineStr">
        <is>
          <t>NICHO RENTABLE — empujar contenido / boletín</t>
        </is>
      </c>
    </row>
    <row r="861">
      <c r="A861" t="inlineStr">
        <is>
          <t>10100</t>
        </is>
      </c>
      <c r="B861" t="inlineStr">
        <is>
          <t>RODAPIE CANET CAFE OSCURO 2.40 MTS 6.5cm</t>
        </is>
      </c>
      <c r="C861" t="inlineStr">
        <is>
          <t>FERRETERIA GENERAL</t>
        </is>
      </c>
      <c r="D861" s="22" t="n">
        <v>142</v>
      </c>
      <c r="E861" s="19" t="n">
        <v>592088.05</v>
      </c>
      <c r="F861" s="19" t="n">
        <v>163523.77</v>
      </c>
      <c r="G861" s="20" t="n">
        <v>0.276182</v>
      </c>
      <c r="H861" t="inlineStr">
        <is>
          <t>B</t>
        </is>
      </c>
      <c r="I861" t="inlineStr">
        <is>
          <t>Bajo</t>
        </is>
      </c>
      <c r="J861" s="17" t="inlineStr">
        <is>
          <t>B-Bajo</t>
        </is>
      </c>
      <c r="K861" t="inlineStr">
        <is>
          <t>EVALUAR DESCONTINUAR o subir precio agresivo</t>
        </is>
      </c>
    </row>
    <row r="862">
      <c r="A862" t="inlineStr">
        <is>
          <t>107</t>
        </is>
      </c>
      <c r="B862" t="inlineStr">
        <is>
          <t>CABLE 12 NEGRO POR METRO</t>
        </is>
      </c>
      <c r="C862" t="inlineStr">
        <is>
          <t>ACCESORIOS ELECTRICOS Y CABLES</t>
        </is>
      </c>
      <c r="D862" s="22" t="n">
        <v>1878</v>
      </c>
      <c r="E862" s="19" t="n">
        <v>589990.73</v>
      </c>
      <c r="F862" s="19" t="n">
        <v>159974.71</v>
      </c>
      <c r="G862" s="20" t="n">
        <v>0.271148</v>
      </c>
      <c r="H862" t="inlineStr">
        <is>
          <t>B</t>
        </is>
      </c>
      <c r="I862" t="inlineStr">
        <is>
          <t>Bajo</t>
        </is>
      </c>
      <c r="J862" s="17" t="inlineStr">
        <is>
          <t>B-Bajo</t>
        </is>
      </c>
      <c r="K862" t="inlineStr">
        <is>
          <t>EVALUAR DESCONTINUAR o subir precio agresivo</t>
        </is>
      </c>
    </row>
    <row r="863">
      <c r="A863" t="inlineStr">
        <is>
          <t>7747</t>
        </is>
      </c>
      <c r="B863" t="inlineStr">
        <is>
          <t>CAJA CLAVO IMPACTO 1</t>
        </is>
      </c>
      <c r="C863" t="inlineStr">
        <is>
          <t>FERRETERIA GENERAL</t>
        </is>
      </c>
      <c r="D863" s="22" t="n">
        <v>259</v>
      </c>
      <c r="E863" s="19" t="n">
        <v>589095.55</v>
      </c>
      <c r="F863" s="19" t="n">
        <v>332685.55</v>
      </c>
      <c r="G863" s="20" t="n">
        <v>0.56474</v>
      </c>
      <c r="H863" t="inlineStr">
        <is>
          <t>B</t>
        </is>
      </c>
      <c r="I863" t="inlineStr">
        <is>
          <t>Alto</t>
        </is>
      </c>
      <c r="J863" s="17" t="inlineStr">
        <is>
          <t>B-Alto</t>
        </is>
      </c>
      <c r="K863" t="inlineStr">
        <is>
          <t>NICHO RENTABLE — empujar contenido / boletín</t>
        </is>
      </c>
    </row>
    <row r="864">
      <c r="A864" t="inlineStr">
        <is>
          <t>351100300991238</t>
        </is>
      </c>
      <c r="B864" t="inlineStr">
        <is>
          <t>GATO LLAVIN TRIPLE PASO IZQUIERDO EVOLUTION</t>
        </is>
      </c>
      <c r="C864" t="inlineStr">
        <is>
          <t>FERRETERIA GENERAL</t>
        </is>
      </c>
      <c r="D864" s="22" t="n">
        <v>63</v>
      </c>
      <c r="E864" s="19" t="n">
        <v>588821.1</v>
      </c>
      <c r="F864" s="19" t="n">
        <v>183413.96</v>
      </c>
      <c r="G864" s="20" t="n">
        <v>0.311494</v>
      </c>
      <c r="H864" t="inlineStr">
        <is>
          <t>B</t>
        </is>
      </c>
      <c r="I864" t="inlineStr">
        <is>
          <t>Medio</t>
        </is>
      </c>
      <c r="J864" s="17" t="inlineStr">
        <is>
          <t>B-Medio</t>
        </is>
      </c>
      <c r="K864" t="inlineStr">
        <is>
          <t>MANTENER</t>
        </is>
      </c>
    </row>
    <row r="865">
      <c r="A865" t="inlineStr">
        <is>
          <t>351100300992655</t>
        </is>
      </c>
      <c r="B865" t="inlineStr">
        <is>
          <t>SEGUNDA CACHERA FANG ALTA LAVATORIO DORADO FF-6104G</t>
        </is>
      </c>
      <c r="C865" t="inlineStr">
        <is>
          <t>IMPORTACION GRIFERIA</t>
        </is>
      </c>
      <c r="D865" s="22" t="n">
        <v>29</v>
      </c>
      <c r="E865" s="19" t="n">
        <v>588544.78</v>
      </c>
      <c r="F865" s="19" t="n">
        <v>203329.56</v>
      </c>
      <c r="G865" s="20" t="n">
        <v>0.345478</v>
      </c>
      <c r="H865" t="inlineStr">
        <is>
          <t>B</t>
        </is>
      </c>
      <c r="I865" t="inlineStr">
        <is>
          <t>Medio</t>
        </is>
      </c>
      <c r="J865" s="17" t="inlineStr">
        <is>
          <t>B-Medio</t>
        </is>
      </c>
      <c r="K865" t="inlineStr">
        <is>
          <t>MANTENER</t>
        </is>
      </c>
    </row>
    <row r="866">
      <c r="A866" t="inlineStr">
        <is>
          <t>351100300992180</t>
        </is>
      </c>
      <c r="B866" t="inlineStr">
        <is>
          <t>$$ ABANICO NEGRO DE TECHO PARA SOCKET E27 CON LUZ LED 20 PULG VENTILADOR</t>
        </is>
      </c>
      <c r="C866" t="inlineStr">
        <is>
          <t>ACCESORIOS ELECTRICOS Y CABLES</t>
        </is>
      </c>
      <c r="D866" s="22" t="n">
        <v>40</v>
      </c>
      <c r="E866" s="19" t="n">
        <v>587100</v>
      </c>
      <c r="F866" s="19" t="n">
        <v>207100</v>
      </c>
      <c r="G866" s="20" t="n">
        <v>0.352751</v>
      </c>
      <c r="H866" t="inlineStr">
        <is>
          <t>B</t>
        </is>
      </c>
      <c r="I866" t="inlineStr">
        <is>
          <t>Medio</t>
        </is>
      </c>
      <c r="J866" s="17" t="inlineStr">
        <is>
          <t>B-Medio</t>
        </is>
      </c>
      <c r="K866" t="inlineStr">
        <is>
          <t>MANTENER</t>
        </is>
      </c>
    </row>
    <row r="867">
      <c r="A867" t="inlineStr">
        <is>
          <t>6583</t>
        </is>
      </c>
      <c r="B867" t="inlineStr">
        <is>
          <t>THINNER CORRIENTE LITRO</t>
        </is>
      </c>
      <c r="C867" t="inlineStr">
        <is>
          <t>PINTURAS Y SELLADORES</t>
        </is>
      </c>
      <c r="D867" s="22" t="n">
        <v>319</v>
      </c>
      <c r="E867" s="19" t="n">
        <v>586816.1800000001</v>
      </c>
      <c r="F867" s="19" t="n">
        <v>185905.48</v>
      </c>
      <c r="G867" s="20" t="n">
        <v>0.316804</v>
      </c>
      <c r="H867" t="inlineStr">
        <is>
          <t>B</t>
        </is>
      </c>
      <c r="I867" t="inlineStr">
        <is>
          <t>Medio</t>
        </is>
      </c>
      <c r="J867" s="17" t="inlineStr">
        <is>
          <t>B-Medio</t>
        </is>
      </c>
      <c r="K867" t="inlineStr">
        <is>
          <t>MANTENER</t>
        </is>
      </c>
    </row>
    <row r="868">
      <c r="A868" t="inlineStr">
        <is>
          <t>14100040</t>
        </is>
      </c>
      <c r="B868" t="inlineStr">
        <is>
          <t>PUERTA PLEGABLE BLANCA FINLANDIA TIVOLI  91 X 210 CM</t>
        </is>
      </c>
      <c r="C868" t="inlineStr">
        <is>
          <t>PUERTAS</t>
        </is>
      </c>
      <c r="D868" s="22" t="n">
        <v>41</v>
      </c>
      <c r="E868" s="19" t="n">
        <v>585281.47</v>
      </c>
      <c r="F868" s="19" t="n">
        <v>163104.47</v>
      </c>
      <c r="G868" s="20" t="n">
        <v>0.278677</v>
      </c>
      <c r="H868" t="inlineStr">
        <is>
          <t>B</t>
        </is>
      </c>
      <c r="I868" t="inlineStr">
        <is>
          <t>Bajo</t>
        </is>
      </c>
      <c r="J868" s="17" t="inlineStr">
        <is>
          <t>B-Bajo</t>
        </is>
      </c>
      <c r="K868" t="inlineStr">
        <is>
          <t>EVALUAR DESCONTINUAR o subir precio agresivo</t>
        </is>
      </c>
    </row>
    <row r="869">
      <c r="A869" t="inlineStr">
        <is>
          <t>351100300990813</t>
        </is>
      </c>
      <c r="B869" t="inlineStr">
        <is>
          <t>EXTRACTOR COCINA 50CM NEGRO PARED CAME-50M</t>
        </is>
      </c>
      <c r="C869" t="inlineStr">
        <is>
          <t>HERRAMIENTA ELECTRICA</t>
        </is>
      </c>
      <c r="D869" s="22" t="n">
        <v>19</v>
      </c>
      <c r="E869" s="19" t="n">
        <v>584159.29</v>
      </c>
      <c r="F869" s="19" t="n">
        <v>172217.29</v>
      </c>
      <c r="G869" s="20" t="n">
        <v>0.294812</v>
      </c>
      <c r="H869" t="inlineStr">
        <is>
          <t>B</t>
        </is>
      </c>
      <c r="I869" t="inlineStr">
        <is>
          <t>Bajo</t>
        </is>
      </c>
      <c r="J869" s="17" t="inlineStr">
        <is>
          <t>B-Bajo</t>
        </is>
      </c>
      <c r="K869" t="inlineStr">
        <is>
          <t>EVALUAR DESCONTINUAR o subir precio agresivo</t>
        </is>
      </c>
    </row>
    <row r="870">
      <c r="A870" t="inlineStr">
        <is>
          <t>PINT-PA-0005</t>
        </is>
      </c>
      <c r="B870" t="inlineStr">
        <is>
          <t xml:space="preserve">CORONA DURA GRIS ARTICO OFERTA CUBETA </t>
        </is>
      </c>
      <c r="C870" t="inlineStr">
        <is>
          <t>PINTURA ACRILICA</t>
        </is>
      </c>
      <c r="D870" s="22" t="n">
        <v>33</v>
      </c>
      <c r="E870" s="19" t="n">
        <v>584015.5699999999</v>
      </c>
      <c r="F870" s="19" t="n">
        <v>211271.57</v>
      </c>
      <c r="G870" s="20" t="n">
        <v>0.361757</v>
      </c>
      <c r="H870" t="inlineStr">
        <is>
          <t>B</t>
        </is>
      </c>
      <c r="I870" t="inlineStr">
        <is>
          <t>Medio</t>
        </is>
      </c>
      <c r="J870" s="17" t="inlineStr">
        <is>
          <t>B-Medio</t>
        </is>
      </c>
      <c r="K870" t="inlineStr">
        <is>
          <t>MANTENER</t>
        </is>
      </c>
    </row>
    <row r="871">
      <c r="A871" t="inlineStr">
        <is>
          <t>351100300991600</t>
        </is>
      </c>
      <c r="B871" t="inlineStr">
        <is>
          <t>PANEL ACANALADO DE005 DARK WOOD BIG SUPER ANCHO 19.5CM X 2.90M WALL PANEL</t>
        </is>
      </c>
      <c r="C871" t="inlineStr">
        <is>
          <t>PANEL ACANALADO INTERIOR</t>
        </is>
      </c>
      <c r="D871" s="22" t="n">
        <v>88</v>
      </c>
      <c r="E871" s="19" t="n">
        <v>581723.1</v>
      </c>
      <c r="F871" s="19" t="n">
        <v>150330.94</v>
      </c>
      <c r="G871" s="20" t="n">
        <v>0.258424</v>
      </c>
      <c r="H871" t="inlineStr">
        <is>
          <t>B</t>
        </is>
      </c>
      <c r="I871" t="inlineStr">
        <is>
          <t>Bajo</t>
        </is>
      </c>
      <c r="J871" s="17" t="inlineStr">
        <is>
          <t>B-Bajo</t>
        </is>
      </c>
      <c r="K871" t="inlineStr">
        <is>
          <t>EVALUAR DESCONTINUAR o subir precio agresivo</t>
        </is>
      </c>
    </row>
    <row r="872">
      <c r="A872" t="inlineStr">
        <is>
          <t>PINT-PA-0094</t>
        </is>
      </c>
      <c r="B872" t="inlineStr">
        <is>
          <t>SUPRA SATIN BLANCO GALON VA3680-4</t>
        </is>
      </c>
      <c r="C872" t="inlineStr">
        <is>
          <t>PINTURA ACRILICA</t>
        </is>
      </c>
      <c r="D872" s="22" t="n">
        <v>48</v>
      </c>
      <c r="E872" s="19" t="n">
        <v>580759.34</v>
      </c>
      <c r="F872" s="19" t="n">
        <v>188794.34</v>
      </c>
      <c r="G872" s="20" t="n">
        <v>0.325082</v>
      </c>
      <c r="H872" t="inlineStr">
        <is>
          <t>B</t>
        </is>
      </c>
      <c r="I872" t="inlineStr">
        <is>
          <t>Medio</t>
        </is>
      </c>
      <c r="J872" s="17" t="inlineStr">
        <is>
          <t>B-Medio</t>
        </is>
      </c>
      <c r="K872" t="inlineStr">
        <is>
          <t>MANTENER</t>
        </is>
      </c>
    </row>
    <row r="873">
      <c r="A873" t="inlineStr">
        <is>
          <t>351100300992423</t>
        </is>
      </c>
      <c r="B873" t="inlineStr">
        <is>
          <t>AQUA BLUE LLAVE FREGADERO CUELLO FLEXIBLE P-11551</t>
        </is>
      </c>
      <c r="C873" t="inlineStr">
        <is>
          <t>IMPORTACION GRIFERIA</t>
        </is>
      </c>
      <c r="D873" s="22" t="n">
        <v>67</v>
      </c>
      <c r="E873" s="19" t="n">
        <v>580176.99</v>
      </c>
      <c r="F873" s="19" t="n">
        <v>339120.58</v>
      </c>
      <c r="G873" s="20" t="n">
        <v>0.584512</v>
      </c>
      <c r="H873" t="inlineStr">
        <is>
          <t>B</t>
        </is>
      </c>
      <c r="I873" t="inlineStr">
        <is>
          <t>Alto</t>
        </is>
      </c>
      <c r="J873" s="17" t="inlineStr">
        <is>
          <t>B-Alto</t>
        </is>
      </c>
      <c r="K873" t="inlineStr">
        <is>
          <t>NICHO RENTABLE — empujar contenido / boletín</t>
        </is>
      </c>
    </row>
    <row r="874">
      <c r="A874" t="inlineStr">
        <is>
          <t>351100300991986</t>
        </is>
      </c>
      <c r="B874" t="inlineStr">
        <is>
          <t>ONESTO / STECK BREAK 2X100 CON CAJA EXTERIOR IP65</t>
        </is>
      </c>
      <c r="C874" t="inlineStr">
        <is>
          <t>ACCESORIOS ELECTRICOS Y CABLES</t>
        </is>
      </c>
      <c r="D874" s="22" t="n">
        <v>27</v>
      </c>
      <c r="E874" s="19" t="n">
        <v>580005.28</v>
      </c>
      <c r="F874" s="19" t="n">
        <v>163075.37</v>
      </c>
      <c r="G874" s="20" t="n">
        <v>0.281162</v>
      </c>
      <c r="H874" t="inlineStr">
        <is>
          <t>B</t>
        </is>
      </c>
      <c r="I874" t="inlineStr">
        <is>
          <t>Bajo</t>
        </is>
      </c>
      <c r="J874" s="17" t="inlineStr">
        <is>
          <t>B-Bajo</t>
        </is>
      </c>
      <c r="K874" t="inlineStr">
        <is>
          <t>EVALUAR DESCONTINUAR o subir precio agresivo</t>
        </is>
      </c>
    </row>
    <row r="875">
      <c r="A875" t="inlineStr">
        <is>
          <t>351100300992293</t>
        </is>
      </c>
      <c r="B875" t="inlineStr">
        <is>
          <t>LAMINA NUEVA TEC XL CUERO GRIS 1.22X2.80 5MM DE155 MATE FIBRA BAMBU CARBON PVC IMITACION CUERO</t>
        </is>
      </c>
      <c r="C875" t="inlineStr">
        <is>
          <t>LAMINA PVC, BAMBU, ACC</t>
        </is>
      </c>
      <c r="D875" s="22" t="n">
        <v>28</v>
      </c>
      <c r="E875" s="19" t="n">
        <v>576570.8</v>
      </c>
      <c r="F875" s="19" t="n">
        <v>150970.8</v>
      </c>
      <c r="G875" s="20" t="n">
        <v>0.261843</v>
      </c>
      <c r="H875" t="inlineStr">
        <is>
          <t>B</t>
        </is>
      </c>
      <c r="I875" t="inlineStr">
        <is>
          <t>Bajo</t>
        </is>
      </c>
      <c r="J875" s="17" t="inlineStr">
        <is>
          <t>B-Bajo</t>
        </is>
      </c>
      <c r="K875" t="inlineStr">
        <is>
          <t>EVALUAR DESCONTINUAR o subir precio agresivo</t>
        </is>
      </c>
    </row>
    <row r="876">
      <c r="A876" t="inlineStr">
        <is>
          <t>351100300992886</t>
        </is>
      </c>
      <c r="B876" t="inlineStr">
        <is>
          <t>ALTIVA TOMA DOBLE 9009-BK NEGRO EAGLE</t>
        </is>
      </c>
      <c r="C876" t="inlineStr">
        <is>
          <t>ACCESORIOS ELECTRICOS Y CABLES</t>
        </is>
      </c>
      <c r="D876" s="22" t="n">
        <v>218</v>
      </c>
      <c r="E876" s="19" t="n">
        <v>576212.39</v>
      </c>
      <c r="F876" s="19" t="n">
        <v>216997.22</v>
      </c>
      <c r="G876" s="20" t="n">
        <v>0.376592</v>
      </c>
      <c r="H876" t="inlineStr">
        <is>
          <t>B</t>
        </is>
      </c>
      <c r="I876" t="inlineStr">
        <is>
          <t>Medio</t>
        </is>
      </c>
      <c r="J876" s="17" t="inlineStr">
        <is>
          <t>B-Medio</t>
        </is>
      </c>
      <c r="K876" t="inlineStr">
        <is>
          <t>MANTENER</t>
        </is>
      </c>
    </row>
    <row r="877">
      <c r="A877" t="inlineStr">
        <is>
          <t>7426</t>
        </is>
      </c>
      <c r="B877" t="inlineStr">
        <is>
          <t>DURETAN NEGRO 300 ML</t>
        </is>
      </c>
      <c r="C877" t="inlineStr">
        <is>
          <t>PINTURAS Y SELLADORES</t>
        </is>
      </c>
      <c r="D877" s="22" t="n">
        <v>112</v>
      </c>
      <c r="E877" s="19" t="n">
        <v>575565.95</v>
      </c>
      <c r="F877" s="19" t="n">
        <v>150145.15</v>
      </c>
      <c r="G877" s="20" t="n">
        <v>0.260865</v>
      </c>
      <c r="H877" t="inlineStr">
        <is>
          <t>B</t>
        </is>
      </c>
      <c r="I877" t="inlineStr">
        <is>
          <t>Bajo</t>
        </is>
      </c>
      <c r="J877" s="17" t="inlineStr">
        <is>
          <t>B-Bajo</t>
        </is>
      </c>
      <c r="K877" t="inlineStr">
        <is>
          <t>EVALUAR DESCONTINUAR o subir precio agresivo</t>
        </is>
      </c>
    </row>
    <row r="878">
      <c r="A878" t="inlineStr">
        <is>
          <t>351100300992646</t>
        </is>
      </c>
      <c r="B878" t="inlineStr">
        <is>
          <t>CIELO COMBO MUEBLE BLANCO + LAVATORIO + GRIFERIA + DESAGUE 45CM X 45 CM X 78CM</t>
        </is>
      </c>
      <c r="C878" t="inlineStr">
        <is>
          <t>LOZA SANITARIA</t>
        </is>
      </c>
      <c r="D878" s="22" t="n">
        <v>9</v>
      </c>
      <c r="E878" s="19" t="n">
        <v>573451.33</v>
      </c>
      <c r="F878" s="19" t="n">
        <v>129958.33</v>
      </c>
      <c r="G878" s="20" t="n">
        <v>0.226625</v>
      </c>
      <c r="H878" t="inlineStr">
        <is>
          <t>B</t>
        </is>
      </c>
      <c r="I878" t="inlineStr">
        <is>
          <t>Bajo</t>
        </is>
      </c>
      <c r="J878" s="17" t="inlineStr">
        <is>
          <t>B-Bajo</t>
        </is>
      </c>
      <c r="K878" t="inlineStr">
        <is>
          <t>EVALUAR DESCONTINUAR o subir precio agresivo</t>
        </is>
      </c>
    </row>
    <row r="879">
      <c r="A879" t="inlineStr">
        <is>
          <t>1110</t>
        </is>
      </c>
      <c r="B879" t="inlineStr">
        <is>
          <t>PILA ENCHAPADA 1TANQUE 1 BATEA DERECHA 90x70 #13</t>
        </is>
      </c>
      <c r="C879" t="inlineStr">
        <is>
          <t>PILAS</t>
        </is>
      </c>
      <c r="D879" s="22" t="n">
        <v>14</v>
      </c>
      <c r="E879" s="19" t="n">
        <v>573004.4</v>
      </c>
      <c r="F879" s="19" t="n">
        <v>146004.4</v>
      </c>
      <c r="G879" s="20" t="n">
        <v>0.254805</v>
      </c>
      <c r="H879" t="inlineStr">
        <is>
          <t>B</t>
        </is>
      </c>
      <c r="I879" t="inlineStr">
        <is>
          <t>Bajo</t>
        </is>
      </c>
      <c r="J879" s="17" t="inlineStr">
        <is>
          <t>B-Bajo</t>
        </is>
      </c>
      <c r="K879" t="inlineStr">
        <is>
          <t>EVALUAR DESCONTINUAR o subir precio agresivo</t>
        </is>
      </c>
    </row>
    <row r="880">
      <c r="A880" t="inlineStr">
        <is>
          <t>351100300991494</t>
        </is>
      </c>
      <c r="B880" t="inlineStr">
        <is>
          <t>PERFIL ESQUINERO EXTERNO NIQUEL PARA LAMINA PVC 2.5m</t>
        </is>
      </c>
      <c r="C880" t="inlineStr">
        <is>
          <t>IMPORTACION LAMINA PVC, BAMBU, ACC</t>
        </is>
      </c>
      <c r="D880" s="22" t="n">
        <v>194</v>
      </c>
      <c r="E880" s="19" t="n">
        <v>572150.52</v>
      </c>
      <c r="F880" s="19" t="n">
        <v>374491.53</v>
      </c>
      <c r="G880" s="20" t="n">
        <v>0.654533</v>
      </c>
      <c r="H880" t="inlineStr">
        <is>
          <t>B</t>
        </is>
      </c>
      <c r="I880" t="inlineStr">
        <is>
          <t>Alto</t>
        </is>
      </c>
      <c r="J880" s="17" t="inlineStr">
        <is>
          <t>B-Alto</t>
        </is>
      </c>
      <c r="K880" t="inlineStr">
        <is>
          <t>NICHO RENTABLE — empujar contenido / boletín</t>
        </is>
      </c>
    </row>
    <row r="881">
      <c r="A881" t="inlineStr">
        <is>
          <t>14100035</t>
        </is>
      </c>
      <c r="B881" t="inlineStr">
        <is>
          <t>PUERTA CONTEMPORANEA PINO 80 X 210 CM</t>
        </is>
      </c>
      <c r="C881" t="inlineStr">
        <is>
          <t>SIN CATEGORIA</t>
        </is>
      </c>
      <c r="D881" s="22" t="n">
        <v>13</v>
      </c>
      <c r="E881" s="19" t="n">
        <v>571227.51</v>
      </c>
      <c r="F881" s="19" t="n">
        <v>147271.51</v>
      </c>
      <c r="G881" s="20" t="n">
        <v>0.257816</v>
      </c>
      <c r="H881" t="inlineStr">
        <is>
          <t>B</t>
        </is>
      </c>
      <c r="I881" t="inlineStr">
        <is>
          <t>Bajo</t>
        </is>
      </c>
      <c r="J881" s="17" t="inlineStr">
        <is>
          <t>B-Bajo</t>
        </is>
      </c>
      <c r="K881" t="inlineStr">
        <is>
          <t>EVALUAR DESCONTINUAR o subir precio agresivo</t>
        </is>
      </c>
    </row>
    <row r="882">
      <c r="A882" t="inlineStr">
        <is>
          <t>351100300992649</t>
        </is>
      </c>
      <c r="B882" t="inlineStr">
        <is>
          <t xml:space="preserve">CLIP PARA PANEL WPC EXTERIOR ROBUSTO </t>
        </is>
      </c>
      <c r="C882" t="inlineStr">
        <is>
          <t>ACABADOS PVC Y WPC</t>
        </is>
      </c>
      <c r="D882" s="22" t="n">
        <v>2399</v>
      </c>
      <c r="E882" s="19" t="n">
        <v>571196.4399999999</v>
      </c>
      <c r="F882" s="19" t="n">
        <v>422865.84</v>
      </c>
      <c r="G882" s="20" t="n">
        <v>0.740316</v>
      </c>
      <c r="H882" t="inlineStr">
        <is>
          <t>B</t>
        </is>
      </c>
      <c r="I882" t="inlineStr">
        <is>
          <t>Alto</t>
        </is>
      </c>
      <c r="J882" s="17" t="inlineStr">
        <is>
          <t>B-Alto</t>
        </is>
      </c>
      <c r="K882" t="inlineStr">
        <is>
          <t>NICHO RENTABLE — empujar contenido / boletín</t>
        </is>
      </c>
    </row>
    <row r="883">
      <c r="A883" t="inlineStr">
        <is>
          <t>318</t>
        </is>
      </c>
      <c r="B883" t="inlineStr">
        <is>
          <t>FRAGUA AAA BEIGE</t>
        </is>
      </c>
      <c r="C883" t="inlineStr">
        <is>
          <t>CERAMICAS, AZULEJOS, PORCELANATOS</t>
        </is>
      </c>
      <c r="D883" s="22" t="n">
        <v>471</v>
      </c>
      <c r="E883" s="19" t="n">
        <v>567528.29</v>
      </c>
      <c r="F883" s="19" t="n">
        <v>192612.29</v>
      </c>
      <c r="G883" s="20" t="n">
        <v>0.339388</v>
      </c>
      <c r="H883" t="inlineStr">
        <is>
          <t>B</t>
        </is>
      </c>
      <c r="I883" t="inlineStr">
        <is>
          <t>Medio</t>
        </is>
      </c>
      <c r="J883" s="17" t="inlineStr">
        <is>
          <t>B-Medio</t>
        </is>
      </c>
      <c r="K883" t="inlineStr">
        <is>
          <t>MANTENER</t>
        </is>
      </c>
    </row>
    <row r="884">
      <c r="A884" t="inlineStr">
        <is>
          <t>351100300992476</t>
        </is>
      </c>
      <c r="B884" t="inlineStr">
        <is>
          <t>FREGADERO SANTIAGO DORADO 80CM X 49CM X 20CM NO INCLUYE GRIFERIA</t>
        </is>
      </c>
      <c r="C884" t="inlineStr">
        <is>
          <t>IMPORTACION FREGADEROS</t>
        </is>
      </c>
      <c r="D884" s="22" t="n">
        <v>8</v>
      </c>
      <c r="E884" s="19" t="n">
        <v>566371.6800000001</v>
      </c>
      <c r="F884" s="19" t="n">
        <v>330543.83</v>
      </c>
      <c r="G884" s="20" t="n">
        <v>0.583616</v>
      </c>
      <c r="H884" t="inlineStr">
        <is>
          <t>B</t>
        </is>
      </c>
      <c r="I884" t="inlineStr">
        <is>
          <t>Alto</t>
        </is>
      </c>
      <c r="J884" s="17" t="inlineStr">
        <is>
          <t>B-Alto</t>
        </is>
      </c>
      <c r="K884" t="inlineStr">
        <is>
          <t>NICHO RENTABLE — empujar contenido / boletín</t>
        </is>
      </c>
    </row>
    <row r="885">
      <c r="A885" t="inlineStr">
        <is>
          <t>PINT-IM-0012</t>
        </is>
      </c>
      <c r="B885" t="inlineStr">
        <is>
          <t>LANCO SEAL COAT BLANCO MATE GALON SC200-4</t>
        </is>
      </c>
      <c r="C885" t="inlineStr">
        <is>
          <t>IMPERMEABILIZANTES</t>
        </is>
      </c>
      <c r="D885" s="22" t="n">
        <v>36</v>
      </c>
      <c r="E885" s="19" t="n">
        <v>565533.3199999999</v>
      </c>
      <c r="F885" s="19" t="n">
        <v>202103.32</v>
      </c>
      <c r="G885" s="20" t="n">
        <v>0.357368</v>
      </c>
      <c r="H885" t="inlineStr">
        <is>
          <t>B</t>
        </is>
      </c>
      <c r="I885" t="inlineStr">
        <is>
          <t>Medio</t>
        </is>
      </c>
      <c r="J885" s="17" t="inlineStr">
        <is>
          <t>B-Medio</t>
        </is>
      </c>
      <c r="K885" t="inlineStr">
        <is>
          <t>MANTENER</t>
        </is>
      </c>
    </row>
    <row r="886">
      <c r="A886" t="inlineStr">
        <is>
          <t>73674</t>
        </is>
      </c>
      <c r="B886" t="inlineStr">
        <is>
          <t>DURETAN BLANCO NUMERO 2 HIBRIDO</t>
        </is>
      </c>
      <c r="C886" t="inlineStr">
        <is>
          <t>PINTURAS Y SELLADORES</t>
        </is>
      </c>
      <c r="D886" s="22" t="n">
        <v>88</v>
      </c>
      <c r="E886" s="19" t="n">
        <v>565205.39</v>
      </c>
      <c r="F886" s="19" t="n">
        <v>145128.59</v>
      </c>
      <c r="G886" s="20" t="n">
        <v>0.256771</v>
      </c>
      <c r="H886" t="inlineStr">
        <is>
          <t>B</t>
        </is>
      </c>
      <c r="I886" t="inlineStr">
        <is>
          <t>Bajo</t>
        </is>
      </c>
      <c r="J886" s="17" t="inlineStr">
        <is>
          <t>B-Bajo</t>
        </is>
      </c>
      <c r="K886" t="inlineStr">
        <is>
          <t>EVALUAR DESCONTINUAR o subir precio agresivo</t>
        </is>
      </c>
    </row>
    <row r="887">
      <c r="A887" t="inlineStr">
        <is>
          <t>351100300992053</t>
        </is>
      </c>
      <c r="B887" t="inlineStr">
        <is>
          <t>KIT MUEBLE MAR-10 LAVATORIO  VIDRIO + GRIFERIA + DESGUE BLANCO 44CM X 44CM  X 80CM MAYIST</t>
        </is>
      </c>
      <c r="C887" t="inlineStr">
        <is>
          <t>LOZA SANITARIA</t>
        </is>
      </c>
      <c r="D887" s="22" t="n">
        <v>8</v>
      </c>
      <c r="E887" s="19" t="n">
        <v>564778.76</v>
      </c>
      <c r="F887" s="19" t="n">
        <v>165625.96</v>
      </c>
      <c r="G887" s="20" t="n">
        <v>0.293258</v>
      </c>
      <c r="H887" t="inlineStr">
        <is>
          <t>B</t>
        </is>
      </c>
      <c r="I887" t="inlineStr">
        <is>
          <t>Bajo</t>
        </is>
      </c>
      <c r="J887" s="17" t="inlineStr">
        <is>
          <t>B-Bajo</t>
        </is>
      </c>
      <c r="K887" t="inlineStr">
        <is>
          <t>EVALUAR DESCONTINUAR o subir precio agresivo</t>
        </is>
      </c>
    </row>
    <row r="888">
      <c r="A888" t="inlineStr">
        <is>
          <t>7214</t>
        </is>
      </c>
      <c r="B888" t="inlineStr">
        <is>
          <t>UNION TABLILLA BLANCA CANET</t>
        </is>
      </c>
      <c r="C888" t="inlineStr">
        <is>
          <t>TABLILLA PVC Y CORNISAS</t>
        </is>
      </c>
      <c r="D888" s="22" t="n">
        <v>167</v>
      </c>
      <c r="E888" s="19" t="n">
        <v>563842.98</v>
      </c>
      <c r="F888" s="19" t="n">
        <v>167032.61</v>
      </c>
      <c r="G888" s="20" t="n">
        <v>0.29624</v>
      </c>
      <c r="H888" t="inlineStr">
        <is>
          <t>B</t>
        </is>
      </c>
      <c r="I888" t="inlineStr">
        <is>
          <t>Bajo</t>
        </is>
      </c>
      <c r="J888" s="17" t="inlineStr">
        <is>
          <t>B-Bajo</t>
        </is>
      </c>
      <c r="K888" t="inlineStr">
        <is>
          <t>EVALUAR DESCONTINUAR o subir precio agresivo</t>
        </is>
      </c>
    </row>
    <row r="889">
      <c r="A889" t="inlineStr">
        <is>
          <t>72699</t>
        </is>
      </c>
      <c r="B889" t="inlineStr">
        <is>
          <t>ALAMBRE PUAS 400VRS 300M</t>
        </is>
      </c>
      <c r="C889" t="inlineStr">
        <is>
          <t>TUBERIA INDUSTRIAL, HIERROS PLANOS Y CORRUGADOS</t>
        </is>
      </c>
      <c r="D889" s="22" t="n">
        <v>32</v>
      </c>
      <c r="E889" s="19" t="n">
        <v>562745.16</v>
      </c>
      <c r="F889" s="19" t="n">
        <v>154026.38</v>
      </c>
      <c r="G889" s="20" t="n">
        <v>0.273705</v>
      </c>
      <c r="H889" t="inlineStr">
        <is>
          <t>B</t>
        </is>
      </c>
      <c r="I889" t="inlineStr">
        <is>
          <t>Bajo</t>
        </is>
      </c>
      <c r="J889" s="17" t="inlineStr">
        <is>
          <t>B-Bajo</t>
        </is>
      </c>
      <c r="K889" t="inlineStr">
        <is>
          <t>EVALUAR DESCONTINUAR o subir precio agresivo</t>
        </is>
      </c>
    </row>
    <row r="890">
      <c r="A890" t="inlineStr">
        <is>
          <t>351100300991560</t>
        </is>
      </c>
      <c r="B890" t="inlineStr">
        <is>
          <t>DIAMOND LAVATORIO NEGRO MATE 8010D-M2 TIPO BOWL SOBREPONER 34CM X 34CM</t>
        </is>
      </c>
      <c r="C890" t="inlineStr">
        <is>
          <t>IMPORTACION LOZA</t>
        </is>
      </c>
      <c r="D890" s="22" t="n">
        <v>17</v>
      </c>
      <c r="E890" s="19" t="n">
        <v>562358.0699999999</v>
      </c>
      <c r="F890" s="19" t="n">
        <v>283843.24</v>
      </c>
      <c r="G890" s="20" t="n">
        <v>0.504738</v>
      </c>
      <c r="H890" t="inlineStr">
        <is>
          <t>B</t>
        </is>
      </c>
      <c r="I890" t="inlineStr">
        <is>
          <t>Alto</t>
        </is>
      </c>
      <c r="J890" s="17" t="inlineStr">
        <is>
          <t>B-Alto</t>
        </is>
      </c>
      <c r="K890" t="inlineStr">
        <is>
          <t>NICHO RENTABLE — empujar contenido / boletín</t>
        </is>
      </c>
    </row>
    <row r="891">
      <c r="A891" t="inlineStr">
        <is>
          <t>351100300992777</t>
        </is>
      </c>
      <c r="B891" t="inlineStr">
        <is>
          <t>PORCELANATO NANO IVORY BRILLANTE  0.60 X 0.60 CAJA 1.44M2 4 PIEZAS POR CAJA</t>
        </is>
      </c>
      <c r="C891" t="inlineStr">
        <is>
          <t>PORCELANATO</t>
        </is>
      </c>
      <c r="D891" s="22" t="n">
        <v>83</v>
      </c>
      <c r="E891" s="19" t="n">
        <v>561645.99</v>
      </c>
      <c r="F891" s="19" t="n">
        <v>149141.03</v>
      </c>
      <c r="G891" s="20" t="n">
        <v>0.265543</v>
      </c>
      <c r="H891" t="inlineStr">
        <is>
          <t>B</t>
        </is>
      </c>
      <c r="I891" t="inlineStr">
        <is>
          <t>Bajo</t>
        </is>
      </c>
      <c r="J891" s="17" t="inlineStr">
        <is>
          <t>B-Bajo</t>
        </is>
      </c>
      <c r="K891" t="inlineStr">
        <is>
          <t>EVALUAR DESCONTINUAR o subir precio agresivo</t>
        </is>
      </c>
    </row>
    <row r="892">
      <c r="A892" t="inlineStr">
        <is>
          <t>351100300990881</t>
        </is>
      </c>
      <c r="B892" t="inlineStr">
        <is>
          <t>LANCO SILICON BLANCO PINTABLE CARTUCHO DRY COAT STRETCH</t>
        </is>
      </c>
      <c r="C892" t="inlineStr">
        <is>
          <t>PINTURAS Y SELLADORES</t>
        </is>
      </c>
      <c r="D892" s="22" t="n">
        <v>159</v>
      </c>
      <c r="E892" s="19" t="n">
        <v>559810.46</v>
      </c>
      <c r="F892" s="19" t="n">
        <v>170875.46</v>
      </c>
      <c r="G892" s="20" t="n">
        <v>0.305238</v>
      </c>
      <c r="H892" t="inlineStr">
        <is>
          <t>B</t>
        </is>
      </c>
      <c r="I892" t="inlineStr">
        <is>
          <t>Medio</t>
        </is>
      </c>
      <c r="J892" s="17" t="inlineStr">
        <is>
          <t>B-Medio</t>
        </is>
      </c>
      <c r="K892" t="inlineStr">
        <is>
          <t>MANTENER</t>
        </is>
      </c>
    </row>
    <row r="893">
      <c r="A893" t="inlineStr">
        <is>
          <t>351100300992743</t>
        </is>
      </c>
      <c r="B893" t="inlineStr">
        <is>
          <t>TECHO UPVC RECTANGUL 1.13M X 3.72M COLOR BLANCO 2.5MM PROTECCION ASA AISLAMIENTO ACUSTICO TERMICO</t>
        </is>
      </c>
      <c r="C893" t="inlineStr">
        <is>
          <t>TECHOS UPVC</t>
        </is>
      </c>
      <c r="D893" s="22" t="n">
        <v>27</v>
      </c>
      <c r="E893" s="19" t="n">
        <v>557920.37</v>
      </c>
      <c r="F893" s="19" t="n">
        <v>112420.37</v>
      </c>
      <c r="G893" s="20" t="n">
        <v>0.201499</v>
      </c>
      <c r="H893" t="inlineStr">
        <is>
          <t>B</t>
        </is>
      </c>
      <c r="I893" t="inlineStr">
        <is>
          <t>Bajo</t>
        </is>
      </c>
      <c r="J893" s="17" t="inlineStr">
        <is>
          <t>B-Bajo</t>
        </is>
      </c>
      <c r="K893" t="inlineStr">
        <is>
          <t>EVALUAR DESCONTINUAR o subir precio agresivo</t>
        </is>
      </c>
    </row>
    <row r="894">
      <c r="A894" t="inlineStr">
        <is>
          <t>260</t>
        </is>
      </c>
      <c r="B894" t="inlineStr">
        <is>
          <t>PINO 1X10 3.20MTS</t>
        </is>
      </c>
      <c r="C894" t="inlineStr">
        <is>
          <t>PINO</t>
        </is>
      </c>
      <c r="D894" s="22" t="n">
        <v>81</v>
      </c>
      <c r="E894" s="19" t="n">
        <v>557726.99</v>
      </c>
      <c r="F894" s="19" t="n">
        <v>171474.92</v>
      </c>
      <c r="G894" s="20" t="n">
        <v>0.307453</v>
      </c>
      <c r="H894" t="inlineStr">
        <is>
          <t>B</t>
        </is>
      </c>
      <c r="I894" t="inlineStr">
        <is>
          <t>Medio</t>
        </is>
      </c>
      <c r="J894" s="17" t="inlineStr">
        <is>
          <t>B-Medio</t>
        </is>
      </c>
      <c r="K894" t="inlineStr">
        <is>
          <t>MANTENER</t>
        </is>
      </c>
    </row>
    <row r="895">
      <c r="A895" t="inlineStr">
        <is>
          <t>351100300992806</t>
        </is>
      </c>
      <c r="B895" t="inlineStr">
        <is>
          <t>MUEBLE DE LAVATORIO AEREO COMPACTO NEGRO 10811-NEGRO CON ESPEJO 40X50X15CM</t>
        </is>
      </c>
      <c r="C895" t="inlineStr">
        <is>
          <t>IMPORTACION LOZA</t>
        </is>
      </c>
      <c r="D895" s="22" t="n">
        <v>14</v>
      </c>
      <c r="E895" s="19" t="n">
        <v>557522.12</v>
      </c>
      <c r="F895" s="19" t="n">
        <v>280313.63</v>
      </c>
      <c r="G895" s="20" t="n">
        <v>0.502785</v>
      </c>
      <c r="H895" t="inlineStr">
        <is>
          <t>B</t>
        </is>
      </c>
      <c r="I895" t="inlineStr">
        <is>
          <t>Alto</t>
        </is>
      </c>
      <c r="J895" s="17" t="inlineStr">
        <is>
          <t>B-Alto</t>
        </is>
      </c>
      <c r="K895" t="inlineStr">
        <is>
          <t>NICHO RENTABLE — empujar contenido / boletín</t>
        </is>
      </c>
    </row>
    <row r="896">
      <c r="A896" t="inlineStr">
        <is>
          <t>351100300991598</t>
        </is>
      </c>
      <c r="B896" t="inlineStr">
        <is>
          <t>ANCLA NIVELADOR 1.5MM DE ESPESOR PAQ 100</t>
        </is>
      </c>
      <c r="C896" t="inlineStr">
        <is>
          <t>CERAMICAS, AZULEJOS, PORCELANATOS</t>
        </is>
      </c>
      <c r="D896" s="22" t="n">
        <v>327</v>
      </c>
      <c r="E896" s="19" t="n">
        <v>557437.83</v>
      </c>
      <c r="F896" s="19" t="n">
        <v>294149.24</v>
      </c>
      <c r="G896" s="20" t="n">
        <v>0.527681</v>
      </c>
      <c r="H896" t="inlineStr">
        <is>
          <t>B</t>
        </is>
      </c>
      <c r="I896" t="inlineStr">
        <is>
          <t>Alto</t>
        </is>
      </c>
      <c r="J896" s="17" t="inlineStr">
        <is>
          <t>B-Alto</t>
        </is>
      </c>
      <c r="K896" t="inlineStr">
        <is>
          <t>NICHO RENTABLE — empujar contenido / boletín</t>
        </is>
      </c>
    </row>
    <row r="897">
      <c r="A897" t="inlineStr">
        <is>
          <t>20140022</t>
        </is>
      </c>
      <c r="B897" t="inlineStr">
        <is>
          <t>CERAMICA MOSAICO 48X48 CAJA 2.34M2 PRIMERA CALIDAD</t>
        </is>
      </c>
      <c r="C897" t="inlineStr">
        <is>
          <t>SIN CATEGORIA</t>
        </is>
      </c>
      <c r="D897" s="22" t="n">
        <v>82</v>
      </c>
      <c r="E897" s="19" t="n">
        <v>557401.98</v>
      </c>
      <c r="F897" s="19" t="n">
        <v>142003.1</v>
      </c>
      <c r="G897" s="20" t="n">
        <v>0.254759</v>
      </c>
      <c r="H897" t="inlineStr">
        <is>
          <t>B</t>
        </is>
      </c>
      <c r="I897" t="inlineStr">
        <is>
          <t>Bajo</t>
        </is>
      </c>
      <c r="J897" s="17" t="inlineStr">
        <is>
          <t>B-Bajo</t>
        </is>
      </c>
      <c r="K897" t="inlineStr">
        <is>
          <t>EVALUAR DESCONTINUAR o subir precio agresivo</t>
        </is>
      </c>
    </row>
    <row r="898">
      <c r="A898" t="inlineStr">
        <is>
          <t>351100300992726</t>
        </is>
      </c>
      <c r="B898" t="inlineStr">
        <is>
          <t>DJ BALI LAVATORIO ESQUINERO CON SOPORTE TIPO PAÑERA J09 30CM X 30CM (NO INCLUY ESPEJO NI GRIFERIA)</t>
        </is>
      </c>
      <c r="C898" t="inlineStr">
        <is>
          <t>IMPORTACION LOZA</t>
        </is>
      </c>
      <c r="D898" s="22" t="n">
        <v>30</v>
      </c>
      <c r="E898" s="19" t="n">
        <v>556964.6</v>
      </c>
      <c r="F898" s="19" t="n">
        <v>366155.2</v>
      </c>
      <c r="G898" s="20" t="n">
        <v>0.6574120000000001</v>
      </c>
      <c r="H898" t="inlineStr">
        <is>
          <t>B</t>
        </is>
      </c>
      <c r="I898" t="inlineStr">
        <is>
          <t>Alto</t>
        </is>
      </c>
      <c r="J898" s="17" t="inlineStr">
        <is>
          <t>B-Alto</t>
        </is>
      </c>
      <c r="K898" t="inlineStr">
        <is>
          <t>NICHO RENTABLE — empujar contenido / boletín</t>
        </is>
      </c>
    </row>
    <row r="899">
      <c r="A899" t="inlineStr">
        <is>
          <t>351100300992190</t>
        </is>
      </c>
      <c r="B899" t="inlineStr">
        <is>
          <t>ACERO INOX COCINA COMPACTA 2 QUEMADORES EMPOTRABLE PAE-302GA 51CM X 26CM</t>
        </is>
      </c>
      <c r="C899" t="inlineStr">
        <is>
          <t>HERRAMIENTA ELECTRICA</t>
        </is>
      </c>
      <c r="D899" s="22" t="n">
        <v>14</v>
      </c>
      <c r="E899" s="19" t="n">
        <v>556725.66</v>
      </c>
      <c r="F899" s="19" t="n">
        <v>186900.4</v>
      </c>
      <c r="G899" s="20" t="n">
        <v>0.335714</v>
      </c>
      <c r="H899" t="inlineStr">
        <is>
          <t>B</t>
        </is>
      </c>
      <c r="I899" t="inlineStr">
        <is>
          <t>Medio</t>
        </is>
      </c>
      <c r="J899" s="17" t="inlineStr">
        <is>
          <t>B-Medio</t>
        </is>
      </c>
      <c r="K899" t="inlineStr">
        <is>
          <t>MANTENER</t>
        </is>
      </c>
    </row>
    <row r="900">
      <c r="A900" t="inlineStr">
        <is>
          <t>351100300992723</t>
        </is>
      </c>
      <c r="B900" t="inlineStr">
        <is>
          <t>DJ ELARA LED MUEBLE 120CM X 50CM INCLU LAVATORI ESPEJO REPISA AERE LUX STONE Y009-N2 120CM</t>
        </is>
      </c>
      <c r="C900" t="inlineStr">
        <is>
          <t>IMPORTACION LOZA</t>
        </is>
      </c>
      <c r="D900" s="22" t="n">
        <v>5</v>
      </c>
      <c r="E900" s="19" t="n">
        <v>554955.75</v>
      </c>
      <c r="F900" s="19" t="n">
        <v>266653.42</v>
      </c>
      <c r="G900" s="20" t="n">
        <v>0.480495</v>
      </c>
      <c r="H900" t="inlineStr">
        <is>
          <t>B</t>
        </is>
      </c>
      <c r="I900" t="inlineStr">
        <is>
          <t>Alto</t>
        </is>
      </c>
      <c r="J900" s="17" t="inlineStr">
        <is>
          <t>B-Alto</t>
        </is>
      </c>
      <c r="K900" t="inlineStr">
        <is>
          <t>NICHO RENTABLE — empujar contenido / boletín</t>
        </is>
      </c>
    </row>
    <row r="901">
      <c r="A901" t="inlineStr">
        <is>
          <t>351100300992344</t>
        </is>
      </c>
      <c r="B901" t="inlineStr">
        <is>
          <t>SET ACCESORIOS PARA BAÑO CON ESPEJO 5 PIEZAS AQP-23197</t>
        </is>
      </c>
      <c r="C901" t="inlineStr">
        <is>
          <t>IMPORTACION GRIFERIA</t>
        </is>
      </c>
      <c r="D901" s="22" t="n">
        <v>23</v>
      </c>
      <c r="E901" s="19" t="n">
        <v>554706.55</v>
      </c>
      <c r="F901" s="19" t="n">
        <v>273377.4</v>
      </c>
      <c r="G901" s="20" t="n">
        <v>0.492832</v>
      </c>
      <c r="H901" t="inlineStr">
        <is>
          <t>B</t>
        </is>
      </c>
      <c r="I901" t="inlineStr">
        <is>
          <t>Alto</t>
        </is>
      </c>
      <c r="J901" s="17" t="inlineStr">
        <is>
          <t>B-Alto</t>
        </is>
      </c>
      <c r="K901" t="inlineStr">
        <is>
          <t>NICHO RENTABLE — empujar contenido / boletín</t>
        </is>
      </c>
    </row>
    <row r="902">
      <c r="A902" t="inlineStr">
        <is>
          <t>14100001</t>
        </is>
      </c>
      <c r="B902" t="inlineStr">
        <is>
          <t>PUERTA BLANCA INTERNA 6 TABLEROS 60 X 210 CM</t>
        </is>
      </c>
      <c r="C902" t="inlineStr">
        <is>
          <t>PUERTAS</t>
        </is>
      </c>
      <c r="D902" s="22" t="n">
        <v>34</v>
      </c>
      <c r="E902" s="19" t="n">
        <v>553377.88</v>
      </c>
      <c r="F902" s="19" t="n">
        <v>131375.22</v>
      </c>
      <c r="G902" s="20" t="n">
        <v>0.237406</v>
      </c>
      <c r="H902" t="inlineStr">
        <is>
          <t>B</t>
        </is>
      </c>
      <c r="I902" t="inlineStr">
        <is>
          <t>Bajo</t>
        </is>
      </c>
      <c r="J902" s="17" t="inlineStr">
        <is>
          <t>B-Bajo</t>
        </is>
      </c>
      <c r="K902" t="inlineStr">
        <is>
          <t>EVALUAR DESCONTINUAR o subir precio agresivo</t>
        </is>
      </c>
    </row>
    <row r="903">
      <c r="A903" t="inlineStr">
        <is>
          <t>351100300991731</t>
        </is>
      </c>
      <c r="B903" t="inlineStr">
        <is>
          <t>DIAMOND ESPEJO LED ZT-HK-M1013-68 60X80</t>
        </is>
      </c>
      <c r="C903" t="inlineStr">
        <is>
          <t>IMPORTACION LOZA</t>
        </is>
      </c>
      <c r="D903" s="22" t="n">
        <v>17</v>
      </c>
      <c r="E903" s="19" t="n">
        <v>552671.21</v>
      </c>
      <c r="F903" s="19" t="n">
        <v>238338.31</v>
      </c>
      <c r="G903" s="20" t="n">
        <v>0.431248</v>
      </c>
      <c r="H903" t="inlineStr">
        <is>
          <t>B</t>
        </is>
      </c>
      <c r="I903" t="inlineStr">
        <is>
          <t>Medio</t>
        </is>
      </c>
      <c r="J903" s="17" t="inlineStr">
        <is>
          <t>B-Medio</t>
        </is>
      </c>
      <c r="K903" t="inlineStr">
        <is>
          <t>MANTENER</t>
        </is>
      </c>
    </row>
    <row r="904">
      <c r="A904" t="inlineStr">
        <is>
          <t>129</t>
        </is>
      </c>
      <c r="B904" t="inlineStr">
        <is>
          <t>TUBO CONCRETO SANITARIO SEPTICO 30¨</t>
        </is>
      </c>
      <c r="C904" t="inlineStr">
        <is>
          <t>BLOQUES, VARILLAS, MALLAS</t>
        </is>
      </c>
      <c r="D904" s="22" t="n">
        <v>20</v>
      </c>
      <c r="E904" s="19" t="n">
        <v>552473.5600000001</v>
      </c>
      <c r="F904" s="19" t="n">
        <v>104844.96</v>
      </c>
      <c r="G904" s="20" t="n">
        <v>0.189774</v>
      </c>
      <c r="H904" t="inlineStr">
        <is>
          <t>B</t>
        </is>
      </c>
      <c r="I904" t="inlineStr">
        <is>
          <t>Bajo</t>
        </is>
      </c>
      <c r="J904" s="17" t="inlineStr">
        <is>
          <t>B-Bajo</t>
        </is>
      </c>
      <c r="K904" t="inlineStr">
        <is>
          <t>EVALUAR DESCONTINUAR o subir precio agresivo</t>
        </is>
      </c>
    </row>
    <row r="905">
      <c r="A905" t="inlineStr">
        <is>
          <t>351100300992561</t>
        </is>
      </c>
      <c r="B905" t="inlineStr">
        <is>
          <t>COMBO FREGADERO SANTIAGO SATIN + CACHERA ESMERALDA SATIN 80CM X 49CM</t>
        </is>
      </c>
      <c r="C905" t="inlineStr">
        <is>
          <t>IMPORTACION FREGADEROS</t>
        </is>
      </c>
      <c r="D905" s="22" t="n">
        <v>8</v>
      </c>
      <c r="E905" s="19" t="n">
        <v>552212.39</v>
      </c>
      <c r="F905" s="19" t="n">
        <v>306236.39</v>
      </c>
      <c r="G905" s="20" t="n">
        <v>0.554563</v>
      </c>
      <c r="H905" t="inlineStr">
        <is>
          <t>B</t>
        </is>
      </c>
      <c r="I905" t="inlineStr">
        <is>
          <t>Alto</t>
        </is>
      </c>
      <c r="J905" s="17" t="inlineStr">
        <is>
          <t>B-Alto</t>
        </is>
      </c>
      <c r="K905" t="inlineStr">
        <is>
          <t>NICHO RENTABLE — empujar contenido / boletín</t>
        </is>
      </c>
    </row>
    <row r="906">
      <c r="A906" t="inlineStr">
        <is>
          <t>351100300992450</t>
        </is>
      </c>
      <c r="B906" t="inlineStr">
        <is>
          <t>PANEL DUCHA MULTIFUNCION ACERO AQP-23438 LARGA</t>
        </is>
      </c>
      <c r="C906" t="inlineStr">
        <is>
          <t>IMPORTACION GRIFERIA</t>
        </is>
      </c>
      <c r="D906" s="22" t="n">
        <v>7</v>
      </c>
      <c r="E906" s="19" t="n">
        <v>552203.54</v>
      </c>
      <c r="F906" s="19" t="n">
        <v>315311.94</v>
      </c>
      <c r="G906" s="20" t="n">
        <v>0.571007</v>
      </c>
      <c r="H906" t="inlineStr">
        <is>
          <t>B</t>
        </is>
      </c>
      <c r="I906" t="inlineStr">
        <is>
          <t>Alto</t>
        </is>
      </c>
      <c r="J906" s="17" t="inlineStr">
        <is>
          <t>B-Alto</t>
        </is>
      </c>
      <c r="K906" t="inlineStr">
        <is>
          <t>NICHO RENTABLE — empujar contenido / boletín</t>
        </is>
      </c>
    </row>
    <row r="907">
      <c r="A907" t="inlineStr">
        <is>
          <t>78392869</t>
        </is>
      </c>
      <c r="B907" t="inlineStr">
        <is>
          <t>LAMINA NUEVA TEC BALSATO TEXTURIZAD HY09138223-1 1.22 X. 2.44M 5MM MATE FIBRA BAMBU CARBON IMITACION</t>
        </is>
      </c>
      <c r="C907" t="inlineStr">
        <is>
          <t>IMPORTACION LAMINA PVC, BAMBU, ACC</t>
        </is>
      </c>
      <c r="D907" s="22" t="n">
        <v>35</v>
      </c>
      <c r="E907" s="19" t="n">
        <v>552161.0600000001</v>
      </c>
      <c r="F907" s="19" t="n">
        <v>274074.2</v>
      </c>
      <c r="G907" s="20" t="n">
        <v>0.496366</v>
      </c>
      <c r="H907" t="inlineStr">
        <is>
          <t>B</t>
        </is>
      </c>
      <c r="I907" t="inlineStr">
        <is>
          <t>Alto</t>
        </is>
      </c>
      <c r="J907" s="17" t="inlineStr">
        <is>
          <t>B-Alto</t>
        </is>
      </c>
      <c r="K907" t="inlineStr">
        <is>
          <t>NICHO RENTABLE — empujar contenido / boletín</t>
        </is>
      </c>
    </row>
    <row r="908">
      <c r="A908" t="inlineStr">
        <is>
          <t>351100300992263</t>
        </is>
      </c>
      <c r="B908" t="inlineStr">
        <is>
          <t>DIAMOND LAVATORIO MARMOL CARAMEL 3018A-R31 TIPO BOWL SOBREPONER 36X36CM</t>
        </is>
      </c>
      <c r="C908" t="inlineStr">
        <is>
          <t>IMPORTACION LOZA</t>
        </is>
      </c>
      <c r="D908" s="22" t="n">
        <v>18</v>
      </c>
      <c r="E908" s="19" t="n">
        <v>552123.61</v>
      </c>
      <c r="F908" s="19" t="n">
        <v>276885.43</v>
      </c>
      <c r="G908" s="20" t="n">
        <v>0.501492</v>
      </c>
      <c r="H908" t="inlineStr">
        <is>
          <t>B</t>
        </is>
      </c>
      <c r="I908" t="inlineStr">
        <is>
          <t>Alto</t>
        </is>
      </c>
      <c r="J908" s="17" t="inlineStr">
        <is>
          <t>B-Alto</t>
        </is>
      </c>
      <c r="K908" t="inlineStr">
        <is>
          <t>NICHO RENTABLE — empujar contenido / boletín</t>
        </is>
      </c>
    </row>
    <row r="909">
      <c r="A909" t="inlineStr">
        <is>
          <t>991</t>
        </is>
      </c>
      <c r="B909" t="inlineStr">
        <is>
          <t>PEGAMENTO PVC WET DRY 1/8 PINTA</t>
        </is>
      </c>
      <c r="C909" t="inlineStr">
        <is>
          <t>TUBERIA PVC, CANOAS Y ACCESORIOS</t>
        </is>
      </c>
      <c r="D909" s="22" t="n">
        <v>103</v>
      </c>
      <c r="E909" s="19" t="n">
        <v>551493.78</v>
      </c>
      <c r="F909" s="19" t="n">
        <v>190235.6</v>
      </c>
      <c r="G909" s="20" t="n">
        <v>0.344946</v>
      </c>
      <c r="H909" t="inlineStr">
        <is>
          <t>B</t>
        </is>
      </c>
      <c r="I909" t="inlineStr">
        <is>
          <t>Medio</t>
        </is>
      </c>
      <c r="J909" s="17" t="inlineStr">
        <is>
          <t>B-Medio</t>
        </is>
      </c>
      <c r="K909" t="inlineStr">
        <is>
          <t>MANTENER</t>
        </is>
      </c>
    </row>
    <row r="910">
      <c r="A910" t="inlineStr">
        <is>
          <t>351100300990746</t>
        </is>
      </c>
      <c r="B910" t="inlineStr">
        <is>
          <t>FAME DUCHA FAMINHO COLOR NEGRO 4 TEMPERATURAS CON MANGUERA Y NIPLE</t>
        </is>
      </c>
      <c r="C910" t="inlineStr">
        <is>
          <t>GRIFERIA - ACC. BAÑO Y COCINA</t>
        </is>
      </c>
      <c r="D910" s="22" t="n">
        <v>35</v>
      </c>
      <c r="E910" s="19" t="n">
        <v>551171.23</v>
      </c>
      <c r="F910" s="19" t="n">
        <v>158611.48</v>
      </c>
      <c r="G910" s="20" t="n">
        <v>0.287772</v>
      </c>
      <c r="H910" t="inlineStr">
        <is>
          <t>B</t>
        </is>
      </c>
      <c r="I910" t="inlineStr">
        <is>
          <t>Bajo</t>
        </is>
      </c>
      <c r="J910" s="17" t="inlineStr">
        <is>
          <t>B-Bajo</t>
        </is>
      </c>
      <c r="K910" t="inlineStr">
        <is>
          <t>EVALUAR DESCONTINUAR o subir precio agresivo</t>
        </is>
      </c>
    </row>
    <row r="911">
      <c r="A911" t="inlineStr">
        <is>
          <t>527</t>
        </is>
      </c>
      <c r="B911" t="inlineStr">
        <is>
          <t>CUMBRERA 18 9X9</t>
        </is>
      </c>
      <c r="C911" t="inlineStr">
        <is>
          <t>LAMINAS DE ZINC Y ACCESORIOS</t>
        </is>
      </c>
      <c r="D911" s="22" t="n">
        <v>206</v>
      </c>
      <c r="E911" s="19" t="n">
        <v>550702.97</v>
      </c>
      <c r="F911" s="19" t="n">
        <v>172210.97</v>
      </c>
      <c r="G911" s="20" t="n">
        <v>0.312711</v>
      </c>
      <c r="H911" t="inlineStr">
        <is>
          <t>B</t>
        </is>
      </c>
      <c r="I911" t="inlineStr">
        <is>
          <t>Medio</t>
        </is>
      </c>
      <c r="J911" s="17" t="inlineStr">
        <is>
          <t>B-Medio</t>
        </is>
      </c>
      <c r="K911" t="inlineStr">
        <is>
          <t>MANTENER</t>
        </is>
      </c>
    </row>
    <row r="912">
      <c r="A912" t="inlineStr">
        <is>
          <t>351100300991231</t>
        </is>
      </c>
      <c r="B912" t="inlineStr">
        <is>
          <t>FACHALETA OMICRON 6 31X56 CAJA 1.39M2</t>
        </is>
      </c>
      <c r="C912" t="inlineStr">
        <is>
          <t>SIN CATEGORIA</t>
        </is>
      </c>
      <c r="D912" s="22" t="n">
        <v>84</v>
      </c>
      <c r="E912" s="19" t="n">
        <v>549426.9</v>
      </c>
      <c r="F912" s="19" t="n">
        <v>18759.66</v>
      </c>
      <c r="G912" s="20" t="n">
        <v>0.034144</v>
      </c>
      <c r="H912" t="inlineStr">
        <is>
          <t>B</t>
        </is>
      </c>
      <c r="I912" t="inlineStr">
        <is>
          <t>Bajo</t>
        </is>
      </c>
      <c r="J912" s="17" t="inlineStr">
        <is>
          <t>B-Bajo</t>
        </is>
      </c>
      <c r="K912" t="inlineStr">
        <is>
          <t>EVALUAR DESCONTINUAR o subir precio agresivo</t>
        </is>
      </c>
    </row>
    <row r="913">
      <c r="A913" t="inlineStr">
        <is>
          <t>7231</t>
        </is>
      </c>
      <c r="B913" t="inlineStr">
        <is>
          <t>IRWIN PUNTA PHILLIPS PH2 X2 NORMAL</t>
        </is>
      </c>
      <c r="C913" t="inlineStr">
        <is>
          <t>FERRETERIA GENERAL</t>
        </is>
      </c>
      <c r="D913" s="22" t="n">
        <v>811</v>
      </c>
      <c r="E913" s="19" t="n">
        <v>548465.7</v>
      </c>
      <c r="F913" s="19" t="n">
        <v>296088.45</v>
      </c>
      <c r="G913" s="20" t="n">
        <v>0.539849</v>
      </c>
      <c r="H913" t="inlineStr">
        <is>
          <t>B</t>
        </is>
      </c>
      <c r="I913" t="inlineStr">
        <is>
          <t>Alto</t>
        </is>
      </c>
      <c r="J913" s="17" t="inlineStr">
        <is>
          <t>B-Alto</t>
        </is>
      </c>
      <c r="K913" t="inlineStr">
        <is>
          <t>NICHO RENTABLE — empujar contenido / boletín</t>
        </is>
      </c>
    </row>
    <row r="914">
      <c r="A914" t="inlineStr">
        <is>
          <t>351100300992714</t>
        </is>
      </c>
      <c r="B914" t="inlineStr">
        <is>
          <t>DJ AURA MUEBLE 120CM X 50CM INCLUYE LAVATORIO ESPEJO REPISA BRILLANTE AEREO LUX STONE Y002-N1 120CM</t>
        </is>
      </c>
      <c r="C914" t="inlineStr">
        <is>
          <t>IMPORTACION LOZA</t>
        </is>
      </c>
      <c r="D914" s="22" t="n">
        <v>5</v>
      </c>
      <c r="E914" s="19" t="n">
        <v>547052.21</v>
      </c>
      <c r="F914" s="19" t="n">
        <v>275463.07</v>
      </c>
      <c r="G914" s="20" t="n">
        <v>0.503541</v>
      </c>
      <c r="H914" t="inlineStr">
        <is>
          <t>B</t>
        </is>
      </c>
      <c r="I914" t="inlineStr">
        <is>
          <t>Alto</t>
        </is>
      </c>
      <c r="J914" s="17" t="inlineStr">
        <is>
          <t>B-Alto</t>
        </is>
      </c>
      <c r="K914" t="inlineStr">
        <is>
          <t>NICHO RENTABLE — empujar contenido / boletín</t>
        </is>
      </c>
    </row>
    <row r="915">
      <c r="A915" t="inlineStr">
        <is>
          <t>PINT-AN-0013</t>
        </is>
      </c>
      <c r="B915" t="inlineStr">
        <is>
          <t>LANCO ANTI. POLIURETANO VERDE GALON MM96-4</t>
        </is>
      </c>
      <c r="C915" t="inlineStr">
        <is>
          <t>ANTICORROSIVOS Y BASE ACEITE</t>
        </is>
      </c>
      <c r="D915" s="22" t="n">
        <v>35</v>
      </c>
      <c r="E915" s="19" t="n">
        <v>546351.4399999999</v>
      </c>
      <c r="F915" s="19" t="n">
        <v>172929.94</v>
      </c>
      <c r="G915" s="20" t="n">
        <v>0.316518</v>
      </c>
      <c r="H915" t="inlineStr">
        <is>
          <t>B</t>
        </is>
      </c>
      <c r="I915" t="inlineStr">
        <is>
          <t>Medio</t>
        </is>
      </c>
      <c r="J915" s="17" t="inlineStr">
        <is>
          <t>B-Medio</t>
        </is>
      </c>
      <c r="K915" t="inlineStr">
        <is>
          <t>MANTENER</t>
        </is>
      </c>
    </row>
    <row r="916">
      <c r="A916" t="inlineStr">
        <is>
          <t>351100300992490</t>
        </is>
      </c>
      <c r="B916" t="inlineStr">
        <is>
          <t>CACHERA FREGADERO RUBI GRIS PLOMO LS-2</t>
        </is>
      </c>
      <c r="C916" t="inlineStr">
        <is>
          <t>IMPORTACION GRIFERIA</t>
        </is>
      </c>
      <c r="D916" s="22" t="n">
        <v>24</v>
      </c>
      <c r="E916" s="19" t="n">
        <v>546230.09</v>
      </c>
      <c r="F916" s="19" t="n">
        <v>271262.13</v>
      </c>
      <c r="G916" s="20" t="n">
        <v>0.496608</v>
      </c>
      <c r="H916" t="inlineStr">
        <is>
          <t>B</t>
        </is>
      </c>
      <c r="I916" t="inlineStr">
        <is>
          <t>Alto</t>
        </is>
      </c>
      <c r="J916" s="17" t="inlineStr">
        <is>
          <t>B-Alto</t>
        </is>
      </c>
      <c r="K916" t="inlineStr">
        <is>
          <t>NICHO RENTABLE — empujar contenido / boletín</t>
        </is>
      </c>
    </row>
    <row r="917">
      <c r="A917" t="inlineStr">
        <is>
          <t>351100300992854</t>
        </is>
      </c>
      <c r="B917" t="inlineStr">
        <is>
          <t>LLAVE LAVATORIO PERCIVAL NEGRA NT16302-7BK</t>
        </is>
      </c>
      <c r="C917" t="inlineStr">
        <is>
          <t>IMPORTACION GRIFERIA</t>
        </is>
      </c>
      <c r="D917" s="22" t="n">
        <v>26</v>
      </c>
      <c r="E917" s="19" t="n">
        <v>545628.3199999999</v>
      </c>
      <c r="F917" s="19" t="n">
        <v>274760.05</v>
      </c>
      <c r="G917" s="20" t="n">
        <v>0.503566</v>
      </c>
      <c r="H917" t="inlineStr">
        <is>
          <t>B</t>
        </is>
      </c>
      <c r="I917" t="inlineStr">
        <is>
          <t>Alto</t>
        </is>
      </c>
      <c r="J917" s="17" t="inlineStr">
        <is>
          <t>B-Alto</t>
        </is>
      </c>
      <c r="K917" t="inlineStr">
        <is>
          <t>NICHO RENTABLE — empujar contenido / boletín</t>
        </is>
      </c>
    </row>
    <row r="918">
      <c r="A918" t="inlineStr">
        <is>
          <t>351100300991735</t>
        </is>
      </c>
      <c r="B918" t="inlineStr">
        <is>
          <t>DIAMOND ESPEJO LED ZT-HK-M4005 50X100CM</t>
        </is>
      </c>
      <c r="C918" t="inlineStr">
        <is>
          <t>SIN CATEGORIA</t>
        </is>
      </c>
      <c r="D918" s="22" t="n">
        <v>15</v>
      </c>
      <c r="E918" s="19" t="n">
        <v>543412.14</v>
      </c>
      <c r="F918" s="19" t="n">
        <v>261754.16</v>
      </c>
      <c r="G918" s="20" t="n">
        <v>0.481686</v>
      </c>
      <c r="H918" t="inlineStr">
        <is>
          <t>B</t>
        </is>
      </c>
      <c r="I918" t="inlineStr">
        <is>
          <t>Alto</t>
        </is>
      </c>
      <c r="J918" s="17" t="inlineStr">
        <is>
          <t>B-Alto</t>
        </is>
      </c>
      <c r="K918" t="inlineStr">
        <is>
          <t>NICHO RENTABLE — empujar contenido / boletín</t>
        </is>
      </c>
    </row>
    <row r="919">
      <c r="A919" t="inlineStr">
        <is>
          <t>351100300992320</t>
        </is>
      </c>
      <c r="B919" t="inlineStr">
        <is>
          <t xml:space="preserve">LAVATORIO TIPO BOWL NEGRO BLANCO RECTANGULAR  FF-9045AB </t>
        </is>
      </c>
      <c r="C919" t="inlineStr">
        <is>
          <t>IMPORTACION LOZA</t>
        </is>
      </c>
      <c r="D919" s="22" t="n">
        <v>15</v>
      </c>
      <c r="E919" s="19" t="n">
        <v>541948.67</v>
      </c>
      <c r="F919" s="19" t="n">
        <v>330445.41</v>
      </c>
      <c r="G919" s="20" t="n">
        <v>0.6097359999999999</v>
      </c>
      <c r="H919" t="inlineStr">
        <is>
          <t>B</t>
        </is>
      </c>
      <c r="I919" t="inlineStr">
        <is>
          <t>Alto</t>
        </is>
      </c>
      <c r="J919" s="17" t="inlineStr">
        <is>
          <t>B-Alto</t>
        </is>
      </c>
      <c r="K919" t="inlineStr">
        <is>
          <t>NICHO RENTABLE — empujar contenido / boletín</t>
        </is>
      </c>
    </row>
    <row r="920">
      <c r="A920" t="inlineStr">
        <is>
          <t>351100300992426</t>
        </is>
      </c>
      <c r="B920" t="inlineStr">
        <is>
          <t>LLAVE LAVATORIO SATINADA P-11716 DAMASHKE</t>
        </is>
      </c>
      <c r="C920" t="inlineStr">
        <is>
          <t>IMPORTACION GRIFERIA</t>
        </is>
      </c>
      <c r="D920" s="22" t="n">
        <v>31</v>
      </c>
      <c r="E920" s="19" t="n">
        <v>541867.52</v>
      </c>
      <c r="F920" s="19" t="n">
        <v>268286.2</v>
      </c>
      <c r="G920" s="20" t="n">
        <v>0.495114</v>
      </c>
      <c r="H920" t="inlineStr">
        <is>
          <t>B</t>
        </is>
      </c>
      <c r="I920" t="inlineStr">
        <is>
          <t>Alto</t>
        </is>
      </c>
      <c r="J920" s="17" t="inlineStr">
        <is>
          <t>B-Alto</t>
        </is>
      </c>
      <c r="K920" t="inlineStr">
        <is>
          <t>NICHO RENTABLE — empujar contenido / boletín</t>
        </is>
      </c>
    </row>
    <row r="921">
      <c r="A921" t="inlineStr">
        <is>
          <t>1049</t>
        </is>
      </c>
      <c r="B921" t="inlineStr">
        <is>
          <t>CABLE 4 BLANCO</t>
        </is>
      </c>
      <c r="C921" t="inlineStr">
        <is>
          <t>ACCESORIOS ELECTRICOS Y CABLES</t>
        </is>
      </c>
      <c r="D921" s="22" t="n">
        <v>232</v>
      </c>
      <c r="E921" s="19" t="n">
        <v>541682.4</v>
      </c>
      <c r="F921" s="19" t="n">
        <v>133777.8</v>
      </c>
      <c r="G921" s="20" t="n">
        <v>0.246967</v>
      </c>
      <c r="H921" t="inlineStr">
        <is>
          <t>B</t>
        </is>
      </c>
      <c r="I921" t="inlineStr">
        <is>
          <t>Bajo</t>
        </is>
      </c>
      <c r="J921" s="17" t="inlineStr">
        <is>
          <t>B-Bajo</t>
        </is>
      </c>
      <c r="K921" t="inlineStr">
        <is>
          <t>EVALUAR DESCONTINUAR o subir precio agresivo</t>
        </is>
      </c>
    </row>
    <row r="922">
      <c r="A922" t="inlineStr">
        <is>
          <t>1048</t>
        </is>
      </c>
      <c r="B922" t="inlineStr">
        <is>
          <t>CABLE TSJ 3X10</t>
        </is>
      </c>
      <c r="C922" t="inlineStr">
        <is>
          <t>ACCESORIOS ELECTRICOS Y CABLES</t>
        </is>
      </c>
      <c r="D922" s="22" t="n">
        <v>240</v>
      </c>
      <c r="E922" s="19" t="n">
        <v>541443.98</v>
      </c>
      <c r="F922" s="19" t="n">
        <v>119188.54</v>
      </c>
      <c r="G922" s="20" t="n">
        <v>0.220131</v>
      </c>
      <c r="H922" t="inlineStr">
        <is>
          <t>B</t>
        </is>
      </c>
      <c r="I922" t="inlineStr">
        <is>
          <t>Bajo</t>
        </is>
      </c>
      <c r="J922" s="17" t="inlineStr">
        <is>
          <t>B-Bajo</t>
        </is>
      </c>
      <c r="K922" t="inlineStr">
        <is>
          <t>EVALUAR DESCONTINUAR o subir precio agresivo</t>
        </is>
      </c>
    </row>
    <row r="923">
      <c r="A923" t="inlineStr">
        <is>
          <t>PINT-PA-0052</t>
        </is>
      </c>
      <c r="B923" t="inlineStr">
        <is>
          <t>LANCO SUPER COAT SATIN TINT GALON SC3732-4</t>
        </is>
      </c>
      <c r="C923" t="inlineStr">
        <is>
          <t>PINTURA ACRILICA</t>
        </is>
      </c>
      <c r="D923" s="22" t="n">
        <v>43</v>
      </c>
      <c r="E923" s="19" t="n">
        <v>541150.4399999999</v>
      </c>
      <c r="F923" s="19" t="n">
        <v>247325.44</v>
      </c>
      <c r="G923" s="20" t="n">
        <v>0.457036</v>
      </c>
      <c r="H923" t="inlineStr">
        <is>
          <t>B</t>
        </is>
      </c>
      <c r="I923" t="inlineStr">
        <is>
          <t>Alto</t>
        </is>
      </c>
      <c r="J923" s="17" t="inlineStr">
        <is>
          <t>B-Alto</t>
        </is>
      </c>
      <c r="K923" t="inlineStr">
        <is>
          <t>NICHO RENTABLE — empujar contenido / boletín</t>
        </is>
      </c>
    </row>
    <row r="924">
      <c r="A924" t="inlineStr">
        <is>
          <t>PINT-BT-0031</t>
        </is>
      </c>
      <c r="B924" t="inlineStr">
        <is>
          <t>LANCO AQUAVAR BARNIZ 3 EN 1 CAOBA 1/4 MAHOGANY AQ1360-5</t>
        </is>
      </c>
      <c r="C924" t="inlineStr">
        <is>
          <t>BARNIZ Y TINTES</t>
        </is>
      </c>
      <c r="D924" s="22" t="n">
        <v>76</v>
      </c>
      <c r="E924" s="19" t="n">
        <v>541117.38</v>
      </c>
      <c r="F924" s="19" t="n">
        <v>163168.38</v>
      </c>
      <c r="G924" s="20" t="n">
        <v>0.30154</v>
      </c>
      <c r="H924" t="inlineStr">
        <is>
          <t>B</t>
        </is>
      </c>
      <c r="I924" t="inlineStr">
        <is>
          <t>Medio</t>
        </is>
      </c>
      <c r="J924" s="17" t="inlineStr">
        <is>
          <t>B-Medio</t>
        </is>
      </c>
      <c r="K924" t="inlineStr">
        <is>
          <t>MANTENER</t>
        </is>
      </c>
    </row>
    <row r="925">
      <c r="A925" t="inlineStr">
        <is>
          <t>351100300992631</t>
        </is>
      </c>
      <c r="B925" t="inlineStr">
        <is>
          <t>CERAMICA ANTIDESLIZANTE PIETRA BLOCK 46X46 CAJA 1.90M2</t>
        </is>
      </c>
      <c r="C925" t="inlineStr">
        <is>
          <t>SIN CATEGORIA</t>
        </is>
      </c>
      <c r="D925" s="22" t="n">
        <v>68</v>
      </c>
      <c r="E925" s="19" t="n">
        <v>540006.6</v>
      </c>
      <c r="F925" s="19" t="n">
        <v>152406.6</v>
      </c>
      <c r="G925" s="20" t="n">
        <v>0.282231</v>
      </c>
      <c r="H925" t="inlineStr">
        <is>
          <t>B</t>
        </is>
      </c>
      <c r="I925" t="inlineStr">
        <is>
          <t>Bajo</t>
        </is>
      </c>
      <c r="J925" s="17" t="inlineStr">
        <is>
          <t>B-Bajo</t>
        </is>
      </c>
      <c r="K925" t="inlineStr">
        <is>
          <t>EVALUAR DESCONTINUAR o subir precio agresivo</t>
        </is>
      </c>
    </row>
    <row r="926">
      <c r="A926" t="inlineStr">
        <is>
          <t>71749</t>
        </is>
      </c>
      <c r="B926" t="inlineStr">
        <is>
          <t>NO MAS CLAVOS 353g HENKEL 2052478</t>
        </is>
      </c>
      <c r="C926" t="inlineStr">
        <is>
          <t>FERRETERIA GENERAL</t>
        </is>
      </c>
      <c r="D926" s="22" t="n">
        <v>86</v>
      </c>
      <c r="E926" s="19" t="n">
        <v>539542.41</v>
      </c>
      <c r="F926" s="19" t="n">
        <v>160792.14</v>
      </c>
      <c r="G926" s="20" t="n">
        <v>0.298016</v>
      </c>
      <c r="H926" t="inlineStr">
        <is>
          <t>B</t>
        </is>
      </c>
      <c r="I926" t="inlineStr">
        <is>
          <t>Bajo</t>
        </is>
      </c>
      <c r="J926" s="17" t="inlineStr">
        <is>
          <t>B-Bajo</t>
        </is>
      </c>
      <c r="K926" t="inlineStr">
        <is>
          <t>EVALUAR DESCONTINUAR o subir precio agresivo</t>
        </is>
      </c>
    </row>
    <row r="927">
      <c r="A927" t="inlineStr">
        <is>
          <t>351100300991507</t>
        </is>
      </c>
      <c r="B927" t="inlineStr">
        <is>
          <t>PORCELANATO GOLDEN WAVES GAMA WHITE 60X120 CAJA 1.44M2 SEMI MATE</t>
        </is>
      </c>
      <c r="C927" t="inlineStr">
        <is>
          <t>CERAMICAS, AZULEJOS, PORCELANATOS</t>
        </is>
      </c>
      <c r="D927" s="22" t="n">
        <v>53</v>
      </c>
      <c r="E927" s="19" t="n">
        <v>539380.53</v>
      </c>
      <c r="F927" s="19" t="n">
        <v>137561.43</v>
      </c>
      <c r="G927" s="20" t="n">
        <v>0.255036</v>
      </c>
      <c r="H927" t="inlineStr">
        <is>
          <t>B</t>
        </is>
      </c>
      <c r="I927" t="inlineStr">
        <is>
          <t>Bajo</t>
        </is>
      </c>
      <c r="J927" s="17" t="inlineStr">
        <is>
          <t>B-Bajo</t>
        </is>
      </c>
      <c r="K927" t="inlineStr">
        <is>
          <t>EVALUAR DESCONTINUAR o subir precio agresivo</t>
        </is>
      </c>
    </row>
    <row r="928">
      <c r="A928" t="inlineStr">
        <is>
          <t>351100300992418</t>
        </is>
      </c>
      <c r="B928" t="inlineStr">
        <is>
          <t>FANG LLAVE ALTA LAVATORIO DORADA BRILLANTE FF-61113G</t>
        </is>
      </c>
      <c r="C928" t="inlineStr">
        <is>
          <t>IMPORTACION GRIFERIA</t>
        </is>
      </c>
      <c r="D928" s="22" t="n">
        <v>17</v>
      </c>
      <c r="E928" s="19" t="n">
        <v>539057.8199999999</v>
      </c>
      <c r="F928" s="19" t="n">
        <v>327114.38</v>
      </c>
      <c r="G928" s="20" t="n">
        <v>0.606826</v>
      </c>
      <c r="H928" t="inlineStr">
        <is>
          <t>B</t>
        </is>
      </c>
      <c r="I928" t="inlineStr">
        <is>
          <t>Alto</t>
        </is>
      </c>
      <c r="J928" s="17" t="inlineStr">
        <is>
          <t>B-Alto</t>
        </is>
      </c>
      <c r="K928" t="inlineStr">
        <is>
          <t>NICHO RENTABLE — empujar contenido / boletín</t>
        </is>
      </c>
    </row>
    <row r="929">
      <c r="A929" t="inlineStr">
        <is>
          <t>10140017</t>
        </is>
      </c>
      <c r="B929" t="inlineStr">
        <is>
          <t>TUBO ESTRUCT. RECTANGULAR 1X4 1.50MM NEGRO</t>
        </is>
      </c>
      <c r="C929" t="inlineStr">
        <is>
          <t>TUBERIA ESTRUCTURAL</t>
        </is>
      </c>
      <c r="D929" s="22" t="n">
        <v>51</v>
      </c>
      <c r="E929" s="19" t="n">
        <v>538140.27</v>
      </c>
      <c r="F929" s="19" t="n">
        <v>124541.07</v>
      </c>
      <c r="G929" s="20" t="n">
        <v>0.231429</v>
      </c>
      <c r="H929" t="inlineStr">
        <is>
          <t>B</t>
        </is>
      </c>
      <c r="I929" t="inlineStr">
        <is>
          <t>Bajo</t>
        </is>
      </c>
      <c r="J929" s="17" t="inlineStr">
        <is>
          <t>B-Bajo</t>
        </is>
      </c>
      <c r="K929" t="inlineStr">
        <is>
          <t>EVALUAR DESCONTINUAR o subir precio agresivo</t>
        </is>
      </c>
    </row>
    <row r="930">
      <c r="A930" t="inlineStr">
        <is>
          <t>351100300992664</t>
        </is>
      </c>
      <c r="B930" t="inlineStr">
        <is>
          <t>PERFIL ANGULAR ESQUINERO NEGRO PARA PANEL PVC 2.45M 3695099990000</t>
        </is>
      </c>
      <c r="C930" t="inlineStr">
        <is>
          <t>LAMINA PVC, BAMBU, ACC</t>
        </is>
      </c>
      <c r="D930" s="22" t="n">
        <v>175</v>
      </c>
      <c r="E930" s="19" t="n">
        <v>537946.9</v>
      </c>
      <c r="F930" s="19" t="n">
        <v>366127.32</v>
      </c>
      <c r="G930" s="20" t="n">
        <v>0.680601</v>
      </c>
      <c r="H930" t="inlineStr">
        <is>
          <t>B</t>
        </is>
      </c>
      <c r="I930" t="inlineStr">
        <is>
          <t>Alto</t>
        </is>
      </c>
      <c r="J930" s="17" t="inlineStr">
        <is>
          <t>B-Alto</t>
        </is>
      </c>
      <c r="K930" t="inlineStr">
        <is>
          <t>NICHO RENTABLE — empujar contenido / boletín</t>
        </is>
      </c>
    </row>
    <row r="931">
      <c r="A931" t="inlineStr">
        <is>
          <t>351100300992778</t>
        </is>
      </c>
      <c r="B931" t="inlineStr">
        <is>
          <t>PORCELANATO NANO MAPLE MARBLE BRILLANTE  0.60 X 0.60 CAJA 1.44M2 4 PIEZAS POR CAJA</t>
        </is>
      </c>
      <c r="C931" t="inlineStr">
        <is>
          <t>PORCELANATO</t>
        </is>
      </c>
      <c r="D931" s="22" t="n">
        <v>82</v>
      </c>
      <c r="E931" s="19" t="n">
        <v>536954.8</v>
      </c>
      <c r="F931" s="19" t="n">
        <v>129419.72</v>
      </c>
      <c r="G931" s="20" t="n">
        <v>0.241025</v>
      </c>
      <c r="H931" t="inlineStr">
        <is>
          <t>B</t>
        </is>
      </c>
      <c r="I931" t="inlineStr">
        <is>
          <t>Bajo</t>
        </is>
      </c>
      <c r="J931" s="17" t="inlineStr">
        <is>
          <t>B-Bajo</t>
        </is>
      </c>
      <c r="K931" t="inlineStr">
        <is>
          <t>EVALUAR DESCONTINUAR o subir precio agresivo</t>
        </is>
      </c>
    </row>
    <row r="932">
      <c r="A932" t="inlineStr">
        <is>
          <t>351100300992586</t>
        </is>
      </c>
      <c r="B932" t="inlineStr">
        <is>
          <t xml:space="preserve">CALENTADOR DE AGUA INSTANTANEO A GAS 11 LITROS / MIN CALE-11I </t>
        </is>
      </c>
      <c r="C932" t="inlineStr">
        <is>
          <t>ACCESORIOS ELECTRICOS Y CABLES</t>
        </is>
      </c>
      <c r="D932" s="22" t="n">
        <v>7</v>
      </c>
      <c r="E932" s="19" t="n">
        <v>536274.34</v>
      </c>
      <c r="F932" s="19" t="n">
        <v>166666.43</v>
      </c>
      <c r="G932" s="20" t="n">
        <v>0.310786</v>
      </c>
      <c r="H932" t="inlineStr">
        <is>
          <t>B</t>
        </is>
      </c>
      <c r="I932" t="inlineStr">
        <is>
          <t>Medio</t>
        </is>
      </c>
      <c r="J932" s="17" t="inlineStr">
        <is>
          <t>B-Medio</t>
        </is>
      </c>
      <c r="K932" t="inlineStr">
        <is>
          <t>MANTENER</t>
        </is>
      </c>
    </row>
    <row r="933">
      <c r="A933" t="inlineStr">
        <is>
          <t>9183</t>
        </is>
      </c>
      <c r="B933" t="inlineStr">
        <is>
          <t>CAJA RECTANGULAR EMT LIVIANA 0.7</t>
        </is>
      </c>
      <c r="C933" t="inlineStr">
        <is>
          <t>ACCESORIOS ELECTRICOS Y CABLES</t>
        </is>
      </c>
      <c r="D933" s="22" t="n">
        <v>1645</v>
      </c>
      <c r="E933" s="19" t="n">
        <v>535934.3100000001</v>
      </c>
      <c r="F933" s="19" t="n">
        <v>272279.01</v>
      </c>
      <c r="G933" s="20" t="n">
        <v>0.508045</v>
      </c>
      <c r="H933" t="inlineStr">
        <is>
          <t>B</t>
        </is>
      </c>
      <c r="I933" t="inlineStr">
        <is>
          <t>Alto</t>
        </is>
      </c>
      <c r="J933" s="17" t="inlineStr">
        <is>
          <t>B-Alto</t>
        </is>
      </c>
      <c r="K933" t="inlineStr">
        <is>
          <t>NICHO RENTABLE — empujar contenido / boletín</t>
        </is>
      </c>
    </row>
    <row r="934">
      <c r="A934" t="inlineStr">
        <is>
          <t>351100300992220</t>
        </is>
      </c>
      <c r="B934" t="inlineStr">
        <is>
          <t>JUEGO ACCESORIOS PARA BAÑO NEGRO 6 PCS AQP-23188</t>
        </is>
      </c>
      <c r="C934" t="inlineStr">
        <is>
          <t>IMPORTACION GRIFERIA</t>
        </is>
      </c>
      <c r="D934" s="22" t="n">
        <v>31</v>
      </c>
      <c r="E934" s="19" t="n">
        <v>535922.53</v>
      </c>
      <c r="F934" s="19" t="n">
        <v>155923.67</v>
      </c>
      <c r="G934" s="20" t="n">
        <v>0.290944</v>
      </c>
      <c r="H934" t="inlineStr">
        <is>
          <t>B</t>
        </is>
      </c>
      <c r="I934" t="inlineStr">
        <is>
          <t>Bajo</t>
        </is>
      </c>
      <c r="J934" s="17" t="inlineStr">
        <is>
          <t>B-Bajo</t>
        </is>
      </c>
      <c r="K934" t="inlineStr">
        <is>
          <t>EVALUAR DESCONTINUAR o subir precio agresivo</t>
        </is>
      </c>
    </row>
    <row r="935">
      <c r="A935" t="inlineStr">
        <is>
          <t>PINT-PP-0002</t>
        </is>
      </c>
      <c r="B935" t="inlineStr">
        <is>
          <t>LANCO PINTURA PISO ANTI SLIP CLEO GRIS GALON SF290-4</t>
        </is>
      </c>
      <c r="C935" t="inlineStr">
        <is>
          <t>PINTURA Y SELLADORES PISO</t>
        </is>
      </c>
      <c r="D935" s="22" t="n">
        <v>30</v>
      </c>
      <c r="E935" s="19" t="n">
        <v>535516.78</v>
      </c>
      <c r="F935" s="19" t="n">
        <v>149114.53</v>
      </c>
      <c r="G935" s="20" t="n">
        <v>0.27845</v>
      </c>
      <c r="H935" t="inlineStr">
        <is>
          <t>B</t>
        </is>
      </c>
      <c r="I935" t="inlineStr">
        <is>
          <t>Bajo</t>
        </is>
      </c>
      <c r="J935" s="17" t="inlineStr">
        <is>
          <t>B-Bajo</t>
        </is>
      </c>
      <c r="K935" t="inlineStr">
        <is>
          <t>EVALUAR DESCONTINUAR o subir precio agresivo</t>
        </is>
      </c>
    </row>
    <row r="936">
      <c r="A936" t="inlineStr">
        <is>
          <t>351100300991942</t>
        </is>
      </c>
      <c r="B936" t="inlineStr">
        <is>
          <t>DIAMOND MUEBLE LAVATORIO 2104B-60 CON PATAS 60CM X 47CM X 82CM</t>
        </is>
      </c>
      <c r="C936" t="inlineStr">
        <is>
          <t>SIN CATEGORIA</t>
        </is>
      </c>
      <c r="D936" s="22" t="n">
        <v>8</v>
      </c>
      <c r="E936" s="19" t="n">
        <v>535508.14</v>
      </c>
      <c r="F936" s="19" t="n">
        <v>200814.71</v>
      </c>
      <c r="G936" s="20" t="n">
        <v>0.374998</v>
      </c>
      <c r="H936" t="inlineStr">
        <is>
          <t>B</t>
        </is>
      </c>
      <c r="I936" t="inlineStr">
        <is>
          <t>Medio</t>
        </is>
      </c>
      <c r="J936" s="17" t="inlineStr">
        <is>
          <t>B-Medio</t>
        </is>
      </c>
      <c r="K936" t="inlineStr">
        <is>
          <t>MANTENER</t>
        </is>
      </c>
    </row>
    <row r="937">
      <c r="A937" t="inlineStr">
        <is>
          <t>351100300992384</t>
        </is>
      </c>
      <c r="B937" t="inlineStr">
        <is>
          <t>WADFOW ESPUMA EXPANSIVA 750ML WUJ751</t>
        </is>
      </c>
      <c r="C937" t="inlineStr">
        <is>
          <t>SELLADORES</t>
        </is>
      </c>
      <c r="D937" s="22" t="n">
        <v>156</v>
      </c>
      <c r="E937" s="19" t="n">
        <v>534914.33</v>
      </c>
      <c r="F937" s="19" t="n">
        <v>192277.89</v>
      </c>
      <c r="G937" s="20" t="n">
        <v>0.359455</v>
      </c>
      <c r="H937" t="inlineStr">
        <is>
          <t>B</t>
        </is>
      </c>
      <c r="I937" t="inlineStr">
        <is>
          <t>Medio</t>
        </is>
      </c>
      <c r="J937" s="17" t="inlineStr">
        <is>
          <t>B-Medio</t>
        </is>
      </c>
      <c r="K937" t="inlineStr">
        <is>
          <t>MANTENER</t>
        </is>
      </c>
    </row>
    <row r="938">
      <c r="A938" t="inlineStr">
        <is>
          <t>351100300992707</t>
        </is>
      </c>
      <c r="B938" t="inlineStr">
        <is>
          <t>DJ BAHIA MUEBLE 80CM X 50CM INCLUYE LAVATORIO ESPEJO REPISA BRILLANTE AEREO LUX STONE Y001-NP3 80CM</t>
        </is>
      </c>
      <c r="C938" t="inlineStr">
        <is>
          <t>IMPORTACION LOZA</t>
        </is>
      </c>
      <c r="D938" s="22" t="n">
        <v>7</v>
      </c>
      <c r="E938" s="19" t="n">
        <v>533319.25</v>
      </c>
      <c r="F938" s="19" t="n">
        <v>287635.51</v>
      </c>
      <c r="G938" s="20" t="n">
        <v>0.539331</v>
      </c>
      <c r="H938" t="inlineStr">
        <is>
          <t>B</t>
        </is>
      </c>
      <c r="I938" t="inlineStr">
        <is>
          <t>Alto</t>
        </is>
      </c>
      <c r="J938" s="17" t="inlineStr">
        <is>
          <t>B-Alto</t>
        </is>
      </c>
      <c r="K938" t="inlineStr">
        <is>
          <t>NICHO RENTABLE — empujar contenido / boletín</t>
        </is>
      </c>
    </row>
    <row r="939">
      <c r="A939" t="inlineStr">
        <is>
          <t>351100300991160</t>
        </is>
      </c>
      <c r="B939" t="inlineStr">
        <is>
          <t>CERAMICA MADERA FORESTA 48X48 CAJA 2.34M2</t>
        </is>
      </c>
      <c r="C939" t="inlineStr">
        <is>
          <t>SIN CATEGORIA</t>
        </is>
      </c>
      <c r="D939" s="22" t="n">
        <v>77</v>
      </c>
      <c r="E939" s="19" t="n">
        <v>533009.47</v>
      </c>
      <c r="F939" s="19" t="n">
        <v>136784.59</v>
      </c>
      <c r="G939" s="20" t="n">
        <v>0.256627</v>
      </c>
      <c r="H939" t="inlineStr">
        <is>
          <t>B</t>
        </is>
      </c>
      <c r="I939" t="inlineStr">
        <is>
          <t>Bajo</t>
        </is>
      </c>
      <c r="J939" s="17" t="inlineStr">
        <is>
          <t>B-Bajo</t>
        </is>
      </c>
      <c r="K939" t="inlineStr">
        <is>
          <t>EVALUAR DESCONTINUAR o subir precio agresivo</t>
        </is>
      </c>
    </row>
    <row r="940">
      <c r="A940" t="inlineStr">
        <is>
          <t>3045</t>
        </is>
      </c>
      <c r="B940" t="inlineStr">
        <is>
          <t>CH CENTRO DE CARGA 8 CIRCUITOS EMPOTRAR</t>
        </is>
      </c>
      <c r="C940" t="inlineStr">
        <is>
          <t>ACCESORIOS ELECTRICOS Y CABLES</t>
        </is>
      </c>
      <c r="D940" s="22" t="n">
        <v>12</v>
      </c>
      <c r="E940" s="19" t="n">
        <v>532611.12</v>
      </c>
      <c r="F940" s="19" t="n">
        <v>121816.02</v>
      </c>
      <c r="G940" s="20" t="n">
        <v>0.228715</v>
      </c>
      <c r="H940" t="inlineStr">
        <is>
          <t>B</t>
        </is>
      </c>
      <c r="I940" t="inlineStr">
        <is>
          <t>Bajo</t>
        </is>
      </c>
      <c r="J940" s="17" t="inlineStr">
        <is>
          <t>B-Bajo</t>
        </is>
      </c>
      <c r="K940" t="inlineStr">
        <is>
          <t>EVALUAR DESCONTINUAR o subir precio agresivo</t>
        </is>
      </c>
    </row>
    <row r="941">
      <c r="A941" t="inlineStr">
        <is>
          <t>3022</t>
        </is>
      </c>
      <c r="B941" t="inlineStr">
        <is>
          <t>AGUILA BLANCO PLAFON LIVIANO 1175W PLATA</t>
        </is>
      </c>
      <c r="C941" t="inlineStr">
        <is>
          <t>ACCESORIOS ELECTRICOS Y CABLES</t>
        </is>
      </c>
      <c r="D941" s="22" t="n">
        <v>567</v>
      </c>
      <c r="E941" s="19" t="n">
        <v>532074.9399999999</v>
      </c>
      <c r="F941" s="19" t="n">
        <v>153693.37</v>
      </c>
      <c r="G941" s="20" t="n">
        <v>0.288857</v>
      </c>
      <c r="H941" t="inlineStr">
        <is>
          <t>B</t>
        </is>
      </c>
      <c r="I941" t="inlineStr">
        <is>
          <t>Bajo</t>
        </is>
      </c>
      <c r="J941" s="17" t="inlineStr">
        <is>
          <t>B-Bajo</t>
        </is>
      </c>
      <c r="K941" t="inlineStr">
        <is>
          <t>EVALUAR DESCONTINUAR o subir precio agresivo</t>
        </is>
      </c>
    </row>
    <row r="942">
      <c r="A942" t="inlineStr">
        <is>
          <t>3436</t>
        </is>
      </c>
      <c r="B942" t="inlineStr">
        <is>
          <t>CERAMICA MADERA CUMARU 34.6X34.6 CAJA 2.15M2</t>
        </is>
      </c>
      <c r="C942" t="inlineStr">
        <is>
          <t>CERAMICAS, AZULEJOS, PORCELANATOS</t>
        </is>
      </c>
      <c r="D942" s="22" t="n">
        <v>76</v>
      </c>
      <c r="E942" s="19" t="n">
        <v>531632.04</v>
      </c>
      <c r="F942" s="19" t="n">
        <v>132313.63</v>
      </c>
      <c r="G942" s="20" t="n">
        <v>0.248882</v>
      </c>
      <c r="H942" t="inlineStr">
        <is>
          <t>B</t>
        </is>
      </c>
      <c r="I942" t="inlineStr">
        <is>
          <t>Bajo</t>
        </is>
      </c>
      <c r="J942" s="17" t="inlineStr">
        <is>
          <t>B-Bajo</t>
        </is>
      </c>
      <c r="K942" t="inlineStr">
        <is>
          <t>EVALUAR DESCONTINUAR o subir precio agresivo</t>
        </is>
      </c>
    </row>
    <row r="943">
      <c r="A943" t="inlineStr">
        <is>
          <t>PINT-AN-0015</t>
        </is>
      </c>
      <c r="B943" t="inlineStr">
        <is>
          <t>LANCO ANTI. POLIURETANO NEGRO 1/4 MM92-5</t>
        </is>
      </c>
      <c r="C943" t="inlineStr">
        <is>
          <t>ANTICORROSIVOS Y BASE ACEITE</t>
        </is>
      </c>
      <c r="D943" s="22" t="n">
        <v>86</v>
      </c>
      <c r="E943" s="19" t="n">
        <v>530589.04</v>
      </c>
      <c r="F943" s="19" t="n">
        <v>150057.04</v>
      </c>
      <c r="G943" s="20" t="n">
        <v>0.282812</v>
      </c>
      <c r="H943" t="inlineStr">
        <is>
          <t>B</t>
        </is>
      </c>
      <c r="I943" t="inlineStr">
        <is>
          <t>Bajo</t>
        </is>
      </c>
      <c r="J943" s="17" t="inlineStr">
        <is>
          <t>B-Bajo</t>
        </is>
      </c>
      <c r="K943" t="inlineStr">
        <is>
          <t>EVALUAR DESCONTINUAR o subir precio agresivo</t>
        </is>
      </c>
    </row>
    <row r="944">
      <c r="A944" t="inlineStr">
        <is>
          <t>5006</t>
        </is>
      </c>
      <c r="B944" t="inlineStr">
        <is>
          <t>TOTAL PISTOLA CON COMPRESOR HVLP 550W UTT5006</t>
        </is>
      </c>
      <c r="C944" t="inlineStr">
        <is>
          <t>SIN CATEGORIA</t>
        </is>
      </c>
      <c r="D944" s="22" t="n">
        <v>22</v>
      </c>
      <c r="E944" s="19" t="n">
        <v>529658.8</v>
      </c>
      <c r="F944" s="19" t="n">
        <v>160073.66</v>
      </c>
      <c r="G944" s="20" t="n">
        <v>0.30222</v>
      </c>
      <c r="H944" t="inlineStr">
        <is>
          <t>B</t>
        </is>
      </c>
      <c r="I944" t="inlineStr">
        <is>
          <t>Medio</t>
        </is>
      </c>
      <c r="J944" s="17" t="inlineStr">
        <is>
          <t>B-Medio</t>
        </is>
      </c>
      <c r="K944" t="inlineStr">
        <is>
          <t>MANTENER</t>
        </is>
      </c>
    </row>
    <row r="945">
      <c r="A945" t="inlineStr">
        <is>
          <t>9736</t>
        </is>
      </c>
      <c r="B945" t="inlineStr">
        <is>
          <t>TORNILLO AVELLANADO ALAS ESTRIAS 2 PB</t>
        </is>
      </c>
      <c r="C945" t="inlineStr">
        <is>
          <t>TORNILLERIA</t>
        </is>
      </c>
      <c r="D945" s="22" t="n">
        <v>214</v>
      </c>
      <c r="E945" s="19" t="n">
        <v>529269.05</v>
      </c>
      <c r="F945" s="19" t="n">
        <v>299455.78</v>
      </c>
      <c r="G945" s="20" t="n">
        <v>0.5657909999999999</v>
      </c>
      <c r="H945" t="inlineStr">
        <is>
          <t>B</t>
        </is>
      </c>
      <c r="I945" t="inlineStr">
        <is>
          <t>Alto</t>
        </is>
      </c>
      <c r="J945" s="17" t="inlineStr">
        <is>
          <t>B-Alto</t>
        </is>
      </c>
      <c r="K945" t="inlineStr">
        <is>
          <t>NICHO RENTABLE — empujar contenido / boletín</t>
        </is>
      </c>
    </row>
    <row r="946">
      <c r="A946" t="inlineStr">
        <is>
          <t>60100019</t>
        </is>
      </c>
      <c r="B946" t="inlineStr">
        <is>
          <t>LAMPARA LED CUAD. EMPOT. 720LM 12W 100-240V WELLMAX 2100316</t>
        </is>
      </c>
      <c r="C946" t="inlineStr">
        <is>
          <t>BOMBILLOS Y LAMPARAS</t>
        </is>
      </c>
      <c r="D946" s="22" t="n">
        <v>152</v>
      </c>
      <c r="E946" s="19" t="n">
        <v>528588.3100000001</v>
      </c>
      <c r="F946" s="19" t="n">
        <v>304345.16</v>
      </c>
      <c r="G946" s="20" t="n">
        <v>0.57577</v>
      </c>
      <c r="H946" t="inlineStr">
        <is>
          <t>B</t>
        </is>
      </c>
      <c r="I946" t="inlineStr">
        <is>
          <t>Alto</t>
        </is>
      </c>
      <c r="J946" s="17" t="inlineStr">
        <is>
          <t>B-Alto</t>
        </is>
      </c>
      <c r="K946" t="inlineStr">
        <is>
          <t>NICHO RENTABLE — empujar contenido / boletín</t>
        </is>
      </c>
    </row>
    <row r="947">
      <c r="A947" t="inlineStr">
        <is>
          <t>1532001000100</t>
        </is>
      </c>
      <c r="B947" t="inlineStr">
        <is>
          <t>PIEDRA QUINTILLA SACO (40k aprox)</t>
        </is>
      </c>
      <c r="C947" t="inlineStr">
        <is>
          <t>AGREGADOS</t>
        </is>
      </c>
      <c r="D947" s="22" t="n">
        <v>269</v>
      </c>
      <c r="E947" s="19" t="n">
        <v>528459.48</v>
      </c>
      <c r="F947" s="19" t="n">
        <v>195071.41</v>
      </c>
      <c r="G947" s="20" t="n">
        <v>0.369132</v>
      </c>
      <c r="H947" t="inlineStr">
        <is>
          <t>B</t>
        </is>
      </c>
      <c r="I947" t="inlineStr">
        <is>
          <t>Medio</t>
        </is>
      </c>
      <c r="J947" s="17" t="inlineStr">
        <is>
          <t>B-Medio</t>
        </is>
      </c>
      <c r="K947" t="inlineStr">
        <is>
          <t>MANTENER</t>
        </is>
      </c>
    </row>
    <row r="948">
      <c r="A948" t="inlineStr">
        <is>
          <t>351100300992473</t>
        </is>
      </c>
      <c r="B948" t="inlineStr">
        <is>
          <t>FREGADERO BARCELONA DORADO 50CM X 40CM X 20CM NO INCLUYE GRIFERIA</t>
        </is>
      </c>
      <c r="C948" t="inlineStr">
        <is>
          <t>IMPORTACION FREGADEROS</t>
        </is>
      </c>
      <c r="D948" s="22" t="n">
        <v>12</v>
      </c>
      <c r="E948" s="19" t="n">
        <v>528145.13</v>
      </c>
      <c r="F948" s="19" t="n">
        <v>293485.55</v>
      </c>
      <c r="G948" s="20" t="n">
        <v>0.5556909999999999</v>
      </c>
      <c r="H948" t="inlineStr">
        <is>
          <t>B</t>
        </is>
      </c>
      <c r="I948" t="inlineStr">
        <is>
          <t>Alto</t>
        </is>
      </c>
      <c r="J948" s="17" t="inlineStr">
        <is>
          <t>B-Alto</t>
        </is>
      </c>
      <c r="K948" t="inlineStr">
        <is>
          <t>NICHO RENTABLE — empujar contenido / boletín</t>
        </is>
      </c>
    </row>
    <row r="949">
      <c r="A949" t="inlineStr">
        <is>
          <t>43992910</t>
        </is>
      </c>
      <c r="B949" t="inlineStr">
        <is>
          <t>UVITA PUERTA BAÑO VIDRIO EN L 80 X 100 X 190 CM  6MM MARCO ACERO INOX NEGRO MAMPARA</t>
        </is>
      </c>
      <c r="C949" t="inlineStr">
        <is>
          <t>IMPORTACION PUERTAS DE VIDRIO</t>
        </is>
      </c>
      <c r="D949" s="22" t="n">
        <v>5</v>
      </c>
      <c r="E949" s="19" t="n">
        <v>527783.21</v>
      </c>
      <c r="F949" s="19" t="n">
        <v>294520.82</v>
      </c>
      <c r="G949" s="20" t="n">
        <v>0.558034</v>
      </c>
      <c r="H949" t="inlineStr">
        <is>
          <t>B</t>
        </is>
      </c>
      <c r="I949" t="inlineStr">
        <is>
          <t>Alto</t>
        </is>
      </c>
      <c r="J949" s="17" t="inlineStr">
        <is>
          <t>B-Alto</t>
        </is>
      </c>
      <c r="K949" t="inlineStr">
        <is>
          <t>NICHO RENTABLE — empujar contenido / boletín</t>
        </is>
      </c>
    </row>
    <row r="950">
      <c r="A950" t="inlineStr">
        <is>
          <t>351100300991209</t>
        </is>
      </c>
      <c r="B950" t="inlineStr">
        <is>
          <t>LAMINA PVC 6022 CARAMELO 1.22X2.44 3MM IMITACION PIEDRA NATURAL</t>
        </is>
      </c>
      <c r="C950" t="inlineStr">
        <is>
          <t>IMPORTACION LAMINA PVC, BAMBU, ACC</t>
        </is>
      </c>
      <c r="D950" s="22" t="n">
        <v>29</v>
      </c>
      <c r="E950" s="19" t="n">
        <v>527765.62</v>
      </c>
      <c r="F950" s="19" t="n">
        <v>153548.03</v>
      </c>
      <c r="G950" s="20" t="n">
        <v>0.29094</v>
      </c>
      <c r="H950" t="inlineStr">
        <is>
          <t>B</t>
        </is>
      </c>
      <c r="I950" t="inlineStr">
        <is>
          <t>Bajo</t>
        </is>
      </c>
      <c r="J950" s="17" t="inlineStr">
        <is>
          <t>B-Bajo</t>
        </is>
      </c>
      <c r="K950" t="inlineStr">
        <is>
          <t>EVALUAR DESCONTINUAR o subir precio agresivo</t>
        </is>
      </c>
    </row>
    <row r="951">
      <c r="A951" t="inlineStr">
        <is>
          <t>20140004</t>
        </is>
      </c>
      <c r="B951" t="inlineStr">
        <is>
          <t>ARIS MADERA SABIK WHITE 60X60 CAJA 1.44M2 SATINADA CERAMICA PRIMERA CALIDAD</t>
        </is>
      </c>
      <c r="C951" t="inlineStr">
        <is>
          <t>SIN CATEGORIA</t>
        </is>
      </c>
      <c r="D951" s="22" t="n">
        <v>79</v>
      </c>
      <c r="E951" s="19" t="n">
        <v>527583.3199999999</v>
      </c>
      <c r="F951" s="19" t="n">
        <v>130056.64</v>
      </c>
      <c r="G951" s="20" t="n">
        <v>0.246514</v>
      </c>
      <c r="H951" t="inlineStr">
        <is>
          <t>B</t>
        </is>
      </c>
      <c r="I951" t="inlineStr">
        <is>
          <t>Bajo</t>
        </is>
      </c>
      <c r="J951" s="17" t="inlineStr">
        <is>
          <t>B-Bajo</t>
        </is>
      </c>
      <c r="K951" t="inlineStr">
        <is>
          <t>EVALUAR DESCONTINUAR o subir precio agresivo</t>
        </is>
      </c>
    </row>
    <row r="952">
      <c r="A952" t="inlineStr">
        <is>
          <t>PINT-PA-0012</t>
        </is>
      </c>
      <c r="B952" t="inlineStr">
        <is>
          <t>LANCO MAXIMA LATEX PASTEL MATE GALON MA681-4</t>
        </is>
      </c>
      <c r="C952" t="inlineStr">
        <is>
          <t>PINTURA ACRILICA</t>
        </is>
      </c>
      <c r="D952" s="22" t="n">
        <v>33</v>
      </c>
      <c r="E952" s="19" t="n">
        <v>526504.42</v>
      </c>
      <c r="F952" s="19" t="n">
        <v>164020.67</v>
      </c>
      <c r="G952" s="20" t="n">
        <v>0.311528</v>
      </c>
      <c r="H952" t="inlineStr">
        <is>
          <t>B</t>
        </is>
      </c>
      <c r="I952" t="inlineStr">
        <is>
          <t>Medio</t>
        </is>
      </c>
      <c r="J952" s="17" t="inlineStr">
        <is>
          <t>B-Medio</t>
        </is>
      </c>
      <c r="K952" t="inlineStr">
        <is>
          <t>MANTENER</t>
        </is>
      </c>
    </row>
    <row r="953">
      <c r="A953" t="inlineStr">
        <is>
          <t>21010</t>
        </is>
      </c>
      <c r="B953" t="inlineStr">
        <is>
          <t>TRUPER DISCO DIAMANTado 4-1/2 CORTE DID 545 ESPECIAL PARA CERAMICA</t>
        </is>
      </c>
      <c r="C953" t="inlineStr">
        <is>
          <t>HERRAMIENTA ELECTRICA</t>
        </is>
      </c>
      <c r="D953" s="22" t="n">
        <v>87</v>
      </c>
      <c r="E953" s="19" t="n">
        <v>526420.9300000001</v>
      </c>
      <c r="F953" s="19" t="n">
        <v>196323.82</v>
      </c>
      <c r="G953" s="20" t="n">
        <v>0.372941</v>
      </c>
      <c r="H953" t="inlineStr">
        <is>
          <t>B</t>
        </is>
      </c>
      <c r="I953" t="inlineStr">
        <is>
          <t>Medio</t>
        </is>
      </c>
      <c r="J953" s="17" t="inlineStr">
        <is>
          <t>B-Medio</t>
        </is>
      </c>
      <c r="K953" t="inlineStr">
        <is>
          <t>MANTENER</t>
        </is>
      </c>
    </row>
    <row r="954">
      <c r="A954" t="inlineStr">
        <is>
          <t>351100300992433</t>
        </is>
      </c>
      <c r="B954" t="inlineStr">
        <is>
          <t>PANEL DUCHA DORADA MULTIFUNCION AQP-23441</t>
        </is>
      </c>
      <c r="C954" t="inlineStr">
        <is>
          <t>IMPORTACION GRIFERIA</t>
        </is>
      </c>
      <c r="D954" s="22" t="n">
        <v>7</v>
      </c>
      <c r="E954" s="19" t="n">
        <v>526283.1899999999</v>
      </c>
      <c r="F954" s="19" t="n">
        <v>289400.8</v>
      </c>
      <c r="G954" s="20" t="n">
        <v>0.5498960000000001</v>
      </c>
      <c r="H954" t="inlineStr">
        <is>
          <t>B</t>
        </is>
      </c>
      <c r="I954" t="inlineStr">
        <is>
          <t>Alto</t>
        </is>
      </c>
      <c r="J954" s="17" t="inlineStr">
        <is>
          <t>B-Alto</t>
        </is>
      </c>
      <c r="K954" t="inlineStr">
        <is>
          <t>NICHO RENTABLE — empujar contenido / boletín</t>
        </is>
      </c>
    </row>
    <row r="955">
      <c r="A955" t="inlineStr">
        <is>
          <t>351100300992215</t>
        </is>
      </c>
      <c r="B955" t="inlineStr">
        <is>
          <t>LLAVE LAVATORIO SENCILLA AQP-644</t>
        </is>
      </c>
      <c r="C955" t="inlineStr">
        <is>
          <t>IMPORTACION GRIFERIA</t>
        </is>
      </c>
      <c r="D955" s="22" t="n">
        <v>105</v>
      </c>
      <c r="E955" s="19" t="n">
        <v>526046.46</v>
      </c>
      <c r="F955" s="19" t="n">
        <v>298569.68</v>
      </c>
      <c r="G955" s="20" t="n">
        <v>0.567573</v>
      </c>
      <c r="H955" t="inlineStr">
        <is>
          <t>B</t>
        </is>
      </c>
      <c r="I955" t="inlineStr">
        <is>
          <t>Alto</t>
        </is>
      </c>
      <c r="J955" s="17" t="inlineStr">
        <is>
          <t>B-Alto</t>
        </is>
      </c>
      <c r="K955" t="inlineStr">
        <is>
          <t>NICHO RENTABLE — empujar contenido / boletín</t>
        </is>
      </c>
    </row>
    <row r="956">
      <c r="A956" t="inlineStr">
        <is>
          <t>866</t>
        </is>
      </c>
      <c r="B956" t="inlineStr">
        <is>
          <t>PILA ENCHAPADA MINI DERECHA 65X40 #15</t>
        </is>
      </c>
      <c r="C956" t="inlineStr">
        <is>
          <t>PILAS</t>
        </is>
      </c>
      <c r="D956" s="22" t="n">
        <v>20</v>
      </c>
      <c r="E956" s="19" t="n">
        <v>525551.76</v>
      </c>
      <c r="F956" s="19" t="n">
        <v>135551.76</v>
      </c>
      <c r="G956" s="20" t="n">
        <v>0.257923</v>
      </c>
      <c r="H956" t="inlineStr">
        <is>
          <t>B</t>
        </is>
      </c>
      <c r="I956" t="inlineStr">
        <is>
          <t>Bajo</t>
        </is>
      </c>
      <c r="J956" s="17" t="inlineStr">
        <is>
          <t>B-Bajo</t>
        </is>
      </c>
      <c r="K956" t="inlineStr">
        <is>
          <t>EVALUAR DESCONTINUAR o subir precio agresivo</t>
        </is>
      </c>
    </row>
    <row r="957">
      <c r="A957" t="inlineStr">
        <is>
          <t>PINT-AN-0024</t>
        </is>
      </c>
      <c r="B957" t="inlineStr">
        <is>
          <t>LANCO ANTICORROSIVO IND NEGRO 1/4 AC3435-5</t>
        </is>
      </c>
      <c r="C957" t="inlineStr">
        <is>
          <t>ANTICORROSIVOS Y BASE ACEITE</t>
        </is>
      </c>
      <c r="D957" s="22" t="n">
        <v>119</v>
      </c>
      <c r="E957" s="19" t="n">
        <v>524553.16</v>
      </c>
      <c r="F957" s="19" t="n">
        <v>157305.16</v>
      </c>
      <c r="G957" s="20" t="n">
        <v>0.299884</v>
      </c>
      <c r="H957" t="inlineStr">
        <is>
          <t>B</t>
        </is>
      </c>
      <c r="I957" t="inlineStr">
        <is>
          <t>Bajo</t>
        </is>
      </c>
      <c r="J957" s="17" t="inlineStr">
        <is>
          <t>B-Bajo</t>
        </is>
      </c>
      <c r="K957" t="inlineStr">
        <is>
          <t>EVALUAR DESCONTINUAR o subir precio agresivo</t>
        </is>
      </c>
    </row>
    <row r="958">
      <c r="A958" t="inlineStr">
        <is>
          <t>14100037</t>
        </is>
      </c>
      <c r="B958" t="inlineStr">
        <is>
          <t>PUERTA CONTEMPORANEA PINO 90 X 210 CM</t>
        </is>
      </c>
      <c r="C958" t="inlineStr">
        <is>
          <t>SIN CATEGORIA</t>
        </is>
      </c>
      <c r="D958" s="22" t="n">
        <v>12</v>
      </c>
      <c r="E958" s="19" t="n">
        <v>524325.8</v>
      </c>
      <c r="F958" s="19" t="n">
        <v>132981.8</v>
      </c>
      <c r="G958" s="20" t="n">
        <v>0.253624</v>
      </c>
      <c r="H958" t="inlineStr">
        <is>
          <t>B</t>
        </is>
      </c>
      <c r="I958" t="inlineStr">
        <is>
          <t>Bajo</t>
        </is>
      </c>
      <c r="J958" s="17" t="inlineStr">
        <is>
          <t>B-Bajo</t>
        </is>
      </c>
      <c r="K958" t="inlineStr">
        <is>
          <t>EVALUAR DESCONTINUAR o subir precio agresivo</t>
        </is>
      </c>
    </row>
    <row r="959">
      <c r="A959" t="inlineStr">
        <is>
          <t>351100300992337</t>
        </is>
      </c>
      <c r="B959" t="inlineStr">
        <is>
          <t>LAMPARA APLIQUE CARCASA NEGRA 4 WATTS LUZ AMARILLA VT-222090Y</t>
        </is>
      </c>
      <c r="C959" t="inlineStr">
        <is>
          <t>IMPORTACION FERRETERIA GENERAL</t>
        </is>
      </c>
      <c r="D959" s="22" t="n">
        <v>116</v>
      </c>
      <c r="E959" s="19" t="n">
        <v>524157.5</v>
      </c>
      <c r="F959" s="19" t="n">
        <v>268259.03</v>
      </c>
      <c r="G959" s="20" t="n">
        <v>0.511791</v>
      </c>
      <c r="H959" t="inlineStr">
        <is>
          <t>B</t>
        </is>
      </c>
      <c r="I959" t="inlineStr">
        <is>
          <t>Alto</t>
        </is>
      </c>
      <c r="J959" s="17" t="inlineStr">
        <is>
          <t>B-Alto</t>
        </is>
      </c>
      <c r="K959" t="inlineStr">
        <is>
          <t>NICHO RENTABLE — empujar contenido / boletín</t>
        </is>
      </c>
    </row>
    <row r="960">
      <c r="A960" t="inlineStr">
        <is>
          <t>351100300992878</t>
        </is>
      </c>
      <c r="B960" t="inlineStr">
        <is>
          <t>DRY COAT SATIN BLANCO/PASTEL CUBETA DC3040-2</t>
        </is>
      </c>
      <c r="C960" t="inlineStr">
        <is>
          <t>IMPERMEABILIZANTES</t>
        </is>
      </c>
      <c r="D960" s="22" t="n">
        <v>7</v>
      </c>
      <c r="E960" s="19" t="n">
        <v>522079.65</v>
      </c>
      <c r="F960" s="19" t="n">
        <v>151772.65</v>
      </c>
      <c r="G960" s="20" t="n">
        <v>0.290708</v>
      </c>
      <c r="H960" t="inlineStr">
        <is>
          <t>B</t>
        </is>
      </c>
      <c r="I960" t="inlineStr">
        <is>
          <t>Bajo</t>
        </is>
      </c>
      <c r="J960" s="17" t="inlineStr">
        <is>
          <t>B-Bajo</t>
        </is>
      </c>
      <c r="K960" t="inlineStr">
        <is>
          <t>EVALUAR DESCONTINUAR o subir precio agresivo</t>
        </is>
      </c>
    </row>
    <row r="961">
      <c r="A961" t="inlineStr">
        <is>
          <t>351100300992590</t>
        </is>
      </c>
      <c r="B961" t="inlineStr">
        <is>
          <t>LLAVE EMPOTRAR NEGRA MATE TBM-71M TUBIG</t>
        </is>
      </c>
      <c r="C961" t="inlineStr">
        <is>
          <t>GRIFERIA - ACC. BAÑO Y COCINA</t>
        </is>
      </c>
      <c r="D961" s="22" t="n">
        <v>33</v>
      </c>
      <c r="E961" s="19" t="n">
        <v>520391.15</v>
      </c>
      <c r="F961" s="19" t="n">
        <v>250530.81</v>
      </c>
      <c r="G961" s="20" t="n">
        <v>0.481428</v>
      </c>
      <c r="H961" t="inlineStr">
        <is>
          <t>B</t>
        </is>
      </c>
      <c r="I961" t="inlineStr">
        <is>
          <t>Alto</t>
        </is>
      </c>
      <c r="J961" s="17" t="inlineStr">
        <is>
          <t>B-Alto</t>
        </is>
      </c>
      <c r="K961" t="inlineStr">
        <is>
          <t>NICHO RENTABLE — empujar contenido / boletín</t>
        </is>
      </c>
    </row>
    <row r="962">
      <c r="A962" t="inlineStr">
        <is>
          <t>9123</t>
        </is>
      </c>
      <c r="B962" t="inlineStr">
        <is>
          <t>TUBO DRENASEP 6 METRO</t>
        </is>
      </c>
      <c r="C962" t="inlineStr">
        <is>
          <t>TUBERIA PVC, CANOAS Y ACCESORIOS</t>
        </is>
      </c>
      <c r="D962" s="22" t="n">
        <v>31</v>
      </c>
      <c r="E962" s="19" t="n">
        <v>519295.49</v>
      </c>
      <c r="F962" s="19" t="n">
        <v>166270.56</v>
      </c>
      <c r="G962" s="20" t="n">
        <v>0.3201850000000001</v>
      </c>
      <c r="H962" t="inlineStr">
        <is>
          <t>B</t>
        </is>
      </c>
      <c r="I962" t="inlineStr">
        <is>
          <t>Medio</t>
        </is>
      </c>
      <c r="J962" s="17" t="inlineStr">
        <is>
          <t>B-Medio</t>
        </is>
      </c>
      <c r="K962" t="inlineStr">
        <is>
          <t>MANTENER</t>
        </is>
      </c>
    </row>
    <row r="963">
      <c r="A963" t="inlineStr">
        <is>
          <t>20140007</t>
        </is>
      </c>
      <c r="B963" t="inlineStr">
        <is>
          <t>ARIS ROCCIA PLATA 34X34 CAJA 1.85M2 BRILLANTE CERAMICA PRIMERA CALIDAD</t>
        </is>
      </c>
      <c r="C963" t="inlineStr">
        <is>
          <t>SIN CATEGORIA</t>
        </is>
      </c>
      <c r="D963" s="22" t="n">
        <v>90</v>
      </c>
      <c r="E963" s="19" t="n">
        <v>518523.87</v>
      </c>
      <c r="F963" s="19" t="n">
        <v>85538.73</v>
      </c>
      <c r="G963" s="20" t="n">
        <v>0.164966</v>
      </c>
      <c r="H963" t="inlineStr">
        <is>
          <t>B</t>
        </is>
      </c>
      <c r="I963" t="inlineStr">
        <is>
          <t>Bajo</t>
        </is>
      </c>
      <c r="J963" s="17" t="inlineStr">
        <is>
          <t>B-Bajo</t>
        </is>
      </c>
      <c r="K963" t="inlineStr">
        <is>
          <t>EVALUAR DESCONTINUAR o subir precio agresivo</t>
        </is>
      </c>
    </row>
    <row r="964">
      <c r="A964" t="inlineStr">
        <is>
          <t>PINT-PA-0049</t>
        </is>
      </c>
      <c r="B964" t="inlineStr">
        <is>
          <t>LANCO SUPER COAT SATIN PASTEL CUBETA SC3731-2</t>
        </is>
      </c>
      <c r="C964" t="inlineStr">
        <is>
          <t>PINTURA ACRILICA</t>
        </is>
      </c>
      <c r="D964" s="22" t="n">
        <v>9</v>
      </c>
      <c r="E964" s="19" t="n">
        <v>518141.59</v>
      </c>
      <c r="F964" s="19" t="n">
        <v>180380.59</v>
      </c>
      <c r="G964" s="20" t="n">
        <v>0.3481300000000001</v>
      </c>
      <c r="H964" t="inlineStr">
        <is>
          <t>B</t>
        </is>
      </c>
      <c r="I964" t="inlineStr">
        <is>
          <t>Medio</t>
        </is>
      </c>
      <c r="J964" s="17" t="inlineStr">
        <is>
          <t>B-Medio</t>
        </is>
      </c>
      <c r="K964" t="inlineStr">
        <is>
          <t>MANTENER</t>
        </is>
      </c>
    </row>
    <row r="965">
      <c r="A965" t="inlineStr">
        <is>
          <t>351100300992211</t>
        </is>
      </c>
      <c r="B965" t="inlineStr">
        <is>
          <t>SET DE CACHERA + ABASTOS + ACCESORIOS CROMADO AQP-23183</t>
        </is>
      </c>
      <c r="C965" t="inlineStr">
        <is>
          <t>IMPORTACION GRIFERIA</t>
        </is>
      </c>
      <c r="D965" s="22" t="n">
        <v>37</v>
      </c>
      <c r="E965" s="19" t="n">
        <v>517619.47</v>
      </c>
      <c r="F965" s="19" t="n">
        <v>181127.44</v>
      </c>
      <c r="G965" s="20" t="n">
        <v>0.349924</v>
      </c>
      <c r="H965" t="inlineStr">
        <is>
          <t>B</t>
        </is>
      </c>
      <c r="I965" t="inlineStr">
        <is>
          <t>Medio</t>
        </is>
      </c>
      <c r="J965" s="17" t="inlineStr">
        <is>
          <t>B-Medio</t>
        </is>
      </c>
      <c r="K965" t="inlineStr">
        <is>
          <t>MANTENER</t>
        </is>
      </c>
    </row>
    <row r="966">
      <c r="A966" t="inlineStr">
        <is>
          <t>30254</t>
        </is>
      </c>
      <c r="B966" t="inlineStr">
        <is>
          <t>CABLE 8 VERDE</t>
        </is>
      </c>
      <c r="C966" t="inlineStr">
        <is>
          <t>ACCESORIOS ELECTRICOS Y CABLES</t>
        </is>
      </c>
      <c r="D966" s="22" t="n">
        <v>585</v>
      </c>
      <c r="E966" s="19" t="n">
        <v>517457.52</v>
      </c>
      <c r="F966" s="19" t="n">
        <v>125599.32</v>
      </c>
      <c r="G966" s="20" t="n">
        <v>0.242724</v>
      </c>
      <c r="H966" t="inlineStr">
        <is>
          <t>B</t>
        </is>
      </c>
      <c r="I966" t="inlineStr">
        <is>
          <t>Bajo</t>
        </is>
      </c>
      <c r="J966" s="17" t="inlineStr">
        <is>
          <t>B-Bajo</t>
        </is>
      </c>
      <c r="K966" t="inlineStr">
        <is>
          <t>EVALUAR DESCONTINUAR o subir precio agresivo</t>
        </is>
      </c>
    </row>
    <row r="967">
      <c r="A967" t="inlineStr">
        <is>
          <t>351100300992222</t>
        </is>
      </c>
      <c r="B967" t="inlineStr">
        <is>
          <t>JUEGO ACCESORIOS BAÑO 6 PIEZAS CROMADO CON NEGRO AQP-23213</t>
        </is>
      </c>
      <c r="C967" t="inlineStr">
        <is>
          <t>IMPORTACION GRIFERIA</t>
        </is>
      </c>
      <c r="D967" s="22" t="n">
        <v>39</v>
      </c>
      <c r="E967" s="19" t="n">
        <v>516106.19</v>
      </c>
      <c r="F967" s="19" t="n">
        <v>177869.95</v>
      </c>
      <c r="G967" s="20" t="n">
        <v>0.344638</v>
      </c>
      <c r="H967" t="inlineStr">
        <is>
          <t>B</t>
        </is>
      </c>
      <c r="I967" t="inlineStr">
        <is>
          <t>Medio</t>
        </is>
      </c>
      <c r="J967" s="17" t="inlineStr">
        <is>
          <t>B-Medio</t>
        </is>
      </c>
      <c r="K967" t="inlineStr">
        <is>
          <t>MANTENER</t>
        </is>
      </c>
    </row>
    <row r="968">
      <c r="A968" t="inlineStr">
        <is>
          <t>9194</t>
        </is>
      </c>
      <c r="B968" t="inlineStr">
        <is>
          <t>CANOA LISA PVC 4MTS AMANCO</t>
        </is>
      </c>
      <c r="C968" t="inlineStr">
        <is>
          <t>TUBERIA PVC, CANOAS Y ACCESORIOS</t>
        </is>
      </c>
      <c r="D968" s="22" t="n">
        <v>33</v>
      </c>
      <c r="E968" s="19" t="n">
        <v>516037.77</v>
      </c>
      <c r="F968" s="19" t="n">
        <v>121510.34</v>
      </c>
      <c r="G968" s="20" t="n">
        <v>0.235468</v>
      </c>
      <c r="H968" t="inlineStr">
        <is>
          <t>B</t>
        </is>
      </c>
      <c r="I968" t="inlineStr">
        <is>
          <t>Bajo</t>
        </is>
      </c>
      <c r="J968" s="17" t="inlineStr">
        <is>
          <t>B-Bajo</t>
        </is>
      </c>
      <c r="K968" t="inlineStr">
        <is>
          <t>EVALUAR DESCONTINUAR o subir precio agresivo</t>
        </is>
      </c>
    </row>
    <row r="969">
      <c r="A969" t="inlineStr">
        <is>
          <t>351100300992722</t>
        </is>
      </c>
      <c r="B969" t="inlineStr">
        <is>
          <t>DJ NOVAE LED MUEBLE 80CM X 50CM INCLU LAVATORI ESPEJO REPISA AERE LUX STONE Y009-N1 80CM</t>
        </is>
      </c>
      <c r="C969" t="inlineStr">
        <is>
          <t>IMPORTACION LOZA</t>
        </is>
      </c>
      <c r="D969" s="22" t="n">
        <v>6</v>
      </c>
      <c r="E969" s="19" t="n">
        <v>515963.5</v>
      </c>
      <c r="F969" s="19" t="n">
        <v>275293.73</v>
      </c>
      <c r="G969" s="20" t="n">
        <v>0.5335529999999999</v>
      </c>
      <c r="H969" t="inlineStr">
        <is>
          <t>B</t>
        </is>
      </c>
      <c r="I969" t="inlineStr">
        <is>
          <t>Alto</t>
        </is>
      </c>
      <c r="J969" s="17" t="inlineStr">
        <is>
          <t>B-Alto</t>
        </is>
      </c>
      <c r="K969" t="inlineStr">
        <is>
          <t>NICHO RENTABLE — empujar contenido / boletín</t>
        </is>
      </c>
    </row>
    <row r="970">
      <c r="A970" t="inlineStr">
        <is>
          <t>2990065</t>
        </is>
      </c>
      <c r="B970" t="inlineStr">
        <is>
          <t>CANOA METALICA 3M CON ACCESORIOS TIPO PP COLOR TEJA</t>
        </is>
      </c>
      <c r="C970" t="inlineStr">
        <is>
          <t>BOTAGUAS, CUMBRERAS, CANOAS METALICAS</t>
        </is>
      </c>
      <c r="D970" s="22" t="n">
        <v>34</v>
      </c>
      <c r="E970" s="19" t="n">
        <v>515086.73</v>
      </c>
      <c r="F970" s="19" t="n">
        <v>121381.73</v>
      </c>
      <c r="G970" s="20" t="n">
        <v>0.235653</v>
      </c>
      <c r="H970" t="inlineStr">
        <is>
          <t>B</t>
        </is>
      </c>
      <c r="I970" t="inlineStr">
        <is>
          <t>Bajo</t>
        </is>
      </c>
      <c r="J970" s="17" t="inlineStr">
        <is>
          <t>B-Bajo</t>
        </is>
      </c>
      <c r="K970" t="inlineStr">
        <is>
          <t>EVALUAR DESCONTINUAR o subir precio agresivo</t>
        </is>
      </c>
    </row>
    <row r="971">
      <c r="A971" t="inlineStr">
        <is>
          <t>351100300992564</t>
        </is>
      </c>
      <c r="B971" t="inlineStr">
        <is>
          <t>COMBO FREGADERO PARIS DORADO + CACHERA DORADA 8022G 82CM X 45CM DOBLE BATEA</t>
        </is>
      </c>
      <c r="C971" t="inlineStr">
        <is>
          <t>IMPORTACION FREGADEROS</t>
        </is>
      </c>
      <c r="D971" s="22" t="n">
        <v>6</v>
      </c>
      <c r="E971" s="19" t="n">
        <v>515044.25</v>
      </c>
      <c r="F971" s="19" t="n">
        <v>218626.25</v>
      </c>
      <c r="G971" s="20" t="n">
        <v>0.4244809999999999</v>
      </c>
      <c r="H971" t="inlineStr">
        <is>
          <t>B</t>
        </is>
      </c>
      <c r="I971" t="inlineStr">
        <is>
          <t>Medio</t>
        </is>
      </c>
      <c r="J971" s="17" t="inlineStr">
        <is>
          <t>B-Medio</t>
        </is>
      </c>
      <c r="K971" t="inlineStr">
        <is>
          <t>MANTENER</t>
        </is>
      </c>
    </row>
    <row r="972">
      <c r="A972" t="inlineStr">
        <is>
          <t>6638</t>
        </is>
      </c>
      <c r="B972" t="inlineStr">
        <is>
          <t>LANCO REVESTIMIENTO LISO EXTERIOR18K  RA168-20</t>
        </is>
      </c>
      <c r="C972" t="inlineStr">
        <is>
          <t>PINTURAS Y SELLADORES</t>
        </is>
      </c>
      <c r="D972" s="22" t="n">
        <v>47</v>
      </c>
      <c r="E972" s="19" t="n">
        <v>514059.52</v>
      </c>
      <c r="F972" s="19" t="n">
        <v>136813.52</v>
      </c>
      <c r="G972" s="20" t="n">
        <v>0.266143</v>
      </c>
      <c r="H972" t="inlineStr">
        <is>
          <t>B</t>
        </is>
      </c>
      <c r="I972" t="inlineStr">
        <is>
          <t>Bajo</t>
        </is>
      </c>
      <c r="J972" s="17" t="inlineStr">
        <is>
          <t>B-Bajo</t>
        </is>
      </c>
      <c r="K972" t="inlineStr">
        <is>
          <t>EVALUAR DESCONTINUAR o subir precio agresivo</t>
        </is>
      </c>
    </row>
    <row r="973">
      <c r="A973" t="inlineStr">
        <is>
          <t>351100300991642</t>
        </is>
      </c>
      <c r="B973" t="inlineStr">
        <is>
          <t>GRACIELA LAVATORIO BOWL REDONDO MARMOL BLANCO 8428MA-21</t>
        </is>
      </c>
      <c r="C973" t="inlineStr">
        <is>
          <t>LOZA SANITARIA</t>
        </is>
      </c>
      <c r="D973" s="22" t="n">
        <v>15</v>
      </c>
      <c r="E973" s="19" t="n">
        <v>513261.5</v>
      </c>
      <c r="F973" s="19" t="n">
        <v>132840.95</v>
      </c>
      <c r="G973" s="20" t="n">
        <v>0.258817</v>
      </c>
      <c r="H973" t="inlineStr">
        <is>
          <t>B</t>
        </is>
      </c>
      <c r="I973" t="inlineStr">
        <is>
          <t>Bajo</t>
        </is>
      </c>
      <c r="J973" s="17" t="inlineStr">
        <is>
          <t>B-Bajo</t>
        </is>
      </c>
      <c r="K973" t="inlineStr">
        <is>
          <t>EVALUAR DESCONTINUAR o subir precio agresivo</t>
        </is>
      </c>
    </row>
    <row r="974">
      <c r="A974" t="inlineStr">
        <is>
          <t>351100300990431</t>
        </is>
      </c>
      <c r="B974" t="inlineStr">
        <is>
          <t>WORK MASCARA SOLDAR FOTOSENSIBLE AWNM40</t>
        </is>
      </c>
      <c r="C974" t="inlineStr">
        <is>
          <t>HERRAMIENTA ELECTRICA</t>
        </is>
      </c>
      <c r="D974" s="22" t="n">
        <v>82</v>
      </c>
      <c r="E974" s="19" t="n">
        <v>511970.84</v>
      </c>
      <c r="F974" s="19" t="n">
        <v>177525.84</v>
      </c>
      <c r="G974" s="20" t="n">
        <v>0.3467499999999999</v>
      </c>
      <c r="H974" t="inlineStr">
        <is>
          <t>B</t>
        </is>
      </c>
      <c r="I974" t="inlineStr">
        <is>
          <t>Medio</t>
        </is>
      </c>
      <c r="J974" s="17" t="inlineStr">
        <is>
          <t>B-Medio</t>
        </is>
      </c>
      <c r="K974" t="inlineStr">
        <is>
          <t>MANTENER</t>
        </is>
      </c>
    </row>
    <row r="975">
      <c r="A975" t="inlineStr">
        <is>
          <t>10140020</t>
        </is>
      </c>
      <c r="B975" t="inlineStr">
        <is>
          <t>TUBO ESTRUCT. CUADRADO 2X2 1.50MM NEGRO</t>
        </is>
      </c>
      <c r="C975" t="inlineStr">
        <is>
          <t>TUBERIA ESTRUCTURAL</t>
        </is>
      </c>
      <c r="D975" s="22" t="n">
        <v>64</v>
      </c>
      <c r="E975" s="19" t="n">
        <v>509050.9</v>
      </c>
      <c r="F975" s="19" t="n">
        <v>94132</v>
      </c>
      <c r="G975" s="20" t="n">
        <v>0.184917</v>
      </c>
      <c r="H975" t="inlineStr">
        <is>
          <t>B</t>
        </is>
      </c>
      <c r="I975" t="inlineStr">
        <is>
          <t>Bajo</t>
        </is>
      </c>
      <c r="J975" s="17" t="inlineStr">
        <is>
          <t>B-Bajo</t>
        </is>
      </c>
      <c r="K975" t="inlineStr">
        <is>
          <t>EVALUAR DESCONTINUAR o subir precio agresivo</t>
        </is>
      </c>
    </row>
    <row r="976">
      <c r="A976" t="inlineStr">
        <is>
          <t>60100020</t>
        </is>
      </c>
      <c r="B976" t="inlineStr">
        <is>
          <t>LAMPARA LED CUAD. EMPOT. 18W WELLMAX</t>
        </is>
      </c>
      <c r="C976" t="inlineStr">
        <is>
          <t>BOMBILLOS Y LAMPARAS</t>
        </is>
      </c>
      <c r="D976" s="22" t="n">
        <v>119</v>
      </c>
      <c r="E976" s="19" t="n">
        <v>508722.05</v>
      </c>
      <c r="F976" s="19" t="n">
        <v>207356.15</v>
      </c>
      <c r="G976" s="20" t="n">
        <v>0.407602</v>
      </c>
      <c r="H976" t="inlineStr">
        <is>
          <t>B</t>
        </is>
      </c>
      <c r="I976" t="inlineStr">
        <is>
          <t>Medio</t>
        </is>
      </c>
      <c r="J976" s="17" t="inlineStr">
        <is>
          <t>B-Medio</t>
        </is>
      </c>
      <c r="K976" t="inlineStr">
        <is>
          <t>MANTENER</t>
        </is>
      </c>
    </row>
    <row r="977">
      <c r="A977" t="inlineStr">
        <is>
          <t>111240</t>
        </is>
      </c>
      <c r="B977" t="inlineStr">
        <is>
          <t>LLAVE EMPOTRAR PRICE PFISTER PESADA 0131130-PF PRICE PFISTER</t>
        </is>
      </c>
      <c r="C977" t="inlineStr">
        <is>
          <t>GRIFERIA - ACC. BAÑO Y COCINA</t>
        </is>
      </c>
      <c r="D977" s="22" t="n">
        <v>25</v>
      </c>
      <c r="E977" s="19" t="n">
        <v>507658.91</v>
      </c>
      <c r="F977" s="19" t="n">
        <v>145487.21</v>
      </c>
      <c r="G977" s="20" t="n">
        <v>0.286585</v>
      </c>
      <c r="H977" t="inlineStr">
        <is>
          <t>B</t>
        </is>
      </c>
      <c r="I977" t="inlineStr">
        <is>
          <t>Bajo</t>
        </is>
      </c>
      <c r="J977" s="17" t="inlineStr">
        <is>
          <t>B-Bajo</t>
        </is>
      </c>
      <c r="K977" t="inlineStr">
        <is>
          <t>EVALUAR DESCONTINUAR o subir precio agresivo</t>
        </is>
      </c>
    </row>
    <row r="978">
      <c r="A978" t="inlineStr">
        <is>
          <t>351100300992797</t>
        </is>
      </c>
      <c r="B978" t="inlineStr">
        <is>
          <t>PANEL ACANALADO NUEVA TEC NEGRO SATINADO LISO  F01-632 12CM X 2.90M PS INTERIOR</t>
        </is>
      </c>
      <c r="C978" t="inlineStr">
        <is>
          <t>IMPORTACION PANEL ACANALADO INTERIOR</t>
        </is>
      </c>
      <c r="D978" s="22" t="n">
        <v>146</v>
      </c>
      <c r="E978" s="19" t="n">
        <v>507627.43</v>
      </c>
      <c r="F978" s="19" t="n">
        <v>257127.43</v>
      </c>
      <c r="G978" s="20" t="n">
        <v>0.506528</v>
      </c>
      <c r="H978" t="inlineStr">
        <is>
          <t>B</t>
        </is>
      </c>
      <c r="I978" t="inlineStr">
        <is>
          <t>Alto</t>
        </is>
      </c>
      <c r="J978" s="17" t="inlineStr">
        <is>
          <t>B-Alto</t>
        </is>
      </c>
      <c r="K978" t="inlineStr">
        <is>
          <t>NICHO RENTABLE — empujar contenido / boletín</t>
        </is>
      </c>
    </row>
    <row r="979">
      <c r="A979" t="inlineStr">
        <is>
          <t>10140025</t>
        </is>
      </c>
      <c r="B979" t="inlineStr">
        <is>
          <t>TUBO ESTRUCT. RECTANGULAR 2X4 1.50MM NEGRO</t>
        </is>
      </c>
      <c r="C979" t="inlineStr">
        <is>
          <t>TUBERIA ESTRUCTURAL</t>
        </is>
      </c>
      <c r="D979" s="22" t="n">
        <v>44</v>
      </c>
      <c r="E979" s="19" t="n">
        <v>507396.26</v>
      </c>
      <c r="F979" s="19" t="n">
        <v>93108.25999999999</v>
      </c>
      <c r="G979" s="20" t="n">
        <v>0.183502</v>
      </c>
      <c r="H979" t="inlineStr">
        <is>
          <t>B</t>
        </is>
      </c>
      <c r="I979" t="inlineStr">
        <is>
          <t>Bajo</t>
        </is>
      </c>
      <c r="J979" s="17" t="inlineStr">
        <is>
          <t>B-Bajo</t>
        </is>
      </c>
      <c r="K979" t="inlineStr">
        <is>
          <t>EVALUAR DESCONTINUAR o subir precio agresivo</t>
        </is>
      </c>
    </row>
    <row r="980">
      <c r="A980" t="inlineStr">
        <is>
          <t>351100300992331</t>
        </is>
      </c>
      <c r="B980" t="inlineStr">
        <is>
          <t>SOBRE PARA LAVATORIO TIPO BOWL 2 ESPACIOS MARMOL 120CM X 50CM FF-8022 PIEDRA SINTERIZADA</t>
        </is>
      </c>
      <c r="C980" t="inlineStr">
        <is>
          <t>IMPORTACION GRIFERIA</t>
        </is>
      </c>
      <c r="D980" s="22" t="n">
        <v>9</v>
      </c>
      <c r="E980" s="19" t="n">
        <v>506902.65</v>
      </c>
      <c r="F980" s="19" t="n">
        <v>249926.19</v>
      </c>
      <c r="G980" s="20" t="n">
        <v>0.493046</v>
      </c>
      <c r="H980" t="inlineStr">
        <is>
          <t>B</t>
        </is>
      </c>
      <c r="I980" t="inlineStr">
        <is>
          <t>Alto</t>
        </is>
      </c>
      <c r="J980" s="17" t="inlineStr">
        <is>
          <t>B-Alto</t>
        </is>
      </c>
      <c r="K980" t="inlineStr">
        <is>
          <t>NICHO RENTABLE — empujar contenido / boletín</t>
        </is>
      </c>
    </row>
    <row r="981">
      <c r="A981" t="inlineStr">
        <is>
          <t>351100300992166</t>
        </is>
      </c>
      <c r="B981" t="inlineStr">
        <is>
          <t>TBF-84M  CACHERA NEGRA CUELLO EXTRAIBLE MONOCOMANDO FOSET</t>
        </is>
      </c>
      <c r="C981" t="inlineStr">
        <is>
          <t>GRIFERIA - ACC. BAÑO Y COCINA</t>
        </is>
      </c>
      <c r="D981" s="22" t="n">
        <v>19</v>
      </c>
      <c r="E981" s="19" t="n">
        <v>506446.31</v>
      </c>
      <c r="F981" s="19" t="n">
        <v>136621.19</v>
      </c>
      <c r="G981" s="20" t="n">
        <v>0.269764</v>
      </c>
      <c r="H981" t="inlineStr">
        <is>
          <t>B</t>
        </is>
      </c>
      <c r="I981" t="inlineStr">
        <is>
          <t>Bajo</t>
        </is>
      </c>
      <c r="J981" s="17" t="inlineStr">
        <is>
          <t>B-Bajo</t>
        </is>
      </c>
      <c r="K981" t="inlineStr">
        <is>
          <t>EVALUAR DESCONTINUAR o subir precio agresivo</t>
        </is>
      </c>
    </row>
    <row r="982">
      <c r="A982" t="inlineStr">
        <is>
          <t>351100300991032</t>
        </is>
      </c>
      <c r="B982" t="inlineStr">
        <is>
          <t>LANCO TRANSITION BLANCO GALON CEILING PAINT</t>
        </is>
      </c>
      <c r="C982" t="inlineStr">
        <is>
          <t>PINTURAS Y SELLADORES</t>
        </is>
      </c>
      <c r="D982" s="22" t="n">
        <v>34</v>
      </c>
      <c r="E982" s="19" t="n">
        <v>505255.54</v>
      </c>
      <c r="F982" s="19" t="n">
        <v>129741.79</v>
      </c>
      <c r="G982" s="20" t="n">
        <v>0.256785</v>
      </c>
      <c r="H982" t="inlineStr">
        <is>
          <t>B</t>
        </is>
      </c>
      <c r="I982" t="inlineStr">
        <is>
          <t>Bajo</t>
        </is>
      </c>
      <c r="J982" s="17" t="inlineStr">
        <is>
          <t>B-Bajo</t>
        </is>
      </c>
      <c r="K982" t="inlineStr">
        <is>
          <t>EVALUAR DESCONTINUAR o subir precio agresivo</t>
        </is>
      </c>
    </row>
    <row r="983">
      <c r="A983" t="inlineStr">
        <is>
          <t>PINT-PA-0042</t>
        </is>
      </c>
      <c r="B983" t="inlineStr">
        <is>
          <t>LANCO SUPER COAT SATIN ACCENT GALON SC3734-4</t>
        </is>
      </c>
      <c r="C983" t="inlineStr">
        <is>
          <t>PINTURA ACRILICA</t>
        </is>
      </c>
      <c r="D983" s="22" t="n">
        <v>40</v>
      </c>
      <c r="E983" s="19" t="n">
        <v>504115.04</v>
      </c>
      <c r="F983" s="19" t="n">
        <v>301372.79</v>
      </c>
      <c r="G983" s="20" t="n">
        <v>0.5978249999999999</v>
      </c>
      <c r="H983" t="inlineStr">
        <is>
          <t>B</t>
        </is>
      </c>
      <c r="I983" t="inlineStr">
        <is>
          <t>Alto</t>
        </is>
      </c>
      <c r="J983" s="17" t="inlineStr">
        <is>
          <t>B-Alto</t>
        </is>
      </c>
      <c r="K983" t="inlineStr">
        <is>
          <t>NICHO RENTABLE — empujar contenido / boletín</t>
        </is>
      </c>
    </row>
    <row r="984">
      <c r="A984" t="inlineStr">
        <is>
          <t>351100300991772</t>
        </is>
      </c>
      <c r="B984" t="inlineStr">
        <is>
          <t>CACHERA LAVATORIO MONOCOMANDO DORADO BRILLANTE ALTA RY5017-6A GRACIELA</t>
        </is>
      </c>
      <c r="C984" t="inlineStr">
        <is>
          <t>GRIFERIA - ACC. BAÑO Y COCINA</t>
        </is>
      </c>
      <c r="D984" s="22" t="n">
        <v>10</v>
      </c>
      <c r="E984" s="19" t="n">
        <v>504026.06</v>
      </c>
      <c r="F984" s="19" t="n">
        <v>142976.06</v>
      </c>
      <c r="G984" s="20" t="n">
        <v>0.283668</v>
      </c>
      <c r="H984" t="inlineStr">
        <is>
          <t>B</t>
        </is>
      </c>
      <c r="I984" t="inlineStr">
        <is>
          <t>Bajo</t>
        </is>
      </c>
      <c r="J984" s="17" t="inlineStr">
        <is>
          <t>B-Bajo</t>
        </is>
      </c>
      <c r="K984" t="inlineStr">
        <is>
          <t>EVALUAR DESCONTINUAR o subir precio agresivo</t>
        </is>
      </c>
    </row>
    <row r="985">
      <c r="A985" t="inlineStr">
        <is>
          <t>351100300991717</t>
        </is>
      </c>
      <c r="B985" t="inlineStr">
        <is>
          <t>DIAMOND ZT-2402A-80 KHAKI MUEBLE LAVATORIO + ESPEJO AEREO 80X47X48 ESPEJO 70X11X65</t>
        </is>
      </c>
      <c r="C985" t="inlineStr">
        <is>
          <t>IMPORTACION LOZA</t>
        </is>
      </c>
      <c r="D985" s="22" t="n">
        <v>6</v>
      </c>
      <c r="E985" s="19" t="n">
        <v>503704.67</v>
      </c>
      <c r="F985" s="19" t="n">
        <v>136929.43</v>
      </c>
      <c r="G985" s="20" t="n">
        <v>0.271845</v>
      </c>
      <c r="H985" t="inlineStr">
        <is>
          <t>B</t>
        </is>
      </c>
      <c r="I985" t="inlineStr">
        <is>
          <t>Bajo</t>
        </is>
      </c>
      <c r="J985" s="17" t="inlineStr">
        <is>
          <t>B-Bajo</t>
        </is>
      </c>
      <c r="K985" t="inlineStr">
        <is>
          <t>EVALUAR DESCONTINUAR o subir precio agresivo</t>
        </is>
      </c>
    </row>
    <row r="986">
      <c r="A986" t="inlineStr">
        <is>
          <t>351100300992054</t>
        </is>
      </c>
      <c r="B986" t="inlineStr">
        <is>
          <t>KIT MUEBLE MAR-10 LAVATORIO  VIDRIO + GRIFERIA + DESGUE MADERA OSCURA 44CM X 44CM  X 80CM MAYIST</t>
        </is>
      </c>
      <c r="C986" t="inlineStr">
        <is>
          <t>LOZA SANITARIA</t>
        </is>
      </c>
      <c r="D986" s="22" t="n">
        <v>7</v>
      </c>
      <c r="E986" s="19" t="n">
        <v>503134.51</v>
      </c>
      <c r="F986" s="19" t="n">
        <v>122673.1</v>
      </c>
      <c r="G986" s="20" t="n">
        <v>0.243818</v>
      </c>
      <c r="H986" t="inlineStr">
        <is>
          <t>B</t>
        </is>
      </c>
      <c r="I986" t="inlineStr">
        <is>
          <t>Bajo</t>
        </is>
      </c>
      <c r="J986" s="17" t="inlineStr">
        <is>
          <t>B-Bajo</t>
        </is>
      </c>
      <c r="K986" t="inlineStr">
        <is>
          <t>EVALUAR DESCONTINUAR o subir precio agresivo</t>
        </is>
      </c>
    </row>
    <row r="987">
      <c r="A987" t="inlineStr">
        <is>
          <t>590</t>
        </is>
      </c>
      <c r="B987" t="inlineStr">
        <is>
          <t>LAMINA JORDOMEX 1/8 N24  MOSQUITO 0.7MM 91cm x 2.15m</t>
        </is>
      </c>
      <c r="C987" t="inlineStr">
        <is>
          <t>TUBERIA INDUSTRIAL, HIERROS PLANOS Y CORRUGADOS</t>
        </is>
      </c>
      <c r="D987" s="22" t="n">
        <v>88</v>
      </c>
      <c r="E987" s="19" t="n">
        <v>502727.81</v>
      </c>
      <c r="F987" s="19" t="n">
        <v>171077.81</v>
      </c>
      <c r="G987" s="20" t="n">
        <v>0.340299</v>
      </c>
      <c r="H987" t="inlineStr">
        <is>
          <t>B</t>
        </is>
      </c>
      <c r="I987" t="inlineStr">
        <is>
          <t>Medio</t>
        </is>
      </c>
      <c r="J987" s="17" t="inlineStr">
        <is>
          <t>B-Medio</t>
        </is>
      </c>
      <c r="K987" t="inlineStr">
        <is>
          <t>MANTENER</t>
        </is>
      </c>
    </row>
    <row r="988">
      <c r="A988" t="inlineStr">
        <is>
          <t>9298</t>
        </is>
      </c>
      <c r="B988" t="inlineStr">
        <is>
          <t>CLASE A TUBO CONDUIT 3/4 TIPO A UL*</t>
        </is>
      </c>
      <c r="C988" t="inlineStr">
        <is>
          <t>ACCESORIOS ELECTRICOS Y CABLES</t>
        </is>
      </c>
      <c r="D988" s="22" t="n">
        <v>412</v>
      </c>
      <c r="E988" s="19" t="n">
        <v>500666.53</v>
      </c>
      <c r="F988" s="19" t="n">
        <v>226733.43</v>
      </c>
      <c r="G988" s="20" t="n">
        <v>0.452863</v>
      </c>
      <c r="H988" t="inlineStr">
        <is>
          <t>B</t>
        </is>
      </c>
      <c r="I988" t="inlineStr">
        <is>
          <t>Alto</t>
        </is>
      </c>
      <c r="J988" s="17" t="inlineStr">
        <is>
          <t>B-Alto</t>
        </is>
      </c>
      <c r="K988" t="inlineStr">
        <is>
          <t>NICHO RENTABLE — empujar contenido / boletín</t>
        </is>
      </c>
    </row>
    <row r="989">
      <c r="A989" t="inlineStr">
        <is>
          <t>70992875</t>
        </is>
      </c>
      <c r="B989" t="inlineStr">
        <is>
          <t>PANEL ACANALADO NUEVA TEC AZUL PREMIUM  16CM X 2.90M PS INTERIOR AM1274-4</t>
        </is>
      </c>
      <c r="C989" t="inlineStr">
        <is>
          <t>PANEL ACANALADO INTERIOR</t>
        </is>
      </c>
      <c r="D989" s="22" t="n">
        <v>113</v>
      </c>
      <c r="E989" s="19" t="n">
        <v>499547.79</v>
      </c>
      <c r="F989" s="19" t="n">
        <v>164308.12</v>
      </c>
      <c r="G989" s="20" t="n">
        <v>0.328914</v>
      </c>
      <c r="H989" t="inlineStr">
        <is>
          <t>B</t>
        </is>
      </c>
      <c r="I989" t="inlineStr">
        <is>
          <t>Medio</t>
        </is>
      </c>
      <c r="J989" s="17" t="inlineStr">
        <is>
          <t>B-Medio</t>
        </is>
      </c>
      <c r="K989" t="inlineStr">
        <is>
          <t>MANTENER</t>
        </is>
      </c>
    </row>
    <row r="990">
      <c r="A990" t="inlineStr">
        <is>
          <t>5394</t>
        </is>
      </c>
      <c r="B990" t="inlineStr">
        <is>
          <t>ZINC #26 LEGITIMO 3.05 0.45MM</t>
        </is>
      </c>
      <c r="C990" t="inlineStr">
        <is>
          <t>TUBERIA INDUSTRIAL, HIERROS PLANOS Y CORRUGADOS</t>
        </is>
      </c>
      <c r="D990" s="22" t="n">
        <v>69</v>
      </c>
      <c r="E990" s="19" t="n">
        <v>499192.8</v>
      </c>
      <c r="F990" s="19" t="n">
        <v>98392.8</v>
      </c>
      <c r="G990" s="20" t="n">
        <v>0.197104</v>
      </c>
      <c r="H990" t="inlineStr">
        <is>
          <t>B</t>
        </is>
      </c>
      <c r="I990" t="inlineStr">
        <is>
          <t>Bajo</t>
        </is>
      </c>
      <c r="J990" s="17" t="inlineStr">
        <is>
          <t>B-Bajo</t>
        </is>
      </c>
      <c r="K990" t="inlineStr">
        <is>
          <t>EVALUAR DESCONTINUAR o subir precio agresivo</t>
        </is>
      </c>
    </row>
    <row r="991">
      <c r="A991" t="inlineStr">
        <is>
          <t>9323</t>
        </is>
      </c>
      <c r="B991" t="inlineStr">
        <is>
          <t>LLAVE PASO PVC BOLA CALIDAD TOP</t>
        </is>
      </c>
      <c r="C991" t="inlineStr">
        <is>
          <t>GRIFERIA - ACC. BAÑO Y COCINA</t>
        </is>
      </c>
      <c r="D991" s="22" t="n">
        <v>351</v>
      </c>
      <c r="E991" s="19" t="n">
        <v>498757.43</v>
      </c>
      <c r="F991" s="19" t="n">
        <v>176869.31</v>
      </c>
      <c r="G991" s="20" t="n">
        <v>0.35462</v>
      </c>
      <c r="H991" t="inlineStr">
        <is>
          <t>B</t>
        </is>
      </c>
      <c r="I991" t="inlineStr">
        <is>
          <t>Medio</t>
        </is>
      </c>
      <c r="J991" s="17" t="inlineStr">
        <is>
          <t>B-Medio</t>
        </is>
      </c>
      <c r="K991" t="inlineStr">
        <is>
          <t>MANTENER</t>
        </is>
      </c>
    </row>
    <row r="992">
      <c r="A992" t="inlineStr">
        <is>
          <t>9109</t>
        </is>
      </c>
      <c r="B992" t="inlineStr">
        <is>
          <t>TEE 3 PVC</t>
        </is>
      </c>
      <c r="C992" t="inlineStr">
        <is>
          <t>TUBERIA PVC, CANOAS Y ACCESORIOS</t>
        </is>
      </c>
      <c r="D992" s="22" t="n">
        <v>210</v>
      </c>
      <c r="E992" s="19" t="n">
        <v>496790.35</v>
      </c>
      <c r="F992" s="19" t="n">
        <v>341740.15</v>
      </c>
      <c r="G992" s="20" t="n">
        <v>0.687896</v>
      </c>
      <c r="H992" t="inlineStr">
        <is>
          <t>B</t>
        </is>
      </c>
      <c r="I992" t="inlineStr">
        <is>
          <t>Alto</t>
        </is>
      </c>
      <c r="J992" s="17" t="inlineStr">
        <is>
          <t>B-Alto</t>
        </is>
      </c>
      <c r="K992" t="inlineStr">
        <is>
          <t>NICHO RENTABLE — empujar contenido / boletín</t>
        </is>
      </c>
    </row>
    <row r="993">
      <c r="A993" t="inlineStr">
        <is>
          <t>30476</t>
        </is>
      </c>
      <c r="B993" t="inlineStr">
        <is>
          <t>CAJA RECTANGULAR EMT PESADA****</t>
        </is>
      </c>
      <c r="C993" t="inlineStr">
        <is>
          <t>ACCESORIOS ELECTRICOS Y CABLES</t>
        </is>
      </c>
      <c r="D993" s="22" t="n">
        <v>728</v>
      </c>
      <c r="E993" s="19" t="n">
        <v>495695.59</v>
      </c>
      <c r="F993" s="19" t="n">
        <v>237319.95</v>
      </c>
      <c r="G993" s="20" t="n">
        <v>0.478761</v>
      </c>
      <c r="H993" t="inlineStr">
        <is>
          <t>B</t>
        </is>
      </c>
      <c r="I993" t="inlineStr">
        <is>
          <t>Alto</t>
        </is>
      </c>
      <c r="J993" s="17" t="inlineStr">
        <is>
          <t>B-Alto</t>
        </is>
      </c>
      <c r="K993" t="inlineStr">
        <is>
          <t>NICHO RENTABLE — empujar contenido / boletín</t>
        </is>
      </c>
    </row>
    <row r="994">
      <c r="A994" t="inlineStr">
        <is>
          <t>351100300992875</t>
        </is>
      </c>
      <c r="B994" t="inlineStr">
        <is>
          <t>FREGADERO CON CANASTA SATIN 785 X 48 CM ACERO INOX LS-7548-SATIN + CACHERA DIAMANTE GRIS</t>
        </is>
      </c>
      <c r="C994" t="inlineStr">
        <is>
          <t>IMPORTACION GRIFERIA</t>
        </is>
      </c>
      <c r="D994" s="22" t="n">
        <v>7</v>
      </c>
      <c r="E994" s="19" t="n">
        <v>495575.22</v>
      </c>
      <c r="F994" s="19" t="n">
        <v>243834.22</v>
      </c>
      <c r="G994" s="20" t="n">
        <v>0.492023</v>
      </c>
      <c r="H994" t="inlineStr">
        <is>
          <t>B</t>
        </is>
      </c>
      <c r="I994" t="inlineStr">
        <is>
          <t>Alto</t>
        </is>
      </c>
      <c r="J994" s="17" t="inlineStr">
        <is>
          <t>B-Alto</t>
        </is>
      </c>
      <c r="K994" t="inlineStr">
        <is>
          <t>NICHO RENTABLE — empujar contenido / boletín</t>
        </is>
      </c>
    </row>
    <row r="995">
      <c r="A995" t="inlineStr">
        <is>
          <t>54492829</t>
        </is>
      </c>
      <c r="B995" t="inlineStr">
        <is>
          <t>CACHERA DE FREGADERO CON CALENTADOR INCLUIDO PLASTICO / SATINADO AQP-23561</t>
        </is>
      </c>
      <c r="C995" t="inlineStr">
        <is>
          <t>IMPORTACION GRIFERIA</t>
        </is>
      </c>
      <c r="D995" s="22" t="n">
        <v>20</v>
      </c>
      <c r="E995" s="19" t="n">
        <v>495575.22</v>
      </c>
      <c r="F995" s="19" t="n">
        <v>280793.84</v>
      </c>
      <c r="G995" s="20" t="n">
        <v>0.5666020000000001</v>
      </c>
      <c r="H995" t="inlineStr">
        <is>
          <t>B</t>
        </is>
      </c>
      <c r="I995" t="inlineStr">
        <is>
          <t>Alto</t>
        </is>
      </c>
      <c r="J995" s="17" t="inlineStr">
        <is>
          <t>B-Alto</t>
        </is>
      </c>
      <c r="K995" t="inlineStr">
        <is>
          <t>NICHO RENTABLE — empujar contenido / boletín</t>
        </is>
      </c>
    </row>
    <row r="996">
      <c r="A996" t="inlineStr">
        <is>
          <t>50992908</t>
        </is>
      </c>
      <c r="B996" t="inlineStr">
        <is>
          <t>MUEBLE BAÑO PG0063 OSCURO CON ESPEJO LED AQUABELLA 28CM LARGO X 26CM ANCHO NO INCLUYE GRIFERIA</t>
        </is>
      </c>
      <c r="C996" t="inlineStr">
        <is>
          <t>LOZA SANITARIA</t>
        </is>
      </c>
      <c r="D996" s="22" t="n">
        <v>7</v>
      </c>
      <c r="E996" s="19" t="n">
        <v>495569.03</v>
      </c>
      <c r="F996" s="19" t="n">
        <v>158676.53</v>
      </c>
      <c r="G996" s="20" t="n">
        <v>0.320191</v>
      </c>
      <c r="H996" t="inlineStr">
        <is>
          <t>B</t>
        </is>
      </c>
      <c r="I996" t="inlineStr">
        <is>
          <t>Medio</t>
        </is>
      </c>
      <c r="J996" s="17" t="inlineStr">
        <is>
          <t>B-Medio</t>
        </is>
      </c>
      <c r="K996" t="inlineStr">
        <is>
          <t>MANTENER</t>
        </is>
      </c>
    </row>
    <row r="997">
      <c r="A997" t="inlineStr">
        <is>
          <t>351100300992720</t>
        </is>
      </c>
      <c r="B997" t="inlineStr">
        <is>
          <t>DJ OMARA LED MUEBLE 60CM X 50CM INCLU LAVATORIO ESPEJO REPISA MATE AEREO LUX STONE Y009-N4 60CM</t>
        </is>
      </c>
      <c r="C997" t="inlineStr">
        <is>
          <t>IMPORTACION LOZA</t>
        </is>
      </c>
      <c r="D997" s="22" t="n">
        <v>6</v>
      </c>
      <c r="E997" s="19" t="n">
        <v>494655.75</v>
      </c>
      <c r="F997" s="19" t="n">
        <v>253985.99</v>
      </c>
      <c r="G997" s="20" t="n">
        <v>0.5134599999999999</v>
      </c>
      <c r="H997" t="inlineStr">
        <is>
          <t>B</t>
        </is>
      </c>
      <c r="I997" t="inlineStr">
        <is>
          <t>Alto</t>
        </is>
      </c>
      <c r="J997" s="17" t="inlineStr">
        <is>
          <t>B-Alto</t>
        </is>
      </c>
      <c r="K997" t="inlineStr">
        <is>
          <t>NICHO RENTABLE — empujar contenido / boletín</t>
        </is>
      </c>
    </row>
    <row r="998">
      <c r="A998" t="inlineStr">
        <is>
          <t>2110</t>
        </is>
      </c>
      <c r="B998" t="inlineStr">
        <is>
          <t>PINO 1X18 4MTS</t>
        </is>
      </c>
      <c r="C998" t="inlineStr">
        <is>
          <t>PINO</t>
        </is>
      </c>
      <c r="D998" s="22" t="n">
        <v>20</v>
      </c>
      <c r="E998" s="19" t="n">
        <v>494480</v>
      </c>
      <c r="F998" s="19" t="n">
        <v>142080</v>
      </c>
      <c r="G998" s="20" t="n">
        <v>0.287332</v>
      </c>
      <c r="H998" t="inlineStr">
        <is>
          <t>B</t>
        </is>
      </c>
      <c r="I998" t="inlineStr">
        <is>
          <t>Bajo</t>
        </is>
      </c>
      <c r="J998" s="17" t="inlineStr">
        <is>
          <t>B-Bajo</t>
        </is>
      </c>
      <c r="K998" t="inlineStr">
        <is>
          <t>EVALUAR DESCONTINUAR o subir precio agresivo</t>
        </is>
      </c>
    </row>
    <row r="999">
      <c r="A999" t="inlineStr">
        <is>
          <t>97016</t>
        </is>
      </c>
      <c r="B999" t="inlineStr">
        <is>
          <t>TORNILLO TECHO 2 PB VERDE</t>
        </is>
      </c>
      <c r="C999" t="inlineStr">
        <is>
          <t>TORNILLERIA</t>
        </is>
      </c>
      <c r="D999" s="22" t="n">
        <v>14382</v>
      </c>
      <c r="E999" s="19" t="n">
        <v>494193.02</v>
      </c>
      <c r="F999" s="19" t="n">
        <v>251786.72</v>
      </c>
      <c r="G999" s="20" t="n">
        <v>0.509491</v>
      </c>
      <c r="H999" t="inlineStr">
        <is>
          <t>B</t>
        </is>
      </c>
      <c r="I999" t="inlineStr">
        <is>
          <t>Alto</t>
        </is>
      </c>
      <c r="J999" s="17" t="inlineStr">
        <is>
          <t>B-Alto</t>
        </is>
      </c>
      <c r="K999" t="inlineStr">
        <is>
          <t>NICHO RENTABLE — empujar contenido / boletín</t>
        </is>
      </c>
    </row>
    <row r="1000">
      <c r="A1000" t="inlineStr">
        <is>
          <t>5386</t>
        </is>
      </c>
      <c r="B1000" t="inlineStr">
        <is>
          <t>ZINC #28 3.05 LEGITIMO 0.35MM TERNIUM</t>
        </is>
      </c>
      <c r="C1000" t="inlineStr">
        <is>
          <t>TUBERIA INDUSTRIAL, HIERROS PLANOS Y CORRUGADOS</t>
        </is>
      </c>
      <c r="D1000" s="22" t="n">
        <v>85</v>
      </c>
      <c r="E1000" s="19" t="n">
        <v>494067.35</v>
      </c>
      <c r="F1000" s="19" t="n">
        <v>124066.81</v>
      </c>
      <c r="G1000" s="20" t="n">
        <v>0.251113</v>
      </c>
      <c r="H1000" t="inlineStr">
        <is>
          <t>B</t>
        </is>
      </c>
      <c r="I1000" t="inlineStr">
        <is>
          <t>Bajo</t>
        </is>
      </c>
      <c r="J1000" s="17" t="inlineStr">
        <is>
          <t>B-Bajo</t>
        </is>
      </c>
      <c r="K1000" t="inlineStr">
        <is>
          <t>EVALUAR DESCONTINUAR o subir precio agresivo</t>
        </is>
      </c>
    </row>
    <row r="1001">
      <c r="A1001" t="inlineStr">
        <is>
          <t>7508</t>
        </is>
      </c>
      <c r="B1001" t="inlineStr">
        <is>
          <t>IMPERSA ACRIL 1/4</t>
        </is>
      </c>
      <c r="C1001" t="inlineStr">
        <is>
          <t>FERRETERIA GENERAL</t>
        </is>
      </c>
      <c r="D1001" s="22" t="n">
        <v>181</v>
      </c>
      <c r="E1001" s="19" t="n">
        <v>493437.94</v>
      </c>
      <c r="F1001" s="19" t="n">
        <v>212864.1</v>
      </c>
      <c r="G1001" s="20" t="n">
        <v>0.4313900000000001</v>
      </c>
      <c r="H1001" t="inlineStr">
        <is>
          <t>B</t>
        </is>
      </c>
      <c r="I1001" t="inlineStr">
        <is>
          <t>Medio</t>
        </is>
      </c>
      <c r="J1001" s="17" t="inlineStr">
        <is>
          <t>B-Medio</t>
        </is>
      </c>
      <c r="K1001" t="inlineStr">
        <is>
          <t>MANTENER</t>
        </is>
      </c>
    </row>
    <row r="1002">
      <c r="A1002" t="inlineStr">
        <is>
          <t>9147</t>
        </is>
      </c>
      <c r="B1002" t="inlineStr">
        <is>
          <t>TUBO EMT 1 1/4 UL</t>
        </is>
      </c>
      <c r="C1002" t="inlineStr">
        <is>
          <t>ACCESORIOS ELECTRICOS Y CABLES</t>
        </is>
      </c>
      <c r="D1002" s="22" t="n">
        <v>43</v>
      </c>
      <c r="E1002" s="19" t="n">
        <v>492438.41</v>
      </c>
      <c r="F1002" s="19" t="n">
        <v>154012.01</v>
      </c>
      <c r="G1002" s="20" t="n">
        <v>0.312754</v>
      </c>
      <c r="H1002" t="inlineStr">
        <is>
          <t>B</t>
        </is>
      </c>
      <c r="I1002" t="inlineStr">
        <is>
          <t>Medio</t>
        </is>
      </c>
      <c r="J1002" s="17" t="inlineStr">
        <is>
          <t>B-Medio</t>
        </is>
      </c>
      <c r="K1002" t="inlineStr">
        <is>
          <t>MANTENER</t>
        </is>
      </c>
    </row>
    <row r="1003">
      <c r="A1003" t="inlineStr">
        <is>
          <t>9172</t>
        </is>
      </c>
      <c r="B1003" t="inlineStr">
        <is>
          <t>SOPORTE CANOA LISA AMANCO UNIDAD</t>
        </is>
      </c>
      <c r="C1003" t="inlineStr">
        <is>
          <t>TUBERIA PVC, CANOAS Y ACCESORIOS</t>
        </is>
      </c>
      <c r="D1003" s="22" t="n">
        <v>678</v>
      </c>
      <c r="E1003" s="19" t="n">
        <v>492231.78</v>
      </c>
      <c r="F1003" s="19" t="n">
        <v>135053.86</v>
      </c>
      <c r="G1003" s="20" t="n">
        <v>0.27437</v>
      </c>
      <c r="H1003" t="inlineStr">
        <is>
          <t>B</t>
        </is>
      </c>
      <c r="I1003" t="inlineStr">
        <is>
          <t>Bajo</t>
        </is>
      </c>
      <c r="J1003" s="17" t="inlineStr">
        <is>
          <t>B-Bajo</t>
        </is>
      </c>
      <c r="K1003" t="inlineStr">
        <is>
          <t>EVALUAR DESCONTINUAR o subir precio agresivo</t>
        </is>
      </c>
    </row>
    <row r="1004">
      <c r="A1004" t="inlineStr">
        <is>
          <t>7821</t>
        </is>
      </c>
      <c r="B1004" t="inlineStr">
        <is>
          <t>LLAVIN PELOTA S/LLAVE 587 AB</t>
        </is>
      </c>
      <c r="C1004" t="inlineStr">
        <is>
          <t>FERRETERIA GENERAL</t>
        </is>
      </c>
      <c r="D1004" s="22" t="n">
        <v>127</v>
      </c>
      <c r="E1004" s="19" t="n">
        <v>490079.74</v>
      </c>
      <c r="F1004" s="19" t="n">
        <v>204285.92</v>
      </c>
      <c r="G1004" s="20" t="n">
        <v>0.416842</v>
      </c>
      <c r="H1004" t="inlineStr">
        <is>
          <t>B</t>
        </is>
      </c>
      <c r="I1004" t="inlineStr">
        <is>
          <t>Medio</t>
        </is>
      </c>
      <c r="J1004" s="17" t="inlineStr">
        <is>
          <t>B-Medio</t>
        </is>
      </c>
      <c r="K1004" t="inlineStr">
        <is>
          <t>MANTENER</t>
        </is>
      </c>
    </row>
    <row r="1005">
      <c r="A1005" t="inlineStr">
        <is>
          <t>351100300992248</t>
        </is>
      </c>
      <c r="B1005" t="inlineStr">
        <is>
          <t>LIQUIDACION PILETA 50CM X 50CM INOX + CACHERA MONOCOMANDO CROMADA LORIENT P-11632 + DESAGUE</t>
        </is>
      </c>
      <c r="C1005" t="inlineStr">
        <is>
          <t>GRIFERIA - ACC. BAÑO Y COCINA</t>
        </is>
      </c>
      <c r="D1005" s="22" t="n">
        <v>28</v>
      </c>
      <c r="E1005" s="19" t="n">
        <v>488863.86</v>
      </c>
      <c r="F1005" s="19" t="n">
        <v>147982.54</v>
      </c>
      <c r="G1005" s="20" t="n">
        <v>0.302707</v>
      </c>
      <c r="H1005" t="inlineStr">
        <is>
          <t>B</t>
        </is>
      </c>
      <c r="I1005" t="inlineStr">
        <is>
          <t>Medio</t>
        </is>
      </c>
      <c r="J1005" s="17" t="inlineStr">
        <is>
          <t>B-Medio</t>
        </is>
      </c>
      <c r="K1005" t="inlineStr">
        <is>
          <t>MANTENER</t>
        </is>
      </c>
    </row>
    <row r="1006">
      <c r="A1006" t="inlineStr">
        <is>
          <t>351100300991597</t>
        </is>
      </c>
      <c r="B1006" t="inlineStr">
        <is>
          <t>PORCELANATO STATUARIO DALLAS SILVER 0.60X1.20M CAJA 1.44M2 SEMI MATE</t>
        </is>
      </c>
      <c r="C1006" t="inlineStr">
        <is>
          <t>SIN CATEGORIA</t>
        </is>
      </c>
      <c r="D1006" s="22" t="n">
        <v>48</v>
      </c>
      <c r="E1006" s="19" t="n">
        <v>488190.27</v>
      </c>
      <c r="F1006" s="19" t="n">
        <v>124278.62</v>
      </c>
      <c r="G1006" s="20" t="n">
        <v>0.25457</v>
      </c>
      <c r="H1006" t="inlineStr">
        <is>
          <t>B</t>
        </is>
      </c>
      <c r="I1006" t="inlineStr">
        <is>
          <t>Bajo</t>
        </is>
      </c>
      <c r="J1006" s="17" t="inlineStr">
        <is>
          <t>B-Bajo</t>
        </is>
      </c>
      <c r="K1006" t="inlineStr">
        <is>
          <t>EVALUAR DESCONTINUAR o subir precio agresivo</t>
        </is>
      </c>
    </row>
    <row r="1007">
      <c r="A1007" t="inlineStr">
        <is>
          <t>1020</t>
        </is>
      </c>
      <c r="B1007" t="inlineStr">
        <is>
          <t>CABLE 8 NEGRO</t>
        </is>
      </c>
      <c r="C1007" t="inlineStr">
        <is>
          <t>ACCESORIOS ELECTRICOS Y CABLES</t>
        </is>
      </c>
      <c r="D1007" s="22" t="n">
        <v>559</v>
      </c>
      <c r="E1007" s="19" t="n">
        <v>487980.8</v>
      </c>
      <c r="F1007" s="19" t="n">
        <v>128504.8</v>
      </c>
      <c r="G1007" s="20" t="n">
        <v>0.26334</v>
      </c>
      <c r="H1007" t="inlineStr">
        <is>
          <t>B</t>
        </is>
      </c>
      <c r="I1007" t="inlineStr">
        <is>
          <t>Bajo</t>
        </is>
      </c>
      <c r="J1007" s="17" t="inlineStr">
        <is>
          <t>B-Bajo</t>
        </is>
      </c>
      <c r="K1007" t="inlineStr">
        <is>
          <t>EVALUAR DESCONTINUAR o subir precio agresivo</t>
        </is>
      </c>
    </row>
    <row r="1008">
      <c r="A1008" t="inlineStr">
        <is>
          <t>71403</t>
        </is>
      </c>
      <c r="B1008" t="inlineStr">
        <is>
          <t xml:space="preserve">FAMA SET ACCESORIOS TANQUE INODORO FAMA 2208 </t>
        </is>
      </c>
      <c r="C1008" t="inlineStr">
        <is>
          <t>FERRETERIA GENERAL</t>
        </is>
      </c>
      <c r="D1008" s="22" t="n">
        <v>106</v>
      </c>
      <c r="E1008" s="19" t="n">
        <v>487758.74</v>
      </c>
      <c r="F1008" s="19" t="n">
        <v>213443.42</v>
      </c>
      <c r="G1008" s="20" t="n">
        <v>0.4376</v>
      </c>
      <c r="H1008" t="inlineStr">
        <is>
          <t>B</t>
        </is>
      </c>
      <c r="I1008" t="inlineStr">
        <is>
          <t>Medio</t>
        </is>
      </c>
      <c r="J1008" s="17" t="inlineStr">
        <is>
          <t>B-Medio</t>
        </is>
      </c>
      <c r="K1008" t="inlineStr">
        <is>
          <t>MANTENER</t>
        </is>
      </c>
    </row>
    <row r="1009">
      <c r="A1009" t="inlineStr">
        <is>
          <t>351100300992330</t>
        </is>
      </c>
      <c r="B1009" t="inlineStr">
        <is>
          <t xml:space="preserve">MUEBLE DE LAVATORIO CON ESPEJO FF-60543 </t>
        </is>
      </c>
      <c r="C1009" t="inlineStr">
        <is>
          <t>IMPORTACION LOZA</t>
        </is>
      </c>
      <c r="D1009" s="22" t="n">
        <v>8</v>
      </c>
      <c r="E1009" s="19" t="n">
        <v>487515.16</v>
      </c>
      <c r="F1009" s="19" t="n">
        <v>222431.07</v>
      </c>
      <c r="G1009" s="20" t="n">
        <v>0.456255</v>
      </c>
      <c r="H1009" t="inlineStr">
        <is>
          <t>B</t>
        </is>
      </c>
      <c r="I1009" t="inlineStr">
        <is>
          <t>Alto</t>
        </is>
      </c>
      <c r="J1009" s="17" t="inlineStr">
        <is>
          <t>B-Alto</t>
        </is>
      </c>
      <c r="K1009" t="inlineStr">
        <is>
          <t>NICHO RENTABLE — empujar contenido / boletín</t>
        </is>
      </c>
    </row>
    <row r="1010">
      <c r="A1010" t="inlineStr">
        <is>
          <t>351100300992585</t>
        </is>
      </c>
      <c r="B1010" t="inlineStr">
        <is>
          <t xml:space="preserve">LAMINA NUEVA TEC XL BRILLANTE HAYA GRIS MADERA DE017 1-V 1.22X2.80 5M MATE FIBRA BAMBU CALRBON PVC </t>
        </is>
      </c>
      <c r="C1010" t="inlineStr">
        <is>
          <t>LAMINA PVC, BAMBU, ACC</t>
        </is>
      </c>
      <c r="D1010" s="22" t="n">
        <v>22</v>
      </c>
      <c r="E1010" s="19" t="n">
        <v>487433.63</v>
      </c>
      <c r="F1010" s="19" t="n">
        <v>136860.11</v>
      </c>
      <c r="G1010" s="20" t="n">
        <v>0.280777</v>
      </c>
      <c r="H1010" t="inlineStr">
        <is>
          <t>B</t>
        </is>
      </c>
      <c r="I1010" t="inlineStr">
        <is>
          <t>Bajo</t>
        </is>
      </c>
      <c r="J1010" s="17" t="inlineStr">
        <is>
          <t>B-Bajo</t>
        </is>
      </c>
      <c r="K1010" t="inlineStr">
        <is>
          <t>EVALUAR DESCONTINUAR o subir precio agresivo</t>
        </is>
      </c>
    </row>
    <row r="1011">
      <c r="A1011" t="inlineStr">
        <is>
          <t>4166</t>
        </is>
      </c>
      <c r="B1011" t="inlineStr">
        <is>
          <t>TOTAL DISCO TRONZADORA 14   TAC2213551</t>
        </is>
      </c>
      <c r="C1011" t="inlineStr">
        <is>
          <t>FERRETERIA GENERAL</t>
        </is>
      </c>
      <c r="D1011" s="22" t="n">
        <v>164</v>
      </c>
      <c r="E1011" s="19" t="n">
        <v>487349.38</v>
      </c>
      <c r="F1011" s="19" t="n">
        <v>282547.46</v>
      </c>
      <c r="G1011" s="20" t="n">
        <v>0.5797639999999999</v>
      </c>
      <c r="H1011" t="inlineStr">
        <is>
          <t>B</t>
        </is>
      </c>
      <c r="I1011" t="inlineStr">
        <is>
          <t>Alto</t>
        </is>
      </c>
      <c r="J1011" s="17" t="inlineStr">
        <is>
          <t>B-Alto</t>
        </is>
      </c>
      <c r="K1011" t="inlineStr">
        <is>
          <t>NICHO RENTABLE — empujar contenido / boletín</t>
        </is>
      </c>
    </row>
    <row r="1012">
      <c r="A1012" t="inlineStr">
        <is>
          <t>30681</t>
        </is>
      </c>
      <c r="B1012" t="inlineStr">
        <is>
          <t>AGUILA TOMA DOBLE PARCHE  77W</t>
        </is>
      </c>
      <c r="C1012" t="inlineStr">
        <is>
          <t>ACCESORIOS ELECTRICOS Y CABLES</t>
        </is>
      </c>
      <c r="D1012" s="22" t="n">
        <v>445</v>
      </c>
      <c r="E1012" s="19" t="n">
        <v>485533.14</v>
      </c>
      <c r="F1012" s="19" t="n">
        <v>137576.07</v>
      </c>
      <c r="G1012" s="20" t="n">
        <v>0.283351</v>
      </c>
      <c r="H1012" t="inlineStr">
        <is>
          <t>B</t>
        </is>
      </c>
      <c r="I1012" t="inlineStr">
        <is>
          <t>Bajo</t>
        </is>
      </c>
      <c r="J1012" s="17" t="inlineStr">
        <is>
          <t>B-Bajo</t>
        </is>
      </c>
      <c r="K1012" t="inlineStr">
        <is>
          <t>EVALUAR DESCONTINUAR o subir precio agresivo</t>
        </is>
      </c>
    </row>
    <row r="1013">
      <c r="A1013" t="inlineStr">
        <is>
          <t>8145</t>
        </is>
      </c>
      <c r="B1013" t="inlineStr">
        <is>
          <t>COFLEX BRIDA FLEXIBLE CORTA 3 PB-150</t>
        </is>
      </c>
      <c r="C1013" t="inlineStr">
        <is>
          <t>FERRETERIA GENERAL</t>
        </is>
      </c>
      <c r="D1013" s="22" t="n">
        <v>110</v>
      </c>
      <c r="E1013" s="19" t="n">
        <v>484877.49</v>
      </c>
      <c r="F1013" s="19" t="n">
        <v>151552.77</v>
      </c>
      <c r="G1013" s="20" t="n">
        <v>0.312559</v>
      </c>
      <c r="H1013" t="inlineStr">
        <is>
          <t>B</t>
        </is>
      </c>
      <c r="I1013" t="inlineStr">
        <is>
          <t>Medio</t>
        </is>
      </c>
      <c r="J1013" s="17" t="inlineStr">
        <is>
          <t>B-Medio</t>
        </is>
      </c>
      <c r="K1013" t="inlineStr">
        <is>
          <t>MANTENER</t>
        </is>
      </c>
    </row>
    <row r="1014">
      <c r="A1014" t="inlineStr">
        <is>
          <t>351100300992373</t>
        </is>
      </c>
      <c r="B1014" t="inlineStr">
        <is>
          <t>CINTA LED SMART LUZ AMARILLA Y BLANCA 5 METROS SMART WIFI 58027 / 901</t>
        </is>
      </c>
      <c r="C1014" t="inlineStr">
        <is>
          <t>ACCESORIOS ELECTRICOS Y CABLES</t>
        </is>
      </c>
      <c r="D1014" s="22" t="n">
        <v>46</v>
      </c>
      <c r="E1014" s="19" t="n">
        <v>484450.88</v>
      </c>
      <c r="F1014" s="19" t="n">
        <v>161956.98</v>
      </c>
      <c r="G1014" s="20" t="n">
        <v>0.33431</v>
      </c>
      <c r="H1014" t="inlineStr">
        <is>
          <t>B</t>
        </is>
      </c>
      <c r="I1014" t="inlineStr">
        <is>
          <t>Medio</t>
        </is>
      </c>
      <c r="J1014" s="17" t="inlineStr">
        <is>
          <t>B-Medio</t>
        </is>
      </c>
      <c r="K1014" t="inlineStr">
        <is>
          <t>MANTENER</t>
        </is>
      </c>
    </row>
    <row r="1015">
      <c r="A1015" t="inlineStr">
        <is>
          <t>351100300992848</t>
        </is>
      </c>
      <c r="B1015" t="inlineStr">
        <is>
          <t>DUCHA EXPUESTA CUADRADA SATINADA ACERO INOXIDABLE NT16976-SS</t>
        </is>
      </c>
      <c r="C1015" t="inlineStr">
        <is>
          <t>IMPORTACION GRIFERIA</t>
        </is>
      </c>
      <c r="D1015" s="22" t="n">
        <v>6</v>
      </c>
      <c r="E1015" s="19" t="n">
        <v>483185.84</v>
      </c>
      <c r="F1015" s="19" t="n">
        <v>246999.03</v>
      </c>
      <c r="G1015" s="20" t="n">
        <v>0.511188</v>
      </c>
      <c r="H1015" t="inlineStr">
        <is>
          <t>B</t>
        </is>
      </c>
      <c r="I1015" t="inlineStr">
        <is>
          <t>Alto</t>
        </is>
      </c>
      <c r="J1015" s="17" t="inlineStr">
        <is>
          <t>B-Alto</t>
        </is>
      </c>
      <c r="K1015" t="inlineStr">
        <is>
          <t>NICHO RENTABLE — empujar contenido / boletín</t>
        </is>
      </c>
    </row>
    <row r="1016">
      <c r="A1016" t="inlineStr">
        <is>
          <t>351100300992577</t>
        </is>
      </c>
      <c r="B1016" t="inlineStr">
        <is>
          <t>LAVATORIO TIPO BOWL DIAMANTE BLANCO FF-9037 40CM X 40CM X 16CM</t>
        </is>
      </c>
      <c r="C1016" t="inlineStr">
        <is>
          <t>IMPORTACION LOZA</t>
        </is>
      </c>
      <c r="D1016" s="22" t="n">
        <v>18</v>
      </c>
      <c r="E1016" s="19" t="n">
        <v>482283.19</v>
      </c>
      <c r="F1016" s="19" t="n">
        <v>238225.96</v>
      </c>
      <c r="G1016" s="20" t="n">
        <v>0.493955</v>
      </c>
      <c r="H1016" t="inlineStr">
        <is>
          <t>B</t>
        </is>
      </c>
      <c r="I1016" t="inlineStr">
        <is>
          <t>Alto</t>
        </is>
      </c>
      <c r="J1016" s="17" t="inlineStr">
        <is>
          <t>B-Alto</t>
        </is>
      </c>
      <c r="K1016" t="inlineStr">
        <is>
          <t>NICHO RENTABLE — empujar contenido / boletín</t>
        </is>
      </c>
    </row>
    <row r="1017">
      <c r="A1017" t="inlineStr">
        <is>
          <t>7218</t>
        </is>
      </c>
      <c r="B1017" t="inlineStr">
        <is>
          <t>PEGAMENTO PVC WET DRY / AMANCO 1/4</t>
        </is>
      </c>
      <c r="C1017" t="inlineStr">
        <is>
          <t>TUBERIA PVC, CANOAS Y ACCESORIOS</t>
        </is>
      </c>
      <c r="D1017" s="22" t="n">
        <v>58</v>
      </c>
      <c r="E1017" s="19" t="n">
        <v>482080.81</v>
      </c>
      <c r="F1017" s="19" t="n">
        <v>186031.81</v>
      </c>
      <c r="G1017" s="20" t="n">
        <v>0.385893</v>
      </c>
      <c r="H1017" t="inlineStr">
        <is>
          <t>B</t>
        </is>
      </c>
      <c r="I1017" t="inlineStr">
        <is>
          <t>Medio</t>
        </is>
      </c>
      <c r="J1017" s="17" t="inlineStr">
        <is>
          <t>B-Medio</t>
        </is>
      </c>
      <c r="K1017" t="inlineStr">
        <is>
          <t>MANTENER</t>
        </is>
      </c>
    </row>
    <row r="1018">
      <c r="A1018" t="inlineStr">
        <is>
          <t>351100300991495</t>
        </is>
      </c>
      <c r="B1018" t="inlineStr">
        <is>
          <t>PERFIL ESQUINERO EXTERNO NEGRO PARA LAMINA PVC 2.5M</t>
        </is>
      </c>
      <c r="C1018" t="inlineStr">
        <is>
          <t>IMPORTACION LAMINA PVC, BAMBU, ACC</t>
        </is>
      </c>
      <c r="D1018" s="22" t="n">
        <v>170</v>
      </c>
      <c r="E1018" s="19" t="n">
        <v>481934.82</v>
      </c>
      <c r="F1018" s="19" t="n">
        <v>308254.84</v>
      </c>
      <c r="G1018" s="20" t="n">
        <v>0.639619</v>
      </c>
      <c r="H1018" t="inlineStr">
        <is>
          <t>B</t>
        </is>
      </c>
      <c r="I1018" t="inlineStr">
        <is>
          <t>Alto</t>
        </is>
      </c>
      <c r="J1018" s="17" t="inlineStr">
        <is>
          <t>B-Alto</t>
        </is>
      </c>
      <c r="K1018" t="inlineStr">
        <is>
          <t>NICHO RENTABLE — empujar contenido / boletín</t>
        </is>
      </c>
    </row>
    <row r="1019">
      <c r="A1019" t="inlineStr">
        <is>
          <t>351100300992400</t>
        </is>
      </c>
      <c r="B1019" t="inlineStr">
        <is>
          <t>TOTAL TALADRO 42V 69NM 1 BATERIA ULTRA FUERTE UTIDLI426981</t>
        </is>
      </c>
      <c r="C1019" t="inlineStr">
        <is>
          <t>TALADROS</t>
        </is>
      </c>
      <c r="D1019" s="22" t="n">
        <v>9</v>
      </c>
      <c r="E1019" s="19" t="n">
        <v>481777.58</v>
      </c>
      <c r="F1019" s="19" t="n">
        <v>112210.58</v>
      </c>
      <c r="G1019" s="20" t="n">
        <v>0.23291</v>
      </c>
      <c r="H1019" t="inlineStr">
        <is>
          <t>B</t>
        </is>
      </c>
      <c r="I1019" t="inlineStr">
        <is>
          <t>Bajo</t>
        </is>
      </c>
      <c r="J1019" s="17" t="inlineStr">
        <is>
          <t>B-Bajo</t>
        </is>
      </c>
      <c r="K1019" t="inlineStr">
        <is>
          <t>EVALUAR DESCONTINUAR o subir precio agresivo</t>
        </is>
      </c>
    </row>
    <row r="1020">
      <c r="A1020" t="inlineStr">
        <is>
          <t>351100300992566</t>
        </is>
      </c>
      <c r="B1020" t="inlineStr">
        <is>
          <t>BOLA CROMO COMBO MUEBLE BLANCO + LAVATORIO + GRIFERIA + DESAGUE 45CM X 45 CM X 78CM</t>
        </is>
      </c>
      <c r="C1020" t="inlineStr">
        <is>
          <t>LOZA SANITARIA</t>
        </is>
      </c>
      <c r="D1020" s="22" t="n">
        <v>7</v>
      </c>
      <c r="E1020" s="19" t="n">
        <v>481415.93</v>
      </c>
      <c r="F1020" s="19" t="n">
        <v>161522.93</v>
      </c>
      <c r="G1020" s="20" t="n">
        <v>0.335516</v>
      </c>
      <c r="H1020" t="inlineStr">
        <is>
          <t>B</t>
        </is>
      </c>
      <c r="I1020" t="inlineStr">
        <is>
          <t>Medio</t>
        </is>
      </c>
      <c r="J1020" s="17" t="inlineStr">
        <is>
          <t>B-Medio</t>
        </is>
      </c>
      <c r="K1020" t="inlineStr">
        <is>
          <t>MANTENER</t>
        </is>
      </c>
    </row>
    <row r="1021">
      <c r="A1021" t="inlineStr">
        <is>
          <t>351100300992479</t>
        </is>
      </c>
      <c r="B1021" t="inlineStr">
        <is>
          <t>FREGADERO PARIS DOBLE BATEA DORADO 82CM X 45CM X20CM NO INCLUYE GRIFERIA</t>
        </is>
      </c>
      <c r="C1021" t="inlineStr">
        <is>
          <t>IMPORTACION FREGADEROS</t>
        </is>
      </c>
      <c r="D1021" s="22" t="n">
        <v>6</v>
      </c>
      <c r="E1021" s="19" t="n">
        <v>480769.91</v>
      </c>
      <c r="F1021" s="19" t="n">
        <v>264819.21</v>
      </c>
      <c r="G1021" s="20" t="n">
        <v>0.550823</v>
      </c>
      <c r="H1021" t="inlineStr">
        <is>
          <t>B</t>
        </is>
      </c>
      <c r="I1021" t="inlineStr">
        <is>
          <t>Alto</t>
        </is>
      </c>
      <c r="J1021" s="17" t="inlineStr">
        <is>
          <t>B-Alto</t>
        </is>
      </c>
      <c r="K1021" t="inlineStr">
        <is>
          <t>NICHO RENTABLE — empujar contenido / boletín</t>
        </is>
      </c>
    </row>
    <row r="1022">
      <c r="A1022" t="inlineStr">
        <is>
          <t>9110</t>
        </is>
      </c>
      <c r="B1022" t="inlineStr">
        <is>
          <t>TEE 4 PVC</t>
        </is>
      </c>
      <c r="C1022" t="inlineStr">
        <is>
          <t>TUBERIA PVC, CANOAS Y ACCESORIOS</t>
        </is>
      </c>
      <c r="D1022" s="22" t="n">
        <v>129</v>
      </c>
      <c r="E1022" s="19" t="n">
        <v>480390.49</v>
      </c>
      <c r="F1022" s="19" t="n">
        <v>296937.35</v>
      </c>
      <c r="G1022" s="20" t="n">
        <v>0.618117</v>
      </c>
      <c r="H1022" t="inlineStr">
        <is>
          <t>B</t>
        </is>
      </c>
      <c r="I1022" t="inlineStr">
        <is>
          <t>Alto</t>
        </is>
      </c>
      <c r="J1022" s="17" t="inlineStr">
        <is>
          <t>B-Alto</t>
        </is>
      </c>
      <c r="K1022" t="inlineStr">
        <is>
          <t>NICHO RENTABLE — empujar contenido / boletín</t>
        </is>
      </c>
    </row>
    <row r="1023">
      <c r="A1023" t="inlineStr">
        <is>
          <t>71861</t>
        </is>
      </c>
      <c r="B1023" t="inlineStr">
        <is>
          <t>DURETAN VERDE 300ML</t>
        </is>
      </c>
      <c r="C1023" t="inlineStr">
        <is>
          <t>PINTURAS Y SELLADORES</t>
        </is>
      </c>
      <c r="D1023" s="22" t="n">
        <v>92</v>
      </c>
      <c r="E1023" s="19" t="n">
        <v>480262.03</v>
      </c>
      <c r="F1023" s="19" t="n">
        <v>121837.39</v>
      </c>
      <c r="G1023" s="20" t="n">
        <v>0.253689</v>
      </c>
      <c r="H1023" t="inlineStr">
        <is>
          <t>B</t>
        </is>
      </c>
      <c r="I1023" t="inlineStr">
        <is>
          <t>Bajo</t>
        </is>
      </c>
      <c r="J1023" s="17" t="inlineStr">
        <is>
          <t>B-Bajo</t>
        </is>
      </c>
      <c r="K1023" t="inlineStr">
        <is>
          <t>EVALUAR DESCONTINUAR o subir precio agresivo</t>
        </is>
      </c>
    </row>
    <row r="1024">
      <c r="A1024" t="inlineStr">
        <is>
          <t>351100300992660</t>
        </is>
      </c>
      <c r="B1024" t="inlineStr">
        <is>
          <t>LAVATORIO BLANCO GRIS  TIPO BOWL FF-9023SH 41CM X 38CM X 15CM</t>
        </is>
      </c>
      <c r="C1024" t="inlineStr">
        <is>
          <t>IMPORTACION LOZA</t>
        </is>
      </c>
      <c r="D1024" s="22" t="n">
        <v>13</v>
      </c>
      <c r="E1024" s="19" t="n">
        <v>478217.7</v>
      </c>
      <c r="F1024" s="19" t="n">
        <v>234999.59</v>
      </c>
      <c r="G1024" s="20" t="n">
        <v>0.491407</v>
      </c>
      <c r="H1024" t="inlineStr">
        <is>
          <t>B</t>
        </is>
      </c>
      <c r="I1024" t="inlineStr">
        <is>
          <t>Alto</t>
        </is>
      </c>
      <c r="J1024" s="17" t="inlineStr">
        <is>
          <t>B-Alto</t>
        </is>
      </c>
      <c r="K1024" t="inlineStr">
        <is>
          <t>NICHO RENTABLE — empujar contenido / boletín</t>
        </is>
      </c>
    </row>
    <row r="1025">
      <c r="A1025" t="inlineStr">
        <is>
          <t>PINT-BT-0038</t>
        </is>
      </c>
      <c r="B1025" t="inlineStr">
        <is>
          <t>LANCO AQUAVAR BARNIZ 3 EN 1 WENGUE  1/4 AQ1364-5</t>
        </is>
      </c>
      <c r="C1025" t="inlineStr">
        <is>
          <t>BARNIZ Y TINTES</t>
        </is>
      </c>
      <c r="D1025" s="22" t="n">
        <v>67</v>
      </c>
      <c r="E1025" s="19" t="n">
        <v>477672.23</v>
      </c>
      <c r="F1025" s="19" t="n">
        <v>144501.98</v>
      </c>
      <c r="G1025" s="20" t="n">
        <v>0.302513</v>
      </c>
      <c r="H1025" t="inlineStr">
        <is>
          <t>B</t>
        </is>
      </c>
      <c r="I1025" t="inlineStr">
        <is>
          <t>Medio</t>
        </is>
      </c>
      <c r="J1025" s="17" t="inlineStr">
        <is>
          <t>B-Medio</t>
        </is>
      </c>
      <c r="K1025" t="inlineStr">
        <is>
          <t>MANTENER</t>
        </is>
      </c>
    </row>
    <row r="1026">
      <c r="A1026" t="inlineStr">
        <is>
          <t>351100300992214</t>
        </is>
      </c>
      <c r="B1026" t="inlineStr">
        <is>
          <t>CACHERA FREGADERO COPA ACRILICA AQP-580</t>
        </is>
      </c>
      <c r="C1026" t="inlineStr">
        <is>
          <t>IMPORTACION GRIFERIA</t>
        </is>
      </c>
      <c r="D1026" s="22" t="n">
        <v>55</v>
      </c>
      <c r="E1026" s="19" t="n">
        <v>477523.24</v>
      </c>
      <c r="F1026" s="19" t="n">
        <v>175128.73</v>
      </c>
      <c r="G1026" s="20" t="n">
        <v>0.366744</v>
      </c>
      <c r="H1026" t="inlineStr">
        <is>
          <t>B</t>
        </is>
      </c>
      <c r="I1026" t="inlineStr">
        <is>
          <t>Medio</t>
        </is>
      </c>
      <c r="J1026" s="17" t="inlineStr">
        <is>
          <t>B-Medio</t>
        </is>
      </c>
      <c r="K1026" t="inlineStr">
        <is>
          <t>MANTENER</t>
        </is>
      </c>
    </row>
    <row r="1027">
      <c r="A1027" t="inlineStr">
        <is>
          <t>351100300992009</t>
        </is>
      </c>
      <c r="B1027" t="inlineStr">
        <is>
          <t>GLADIATOR INVERSOR MIG + TIG + ELECTRODO 7160 / 2 / 120  110v</t>
        </is>
      </c>
      <c r="C1027" t="inlineStr">
        <is>
          <t>SIN CATEGORIA</t>
        </is>
      </c>
      <c r="D1027" s="22" t="n">
        <v>6</v>
      </c>
      <c r="E1027" s="19" t="n">
        <v>477408.62</v>
      </c>
      <c r="F1027" s="19" t="n">
        <v>64008.62</v>
      </c>
      <c r="G1027" s="20" t="n">
        <v>0.134075</v>
      </c>
      <c r="H1027" t="inlineStr">
        <is>
          <t>B</t>
        </is>
      </c>
      <c r="I1027" t="inlineStr">
        <is>
          <t>Bajo</t>
        </is>
      </c>
      <c r="J1027" s="17" t="inlineStr">
        <is>
          <t>B-Bajo</t>
        </is>
      </c>
      <c r="K1027" t="inlineStr">
        <is>
          <t>EVALUAR DESCONTINUAR o subir precio agresivo</t>
        </is>
      </c>
    </row>
    <row r="1028">
      <c r="A1028" t="inlineStr">
        <is>
          <t>689872</t>
        </is>
      </c>
      <c r="B1028" t="inlineStr">
        <is>
          <t>PISO LAMINADO SPC PF02 MADERA INTERMEDIA  CAJA 2.2M2  122X18 10 PIEZAS X CAJA</t>
        </is>
      </c>
      <c r="C1028" t="inlineStr">
        <is>
          <t>SIN CATEGORIA</t>
        </is>
      </c>
      <c r="D1028" s="22" t="n">
        <v>23</v>
      </c>
      <c r="E1028" s="19" t="n">
        <v>477185.84</v>
      </c>
      <c r="F1028" s="19" t="n">
        <v>132146.74</v>
      </c>
      <c r="G1028" s="20" t="n">
        <v>0.276929</v>
      </c>
      <c r="H1028" t="inlineStr">
        <is>
          <t>B</t>
        </is>
      </c>
      <c r="I1028" t="inlineStr">
        <is>
          <t>Bajo</t>
        </is>
      </c>
      <c r="J1028" s="17" t="inlineStr">
        <is>
          <t>B-Bajo</t>
        </is>
      </c>
      <c r="K1028" t="inlineStr">
        <is>
          <t>EVALUAR DESCONTINUAR o subir precio agresivo</t>
        </is>
      </c>
    </row>
    <row r="1029">
      <c r="A1029" t="inlineStr">
        <is>
          <t>351100300992216</t>
        </is>
      </c>
      <c r="B1029" t="inlineStr">
        <is>
          <t>LLAVE LAVATORIO MANIJA PALETA AQP-629</t>
        </is>
      </c>
      <c r="C1029" t="inlineStr">
        <is>
          <t>IMPORTACION GRIFERIA</t>
        </is>
      </c>
      <c r="D1029" s="22" t="n">
        <v>100</v>
      </c>
      <c r="E1029" s="19" t="n">
        <v>475991.15</v>
      </c>
      <c r="F1029" s="19" t="n">
        <v>259202.68</v>
      </c>
      <c r="G1029" s="20" t="n">
        <v>0.544554</v>
      </c>
      <c r="H1029" t="inlineStr">
        <is>
          <t>B</t>
        </is>
      </c>
      <c r="I1029" t="inlineStr">
        <is>
          <t>Alto</t>
        </is>
      </c>
      <c r="J1029" s="17" t="inlineStr">
        <is>
          <t>B-Alto</t>
        </is>
      </c>
      <c r="K1029" t="inlineStr">
        <is>
          <t>NICHO RENTABLE — empujar contenido / boletín</t>
        </is>
      </c>
    </row>
    <row r="1030">
      <c r="A1030" t="inlineStr">
        <is>
          <t>20120002</t>
        </is>
      </c>
      <c r="B1030" t="inlineStr">
        <is>
          <t>FACHALETA ANDES BLANCA 34X50 CAJA 1.70M2</t>
        </is>
      </c>
      <c r="C1030" t="inlineStr">
        <is>
          <t>FACHALETA</t>
        </is>
      </c>
      <c r="D1030" s="22" t="n">
        <v>37</v>
      </c>
      <c r="E1030" s="19" t="n">
        <v>475664.39</v>
      </c>
      <c r="F1030" s="19" t="n">
        <v>104049.97</v>
      </c>
      <c r="G1030" s="20" t="n">
        <v>0.218747</v>
      </c>
      <c r="H1030" t="inlineStr">
        <is>
          <t>B</t>
        </is>
      </c>
      <c r="I1030" t="inlineStr">
        <is>
          <t>Bajo</t>
        </is>
      </c>
      <c r="J1030" s="17" t="inlineStr">
        <is>
          <t>B-Bajo</t>
        </is>
      </c>
      <c r="K1030" t="inlineStr">
        <is>
          <t>EVALUAR DESCONTINUAR o subir precio agresivo</t>
        </is>
      </c>
    </row>
    <row r="1031">
      <c r="A1031" t="inlineStr">
        <is>
          <t>351100300991559</t>
        </is>
      </c>
      <c r="B1031" t="inlineStr">
        <is>
          <t>DIAMOND LAVATORIO NEGRO MATE 3018A-M2 TIPO BOWL SOBREPONER 36CM X 36CM</t>
        </is>
      </c>
      <c r="C1031" t="inlineStr">
        <is>
          <t>IMPORTACION LOZA</t>
        </is>
      </c>
      <c r="D1031" s="22" t="n">
        <v>14</v>
      </c>
      <c r="E1031" s="19" t="n">
        <v>474532.37</v>
      </c>
      <c r="F1031" s="19" t="n">
        <v>240070.22</v>
      </c>
      <c r="G1031" s="20" t="n">
        <v>0.5059089999999999</v>
      </c>
      <c r="H1031" t="inlineStr">
        <is>
          <t>B</t>
        </is>
      </c>
      <c r="I1031" t="inlineStr">
        <is>
          <t>Alto</t>
        </is>
      </c>
      <c r="J1031" s="17" t="inlineStr">
        <is>
          <t>B-Alto</t>
        </is>
      </c>
      <c r="K1031" t="inlineStr">
        <is>
          <t>NICHO RENTABLE — empujar contenido / boletín</t>
        </is>
      </c>
    </row>
    <row r="1032">
      <c r="A1032" t="inlineStr">
        <is>
          <t>351100300992513</t>
        </is>
      </c>
      <c r="B1032" t="inlineStr">
        <is>
          <t>LAMINA NUEVA TEC SHIBU KSJ24362 1.22 X. 2.44M 5MM MATE FIBRA BAMBU CARBON PVC IMITACIONPIEDRA</t>
        </is>
      </c>
      <c r="C1032" t="inlineStr">
        <is>
          <t>IMPORTACION LAMINA PVC, BAMBU, ACC</t>
        </is>
      </c>
      <c r="D1032" s="22" t="n">
        <v>27</v>
      </c>
      <c r="E1032" s="19" t="n">
        <v>474516.1</v>
      </c>
      <c r="F1032" s="19" t="n">
        <v>192454</v>
      </c>
      <c r="G1032" s="20" t="n">
        <v>0.405579</v>
      </c>
      <c r="H1032" t="inlineStr">
        <is>
          <t>B</t>
        </is>
      </c>
      <c r="I1032" t="inlineStr">
        <is>
          <t>Medio</t>
        </is>
      </c>
      <c r="J1032" s="17" t="inlineStr">
        <is>
          <t>B-Medio</t>
        </is>
      </c>
      <c r="K1032" t="inlineStr">
        <is>
          <t>MANTENER</t>
        </is>
      </c>
    </row>
    <row r="1033">
      <c r="A1033" t="inlineStr">
        <is>
          <t>351100300992099</t>
        </is>
      </c>
      <c r="B1033" t="inlineStr">
        <is>
          <t>TOTAL COMBO 1  CARGADOR Y 2 BATERIAS 2.AH 20V UTFBCPK12222 - UTFBCPK2212</t>
        </is>
      </c>
      <c r="C1033" t="inlineStr">
        <is>
          <t>HERRAMIENTA ELECTRICA</t>
        </is>
      </c>
      <c r="D1033" s="22" t="n">
        <v>20</v>
      </c>
      <c r="E1033" s="19" t="n">
        <v>474276.49</v>
      </c>
      <c r="F1033" s="19" t="n">
        <v>117885.53</v>
      </c>
      <c r="G1033" s="20" t="n">
        <v>0.248559</v>
      </c>
      <c r="H1033" t="inlineStr">
        <is>
          <t>B</t>
        </is>
      </c>
      <c r="I1033" t="inlineStr">
        <is>
          <t>Bajo</t>
        </is>
      </c>
      <c r="J1033" s="17" t="inlineStr">
        <is>
          <t>B-Bajo</t>
        </is>
      </c>
      <c r="K1033" t="inlineStr">
        <is>
          <t>EVALUAR DESCONTINUAR o subir precio agresivo</t>
        </is>
      </c>
    </row>
    <row r="1034">
      <c r="A1034" t="inlineStr">
        <is>
          <t>60100025</t>
        </is>
      </c>
      <c r="B1034" t="inlineStr">
        <is>
          <t>LAMPARA LED REDON. EMPOT. 450LM 9W 100-240V WELLMAX 2100321</t>
        </is>
      </c>
      <c r="C1034" t="inlineStr">
        <is>
          <t>BOMBILLOS Y LAMPARAS</t>
        </is>
      </c>
      <c r="D1034" s="22" t="n">
        <v>162</v>
      </c>
      <c r="E1034" s="19" t="n">
        <v>473522.12</v>
      </c>
      <c r="F1034" s="19" t="n">
        <v>291644.72</v>
      </c>
      <c r="G1034" s="20" t="n">
        <v>0.615905</v>
      </c>
      <c r="H1034" t="inlineStr">
        <is>
          <t>B</t>
        </is>
      </c>
      <c r="I1034" t="inlineStr">
        <is>
          <t>Alto</t>
        </is>
      </c>
      <c r="J1034" s="17" t="inlineStr">
        <is>
          <t>B-Alto</t>
        </is>
      </c>
      <c r="K1034" t="inlineStr">
        <is>
          <t>NICHO RENTABLE — empujar contenido / boletín</t>
        </is>
      </c>
    </row>
    <row r="1035">
      <c r="A1035" t="inlineStr">
        <is>
          <t>PINT-PA-0031</t>
        </is>
      </c>
      <c r="B1035" t="inlineStr">
        <is>
          <t>LANCO SUPER COAT ACCENT MATE GALON SC691-4</t>
        </is>
      </c>
      <c r="C1035" t="inlineStr">
        <is>
          <t>PINTURA ACRILICA</t>
        </is>
      </c>
      <c r="D1035" s="22" t="n">
        <v>37</v>
      </c>
      <c r="E1035" s="19" t="n">
        <v>472567.26</v>
      </c>
      <c r="F1035" s="19" t="n">
        <v>291298.26</v>
      </c>
      <c r="G1035" s="20" t="n">
        <v>0.616417</v>
      </c>
      <c r="H1035" t="inlineStr">
        <is>
          <t>B</t>
        </is>
      </c>
      <c r="I1035" t="inlineStr">
        <is>
          <t>Alto</t>
        </is>
      </c>
      <c r="J1035" s="17" t="inlineStr">
        <is>
          <t>B-Alto</t>
        </is>
      </c>
      <c r="K1035" t="inlineStr">
        <is>
          <t>NICHO RENTABLE — empujar contenido / boletín</t>
        </is>
      </c>
    </row>
    <row r="1036">
      <c r="A1036" t="inlineStr">
        <is>
          <t>PINT-BT-0033</t>
        </is>
      </c>
      <c r="B1036" t="inlineStr">
        <is>
          <t>LANCO AQUAVAR BARNIZ 3 EN 1 JACOBEAN 1/4 AQ1365-5</t>
        </is>
      </c>
      <c r="C1036" t="inlineStr">
        <is>
          <t>BARNIZ Y TINTES</t>
        </is>
      </c>
      <c r="D1036" s="22" t="n">
        <v>66</v>
      </c>
      <c r="E1036" s="19" t="n">
        <v>472118.44</v>
      </c>
      <c r="F1036" s="19" t="n">
        <v>143672.44</v>
      </c>
      <c r="G1036" s="20" t="n">
        <v>0.304314</v>
      </c>
      <c r="H1036" t="inlineStr">
        <is>
          <t>B</t>
        </is>
      </c>
      <c r="I1036" t="inlineStr">
        <is>
          <t>Medio</t>
        </is>
      </c>
      <c r="J1036" s="17" t="inlineStr">
        <is>
          <t>B-Medio</t>
        </is>
      </c>
      <c r="K1036" t="inlineStr">
        <is>
          <t>MANTENER</t>
        </is>
      </c>
    </row>
    <row r="1037">
      <c r="A1037" t="inlineStr">
        <is>
          <t>12599</t>
        </is>
      </c>
      <c r="B1037" t="inlineStr">
        <is>
          <t>SACO VACIO</t>
        </is>
      </c>
      <c r="C1037" t="inlineStr">
        <is>
          <t>FERRETERIA GENERAL</t>
        </is>
      </c>
      <c r="D1037" s="22" t="n">
        <v>1294</v>
      </c>
      <c r="E1037" s="19" t="n">
        <v>471327.79</v>
      </c>
      <c r="F1037" s="19" t="n">
        <v>241351.96</v>
      </c>
      <c r="G1037" s="20" t="n">
        <v>0.512068</v>
      </c>
      <c r="H1037" t="inlineStr">
        <is>
          <t>B</t>
        </is>
      </c>
      <c r="I1037" t="inlineStr">
        <is>
          <t>Alto</t>
        </is>
      </c>
      <c r="J1037" s="17" t="inlineStr">
        <is>
          <t>B-Alto</t>
        </is>
      </c>
      <c r="K1037" t="inlineStr">
        <is>
          <t>NICHO RENTABLE — empujar contenido / boletín</t>
        </is>
      </c>
    </row>
    <row r="1038">
      <c r="A1038" t="inlineStr">
        <is>
          <t>20100007</t>
        </is>
      </c>
      <c r="B1038" t="inlineStr">
        <is>
          <t xml:space="preserve">AZULEJO DOVELA CAFE 20x30 CAJA 1.50M2 </t>
        </is>
      </c>
      <c r="C1038" t="inlineStr">
        <is>
          <t>AZULEJOS</t>
        </is>
      </c>
      <c r="D1038" s="22" t="n">
        <v>61</v>
      </c>
      <c r="E1038" s="19" t="n">
        <v>469693.12</v>
      </c>
      <c r="F1038" s="19" t="n">
        <v>102366.37</v>
      </c>
      <c r="G1038" s="20" t="n">
        <v>0.217943</v>
      </c>
      <c r="H1038" t="inlineStr">
        <is>
          <t>B</t>
        </is>
      </c>
      <c r="I1038" t="inlineStr">
        <is>
          <t>Bajo</t>
        </is>
      </c>
      <c r="J1038" s="17" t="inlineStr">
        <is>
          <t>B-Bajo</t>
        </is>
      </c>
      <c r="K1038" t="inlineStr">
        <is>
          <t>EVALUAR DESCONTINUAR o subir precio agresivo</t>
        </is>
      </c>
    </row>
    <row r="1039">
      <c r="A1039" t="inlineStr">
        <is>
          <t>351100300992822</t>
        </is>
      </c>
      <c r="B1039" t="inlineStr">
        <is>
          <t>LLAVE LAVATORIO MONOCOMANDO CROMADA  AQP-22839</t>
        </is>
      </c>
      <c r="C1039" t="inlineStr">
        <is>
          <t>IMPORTACION GRIFERIA</t>
        </is>
      </c>
      <c r="D1039" s="22" t="n">
        <v>38</v>
      </c>
      <c r="E1039" s="19" t="n">
        <v>468194.69</v>
      </c>
      <c r="F1039" s="19" t="n">
        <v>257776.06</v>
      </c>
      <c r="G1039" s="20" t="n">
        <v>0.550574</v>
      </c>
      <c r="H1039" t="inlineStr">
        <is>
          <t>B</t>
        </is>
      </c>
      <c r="I1039" t="inlineStr">
        <is>
          <t>Alto</t>
        </is>
      </c>
      <c r="J1039" s="17" t="inlineStr">
        <is>
          <t>B-Alto</t>
        </is>
      </c>
      <c r="K1039" t="inlineStr">
        <is>
          <t>NICHO RENTABLE — empujar contenido / boletín</t>
        </is>
      </c>
    </row>
    <row r="1040">
      <c r="A1040" t="inlineStr">
        <is>
          <t>351100300990858</t>
        </is>
      </c>
      <c r="B1040" t="inlineStr">
        <is>
          <t>GLADIATOR INVERSOR IE9200/160 LCD</t>
        </is>
      </c>
      <c r="C1040" t="inlineStr">
        <is>
          <t>SIN CATEGORIA</t>
        </is>
      </c>
      <c r="D1040" s="22" t="n">
        <v>8</v>
      </c>
      <c r="E1040" s="19" t="n">
        <v>468168.72</v>
      </c>
      <c r="F1040" s="19" t="n">
        <v>87268.72</v>
      </c>
      <c r="G1040" s="20" t="n">
        <v>0.186404</v>
      </c>
      <c r="H1040" t="inlineStr">
        <is>
          <t>B</t>
        </is>
      </c>
      <c r="I1040" t="inlineStr">
        <is>
          <t>Bajo</t>
        </is>
      </c>
      <c r="J1040" s="17" t="inlineStr">
        <is>
          <t>B-Bajo</t>
        </is>
      </c>
      <c r="K1040" t="inlineStr">
        <is>
          <t>EVALUAR DESCONTINUAR o subir precio agresivo</t>
        </is>
      </c>
    </row>
    <row r="1041">
      <c r="A1041" t="inlineStr">
        <is>
          <t>PINT-AN-0028</t>
        </is>
      </c>
      <c r="B1041" t="inlineStr">
        <is>
          <t>LANCO ANTICORROSIVO IND ROJO GALON AC3437-4</t>
        </is>
      </c>
      <c r="C1041" t="inlineStr">
        <is>
          <t>ANTICORROSIVOS Y BASE ACEITE</t>
        </is>
      </c>
      <c r="D1041" s="22" t="n">
        <v>38</v>
      </c>
      <c r="E1041" s="19" t="n">
        <v>467688.33</v>
      </c>
      <c r="F1041" s="19" t="n">
        <v>143246.33</v>
      </c>
      <c r="G1041" s="20" t="n">
        <v>0.306286</v>
      </c>
      <c r="H1041" t="inlineStr">
        <is>
          <t>B</t>
        </is>
      </c>
      <c r="I1041" t="inlineStr">
        <is>
          <t>Medio</t>
        </is>
      </c>
      <c r="J1041" s="17" t="inlineStr">
        <is>
          <t>B-Medio</t>
        </is>
      </c>
      <c r="K1041" t="inlineStr">
        <is>
          <t>MANTENER</t>
        </is>
      </c>
    </row>
    <row r="1042">
      <c r="A1042" t="inlineStr">
        <is>
          <t>351100300992359</t>
        </is>
      </c>
      <c r="B1042" t="inlineStr">
        <is>
          <t>EXTRACTOR DE BAÑO CON LUZ LED 25CM VT-2187</t>
        </is>
      </c>
      <c r="C1042" t="inlineStr">
        <is>
          <t>IMPORTACION GRIFERIA</t>
        </is>
      </c>
      <c r="D1042" s="22" t="n">
        <v>23</v>
      </c>
      <c r="E1042" s="19" t="n">
        <v>466541.93</v>
      </c>
      <c r="F1042" s="19" t="n">
        <v>232558.84</v>
      </c>
      <c r="G1042" s="20" t="n">
        <v>0.498474</v>
      </c>
      <c r="H1042" t="inlineStr">
        <is>
          <t>B</t>
        </is>
      </c>
      <c r="I1042" t="inlineStr">
        <is>
          <t>Alto</t>
        </is>
      </c>
      <c r="J1042" s="17" t="inlineStr">
        <is>
          <t>B-Alto</t>
        </is>
      </c>
      <c r="K1042" t="inlineStr">
        <is>
          <t>NICHO RENTABLE — empujar contenido / boletín</t>
        </is>
      </c>
    </row>
    <row r="1043">
      <c r="A1043" t="inlineStr">
        <is>
          <t>PINT-AN-0027</t>
        </is>
      </c>
      <c r="B1043" t="inlineStr">
        <is>
          <t>LANCO ANTICORROSIVO IND ROJO CUBETA AC3437-2</t>
        </is>
      </c>
      <c r="C1043" t="inlineStr">
        <is>
          <t>ANTICORROSIVOS Y BASE ACEITE</t>
        </is>
      </c>
      <c r="D1043" s="22" t="n">
        <v>7</v>
      </c>
      <c r="E1043" s="19" t="n">
        <v>466106.19</v>
      </c>
      <c r="F1043" s="19" t="n">
        <v>149208.49</v>
      </c>
      <c r="G1043" s="20" t="n">
        <v>0.320117</v>
      </c>
      <c r="H1043" t="inlineStr">
        <is>
          <t>B</t>
        </is>
      </c>
      <c r="I1043" t="inlineStr">
        <is>
          <t>Medio</t>
        </is>
      </c>
      <c r="J1043" s="17" t="inlineStr">
        <is>
          <t>B-Medio</t>
        </is>
      </c>
      <c r="K1043" t="inlineStr">
        <is>
          <t>MANTENER</t>
        </is>
      </c>
    </row>
    <row r="1044">
      <c r="A1044" t="inlineStr">
        <is>
          <t>351100300992031</t>
        </is>
      </c>
      <c r="B1044" t="inlineStr">
        <is>
          <t>CESPED ARTIFICIAL 1 METRO X 3.90 METROS X 20MM ALTURA ZACATE</t>
        </is>
      </c>
      <c r="C1044" t="inlineStr">
        <is>
          <t>CERAMICAS, AZULEJOS, PORCELANATOS</t>
        </is>
      </c>
      <c r="D1044" s="22" t="n">
        <v>41</v>
      </c>
      <c r="E1044" s="19" t="n">
        <v>465388.61</v>
      </c>
      <c r="F1044" s="19" t="n">
        <v>120657.19</v>
      </c>
      <c r="G1044" s="20" t="n">
        <v>0.259261</v>
      </c>
      <c r="H1044" t="inlineStr">
        <is>
          <t>B</t>
        </is>
      </c>
      <c r="I1044" t="inlineStr">
        <is>
          <t>Bajo</t>
        </is>
      </c>
      <c r="J1044" s="17" t="inlineStr">
        <is>
          <t>B-Bajo</t>
        </is>
      </c>
      <c r="K1044" t="inlineStr">
        <is>
          <t>EVALUAR DESCONTINUAR o subir precio agresivo</t>
        </is>
      </c>
    </row>
    <row r="1045">
      <c r="A1045" t="inlineStr">
        <is>
          <t>351100300991748</t>
        </is>
      </c>
      <c r="B1045" t="inlineStr">
        <is>
          <t>GRACIELA LAVATORIO BOWL REDONDO MARMOL NEGRO 8428MA-20 60000131</t>
        </is>
      </c>
      <c r="C1045" t="inlineStr">
        <is>
          <t>LOZA SANITARIA</t>
        </is>
      </c>
      <c r="D1045" s="22" t="n">
        <v>13</v>
      </c>
      <c r="E1045" s="19" t="n">
        <v>463572.02</v>
      </c>
      <c r="F1045" s="19" t="n">
        <v>132449.15</v>
      </c>
      <c r="G1045" s="20" t="n">
        <v>0.285714</v>
      </c>
      <c r="H1045" t="inlineStr">
        <is>
          <t>B</t>
        </is>
      </c>
      <c r="I1045" t="inlineStr">
        <is>
          <t>Bajo</t>
        </is>
      </c>
      <c r="J1045" s="17" t="inlineStr">
        <is>
          <t>B-Bajo</t>
        </is>
      </c>
      <c r="K1045" t="inlineStr">
        <is>
          <t>EVALUAR DESCONTINUAR o subir precio agresivo</t>
        </is>
      </c>
    </row>
    <row r="1046">
      <c r="A1046" t="inlineStr">
        <is>
          <t>9274</t>
        </is>
      </c>
      <c r="B1046" t="inlineStr">
        <is>
          <t>DESAGUE FREGADERO CON SIFON FLEXIBLE MIBER CHE-FT</t>
        </is>
      </c>
      <c r="C1046" t="inlineStr">
        <is>
          <t>FERRETERIA GENERAL</t>
        </is>
      </c>
      <c r="D1046" s="22" t="n">
        <v>111</v>
      </c>
      <c r="E1046" s="19" t="n">
        <v>461851.6</v>
      </c>
      <c r="F1046" s="19" t="n">
        <v>128596.6</v>
      </c>
      <c r="G1046" s="20" t="n">
        <v>0.278437</v>
      </c>
      <c r="H1046" t="inlineStr">
        <is>
          <t>B</t>
        </is>
      </c>
      <c r="I1046" t="inlineStr">
        <is>
          <t>Bajo</t>
        </is>
      </c>
      <c r="J1046" s="17" t="inlineStr">
        <is>
          <t>B-Bajo</t>
        </is>
      </c>
      <c r="K1046" t="inlineStr">
        <is>
          <t>EVALUAR DESCONTINUAR o subir precio agresivo</t>
        </is>
      </c>
    </row>
    <row r="1047">
      <c r="A1047" t="inlineStr">
        <is>
          <t>20140008</t>
        </is>
      </c>
      <c r="B1047" t="inlineStr">
        <is>
          <t>CERAMICA AGATA MIX 48X48 CAJA 2.34M2 SEMI ANTIDESLIZANTE PRIMERA CALIDAD</t>
        </is>
      </c>
      <c r="C1047" t="inlineStr">
        <is>
          <t>SIN CATEGORIA</t>
        </is>
      </c>
      <c r="D1047" s="22" t="n">
        <v>73</v>
      </c>
      <c r="E1047" s="19" t="n">
        <v>460582.86</v>
      </c>
      <c r="F1047" s="19" t="n">
        <v>90776.35000000001</v>
      </c>
      <c r="G1047" s="20" t="n">
        <v>0.19709</v>
      </c>
      <c r="H1047" t="inlineStr">
        <is>
          <t>B</t>
        </is>
      </c>
      <c r="I1047" t="inlineStr">
        <is>
          <t>Bajo</t>
        </is>
      </c>
      <c r="J1047" s="17" t="inlineStr">
        <is>
          <t>B-Bajo</t>
        </is>
      </c>
      <c r="K1047" t="inlineStr">
        <is>
          <t>EVALUAR DESCONTINUAR o subir precio agresivo</t>
        </is>
      </c>
    </row>
    <row r="1048">
      <c r="A1048" t="inlineStr">
        <is>
          <t>10160010</t>
        </is>
      </c>
      <c r="B1048" t="inlineStr">
        <is>
          <t>TUBO IND. CUADRADO 1/2X1/2 1.20MM NEGRO</t>
        </is>
      </c>
      <c r="C1048" t="inlineStr">
        <is>
          <t>TUBERIA INDUSTRIAL</t>
        </is>
      </c>
      <c r="D1048" s="22" t="n">
        <v>205</v>
      </c>
      <c r="E1048" s="19" t="n">
        <v>460050.52</v>
      </c>
      <c r="F1048" s="19" t="n">
        <v>96674.19</v>
      </c>
      <c r="G1048" s="20" t="n">
        <v>0.210138</v>
      </c>
      <c r="H1048" t="inlineStr">
        <is>
          <t>B</t>
        </is>
      </c>
      <c r="I1048" t="inlineStr">
        <is>
          <t>Bajo</t>
        </is>
      </c>
      <c r="J1048" s="17" t="inlineStr">
        <is>
          <t>B-Bajo</t>
        </is>
      </c>
      <c r="K1048" t="inlineStr">
        <is>
          <t>EVALUAR DESCONTINUAR o subir precio agresivo</t>
        </is>
      </c>
    </row>
    <row r="1049">
      <c r="A1049" t="inlineStr">
        <is>
          <t>351100300992827</t>
        </is>
      </c>
      <c r="B1049" t="inlineStr">
        <is>
          <t>CALENTADOR DE PASO 220V 7200W AQPX-7200 39CM X 39CM TEMPERATURA 30-55°C</t>
        </is>
      </c>
      <c r="C1049" t="inlineStr">
        <is>
          <t>IMPORTACION GRIFERIA</t>
        </is>
      </c>
      <c r="D1049" s="22" t="n">
        <v>7</v>
      </c>
      <c r="E1049" s="19" t="n">
        <v>459955.75</v>
      </c>
      <c r="F1049" s="19" t="n">
        <v>281418.73</v>
      </c>
      <c r="G1049" s="20" t="n">
        <v>0.611839</v>
      </c>
      <c r="H1049" t="inlineStr">
        <is>
          <t>B</t>
        </is>
      </c>
      <c r="I1049" t="inlineStr">
        <is>
          <t>Alto</t>
        </is>
      </c>
      <c r="J1049" s="17" t="inlineStr">
        <is>
          <t>B-Alto</t>
        </is>
      </c>
      <c r="K1049" t="inlineStr">
        <is>
          <t>NICHO RENTABLE — empujar contenido / boletín</t>
        </is>
      </c>
    </row>
    <row r="1050">
      <c r="A1050" t="inlineStr">
        <is>
          <t>74045</t>
        </is>
      </c>
      <c r="B1050" t="inlineStr">
        <is>
          <t>CH CENTRO DE CARGA 16 EMPOTRAR 16L 125BF</t>
        </is>
      </c>
      <c r="C1050" t="inlineStr">
        <is>
          <t>ACCESORIOS ELECTRICOS Y CABLES</t>
        </is>
      </c>
      <c r="D1050" s="22" t="n">
        <v>6</v>
      </c>
      <c r="E1050" s="19" t="n">
        <v>459581.09</v>
      </c>
      <c r="F1050" s="19" t="n">
        <v>103209.89</v>
      </c>
      <c r="G1050" s="20" t="n">
        <v>0.224574</v>
      </c>
      <c r="H1050" t="inlineStr">
        <is>
          <t>B</t>
        </is>
      </c>
      <c r="I1050" t="inlineStr">
        <is>
          <t>Bajo</t>
        </is>
      </c>
      <c r="J1050" s="17" t="inlineStr">
        <is>
          <t>B-Bajo</t>
        </is>
      </c>
      <c r="K1050" t="inlineStr">
        <is>
          <t>EVALUAR DESCONTINUAR o subir precio agresivo</t>
        </is>
      </c>
    </row>
    <row r="1051">
      <c r="A1051" t="inlineStr">
        <is>
          <t>351100300992255</t>
        </is>
      </c>
      <c r="B1051" t="inlineStr">
        <is>
          <t>LAMINA NUEVA TEC XL MATE TERRAZO EXTRA GRANDE 1.22 X 2.80M DE146 MATE FIBRA BAMBU CARBON PVC IMITACI</t>
        </is>
      </c>
      <c r="C1051" t="inlineStr">
        <is>
          <t>LAMINA PVC, BAMBU, ACC</t>
        </is>
      </c>
      <c r="D1051" s="22" t="n">
        <v>21</v>
      </c>
      <c r="E1051" s="19" t="n">
        <v>459292.04</v>
      </c>
      <c r="F1051" s="19" t="n">
        <v>142543.46</v>
      </c>
      <c r="G1051" s="20" t="n">
        <v>0.310355</v>
      </c>
      <c r="H1051" t="inlineStr">
        <is>
          <t>B</t>
        </is>
      </c>
      <c r="I1051" t="inlineStr">
        <is>
          <t>Medio</t>
        </is>
      </c>
      <c r="J1051" s="17" t="inlineStr">
        <is>
          <t>B-Medio</t>
        </is>
      </c>
      <c r="K1051" t="inlineStr">
        <is>
          <t>MANTENER</t>
        </is>
      </c>
    </row>
    <row r="1052">
      <c r="A1052" t="inlineStr">
        <is>
          <t>30418</t>
        </is>
      </c>
      <c r="B1052" t="inlineStr">
        <is>
          <t>CLASE A TUBO CONDUIT 1 1/4 TIPO A UL*</t>
        </is>
      </c>
      <c r="C1052" t="inlineStr">
        <is>
          <t>ACCESORIOS ELECTRICOS Y CABLES</t>
        </is>
      </c>
      <c r="D1052" s="22" t="n">
        <v>156</v>
      </c>
      <c r="E1052" s="19" t="n">
        <v>459275.06</v>
      </c>
      <c r="F1052" s="19" t="n">
        <v>223372.51</v>
      </c>
      <c r="G1052" s="20" t="n">
        <v>0.486359</v>
      </c>
      <c r="H1052" t="inlineStr">
        <is>
          <t>B</t>
        </is>
      </c>
      <c r="I1052" t="inlineStr">
        <is>
          <t>Alto</t>
        </is>
      </c>
      <c r="J1052" s="17" t="inlineStr">
        <is>
          <t>B-Alto</t>
        </is>
      </c>
      <c r="K1052" t="inlineStr">
        <is>
          <t>NICHO RENTABLE — empujar contenido / boletín</t>
        </is>
      </c>
    </row>
    <row r="1053">
      <c r="A1053" t="inlineStr">
        <is>
          <t>351100300992168</t>
        </is>
      </c>
      <c r="B1053" t="inlineStr">
        <is>
          <t xml:space="preserve">AQF-88 CACHERA FREGADERO CUELLO FLEXIBLE CROMADA PALANCA </t>
        </is>
      </c>
      <c r="C1053" t="inlineStr">
        <is>
          <t>GRIFERIA - ACC. BAÑO Y COCINA</t>
        </is>
      </c>
      <c r="D1053" s="22" t="n">
        <v>32</v>
      </c>
      <c r="E1053" s="19" t="n">
        <v>456968.3</v>
      </c>
      <c r="F1053" s="19" t="n">
        <v>150131.82</v>
      </c>
      <c r="G1053" s="20" t="n">
        <v>0.328539</v>
      </c>
      <c r="H1053" t="inlineStr">
        <is>
          <t>B</t>
        </is>
      </c>
      <c r="I1053" t="inlineStr">
        <is>
          <t>Medio</t>
        </is>
      </c>
      <c r="J1053" s="17" t="inlineStr">
        <is>
          <t>B-Medio</t>
        </is>
      </c>
      <c r="K1053" t="inlineStr">
        <is>
          <t>MANTENER</t>
        </is>
      </c>
    </row>
    <row r="1054">
      <c r="A1054" t="inlineStr">
        <is>
          <t>3053</t>
        </is>
      </c>
      <c r="B1054" t="inlineStr">
        <is>
          <t>CH BREAKER 1X40</t>
        </is>
      </c>
      <c r="C1054" t="inlineStr">
        <is>
          <t>ACCESORIOS ELECTRICOS Y CABLES</t>
        </is>
      </c>
      <c r="D1054" s="22" t="n">
        <v>61</v>
      </c>
      <c r="E1054" s="19" t="n">
        <v>456833.87</v>
      </c>
      <c r="F1054" s="19" t="n">
        <v>112275.96</v>
      </c>
      <c r="G1054" s="20" t="n">
        <v>0.24577</v>
      </c>
      <c r="H1054" t="inlineStr">
        <is>
          <t>B</t>
        </is>
      </c>
      <c r="I1054" t="inlineStr">
        <is>
          <t>Bajo</t>
        </is>
      </c>
      <c r="J1054" s="17" t="inlineStr">
        <is>
          <t>B-Bajo</t>
        </is>
      </c>
      <c r="K1054" t="inlineStr">
        <is>
          <t>EVALUAR DESCONTINUAR o subir precio agresivo</t>
        </is>
      </c>
    </row>
    <row r="1055">
      <c r="A1055" t="inlineStr">
        <is>
          <t>990421</t>
        </is>
      </c>
      <c r="B1055" t="inlineStr">
        <is>
          <t>PENSYLVANIA SILICON BAÑOS Y COCINAS ANTI HONGOS BLISTER 125ML 3TG ANTIHONGOS</t>
        </is>
      </c>
      <c r="C1055" t="inlineStr">
        <is>
          <t>FERRETERIA GENERAL</t>
        </is>
      </c>
      <c r="D1055" s="22" t="n">
        <v>180</v>
      </c>
      <c r="E1055" s="19" t="n">
        <v>456208.49</v>
      </c>
      <c r="F1055" s="19" t="n">
        <v>132272.84</v>
      </c>
      <c r="G1055" s="20" t="n">
        <v>0.289939</v>
      </c>
      <c r="H1055" t="inlineStr">
        <is>
          <t>B</t>
        </is>
      </c>
      <c r="I1055" t="inlineStr">
        <is>
          <t>Bajo</t>
        </is>
      </c>
      <c r="J1055" s="17" t="inlineStr">
        <is>
          <t>B-Bajo</t>
        </is>
      </c>
      <c r="K1055" t="inlineStr">
        <is>
          <t>EVALUAR DESCONTINUAR o subir precio agresivo</t>
        </is>
      </c>
    </row>
    <row r="1056">
      <c r="A1056" t="inlineStr">
        <is>
          <t>72767</t>
        </is>
      </c>
      <c r="B1056" t="inlineStr">
        <is>
          <t xml:space="preserve"> metro TUBO ALUMINIO CORTINA  2 -3 Y 6 METROS </t>
        </is>
      </c>
      <c r="C1056" t="inlineStr">
        <is>
          <t>TUBERIA PVC, CANOAS Y ACCESORIOS</t>
        </is>
      </c>
      <c r="D1056" s="22" t="n">
        <v>545</v>
      </c>
      <c r="E1056" s="19" t="n">
        <v>454733.43</v>
      </c>
      <c r="F1056" s="19" t="n">
        <v>252997.54</v>
      </c>
      <c r="G1056" s="20" t="n">
        <v>0.556365</v>
      </c>
      <c r="H1056" t="inlineStr">
        <is>
          <t>B</t>
        </is>
      </c>
      <c r="I1056" t="inlineStr">
        <is>
          <t>Alto</t>
        </is>
      </c>
      <c r="J1056" s="17" t="inlineStr">
        <is>
          <t>B-Alto</t>
        </is>
      </c>
      <c r="K1056" t="inlineStr">
        <is>
          <t>NICHO RENTABLE — empujar contenido / boletín</t>
        </is>
      </c>
    </row>
    <row r="1057">
      <c r="A1057" t="inlineStr">
        <is>
          <t>456354353534</t>
        </is>
      </c>
      <c r="B1057" t="inlineStr">
        <is>
          <t>TOTAL ROTO MARTILLO UTH110286 DEMOLEDOR 1050W</t>
        </is>
      </c>
      <c r="C1057" t="inlineStr">
        <is>
          <t>HERRAMIENTA ELECTRICA</t>
        </is>
      </c>
      <c r="D1057" s="22" t="n">
        <v>10</v>
      </c>
      <c r="E1057" s="19" t="n">
        <v>454697</v>
      </c>
      <c r="F1057" s="19" t="n">
        <v>100992.38</v>
      </c>
      <c r="G1057" s="20" t="n">
        <v>0.222109</v>
      </c>
      <c r="H1057" t="inlineStr">
        <is>
          <t>B</t>
        </is>
      </c>
      <c r="I1057" t="inlineStr">
        <is>
          <t>Bajo</t>
        </is>
      </c>
      <c r="J1057" s="17" t="inlineStr">
        <is>
          <t>B-Bajo</t>
        </is>
      </c>
      <c r="K1057" t="inlineStr">
        <is>
          <t>EVALUAR DESCONTINUAR o subir precio agresivo</t>
        </is>
      </c>
    </row>
    <row r="1058">
      <c r="A1058" t="inlineStr">
        <is>
          <t>115</t>
        </is>
      </c>
      <c r="B1058" t="inlineStr">
        <is>
          <t>PIEDRA CUARTILLA SACO (40kg aprox)</t>
        </is>
      </c>
      <c r="C1058" t="inlineStr">
        <is>
          <t>AGREGADOS</t>
        </is>
      </c>
      <c r="D1058" s="22" t="n">
        <v>232</v>
      </c>
      <c r="E1058" s="19" t="n">
        <v>454356.19</v>
      </c>
      <c r="F1058" s="19" t="n">
        <v>147420.71</v>
      </c>
      <c r="G1058" s="20" t="n">
        <v>0.324461</v>
      </c>
      <c r="H1058" t="inlineStr">
        <is>
          <t>B</t>
        </is>
      </c>
      <c r="I1058" t="inlineStr">
        <is>
          <t>Medio</t>
        </is>
      </c>
      <c r="J1058" s="17" t="inlineStr">
        <is>
          <t>B-Medio</t>
        </is>
      </c>
      <c r="K1058" t="inlineStr">
        <is>
          <t>MANTENER</t>
        </is>
      </c>
    </row>
    <row r="1059">
      <c r="A1059" t="inlineStr">
        <is>
          <t>351100300992376</t>
        </is>
      </c>
      <c r="B1059" t="inlineStr">
        <is>
          <t>ARENA FINA SACO (40kg aprox)</t>
        </is>
      </c>
      <c r="C1059" t="inlineStr">
        <is>
          <t>AGREGADOS</t>
        </is>
      </c>
      <c r="D1059" s="22" t="n">
        <v>205</v>
      </c>
      <c r="E1059" s="19" t="n">
        <v>453539.82</v>
      </c>
      <c r="F1059" s="19" t="n">
        <v>120004.82</v>
      </c>
      <c r="G1059" s="20" t="n">
        <v>0.264596</v>
      </c>
      <c r="H1059" t="inlineStr">
        <is>
          <t>B</t>
        </is>
      </c>
      <c r="I1059" t="inlineStr">
        <is>
          <t>Bajo</t>
        </is>
      </c>
      <c r="J1059" s="17" t="inlineStr">
        <is>
          <t>B-Bajo</t>
        </is>
      </c>
      <c r="K1059" t="inlineStr">
        <is>
          <t>EVALUAR DESCONTINUAR o subir precio agresivo</t>
        </is>
      </c>
    </row>
    <row r="1060">
      <c r="A1060" t="inlineStr">
        <is>
          <t>351100300992488</t>
        </is>
      </c>
      <c r="B1060" t="inlineStr">
        <is>
          <t>CACHERA FREGADERO ESMERALDA SATINADA LS-1</t>
        </is>
      </c>
      <c r="C1060" t="inlineStr">
        <is>
          <t>IMPORTACION GRIFERIA</t>
        </is>
      </c>
      <c r="D1060" s="22" t="n">
        <v>24</v>
      </c>
      <c r="E1060" s="19" t="n">
        <v>453530</v>
      </c>
      <c r="F1060" s="19" t="n">
        <v>304261.68</v>
      </c>
      <c r="G1060" s="20" t="n">
        <v>0.670874</v>
      </c>
      <c r="H1060" t="inlineStr">
        <is>
          <t>B</t>
        </is>
      </c>
      <c r="I1060" t="inlineStr">
        <is>
          <t>Alto</t>
        </is>
      </c>
      <c r="J1060" s="17" t="inlineStr">
        <is>
          <t>B-Alto</t>
        </is>
      </c>
      <c r="K1060" t="inlineStr">
        <is>
          <t>NICHO RENTABLE — empujar contenido / boletín</t>
        </is>
      </c>
    </row>
    <row r="1061">
      <c r="A1061" t="inlineStr">
        <is>
          <t>30333</t>
        </is>
      </c>
      <c r="B1061" t="inlineStr">
        <is>
          <t>CABLE 12 NEGRO POR CAJA**</t>
        </is>
      </c>
      <c r="C1061" t="inlineStr">
        <is>
          <t>ACCESORIOS ELECTRICOS Y CABLES</t>
        </is>
      </c>
      <c r="D1061" s="22" t="n">
        <v>15</v>
      </c>
      <c r="E1061" s="19" t="n">
        <v>453074.1</v>
      </c>
      <c r="F1061" s="19" t="n">
        <v>126204.1</v>
      </c>
      <c r="G1061" s="20" t="n">
        <v>0.278551</v>
      </c>
      <c r="H1061" t="inlineStr">
        <is>
          <t>B</t>
        </is>
      </c>
      <c r="I1061" t="inlineStr">
        <is>
          <t>Bajo</t>
        </is>
      </c>
      <c r="J1061" s="17" t="inlineStr">
        <is>
          <t>B-Bajo</t>
        </is>
      </c>
      <c r="K1061" t="inlineStr">
        <is>
          <t>EVALUAR DESCONTINUAR o subir precio agresivo</t>
        </is>
      </c>
    </row>
    <row r="1062">
      <c r="A1062" t="inlineStr">
        <is>
          <t>351100300992265</t>
        </is>
      </c>
      <c r="B1062" t="inlineStr">
        <is>
          <t>DIAMOND LAVATORIO GRIS OVALADO 8040-H61  TIPO BOWL SOBREPONER 47 X 32CM</t>
        </is>
      </c>
      <c r="C1062" t="inlineStr">
        <is>
          <t>SIN CATEGORIA</t>
        </is>
      </c>
      <c r="D1062" s="22" t="n">
        <v>14</v>
      </c>
      <c r="E1062" s="19" t="n">
        <v>452181.92</v>
      </c>
      <c r="F1062" s="19" t="n">
        <v>217719.77</v>
      </c>
      <c r="G1062" s="20" t="n">
        <v>0.481487</v>
      </c>
      <c r="H1062" t="inlineStr">
        <is>
          <t>B</t>
        </is>
      </c>
      <c r="I1062" t="inlineStr">
        <is>
          <t>Alto</t>
        </is>
      </c>
      <c r="J1062" s="17" t="inlineStr">
        <is>
          <t>B-Alto</t>
        </is>
      </c>
      <c r="K1062" t="inlineStr">
        <is>
          <t>NICHO RENTABLE — empujar contenido / boletín</t>
        </is>
      </c>
    </row>
    <row r="1063">
      <c r="A1063" t="inlineStr">
        <is>
          <t>351100300991960</t>
        </is>
      </c>
      <c r="B1063" t="inlineStr">
        <is>
          <t>TOTAL TALADRO 12V CON JUEGO DE HERRAMIENTAS 89PCS THKTHP10892</t>
        </is>
      </c>
      <c r="C1063" t="inlineStr">
        <is>
          <t>HERRAMIENTA ELECTRICA</t>
        </is>
      </c>
      <c r="D1063" s="22" t="n">
        <v>16</v>
      </c>
      <c r="E1063" s="19" t="n">
        <v>450849.29</v>
      </c>
      <c r="F1063" s="19" t="n">
        <v>94335.56</v>
      </c>
      <c r="G1063" s="20" t="n">
        <v>0.20924</v>
      </c>
      <c r="H1063" t="inlineStr">
        <is>
          <t>B</t>
        </is>
      </c>
      <c r="I1063" t="inlineStr">
        <is>
          <t>Bajo</t>
        </is>
      </c>
      <c r="J1063" s="17" t="inlineStr">
        <is>
          <t>B-Bajo</t>
        </is>
      </c>
      <c r="K1063" t="inlineStr">
        <is>
          <t>EVALUAR DESCONTINUAR o subir precio agresivo</t>
        </is>
      </c>
    </row>
    <row r="1064">
      <c r="A1064" t="inlineStr">
        <is>
          <t>548</t>
        </is>
      </c>
      <c r="B1064" t="inlineStr">
        <is>
          <t>JOTA PLASTICA GYPSUM 3.05</t>
        </is>
      </c>
      <c r="C1064" t="inlineStr">
        <is>
          <t>LAMINAS Y PERFILERIA LIVIANA</t>
        </is>
      </c>
      <c r="D1064" s="22" t="n">
        <v>531</v>
      </c>
      <c r="E1064" s="19" t="n">
        <v>449954.3</v>
      </c>
      <c r="F1064" s="19" t="n">
        <v>139767.5</v>
      </c>
      <c r="G1064" s="20" t="n">
        <v>0.310626</v>
      </c>
      <c r="H1064" t="inlineStr">
        <is>
          <t>B</t>
        </is>
      </c>
      <c r="I1064" t="inlineStr">
        <is>
          <t>Medio</t>
        </is>
      </c>
      <c r="J1064" s="17" t="inlineStr">
        <is>
          <t>B-Medio</t>
        </is>
      </c>
      <c r="K1064" t="inlineStr">
        <is>
          <t>MANTENER</t>
        </is>
      </c>
    </row>
    <row r="1065">
      <c r="A1065" t="inlineStr">
        <is>
          <t>30328</t>
        </is>
      </c>
      <c r="B1065" t="inlineStr">
        <is>
          <t>CH CENTRO DE CARGA 12 CIRCUITOS PARCHE</t>
        </is>
      </c>
      <c r="C1065" t="inlineStr">
        <is>
          <t>ACCESORIOS ELECTRICOS Y CABLES</t>
        </is>
      </c>
      <c r="D1065" s="22" t="n">
        <v>7</v>
      </c>
      <c r="E1065" s="19" t="n">
        <v>449840.39</v>
      </c>
      <c r="F1065" s="19" t="n">
        <v>90424.84</v>
      </c>
      <c r="G1065" s="20" t="n">
        <v>0.201015</v>
      </c>
      <c r="H1065" t="inlineStr">
        <is>
          <t>B</t>
        </is>
      </c>
      <c r="I1065" t="inlineStr">
        <is>
          <t>Bajo</t>
        </is>
      </c>
      <c r="J1065" s="17" t="inlineStr">
        <is>
          <t>B-Bajo</t>
        </is>
      </c>
      <c r="K1065" t="inlineStr">
        <is>
          <t>EVALUAR DESCONTINUAR o subir precio agresivo</t>
        </is>
      </c>
    </row>
    <row r="1066">
      <c r="A1066" t="inlineStr">
        <is>
          <t>351100300992538</t>
        </is>
      </c>
      <c r="B1066" t="inlineStr">
        <is>
          <t>$$ LAMINA NUEVA TEC XL SEDA AZUL EXTRA GRANDE 1.22 X 2.80M DE154 MATE FIBRA BAMBU CARBON PVC IMITACI</t>
        </is>
      </c>
      <c r="C1066" t="inlineStr">
        <is>
          <t>SIN CATEGORIA</t>
        </is>
      </c>
      <c r="D1066" s="22" t="n">
        <v>19</v>
      </c>
      <c r="E1066" s="19" t="n">
        <v>449433.63</v>
      </c>
      <c r="F1066" s="19" t="n">
        <v>128618.63</v>
      </c>
      <c r="G1066" s="20" t="n">
        <v>0.286179</v>
      </c>
      <c r="H1066" t="inlineStr">
        <is>
          <t>B</t>
        </is>
      </c>
      <c r="I1066" t="inlineStr">
        <is>
          <t>Bajo</t>
        </is>
      </c>
      <c r="J1066" s="17" t="inlineStr">
        <is>
          <t>B-Bajo</t>
        </is>
      </c>
      <c r="K1066" t="inlineStr">
        <is>
          <t>EVALUAR DESCONTINUAR o subir precio agresivo</t>
        </is>
      </c>
    </row>
    <row r="1067">
      <c r="A1067" t="inlineStr">
        <is>
          <t>351100300992713</t>
        </is>
      </c>
      <c r="B1067" t="inlineStr">
        <is>
          <t>DJ LUMIA MUEBLE 80CM X 50CM INCLUYE LAVATORIO ESPEJO REPISA BRILLANTE AEREO LUX STONE Y001-N2 80CM</t>
        </is>
      </c>
      <c r="C1067" t="inlineStr">
        <is>
          <t>IMPORTACION LOZA</t>
        </is>
      </c>
      <c r="D1067" s="22" t="n">
        <v>7</v>
      </c>
      <c r="E1067" s="19" t="n">
        <v>448775.22</v>
      </c>
      <c r="F1067" s="19" t="n">
        <v>229414.71</v>
      </c>
      <c r="G1067" s="20" t="n">
        <v>0.5112019999999999</v>
      </c>
      <c r="H1067" t="inlineStr">
        <is>
          <t>B</t>
        </is>
      </c>
      <c r="I1067" t="inlineStr">
        <is>
          <t>Alto</t>
        </is>
      </c>
      <c r="J1067" s="17" t="inlineStr">
        <is>
          <t>B-Alto</t>
        </is>
      </c>
      <c r="K1067" t="inlineStr">
        <is>
          <t>NICHO RENTABLE — empujar contenido / boletín</t>
        </is>
      </c>
    </row>
    <row r="1068">
      <c r="A1068" t="inlineStr">
        <is>
          <t>554</t>
        </is>
      </c>
      <c r="B1068" t="inlineStr">
        <is>
          <t>TRACK 4 305</t>
        </is>
      </c>
      <c r="C1068" t="inlineStr">
        <is>
          <t>LAMINAS Y PERFILERIA LIVIANA</t>
        </is>
      </c>
      <c r="D1068" s="22" t="n">
        <v>454</v>
      </c>
      <c r="E1068" s="19" t="n">
        <v>448563.61</v>
      </c>
      <c r="F1068" s="19" t="n">
        <v>125364.01</v>
      </c>
      <c r="G1068" s="20" t="n">
        <v>0.279479</v>
      </c>
      <c r="H1068" t="inlineStr">
        <is>
          <t>B</t>
        </is>
      </c>
      <c r="I1068" t="inlineStr">
        <is>
          <t>Bajo</t>
        </is>
      </c>
      <c r="J1068" s="17" t="inlineStr">
        <is>
          <t>B-Bajo</t>
        </is>
      </c>
      <c r="K1068" t="inlineStr">
        <is>
          <t>EVALUAR DESCONTINUAR o subir precio agresivo</t>
        </is>
      </c>
    </row>
    <row r="1069">
      <c r="A1069" t="inlineStr">
        <is>
          <t>PINT-SE-0003</t>
        </is>
      </c>
      <c r="B1069" t="inlineStr">
        <is>
          <t>LANCO SELLADOR CONCRETO GALON BLANCO PRE SEAL PS183-4</t>
        </is>
      </c>
      <c r="C1069" t="inlineStr">
        <is>
          <t>SELLADORES</t>
        </is>
      </c>
      <c r="D1069" s="22" t="n">
        <v>48</v>
      </c>
      <c r="E1069" s="19" t="n">
        <v>448559.44</v>
      </c>
      <c r="F1069" s="19" t="n">
        <v>132658.54</v>
      </c>
      <c r="G1069" s="20" t="n">
        <v>0.295744</v>
      </c>
      <c r="H1069" t="inlineStr">
        <is>
          <t>B</t>
        </is>
      </c>
      <c r="I1069" t="inlineStr">
        <is>
          <t>Bajo</t>
        </is>
      </c>
      <c r="J1069" s="17" t="inlineStr">
        <is>
          <t>B-Bajo</t>
        </is>
      </c>
      <c r="K1069" t="inlineStr">
        <is>
          <t>EVALUAR DESCONTINUAR o subir precio agresivo</t>
        </is>
      </c>
    </row>
    <row r="1070">
      <c r="A1070" t="inlineStr">
        <is>
          <t>351100300992914</t>
        </is>
      </c>
      <c r="B1070" t="inlineStr">
        <is>
          <t>CORNISA PVC FLAT DELTA CIELOS Y PAREDES  2.90M 2112</t>
        </is>
      </c>
      <c r="C1070" t="inlineStr">
        <is>
          <t>PANEL ACANALADO INTERIOR</t>
        </is>
      </c>
      <c r="D1070" s="22" t="n">
        <v>153</v>
      </c>
      <c r="E1070" s="19" t="n">
        <v>447861.46</v>
      </c>
      <c r="F1070" s="19" t="n">
        <v>379011.46</v>
      </c>
      <c r="G1070" s="20" t="n">
        <v>0.846269</v>
      </c>
      <c r="H1070" t="inlineStr">
        <is>
          <t>B</t>
        </is>
      </c>
      <c r="I1070" t="inlineStr">
        <is>
          <t>Alto</t>
        </is>
      </c>
      <c r="J1070" s="17" t="inlineStr">
        <is>
          <t>B-Alto</t>
        </is>
      </c>
      <c r="K1070" t="inlineStr">
        <is>
          <t>NICHO RENTABLE — empujar contenido / boletín</t>
        </is>
      </c>
    </row>
    <row r="1071">
      <c r="A1071" t="inlineStr">
        <is>
          <t>PINT-AN-0055</t>
        </is>
      </c>
      <c r="B1071" t="inlineStr">
        <is>
          <t>DUREX BASE AGUA MOKA ANTICORROSIVO GALON DE974-4</t>
        </is>
      </c>
      <c r="C1071" t="inlineStr">
        <is>
          <t>ANTICORROSIVOS Y BASE ACEITE</t>
        </is>
      </c>
      <c r="D1071" s="22" t="n">
        <v>27</v>
      </c>
      <c r="E1071" s="19" t="n">
        <v>447585.64</v>
      </c>
      <c r="F1071" s="19" t="n">
        <v>132094.14</v>
      </c>
      <c r="G1071" s="20" t="n">
        <v>0.295126</v>
      </c>
      <c r="H1071" t="inlineStr">
        <is>
          <t>B</t>
        </is>
      </c>
      <c r="I1071" t="inlineStr">
        <is>
          <t>Bajo</t>
        </is>
      </c>
      <c r="J1071" s="17" t="inlineStr">
        <is>
          <t>B-Bajo</t>
        </is>
      </c>
      <c r="K1071" t="inlineStr">
        <is>
          <t>EVALUAR DESCONTINUAR o subir precio agresivo</t>
        </is>
      </c>
    </row>
    <row r="1072">
      <c r="A1072" t="inlineStr">
        <is>
          <t>71909</t>
        </is>
      </c>
      <c r="B1072" t="inlineStr">
        <is>
          <t>PILA ROJA DERECHA PEQ 90x75  #16</t>
        </is>
      </c>
      <c r="C1072" t="inlineStr">
        <is>
          <t>PILAS</t>
        </is>
      </c>
      <c r="D1072" s="22" t="n">
        <v>23</v>
      </c>
      <c r="E1072" s="19" t="n">
        <v>446624.78</v>
      </c>
      <c r="F1072" s="19" t="n">
        <v>113124.78</v>
      </c>
      <c r="G1072" s="20" t="n">
        <v>0.253288</v>
      </c>
      <c r="H1072" t="inlineStr">
        <is>
          <t>B</t>
        </is>
      </c>
      <c r="I1072" t="inlineStr">
        <is>
          <t>Bajo</t>
        </is>
      </c>
      <c r="J1072" s="17" t="inlineStr">
        <is>
          <t>B-Bajo</t>
        </is>
      </c>
      <c r="K1072" t="inlineStr">
        <is>
          <t>EVALUAR DESCONTINUAR o subir precio agresivo</t>
        </is>
      </c>
    </row>
    <row r="1073">
      <c r="A1073" t="inlineStr">
        <is>
          <t>351100300992557</t>
        </is>
      </c>
      <c r="B1073" t="inlineStr">
        <is>
          <t>COMBO COCINA 4 QUEMADORES ACERO INOX PAE-604GA + EXTRACTOR 75CM CAME-75M</t>
        </is>
      </c>
      <c r="C1073" t="inlineStr">
        <is>
          <t>SIN CATEGORIA</t>
        </is>
      </c>
      <c r="D1073" s="22" t="n">
        <v>5</v>
      </c>
      <c r="E1073" s="19" t="n">
        <v>442477.88</v>
      </c>
      <c r="F1073" s="19" t="n">
        <v>113314.98</v>
      </c>
      <c r="G1073" s="20" t="n">
        <v>0.256092</v>
      </c>
      <c r="H1073" t="inlineStr">
        <is>
          <t>B</t>
        </is>
      </c>
      <c r="I1073" t="inlineStr">
        <is>
          <t>Bajo</t>
        </is>
      </c>
      <c r="J1073" s="17" t="inlineStr">
        <is>
          <t>B-Bajo</t>
        </is>
      </c>
      <c r="K1073" t="inlineStr">
        <is>
          <t>EVALUAR DESCONTINUAR o subir precio agresivo</t>
        </is>
      </c>
    </row>
    <row r="1074">
      <c r="A1074" t="inlineStr">
        <is>
          <t>351100300991705</t>
        </is>
      </c>
      <c r="B1074" t="inlineStr">
        <is>
          <t>DYLLU INFLADOR PORTATIL RECARGABLE USB-C 150 PSI MAX</t>
        </is>
      </c>
      <c r="C1074" t="inlineStr">
        <is>
          <t>ACCESORIOS ELECTRICOS Y CABLES</t>
        </is>
      </c>
      <c r="D1074" s="22" t="n">
        <v>23</v>
      </c>
      <c r="E1074" s="19" t="n">
        <v>442394.44</v>
      </c>
      <c r="F1074" s="19" t="n">
        <v>114202.84</v>
      </c>
      <c r="G1074" s="20" t="n">
        <v>0.258147</v>
      </c>
      <c r="H1074" t="inlineStr">
        <is>
          <t>B</t>
        </is>
      </c>
      <c r="I1074" t="inlineStr">
        <is>
          <t>Bajo</t>
        </is>
      </c>
      <c r="J1074" s="17" t="inlineStr">
        <is>
          <t>B-Bajo</t>
        </is>
      </c>
      <c r="K1074" t="inlineStr">
        <is>
          <t>EVALUAR DESCONTINUAR o subir precio agresivo</t>
        </is>
      </c>
    </row>
    <row r="1075">
      <c r="A1075" t="inlineStr">
        <is>
          <t>351100300990831</t>
        </is>
      </c>
      <c r="B1075" t="inlineStr">
        <is>
          <t>TOTAL TALADRO 1/2 PERCUTOR 810W UTG1081316</t>
        </is>
      </c>
      <c r="C1075" t="inlineStr">
        <is>
          <t>HERRAMIENTA ELECTRICA</t>
        </is>
      </c>
      <c r="D1075" s="22" t="n">
        <v>20</v>
      </c>
      <c r="E1075" s="19" t="n">
        <v>441655.46</v>
      </c>
      <c r="F1075" s="19" t="n">
        <v>137015.1</v>
      </c>
      <c r="G1075" s="20" t="n">
        <v>0.310231</v>
      </c>
      <c r="H1075" t="inlineStr">
        <is>
          <t>B</t>
        </is>
      </c>
      <c r="I1075" t="inlineStr">
        <is>
          <t>Medio</t>
        </is>
      </c>
      <c r="J1075" s="17" t="inlineStr">
        <is>
          <t>B-Medio</t>
        </is>
      </c>
      <c r="K1075" t="inlineStr">
        <is>
          <t>MANTENER</t>
        </is>
      </c>
    </row>
    <row r="1076">
      <c r="A1076" t="inlineStr">
        <is>
          <t>14100027</t>
        </is>
      </c>
      <c r="B1076" t="inlineStr">
        <is>
          <t>PUERTA PINO 65 X 210 CM</t>
        </is>
      </c>
      <c r="C1076" t="inlineStr">
        <is>
          <t>PUERTAS</t>
        </is>
      </c>
      <c r="D1076" s="22" t="n">
        <v>15</v>
      </c>
      <c r="E1076" s="19" t="n">
        <v>440678.63</v>
      </c>
      <c r="F1076" s="19" t="n">
        <v>103664.98</v>
      </c>
      <c r="G1076" s="20" t="n">
        <v>0.235239</v>
      </c>
      <c r="H1076" t="inlineStr">
        <is>
          <t>B</t>
        </is>
      </c>
      <c r="I1076" t="inlineStr">
        <is>
          <t>Bajo</t>
        </is>
      </c>
      <c r="J1076" s="17" t="inlineStr">
        <is>
          <t>B-Bajo</t>
        </is>
      </c>
      <c r="K1076" t="inlineStr">
        <is>
          <t>EVALUAR DESCONTINUAR o subir precio agresivo</t>
        </is>
      </c>
    </row>
    <row r="1077">
      <c r="A1077" t="inlineStr">
        <is>
          <t>351100300992491</t>
        </is>
      </c>
      <c r="B1077" t="inlineStr">
        <is>
          <t>CACHERA FREGADERO DIAMANTE SATINADA LS-3</t>
        </is>
      </c>
      <c r="C1077" t="inlineStr">
        <is>
          <t>IMPORTACION GRIFERIA</t>
        </is>
      </c>
      <c r="D1077" s="22" t="n">
        <v>22</v>
      </c>
      <c r="E1077" s="19" t="n">
        <v>439115.04</v>
      </c>
      <c r="F1077" s="19" t="n">
        <v>208665.7</v>
      </c>
      <c r="G1077" s="20" t="n">
        <v>0.475196</v>
      </c>
      <c r="H1077" t="inlineStr">
        <is>
          <t>B</t>
        </is>
      </c>
      <c r="I1077" t="inlineStr">
        <is>
          <t>Alto</t>
        </is>
      </c>
      <c r="J1077" s="17" t="inlineStr">
        <is>
          <t>B-Alto</t>
        </is>
      </c>
      <c r="K1077" t="inlineStr">
        <is>
          <t>NICHO RENTABLE — empujar contenido / boletín</t>
        </is>
      </c>
    </row>
    <row r="1078">
      <c r="A1078" t="inlineStr">
        <is>
          <t>351100300991841</t>
        </is>
      </c>
      <c r="B1078" t="inlineStr">
        <is>
          <t>PERFIL ESQUINERO INTERNO DORADO PARA LAMINA PVC 2.5M</t>
        </is>
      </c>
      <c r="C1078" t="inlineStr">
        <is>
          <t>IMPORTACION LAMINA PVC, BAMBU, ACC</t>
        </is>
      </c>
      <c r="D1078" s="22" t="n">
        <v>154</v>
      </c>
      <c r="E1078" s="19" t="n">
        <v>438420.78</v>
      </c>
      <c r="F1078" s="19" t="n">
        <v>285564.54</v>
      </c>
      <c r="G1078" s="20" t="n">
        <v>0.651348</v>
      </c>
      <c r="H1078" t="inlineStr">
        <is>
          <t>B</t>
        </is>
      </c>
      <c r="I1078" t="inlineStr">
        <is>
          <t>Alto</t>
        </is>
      </c>
      <c r="J1078" s="17" t="inlineStr">
        <is>
          <t>B-Alto</t>
        </is>
      </c>
      <c r="K1078" t="inlineStr">
        <is>
          <t>NICHO RENTABLE — empujar contenido / boletín</t>
        </is>
      </c>
    </row>
    <row r="1079">
      <c r="A1079" t="inlineStr">
        <is>
          <t>5332</t>
        </is>
      </c>
      <c r="B1079" t="inlineStr">
        <is>
          <t>POLICELULAR PEDIDO ESPECIAL</t>
        </is>
      </c>
      <c r="C1079" t="inlineStr">
        <is>
          <t>LAMINAS Y PERFILERIA LIVIANA</t>
        </is>
      </c>
      <c r="D1079" s="22" t="n">
        <v>8</v>
      </c>
      <c r="E1079" s="19" t="n">
        <v>437637.1</v>
      </c>
      <c r="F1079" s="19" t="n">
        <v>40382.91</v>
      </c>
      <c r="G1079" s="20" t="n">
        <v>0.092275</v>
      </c>
      <c r="H1079" t="inlineStr">
        <is>
          <t>B</t>
        </is>
      </c>
      <c r="I1079" t="inlineStr">
        <is>
          <t>Bajo</t>
        </is>
      </c>
      <c r="J1079" s="17" t="inlineStr">
        <is>
          <t>B-Bajo</t>
        </is>
      </c>
      <c r="K1079" t="inlineStr">
        <is>
          <t>EVALUAR DESCONTINUAR o subir precio agresivo</t>
        </is>
      </c>
    </row>
    <row r="1080">
      <c r="A1080" t="inlineStr">
        <is>
          <t>20120008</t>
        </is>
      </c>
      <c r="B1080" t="inlineStr">
        <is>
          <t>FACHALETA RIBAZO MARRON 29X49CM CJA 1.45M2</t>
        </is>
      </c>
      <c r="C1080" t="inlineStr">
        <is>
          <t>SIN CATEGORIA</t>
        </is>
      </c>
      <c r="D1080" s="22" t="n">
        <v>46</v>
      </c>
      <c r="E1080" s="19" t="n">
        <v>434331.82</v>
      </c>
      <c r="F1080" s="19" t="n">
        <v>97151.82000000001</v>
      </c>
      <c r="G1080" s="20" t="n">
        <v>0.223681</v>
      </c>
      <c r="H1080" t="inlineStr">
        <is>
          <t>B</t>
        </is>
      </c>
      <c r="I1080" t="inlineStr">
        <is>
          <t>Bajo</t>
        </is>
      </c>
      <c r="J1080" s="17" t="inlineStr">
        <is>
          <t>B-Bajo</t>
        </is>
      </c>
      <c r="K1080" t="inlineStr">
        <is>
          <t>EVALUAR DESCONTINUAR o subir precio agresivo</t>
        </is>
      </c>
    </row>
    <row r="1081">
      <c r="A1081" t="inlineStr">
        <is>
          <t>60100010</t>
        </is>
      </c>
      <c r="B1081" t="inlineStr">
        <is>
          <t>BOMBILLO LED CON SENSOR DE MOVIMIENTO Y LUZ 9W  E27 100-240V WELLMAX 2100478</t>
        </is>
      </c>
      <c r="C1081" t="inlineStr">
        <is>
          <t>BOMBILLOS Y LAMPARAS</t>
        </is>
      </c>
      <c r="D1081" s="22" t="n">
        <v>234</v>
      </c>
      <c r="E1081" s="19" t="n">
        <v>434198.23</v>
      </c>
      <c r="F1081" s="19" t="n">
        <v>142370.18</v>
      </c>
      <c r="G1081" s="20" t="n">
        <v>0.327892</v>
      </c>
      <c r="H1081" t="inlineStr">
        <is>
          <t>B</t>
        </is>
      </c>
      <c r="I1081" t="inlineStr">
        <is>
          <t>Medio</t>
        </is>
      </c>
      <c r="J1081" s="17" t="inlineStr">
        <is>
          <t>B-Medio</t>
        </is>
      </c>
      <c r="K1081" t="inlineStr">
        <is>
          <t>MANTENER</t>
        </is>
      </c>
    </row>
    <row r="1082">
      <c r="A1082" t="inlineStr">
        <is>
          <t>PINT-PA-0108</t>
        </is>
      </c>
      <c r="B1082" t="inlineStr">
        <is>
          <t>STAINLESS BLANCO SATIN GALON OF265-4</t>
        </is>
      </c>
      <c r="C1082" t="inlineStr">
        <is>
          <t>PINTURA ACRILICA</t>
        </is>
      </c>
      <c r="D1082" s="22" t="n">
        <v>29</v>
      </c>
      <c r="E1082" s="19" t="n">
        <v>433736.73</v>
      </c>
      <c r="F1082" s="19" t="n">
        <v>134572.73</v>
      </c>
      <c r="G1082" s="20" t="n">
        <v>0.310264</v>
      </c>
      <c r="H1082" t="inlineStr">
        <is>
          <t>B</t>
        </is>
      </c>
      <c r="I1082" t="inlineStr">
        <is>
          <t>Medio</t>
        </is>
      </c>
      <c r="J1082" s="17" t="inlineStr">
        <is>
          <t>B-Medio</t>
        </is>
      </c>
      <c r="K1082" t="inlineStr">
        <is>
          <t>MANTENER</t>
        </is>
      </c>
    </row>
    <row r="1083">
      <c r="A1083" t="inlineStr">
        <is>
          <t>351100300992642</t>
        </is>
      </c>
      <c r="B1083" t="inlineStr">
        <is>
          <t>COMBO FREGADERO BARCELONA GRIS PLOMO + CACHERA ZAFIRO NEGRA C175A19-2 50CM X 40CM (SIN JABONERA)</t>
        </is>
      </c>
      <c r="C1083" t="inlineStr">
        <is>
          <t>IMPORTACION FREGADEROS</t>
        </is>
      </c>
      <c r="D1083" s="22" t="n">
        <v>10</v>
      </c>
      <c r="E1083" s="19" t="n">
        <v>433628.32</v>
      </c>
      <c r="F1083" s="19" t="n">
        <v>186617.72</v>
      </c>
      <c r="G1083" s="20" t="n">
        <v>0.430363</v>
      </c>
      <c r="H1083" t="inlineStr">
        <is>
          <t>B</t>
        </is>
      </c>
      <c r="I1083" t="inlineStr">
        <is>
          <t>Medio</t>
        </is>
      </c>
      <c r="J1083" s="17" t="inlineStr">
        <is>
          <t>B-Medio</t>
        </is>
      </c>
      <c r="K1083" t="inlineStr">
        <is>
          <t>MANTENER</t>
        </is>
      </c>
    </row>
    <row r="1084">
      <c r="A1084" t="inlineStr">
        <is>
          <t>351100300992765</t>
        </is>
      </c>
      <c r="B1084" t="inlineStr">
        <is>
          <t>TOTAL COMBO TALADRO + NIVEL LASER + MEDIDOR DISTANCIA INALAM 20V UTOSLI250511</t>
        </is>
      </c>
      <c r="C1084" t="inlineStr">
        <is>
          <t>COMBOS</t>
        </is>
      </c>
      <c r="D1084" s="22" t="n">
        <v>6</v>
      </c>
      <c r="E1084" s="19" t="n">
        <v>433076.3</v>
      </c>
      <c r="F1084" s="19" t="n">
        <v>121136.59</v>
      </c>
      <c r="G1084" s="20" t="n">
        <v>0.279712</v>
      </c>
      <c r="H1084" t="inlineStr">
        <is>
          <t>B</t>
        </is>
      </c>
      <c r="I1084" t="inlineStr">
        <is>
          <t>Bajo</t>
        </is>
      </c>
      <c r="J1084" s="17" t="inlineStr">
        <is>
          <t>B-Bajo</t>
        </is>
      </c>
      <c r="K1084" t="inlineStr">
        <is>
          <t>EVALUAR DESCONTINUAR o subir precio agresivo</t>
        </is>
      </c>
    </row>
    <row r="1085">
      <c r="A1085" t="inlineStr">
        <is>
          <t>PINT-IM-0022</t>
        </is>
      </c>
      <c r="B1085" t="inlineStr">
        <is>
          <t>LANCO SEAL COAT TINT MATE GALON SC446-4</t>
        </is>
      </c>
      <c r="C1085" t="inlineStr">
        <is>
          <t>IMPERMEABILIZANTES</t>
        </is>
      </c>
      <c r="D1085" s="22" t="n">
        <v>29</v>
      </c>
      <c r="E1085" s="19" t="n">
        <v>432610.62</v>
      </c>
      <c r="F1085" s="19" t="n">
        <v>194806.62</v>
      </c>
      <c r="G1085" s="20" t="n">
        <v>0.450305</v>
      </c>
      <c r="H1085" t="inlineStr">
        <is>
          <t>B</t>
        </is>
      </c>
      <c r="I1085" t="inlineStr">
        <is>
          <t>Alto</t>
        </is>
      </c>
      <c r="J1085" s="17" t="inlineStr">
        <is>
          <t>B-Alto</t>
        </is>
      </c>
      <c r="K1085" t="inlineStr">
        <is>
          <t>NICHO RENTABLE — empujar contenido / boletín</t>
        </is>
      </c>
    </row>
    <row r="1086">
      <c r="A1086" t="inlineStr">
        <is>
          <t>7663</t>
        </is>
      </c>
      <c r="B1086" t="inlineStr">
        <is>
          <t>TORNILLO GYP 2 PF x 100</t>
        </is>
      </c>
      <c r="C1086" t="inlineStr">
        <is>
          <t>TORNILLERIA</t>
        </is>
      </c>
      <c r="D1086" s="22" t="n">
        <v>528</v>
      </c>
      <c r="E1086" s="19" t="n">
        <v>432534.99</v>
      </c>
      <c r="F1086" s="19" t="n">
        <v>278194.79</v>
      </c>
      <c r="G1086" s="20" t="n">
        <v>0.643173</v>
      </c>
      <c r="H1086" t="inlineStr">
        <is>
          <t>B</t>
        </is>
      </c>
      <c r="I1086" t="inlineStr">
        <is>
          <t>Alto</t>
        </is>
      </c>
      <c r="J1086" s="17" t="inlineStr">
        <is>
          <t>B-Alto</t>
        </is>
      </c>
      <c r="K1086" t="inlineStr">
        <is>
          <t>NICHO RENTABLE — empujar contenido / boletín</t>
        </is>
      </c>
    </row>
    <row r="1087">
      <c r="A1087" t="inlineStr">
        <is>
          <t>351100300992908</t>
        </is>
      </c>
      <c r="B1087" t="inlineStr">
        <is>
          <t xml:space="preserve">INODORO PLATANI 2 PIEZAS BLANCO 6 LITROS CUMPLE LEY 7600 AQUA NOVA </t>
        </is>
      </c>
      <c r="C1087" t="inlineStr">
        <is>
          <t>LOZA SANITARIA</t>
        </is>
      </c>
      <c r="D1087" s="22" t="n">
        <v>10</v>
      </c>
      <c r="E1087" s="19" t="n">
        <v>429221.24</v>
      </c>
      <c r="F1087" s="19" t="n">
        <v>179621.24</v>
      </c>
      <c r="G1087" s="20" t="n">
        <v>0.418482</v>
      </c>
      <c r="H1087" t="inlineStr">
        <is>
          <t>B</t>
        </is>
      </c>
      <c r="I1087" t="inlineStr">
        <is>
          <t>Medio</t>
        </is>
      </c>
      <c r="J1087" s="17" t="inlineStr">
        <is>
          <t>B-Medio</t>
        </is>
      </c>
      <c r="K1087" t="inlineStr">
        <is>
          <t>MANTENER</t>
        </is>
      </c>
    </row>
    <row r="1088">
      <c r="A1088" t="inlineStr">
        <is>
          <t>PINT-IM-0018</t>
        </is>
      </c>
      <c r="B1088" t="inlineStr">
        <is>
          <t>LANCO SEAL COAT BLANCO SATIN GALON SC3493-4</t>
        </is>
      </c>
      <c r="C1088" t="inlineStr">
        <is>
          <t>IMPERMEABILIZANTES</t>
        </is>
      </c>
      <c r="D1088" s="22" t="n">
        <v>28</v>
      </c>
      <c r="E1088" s="19" t="n">
        <v>428722.57</v>
      </c>
      <c r="F1088" s="19" t="n">
        <v>144532.57</v>
      </c>
      <c r="G1088" s="20" t="n">
        <v>0.337124</v>
      </c>
      <c r="H1088" t="inlineStr">
        <is>
          <t>B</t>
        </is>
      </c>
      <c r="I1088" t="inlineStr">
        <is>
          <t>Medio</t>
        </is>
      </c>
      <c r="J1088" s="17" t="inlineStr">
        <is>
          <t>B-Medio</t>
        </is>
      </c>
      <c r="K1088" t="inlineStr">
        <is>
          <t>MANTENER</t>
        </is>
      </c>
    </row>
    <row r="1089">
      <c r="A1089" t="inlineStr">
        <is>
          <t>9710</t>
        </is>
      </c>
      <c r="B1089" t="inlineStr">
        <is>
          <t>TORNILLO GYP 1 1/2 PF X 100</t>
        </is>
      </c>
      <c r="C1089" t="inlineStr">
        <is>
          <t>TORNILLERIA</t>
        </is>
      </c>
      <c r="D1089" s="22" t="n">
        <v>763</v>
      </c>
      <c r="E1089" s="19" t="n">
        <v>427621.93</v>
      </c>
      <c r="F1089" s="19" t="n">
        <v>246151.93</v>
      </c>
      <c r="G1089" s="20" t="n">
        <v>0.57563</v>
      </c>
      <c r="H1089" t="inlineStr">
        <is>
          <t>B</t>
        </is>
      </c>
      <c r="I1089" t="inlineStr">
        <is>
          <t>Alto</t>
        </is>
      </c>
      <c r="J1089" s="17" t="inlineStr">
        <is>
          <t>B-Alto</t>
        </is>
      </c>
      <c r="K1089" t="inlineStr">
        <is>
          <t>NICHO RENTABLE — empujar contenido / boletín</t>
        </is>
      </c>
    </row>
    <row r="1090">
      <c r="A1090" t="inlineStr">
        <is>
          <t>351100300992522</t>
        </is>
      </c>
      <c r="B1090" t="inlineStr">
        <is>
          <t>PERFIL U JOTA BLANCO 2.95M PARA LAMINA BAMBU</t>
        </is>
      </c>
      <c r="C1090" t="inlineStr">
        <is>
          <t>IMPORTACION LAMINA PVC, BAMBU, ACC</t>
        </is>
      </c>
      <c r="D1090" s="22" t="n">
        <v>147</v>
      </c>
      <c r="E1090" s="19" t="n">
        <v>426313.27</v>
      </c>
      <c r="F1090" s="19" t="n">
        <v>328734.72</v>
      </c>
      <c r="G1090" s="20" t="n">
        <v>0.7711109999999999</v>
      </c>
      <c r="H1090" t="inlineStr">
        <is>
          <t>B</t>
        </is>
      </c>
      <c r="I1090" t="inlineStr">
        <is>
          <t>Alto</t>
        </is>
      </c>
      <c r="J1090" s="17" t="inlineStr">
        <is>
          <t>B-Alto</t>
        </is>
      </c>
      <c r="K1090" t="inlineStr">
        <is>
          <t>NICHO RENTABLE — empujar contenido / boletín</t>
        </is>
      </c>
    </row>
    <row r="1091">
      <c r="A1091" t="inlineStr">
        <is>
          <t>351100300992567</t>
        </is>
      </c>
      <c r="B1091" t="inlineStr">
        <is>
          <t>BOLA CROMO COMBO MUEBLE MADERA CLARO + LAVATORIO + GRIFERIA + DESAGUE 45CM X 45 CM X 78CM</t>
        </is>
      </c>
      <c r="C1091" t="inlineStr">
        <is>
          <t>LOZA SANITARIA</t>
        </is>
      </c>
      <c r="D1091" s="22" t="n">
        <v>6</v>
      </c>
      <c r="E1091" s="19" t="n">
        <v>424778.76</v>
      </c>
      <c r="F1091" s="19" t="n">
        <v>150584.76</v>
      </c>
      <c r="G1091" s="20" t="n">
        <v>0.354502</v>
      </c>
      <c r="H1091" t="inlineStr">
        <is>
          <t>B</t>
        </is>
      </c>
      <c r="I1091" t="inlineStr">
        <is>
          <t>Medio</t>
        </is>
      </c>
      <c r="J1091" s="17" t="inlineStr">
        <is>
          <t>B-Medio</t>
        </is>
      </c>
      <c r="K1091" t="inlineStr">
        <is>
          <t>MANTENER</t>
        </is>
      </c>
    </row>
    <row r="1092">
      <c r="A1092" t="inlineStr">
        <is>
          <t>50300992876</t>
        </is>
      </c>
      <c r="B1092" t="inlineStr">
        <is>
          <t>FREGADERO CON CANASTA SATIN 80 X 48 CM ACERO INOX LS-8048-SATIN + CACHERA DIAMANTE GRIS</t>
        </is>
      </c>
      <c r="C1092" t="inlineStr">
        <is>
          <t>IMPORTACION GRIFERIA</t>
        </is>
      </c>
      <c r="D1092" s="22" t="n">
        <v>6</v>
      </c>
      <c r="E1092" s="19" t="n">
        <v>424778.76</v>
      </c>
      <c r="F1092" s="19" t="n">
        <v>200702.76</v>
      </c>
      <c r="G1092" s="20" t="n">
        <v>0.472488</v>
      </c>
      <c r="H1092" t="inlineStr">
        <is>
          <t>B</t>
        </is>
      </c>
      <c r="I1092" t="inlineStr">
        <is>
          <t>Alto</t>
        </is>
      </c>
      <c r="J1092" s="17" t="inlineStr">
        <is>
          <t>B-Alto</t>
        </is>
      </c>
      <c r="K1092" t="inlineStr">
        <is>
          <t>NICHO RENTABLE — empujar contenido / boletín</t>
        </is>
      </c>
    </row>
    <row r="1093">
      <c r="A1093" t="inlineStr">
        <is>
          <t>351100300992903</t>
        </is>
      </c>
      <c r="B1093" t="inlineStr">
        <is>
          <t>COMBO FREGADERO BARCELONA DORADO + CACHERA DIAMANTE DORADO LS-3 50CM X 40CM</t>
        </is>
      </c>
      <c r="C1093" t="inlineStr">
        <is>
          <t>IMPORTACION FREGADEROS</t>
        </is>
      </c>
      <c r="D1093" s="22" t="n">
        <v>8</v>
      </c>
      <c r="E1093" s="19" t="n">
        <v>424070.8</v>
      </c>
      <c r="F1093" s="19" t="n">
        <v>160079.12</v>
      </c>
      <c r="G1093" s="20" t="n">
        <v>0.377482</v>
      </c>
      <c r="H1093" t="inlineStr">
        <is>
          <t>B</t>
        </is>
      </c>
      <c r="I1093" t="inlineStr">
        <is>
          <t>Medio</t>
        </is>
      </c>
      <c r="J1093" s="17" t="inlineStr">
        <is>
          <t>B-Medio</t>
        </is>
      </c>
      <c r="K1093" t="inlineStr">
        <is>
          <t>MANTENER</t>
        </is>
      </c>
    </row>
    <row r="1094">
      <c r="A1094" t="inlineStr">
        <is>
          <t>351100300992323</t>
        </is>
      </c>
      <c r="B1094" t="inlineStr">
        <is>
          <t>LAVATORIO TIPO BOWL OVALADO BLANCO FF-9050</t>
        </is>
      </c>
      <c r="C1094" t="inlineStr">
        <is>
          <t>IMPORTACION LOZA</t>
        </is>
      </c>
      <c r="D1094" s="22" t="n">
        <v>12</v>
      </c>
      <c r="E1094" s="19" t="n">
        <v>423716.81</v>
      </c>
      <c r="F1094" s="19" t="n">
        <v>258743.45</v>
      </c>
      <c r="G1094" s="20" t="n">
        <v>0.610652</v>
      </c>
      <c r="H1094" t="inlineStr">
        <is>
          <t>B</t>
        </is>
      </c>
      <c r="I1094" t="inlineStr">
        <is>
          <t>Alto</t>
        </is>
      </c>
      <c r="J1094" s="17" t="inlineStr">
        <is>
          <t>B-Alto</t>
        </is>
      </c>
      <c r="K1094" t="inlineStr">
        <is>
          <t>NICHO RENTABLE — empujar contenido / boletín</t>
        </is>
      </c>
    </row>
    <row r="1095">
      <c r="A1095" t="inlineStr">
        <is>
          <t>14100002</t>
        </is>
      </c>
      <c r="B1095" t="inlineStr">
        <is>
          <t>PUERTA BLANCA INTERNA 6 TABLEROS 65 X 210 CM</t>
        </is>
      </c>
      <c r="C1095" t="inlineStr">
        <is>
          <t>PUERTAS</t>
        </is>
      </c>
      <c r="D1095" s="22" t="n">
        <v>26</v>
      </c>
      <c r="E1095" s="19" t="n">
        <v>422136.9</v>
      </c>
      <c r="F1095" s="19" t="n">
        <v>92509.39</v>
      </c>
      <c r="G1095" s="20" t="n">
        <v>0.219145</v>
      </c>
      <c r="H1095" t="inlineStr">
        <is>
          <t>B</t>
        </is>
      </c>
      <c r="I1095" t="inlineStr">
        <is>
          <t>Bajo</t>
        </is>
      </c>
      <c r="J1095" s="17" t="inlineStr">
        <is>
          <t>B-Bajo</t>
        </is>
      </c>
      <c r="K1095" t="inlineStr">
        <is>
          <t>EVALUAR DESCONTINUAR o subir precio agresivo</t>
        </is>
      </c>
    </row>
    <row r="1096">
      <c r="A1096" t="inlineStr">
        <is>
          <t>5465445</t>
        </is>
      </c>
      <c r="B1096" t="inlineStr">
        <is>
          <t>ASIENTO PARA DUCHA ACERO INOX 304 9MM ESPESOR PLEGABLE  PESO MAX 200KG COLOR NEGRO</t>
        </is>
      </c>
      <c r="C1096" t="inlineStr">
        <is>
          <t>IMPORTACION LOZA</t>
        </is>
      </c>
      <c r="D1096" s="22" t="n">
        <v>6</v>
      </c>
      <c r="E1096" s="19" t="n">
        <v>422121.27</v>
      </c>
      <c r="F1096" s="19" t="n">
        <v>99851.2</v>
      </c>
      <c r="G1096" s="20" t="n">
        <v>0.236546</v>
      </c>
      <c r="H1096" t="inlineStr">
        <is>
          <t>B</t>
        </is>
      </c>
      <c r="I1096" t="inlineStr">
        <is>
          <t>Bajo</t>
        </is>
      </c>
      <c r="J1096" s="17" t="inlineStr">
        <is>
          <t>B-Bajo</t>
        </is>
      </c>
      <c r="K1096" t="inlineStr">
        <is>
          <t>EVALUAR DESCONTINUAR o subir precio agresivo</t>
        </is>
      </c>
    </row>
    <row r="1097">
      <c r="A1097" t="inlineStr">
        <is>
          <t>351100300992446</t>
        </is>
      </c>
      <c r="B1097" t="inlineStr">
        <is>
          <t>LLAVE LAVATORIO ALTA TIPO BOWL CROMADA AQP-23267</t>
        </is>
      </c>
      <c r="C1097" t="inlineStr">
        <is>
          <t>IMPORTACION GRIFERIA</t>
        </is>
      </c>
      <c r="D1097" s="22" t="n">
        <v>24</v>
      </c>
      <c r="E1097" s="19" t="n">
        <v>421859.71</v>
      </c>
      <c r="F1097" s="19" t="n">
        <v>207545.48</v>
      </c>
      <c r="G1097" s="20" t="n">
        <v>0.491977</v>
      </c>
      <c r="H1097" t="inlineStr">
        <is>
          <t>B</t>
        </is>
      </c>
      <c r="I1097" t="inlineStr">
        <is>
          <t>Alto</t>
        </is>
      </c>
      <c r="J1097" s="17" t="inlineStr">
        <is>
          <t>B-Alto</t>
        </is>
      </c>
      <c r="K1097" t="inlineStr">
        <is>
          <t>NICHO RENTABLE — empujar contenido / boletín</t>
        </is>
      </c>
    </row>
    <row r="1098">
      <c r="A1098" t="inlineStr">
        <is>
          <t>9265</t>
        </is>
      </c>
      <c r="B1098" t="inlineStr">
        <is>
          <t>TANQUE FOSA SEPTICA 1100 LTS</t>
        </is>
      </c>
      <c r="C1098" t="inlineStr">
        <is>
          <t>TUBERIA PVC, CANOAS Y ACCESORIOS</t>
        </is>
      </c>
      <c r="D1098" s="22" t="n">
        <v>3</v>
      </c>
      <c r="E1098" s="19" t="n">
        <v>421154.87</v>
      </c>
      <c r="F1098" s="19" t="n">
        <v>94686.55</v>
      </c>
      <c r="G1098" s="20" t="n">
        <v>0.224826</v>
      </c>
      <c r="H1098" t="inlineStr">
        <is>
          <t>B</t>
        </is>
      </c>
      <c r="I1098" t="inlineStr">
        <is>
          <t>Bajo</t>
        </is>
      </c>
      <c r="J1098" s="17" t="inlineStr">
        <is>
          <t>B-Bajo</t>
        </is>
      </c>
      <c r="K1098" t="inlineStr">
        <is>
          <t>EVALUAR DESCONTINUAR o subir precio agresivo</t>
        </is>
      </c>
    </row>
    <row r="1099">
      <c r="A1099" t="inlineStr">
        <is>
          <t>7853</t>
        </is>
      </c>
      <c r="B1099" t="inlineStr">
        <is>
          <t>CONECTOR EMT 1/2 UL     88036</t>
        </is>
      </c>
      <c r="C1099" t="inlineStr">
        <is>
          <t>ACCESORIOS ELECTRICOS Y CABLES</t>
        </is>
      </c>
      <c r="D1099" s="22" t="n">
        <v>2069</v>
      </c>
      <c r="E1099" s="19" t="n">
        <v>419919.9</v>
      </c>
      <c r="F1099" s="19" t="n">
        <v>207694.4</v>
      </c>
      <c r="G1099" s="20" t="n">
        <v>0.494605</v>
      </c>
      <c r="H1099" t="inlineStr">
        <is>
          <t>B</t>
        </is>
      </c>
      <c r="I1099" t="inlineStr">
        <is>
          <t>Alto</t>
        </is>
      </c>
      <c r="J1099" s="17" t="inlineStr">
        <is>
          <t>B-Alto</t>
        </is>
      </c>
      <c r="K1099" t="inlineStr">
        <is>
          <t>NICHO RENTABLE — empujar contenido / boletín</t>
        </is>
      </c>
    </row>
    <row r="1100">
      <c r="A1100" t="inlineStr">
        <is>
          <t>351100300992477</t>
        </is>
      </c>
      <c r="B1100" t="inlineStr">
        <is>
          <t>FREGADERO PARIS DOBLE BATEA SATIN 82CM X 45CM X20CM NO INCLUYE GRIFERIA</t>
        </is>
      </c>
      <c r="C1100" t="inlineStr">
        <is>
          <t>IMPORTACION FREGADEROS</t>
        </is>
      </c>
      <c r="D1100" s="22" t="n">
        <v>6</v>
      </c>
      <c r="E1100" s="19" t="n">
        <v>419823.01</v>
      </c>
      <c r="F1100" s="19" t="n">
        <v>238305.45</v>
      </c>
      <c r="G1100" s="20" t="n">
        <v>0.5676330000000001</v>
      </c>
      <c r="H1100" t="inlineStr">
        <is>
          <t>B</t>
        </is>
      </c>
      <c r="I1100" t="inlineStr">
        <is>
          <t>Alto</t>
        </is>
      </c>
      <c r="J1100" s="17" t="inlineStr">
        <is>
          <t>B-Alto</t>
        </is>
      </c>
      <c r="K1100" t="inlineStr">
        <is>
          <t>NICHO RENTABLE — empujar contenido / boletín</t>
        </is>
      </c>
    </row>
    <row r="1101">
      <c r="A1101" t="inlineStr">
        <is>
          <t>351100300992417</t>
        </is>
      </c>
      <c r="B1101" t="inlineStr">
        <is>
          <t>FANG CACHERA LAVATORIO NEGRA DORADO FF-6104BG</t>
        </is>
      </c>
      <c r="C1101" t="inlineStr">
        <is>
          <t>IMPORTACION GRIFERIA</t>
        </is>
      </c>
      <c r="D1101" s="22" t="n">
        <v>18</v>
      </c>
      <c r="E1101" s="19" t="n">
        <v>417543.35</v>
      </c>
      <c r="F1101" s="19" t="n">
        <v>210462.24</v>
      </c>
      <c r="G1101" s="20" t="n">
        <v>0.504049</v>
      </c>
      <c r="H1101" t="inlineStr">
        <is>
          <t>B</t>
        </is>
      </c>
      <c r="I1101" t="inlineStr">
        <is>
          <t>Alto</t>
        </is>
      </c>
      <c r="J1101" s="17" t="inlineStr">
        <is>
          <t>B-Alto</t>
        </is>
      </c>
      <c r="K1101" t="inlineStr">
        <is>
          <t>NICHO RENTABLE — empujar contenido / boletín</t>
        </is>
      </c>
    </row>
    <row r="1102">
      <c r="A1102" t="inlineStr">
        <is>
          <t>234</t>
        </is>
      </c>
      <c r="B1102" t="inlineStr">
        <is>
          <t>LAUREL MEDIA CAÑA 11/2 EN VARAS</t>
        </is>
      </c>
      <c r="C1102" t="inlineStr">
        <is>
          <t>LAUREL</t>
        </is>
      </c>
      <c r="D1102" s="22" t="n">
        <v>863</v>
      </c>
      <c r="E1102" s="19" t="n">
        <v>417094.92</v>
      </c>
      <c r="F1102" s="19" t="n">
        <v>184084.92</v>
      </c>
      <c r="G1102" s="20" t="n">
        <v>0.44135</v>
      </c>
      <c r="H1102" t="inlineStr">
        <is>
          <t>B</t>
        </is>
      </c>
      <c r="I1102" t="inlineStr">
        <is>
          <t>Medio</t>
        </is>
      </c>
      <c r="J1102" s="17" t="inlineStr">
        <is>
          <t>B-Medio</t>
        </is>
      </c>
      <c r="K1102" t="inlineStr">
        <is>
          <t>MANTENER</t>
        </is>
      </c>
    </row>
    <row r="1103">
      <c r="A1103" t="inlineStr">
        <is>
          <t>351100300992329</t>
        </is>
      </c>
      <c r="B1103" t="inlineStr">
        <is>
          <t>MUEBLE BAÑO FF-ZKQ601 CON LAVATORIO</t>
        </is>
      </c>
      <c r="C1103" t="inlineStr">
        <is>
          <t>IMPORTACION LOZA</t>
        </is>
      </c>
      <c r="D1103" s="22" t="n">
        <v>8</v>
      </c>
      <c r="E1103" s="19" t="n">
        <v>417035.63</v>
      </c>
      <c r="F1103" s="19" t="n">
        <v>206942.11</v>
      </c>
      <c r="G1103" s="20" t="n">
        <v>0.496222</v>
      </c>
      <c r="H1103" t="inlineStr">
        <is>
          <t>B</t>
        </is>
      </c>
      <c r="I1103" t="inlineStr">
        <is>
          <t>Alto</t>
        </is>
      </c>
      <c r="J1103" s="17" t="inlineStr">
        <is>
          <t>B-Alto</t>
        </is>
      </c>
      <c r="K1103" t="inlineStr">
        <is>
          <t>NICHO RENTABLE — empujar contenido / boletín</t>
        </is>
      </c>
    </row>
    <row r="1104">
      <c r="A1104" t="inlineStr">
        <is>
          <t>10100005</t>
        </is>
      </c>
      <c r="B1104" t="inlineStr">
        <is>
          <t>ANGULAR 11/2 X 1/8</t>
        </is>
      </c>
      <c r="C1104" t="inlineStr">
        <is>
          <t>ANGULAR HIERRO</t>
        </is>
      </c>
      <c r="D1104" s="22" t="n">
        <v>67</v>
      </c>
      <c r="E1104" s="19" t="n">
        <v>415981.61</v>
      </c>
      <c r="F1104" s="19" t="n">
        <v>107558.26</v>
      </c>
      <c r="G1104" s="20" t="n">
        <v>0.258565</v>
      </c>
      <c r="H1104" t="inlineStr">
        <is>
          <t>B</t>
        </is>
      </c>
      <c r="I1104" t="inlineStr">
        <is>
          <t>Bajo</t>
        </is>
      </c>
      <c r="J1104" s="17" t="inlineStr">
        <is>
          <t>B-Bajo</t>
        </is>
      </c>
      <c r="K1104" t="inlineStr">
        <is>
          <t>EVALUAR DESCONTINUAR o subir precio agresivo</t>
        </is>
      </c>
    </row>
    <row r="1105">
      <c r="A1105" t="inlineStr">
        <is>
          <t>992748</t>
        </is>
      </c>
      <c r="B1105" t="inlineStr">
        <is>
          <t>PIEDRA P.U. STRATA BLACK F002-6  60X120CM 25MM USO INTERIOR EXTERIOR</t>
        </is>
      </c>
      <c r="C1105" t="inlineStr">
        <is>
          <t>TABLILLA PVC Y CORNISAS</t>
        </is>
      </c>
      <c r="D1105" s="22" t="n">
        <v>43</v>
      </c>
      <c r="E1105" s="19" t="n">
        <v>414778.85</v>
      </c>
      <c r="F1105" s="19" t="n">
        <v>118508.85</v>
      </c>
      <c r="G1105" s="20" t="n">
        <v>0.285716</v>
      </c>
      <c r="H1105" t="inlineStr">
        <is>
          <t>B</t>
        </is>
      </c>
      <c r="I1105" t="inlineStr">
        <is>
          <t>Bajo</t>
        </is>
      </c>
      <c r="J1105" s="17" t="inlineStr">
        <is>
          <t>B-Bajo</t>
        </is>
      </c>
      <c r="K1105" t="inlineStr">
        <is>
          <t>EVALUAR DESCONTINUAR o subir precio agresivo</t>
        </is>
      </c>
    </row>
    <row r="1106">
      <c r="A1106" t="inlineStr">
        <is>
          <t>147</t>
        </is>
      </c>
      <c r="B1106" t="inlineStr">
        <is>
          <t>SARAN POR METRO 4M ANCHO 80%</t>
        </is>
      </c>
      <c r="C1106" t="inlineStr">
        <is>
          <t>FERRETERIA GENERAL</t>
        </is>
      </c>
      <c r="D1106" s="22" t="n">
        <v>485</v>
      </c>
      <c r="E1106" s="19" t="n">
        <v>412739.82</v>
      </c>
      <c r="F1106" s="19" t="n">
        <v>177896.32</v>
      </c>
      <c r="G1106" s="20" t="n">
        <v>0.431013</v>
      </c>
      <c r="H1106" t="inlineStr">
        <is>
          <t>B</t>
        </is>
      </c>
      <c r="I1106" t="inlineStr">
        <is>
          <t>Medio</t>
        </is>
      </c>
      <c r="J1106" s="17" t="inlineStr">
        <is>
          <t>B-Medio</t>
        </is>
      </c>
      <c r="K1106" t="inlineStr">
        <is>
          <t>MANTENER</t>
        </is>
      </c>
    </row>
    <row r="1107">
      <c r="A1107" t="inlineStr">
        <is>
          <t>538</t>
        </is>
      </c>
      <c r="B1107" t="inlineStr">
        <is>
          <t>PRECINTA FIBROLIT 20CM</t>
        </is>
      </c>
      <c r="C1107" t="inlineStr">
        <is>
          <t>LAMINAS Y PERFILERIA LIVIANA</t>
        </is>
      </c>
      <c r="D1107" s="22" t="n">
        <v>140</v>
      </c>
      <c r="E1107" s="19" t="n">
        <v>412553.29</v>
      </c>
      <c r="F1107" s="19" t="n">
        <v>95798.32000000001</v>
      </c>
      <c r="G1107" s="20" t="n">
        <v>0.232208</v>
      </c>
      <c r="H1107" t="inlineStr">
        <is>
          <t>B</t>
        </is>
      </c>
      <c r="I1107" t="inlineStr">
        <is>
          <t>Bajo</t>
        </is>
      </c>
      <c r="J1107" s="17" t="inlineStr">
        <is>
          <t>B-Bajo</t>
        </is>
      </c>
      <c r="K1107" t="inlineStr">
        <is>
          <t>EVALUAR DESCONTINUAR o subir precio agresivo</t>
        </is>
      </c>
    </row>
    <row r="1108">
      <c r="A1108" t="inlineStr">
        <is>
          <t>7217</t>
        </is>
      </c>
      <c r="B1108" t="inlineStr">
        <is>
          <t>PEGAMENTO PVC WET DRY 1/16 8 OZ</t>
        </is>
      </c>
      <c r="C1108" t="inlineStr">
        <is>
          <t>TUBERIA PVC, CANOAS Y ACCESORIOS</t>
        </is>
      </c>
      <c r="D1108" s="22" t="n">
        <v>106</v>
      </c>
      <c r="E1108" s="19" t="n">
        <v>411418.49</v>
      </c>
      <c r="F1108" s="19" t="n">
        <v>207241.35</v>
      </c>
      <c r="G1108" s="20" t="n">
        <v>0.5037239999999999</v>
      </c>
      <c r="H1108" t="inlineStr">
        <is>
          <t>B</t>
        </is>
      </c>
      <c r="I1108" t="inlineStr">
        <is>
          <t>Alto</t>
        </is>
      </c>
      <c r="J1108" s="17" t="inlineStr">
        <is>
          <t>B-Alto</t>
        </is>
      </c>
      <c r="K1108" t="inlineStr">
        <is>
          <t>NICHO RENTABLE — empujar contenido / boletín</t>
        </is>
      </c>
    </row>
    <row r="1109">
      <c r="A1109" t="inlineStr">
        <is>
          <t>6592868</t>
        </is>
      </c>
      <c r="B1109" t="inlineStr">
        <is>
          <t>LAMINA NUEVA TEC LUNAR GREY HGG0018001-21 1.22 X. 2.44M 5MM MATE FIBRA BAMBU CARBON PVC IMITACION</t>
        </is>
      </c>
      <c r="C1109" t="inlineStr">
        <is>
          <t>IMPORTACION LAMINA PVC, BAMBU, ACC</t>
        </is>
      </c>
      <c r="D1109" s="22" t="n">
        <v>23</v>
      </c>
      <c r="E1109" s="19" t="n">
        <v>410529.37</v>
      </c>
      <c r="F1109" s="19" t="n">
        <v>210044.4</v>
      </c>
      <c r="G1109" s="20" t="n">
        <v>0.511643</v>
      </c>
      <c r="H1109" t="inlineStr">
        <is>
          <t>B</t>
        </is>
      </c>
      <c r="I1109" t="inlineStr">
        <is>
          <t>Alto</t>
        </is>
      </c>
      <c r="J1109" s="17" t="inlineStr">
        <is>
          <t>B-Alto</t>
        </is>
      </c>
      <c r="K1109" t="inlineStr">
        <is>
          <t>NICHO RENTABLE — empujar contenido / boletín</t>
        </is>
      </c>
    </row>
    <row r="1110">
      <c r="A1110" t="inlineStr">
        <is>
          <t>PINT-IM-0017</t>
        </is>
      </c>
      <c r="B1110" t="inlineStr">
        <is>
          <t>LANCO SEAL COAT ACCENT SATIN GALON SC3497-4</t>
        </is>
      </c>
      <c r="C1110" t="inlineStr">
        <is>
          <t>IMPERMEABILIZANTES</t>
        </is>
      </c>
      <c r="D1110" s="22" t="n">
        <v>26</v>
      </c>
      <c r="E1110" s="19" t="n">
        <v>410265.49</v>
      </c>
      <c r="F1110" s="19" t="n">
        <v>258772.49</v>
      </c>
      <c r="G1110" s="20" t="n">
        <v>0.630744</v>
      </c>
      <c r="H1110" t="inlineStr">
        <is>
          <t>B</t>
        </is>
      </c>
      <c r="I1110" t="inlineStr">
        <is>
          <t>Alto</t>
        </is>
      </c>
      <c r="J1110" s="17" t="inlineStr">
        <is>
          <t>B-Alto</t>
        </is>
      </c>
      <c r="K1110" t="inlineStr">
        <is>
          <t>NICHO RENTABLE — empujar contenido / boletín</t>
        </is>
      </c>
    </row>
    <row r="1111">
      <c r="A1111" t="inlineStr">
        <is>
          <t>71882</t>
        </is>
      </c>
      <c r="B1111" t="inlineStr">
        <is>
          <t>AGUILA BLANCO APAGADOR DOBLE  PLATA 1004W</t>
        </is>
      </c>
      <c r="C1111" t="inlineStr">
        <is>
          <t>ACCESORIOS ELECTRICOS Y CABLES</t>
        </is>
      </c>
      <c r="D1111" s="22" t="n">
        <v>191</v>
      </c>
      <c r="E1111" s="19" t="n">
        <v>410136.88</v>
      </c>
      <c r="F1111" s="19" t="n">
        <v>114808.91</v>
      </c>
      <c r="G1111" s="20" t="n">
        <v>0.279928</v>
      </c>
      <c r="H1111" t="inlineStr">
        <is>
          <t>B</t>
        </is>
      </c>
      <c r="I1111" t="inlineStr">
        <is>
          <t>Bajo</t>
        </is>
      </c>
      <c r="J1111" s="17" t="inlineStr">
        <is>
          <t>B-Bajo</t>
        </is>
      </c>
      <c r="K1111" t="inlineStr">
        <is>
          <t>EVALUAR DESCONTINUAR o subir precio agresivo</t>
        </is>
      </c>
    </row>
    <row r="1112">
      <c r="A1112" t="inlineStr">
        <is>
          <t>351100300991958</t>
        </is>
      </c>
      <c r="B1112" t="inlineStr">
        <is>
          <t xml:space="preserve">SOPORTE PARA ESMERILADORA MINI TRONZADORA 41/2 WASC1251 </t>
        </is>
      </c>
      <c r="C1112" t="inlineStr">
        <is>
          <t>FERRETERIA GENERAL</t>
        </is>
      </c>
      <c r="D1112" s="22" t="n">
        <v>32</v>
      </c>
      <c r="E1112" s="19" t="n">
        <v>409592.92</v>
      </c>
      <c r="F1112" s="19" t="n">
        <v>132662.52</v>
      </c>
      <c r="G1112" s="20" t="n">
        <v>0.323889</v>
      </c>
      <c r="H1112" t="inlineStr">
        <is>
          <t>B</t>
        </is>
      </c>
      <c r="I1112" t="inlineStr">
        <is>
          <t>Medio</t>
        </is>
      </c>
      <c r="J1112" s="17" t="inlineStr">
        <is>
          <t>B-Medio</t>
        </is>
      </c>
      <c r="K1112" t="inlineStr">
        <is>
          <t>MANTENER</t>
        </is>
      </c>
    </row>
    <row r="1113">
      <c r="A1113" t="inlineStr">
        <is>
          <t>54845125</t>
        </is>
      </c>
      <c r="B1113" t="inlineStr">
        <is>
          <t>TOTAL LIJADORA ROTO ORBITAL 320W UTF 2131256</t>
        </is>
      </c>
      <c r="C1113" t="inlineStr">
        <is>
          <t>FERRETERIA GENERAL</t>
        </is>
      </c>
      <c r="D1113" s="22" t="n">
        <v>16</v>
      </c>
      <c r="E1113" s="19" t="n">
        <v>409488.13</v>
      </c>
      <c r="F1113" s="19" t="n">
        <v>91235.17</v>
      </c>
      <c r="G1113" s="20" t="n">
        <v>0.222803</v>
      </c>
      <c r="H1113" t="inlineStr">
        <is>
          <t>B</t>
        </is>
      </c>
      <c r="I1113" t="inlineStr">
        <is>
          <t>Bajo</t>
        </is>
      </c>
      <c r="J1113" s="17" t="inlineStr">
        <is>
          <t>B-Bajo</t>
        </is>
      </c>
      <c r="K1113" t="inlineStr">
        <is>
          <t>EVALUAR DESCONTINUAR o subir precio agresivo</t>
        </is>
      </c>
    </row>
    <row r="1114">
      <c r="A1114" t="inlineStr">
        <is>
          <t>351100300992188</t>
        </is>
      </c>
      <c r="B1114" t="inlineStr">
        <is>
          <t>$$ RS-704 DESAGUE LARGO DE LUJO CROMO 12 PULG ACERO INOX</t>
        </is>
      </c>
      <c r="C1114" t="inlineStr">
        <is>
          <t>GRIFERIA - ACC. BAÑO Y COCINA</t>
        </is>
      </c>
      <c r="D1114" s="22" t="n">
        <v>44</v>
      </c>
      <c r="E1114" s="19" t="n">
        <v>408376.11</v>
      </c>
      <c r="F1114" s="19" t="n">
        <v>164053.28</v>
      </c>
      <c r="G1114" s="20" t="n">
        <v>0.401721</v>
      </c>
      <c r="H1114" t="inlineStr">
        <is>
          <t>B</t>
        </is>
      </c>
      <c r="I1114" t="inlineStr">
        <is>
          <t>Medio</t>
        </is>
      </c>
      <c r="J1114" s="17" t="inlineStr">
        <is>
          <t>B-Medio</t>
        </is>
      </c>
      <c r="K1114" t="inlineStr">
        <is>
          <t>MANTENER</t>
        </is>
      </c>
    </row>
    <row r="1115">
      <c r="A1115" t="inlineStr">
        <is>
          <t>PINT-AN-0001</t>
        </is>
      </c>
      <c r="B1115" t="inlineStr">
        <is>
          <t>ANTICORROSIVO ALUMINIO 1/4 RUST ELIMINATOR LANCO SE463-5</t>
        </is>
      </c>
      <c r="C1115" t="inlineStr">
        <is>
          <t>ANTICORROSIVOS Y BASE ACEITE</t>
        </is>
      </c>
      <c r="D1115" s="22" t="n">
        <v>47</v>
      </c>
      <c r="E1115" s="19" t="n">
        <v>406900.94</v>
      </c>
      <c r="F1115" s="19" t="n">
        <v>119407.19</v>
      </c>
      <c r="G1115" s="20" t="n">
        <v>0.293455</v>
      </c>
      <c r="H1115" t="inlineStr">
        <is>
          <t>B</t>
        </is>
      </c>
      <c r="I1115" t="inlineStr">
        <is>
          <t>Bajo</t>
        </is>
      </c>
      <c r="J1115" s="17" t="inlineStr">
        <is>
          <t>B-Bajo</t>
        </is>
      </c>
      <c r="K1115" t="inlineStr">
        <is>
          <t>EVALUAR DESCONTINUAR o subir precio agresivo</t>
        </is>
      </c>
    </row>
    <row r="1116">
      <c r="A1116" t="inlineStr">
        <is>
          <t>351100300991771</t>
        </is>
      </c>
      <c r="B1116" t="inlineStr">
        <is>
          <t>DESAGUE LAVATORIO DORADO PUSH REDONDO RY7788G GRACIELA</t>
        </is>
      </c>
      <c r="C1116" t="inlineStr">
        <is>
          <t>GRIFERIA - ACC. BAÑO Y COCINA</t>
        </is>
      </c>
      <c r="D1116" s="22" t="n">
        <v>80</v>
      </c>
      <c r="E1116" s="19" t="n">
        <v>406319.69</v>
      </c>
      <c r="F1116" s="19" t="n">
        <v>145406.09</v>
      </c>
      <c r="G1116" s="20" t="n">
        <v>0.357861</v>
      </c>
      <c r="H1116" t="inlineStr">
        <is>
          <t>B</t>
        </is>
      </c>
      <c r="I1116" t="inlineStr">
        <is>
          <t>Medio</t>
        </is>
      </c>
      <c r="J1116" s="17" t="inlineStr">
        <is>
          <t>B-Medio</t>
        </is>
      </c>
      <c r="K1116" t="inlineStr">
        <is>
          <t>MANTENER</t>
        </is>
      </c>
    </row>
    <row r="1117">
      <c r="A1117" t="inlineStr">
        <is>
          <t>PINT-BT-0037</t>
        </is>
      </c>
      <c r="B1117" t="inlineStr">
        <is>
          <t>LANCO AQUAVAR BARNIZ 3 EN 1 TRANSPARENTE 1/4 AQ1367-5</t>
        </is>
      </c>
      <c r="C1117" t="inlineStr">
        <is>
          <t>BARNIZ Y TINTES</t>
        </is>
      </c>
      <c r="D1117" s="22" t="n">
        <v>57</v>
      </c>
      <c r="E1117" s="19" t="n">
        <v>405694.27</v>
      </c>
      <c r="F1117" s="19" t="n">
        <v>124287.52</v>
      </c>
      <c r="G1117" s="20" t="n">
        <v>0.306358</v>
      </c>
      <c r="H1117" t="inlineStr">
        <is>
          <t>B</t>
        </is>
      </c>
      <c r="I1117" t="inlineStr">
        <is>
          <t>Medio</t>
        </is>
      </c>
      <c r="J1117" s="17" t="inlineStr">
        <is>
          <t>B-Medio</t>
        </is>
      </c>
      <c r="K1117" t="inlineStr">
        <is>
          <t>MANTENER</t>
        </is>
      </c>
    </row>
    <row r="1118">
      <c r="A1118" t="inlineStr">
        <is>
          <t>351100300992420</t>
        </is>
      </c>
      <c r="B1118" t="inlineStr">
        <is>
          <t>LAVATORIO TIPO BOWL MARMOL CAFE FF-9047SG</t>
        </is>
      </c>
      <c r="C1118" t="inlineStr">
        <is>
          <t>IMPORTACION LOZA</t>
        </is>
      </c>
      <c r="D1118" s="22" t="n">
        <v>14</v>
      </c>
      <c r="E1118" s="19" t="n">
        <v>405637.17</v>
      </c>
      <c r="F1118" s="19" t="n">
        <v>202011.28</v>
      </c>
      <c r="G1118" s="20" t="n">
        <v>0.49801</v>
      </c>
      <c r="H1118" t="inlineStr">
        <is>
          <t>B</t>
        </is>
      </c>
      <c r="I1118" t="inlineStr">
        <is>
          <t>Alto</t>
        </is>
      </c>
      <c r="J1118" s="17" t="inlineStr">
        <is>
          <t>B-Alto</t>
        </is>
      </c>
      <c r="K1118" t="inlineStr">
        <is>
          <t>NICHO RENTABLE — empujar contenido / boletín</t>
        </is>
      </c>
    </row>
    <row r="1119">
      <c r="A1119" t="inlineStr">
        <is>
          <t>351100300992727</t>
        </is>
      </c>
      <c r="B1119" t="inlineStr">
        <is>
          <t>DJ SIENNA LAVATORIO CON SOPORTE TIPO PAÑERA Y ESPEJO  J014 37cm x 48 cm</t>
        </is>
      </c>
      <c r="C1119" t="inlineStr">
        <is>
          <t>IMPORTACION LOZA</t>
        </is>
      </c>
      <c r="D1119" s="22" t="n">
        <v>19</v>
      </c>
      <c r="E1119" s="19" t="n">
        <v>403539.85</v>
      </c>
      <c r="F1119" s="19" t="n">
        <v>117744.43</v>
      </c>
      <c r="G1119" s="20" t="n">
        <v>0.291779</v>
      </c>
      <c r="H1119" t="inlineStr">
        <is>
          <t>B</t>
        </is>
      </c>
      <c r="I1119" t="inlineStr">
        <is>
          <t>Bajo</t>
        </is>
      </c>
      <c r="J1119" s="17" t="inlineStr">
        <is>
          <t>B-Bajo</t>
        </is>
      </c>
      <c r="K1119" t="inlineStr">
        <is>
          <t>EVALUAR DESCONTINUAR o subir precio agresivo</t>
        </is>
      </c>
    </row>
    <row r="1120">
      <c r="A1120" t="inlineStr">
        <is>
          <t>351100300992892</t>
        </is>
      </c>
      <c r="B1120" t="inlineStr">
        <is>
          <t>ALTIVA TOMA DOBLE USB-C 9011-BK NEGRO EAGLE</t>
        </is>
      </c>
      <c r="C1120" t="inlineStr">
        <is>
          <t>ACCESORIOS ELECTRICOS Y CABLES</t>
        </is>
      </c>
      <c r="D1120" s="22" t="n">
        <v>34</v>
      </c>
      <c r="E1120" s="19" t="n">
        <v>402974.02</v>
      </c>
      <c r="F1120" s="19" t="n">
        <v>146022.14</v>
      </c>
      <c r="G1120" s="20" t="n">
        <v>0.362361</v>
      </c>
      <c r="H1120" t="inlineStr">
        <is>
          <t>B</t>
        </is>
      </c>
      <c r="I1120" t="inlineStr">
        <is>
          <t>Medio</t>
        </is>
      </c>
      <c r="J1120" s="17" t="inlineStr">
        <is>
          <t>B-Medio</t>
        </is>
      </c>
      <c r="K1120" t="inlineStr">
        <is>
          <t>MANTENER</t>
        </is>
      </c>
    </row>
    <row r="1121">
      <c r="A1121" t="inlineStr">
        <is>
          <t>351100300992012</t>
        </is>
      </c>
      <c r="B1121" t="inlineStr">
        <is>
          <t>TRAPEADOR MOPA SPIN MOP GIRATORIO TINA 5 LITROS AN25</t>
        </is>
      </c>
      <c r="C1121" t="inlineStr">
        <is>
          <t>FERRETERIA GENERAL</t>
        </is>
      </c>
      <c r="D1121" s="22" t="n">
        <v>27</v>
      </c>
      <c r="E1121" s="19" t="n">
        <v>402560.39</v>
      </c>
      <c r="F1121" s="19" t="n">
        <v>112985.39</v>
      </c>
      <c r="G1121" s="20" t="n">
        <v>0.280667</v>
      </c>
      <c r="H1121" t="inlineStr">
        <is>
          <t>B</t>
        </is>
      </c>
      <c r="I1121" t="inlineStr">
        <is>
          <t>Bajo</t>
        </is>
      </c>
      <c r="J1121" s="17" t="inlineStr">
        <is>
          <t>B-Bajo</t>
        </is>
      </c>
      <c r="K1121" t="inlineStr">
        <is>
          <t>EVALUAR DESCONTINUAR o subir precio agresivo</t>
        </is>
      </c>
    </row>
    <row r="1122">
      <c r="A1122" t="inlineStr">
        <is>
          <t>9157</t>
        </is>
      </c>
      <c r="B1122" t="inlineStr">
        <is>
          <t>CANOA PECHO PALOMA PVC 3MTS AMANCO</t>
        </is>
      </c>
      <c r="C1122" t="inlineStr">
        <is>
          <t>TUBERIA PVC, CANOAS Y ACCESORIOS</t>
        </is>
      </c>
      <c r="D1122" s="22" t="n">
        <v>41</v>
      </c>
      <c r="E1122" s="19" t="n">
        <v>401600.31</v>
      </c>
      <c r="F1122" s="19" t="n">
        <v>96705.53</v>
      </c>
      <c r="G1122" s="20" t="n">
        <v>0.2408</v>
      </c>
      <c r="H1122" t="inlineStr">
        <is>
          <t>B</t>
        </is>
      </c>
      <c r="I1122" t="inlineStr">
        <is>
          <t>Bajo</t>
        </is>
      </c>
      <c r="J1122" s="17" t="inlineStr">
        <is>
          <t>B-Bajo</t>
        </is>
      </c>
      <c r="K1122" t="inlineStr">
        <is>
          <t>EVALUAR DESCONTINUAR o subir precio agresivo</t>
        </is>
      </c>
    </row>
    <row r="1123">
      <c r="A1123" t="inlineStr">
        <is>
          <t>351100300991943</t>
        </is>
      </c>
      <c r="B1123" t="inlineStr">
        <is>
          <t>DIAMOND MUEBLE LAVATORIO ARES WHITE 2404A-80 AEREO 80CM X 47CM X 48CM</t>
        </is>
      </c>
      <c r="C1123" t="inlineStr">
        <is>
          <t>SIN CATEGORIA</t>
        </is>
      </c>
      <c r="D1123" s="22" t="n">
        <v>7</v>
      </c>
      <c r="E1123" s="19" t="n">
        <v>401547.22</v>
      </c>
      <c r="F1123" s="19" t="n">
        <v>108690.47</v>
      </c>
      <c r="G1123" s="20" t="n">
        <v>0.270679</v>
      </c>
      <c r="H1123" t="inlineStr">
        <is>
          <t>B</t>
        </is>
      </c>
      <c r="I1123" t="inlineStr">
        <is>
          <t>Bajo</t>
        </is>
      </c>
      <c r="J1123" s="17" t="inlineStr">
        <is>
          <t>B-Bajo</t>
        </is>
      </c>
      <c r="K1123" t="inlineStr">
        <is>
          <t>EVALUAR DESCONTINUAR o subir precio agresivo</t>
        </is>
      </c>
    </row>
    <row r="1124">
      <c r="A1124" t="inlineStr">
        <is>
          <t>351100300992842</t>
        </is>
      </c>
      <c r="B1124" t="inlineStr">
        <is>
          <t>DESAGUE PARA BAÑO LINEAL SATINADO 30CM X 8CM NT16541-30SS ACERO INOX</t>
        </is>
      </c>
      <c r="C1124" t="inlineStr">
        <is>
          <t>IMPORTACION GRIFERIA</t>
        </is>
      </c>
      <c r="D1124" s="22" t="n">
        <v>33</v>
      </c>
      <c r="E1124" s="19" t="n">
        <v>401500.88</v>
      </c>
      <c r="F1124" s="19" t="n">
        <v>221204.83</v>
      </c>
      <c r="G1124" s="20" t="n">
        <v>0.550945</v>
      </c>
      <c r="H1124" t="inlineStr">
        <is>
          <t>B</t>
        </is>
      </c>
      <c r="I1124" t="inlineStr">
        <is>
          <t>Alto</t>
        </is>
      </c>
      <c r="J1124" s="17" t="inlineStr">
        <is>
          <t>B-Alto</t>
        </is>
      </c>
      <c r="K1124" t="inlineStr">
        <is>
          <t>NICHO RENTABLE — empujar contenido / boletín</t>
        </is>
      </c>
    </row>
    <row r="1125">
      <c r="A1125" t="inlineStr">
        <is>
          <t>20140001</t>
        </is>
      </c>
      <c r="B1125" t="inlineStr">
        <is>
          <t>ARIS AGATTA BEIGE 34X34 CAJA 1.85M2 BRILLANTE CERAMICA PRIMERA CALIDAD</t>
        </is>
      </c>
      <c r="C1125" t="inlineStr">
        <is>
          <t>SIN CATEGORIA</t>
        </is>
      </c>
      <c r="D1125" s="22" t="n">
        <v>110</v>
      </c>
      <c r="E1125" s="19" t="n">
        <v>400886.51</v>
      </c>
      <c r="F1125" s="19" t="n">
        <v>-128317.55</v>
      </c>
      <c r="G1125" s="20" t="n">
        <v>-0.320084</v>
      </c>
      <c r="H1125" t="inlineStr">
        <is>
          <t>B</t>
        </is>
      </c>
      <c r="I1125" t="inlineStr">
        <is>
          <t>Bajo</t>
        </is>
      </c>
      <c r="J1125" s="17" t="inlineStr">
        <is>
          <t>B-Bajo</t>
        </is>
      </c>
      <c r="K1125" t="inlineStr">
        <is>
          <t>EVALUAR DESCONTINUAR o subir precio agresivo</t>
        </is>
      </c>
    </row>
    <row r="1126">
      <c r="A1126" t="inlineStr">
        <is>
          <t>73190</t>
        </is>
      </c>
      <c r="B1126" t="inlineStr">
        <is>
          <t>CLAVO ACERO 2 BOLSA 10U</t>
        </is>
      </c>
      <c r="C1126" t="inlineStr">
        <is>
          <t>FERRETERIA GENERAL</t>
        </is>
      </c>
      <c r="D1126" s="22" t="n">
        <v>1139</v>
      </c>
      <c r="E1126" s="19" t="n">
        <v>400776.17</v>
      </c>
      <c r="F1126" s="19" t="n">
        <v>203758.58</v>
      </c>
      <c r="G1126" s="20" t="n">
        <v>0.50841</v>
      </c>
      <c r="H1126" t="inlineStr">
        <is>
          <t>B</t>
        </is>
      </c>
      <c r="I1126" t="inlineStr">
        <is>
          <t>Alto</t>
        </is>
      </c>
      <c r="J1126" s="17" t="inlineStr">
        <is>
          <t>B-Alto</t>
        </is>
      </c>
      <c r="K1126" t="inlineStr">
        <is>
          <t>NICHO RENTABLE — empujar contenido / boletín</t>
        </is>
      </c>
    </row>
    <row r="1127">
      <c r="A1127" t="inlineStr">
        <is>
          <t>351100300992039</t>
        </is>
      </c>
      <c r="B1127" t="inlineStr">
        <is>
          <t>VEKER LLAVIN DIGITAL P130 DS01 16207 CONTRASEÑA APLICACION HUELLA DIGITAL  WIFI</t>
        </is>
      </c>
      <c r="C1127" t="inlineStr">
        <is>
          <t>FERRETERIA GENERAL</t>
        </is>
      </c>
      <c r="D1127" s="22" t="n">
        <v>6</v>
      </c>
      <c r="E1127" s="19" t="n">
        <v>400530.97</v>
      </c>
      <c r="F1127" s="19" t="n">
        <v>107280.97</v>
      </c>
      <c r="G1127" s="20" t="n">
        <v>0.267847</v>
      </c>
      <c r="H1127" t="inlineStr">
        <is>
          <t>B</t>
        </is>
      </c>
      <c r="I1127" t="inlineStr">
        <is>
          <t>Bajo</t>
        </is>
      </c>
      <c r="J1127" s="17" t="inlineStr">
        <is>
          <t>B-Bajo</t>
        </is>
      </c>
      <c r="K1127" t="inlineStr">
        <is>
          <t>EVALUAR DESCONTINUAR o subir precio agresivo</t>
        </is>
      </c>
    </row>
    <row r="1128">
      <c r="A1128" t="inlineStr">
        <is>
          <t>71322</t>
        </is>
      </c>
      <c r="B1128" t="inlineStr">
        <is>
          <t>MANGUERA ABASTO DOBLE TIPO YE 1/2X1/2X1/2</t>
        </is>
      </c>
      <c r="C1128" t="inlineStr">
        <is>
          <t>FERRETERIA GENERAL</t>
        </is>
      </c>
      <c r="D1128" s="22" t="n">
        <v>85</v>
      </c>
      <c r="E1128" s="19" t="n">
        <v>400144.62</v>
      </c>
      <c r="F1128" s="19" t="n">
        <v>131011.05</v>
      </c>
      <c r="G1128" s="20" t="n">
        <v>0.3274090000000001</v>
      </c>
      <c r="H1128" t="inlineStr">
        <is>
          <t>B</t>
        </is>
      </c>
      <c r="I1128" t="inlineStr">
        <is>
          <t>Medio</t>
        </is>
      </c>
      <c r="J1128" s="17" t="inlineStr">
        <is>
          <t>B-Medio</t>
        </is>
      </c>
      <c r="K1128" t="inlineStr">
        <is>
          <t>MANTENER</t>
        </is>
      </c>
    </row>
    <row r="1129">
      <c r="A1129" t="inlineStr">
        <is>
          <t>351100300992425</t>
        </is>
      </c>
      <c r="B1129" t="inlineStr">
        <is>
          <t>LLAVE LAVATORIO NEGRA MATE P-11643 DAMASHKE</t>
        </is>
      </c>
      <c r="C1129" t="inlineStr">
        <is>
          <t>IMPORTACION GRIFERIA</t>
        </is>
      </c>
      <c r="D1129" s="22" t="n">
        <v>23</v>
      </c>
      <c r="E1129" s="19" t="n">
        <v>400113.27</v>
      </c>
      <c r="F1129" s="19" t="n">
        <v>198128.58</v>
      </c>
      <c r="G1129" s="20" t="n">
        <v>0.495181</v>
      </c>
      <c r="H1129" t="inlineStr">
        <is>
          <t>B</t>
        </is>
      </c>
      <c r="I1129" t="inlineStr">
        <is>
          <t>Alto</t>
        </is>
      </c>
      <c r="J1129" s="17" t="inlineStr">
        <is>
          <t>B-Alto</t>
        </is>
      </c>
      <c r="K1129" t="inlineStr">
        <is>
          <t>NICHO RENTABLE — empujar contenido / boletín</t>
        </is>
      </c>
    </row>
    <row r="1130">
      <c r="A1130" t="inlineStr">
        <is>
          <t>72523</t>
        </is>
      </c>
      <c r="B1130" t="inlineStr">
        <is>
          <t>CAJA CLAVO IMPACTO 1 1/4</t>
        </is>
      </c>
      <c r="C1130" t="inlineStr">
        <is>
          <t>FERRETERIA GENERAL</t>
        </is>
      </c>
      <c r="D1130" s="22" t="n">
        <v>166</v>
      </c>
      <c r="E1130" s="19" t="n">
        <v>398663.69</v>
      </c>
      <c r="F1130" s="19" t="n">
        <v>177402.71</v>
      </c>
      <c r="G1130" s="20" t="n">
        <v>0.444993</v>
      </c>
      <c r="H1130" t="inlineStr">
        <is>
          <t>B</t>
        </is>
      </c>
      <c r="I1130" t="inlineStr">
        <is>
          <t>Medio</t>
        </is>
      </c>
      <c r="J1130" s="17" t="inlineStr">
        <is>
          <t>B-Medio</t>
        </is>
      </c>
      <c r="K1130" t="inlineStr">
        <is>
          <t>MANTENER</t>
        </is>
      </c>
    </row>
    <row r="1131">
      <c r="A1131" t="inlineStr">
        <is>
          <t>82347535</t>
        </is>
      </c>
      <c r="B1131" t="inlineStr">
        <is>
          <t>PERFIL ANGULAR ESQUINERO NIQUEL PARA PANEL PVC 2.45M</t>
        </is>
      </c>
      <c r="C1131" t="inlineStr">
        <is>
          <t>LAMINA PVC, BAMBU, ACC</t>
        </is>
      </c>
      <c r="D1131" s="22" t="n">
        <v>129</v>
      </c>
      <c r="E1131" s="19" t="n">
        <v>398163.72</v>
      </c>
      <c r="F1131" s="19" t="n">
        <v>271433.48</v>
      </c>
      <c r="G1131" s="20" t="n">
        <v>0.681713</v>
      </c>
      <c r="H1131" t="inlineStr">
        <is>
          <t>B</t>
        </is>
      </c>
      <c r="I1131" t="inlineStr">
        <is>
          <t>Alto</t>
        </is>
      </c>
      <c r="J1131" s="17" t="inlineStr">
        <is>
          <t>B-Alto</t>
        </is>
      </c>
      <c r="K1131" t="inlineStr">
        <is>
          <t>NICHO RENTABLE — empujar contenido / boletín</t>
        </is>
      </c>
    </row>
    <row r="1132">
      <c r="A1132" t="inlineStr">
        <is>
          <t>351100300991602</t>
        </is>
      </c>
      <c r="B1132" t="inlineStr">
        <is>
          <t>PANEL ACANALADO DE051 MADERA GRIS 12CM X 2.90M WALL PANEL</t>
        </is>
      </c>
      <c r="C1132" t="inlineStr">
        <is>
          <t>PANEL ACANALADO INTERIOR</t>
        </is>
      </c>
      <c r="D1132" s="22" t="n">
        <v>69</v>
      </c>
      <c r="E1132" s="19" t="n">
        <v>397758.6</v>
      </c>
      <c r="F1132" s="19" t="n">
        <v>98793.72</v>
      </c>
      <c r="G1132" s="20" t="n">
        <v>0.248376</v>
      </c>
      <c r="H1132" t="inlineStr">
        <is>
          <t>B</t>
        </is>
      </c>
      <c r="I1132" t="inlineStr">
        <is>
          <t>Bajo</t>
        </is>
      </c>
      <c r="J1132" s="17" t="inlineStr">
        <is>
          <t>B-Bajo</t>
        </is>
      </c>
      <c r="K1132" t="inlineStr">
        <is>
          <t>EVALUAR DESCONTINUAR o subir precio agresivo</t>
        </is>
      </c>
    </row>
    <row r="1133">
      <c r="A1133" t="inlineStr">
        <is>
          <t>351100300992352</t>
        </is>
      </c>
      <c r="B1133" t="inlineStr">
        <is>
          <t>LLAVE LAVATORIO MONOCOMANDO ALTA AQP-22834</t>
        </is>
      </c>
      <c r="C1133" t="inlineStr">
        <is>
          <t>IMPORTACION GRIFERIA</t>
        </is>
      </c>
      <c r="D1133" s="22" t="n">
        <v>45</v>
      </c>
      <c r="E1133" s="19" t="n">
        <v>397699.11</v>
      </c>
      <c r="F1133" s="19" t="n">
        <v>208267.53</v>
      </c>
      <c r="G1133" s="20" t="n">
        <v>0.523681</v>
      </c>
      <c r="H1133" t="inlineStr">
        <is>
          <t>B</t>
        </is>
      </c>
      <c r="I1133" t="inlineStr">
        <is>
          <t>Alto</t>
        </is>
      </c>
      <c r="J1133" s="17" t="inlineStr">
        <is>
          <t>B-Alto</t>
        </is>
      </c>
      <c r="K1133" t="inlineStr">
        <is>
          <t>NICHO RENTABLE — empujar contenido / boletín</t>
        </is>
      </c>
    </row>
    <row r="1134">
      <c r="A1134" t="inlineStr">
        <is>
          <t>351100300991839</t>
        </is>
      </c>
      <c r="B1134" t="inlineStr">
        <is>
          <t>PERFIL ESQUINERO INTERNO NEGRA PARA LAMINA PVC 2.5M 3695099990000</t>
        </is>
      </c>
      <c r="C1134" t="inlineStr">
        <is>
          <t>IMPORTACION LAMINA PVC, BAMBU, ACC</t>
        </is>
      </c>
      <c r="D1134" s="22" t="n">
        <v>140</v>
      </c>
      <c r="E1134" s="19" t="n">
        <v>397556.82</v>
      </c>
      <c r="F1134" s="19" t="n">
        <v>253488.26</v>
      </c>
      <c r="G1134" s="20" t="n">
        <v>0.6376149999999999</v>
      </c>
      <c r="H1134" t="inlineStr">
        <is>
          <t>B</t>
        </is>
      </c>
      <c r="I1134" t="inlineStr">
        <is>
          <t>Alto</t>
        </is>
      </c>
      <c r="J1134" s="17" t="inlineStr">
        <is>
          <t>B-Alto</t>
        </is>
      </c>
      <c r="K1134" t="inlineStr">
        <is>
          <t>NICHO RENTABLE — empujar contenido / boletín</t>
        </is>
      </c>
    </row>
    <row r="1135">
      <c r="A1135" t="inlineStr">
        <is>
          <t>7664</t>
        </is>
      </c>
      <c r="B1135" t="inlineStr">
        <is>
          <t>TORNILLO GYP 2 PB x 100</t>
        </is>
      </c>
      <c r="C1135" t="inlineStr">
        <is>
          <t>TORNILLERIA</t>
        </is>
      </c>
      <c r="D1135" s="22" t="n">
        <v>344</v>
      </c>
      <c r="E1135" s="19" t="n">
        <v>396576.2</v>
      </c>
      <c r="F1135" s="19" t="n">
        <v>266316.2</v>
      </c>
      <c r="G1135" s="20" t="n">
        <v>0.6715389999999999</v>
      </c>
      <c r="H1135" t="inlineStr">
        <is>
          <t>B</t>
        </is>
      </c>
      <c r="I1135" t="inlineStr">
        <is>
          <t>Alto</t>
        </is>
      </c>
      <c r="J1135" s="17" t="inlineStr">
        <is>
          <t>B-Alto</t>
        </is>
      </c>
      <c r="K1135" t="inlineStr">
        <is>
          <t>NICHO RENTABLE — empujar contenido / boletín</t>
        </is>
      </c>
    </row>
    <row r="1136">
      <c r="A1136" t="inlineStr">
        <is>
          <t>351100300990575</t>
        </is>
      </c>
      <c r="B1136" t="inlineStr">
        <is>
          <t>CABLE TSJ 2X14</t>
        </is>
      </c>
      <c r="C1136" t="inlineStr">
        <is>
          <t>ACCESORIOS ELECTRICOS Y CABLES</t>
        </is>
      </c>
      <c r="D1136" s="22" t="n">
        <v>515</v>
      </c>
      <c r="E1136" s="19" t="n">
        <v>396119.23</v>
      </c>
      <c r="F1136" s="19" t="n">
        <v>100642.71</v>
      </c>
      <c r="G1136" s="20" t="n">
        <v>0.254072</v>
      </c>
      <c r="H1136" t="inlineStr">
        <is>
          <t>B</t>
        </is>
      </c>
      <c r="I1136" t="inlineStr">
        <is>
          <t>Bajo</t>
        </is>
      </c>
      <c r="J1136" s="17" t="inlineStr">
        <is>
          <t>B-Bajo</t>
        </is>
      </c>
      <c r="K1136" t="inlineStr">
        <is>
          <t>EVALUAR DESCONTINUAR o subir precio agresivo</t>
        </is>
      </c>
    </row>
    <row r="1137">
      <c r="A1137" t="inlineStr">
        <is>
          <t>351100300992221</t>
        </is>
      </c>
      <c r="B1137" t="inlineStr">
        <is>
          <t>JUEGO DE ACCESORIOS PARA BAÑO 4 PIEZAS NEGRO AQP-23189</t>
        </is>
      </c>
      <c r="C1137" t="inlineStr">
        <is>
          <t>IMPORTACION GRIFERIA</t>
        </is>
      </c>
      <c r="D1137" s="22" t="n">
        <v>26</v>
      </c>
      <c r="E1137" s="19" t="n">
        <v>395867.41</v>
      </c>
      <c r="F1137" s="19" t="n">
        <v>119731.18</v>
      </c>
      <c r="G1137" s="20" t="n">
        <v>0.302453</v>
      </c>
      <c r="H1137" t="inlineStr">
        <is>
          <t>B</t>
        </is>
      </c>
      <c r="I1137" t="inlineStr">
        <is>
          <t>Medio</t>
        </is>
      </c>
      <c r="J1137" s="17" t="inlineStr">
        <is>
          <t>B-Medio</t>
        </is>
      </c>
      <c r="K1137" t="inlineStr">
        <is>
          <t>MANTENER</t>
        </is>
      </c>
    </row>
    <row r="1138">
      <c r="A1138" t="inlineStr">
        <is>
          <t>351100300992582</t>
        </is>
      </c>
      <c r="B1138" t="inlineStr">
        <is>
          <t>SET ACCESORIOS BAÑO Y ESPEJO NEGRO 4 PIEZAS AQP-23196</t>
        </is>
      </c>
      <c r="C1138" t="inlineStr">
        <is>
          <t>IMPORTACION GRIFERIA</t>
        </is>
      </c>
      <c r="D1138" s="22" t="n">
        <v>22</v>
      </c>
      <c r="E1138" s="19" t="n">
        <v>395581.42</v>
      </c>
      <c r="F1138" s="19" t="n">
        <v>202493.04</v>
      </c>
      <c r="G1138" s="20" t="n">
        <v>0.511887</v>
      </c>
      <c r="H1138" t="inlineStr">
        <is>
          <t>B</t>
        </is>
      </c>
      <c r="I1138" t="inlineStr">
        <is>
          <t>Alto</t>
        </is>
      </c>
      <c r="J1138" s="17" t="inlineStr">
        <is>
          <t>B-Alto</t>
        </is>
      </c>
      <c r="K1138" t="inlineStr">
        <is>
          <t>NICHO RENTABLE — empujar contenido / boletín</t>
        </is>
      </c>
    </row>
    <row r="1139">
      <c r="A1139" t="inlineStr">
        <is>
          <t>PINT-AN-0003</t>
        </is>
      </c>
      <c r="B1139" t="inlineStr">
        <is>
          <t>DUREX BASE AGUA NEGRO ANTICORROSIVO 1/4 DE737-5</t>
        </is>
      </c>
      <c r="C1139" t="inlineStr">
        <is>
          <t>ANTICORROSIVOS Y BASE ACEITE</t>
        </is>
      </c>
      <c r="D1139" s="22" t="n">
        <v>61</v>
      </c>
      <c r="E1139" s="19" t="n">
        <v>394422.67</v>
      </c>
      <c r="F1139" s="19" t="n">
        <v>119191.42</v>
      </c>
      <c r="G1139" s="20" t="n">
        <v>0.302192</v>
      </c>
      <c r="H1139" t="inlineStr">
        <is>
          <t>B</t>
        </is>
      </c>
      <c r="I1139" t="inlineStr">
        <is>
          <t>Medio</t>
        </is>
      </c>
      <c r="J1139" s="17" t="inlineStr">
        <is>
          <t>B-Medio</t>
        </is>
      </c>
      <c r="K1139" t="inlineStr">
        <is>
          <t>MANTENER</t>
        </is>
      </c>
    </row>
    <row r="1140">
      <c r="A1140" t="inlineStr">
        <is>
          <t>351100300991775</t>
        </is>
      </c>
      <c r="B1140" t="inlineStr">
        <is>
          <t>LAVATORIO BOWL CUADRADO DORADO LX-C015 GRACIELA</t>
        </is>
      </c>
      <c r="C1140" t="inlineStr">
        <is>
          <t>LOZA SANITARIA</t>
        </is>
      </c>
      <c r="D1140" s="22" t="n">
        <v>7</v>
      </c>
      <c r="E1140" s="19" t="n">
        <v>394314.23</v>
      </c>
      <c r="F1140" s="19" t="n">
        <v>99704.39</v>
      </c>
      <c r="G1140" s="20" t="n">
        <v>0.252855</v>
      </c>
      <c r="H1140" t="inlineStr">
        <is>
          <t>B</t>
        </is>
      </c>
      <c r="I1140" t="inlineStr">
        <is>
          <t>Bajo</t>
        </is>
      </c>
      <c r="J1140" s="17" t="inlineStr">
        <is>
          <t>B-Bajo</t>
        </is>
      </c>
      <c r="K1140" t="inlineStr">
        <is>
          <t>EVALUAR DESCONTINUAR o subir precio agresivo</t>
        </is>
      </c>
    </row>
    <row r="1141">
      <c r="A1141" t="inlineStr">
        <is>
          <t>351100300992364</t>
        </is>
      </c>
      <c r="B1141" t="inlineStr">
        <is>
          <t>COLGADOR DE ROPA 100CM X 50 CM AM-3320 TENDEDERO PLEGABLE AEREO BLANCO</t>
        </is>
      </c>
      <c r="C1141" t="inlineStr">
        <is>
          <t>IMPORTACION FERRETERIA GENERAL</t>
        </is>
      </c>
      <c r="D1141" s="22" t="n">
        <v>26</v>
      </c>
      <c r="E1141" s="19" t="n">
        <v>394017.7</v>
      </c>
      <c r="F1141" s="19" t="n">
        <v>197008.85</v>
      </c>
      <c r="G1141" s="20" t="n">
        <v>0.5</v>
      </c>
      <c r="H1141" t="inlineStr">
        <is>
          <t>B</t>
        </is>
      </c>
      <c r="I1141" t="inlineStr">
        <is>
          <t>Alto</t>
        </is>
      </c>
      <c r="J1141" s="17" t="inlineStr">
        <is>
          <t>B-Alto</t>
        </is>
      </c>
      <c r="K1141" t="inlineStr">
        <is>
          <t>NICHO RENTABLE — empujar contenido / boletín</t>
        </is>
      </c>
    </row>
    <row r="1142">
      <c r="A1142" t="inlineStr">
        <is>
          <t>7477</t>
        </is>
      </c>
      <c r="B1142" t="inlineStr">
        <is>
          <t>MANGUERA ABASTO 1/2X7/8</t>
        </is>
      </c>
      <c r="C1142" t="inlineStr">
        <is>
          <t>FERRETERIA GENERAL</t>
        </is>
      </c>
      <c r="D1142" s="22" t="n">
        <v>221</v>
      </c>
      <c r="E1142" s="19" t="n">
        <v>393617.61</v>
      </c>
      <c r="F1142" s="19" t="n">
        <v>140743.41</v>
      </c>
      <c r="G1142" s="20" t="n">
        <v>0.357564</v>
      </c>
      <c r="H1142" t="inlineStr">
        <is>
          <t>B</t>
        </is>
      </c>
      <c r="I1142" t="inlineStr">
        <is>
          <t>Medio</t>
        </is>
      </c>
      <c r="J1142" s="17" t="inlineStr">
        <is>
          <t>B-Medio</t>
        </is>
      </c>
      <c r="K1142" t="inlineStr">
        <is>
          <t>MANTENER</t>
        </is>
      </c>
    </row>
    <row r="1143">
      <c r="A1143" t="inlineStr">
        <is>
          <t>351100300992537</t>
        </is>
      </c>
      <c r="B1143" t="inlineStr">
        <is>
          <t>LAMINA NUEVA TEC XL CONCRETO BLANCO 1.22X2.80 5MM DE013-1V MATE FIBRA BAMBU CARBON PVC IMITACION</t>
        </is>
      </c>
      <c r="C1143" t="inlineStr">
        <is>
          <t>LAMINA PVC, BAMBU, ACC</t>
        </is>
      </c>
      <c r="D1143" s="22" t="n">
        <v>19</v>
      </c>
      <c r="E1143" s="19" t="n">
        <v>393437.17</v>
      </c>
      <c r="F1143" s="19" t="n">
        <v>108437.17</v>
      </c>
      <c r="G1143" s="20" t="n">
        <v>0.275615</v>
      </c>
      <c r="H1143" t="inlineStr">
        <is>
          <t>B</t>
        </is>
      </c>
      <c r="I1143" t="inlineStr">
        <is>
          <t>Bajo</t>
        </is>
      </c>
      <c r="J1143" s="17" t="inlineStr">
        <is>
          <t>B-Bajo</t>
        </is>
      </c>
      <c r="K1143" t="inlineStr">
        <is>
          <t>EVALUAR DESCONTINUAR o subir precio agresivo</t>
        </is>
      </c>
    </row>
    <row r="1144">
      <c r="A1144" t="inlineStr">
        <is>
          <t>351100300992362</t>
        </is>
      </c>
      <c r="B1144" t="inlineStr">
        <is>
          <t>KIT DE DUCHA TELEFONO PARA LLAVE CONTROL CROMO AQP-22966 BIDET</t>
        </is>
      </c>
      <c r="C1144" t="inlineStr">
        <is>
          <t>IMPORTACION GRIFERIA</t>
        </is>
      </c>
      <c r="D1144" s="22" t="n">
        <v>26</v>
      </c>
      <c r="E1144" s="19" t="n">
        <v>393322.08</v>
      </c>
      <c r="F1144" s="19" t="n">
        <v>192664.92</v>
      </c>
      <c r="G1144" s="20" t="n">
        <v>0.48984</v>
      </c>
      <c r="H1144" t="inlineStr">
        <is>
          <t>B</t>
        </is>
      </c>
      <c r="I1144" t="inlineStr">
        <is>
          <t>Alto</t>
        </is>
      </c>
      <c r="J1144" s="17" t="inlineStr">
        <is>
          <t>B-Alto</t>
        </is>
      </c>
      <c r="K1144" t="inlineStr">
        <is>
          <t>NICHO RENTABLE — empujar contenido / boletín</t>
        </is>
      </c>
    </row>
    <row r="1145">
      <c r="A1145" t="inlineStr">
        <is>
          <t>71457</t>
        </is>
      </c>
      <c r="B1145" t="inlineStr">
        <is>
          <t>CABLE 6 VERDE</t>
        </is>
      </c>
      <c r="C1145" t="inlineStr">
        <is>
          <t>ACCESORIOS ELECTRICOS Y CABLES</t>
        </is>
      </c>
      <c r="D1145" s="22" t="n">
        <v>280</v>
      </c>
      <c r="E1145" s="19" t="n">
        <v>393076.69</v>
      </c>
      <c r="F1145" s="19" t="n">
        <v>90404.69</v>
      </c>
      <c r="G1145" s="20" t="n">
        <v>0.229993</v>
      </c>
      <c r="H1145" t="inlineStr">
        <is>
          <t>B</t>
        </is>
      </c>
      <c r="I1145" t="inlineStr">
        <is>
          <t>Bajo</t>
        </is>
      </c>
      <c r="J1145" s="17" t="inlineStr">
        <is>
          <t>B-Bajo</t>
        </is>
      </c>
      <c r="K1145" t="inlineStr">
        <is>
          <t>EVALUAR DESCONTINUAR o subir precio agresivo</t>
        </is>
      </c>
    </row>
    <row r="1146">
      <c r="A1146" t="inlineStr">
        <is>
          <t>PINT-PA-0098</t>
        </is>
      </c>
      <c r="B1146" t="inlineStr">
        <is>
          <t>SUPRA SATIN PASTEL CUBETA VA3681-2</t>
        </is>
      </c>
      <c r="C1146" t="inlineStr">
        <is>
          <t>PINTURA ACRILICA</t>
        </is>
      </c>
      <c r="D1146" s="22" t="n">
        <v>7</v>
      </c>
      <c r="E1146" s="19" t="n">
        <v>392699.12</v>
      </c>
      <c r="F1146" s="19" t="n">
        <v>144177.42</v>
      </c>
      <c r="G1146" s="20" t="n">
        <v>0.367145</v>
      </c>
      <c r="H1146" t="inlineStr">
        <is>
          <t>B</t>
        </is>
      </c>
      <c r="I1146" t="inlineStr">
        <is>
          <t>Medio</t>
        </is>
      </c>
      <c r="J1146" s="17" t="inlineStr">
        <is>
          <t>B-Medio</t>
        </is>
      </c>
      <c r="K1146" t="inlineStr">
        <is>
          <t>MANTENER</t>
        </is>
      </c>
    </row>
    <row r="1147">
      <c r="A1147" t="inlineStr">
        <is>
          <t>351100300992350</t>
        </is>
      </c>
      <c r="B1147" t="inlineStr">
        <is>
          <t>LLAVE TIPO BOWL SATINADA ALTA AQP-23311</t>
        </is>
      </c>
      <c r="C1147" t="inlineStr">
        <is>
          <t>IMPORTACION GRIFERIA</t>
        </is>
      </c>
      <c r="D1147" s="22" t="n">
        <v>29</v>
      </c>
      <c r="E1147" s="19" t="n">
        <v>392369.47</v>
      </c>
      <c r="F1147" s="19" t="n">
        <v>260118.16</v>
      </c>
      <c r="G1147" s="20" t="n">
        <v>0.662942</v>
      </c>
      <c r="H1147" t="inlineStr">
        <is>
          <t>B</t>
        </is>
      </c>
      <c r="I1147" t="inlineStr">
        <is>
          <t>Alto</t>
        </is>
      </c>
      <c r="J1147" s="17" t="inlineStr">
        <is>
          <t>B-Alto</t>
        </is>
      </c>
      <c r="K1147" t="inlineStr">
        <is>
          <t>NICHO RENTABLE — empujar contenido / boletín</t>
        </is>
      </c>
    </row>
    <row r="1148">
      <c r="A1148" t="inlineStr">
        <is>
          <t>1025</t>
        </is>
      </c>
      <c r="B1148" t="inlineStr">
        <is>
          <t>CABLE CORDON VIAKON #12</t>
        </is>
      </c>
      <c r="C1148" t="inlineStr">
        <is>
          <t>ACCESORIOS ELECTRICOS Y CABLES</t>
        </is>
      </c>
      <c r="D1148" s="22" t="n">
        <v>387</v>
      </c>
      <c r="E1148" s="19" t="n">
        <v>391709.73</v>
      </c>
      <c r="F1148" s="19" t="n">
        <v>110318.37</v>
      </c>
      <c r="G1148" s="20" t="n">
        <v>0.281633</v>
      </c>
      <c r="H1148" t="inlineStr">
        <is>
          <t>B</t>
        </is>
      </c>
      <c r="I1148" t="inlineStr">
        <is>
          <t>Bajo</t>
        </is>
      </c>
      <c r="J1148" s="17" t="inlineStr">
        <is>
          <t>B-Bajo</t>
        </is>
      </c>
      <c r="K1148" t="inlineStr">
        <is>
          <t>EVALUAR DESCONTINUAR o subir precio agresivo</t>
        </is>
      </c>
    </row>
    <row r="1149">
      <c r="A1149" t="inlineStr">
        <is>
          <t>10180005</t>
        </is>
      </c>
      <c r="B1149" t="inlineStr">
        <is>
          <t>PERLING TIPO C 2X6 1.50MM GALVANIZADO</t>
        </is>
      </c>
      <c r="C1149" t="inlineStr">
        <is>
          <t>PERLING</t>
        </is>
      </c>
      <c r="D1149" s="22" t="n">
        <v>36</v>
      </c>
      <c r="E1149" s="19" t="n">
        <v>390290.26</v>
      </c>
      <c r="F1149" s="19" t="n">
        <v>67504.46000000001</v>
      </c>
      <c r="G1149" s="20" t="n">
        <v>0.17296</v>
      </c>
      <c r="H1149" t="inlineStr">
        <is>
          <t>B</t>
        </is>
      </c>
      <c r="I1149" t="inlineStr">
        <is>
          <t>Bajo</t>
        </is>
      </c>
      <c r="J1149" s="17" t="inlineStr">
        <is>
          <t>B-Bajo</t>
        </is>
      </c>
      <c r="K1149" t="inlineStr">
        <is>
          <t>EVALUAR DESCONTINUAR o subir precio agresivo</t>
        </is>
      </c>
    </row>
    <row r="1150">
      <c r="A1150" t="inlineStr">
        <is>
          <t>PINT-PA-0076</t>
        </is>
      </c>
      <c r="B1150" t="inlineStr">
        <is>
          <t>SUPRA LATEX ACCENT MATE GALON VA966-4</t>
        </is>
      </c>
      <c r="C1150" t="inlineStr">
        <is>
          <t>PINTURA ACRILICA</t>
        </is>
      </c>
      <c r="D1150" s="22" t="n">
        <v>33</v>
      </c>
      <c r="E1150" s="19" t="n">
        <v>390242.92</v>
      </c>
      <c r="F1150" s="19" t="n">
        <v>237264.22</v>
      </c>
      <c r="G1150" s="20" t="n">
        <v>0.6079910000000001</v>
      </c>
      <c r="H1150" t="inlineStr">
        <is>
          <t>B</t>
        </is>
      </c>
      <c r="I1150" t="inlineStr">
        <is>
          <t>Alto</t>
        </is>
      </c>
      <c r="J1150" s="17" t="inlineStr">
        <is>
          <t>B-Alto</t>
        </is>
      </c>
      <c r="K1150" t="inlineStr">
        <is>
          <t>NICHO RENTABLE — empujar contenido / boletín</t>
        </is>
      </c>
    </row>
    <row r="1151">
      <c r="A1151" t="inlineStr">
        <is>
          <t>351100300992451</t>
        </is>
      </c>
      <c r="B1151" t="inlineStr">
        <is>
          <t>PANEL DUCHA MULTIFUNCION ACERO INOX BRILLANTE LARGA AQP-23439</t>
        </is>
      </c>
      <c r="C1151" t="inlineStr">
        <is>
          <t>IMPORTACION GRIFERIA</t>
        </is>
      </c>
      <c r="D1151" s="22" t="n">
        <v>5</v>
      </c>
      <c r="E1151" s="19" t="n">
        <v>390176.99</v>
      </c>
      <c r="F1151" s="19" t="n">
        <v>216515.85</v>
      </c>
      <c r="G1151" s="20" t="n">
        <v>0.554917</v>
      </c>
      <c r="H1151" t="inlineStr">
        <is>
          <t>B</t>
        </is>
      </c>
      <c r="I1151" t="inlineStr">
        <is>
          <t>Alto</t>
        </is>
      </c>
      <c r="J1151" s="17" t="inlineStr">
        <is>
          <t>B-Alto</t>
        </is>
      </c>
      <c r="K1151" t="inlineStr">
        <is>
          <t>NICHO RENTABLE — empujar contenido / boletín</t>
        </is>
      </c>
    </row>
    <row r="1152">
      <c r="A1152" t="inlineStr">
        <is>
          <t>351100300991469</t>
        </is>
      </c>
      <c r="B1152" t="inlineStr">
        <is>
          <t xml:space="preserve">LLAVE CONTROL 1/2 X 1/2 LIQUIDACION </t>
        </is>
      </c>
      <c r="C1152" t="inlineStr">
        <is>
          <t>FERRETERIA GENERAL</t>
        </is>
      </c>
      <c r="D1152" s="22" t="n">
        <v>196</v>
      </c>
      <c r="E1152" s="19" t="n">
        <v>389920</v>
      </c>
      <c r="F1152" s="19" t="n">
        <v>-2080</v>
      </c>
      <c r="G1152" s="20" t="n">
        <v>-0.005334</v>
      </c>
      <c r="H1152" t="inlineStr">
        <is>
          <t>B</t>
        </is>
      </c>
      <c r="I1152" t="inlineStr">
        <is>
          <t>Bajo</t>
        </is>
      </c>
      <c r="J1152" s="17" t="inlineStr">
        <is>
          <t>B-Bajo</t>
        </is>
      </c>
      <c r="K1152" t="inlineStr">
        <is>
          <t>EVALUAR DESCONTINUAR o subir precio agresivo</t>
        </is>
      </c>
    </row>
    <row r="1153">
      <c r="A1153" t="inlineStr">
        <is>
          <t>351100300992544</t>
        </is>
      </c>
      <c r="B1153" t="inlineStr">
        <is>
          <t>BOSCH COMBO TALADRO INALAMB + LLAVE IMPACTO 18V 2 BATERIAS GSB 185LI GDR 18V-200</t>
        </is>
      </c>
      <c r="C1153" t="inlineStr">
        <is>
          <t>SIN CATEGORIA</t>
        </is>
      </c>
      <c r="D1153" s="22" t="n">
        <v>5</v>
      </c>
      <c r="E1153" s="19" t="n">
        <v>389512.5</v>
      </c>
      <c r="F1153" s="19" t="n">
        <v>-9987.5</v>
      </c>
      <c r="G1153" s="20" t="n">
        <v>-0.025641</v>
      </c>
      <c r="H1153" t="inlineStr">
        <is>
          <t>B</t>
        </is>
      </c>
      <c r="I1153" t="inlineStr">
        <is>
          <t>Bajo</t>
        </is>
      </c>
      <c r="J1153" s="17" t="inlineStr">
        <is>
          <t>B-Bajo</t>
        </is>
      </c>
      <c r="K1153" t="inlineStr">
        <is>
          <t>EVALUAR DESCONTINUAR o subir precio agresivo</t>
        </is>
      </c>
    </row>
    <row r="1154">
      <c r="A1154" t="inlineStr">
        <is>
          <t>20036</t>
        </is>
      </c>
      <c r="B1154" t="inlineStr">
        <is>
          <t>TOTAL PISTOLA CALOR 1600W UTB20036 UTB16078</t>
        </is>
      </c>
      <c r="C1154" t="inlineStr">
        <is>
          <t>HERRAMIENTA ELECTRICA</t>
        </is>
      </c>
      <c r="D1154" s="22" t="n">
        <v>30</v>
      </c>
      <c r="E1154" s="19" t="n">
        <v>388869.24</v>
      </c>
      <c r="F1154" s="19" t="n">
        <v>109110.38</v>
      </c>
      <c r="G1154" s="20" t="n">
        <v>0.280584</v>
      </c>
      <c r="H1154" t="inlineStr">
        <is>
          <t>B</t>
        </is>
      </c>
      <c r="I1154" t="inlineStr">
        <is>
          <t>Bajo</t>
        </is>
      </c>
      <c r="J1154" s="17" t="inlineStr">
        <is>
          <t>B-Bajo</t>
        </is>
      </c>
      <c r="K1154" t="inlineStr">
        <is>
          <t>EVALUAR DESCONTINUAR o subir precio agresivo</t>
        </is>
      </c>
    </row>
    <row r="1155">
      <c r="A1155" t="inlineStr">
        <is>
          <t>351100300992823</t>
        </is>
      </c>
      <c r="B1155" t="inlineStr">
        <is>
          <t>LLAVE LAVATORIO SENCILLA CROMADA AQP-23229</t>
        </is>
      </c>
      <c r="C1155" t="inlineStr">
        <is>
          <t>IMPORTACION GRIFERIA</t>
        </is>
      </c>
      <c r="D1155" s="22" t="n">
        <v>74</v>
      </c>
      <c r="E1155" s="19" t="n">
        <v>387276.55</v>
      </c>
      <c r="F1155" s="19" t="n">
        <v>258139.24</v>
      </c>
      <c r="G1155" s="20" t="n">
        <v>0.66655</v>
      </c>
      <c r="H1155" t="inlineStr">
        <is>
          <t>B</t>
        </is>
      </c>
      <c r="I1155" t="inlineStr">
        <is>
          <t>Alto</t>
        </is>
      </c>
      <c r="J1155" s="17" t="inlineStr">
        <is>
          <t>B-Alto</t>
        </is>
      </c>
      <c r="K1155" t="inlineStr">
        <is>
          <t>NICHO RENTABLE — empujar contenido / boletín</t>
        </is>
      </c>
    </row>
    <row r="1156">
      <c r="A1156" t="inlineStr">
        <is>
          <t>351100300991896</t>
        </is>
      </c>
      <c r="B1156" t="inlineStr">
        <is>
          <t>BOTAGUA Y CUMBRERA POR METRO  ESMALTADA #26</t>
        </is>
      </c>
      <c r="C1156" t="inlineStr">
        <is>
          <t>BOTAGUAS, CUMBRERAS, CANOAS METALICAS</t>
        </is>
      </c>
      <c r="D1156" s="22" t="n">
        <v>166.67</v>
      </c>
      <c r="E1156" s="19" t="n">
        <v>386874.72</v>
      </c>
      <c r="F1156" s="19" t="n">
        <v>122556.26</v>
      </c>
      <c r="G1156" s="20" t="n">
        <v>0.316785</v>
      </c>
      <c r="H1156" t="inlineStr">
        <is>
          <t>B</t>
        </is>
      </c>
      <c r="I1156" t="inlineStr">
        <is>
          <t>Medio</t>
        </is>
      </c>
      <c r="J1156" s="17" t="inlineStr">
        <is>
          <t>B-Medio</t>
        </is>
      </c>
      <c r="K1156" t="inlineStr">
        <is>
          <t>MANTENER</t>
        </is>
      </c>
    </row>
    <row r="1157">
      <c r="A1157" t="inlineStr">
        <is>
          <t>921</t>
        </is>
      </c>
      <c r="B1157" t="inlineStr">
        <is>
          <t>METRO TUBO PVC 2 PVC</t>
        </is>
      </c>
      <c r="C1157" t="inlineStr">
        <is>
          <t>TUBERIA PVC, CANOAS Y ACCESORIOS</t>
        </is>
      </c>
      <c r="D1157" s="22" t="n">
        <v>293</v>
      </c>
      <c r="E1157" s="19" t="n">
        <v>386841.24</v>
      </c>
      <c r="F1157" s="19" t="n">
        <v>35241.24</v>
      </c>
      <c r="G1157" s="20" t="n">
        <v>0.0911</v>
      </c>
      <c r="H1157" t="inlineStr">
        <is>
          <t>B</t>
        </is>
      </c>
      <c r="I1157" t="inlineStr">
        <is>
          <t>Bajo</t>
        </is>
      </c>
      <c r="J1157" s="17" t="inlineStr">
        <is>
          <t>B-Bajo</t>
        </is>
      </c>
      <c r="K1157" t="inlineStr">
        <is>
          <t>EVALUAR DESCONTINUAR o subir precio agresivo</t>
        </is>
      </c>
    </row>
    <row r="1158">
      <c r="A1158" t="inlineStr">
        <is>
          <t>351100300992449</t>
        </is>
      </c>
      <c r="B1158" t="inlineStr">
        <is>
          <t>CACHERA FREGADERO NEGRA FLEXIBLE MANIJA CRUZ AQP-23256</t>
        </is>
      </c>
      <c r="C1158" t="inlineStr">
        <is>
          <t>IMPORTACION GRIFERIA</t>
        </is>
      </c>
      <c r="D1158" s="22" t="n">
        <v>28</v>
      </c>
      <c r="E1158" s="19" t="n">
        <v>386654.87</v>
      </c>
      <c r="F1158" s="19" t="n">
        <v>251085.92</v>
      </c>
      <c r="G1158" s="20" t="n">
        <v>0.6493800000000001</v>
      </c>
      <c r="H1158" t="inlineStr">
        <is>
          <t>B</t>
        </is>
      </c>
      <c r="I1158" t="inlineStr">
        <is>
          <t>Alto</t>
        </is>
      </c>
      <c r="J1158" s="17" t="inlineStr">
        <is>
          <t>B-Alto</t>
        </is>
      </c>
      <c r="K1158" t="inlineStr">
        <is>
          <t>NICHO RENTABLE — empujar contenido / boletín</t>
        </is>
      </c>
    </row>
    <row r="1159">
      <c r="A1159" t="inlineStr">
        <is>
          <t>9113</t>
        </is>
      </c>
      <c r="B1159" t="inlineStr">
        <is>
          <t>TUBO PVC 11/2  6MTS</t>
        </is>
      </c>
      <c r="C1159" t="inlineStr">
        <is>
          <t>TUBERIA PVC, CANOAS Y ACCESORIOS</t>
        </is>
      </c>
      <c r="D1159" s="22" t="n">
        <v>85</v>
      </c>
      <c r="E1159" s="19" t="n">
        <v>385630.89</v>
      </c>
      <c r="F1159" s="19" t="n">
        <v>236653.47</v>
      </c>
      <c r="G1159" s="20" t="n">
        <v>0.613679</v>
      </c>
      <c r="H1159" t="inlineStr">
        <is>
          <t>B</t>
        </is>
      </c>
      <c r="I1159" t="inlineStr">
        <is>
          <t>Alto</t>
        </is>
      </c>
      <c r="J1159" s="17" t="inlineStr">
        <is>
          <t>B-Alto</t>
        </is>
      </c>
      <c r="K1159" t="inlineStr">
        <is>
          <t>NICHO RENTABLE — empujar contenido / boletín</t>
        </is>
      </c>
    </row>
    <row r="1160">
      <c r="A1160" t="inlineStr">
        <is>
          <t>351100300992701</t>
        </is>
      </c>
      <c r="B1160" t="inlineStr">
        <is>
          <t>DJ SIFON A LA PARED TIPO BOTA INOX ULTRA LUJOSO CON REGISTRO</t>
        </is>
      </c>
      <c r="C1160" t="inlineStr">
        <is>
          <t>IMPORTACION GRIFERIA</t>
        </is>
      </c>
      <c r="D1160" s="22" t="n">
        <v>30</v>
      </c>
      <c r="E1160" s="19" t="n">
        <v>385488.49</v>
      </c>
      <c r="F1160" s="19" t="n">
        <v>189786.54</v>
      </c>
      <c r="G1160" s="20" t="n">
        <v>0.492327</v>
      </c>
      <c r="H1160" t="inlineStr">
        <is>
          <t>B</t>
        </is>
      </c>
      <c r="I1160" t="inlineStr">
        <is>
          <t>Alto</t>
        </is>
      </c>
      <c r="J1160" s="17" t="inlineStr">
        <is>
          <t>B-Alto</t>
        </is>
      </c>
      <c r="K1160" t="inlineStr">
        <is>
          <t>NICHO RENTABLE — empujar contenido / boletín</t>
        </is>
      </c>
    </row>
    <row r="1161">
      <c r="A1161" t="inlineStr">
        <is>
          <t>351100300992742</t>
        </is>
      </c>
      <c r="B1161" t="inlineStr">
        <is>
          <t>TECHO UPVC TEJA 1.13M X 3.72M COLOR TERRACOTA 2.5MM PROTECCION ASA AISLAMIENTO ACUSTICO TERMICO</t>
        </is>
      </c>
      <c r="C1161" t="inlineStr">
        <is>
          <t>TECHOS UPVC</t>
        </is>
      </c>
      <c r="D1161" s="22" t="n">
        <v>18</v>
      </c>
      <c r="E1161" s="19" t="n">
        <v>384738.08</v>
      </c>
      <c r="F1161" s="19" t="n">
        <v>69738.08</v>
      </c>
      <c r="G1161" s="20" t="n">
        <v>0.181261</v>
      </c>
      <c r="H1161" t="inlineStr">
        <is>
          <t>B</t>
        </is>
      </c>
      <c r="I1161" t="inlineStr">
        <is>
          <t>Bajo</t>
        </is>
      </c>
      <c r="J1161" s="17" t="inlineStr">
        <is>
          <t>B-Bajo</t>
        </is>
      </c>
      <c r="K1161" t="inlineStr">
        <is>
          <t>EVALUAR DESCONTINUAR o subir precio agresivo</t>
        </is>
      </c>
    </row>
    <row r="1162">
      <c r="A1162" t="inlineStr">
        <is>
          <t>10140021</t>
        </is>
      </c>
      <c r="B1162" t="inlineStr">
        <is>
          <t>TUBO ESTRUCT. CUADRADO 2X2 1.80MM NEGRO</t>
        </is>
      </c>
      <c r="C1162" t="inlineStr">
        <is>
          <t>TUBERIA ESTRUCTURAL</t>
        </is>
      </c>
      <c r="D1162" s="22" t="n">
        <v>41</v>
      </c>
      <c r="E1162" s="19" t="n">
        <v>384364.68</v>
      </c>
      <c r="F1162" s="19" t="n">
        <v>50357.57</v>
      </c>
      <c r="G1162" s="20" t="n">
        <v>0.131015</v>
      </c>
      <c r="H1162" t="inlineStr">
        <is>
          <t>B</t>
        </is>
      </c>
      <c r="I1162" t="inlineStr">
        <is>
          <t>Bajo</t>
        </is>
      </c>
      <c r="J1162" s="17" t="inlineStr">
        <is>
          <t>B-Bajo</t>
        </is>
      </c>
      <c r="K1162" t="inlineStr">
        <is>
          <t>EVALUAR DESCONTINUAR o subir precio agresivo</t>
        </is>
      </c>
    </row>
    <row r="1163">
      <c r="A1163" t="inlineStr">
        <is>
          <t>20100011</t>
        </is>
      </c>
      <c r="B1163" t="inlineStr">
        <is>
          <t xml:space="preserve">AZULEJO KIOTO NEGRO SATINADA 20CM X 60CM CAJA 1.08M2 CERAMICA </t>
        </is>
      </c>
      <c r="C1163" t="inlineStr">
        <is>
          <t>AZULEJOS</t>
        </is>
      </c>
      <c r="D1163" s="22" t="n">
        <v>53</v>
      </c>
      <c r="E1163" s="19" t="n">
        <v>384166.37</v>
      </c>
      <c r="F1163" s="19" t="n">
        <v>90988.39</v>
      </c>
      <c r="G1163" s="20" t="n">
        <v>0.236846</v>
      </c>
      <c r="H1163" t="inlineStr">
        <is>
          <t>B</t>
        </is>
      </c>
      <c r="I1163" t="inlineStr">
        <is>
          <t>Bajo</t>
        </is>
      </c>
      <c r="J1163" s="17" t="inlineStr">
        <is>
          <t>B-Bajo</t>
        </is>
      </c>
      <c r="K1163" t="inlineStr">
        <is>
          <t>EVALUAR DESCONTINUAR o subir precio agresivo</t>
        </is>
      </c>
    </row>
    <row r="1164">
      <c r="A1164" t="inlineStr">
        <is>
          <t>351100300990949</t>
        </is>
      </c>
      <c r="B1164" t="inlineStr">
        <is>
          <t>DEWALT DISCO METAL FINO 41/2</t>
        </is>
      </c>
      <c r="C1164" t="inlineStr">
        <is>
          <t>FERRETERIA GENERAL</t>
        </is>
      </c>
      <c r="D1164" s="22" t="n">
        <v>256</v>
      </c>
      <c r="E1164" s="19" t="n">
        <v>383680.18</v>
      </c>
      <c r="F1164" s="19" t="n">
        <v>179066.06</v>
      </c>
      <c r="G1164" s="20" t="n">
        <v>0.466707</v>
      </c>
      <c r="H1164" t="inlineStr">
        <is>
          <t>B</t>
        </is>
      </c>
      <c r="I1164" t="inlineStr">
        <is>
          <t>Alto</t>
        </is>
      </c>
      <c r="J1164" s="17" t="inlineStr">
        <is>
          <t>B-Alto</t>
        </is>
      </c>
      <c r="K1164" t="inlineStr">
        <is>
          <t>NICHO RENTABLE — empujar contenido / boletín</t>
        </is>
      </c>
    </row>
    <row r="1165">
      <c r="A1165" t="inlineStr">
        <is>
          <t>38222</t>
        </is>
      </c>
      <c r="B1165" t="inlineStr">
        <is>
          <t>DESAGUE LAVATORIO CON SIFON FLEXIBLE GRACIELA</t>
        </is>
      </c>
      <c r="C1165" t="inlineStr">
        <is>
          <t>FERRETERIA GENERAL</t>
        </is>
      </c>
      <c r="D1165" s="22" t="n">
        <v>163</v>
      </c>
      <c r="E1165" s="19" t="n">
        <v>383515.52</v>
      </c>
      <c r="F1165" s="19" t="n">
        <v>161290.55</v>
      </c>
      <c r="G1165" s="20" t="n">
        <v>0.420558</v>
      </c>
      <c r="H1165" t="inlineStr">
        <is>
          <t>B</t>
        </is>
      </c>
      <c r="I1165" t="inlineStr">
        <is>
          <t>Medio</t>
        </is>
      </c>
      <c r="J1165" s="17" t="inlineStr">
        <is>
          <t>B-Medio</t>
        </is>
      </c>
      <c r="K1165" t="inlineStr">
        <is>
          <t>MANTENER</t>
        </is>
      </c>
    </row>
    <row r="1166">
      <c r="A1166" t="inlineStr">
        <is>
          <t>351100300992258</t>
        </is>
      </c>
      <c r="B1166" t="inlineStr">
        <is>
          <t>DIAMOND LAVATORIO MARMOL BLANCO RED 2006-R1 BOWL SOBREPONER 42X42CM</t>
        </is>
      </c>
      <c r="C1166" t="inlineStr">
        <is>
          <t>IMPORTACION LOZA</t>
        </is>
      </c>
      <c r="D1166" s="22" t="n">
        <v>11</v>
      </c>
      <c r="E1166" s="19" t="n">
        <v>381663.6</v>
      </c>
      <c r="F1166" s="19" t="n">
        <v>189433.77</v>
      </c>
      <c r="G1166" s="20" t="n">
        <v>0.496337</v>
      </c>
      <c r="H1166" t="inlineStr">
        <is>
          <t>B</t>
        </is>
      </c>
      <c r="I1166" t="inlineStr">
        <is>
          <t>Alto</t>
        </is>
      </c>
      <c r="J1166" s="17" t="inlineStr">
        <is>
          <t>B-Alto</t>
        </is>
      </c>
      <c r="K1166" t="inlineStr">
        <is>
          <t>NICHO RENTABLE — empujar contenido / boletín</t>
        </is>
      </c>
    </row>
    <row r="1167">
      <c r="A1167" t="inlineStr">
        <is>
          <t>351100300992632</t>
        </is>
      </c>
      <c r="B1167" t="inlineStr">
        <is>
          <t>CERAMICA ANTIDESLIZANTE MATIR 46X46 CAJA 1.90M2</t>
        </is>
      </c>
      <c r="C1167" t="inlineStr">
        <is>
          <t>CERAMICA</t>
        </is>
      </c>
      <c r="D1167" s="22" t="n">
        <v>48</v>
      </c>
      <c r="E1167" s="19" t="n">
        <v>381364.2</v>
      </c>
      <c r="F1167" s="19" t="n">
        <v>107764.2</v>
      </c>
      <c r="G1167" s="20" t="n">
        <v>0.282576</v>
      </c>
      <c r="H1167" t="inlineStr">
        <is>
          <t>B</t>
        </is>
      </c>
      <c r="I1167" t="inlineStr">
        <is>
          <t>Bajo</t>
        </is>
      </c>
      <c r="J1167" s="17" t="inlineStr">
        <is>
          <t>B-Bajo</t>
        </is>
      </c>
      <c r="K1167" t="inlineStr">
        <is>
          <t>EVALUAR DESCONTINUAR o subir precio agresivo</t>
        </is>
      </c>
    </row>
    <row r="1168">
      <c r="A1168" t="inlineStr">
        <is>
          <t>351100300991443</t>
        </is>
      </c>
      <c r="B1168" t="inlineStr">
        <is>
          <t xml:space="preserve">CARBONE SPRAY TAPAGOTERAS I-SEAL </t>
        </is>
      </c>
      <c r="C1168" t="inlineStr">
        <is>
          <t>PINTURAS Y SELLADORES</t>
        </is>
      </c>
      <c r="D1168" s="22" t="n">
        <v>80</v>
      </c>
      <c r="E1168" s="19" t="n">
        <v>381201.33</v>
      </c>
      <c r="F1168" s="19" t="n">
        <v>140115.08</v>
      </c>
      <c r="G1168" s="20" t="n">
        <v>0.367562</v>
      </c>
      <c r="H1168" t="inlineStr">
        <is>
          <t>B</t>
        </is>
      </c>
      <c r="I1168" t="inlineStr">
        <is>
          <t>Medio</t>
        </is>
      </c>
      <c r="J1168" s="17" t="inlineStr">
        <is>
          <t>B-Medio</t>
        </is>
      </c>
      <c r="K1168" t="inlineStr">
        <is>
          <t>MANTENER</t>
        </is>
      </c>
    </row>
    <row r="1169">
      <c r="A1169" t="inlineStr">
        <is>
          <t>351100300992370</t>
        </is>
      </c>
      <c r="B1169" t="inlineStr">
        <is>
          <t>ORGANIZADOR DE BAÑO 3 NIVELES AM-3367 50CM ANCHO X 1.69ALTO 30KGS CAPACIDAD MAX</t>
        </is>
      </c>
      <c r="C1169" t="inlineStr">
        <is>
          <t>IMPORTACION GRIFERIA</t>
        </is>
      </c>
      <c r="D1169" s="22" t="n">
        <v>26</v>
      </c>
      <c r="E1169" s="19" t="n">
        <v>380568.06</v>
      </c>
      <c r="F1169" s="19" t="n">
        <v>189031.68</v>
      </c>
      <c r="G1169" s="20" t="n">
        <v>0.496709</v>
      </c>
      <c r="H1169" t="inlineStr">
        <is>
          <t>B</t>
        </is>
      </c>
      <c r="I1169" t="inlineStr">
        <is>
          <t>Alto</t>
        </is>
      </c>
      <c r="J1169" s="17" t="inlineStr">
        <is>
          <t>B-Alto</t>
        </is>
      </c>
      <c r="K1169" t="inlineStr">
        <is>
          <t>NICHO RENTABLE — empujar contenido / boletín</t>
        </is>
      </c>
    </row>
    <row r="1170">
      <c r="A1170" t="inlineStr">
        <is>
          <t>351100300992574</t>
        </is>
      </c>
      <c r="B1170" t="inlineStr">
        <is>
          <t>ESPEJO LUZ LED FF 1157-75 OVALADO 50X70CM</t>
        </is>
      </c>
      <c r="C1170" t="inlineStr">
        <is>
          <t>IMPORTACION LOZA</t>
        </is>
      </c>
      <c r="D1170" s="22" t="n">
        <v>15</v>
      </c>
      <c r="E1170" s="19" t="n">
        <v>378796.46</v>
      </c>
      <c r="F1170" s="19" t="n">
        <v>191132.31</v>
      </c>
      <c r="G1170" s="20" t="n">
        <v>0.504578</v>
      </c>
      <c r="H1170" t="inlineStr">
        <is>
          <t>B</t>
        </is>
      </c>
      <c r="I1170" t="inlineStr">
        <is>
          <t>Alto</t>
        </is>
      </c>
      <c r="J1170" s="17" t="inlineStr">
        <is>
          <t>B-Alto</t>
        </is>
      </c>
      <c r="K1170" t="inlineStr">
        <is>
          <t>NICHO RENTABLE — empujar contenido / boletín</t>
        </is>
      </c>
    </row>
    <row r="1171">
      <c r="A1171" t="inlineStr">
        <is>
          <t>351100300992896</t>
        </is>
      </c>
      <c r="B1171" t="inlineStr">
        <is>
          <t>DRY COAT SATIN DEEP CUBETA DC3042-2</t>
        </is>
      </c>
      <c r="C1171" t="inlineStr">
        <is>
          <t>IMPERMEABILIZANTES</t>
        </is>
      </c>
      <c r="D1171" s="22" t="n">
        <v>5</v>
      </c>
      <c r="E1171" s="19" t="n">
        <v>378318.58</v>
      </c>
      <c r="F1171" s="19" t="n">
        <v>193163.58</v>
      </c>
      <c r="G1171" s="20" t="n">
        <v>0.510584</v>
      </c>
      <c r="H1171" t="inlineStr">
        <is>
          <t>B</t>
        </is>
      </c>
      <c r="I1171" t="inlineStr">
        <is>
          <t>Alto</t>
        </is>
      </c>
      <c r="J1171" s="17" t="inlineStr">
        <is>
          <t>B-Alto</t>
        </is>
      </c>
      <c r="K1171" t="inlineStr">
        <is>
          <t>NICHO RENTABLE — empujar contenido / boletín</t>
        </is>
      </c>
    </row>
    <row r="1172">
      <c r="A1172" t="inlineStr">
        <is>
          <t>5992908</t>
        </is>
      </c>
      <c r="B1172" t="inlineStr">
        <is>
          <t>PANEL PVC FLAT ALFA CIELOS Y PAREDES 30CM X 2.90M X 8MM 10 CANALES 2104</t>
        </is>
      </c>
      <c r="C1172" t="inlineStr">
        <is>
          <t>PANEL ACANALADO INTERIOR</t>
        </is>
      </c>
      <c r="D1172" s="22" t="n">
        <v>88</v>
      </c>
      <c r="E1172" s="19" t="n">
        <v>377699.11</v>
      </c>
      <c r="F1172" s="19" t="n">
        <v>211379.11</v>
      </c>
      <c r="G1172" s="20" t="n">
        <v>0.559649</v>
      </c>
      <c r="H1172" t="inlineStr">
        <is>
          <t>B</t>
        </is>
      </c>
      <c r="I1172" t="inlineStr">
        <is>
          <t>Alto</t>
        </is>
      </c>
      <c r="J1172" s="17" t="inlineStr">
        <is>
          <t>B-Alto</t>
        </is>
      </c>
      <c r="K1172" t="inlineStr">
        <is>
          <t>NICHO RENTABLE — empujar contenido / boletín</t>
        </is>
      </c>
    </row>
    <row r="1173">
      <c r="A1173" t="inlineStr">
        <is>
          <t>5171</t>
        </is>
      </c>
      <c r="B1173" t="inlineStr">
        <is>
          <t>CUMBRERA VERDE 9x9</t>
        </is>
      </c>
      <c r="C1173" t="inlineStr">
        <is>
          <t>LAMINAS DE ZINC Y ACCESORIOS</t>
        </is>
      </c>
      <c r="D1173" s="22" t="n">
        <v>88</v>
      </c>
      <c r="E1173" s="19" t="n">
        <v>377638.15</v>
      </c>
      <c r="F1173" s="19" t="n">
        <v>129978.15</v>
      </c>
      <c r="G1173" s="20" t="n">
        <v>0.344187</v>
      </c>
      <c r="H1173" t="inlineStr">
        <is>
          <t>B</t>
        </is>
      </c>
      <c r="I1173" t="inlineStr">
        <is>
          <t>Medio</t>
        </is>
      </c>
      <c r="J1173" s="17" t="inlineStr">
        <is>
          <t>B-Medio</t>
        </is>
      </c>
      <c r="K1173" t="inlineStr">
        <is>
          <t>MANTENER</t>
        </is>
      </c>
    </row>
    <row r="1174">
      <c r="A1174" t="inlineStr">
        <is>
          <t>60100036</t>
        </is>
      </c>
      <c r="B1174" t="inlineStr">
        <is>
          <t>LAMPARA LED 30CM UNDER CABINET CON SENSOR INALAMBRICA 2W CCT PIR P29596-13</t>
        </is>
      </c>
      <c r="C1174" t="inlineStr">
        <is>
          <t>BOMBILLOS Y LAMPARAS</t>
        </is>
      </c>
      <c r="D1174" s="22" t="n">
        <v>39</v>
      </c>
      <c r="E1174" s="19" t="n">
        <v>376840.71</v>
      </c>
      <c r="F1174" s="19" t="n">
        <v>105712.71</v>
      </c>
      <c r="G1174" s="20" t="n">
        <v>0.280524</v>
      </c>
      <c r="H1174" t="inlineStr">
        <is>
          <t>B</t>
        </is>
      </c>
      <c r="I1174" t="inlineStr">
        <is>
          <t>Bajo</t>
        </is>
      </c>
      <c r="J1174" s="17" t="inlineStr">
        <is>
          <t>B-Bajo</t>
        </is>
      </c>
      <c r="K1174" t="inlineStr">
        <is>
          <t>EVALUAR DESCONTINUAR o subir precio agresivo</t>
        </is>
      </c>
    </row>
    <row r="1175">
      <c r="A1175" t="inlineStr">
        <is>
          <t>351100300991373</t>
        </is>
      </c>
      <c r="B1175" t="inlineStr">
        <is>
          <t>CERAMICA VENETTO BRILLANTE 34X34 CAJA 2.15M2 PRIMERA CALIDAD</t>
        </is>
      </c>
      <c r="C1175" t="inlineStr">
        <is>
          <t>SIN CATEGORIA</t>
        </is>
      </c>
      <c r="D1175" s="22" t="n">
        <v>67</v>
      </c>
      <c r="E1175" s="19" t="n">
        <v>376751.5</v>
      </c>
      <c r="F1175" s="19" t="n">
        <v>79919.39</v>
      </c>
      <c r="G1175" s="20" t="n">
        <v>0.212128</v>
      </c>
      <c r="H1175" t="inlineStr">
        <is>
          <t>B</t>
        </is>
      </c>
      <c r="I1175" t="inlineStr">
        <is>
          <t>Bajo</t>
        </is>
      </c>
      <c r="J1175" s="17" t="inlineStr">
        <is>
          <t>B-Bajo</t>
        </is>
      </c>
      <c r="K1175" t="inlineStr">
        <is>
          <t>EVALUAR DESCONTINUAR o subir precio agresivo</t>
        </is>
      </c>
    </row>
    <row r="1176">
      <c r="A1176" t="inlineStr">
        <is>
          <t>351100300992029</t>
        </is>
      </c>
      <c r="B1176" t="inlineStr">
        <is>
          <t>FORTLEV PROMO TANQUE AGUA 500L CON ACCESORIOS APILABLE 75CM ALTO 1.24M ANCHO</t>
        </is>
      </c>
      <c r="C1176" t="inlineStr">
        <is>
          <t>SIN CATEGORIA</t>
        </is>
      </c>
      <c r="D1176" s="22" t="n">
        <v>10</v>
      </c>
      <c r="E1176" s="19" t="n">
        <v>376678.76</v>
      </c>
      <c r="F1176" s="19" t="n">
        <v>107128.76</v>
      </c>
      <c r="G1176" s="20" t="n">
        <v>0.284404</v>
      </c>
      <c r="H1176" t="inlineStr">
        <is>
          <t>B</t>
        </is>
      </c>
      <c r="I1176" t="inlineStr">
        <is>
          <t>Bajo</t>
        </is>
      </c>
      <c r="J1176" s="17" t="inlineStr">
        <is>
          <t>B-Bajo</t>
        </is>
      </c>
      <c r="K1176" t="inlineStr">
        <is>
          <t>EVALUAR DESCONTINUAR o subir precio agresivo</t>
        </is>
      </c>
    </row>
    <row r="1177">
      <c r="A1177" t="inlineStr">
        <is>
          <t>20120004</t>
        </is>
      </c>
      <c r="B1177" t="inlineStr">
        <is>
          <t>FACHALETA MURETO BLACK 25X50 CAJA 1.75M2</t>
        </is>
      </c>
      <c r="C1177" t="inlineStr">
        <is>
          <t>FACHALETA</t>
        </is>
      </c>
      <c r="D1177" s="22" t="n">
        <v>26</v>
      </c>
      <c r="E1177" s="19" t="n">
        <v>376087.31</v>
      </c>
      <c r="F1177" s="19" t="n">
        <v>84998.06</v>
      </c>
      <c r="G1177" s="20" t="n">
        <v>0.226006</v>
      </c>
      <c r="H1177" t="inlineStr">
        <is>
          <t>B</t>
        </is>
      </c>
      <c r="I1177" t="inlineStr">
        <is>
          <t>Bajo</t>
        </is>
      </c>
      <c r="J1177" s="17" t="inlineStr">
        <is>
          <t>B-Bajo</t>
        </is>
      </c>
      <c r="K1177" t="inlineStr">
        <is>
          <t>EVALUAR DESCONTINUAR o subir precio agresivo</t>
        </is>
      </c>
    </row>
    <row r="1178">
      <c r="A1178" t="inlineStr">
        <is>
          <t>1125</t>
        </is>
      </c>
      <c r="B1178" t="inlineStr">
        <is>
          <t>ARENA FINA METRO</t>
        </is>
      </c>
      <c r="C1178" t="inlineStr">
        <is>
          <t>AGREGADOS</t>
        </is>
      </c>
      <c r="D1178" s="22" t="n">
        <v>14</v>
      </c>
      <c r="E1178" s="19" t="n">
        <v>375752.26</v>
      </c>
      <c r="F1178" s="19" t="n">
        <v>103185.84</v>
      </c>
      <c r="G1178" s="20" t="n">
        <v>0.274611</v>
      </c>
      <c r="H1178" t="inlineStr">
        <is>
          <t>B</t>
        </is>
      </c>
      <c r="I1178" t="inlineStr">
        <is>
          <t>Bajo</t>
        </is>
      </c>
      <c r="J1178" s="17" t="inlineStr">
        <is>
          <t>B-Bajo</t>
        </is>
      </c>
      <c r="K1178" t="inlineStr">
        <is>
          <t>EVALUAR DESCONTINUAR o subir precio agresivo</t>
        </is>
      </c>
    </row>
    <row r="1179">
      <c r="A1179" t="inlineStr">
        <is>
          <t>351100300992748</t>
        </is>
      </c>
      <c r="B1179" t="inlineStr">
        <is>
          <t>PIEDRA P.U. STRATA GREY F002-4 60X120CM 25MM USO INTERIOR EXTERIOR</t>
        </is>
      </c>
      <c r="C1179" t="inlineStr">
        <is>
          <t>SIDING EXTERIOR WPC</t>
        </is>
      </c>
      <c r="D1179" s="22" t="n">
        <v>39</v>
      </c>
      <c r="E1179" s="19" t="n">
        <v>375711.7</v>
      </c>
      <c r="F1179" s="19" t="n">
        <v>107001.7</v>
      </c>
      <c r="G1179" s="20" t="n">
        <v>0.284797</v>
      </c>
      <c r="H1179" t="inlineStr">
        <is>
          <t>B</t>
        </is>
      </c>
      <c r="I1179" t="inlineStr">
        <is>
          <t>Bajo</t>
        </is>
      </c>
      <c r="J1179" s="17" t="inlineStr">
        <is>
          <t>B-Bajo</t>
        </is>
      </c>
      <c r="K1179" t="inlineStr">
        <is>
          <t>EVALUAR DESCONTINUAR o subir precio agresivo</t>
        </is>
      </c>
    </row>
    <row r="1180">
      <c r="A1180" t="inlineStr">
        <is>
          <t>10300</t>
        </is>
      </c>
      <c r="B1180" t="inlineStr">
        <is>
          <t>RODAPIE CANET CAFE 2.40 MTS 6.5cm</t>
        </is>
      </c>
      <c r="C1180" t="inlineStr">
        <is>
          <t>FERRETERIA GENERAL</t>
        </is>
      </c>
      <c r="D1180" s="22" t="n">
        <v>90</v>
      </c>
      <c r="E1180" s="19" t="n">
        <v>374527.31</v>
      </c>
      <c r="F1180" s="19" t="n">
        <v>102902.04</v>
      </c>
      <c r="G1180" s="20" t="n">
        <v>0.274752</v>
      </c>
      <c r="H1180" t="inlineStr">
        <is>
          <t>B</t>
        </is>
      </c>
      <c r="I1180" t="inlineStr">
        <is>
          <t>Bajo</t>
        </is>
      </c>
      <c r="J1180" s="17" t="inlineStr">
        <is>
          <t>B-Bajo</t>
        </is>
      </c>
      <c r="K1180" t="inlineStr">
        <is>
          <t>EVALUAR DESCONTINUAR o subir precio agresivo</t>
        </is>
      </c>
    </row>
    <row r="1181">
      <c r="A1181" t="inlineStr">
        <is>
          <t>9160</t>
        </is>
      </c>
      <c r="B1181" t="inlineStr">
        <is>
          <t>BOQUILLA CANOA  3 PECHO PALOMA AMANCO</t>
        </is>
      </c>
      <c r="C1181" t="inlineStr">
        <is>
          <t>TUBERIA PVC, CANOAS Y ACCESORIOS</t>
        </is>
      </c>
      <c r="D1181" s="22" t="n">
        <v>160</v>
      </c>
      <c r="E1181" s="19" t="n">
        <v>374480.35</v>
      </c>
      <c r="F1181" s="19" t="n">
        <v>103746.27</v>
      </c>
      <c r="G1181" s="20" t="n">
        <v>0.277041</v>
      </c>
      <c r="H1181" t="inlineStr">
        <is>
          <t>B</t>
        </is>
      </c>
      <c r="I1181" t="inlineStr">
        <is>
          <t>Bajo</t>
        </is>
      </c>
      <c r="J1181" s="17" t="inlineStr">
        <is>
          <t>B-Bajo</t>
        </is>
      </c>
      <c r="K1181" t="inlineStr">
        <is>
          <t>EVALUAR DESCONTINUAR o subir precio agresivo</t>
        </is>
      </c>
    </row>
    <row r="1182">
      <c r="A1182" t="inlineStr">
        <is>
          <t>351100300991947</t>
        </is>
      </c>
      <c r="B1182" t="inlineStr">
        <is>
          <t xml:space="preserve">THERMO DUCHA BLINDADA 5500W 120V </t>
        </is>
      </c>
      <c r="C1182" t="inlineStr">
        <is>
          <t>ACCESORIOS ELECTRICOS Y CABLES</t>
        </is>
      </c>
      <c r="D1182" s="22" t="n">
        <v>12</v>
      </c>
      <c r="E1182" s="19" t="n">
        <v>374192.92</v>
      </c>
      <c r="F1182" s="19" t="n">
        <v>85212.64</v>
      </c>
      <c r="G1182" s="20" t="n">
        <v>0.227724</v>
      </c>
      <c r="H1182" t="inlineStr">
        <is>
          <t>B</t>
        </is>
      </c>
      <c r="I1182" t="inlineStr">
        <is>
          <t>Bajo</t>
        </is>
      </c>
      <c r="J1182" s="17" t="inlineStr">
        <is>
          <t>B-Bajo</t>
        </is>
      </c>
      <c r="K1182" t="inlineStr">
        <is>
          <t>EVALUAR DESCONTINUAR o subir precio agresivo</t>
        </is>
      </c>
    </row>
    <row r="1183">
      <c r="A1183" t="inlineStr">
        <is>
          <t>100806</t>
        </is>
      </c>
      <c r="B1183" t="inlineStr">
        <is>
          <t>TOTAL SIERRA SABLE 120V UTS100806 - UTS100756</t>
        </is>
      </c>
      <c r="C1183" t="inlineStr">
        <is>
          <t>HERRAMIENTA ELECTRICA</t>
        </is>
      </c>
      <c r="D1183" s="22" t="n">
        <v>10</v>
      </c>
      <c r="E1183" s="19" t="n">
        <v>373942.93</v>
      </c>
      <c r="F1183" s="19" t="n">
        <v>86177.19</v>
      </c>
      <c r="G1183" s="20" t="n">
        <v>0.230455</v>
      </c>
      <c r="H1183" t="inlineStr">
        <is>
          <t>B</t>
        </is>
      </c>
      <c r="I1183" t="inlineStr">
        <is>
          <t>Bajo</t>
        </is>
      </c>
      <c r="J1183" s="17" t="inlineStr">
        <is>
          <t>B-Bajo</t>
        </is>
      </c>
      <c r="K1183" t="inlineStr">
        <is>
          <t>EVALUAR DESCONTINUAR o subir precio agresivo</t>
        </is>
      </c>
    </row>
    <row r="1184">
      <c r="A1184" t="inlineStr">
        <is>
          <t>351100300992494</t>
        </is>
      </c>
      <c r="B1184" t="inlineStr">
        <is>
          <t>IMPERSA REPELLO GRUESO 40KG PROYECTOS</t>
        </is>
      </c>
      <c r="C1184" t="inlineStr">
        <is>
          <t>MORTEROS, CEMENTOS</t>
        </is>
      </c>
      <c r="D1184" s="22" t="n">
        <v>128</v>
      </c>
      <c r="E1184" s="19" t="n">
        <v>373805.25</v>
      </c>
      <c r="F1184" s="19" t="n">
        <v>27689.42</v>
      </c>
      <c r="G1184" s="20" t="n">
        <v>0.074074</v>
      </c>
      <c r="H1184" t="inlineStr">
        <is>
          <t>B</t>
        </is>
      </c>
      <c r="I1184" t="inlineStr">
        <is>
          <t>Bajo</t>
        </is>
      </c>
      <c r="J1184" s="17" t="inlineStr">
        <is>
          <t>B-Bajo</t>
        </is>
      </c>
      <c r="K1184" t="inlineStr">
        <is>
          <t>EVALUAR DESCONTINUAR o subir precio agresivo</t>
        </is>
      </c>
    </row>
    <row r="1185">
      <c r="A1185" t="inlineStr">
        <is>
          <t>111209</t>
        </is>
      </c>
      <c r="B1185" t="inlineStr">
        <is>
          <t>FREGADERO ACERO INOX DER 1 BAT EMPOTRAR</t>
        </is>
      </c>
      <c r="C1185" t="inlineStr">
        <is>
          <t>GRIFERIA - ACC. BAÑO Y COCINA</t>
        </is>
      </c>
      <c r="D1185" s="22" t="n">
        <v>24</v>
      </c>
      <c r="E1185" s="19" t="n">
        <v>372146.15</v>
      </c>
      <c r="F1185" s="19" t="n">
        <v>117818.43</v>
      </c>
      <c r="G1185" s="20" t="n">
        <v>0.316592</v>
      </c>
      <c r="H1185" t="inlineStr">
        <is>
          <t>B</t>
        </is>
      </c>
      <c r="I1185" t="inlineStr">
        <is>
          <t>Medio</t>
        </is>
      </c>
      <c r="J1185" s="17" t="inlineStr">
        <is>
          <t>B-Medio</t>
        </is>
      </c>
      <c r="K1185" t="inlineStr">
        <is>
          <t>MANTENER</t>
        </is>
      </c>
    </row>
    <row r="1186">
      <c r="A1186" t="inlineStr">
        <is>
          <t>149</t>
        </is>
      </c>
      <c r="B1186" t="inlineStr">
        <is>
          <t>MALLA CICLON 2 MTS DE ALTO POR METRO</t>
        </is>
      </c>
      <c r="C1186" t="inlineStr">
        <is>
          <t>TUBERIA INDUSTRIAL, HIERROS PLANOS Y CORRUGADOS</t>
        </is>
      </c>
      <c r="D1186" s="22" t="n">
        <v>101</v>
      </c>
      <c r="E1186" s="19" t="n">
        <v>372143.06</v>
      </c>
      <c r="F1186" s="19" t="n">
        <v>75563</v>
      </c>
      <c r="G1186" s="20" t="n">
        <v>0.203048</v>
      </c>
      <c r="H1186" t="inlineStr">
        <is>
          <t>B</t>
        </is>
      </c>
      <c r="I1186" t="inlineStr">
        <is>
          <t>Bajo</t>
        </is>
      </c>
      <c r="J1186" s="17" t="inlineStr">
        <is>
          <t>B-Bajo</t>
        </is>
      </c>
      <c r="K1186" t="inlineStr">
        <is>
          <t>EVALUAR DESCONTINUAR o subir precio agresivo</t>
        </is>
      </c>
    </row>
    <row r="1187">
      <c r="A1187" t="inlineStr">
        <is>
          <t>351100300992448</t>
        </is>
      </c>
      <c r="B1187" t="inlineStr">
        <is>
          <t>CACHERA FREGADERO FLEXIBLE MANIJA PALITO AQP-23006</t>
        </is>
      </c>
      <c r="C1187" t="inlineStr">
        <is>
          <t>IMPORTACION GRIFERIA</t>
        </is>
      </c>
      <c r="D1187" s="22" t="n">
        <v>28</v>
      </c>
      <c r="E1187" s="19" t="n">
        <v>371150.44</v>
      </c>
      <c r="F1187" s="19" t="n">
        <v>260686.86</v>
      </c>
      <c r="G1187" s="20" t="n">
        <v>0.702375</v>
      </c>
      <c r="H1187" t="inlineStr">
        <is>
          <t>B</t>
        </is>
      </c>
      <c r="I1187" t="inlineStr">
        <is>
          <t>Alto</t>
        </is>
      </c>
      <c r="J1187" s="17" t="inlineStr">
        <is>
          <t>B-Alto</t>
        </is>
      </c>
      <c r="K1187" t="inlineStr">
        <is>
          <t>NICHO RENTABLE — empujar contenido / boletín</t>
        </is>
      </c>
    </row>
    <row r="1188">
      <c r="A1188" t="inlineStr">
        <is>
          <t>592</t>
        </is>
      </c>
      <c r="B1188" t="inlineStr">
        <is>
          <t>LAMINA JORDOMEX 1 1/2 N13 1.22X2.44 2MM</t>
        </is>
      </c>
      <c r="C1188" t="inlineStr">
        <is>
          <t>TUBERIA INDUSTRIAL, HIERROS PLANOS Y CORRUGADOS</t>
        </is>
      </c>
      <c r="D1188" s="22" t="n">
        <v>27</v>
      </c>
      <c r="E1188" s="19" t="n">
        <v>370893.6</v>
      </c>
      <c r="F1188" s="19" t="n">
        <v>118873.6</v>
      </c>
      <c r="G1188" s="20" t="n">
        <v>0.320506</v>
      </c>
      <c r="H1188" t="inlineStr">
        <is>
          <t>B</t>
        </is>
      </c>
      <c r="I1188" t="inlineStr">
        <is>
          <t>Medio</t>
        </is>
      </c>
      <c r="J1188" s="17" t="inlineStr">
        <is>
          <t>B-Medio</t>
        </is>
      </c>
      <c r="K1188" t="inlineStr">
        <is>
          <t>MANTENER</t>
        </is>
      </c>
    </row>
    <row r="1189">
      <c r="A1189" t="inlineStr">
        <is>
          <t>351100300992545</t>
        </is>
      </c>
      <c r="B1189" t="inlineStr">
        <is>
          <t xml:space="preserve">BOSCH ESMERILADORA 41/2 710W 5/8 GWS 700 </t>
        </is>
      </c>
      <c r="C1189" t="inlineStr">
        <is>
          <t>ESMERILADORAS</t>
        </is>
      </c>
      <c r="D1189" s="22" t="n">
        <v>13</v>
      </c>
      <c r="E1189" s="19" t="n">
        <v>370431.75</v>
      </c>
      <c r="F1189" s="19" t="n">
        <v>26991.75</v>
      </c>
      <c r="G1189" s="20" t="n">
        <v>0.072866</v>
      </c>
      <c r="H1189" t="inlineStr">
        <is>
          <t>B</t>
        </is>
      </c>
      <c r="I1189" t="inlineStr">
        <is>
          <t>Bajo</t>
        </is>
      </c>
      <c r="J1189" s="17" t="inlineStr">
        <is>
          <t>B-Bajo</t>
        </is>
      </c>
      <c r="K1189" t="inlineStr">
        <is>
          <t>EVALUAR DESCONTINUAR o subir precio agresivo</t>
        </is>
      </c>
    </row>
    <row r="1190">
      <c r="A1190" t="inlineStr">
        <is>
          <t>351100300992881</t>
        </is>
      </c>
      <c r="B1190" t="inlineStr">
        <is>
          <t>DRY COAT SATIN ACCENT GALON DC3043-4</t>
        </is>
      </c>
      <c r="C1190" t="inlineStr">
        <is>
          <t>IMPERMEABILIZANTES</t>
        </is>
      </c>
      <c r="D1190" s="22" t="n">
        <v>24</v>
      </c>
      <c r="E1190" s="19" t="n">
        <v>370000</v>
      </c>
      <c r="F1190" s="19" t="n">
        <v>220864</v>
      </c>
      <c r="G1190" s="20" t="n">
        <v>0.59693</v>
      </c>
      <c r="H1190" t="inlineStr">
        <is>
          <t>B</t>
        </is>
      </c>
      <c r="I1190" t="inlineStr">
        <is>
          <t>Alto</t>
        </is>
      </c>
      <c r="J1190" s="17" t="inlineStr">
        <is>
          <t>B-Alto</t>
        </is>
      </c>
      <c r="K1190" t="inlineStr">
        <is>
          <t>NICHO RENTABLE — empujar contenido / boletín</t>
        </is>
      </c>
    </row>
    <row r="1191">
      <c r="A1191" t="inlineStr">
        <is>
          <t>351100300992500</t>
        </is>
      </c>
      <c r="B1191" t="inlineStr">
        <is>
          <t>AQUAFINA REGADERA CUADRADRA 12” X 12” NIPLE 19” NEGRA ASPERSION</t>
        </is>
      </c>
      <c r="C1191" t="inlineStr">
        <is>
          <t>GRIFERIA - ACC. BAÑO Y COCINA</t>
        </is>
      </c>
      <c r="D1191" s="22" t="n">
        <v>26</v>
      </c>
      <c r="E1191" s="19" t="n">
        <v>369483.89</v>
      </c>
      <c r="F1191" s="19" t="n">
        <v>114443.59</v>
      </c>
      <c r="G1191" s="20" t="n">
        <v>0.309739</v>
      </c>
      <c r="H1191" t="inlineStr">
        <is>
          <t>B</t>
        </is>
      </c>
      <c r="I1191" t="inlineStr">
        <is>
          <t>Medio</t>
        </is>
      </c>
      <c r="J1191" s="17" t="inlineStr">
        <is>
          <t>B-Medio</t>
        </is>
      </c>
      <c r="K1191" t="inlineStr">
        <is>
          <t>MANTENER</t>
        </is>
      </c>
    </row>
    <row r="1192">
      <c r="A1192" t="inlineStr">
        <is>
          <t>101159</t>
        </is>
      </c>
      <c r="B1192" t="inlineStr">
        <is>
          <t>FREGADERO ACERO INOX 1TANQUE 2 BATEAS 1.50M EMPOTRAR</t>
        </is>
      </c>
      <c r="C1192" t="inlineStr">
        <is>
          <t>GRIFERIA - ACC. BAÑO Y COCINA</t>
        </is>
      </c>
      <c r="D1192" s="22" t="n">
        <v>12</v>
      </c>
      <c r="E1192" s="19" t="n">
        <v>368874.61</v>
      </c>
      <c r="F1192" s="19" t="n">
        <v>124816.74</v>
      </c>
      <c r="G1192" s="20" t="n">
        <v>0.338372</v>
      </c>
      <c r="H1192" t="inlineStr">
        <is>
          <t>B</t>
        </is>
      </c>
      <c r="I1192" t="inlineStr">
        <is>
          <t>Medio</t>
        </is>
      </c>
      <c r="J1192" s="17" t="inlineStr">
        <is>
          <t>B-Medio</t>
        </is>
      </c>
      <c r="K1192" t="inlineStr">
        <is>
          <t>MANTENER</t>
        </is>
      </c>
    </row>
    <row r="1193">
      <c r="A1193" t="inlineStr">
        <is>
          <t>351100300992081</t>
        </is>
      </c>
      <c r="B1193" t="inlineStr">
        <is>
          <t>TOTAL COMBO 3PCS ROTOMARTILLO + TALADRO + ESMERILADORA INALAMBRICA + ESTUCHE UTOSLI241183</t>
        </is>
      </c>
      <c r="C1193" t="inlineStr">
        <is>
          <t>SIN CATEGORIA</t>
        </is>
      </c>
      <c r="D1193" s="22" t="n">
        <v>3</v>
      </c>
      <c r="E1193" s="19" t="n">
        <v>368785.01</v>
      </c>
      <c r="F1193" s="19" t="n">
        <v>79298.94</v>
      </c>
      <c r="G1193" s="20" t="n">
        <v>0.215028</v>
      </c>
      <c r="H1193" t="inlineStr">
        <is>
          <t>B</t>
        </is>
      </c>
      <c r="I1193" t="inlineStr">
        <is>
          <t>Bajo</t>
        </is>
      </c>
      <c r="J1193" s="17" t="inlineStr">
        <is>
          <t>B-Bajo</t>
        </is>
      </c>
      <c r="K1193" t="inlineStr">
        <is>
          <t>EVALUAR DESCONTINUAR o subir precio agresivo</t>
        </is>
      </c>
    </row>
    <row r="1194">
      <c r="A1194" t="inlineStr">
        <is>
          <t>30253</t>
        </is>
      </c>
      <c r="B1194" t="inlineStr">
        <is>
          <t>CABLE 6 NEGRO</t>
        </is>
      </c>
      <c r="C1194" t="inlineStr">
        <is>
          <t>ACCESORIOS ELECTRICOS Y CABLES</t>
        </is>
      </c>
      <c r="D1194" s="22" t="n">
        <v>238</v>
      </c>
      <c r="E1194" s="19" t="n">
        <v>368465.22</v>
      </c>
      <c r="F1194" s="19" t="n">
        <v>94790.82000000001</v>
      </c>
      <c r="G1194" s="20" t="n">
        <v>0.257259</v>
      </c>
      <c r="H1194" t="inlineStr">
        <is>
          <t>B</t>
        </is>
      </c>
      <c r="I1194" t="inlineStr">
        <is>
          <t>Bajo</t>
        </is>
      </c>
      <c r="J1194" s="17" t="inlineStr">
        <is>
          <t>B-Bajo</t>
        </is>
      </c>
      <c r="K1194" t="inlineStr">
        <is>
          <t>EVALUAR DESCONTINUAR o subir precio agresivo</t>
        </is>
      </c>
    </row>
    <row r="1195">
      <c r="A1195" t="inlineStr">
        <is>
          <t>351100300991946</t>
        </is>
      </c>
      <c r="B1195" t="inlineStr">
        <is>
          <t>ANCLA NIVELADOR 2MM DE ESPESOR PAQ 100</t>
        </is>
      </c>
      <c r="C1195" t="inlineStr">
        <is>
          <t>CERAMICAS, AZULEJOS, PORCELANATOS</t>
        </is>
      </c>
      <c r="D1195" s="22" t="n">
        <v>223</v>
      </c>
      <c r="E1195" s="19" t="n">
        <v>368115.5</v>
      </c>
      <c r="F1195" s="19" t="n">
        <v>181586.8</v>
      </c>
      <c r="G1195" s="20" t="n">
        <v>0.493288</v>
      </c>
      <c r="H1195" t="inlineStr">
        <is>
          <t>B</t>
        </is>
      </c>
      <c r="I1195" t="inlineStr">
        <is>
          <t>Alto</t>
        </is>
      </c>
      <c r="J1195" s="17" t="inlineStr">
        <is>
          <t>B-Alto</t>
        </is>
      </c>
      <c r="K1195" t="inlineStr">
        <is>
          <t>NICHO RENTABLE — empujar contenido / boletín</t>
        </is>
      </c>
    </row>
    <row r="1196">
      <c r="A1196" t="inlineStr">
        <is>
          <t>60100038</t>
        </is>
      </c>
      <c r="B1196" t="inlineStr">
        <is>
          <t>$$ SYLVANIA BOMBILLO LED AJUSTABLE MEDIO 39W 6500K 120-240V P295922-3</t>
        </is>
      </c>
      <c r="C1196" t="inlineStr">
        <is>
          <t>BOMBILLOS Y LAMPARAS</t>
        </is>
      </c>
      <c r="D1196" s="22" t="n">
        <v>68</v>
      </c>
      <c r="E1196" s="19" t="n">
        <v>367698.97</v>
      </c>
      <c r="F1196" s="19" t="n">
        <v>113240.85</v>
      </c>
      <c r="G1196" s="20" t="n">
        <v>0.307972</v>
      </c>
      <c r="H1196" t="inlineStr">
        <is>
          <t>B</t>
        </is>
      </c>
      <c r="I1196" t="inlineStr">
        <is>
          <t>Medio</t>
        </is>
      </c>
      <c r="J1196" s="17" t="inlineStr">
        <is>
          <t>B-Medio</t>
        </is>
      </c>
      <c r="K1196" t="inlineStr">
        <is>
          <t>MANTENER</t>
        </is>
      </c>
    </row>
    <row r="1197">
      <c r="A1197" t="inlineStr">
        <is>
          <t>351100300991840</t>
        </is>
      </c>
      <c r="B1197" t="inlineStr">
        <is>
          <t>PERFIL ESQUINERO EXTERNO DORADO PARA LAMINA PVC 2.5M 3695099990000</t>
        </is>
      </c>
      <c r="C1197" t="inlineStr">
        <is>
          <t>IMPORTACION LAMINA PVC, BAMBU, ACC</t>
        </is>
      </c>
      <c r="D1197" s="22" t="n">
        <v>129</v>
      </c>
      <c r="E1197" s="19" t="n">
        <v>366732.98</v>
      </c>
      <c r="F1197" s="19" t="n">
        <v>238027.37</v>
      </c>
      <c r="G1197" s="20" t="n">
        <v>0.649048</v>
      </c>
      <c r="H1197" t="inlineStr">
        <is>
          <t>B</t>
        </is>
      </c>
      <c r="I1197" t="inlineStr">
        <is>
          <t>Alto</t>
        </is>
      </c>
      <c r="J1197" s="17" t="inlineStr">
        <is>
          <t>B-Alto</t>
        </is>
      </c>
      <c r="K1197" t="inlineStr">
        <is>
          <t>NICHO RENTABLE — empujar contenido / boletín</t>
        </is>
      </c>
    </row>
    <row r="1198">
      <c r="A1198" t="inlineStr">
        <is>
          <t>351100300992201</t>
        </is>
      </c>
      <c r="B1198" t="inlineStr">
        <is>
          <t>LAVATORIO TIPO BOWL MARMOL BEIGE FF-9039SA 41CM X 34CM X 14CM</t>
        </is>
      </c>
      <c r="C1198" t="inlineStr">
        <is>
          <t>IMPORTACION LOZA</t>
        </is>
      </c>
      <c r="D1198" s="22" t="n">
        <v>11</v>
      </c>
      <c r="E1198" s="19" t="n">
        <v>365353.98</v>
      </c>
      <c r="F1198" s="19" t="n">
        <v>191477.76</v>
      </c>
      <c r="G1198" s="20" t="n">
        <v>0.524088</v>
      </c>
      <c r="H1198" t="inlineStr">
        <is>
          <t>B</t>
        </is>
      </c>
      <c r="I1198" t="inlineStr">
        <is>
          <t>Alto</t>
        </is>
      </c>
      <c r="J1198" s="17" t="inlineStr">
        <is>
          <t>B-Alto</t>
        </is>
      </c>
      <c r="K1198" t="inlineStr">
        <is>
          <t>NICHO RENTABLE — empujar contenido / boletín</t>
        </is>
      </c>
    </row>
    <row r="1199">
      <c r="A1199" t="inlineStr">
        <is>
          <t>9143</t>
        </is>
      </c>
      <c r="B1199" t="inlineStr">
        <is>
          <t>TUBO EMT 1/2 UL</t>
        </is>
      </c>
      <c r="C1199" t="inlineStr">
        <is>
          <t>ACCESORIOS ELECTRICOS Y CABLES</t>
        </is>
      </c>
      <c r="D1199" s="22" t="n">
        <v>98</v>
      </c>
      <c r="E1199" s="19" t="n">
        <v>365268.39</v>
      </c>
      <c r="F1199" s="19" t="n">
        <v>114061.07</v>
      </c>
      <c r="G1199" s="20" t="n">
        <v>0.312266</v>
      </c>
      <c r="H1199" t="inlineStr">
        <is>
          <t>B</t>
        </is>
      </c>
      <c r="I1199" t="inlineStr">
        <is>
          <t>Medio</t>
        </is>
      </c>
      <c r="J1199" s="17" t="inlineStr">
        <is>
          <t>B-Medio</t>
        </is>
      </c>
      <c r="K1199" t="inlineStr">
        <is>
          <t>MANTENER</t>
        </is>
      </c>
    </row>
    <row r="1200">
      <c r="A1200" t="inlineStr">
        <is>
          <t>351100300992290</t>
        </is>
      </c>
      <c r="B1200" t="inlineStr">
        <is>
          <t>PERFIL UNION NEGRO CON PREVISTA LUZ LED LAMINA BAMBU DE134</t>
        </is>
      </c>
      <c r="C1200" t="inlineStr">
        <is>
          <t>LAMINA PVC, BAMBU, ACC</t>
        </is>
      </c>
      <c r="D1200" s="22" t="n">
        <v>60</v>
      </c>
      <c r="E1200" s="19" t="n">
        <v>364908.7</v>
      </c>
      <c r="F1200" s="19" t="n">
        <v>179895.02</v>
      </c>
      <c r="G1200" s="20" t="n">
        <v>0.492986</v>
      </c>
      <c r="H1200" t="inlineStr">
        <is>
          <t>B</t>
        </is>
      </c>
      <c r="I1200" t="inlineStr">
        <is>
          <t>Alto</t>
        </is>
      </c>
      <c r="J1200" s="17" t="inlineStr">
        <is>
          <t>B-Alto</t>
        </is>
      </c>
      <c r="K1200" t="inlineStr">
        <is>
          <t>NICHO RENTABLE — empujar contenido / boletín</t>
        </is>
      </c>
    </row>
    <row r="1201">
      <c r="A1201" t="inlineStr">
        <is>
          <t>72206</t>
        </is>
      </c>
      <c r="B1201" t="inlineStr">
        <is>
          <t>FANAL CERRADURA LUJO VERSALLES COBRE ANTIGUO 90490-001 LLAVIN</t>
        </is>
      </c>
      <c r="C1201" t="inlineStr">
        <is>
          <t>FERRETERIA GENERAL</t>
        </is>
      </c>
      <c r="D1201" s="22" t="n">
        <v>19</v>
      </c>
      <c r="E1201" s="19" t="n">
        <v>364561.31</v>
      </c>
      <c r="F1201" s="19" t="n">
        <v>114204.71</v>
      </c>
      <c r="G1201" s="20" t="n">
        <v>0.313266</v>
      </c>
      <c r="H1201" t="inlineStr">
        <is>
          <t>B</t>
        </is>
      </c>
      <c r="I1201" t="inlineStr">
        <is>
          <t>Medio</t>
        </is>
      </c>
      <c r="J1201" s="17" t="inlineStr">
        <is>
          <t>B-Medio</t>
        </is>
      </c>
      <c r="K1201" t="inlineStr">
        <is>
          <t>MANTENER</t>
        </is>
      </c>
    </row>
    <row r="1202">
      <c r="A1202" t="inlineStr">
        <is>
          <t>20120001</t>
        </is>
      </c>
      <c r="B1202" t="inlineStr">
        <is>
          <t>FACHALETA AMAZONE 02 31X56 CAJA 1.39m2</t>
        </is>
      </c>
      <c r="C1202" t="inlineStr">
        <is>
          <t>SIN CATEGORIA</t>
        </is>
      </c>
      <c r="D1202" s="22" t="n">
        <v>38</v>
      </c>
      <c r="E1202" s="19" t="n">
        <v>363178.55</v>
      </c>
      <c r="F1202" s="19" t="n">
        <v>123114.8</v>
      </c>
      <c r="G1202" s="20" t="n">
        <v>0.338992</v>
      </c>
      <c r="H1202" t="inlineStr">
        <is>
          <t>B</t>
        </is>
      </c>
      <c r="I1202" t="inlineStr">
        <is>
          <t>Medio</t>
        </is>
      </c>
      <c r="J1202" s="17" t="inlineStr">
        <is>
          <t>B-Medio</t>
        </is>
      </c>
      <c r="K1202" t="inlineStr">
        <is>
          <t>MANTENER</t>
        </is>
      </c>
    </row>
    <row r="1203">
      <c r="A1203" t="inlineStr">
        <is>
          <t>143</t>
        </is>
      </c>
      <c r="B1203" t="inlineStr">
        <is>
          <t>bolsita CEMENTO BOLSA 2.5KG</t>
        </is>
      </c>
      <c r="C1203" t="inlineStr">
        <is>
          <t>MORTEROS, CEMENTOS</t>
        </is>
      </c>
      <c r="D1203" s="22" t="n">
        <v>409</v>
      </c>
      <c r="E1203" s="19" t="n">
        <v>361771.65</v>
      </c>
      <c r="F1203" s="19" t="n">
        <v>32727.43</v>
      </c>
      <c r="G1203" s="20" t="n">
        <v>0.090464</v>
      </c>
      <c r="H1203" t="inlineStr">
        <is>
          <t>B</t>
        </is>
      </c>
      <c r="I1203" t="inlineStr">
        <is>
          <t>Bajo</t>
        </is>
      </c>
      <c r="J1203" s="17" t="inlineStr">
        <is>
          <t>B-Bajo</t>
        </is>
      </c>
      <c r="K1203" t="inlineStr">
        <is>
          <t>EVALUAR DESCONTINUAR o subir precio agresivo</t>
        </is>
      </c>
    </row>
    <row r="1204">
      <c r="A1204" t="inlineStr">
        <is>
          <t>111299</t>
        </is>
      </c>
      <c r="B1204" t="inlineStr">
        <is>
          <t>PILETA FREGADERO ACERO INOX 50CM X 50 CM</t>
        </is>
      </c>
      <c r="C1204" t="inlineStr">
        <is>
          <t>GRIFERIA - ACC. BAÑO Y COCINA</t>
        </is>
      </c>
      <c r="D1204" s="22" t="n">
        <v>28</v>
      </c>
      <c r="E1204" s="19" t="n">
        <v>360995.23</v>
      </c>
      <c r="F1204" s="19" t="n">
        <v>108004.43</v>
      </c>
      <c r="G1204" s="20" t="n">
        <v>0.299185</v>
      </c>
      <c r="H1204" t="inlineStr">
        <is>
          <t>B</t>
        </is>
      </c>
      <c r="I1204" t="inlineStr">
        <is>
          <t>Bajo</t>
        </is>
      </c>
      <c r="J1204" s="17" t="inlineStr">
        <is>
          <t>B-Bajo</t>
        </is>
      </c>
      <c r="K1204" t="inlineStr">
        <is>
          <t>EVALUAR DESCONTINUAR o subir precio agresivo</t>
        </is>
      </c>
    </row>
    <row r="1205">
      <c r="A1205" t="inlineStr">
        <is>
          <t>PINT-PA-0016</t>
        </is>
      </c>
      <c r="B1205" t="inlineStr">
        <is>
          <t>LANCO MAXIMA SATIN DEEP GALON MA763-4</t>
        </is>
      </c>
      <c r="C1205" t="inlineStr">
        <is>
          <t>PINTURA ACRILICA</t>
        </is>
      </c>
      <c r="D1205" s="22" t="n">
        <v>23</v>
      </c>
      <c r="E1205" s="19" t="n">
        <v>360132.74</v>
      </c>
      <c r="F1205" s="19" t="n">
        <v>182814.74</v>
      </c>
      <c r="G1205" s="20" t="n">
        <v>0.507632</v>
      </c>
      <c r="H1205" t="inlineStr">
        <is>
          <t>B</t>
        </is>
      </c>
      <c r="I1205" t="inlineStr">
        <is>
          <t>Alto</t>
        </is>
      </c>
      <c r="J1205" s="17" t="inlineStr">
        <is>
          <t>B-Alto</t>
        </is>
      </c>
      <c r="K1205" t="inlineStr">
        <is>
          <t>NICHO RENTABLE — empujar contenido / boletín</t>
        </is>
      </c>
    </row>
    <row r="1206">
      <c r="A1206" t="inlineStr">
        <is>
          <t>72675</t>
        </is>
      </c>
      <c r="B1206" t="inlineStr">
        <is>
          <t>LLAVIN PICO LORA YALE DER C/R</t>
        </is>
      </c>
      <c r="C1206" t="inlineStr">
        <is>
          <t>FERRETERIA GENERAL</t>
        </is>
      </c>
      <c r="D1206" s="22" t="n">
        <v>15</v>
      </c>
      <c r="E1206" s="19" t="n">
        <v>359860.87</v>
      </c>
      <c r="F1206" s="19" t="n">
        <v>82280.87</v>
      </c>
      <c r="G1206" s="20" t="n">
        <v>0.228646</v>
      </c>
      <c r="H1206" t="inlineStr">
        <is>
          <t>B</t>
        </is>
      </c>
      <c r="I1206" t="inlineStr">
        <is>
          <t>Bajo</t>
        </is>
      </c>
      <c r="J1206" s="17" t="inlineStr">
        <is>
          <t>B-Bajo</t>
        </is>
      </c>
      <c r="K1206" t="inlineStr">
        <is>
          <t>EVALUAR DESCONTINUAR o subir precio agresivo</t>
        </is>
      </c>
    </row>
    <row r="1207">
      <c r="A1207" t="inlineStr">
        <is>
          <t>PINT-IM-0015</t>
        </is>
      </c>
      <c r="B1207" t="inlineStr">
        <is>
          <t>LANCO SEAL COAT ACCENT MATE GALON SC448-4</t>
        </is>
      </c>
      <c r="C1207" t="inlineStr">
        <is>
          <t>IMPERMEABILIZANTES</t>
        </is>
      </c>
      <c r="D1207" s="22" t="n">
        <v>24</v>
      </c>
      <c r="E1207" s="19" t="n">
        <v>359825.43</v>
      </c>
      <c r="F1207" s="19" t="n">
        <v>221350.43</v>
      </c>
      <c r="G1207" s="20" t="n">
        <v>0.6151610000000001</v>
      </c>
      <c r="H1207" t="inlineStr">
        <is>
          <t>B</t>
        </is>
      </c>
      <c r="I1207" t="inlineStr">
        <is>
          <t>Alto</t>
        </is>
      </c>
      <c r="J1207" s="17" t="inlineStr">
        <is>
          <t>B-Alto</t>
        </is>
      </c>
      <c r="K1207" t="inlineStr">
        <is>
          <t>NICHO RENTABLE — empujar contenido / boletín</t>
        </is>
      </c>
    </row>
    <row r="1208">
      <c r="A1208" t="inlineStr">
        <is>
          <t>9166</t>
        </is>
      </c>
      <c r="B1208" t="inlineStr">
        <is>
          <t>METRO TUBO PVC 1/2</t>
        </is>
      </c>
      <c r="C1208" t="inlineStr">
        <is>
          <t>TUBERIA PVC, CANOAS Y ACCESORIOS</t>
        </is>
      </c>
      <c r="D1208" s="22" t="n">
        <v>408</v>
      </c>
      <c r="E1208" s="19" t="n">
        <v>359562.83</v>
      </c>
      <c r="F1208" s="19" t="n">
        <v>33162.83</v>
      </c>
      <c r="G1208" s="20" t="n">
        <v>0.09223100000000001</v>
      </c>
      <c r="H1208" t="inlineStr">
        <is>
          <t>B</t>
        </is>
      </c>
      <c r="I1208" t="inlineStr">
        <is>
          <t>Bajo</t>
        </is>
      </c>
      <c r="J1208" s="17" t="inlineStr">
        <is>
          <t>B-Bajo</t>
        </is>
      </c>
      <c r="K1208" t="inlineStr">
        <is>
          <t>EVALUAR DESCONTINUAR o subir precio agresivo</t>
        </is>
      </c>
    </row>
    <row r="1209">
      <c r="A1209" t="inlineStr">
        <is>
          <t>255</t>
        </is>
      </c>
      <c r="B1209" t="inlineStr">
        <is>
          <t>PINO 2X4 3.20MTS</t>
        </is>
      </c>
      <c r="C1209" t="inlineStr">
        <is>
          <t>PINO</t>
        </is>
      </c>
      <c r="D1209" s="22" t="n">
        <v>60</v>
      </c>
      <c r="E1209" s="19" t="n">
        <v>358738.17</v>
      </c>
      <c r="F1209" s="19" t="n">
        <v>110084.18</v>
      </c>
      <c r="G1209" s="20" t="n">
        <v>0.306865</v>
      </c>
      <c r="H1209" t="inlineStr">
        <is>
          <t>B</t>
        </is>
      </c>
      <c r="I1209" t="inlineStr">
        <is>
          <t>Medio</t>
        </is>
      </c>
      <c r="J1209" s="17" t="inlineStr">
        <is>
          <t>B-Medio</t>
        </is>
      </c>
      <c r="K1209" t="inlineStr">
        <is>
          <t>MANTENER</t>
        </is>
      </c>
    </row>
    <row r="1210">
      <c r="A1210" t="inlineStr">
        <is>
          <t>351100300992358</t>
        </is>
      </c>
      <c r="B1210" t="inlineStr">
        <is>
          <t>EXTRACTOR DE BAÑO 15CM VT-21675</t>
        </is>
      </c>
      <c r="C1210" t="inlineStr">
        <is>
          <t>IMPORTACION GRIFERIA</t>
        </is>
      </c>
      <c r="D1210" s="22" t="n">
        <v>31</v>
      </c>
      <c r="E1210" s="19" t="n">
        <v>357825.74</v>
      </c>
      <c r="F1210" s="19" t="n">
        <v>178391.93</v>
      </c>
      <c r="G1210" s="20" t="n">
        <v>0.498544</v>
      </c>
      <c r="H1210" t="inlineStr">
        <is>
          <t>B</t>
        </is>
      </c>
      <c r="I1210" t="inlineStr">
        <is>
          <t>Alto</t>
        </is>
      </c>
      <c r="J1210" s="17" t="inlineStr">
        <is>
          <t>B-Alto</t>
        </is>
      </c>
      <c r="K1210" t="inlineStr">
        <is>
          <t>NICHO RENTABLE — empujar contenido / boletín</t>
        </is>
      </c>
    </row>
    <row r="1211">
      <c r="A1211" t="inlineStr">
        <is>
          <t>351100300990637</t>
        </is>
      </c>
      <c r="B1211" t="inlineStr">
        <is>
          <t>LASTRE VAGONETA 12M</t>
        </is>
      </c>
      <c r="C1211" t="inlineStr">
        <is>
          <t>AGREGADOS</t>
        </is>
      </c>
      <c r="D1211" s="22" t="n">
        <v>2</v>
      </c>
      <c r="E1211" s="19" t="n">
        <v>357407.07</v>
      </c>
      <c r="F1211" s="19" t="n">
        <v>49442.47</v>
      </c>
      <c r="G1211" s="20" t="n">
        <v>0.138337</v>
      </c>
      <c r="H1211" t="inlineStr">
        <is>
          <t>B</t>
        </is>
      </c>
      <c r="I1211" t="inlineStr">
        <is>
          <t>Bajo</t>
        </is>
      </c>
      <c r="J1211" s="17" t="inlineStr">
        <is>
          <t>B-Bajo</t>
        </is>
      </c>
      <c r="K1211" t="inlineStr">
        <is>
          <t>EVALUAR DESCONTINUAR o subir precio agresivo</t>
        </is>
      </c>
    </row>
    <row r="1212">
      <c r="A1212" t="inlineStr">
        <is>
          <t>990138</t>
        </is>
      </c>
      <c r="B1212" t="inlineStr">
        <is>
          <t>GATO LLAVIN PICO LORA DURALOCK 777 IZQUIERDO/DERECHO 2 EN 1</t>
        </is>
      </c>
      <c r="C1212" t="inlineStr">
        <is>
          <t>FERRETERIA GENERAL</t>
        </is>
      </c>
      <c r="D1212" s="22" t="n">
        <v>22</v>
      </c>
      <c r="E1212" s="19" t="n">
        <v>357175</v>
      </c>
      <c r="F1212" s="19" t="n">
        <v>95170</v>
      </c>
      <c r="G1212" s="20" t="n">
        <v>0.266452</v>
      </c>
      <c r="H1212" t="inlineStr">
        <is>
          <t>B</t>
        </is>
      </c>
      <c r="I1212" t="inlineStr">
        <is>
          <t>Bajo</t>
        </is>
      </c>
      <c r="J1212" s="17" t="inlineStr">
        <is>
          <t>B-Bajo</t>
        </is>
      </c>
      <c r="K1212" t="inlineStr">
        <is>
          <t>EVALUAR DESCONTINUAR o subir precio agresivo</t>
        </is>
      </c>
    </row>
    <row r="1213">
      <c r="A1213" t="inlineStr">
        <is>
          <t>351100300992565</t>
        </is>
      </c>
      <c r="B1213" t="inlineStr">
        <is>
          <t>LLAVE LAVATORIO ALTA TIPO BOWL NEGRA MANIJA PALETA 30CM A-2601B AQF</t>
        </is>
      </c>
      <c r="C1213" t="inlineStr">
        <is>
          <t>GRIFERIA - ACC. BAÑO Y COCINA</t>
        </is>
      </c>
      <c r="D1213" s="22" t="n">
        <v>30</v>
      </c>
      <c r="E1213" s="19" t="n">
        <v>356436.95</v>
      </c>
      <c r="F1213" s="19" t="n">
        <v>178193.75</v>
      </c>
      <c r="G1213" s="20" t="n">
        <v>0.499931</v>
      </c>
      <c r="H1213" t="inlineStr">
        <is>
          <t>B</t>
        </is>
      </c>
      <c r="I1213" t="inlineStr">
        <is>
          <t>Alto</t>
        </is>
      </c>
      <c r="J1213" s="17" t="inlineStr">
        <is>
          <t>B-Alto</t>
        </is>
      </c>
      <c r="K1213" t="inlineStr">
        <is>
          <t>NICHO RENTABLE — empujar contenido / boletín</t>
        </is>
      </c>
    </row>
    <row r="1214">
      <c r="A1214" t="inlineStr">
        <is>
          <t>351100300991325</t>
        </is>
      </c>
      <c r="B1214" t="inlineStr">
        <is>
          <t>CINTA MALLA 4  ANCHA GRANDE 100MMX75MTS GRANDE</t>
        </is>
      </c>
      <c r="C1214" t="inlineStr">
        <is>
          <t>FERRETERIA GENERAL</t>
        </is>
      </c>
      <c r="D1214" s="22" t="n">
        <v>127</v>
      </c>
      <c r="E1214" s="19" t="n">
        <v>356383.6</v>
      </c>
      <c r="F1214" s="19" t="n">
        <v>119275.5</v>
      </c>
      <c r="G1214" s="20" t="n">
        <v>0.334683</v>
      </c>
      <c r="H1214" t="inlineStr">
        <is>
          <t>B</t>
        </is>
      </c>
      <c r="I1214" t="inlineStr">
        <is>
          <t>Medio</t>
        </is>
      </c>
      <c r="J1214" s="17" t="inlineStr">
        <is>
          <t>B-Medio</t>
        </is>
      </c>
      <c r="K1214" t="inlineStr">
        <is>
          <t>MANTENER</t>
        </is>
      </c>
    </row>
    <row r="1215">
      <c r="A1215" t="inlineStr">
        <is>
          <t>5119</t>
        </is>
      </c>
      <c r="B1215" t="inlineStr">
        <is>
          <t>LAMINA DIFUSORA CUADRICULADA VENTILACION</t>
        </is>
      </c>
      <c r="C1215" t="inlineStr">
        <is>
          <t>LAMINAS Y PERFILERIA LIVIANA</t>
        </is>
      </c>
      <c r="D1215" s="22" t="n">
        <v>32</v>
      </c>
      <c r="E1215" s="19" t="n">
        <v>355615.01</v>
      </c>
      <c r="F1215" s="19" t="n">
        <v>99784.69</v>
      </c>
      <c r="G1215" s="20" t="n">
        <v>0.280598</v>
      </c>
      <c r="H1215" t="inlineStr">
        <is>
          <t>B</t>
        </is>
      </c>
      <c r="I1215" t="inlineStr">
        <is>
          <t>Bajo</t>
        </is>
      </c>
      <c r="J1215" s="17" t="inlineStr">
        <is>
          <t>B-Bajo</t>
        </is>
      </c>
      <c r="K1215" t="inlineStr">
        <is>
          <t>EVALUAR DESCONTINUAR o subir precio agresivo</t>
        </is>
      </c>
    </row>
    <row r="1216">
      <c r="A1216" t="inlineStr">
        <is>
          <t>351100300992636</t>
        </is>
      </c>
      <c r="B1216" t="inlineStr">
        <is>
          <t>2DA LAMINA PVC - BAMBU IMITACION PIEDRA NATURAL</t>
        </is>
      </c>
      <c r="C1216" t="inlineStr">
        <is>
          <t>MATERIAL SEGUNDA</t>
        </is>
      </c>
      <c r="D1216" s="22" t="n">
        <v>49</v>
      </c>
      <c r="E1216" s="19" t="n">
        <v>353982.28</v>
      </c>
      <c r="F1216" s="19" t="n">
        <v>-234017.72</v>
      </c>
      <c r="G1216" s="20" t="n">
        <v>-0.6611</v>
      </c>
      <c r="H1216" t="inlineStr">
        <is>
          <t>B</t>
        </is>
      </c>
      <c r="I1216" t="inlineStr">
        <is>
          <t>Bajo</t>
        </is>
      </c>
      <c r="J1216" s="17" t="inlineStr">
        <is>
          <t>B-Bajo</t>
        </is>
      </c>
      <c r="K1216" t="inlineStr">
        <is>
          <t>EVALUAR DESCONTINUAR o subir precio agresivo</t>
        </is>
      </c>
    </row>
    <row r="1217">
      <c r="A1217" t="inlineStr">
        <is>
          <t>11185</t>
        </is>
      </c>
      <c r="B1217" t="inlineStr">
        <is>
          <t>CACHERA FREGADERO CLASSIC 036CSVC PRICE PFISTER</t>
        </is>
      </c>
      <c r="C1217" t="inlineStr">
        <is>
          <t>GRIFERIA - ACC. BAÑO Y COCINA</t>
        </is>
      </c>
      <c r="D1217" s="22" t="n">
        <v>15</v>
      </c>
      <c r="E1217" s="19" t="n">
        <v>352200.3</v>
      </c>
      <c r="F1217" s="19" t="n">
        <v>86655.3</v>
      </c>
      <c r="G1217" s="20" t="n">
        <v>0.24604</v>
      </c>
      <c r="H1217" t="inlineStr">
        <is>
          <t>B</t>
        </is>
      </c>
      <c r="I1217" t="inlineStr">
        <is>
          <t>Bajo</t>
        </is>
      </c>
      <c r="J1217" s="17" t="inlineStr">
        <is>
          <t>B-Bajo</t>
        </is>
      </c>
      <c r="K1217" t="inlineStr">
        <is>
          <t>EVALUAR DESCONTINUAR o subir precio agresivo</t>
        </is>
      </c>
    </row>
    <row r="1218">
      <c r="A1218" t="inlineStr">
        <is>
          <t>4010</t>
        </is>
      </c>
      <c r="B1218" t="inlineStr">
        <is>
          <t>TOTAL SIERRA PATIN CIRCULAR 1600W UTS1161856</t>
        </is>
      </c>
      <c r="C1218" t="inlineStr">
        <is>
          <t>FERRETERIA GENERAL</t>
        </is>
      </c>
      <c r="D1218" s="22" t="n">
        <v>8</v>
      </c>
      <c r="E1218" s="19" t="n">
        <v>352140.31</v>
      </c>
      <c r="F1218" s="19" t="n">
        <v>73434.07000000001</v>
      </c>
      <c r="G1218" s="20" t="n">
        <v>0.208536</v>
      </c>
      <c r="H1218" t="inlineStr">
        <is>
          <t>B</t>
        </is>
      </c>
      <c r="I1218" t="inlineStr">
        <is>
          <t>Bajo</t>
        </is>
      </c>
      <c r="J1218" s="17" t="inlineStr">
        <is>
          <t>B-Bajo</t>
        </is>
      </c>
      <c r="K1218" t="inlineStr">
        <is>
          <t>EVALUAR DESCONTINUAR o subir precio agresivo</t>
        </is>
      </c>
    </row>
    <row r="1219">
      <c r="A1219" t="inlineStr">
        <is>
          <t>25897</t>
        </is>
      </c>
      <c r="B1219" t="inlineStr">
        <is>
          <t>TOTAL MOTOGUADAÑA TP5524411</t>
        </is>
      </c>
      <c r="C1219" t="inlineStr">
        <is>
          <t>HERRAMIENTA ELECTRICA</t>
        </is>
      </c>
      <c r="D1219" s="22" t="n">
        <v>4</v>
      </c>
      <c r="E1219" s="19" t="n">
        <v>351832.61</v>
      </c>
      <c r="F1219" s="19" t="n">
        <v>77044.85000000001</v>
      </c>
      <c r="G1219" s="20" t="n">
        <v>0.218982</v>
      </c>
      <c r="H1219" t="inlineStr">
        <is>
          <t>B</t>
        </is>
      </c>
      <c r="I1219" t="inlineStr">
        <is>
          <t>Bajo</t>
        </is>
      </c>
      <c r="J1219" s="17" t="inlineStr">
        <is>
          <t>B-Bajo</t>
        </is>
      </c>
      <c r="K1219" t="inlineStr">
        <is>
          <t>EVALUAR DESCONTINUAR o subir precio agresivo</t>
        </is>
      </c>
    </row>
    <row r="1220">
      <c r="A1220" t="inlineStr">
        <is>
          <t>60100033</t>
        </is>
      </c>
      <c r="B1220" t="inlineStr">
        <is>
          <t>LAMPARA LED OJO BUEY BORDE BLANCO 500LM 7W 100-240V WELLMAX 2100319</t>
        </is>
      </c>
      <c r="C1220" t="inlineStr">
        <is>
          <t>BOMBILLOS Y LAMPARAS</t>
        </is>
      </c>
      <c r="D1220" s="22" t="n">
        <v>225</v>
      </c>
      <c r="E1220" s="19" t="n">
        <v>351597.71</v>
      </c>
      <c r="F1220" s="19" t="n">
        <v>183517.01</v>
      </c>
      <c r="G1220" s="20" t="n">
        <v>0.521952</v>
      </c>
      <c r="H1220" t="inlineStr">
        <is>
          <t>B</t>
        </is>
      </c>
      <c r="I1220" t="inlineStr">
        <is>
          <t>Alto</t>
        </is>
      </c>
      <c r="J1220" s="17" t="inlineStr">
        <is>
          <t>B-Alto</t>
        </is>
      </c>
      <c r="K1220" t="inlineStr">
        <is>
          <t>NICHO RENTABLE — empujar contenido / boletín</t>
        </is>
      </c>
    </row>
    <row r="1221">
      <c r="A1221" t="inlineStr">
        <is>
          <t>3992691</t>
        </is>
      </c>
      <c r="B1221" t="inlineStr">
        <is>
          <t>DYLLU MAQUINA CORTAR CERAMICA 120CM TDTTR1512 TRABAJO INTERMEDIO</t>
        </is>
      </c>
      <c r="C1221" t="inlineStr">
        <is>
          <t>HERRAMIENTAS MANUALES</t>
        </is>
      </c>
      <c r="D1221" s="22" t="n">
        <v>9</v>
      </c>
      <c r="E1221" s="19" t="n">
        <v>351341.59</v>
      </c>
      <c r="F1221" s="19" t="n">
        <v>36341.59</v>
      </c>
      <c r="G1221" s="20" t="n">
        <v>0.103437</v>
      </c>
      <c r="H1221" t="inlineStr">
        <is>
          <t>B</t>
        </is>
      </c>
      <c r="I1221" t="inlineStr">
        <is>
          <t>Bajo</t>
        </is>
      </c>
      <c r="J1221" s="17" t="inlineStr">
        <is>
          <t>B-Bajo</t>
        </is>
      </c>
      <c r="K1221" t="inlineStr">
        <is>
          <t>EVALUAR DESCONTINUAR o subir precio agresivo</t>
        </is>
      </c>
    </row>
    <row r="1222">
      <c r="A1222" t="inlineStr">
        <is>
          <t>351100300990039</t>
        </is>
      </c>
      <c r="B1222" t="inlineStr">
        <is>
          <t xml:space="preserve">TRACK 1-5/8 </t>
        </is>
      </c>
      <c r="C1222" t="inlineStr">
        <is>
          <t>LAMINAS Y PERFILERIA LIVIANA</t>
        </is>
      </c>
      <c r="D1222" s="22" t="n">
        <v>573</v>
      </c>
      <c r="E1222" s="19" t="n">
        <v>351277.1</v>
      </c>
      <c r="F1222" s="19" t="n">
        <v>106002.03</v>
      </c>
      <c r="G1222" s="20" t="n">
        <v>0.301762</v>
      </c>
      <c r="H1222" t="inlineStr">
        <is>
          <t>B</t>
        </is>
      </c>
      <c r="I1222" t="inlineStr">
        <is>
          <t>Medio</t>
        </is>
      </c>
      <c r="J1222" s="17" t="inlineStr">
        <is>
          <t>B-Medio</t>
        </is>
      </c>
      <c r="K1222" t="inlineStr">
        <is>
          <t>MANTENER</t>
        </is>
      </c>
    </row>
    <row r="1223">
      <c r="A1223" t="inlineStr">
        <is>
          <t>351100300992345</t>
        </is>
      </c>
      <c r="B1223" t="inlineStr">
        <is>
          <t>DESAGUE LAVATORIO PUSH METALICO CON SIFON FLEXIBLE 70CM AQP-23368</t>
        </is>
      </c>
      <c r="C1223" t="inlineStr">
        <is>
          <t>IMPORTACION GRIFERIA</t>
        </is>
      </c>
      <c r="D1223" s="22" t="n">
        <v>88</v>
      </c>
      <c r="E1223" s="19" t="n">
        <v>351092.48</v>
      </c>
      <c r="F1223" s="19" t="n">
        <v>227611.15</v>
      </c>
      <c r="G1223" s="20" t="n">
        <v>0.648294</v>
      </c>
      <c r="H1223" t="inlineStr">
        <is>
          <t>B</t>
        </is>
      </c>
      <c r="I1223" t="inlineStr">
        <is>
          <t>Alto</t>
        </is>
      </c>
      <c r="J1223" s="17" t="inlineStr">
        <is>
          <t>B-Alto</t>
        </is>
      </c>
      <c r="K1223" t="inlineStr">
        <is>
          <t>NICHO RENTABLE — empujar contenido / boletín</t>
        </is>
      </c>
    </row>
    <row r="1224">
      <c r="A1224" t="inlineStr">
        <is>
          <t>PINT-AN-0017</t>
        </is>
      </c>
      <c r="B1224" t="inlineStr">
        <is>
          <t>LANCO ANTICORROSIVO BASE MINIO ROJO 1/4 VA971-5</t>
        </is>
      </c>
      <c r="C1224" t="inlineStr">
        <is>
          <t>ANTICORROSIVOS Y BASE ACEITE</t>
        </is>
      </c>
      <c r="D1224" s="22" t="n">
        <v>74</v>
      </c>
      <c r="E1224" s="19" t="n">
        <v>349834.98</v>
      </c>
      <c r="F1224" s="19" t="n">
        <v>97072.98</v>
      </c>
      <c r="G1224" s="20" t="n">
        <v>0.277482</v>
      </c>
      <c r="H1224" t="inlineStr">
        <is>
          <t>B</t>
        </is>
      </c>
      <c r="I1224" t="inlineStr">
        <is>
          <t>Bajo</t>
        </is>
      </c>
      <c r="J1224" s="17" t="inlineStr">
        <is>
          <t>B-Bajo</t>
        </is>
      </c>
      <c r="K1224" t="inlineStr">
        <is>
          <t>EVALUAR DESCONTINUAR o subir precio agresivo</t>
        </is>
      </c>
    </row>
    <row r="1225">
      <c r="A1225" t="inlineStr">
        <is>
          <t>111269</t>
        </is>
      </c>
      <c r="B1225" t="inlineStr">
        <is>
          <t>FREGADERO ACERO INOX 1 TANQUE 2 BATEAS  1.50M PARCHE/MUEBLE</t>
        </is>
      </c>
      <c r="C1225" t="inlineStr">
        <is>
          <t>GRIFERIA - ACC. BAÑO Y COCINA</t>
        </is>
      </c>
      <c r="D1225" s="22" t="n">
        <v>14</v>
      </c>
      <c r="E1225" s="19" t="n">
        <v>349804.52</v>
      </c>
      <c r="F1225" s="19" t="n">
        <v>117785.79</v>
      </c>
      <c r="G1225" s="20" t="n">
        <v>0.336719</v>
      </c>
      <c r="H1225" t="inlineStr">
        <is>
          <t>B</t>
        </is>
      </c>
      <c r="I1225" t="inlineStr">
        <is>
          <t>Medio</t>
        </is>
      </c>
      <c r="J1225" s="17" t="inlineStr">
        <is>
          <t>B-Medio</t>
        </is>
      </c>
      <c r="K1225" t="inlineStr">
        <is>
          <t>MANTENER</t>
        </is>
      </c>
    </row>
    <row r="1226">
      <c r="A1226" t="inlineStr">
        <is>
          <t>10160019</t>
        </is>
      </c>
      <c r="B1226" t="inlineStr">
        <is>
          <t>TUBO IND. RECTANGULAR 1X2 1.20MM NEGRO</t>
        </is>
      </c>
      <c r="C1226" t="inlineStr">
        <is>
          <t>TUBERIA INDUSTRIAL</t>
        </is>
      </c>
      <c r="D1226" s="22" t="n">
        <v>69</v>
      </c>
      <c r="E1226" s="19" t="n">
        <v>349779.4</v>
      </c>
      <c r="F1226" s="19" t="n">
        <v>61759.6</v>
      </c>
      <c r="G1226" s="20" t="n">
        <v>0.176567</v>
      </c>
      <c r="H1226" t="inlineStr">
        <is>
          <t>B</t>
        </is>
      </c>
      <c r="I1226" t="inlineStr">
        <is>
          <t>Bajo</t>
        </is>
      </c>
      <c r="J1226" s="17" t="inlineStr">
        <is>
          <t>B-Bajo</t>
        </is>
      </c>
      <c r="K1226" t="inlineStr">
        <is>
          <t>EVALUAR DESCONTINUAR o subir precio agresivo</t>
        </is>
      </c>
    </row>
    <row r="1227">
      <c r="A1227" t="inlineStr">
        <is>
          <t>PINT-PA-0054</t>
        </is>
      </c>
      <c r="B1227" t="inlineStr">
        <is>
          <t>LANCO SUPER COAT TINT MATE CUBETA SC689-2</t>
        </is>
      </c>
      <c r="C1227" t="inlineStr">
        <is>
          <t>PINTURA ACRILICA</t>
        </is>
      </c>
      <c r="D1227" s="22" t="n">
        <v>6</v>
      </c>
      <c r="E1227" s="19" t="n">
        <v>349557.52</v>
      </c>
      <c r="F1227" s="19" t="n">
        <v>161187.52</v>
      </c>
      <c r="G1227" s="20" t="n">
        <v>0.461119</v>
      </c>
      <c r="H1227" t="inlineStr">
        <is>
          <t>B</t>
        </is>
      </c>
      <c r="I1227" t="inlineStr">
        <is>
          <t>Alto</t>
        </is>
      </c>
      <c r="J1227" s="17" t="inlineStr">
        <is>
          <t>B-Alto</t>
        </is>
      </c>
      <c r="K1227" t="inlineStr">
        <is>
          <t>NICHO RENTABLE — empujar contenido / boletín</t>
        </is>
      </c>
    </row>
    <row r="1228">
      <c r="A1228" t="inlineStr">
        <is>
          <t>351100300992098</t>
        </is>
      </c>
      <c r="B1228" t="inlineStr">
        <is>
          <t>TOTAL COMBO 2PC PISTOLA IMPACTO 300NM + LINTERNA + CUBOS + PUNTAS 20V UTOSLI231004</t>
        </is>
      </c>
      <c r="C1228" t="inlineStr">
        <is>
          <t>SIN CATEGORIA</t>
        </is>
      </c>
      <c r="D1228" s="22" t="n">
        <v>6</v>
      </c>
      <c r="E1228" s="19" t="n">
        <v>349109.23</v>
      </c>
      <c r="F1228" s="19" t="n">
        <v>91146.75</v>
      </c>
      <c r="G1228" s="20" t="n">
        <v>0.261084</v>
      </c>
      <c r="H1228" t="inlineStr">
        <is>
          <t>B</t>
        </is>
      </c>
      <c r="I1228" t="inlineStr">
        <is>
          <t>Bajo</t>
        </is>
      </c>
      <c r="J1228" s="17" t="inlineStr">
        <is>
          <t>B-Bajo</t>
        </is>
      </c>
      <c r="K1228" t="inlineStr">
        <is>
          <t>EVALUAR DESCONTINUAR o subir precio agresivo</t>
        </is>
      </c>
    </row>
    <row r="1229">
      <c r="A1229" t="inlineStr">
        <is>
          <t>168</t>
        </is>
      </c>
      <c r="B1229" t="inlineStr">
        <is>
          <t>CAJA DE REGISTRO CONCRETO</t>
        </is>
      </c>
      <c r="C1229" t="inlineStr">
        <is>
          <t>BLOQUES, VARILLAS, MALLAS</t>
        </is>
      </c>
      <c r="D1229" s="22" t="n">
        <v>66</v>
      </c>
      <c r="E1229" s="19" t="n">
        <v>348787.06</v>
      </c>
      <c r="F1229" s="19" t="n">
        <v>97637.25999999999</v>
      </c>
      <c r="G1229" s="20" t="n">
        <v>0.279934</v>
      </c>
      <c r="H1229" t="inlineStr">
        <is>
          <t>B</t>
        </is>
      </c>
      <c r="I1229" t="inlineStr">
        <is>
          <t>Bajo</t>
        </is>
      </c>
      <c r="J1229" s="17" t="inlineStr">
        <is>
          <t>B-Bajo</t>
        </is>
      </c>
      <c r="K1229" t="inlineStr">
        <is>
          <t>EVALUAR DESCONTINUAR o subir precio agresivo</t>
        </is>
      </c>
    </row>
    <row r="1230">
      <c r="A1230" t="inlineStr">
        <is>
          <t>351100300992326</t>
        </is>
      </c>
      <c r="B1230" t="inlineStr">
        <is>
          <t xml:space="preserve">LAVATORIO TIPO BOWL NEGRO DETALLES DORADOS OVALADO  FF-9040BG </t>
        </is>
      </c>
      <c r="C1230" t="inlineStr">
        <is>
          <t>IMPORTACION LOZA</t>
        </is>
      </c>
      <c r="D1230" s="22" t="n">
        <v>10</v>
      </c>
      <c r="E1230" s="19" t="n">
        <v>346159.47</v>
      </c>
      <c r="F1230" s="19" t="n">
        <v>184898.55</v>
      </c>
      <c r="G1230" s="20" t="n">
        <v>0.5341429999999999</v>
      </c>
      <c r="H1230" t="inlineStr">
        <is>
          <t>B</t>
        </is>
      </c>
      <c r="I1230" t="inlineStr">
        <is>
          <t>Alto</t>
        </is>
      </c>
      <c r="J1230" s="17" t="inlineStr">
        <is>
          <t>B-Alto</t>
        </is>
      </c>
      <c r="K1230" t="inlineStr">
        <is>
          <t>NICHO RENTABLE — empujar contenido / boletín</t>
        </is>
      </c>
    </row>
    <row r="1231">
      <c r="A1231" t="inlineStr">
        <is>
          <t>9189</t>
        </is>
      </c>
      <c r="B1231" t="inlineStr">
        <is>
          <t>METRO TUBO PVC 4</t>
        </is>
      </c>
      <c r="C1231" t="inlineStr">
        <is>
          <t>TUBERIA PVC, CANOAS Y ACCESORIOS</t>
        </is>
      </c>
      <c r="D1231" s="22" t="n">
        <v>113</v>
      </c>
      <c r="E1231" s="19" t="n">
        <v>346055.53</v>
      </c>
      <c r="F1231" s="19" t="n">
        <v>120055.53</v>
      </c>
      <c r="G1231" s="20" t="n">
        <v>0.346926</v>
      </c>
      <c r="H1231" t="inlineStr">
        <is>
          <t>B</t>
        </is>
      </c>
      <c r="I1231" t="inlineStr">
        <is>
          <t>Medio</t>
        </is>
      </c>
      <c r="J1231" s="17" t="inlineStr">
        <is>
          <t>B-Medio</t>
        </is>
      </c>
      <c r="K1231" t="inlineStr">
        <is>
          <t>MANTENER</t>
        </is>
      </c>
    </row>
    <row r="1232">
      <c r="A1232" t="inlineStr">
        <is>
          <t>351100300992912</t>
        </is>
      </c>
      <c r="B1232" t="inlineStr">
        <is>
          <t>CORNISA PVC FLAT OMEGA CIELOS Y PAREDES  2.90M 2106</t>
        </is>
      </c>
      <c r="C1232" t="inlineStr">
        <is>
          <t>PANEL ACANALADO INTERIOR</t>
        </is>
      </c>
      <c r="D1232" s="22" t="n">
        <v>118</v>
      </c>
      <c r="E1232" s="19" t="n">
        <v>345837.15</v>
      </c>
      <c r="F1232" s="19" t="n">
        <v>292737.15</v>
      </c>
      <c r="G1232" s="20" t="n">
        <v>0.84646</v>
      </c>
      <c r="H1232" t="inlineStr">
        <is>
          <t>B</t>
        </is>
      </c>
      <c r="I1232" t="inlineStr">
        <is>
          <t>Alto</t>
        </is>
      </c>
      <c r="J1232" s="17" t="inlineStr">
        <is>
          <t>B-Alto</t>
        </is>
      </c>
      <c r="K1232" t="inlineStr">
        <is>
          <t>NICHO RENTABLE — empujar contenido / boletín</t>
        </is>
      </c>
    </row>
    <row r="1233">
      <c r="A1233" t="inlineStr">
        <is>
          <t>351100300992227</t>
        </is>
      </c>
      <c r="B1233" t="inlineStr">
        <is>
          <t>JUEGO ACCESORIOS PARA BAÑO 6 PIEZAS CROMO AQP-22926</t>
        </is>
      </c>
      <c r="C1233" t="inlineStr">
        <is>
          <t>IMPORTACION GRIFERIA</t>
        </is>
      </c>
      <c r="D1233" s="22" t="n">
        <v>25</v>
      </c>
      <c r="E1233" s="19" t="n">
        <v>345630.93</v>
      </c>
      <c r="F1233" s="19" t="n">
        <v>122250.72</v>
      </c>
      <c r="G1233" s="20" t="n">
        <v>0.353703</v>
      </c>
      <c r="H1233" t="inlineStr">
        <is>
          <t>B</t>
        </is>
      </c>
      <c r="I1233" t="inlineStr">
        <is>
          <t>Medio</t>
        </is>
      </c>
      <c r="J1233" s="17" t="inlineStr">
        <is>
          <t>B-Medio</t>
        </is>
      </c>
      <c r="K1233" t="inlineStr">
        <is>
          <t>MANTENER</t>
        </is>
      </c>
    </row>
    <row r="1234">
      <c r="A1234" t="inlineStr">
        <is>
          <t>10140048</t>
        </is>
      </c>
      <c r="B1234" t="inlineStr">
        <is>
          <t>TUBO ESTRUCT. CUADRADO 3X3 1.50 - 1.40 CH16 GALVANIZADO</t>
        </is>
      </c>
      <c r="C1234" t="inlineStr">
        <is>
          <t>SIN CATEGORIA</t>
        </is>
      </c>
      <c r="D1234" s="22" t="n">
        <v>32</v>
      </c>
      <c r="E1234" s="19" t="n">
        <v>345362.83</v>
      </c>
      <c r="F1234" s="19" t="n">
        <v>59309.42</v>
      </c>
      <c r="G1234" s="20" t="n">
        <v>0.171731</v>
      </c>
      <c r="H1234" t="inlineStr">
        <is>
          <t>B</t>
        </is>
      </c>
      <c r="I1234" t="inlineStr">
        <is>
          <t>Bajo</t>
        </is>
      </c>
      <c r="J1234" s="17" t="inlineStr">
        <is>
          <t>B-Bajo</t>
        </is>
      </c>
      <c r="K1234" t="inlineStr">
        <is>
          <t>EVALUAR DESCONTINUAR o subir precio agresivo</t>
        </is>
      </c>
    </row>
    <row r="1235">
      <c r="A1235" t="inlineStr">
        <is>
          <t>PINT-IM-0019</t>
        </is>
      </c>
      <c r="B1235" t="inlineStr">
        <is>
          <t>LANCO SEAL COAT DEEP SATIN GALON SC3496-4</t>
        </is>
      </c>
      <c r="C1235" t="inlineStr">
        <is>
          <t>IMPERMEABILIZANTES</t>
        </is>
      </c>
      <c r="D1235" s="22" t="n">
        <v>23</v>
      </c>
      <c r="E1235" s="19" t="n">
        <v>345309.73</v>
      </c>
      <c r="F1235" s="19" t="n">
        <v>181507.73</v>
      </c>
      <c r="G1235" s="20" t="n">
        <v>0.525637</v>
      </c>
      <c r="H1235" t="inlineStr">
        <is>
          <t>B</t>
        </is>
      </c>
      <c r="I1235" t="inlineStr">
        <is>
          <t>Alto</t>
        </is>
      </c>
      <c r="J1235" s="17" t="inlineStr">
        <is>
          <t>B-Alto</t>
        </is>
      </c>
      <c r="K1235" t="inlineStr">
        <is>
          <t>NICHO RENTABLE — empujar contenido / boletín</t>
        </is>
      </c>
    </row>
    <row r="1236">
      <c r="A1236" t="inlineStr">
        <is>
          <t>351100300991285</t>
        </is>
      </c>
      <c r="B1236" t="inlineStr">
        <is>
          <t>PROTECTO HIGH STANDARD LATEX MATE BLANCO CUBETA</t>
        </is>
      </c>
      <c r="C1236" t="inlineStr">
        <is>
          <t>SIN CATEGORIA</t>
        </is>
      </c>
      <c r="D1236" s="22" t="n">
        <v>6</v>
      </c>
      <c r="E1236" s="19" t="n">
        <v>343433.63</v>
      </c>
      <c r="F1236" s="19" t="n">
        <v>109226.53</v>
      </c>
      <c r="G1236" s="20" t="n">
        <v>0.318043</v>
      </c>
      <c r="H1236" t="inlineStr">
        <is>
          <t>B</t>
        </is>
      </c>
      <c r="I1236" t="inlineStr">
        <is>
          <t>Medio</t>
        </is>
      </c>
      <c r="J1236" s="17" t="inlineStr">
        <is>
          <t>B-Medio</t>
        </is>
      </c>
      <c r="K1236" t="inlineStr">
        <is>
          <t>MANTENER</t>
        </is>
      </c>
    </row>
    <row r="1237">
      <c r="A1237" t="inlineStr">
        <is>
          <t>351100300992698</t>
        </is>
      </c>
      <c r="B1237" t="inlineStr">
        <is>
          <t>DJ DESAGUE LAVATORIO LUJOSO PUSH NEGRO MATE INOX</t>
        </is>
      </c>
      <c r="C1237" t="inlineStr">
        <is>
          <t>IMPORTACION GRIFERIA</t>
        </is>
      </c>
      <c r="D1237" s="22" t="n">
        <v>36</v>
      </c>
      <c r="E1237" s="19" t="n">
        <v>342174.16</v>
      </c>
      <c r="F1237" s="19" t="n">
        <v>168977.94</v>
      </c>
      <c r="G1237" s="20" t="n">
        <v>0.493836</v>
      </c>
      <c r="H1237" t="inlineStr">
        <is>
          <t>B</t>
        </is>
      </c>
      <c r="I1237" t="inlineStr">
        <is>
          <t>Alto</t>
        </is>
      </c>
      <c r="J1237" s="17" t="inlineStr">
        <is>
          <t>B-Alto</t>
        </is>
      </c>
      <c r="K1237" t="inlineStr">
        <is>
          <t>NICHO RENTABLE — empujar contenido / boletín</t>
        </is>
      </c>
    </row>
    <row r="1238">
      <c r="A1238" t="inlineStr">
        <is>
          <t>351100300991185</t>
        </is>
      </c>
      <c r="B1238" t="inlineStr">
        <is>
          <t>FANAL CERRADURA LUJO NEGRO MATE  MARSELLA 90490-006 LLAVIN</t>
        </is>
      </c>
      <c r="C1238" t="inlineStr">
        <is>
          <t>FERRETERIA GENERAL</t>
        </is>
      </c>
      <c r="D1238" s="22" t="n">
        <v>14</v>
      </c>
      <c r="E1238" s="19" t="n">
        <v>342009.81</v>
      </c>
      <c r="F1238" s="19" t="n">
        <v>96220.11</v>
      </c>
      <c r="G1238" s="20" t="n">
        <v>0.281337</v>
      </c>
      <c r="H1238" t="inlineStr">
        <is>
          <t>B</t>
        </is>
      </c>
      <c r="I1238" t="inlineStr">
        <is>
          <t>Bajo</t>
        </is>
      </c>
      <c r="J1238" s="17" t="inlineStr">
        <is>
          <t>B-Bajo</t>
        </is>
      </c>
      <c r="K1238" t="inlineStr">
        <is>
          <t>EVALUAR DESCONTINUAR o subir precio agresivo</t>
        </is>
      </c>
    </row>
    <row r="1239">
      <c r="A1239" t="inlineStr">
        <is>
          <t>351100300992637</t>
        </is>
      </c>
      <c r="B1239" t="inlineStr">
        <is>
          <t>BOSCH KIT TALADRO GSB 185 + ESMERILADORA GWS 180 + BATERIAS Y CARGADOR</t>
        </is>
      </c>
      <c r="C1239" t="inlineStr">
        <is>
          <t>SIN CATEGORIA</t>
        </is>
      </c>
      <c r="D1239" s="22" t="n">
        <v>3</v>
      </c>
      <c r="E1239" s="19" t="n">
        <v>341913</v>
      </c>
      <c r="F1239" s="19" t="n">
        <v>54993</v>
      </c>
      <c r="G1239" s="20" t="n">
        <v>0.160839</v>
      </c>
      <c r="H1239" t="inlineStr">
        <is>
          <t>B</t>
        </is>
      </c>
      <c r="I1239" t="inlineStr">
        <is>
          <t>Bajo</t>
        </is>
      </c>
      <c r="J1239" s="17" t="inlineStr">
        <is>
          <t>B-Bajo</t>
        </is>
      </c>
      <c r="K1239" t="inlineStr">
        <is>
          <t>EVALUAR DESCONTINUAR o subir precio agresivo</t>
        </is>
      </c>
    </row>
    <row r="1240">
      <c r="A1240" t="inlineStr">
        <is>
          <t>5136</t>
        </is>
      </c>
      <c r="B1240" t="inlineStr">
        <is>
          <t>MARCO DIFUSORA 61X61</t>
        </is>
      </c>
      <c r="C1240" t="inlineStr">
        <is>
          <t>FERRETERIA GENERAL</t>
        </is>
      </c>
      <c r="D1240" s="22" t="n">
        <v>29</v>
      </c>
      <c r="E1240" s="19" t="n">
        <v>341887.91</v>
      </c>
      <c r="F1240" s="19" t="n">
        <v>84117.91</v>
      </c>
      <c r="G1240" s="20" t="n">
        <v>0.246039</v>
      </c>
      <c r="H1240" t="inlineStr">
        <is>
          <t>B</t>
        </is>
      </c>
      <c r="I1240" t="inlineStr">
        <is>
          <t>Bajo</t>
        </is>
      </c>
      <c r="J1240" s="17" t="inlineStr">
        <is>
          <t>B-Bajo</t>
        </is>
      </c>
      <c r="K1240" t="inlineStr">
        <is>
          <t>EVALUAR DESCONTINUAR o subir precio agresivo</t>
        </is>
      </c>
    </row>
    <row r="1241">
      <c r="A1241" t="inlineStr">
        <is>
          <t>5105</t>
        </is>
      </c>
      <c r="B1241" t="inlineStr">
        <is>
          <t>TORNILLO GYP 1 1/2 PB X 100</t>
        </is>
      </c>
      <c r="C1241" t="inlineStr">
        <is>
          <t>TORNILLERIA</t>
        </is>
      </c>
      <c r="D1241" s="22" t="n">
        <v>643</v>
      </c>
      <c r="E1241" s="19" t="n">
        <v>341873.24</v>
      </c>
      <c r="F1241" s="19" t="n">
        <v>168166.24</v>
      </c>
      <c r="G1241" s="20" t="n">
        <v>0.491896</v>
      </c>
      <c r="H1241" t="inlineStr">
        <is>
          <t>B</t>
        </is>
      </c>
      <c r="I1241" t="inlineStr">
        <is>
          <t>Alto</t>
        </is>
      </c>
      <c r="J1241" s="17" t="inlineStr">
        <is>
          <t>B-Alto</t>
        </is>
      </c>
      <c r="K1241" t="inlineStr">
        <is>
          <t>NICHO RENTABLE — empujar contenido / boletín</t>
        </is>
      </c>
    </row>
    <row r="1242">
      <c r="A1242" t="inlineStr">
        <is>
          <t>73204</t>
        </is>
      </c>
      <c r="B1242" t="inlineStr">
        <is>
          <t>ALAMBRE NAVAJA GALVA 8M</t>
        </is>
      </c>
      <c r="C1242" t="inlineStr">
        <is>
          <t>TUBERIA INDUSTRIAL, HIERROS PLANOS Y CORRUGADOS</t>
        </is>
      </c>
      <c r="D1242" s="22" t="n">
        <v>59</v>
      </c>
      <c r="E1242" s="19" t="n">
        <v>341797.4</v>
      </c>
      <c r="F1242" s="19" t="n">
        <v>108203.87</v>
      </c>
      <c r="G1242" s="20" t="n">
        <v>0.316573</v>
      </c>
      <c r="H1242" t="inlineStr">
        <is>
          <t>B</t>
        </is>
      </c>
      <c r="I1242" t="inlineStr">
        <is>
          <t>Medio</t>
        </is>
      </c>
      <c r="J1242" s="17" t="inlineStr">
        <is>
          <t>B-Medio</t>
        </is>
      </c>
      <c r="K1242" t="inlineStr">
        <is>
          <t>MANTENER</t>
        </is>
      </c>
    </row>
    <row r="1243">
      <c r="A1243" t="inlineStr">
        <is>
          <t>686</t>
        </is>
      </c>
      <c r="B1243" t="inlineStr">
        <is>
          <t>BROCHA 4 MASTER GAM/ BASIC</t>
        </is>
      </c>
      <c r="C1243" t="inlineStr">
        <is>
          <t>FERRETERIA GENERAL</t>
        </is>
      </c>
      <c r="D1243" s="22" t="n">
        <v>132</v>
      </c>
      <c r="E1243" s="19" t="n">
        <v>341760.39</v>
      </c>
      <c r="F1243" s="19" t="n">
        <v>107020.14</v>
      </c>
      <c r="G1243" s="20" t="n">
        <v>0.313144</v>
      </c>
      <c r="H1243" t="inlineStr">
        <is>
          <t>B</t>
        </is>
      </c>
      <c r="I1243" t="inlineStr">
        <is>
          <t>Medio</t>
        </is>
      </c>
      <c r="J1243" s="17" t="inlineStr">
        <is>
          <t>B-Medio</t>
        </is>
      </c>
      <c r="K1243" t="inlineStr">
        <is>
          <t>MANTENER</t>
        </is>
      </c>
    </row>
    <row r="1244">
      <c r="A1244" t="inlineStr">
        <is>
          <t>14100017</t>
        </is>
      </c>
      <c r="B1244" t="inlineStr">
        <is>
          <t>PUERTA CEDRO MEDIA LUNA 90 X 210 CM</t>
        </is>
      </c>
      <c r="C1244" t="inlineStr">
        <is>
          <t>PUERTAS</t>
        </is>
      </c>
      <c r="D1244" s="22" t="n">
        <v>4</v>
      </c>
      <c r="E1244" s="19" t="n">
        <v>341469.03</v>
      </c>
      <c r="F1244" s="19" t="n">
        <v>52619.47</v>
      </c>
      <c r="G1244" s="20" t="n">
        <v>0.154097</v>
      </c>
      <c r="H1244" t="inlineStr">
        <is>
          <t>B</t>
        </is>
      </c>
      <c r="I1244" t="inlineStr">
        <is>
          <t>Bajo</t>
        </is>
      </c>
      <c r="J1244" s="17" t="inlineStr">
        <is>
          <t>B-Bajo</t>
        </is>
      </c>
      <c r="K1244" t="inlineStr">
        <is>
          <t>EVALUAR DESCONTINUAR o subir precio agresivo</t>
        </is>
      </c>
    </row>
    <row r="1245">
      <c r="A1245" t="inlineStr">
        <is>
          <t>351100300992553</t>
        </is>
      </c>
      <c r="B1245" t="inlineStr">
        <is>
          <t>BOSCH TALADRO 1/2 X 750W GSB 13 + 5 BROCAS + ESTUCHE</t>
        </is>
      </c>
      <c r="C1245" t="inlineStr">
        <is>
          <t>TALADROS</t>
        </is>
      </c>
      <c r="D1245" s="22" t="n">
        <v>11</v>
      </c>
      <c r="E1245" s="19" t="n">
        <v>339820</v>
      </c>
      <c r="F1245" s="19" t="n">
        <v>20720</v>
      </c>
      <c r="G1245" s="20" t="n">
        <v>0.060973</v>
      </c>
      <c r="H1245" t="inlineStr">
        <is>
          <t>B</t>
        </is>
      </c>
      <c r="I1245" t="inlineStr">
        <is>
          <t>Bajo</t>
        </is>
      </c>
      <c r="J1245" s="17" t="inlineStr">
        <is>
          <t>B-Bajo</t>
        </is>
      </c>
      <c r="K1245" t="inlineStr">
        <is>
          <t>EVALUAR DESCONTINUAR o subir precio agresivo</t>
        </is>
      </c>
    </row>
    <row r="1246">
      <c r="A1246" t="inlineStr">
        <is>
          <t>351100300991483</t>
        </is>
      </c>
      <c r="B1246" t="inlineStr">
        <is>
          <t>AQUA PLUS LLAVE LAVATORIO MONOCOMANDO BLANCA AQP-22892</t>
        </is>
      </c>
      <c r="C1246" t="inlineStr">
        <is>
          <t>IMPORTACION GRIFERIA</t>
        </is>
      </c>
      <c r="D1246" s="22" t="n">
        <v>26</v>
      </c>
      <c r="E1246" s="19" t="n">
        <v>339507.7</v>
      </c>
      <c r="F1246" s="19" t="n">
        <v>134581.04</v>
      </c>
      <c r="G1246" s="20" t="n">
        <v>0.3964009999999999</v>
      </c>
      <c r="H1246" t="inlineStr">
        <is>
          <t>B</t>
        </is>
      </c>
      <c r="I1246" t="inlineStr">
        <is>
          <t>Medio</t>
        </is>
      </c>
      <c r="J1246" s="17" t="inlineStr">
        <is>
          <t>B-Medio</t>
        </is>
      </c>
      <c r="K1246" t="inlineStr">
        <is>
          <t>MANTENER</t>
        </is>
      </c>
    </row>
    <row r="1247">
      <c r="A1247" t="inlineStr">
        <is>
          <t>351100300991509</t>
        </is>
      </c>
      <c r="B1247" t="inlineStr">
        <is>
          <t>HIGH TACK FIGHT ULTRA AGARRE INICIAL 300ML</t>
        </is>
      </c>
      <c r="C1247" t="inlineStr">
        <is>
          <t>FERRETERIA GENERAL</t>
        </is>
      </c>
      <c r="D1247" s="22" t="n">
        <v>59</v>
      </c>
      <c r="E1247" s="19" t="n">
        <v>339380.53</v>
      </c>
      <c r="F1247" s="19" t="n">
        <v>168280.43</v>
      </c>
      <c r="G1247" s="20" t="n">
        <v>0.495846</v>
      </c>
      <c r="H1247" t="inlineStr">
        <is>
          <t>B</t>
        </is>
      </c>
      <c r="I1247" t="inlineStr">
        <is>
          <t>Alto</t>
        </is>
      </c>
      <c r="J1247" s="17" t="inlineStr">
        <is>
          <t>B-Alto</t>
        </is>
      </c>
      <c r="K1247" t="inlineStr">
        <is>
          <t>NICHO RENTABLE — empujar contenido / boletín</t>
        </is>
      </c>
    </row>
    <row r="1248">
      <c r="A1248" t="inlineStr">
        <is>
          <t>1033</t>
        </is>
      </c>
      <c r="B1248" t="inlineStr">
        <is>
          <t xml:space="preserve">CABLE TSJ 3X14 </t>
        </is>
      </c>
      <c r="C1248" t="inlineStr">
        <is>
          <t>ACCESORIOS ELECTRICOS Y CABLES</t>
        </is>
      </c>
      <c r="D1248" s="22" t="n">
        <v>313</v>
      </c>
      <c r="E1248" s="19" t="n">
        <v>338434.05</v>
      </c>
      <c r="F1248" s="19" t="n">
        <v>91868.28999999999</v>
      </c>
      <c r="G1248" s="20" t="n">
        <v>0.271451</v>
      </c>
      <c r="H1248" t="inlineStr">
        <is>
          <t>B</t>
        </is>
      </c>
      <c r="I1248" t="inlineStr">
        <is>
          <t>Bajo</t>
        </is>
      </c>
      <c r="J1248" s="17" t="inlineStr">
        <is>
          <t>B-Bajo</t>
        </is>
      </c>
      <c r="K1248" t="inlineStr">
        <is>
          <t>EVALUAR DESCONTINUAR o subir precio agresivo</t>
        </is>
      </c>
    </row>
    <row r="1249">
      <c r="A1249" t="inlineStr">
        <is>
          <t>463</t>
        </is>
      </c>
      <c r="B1249" t="inlineStr">
        <is>
          <t>LAMINA HIERRO NEGRO #22 .79MM 1.22 X 2.44</t>
        </is>
      </c>
      <c r="C1249" t="inlineStr">
        <is>
          <t>TUBERIA INDUSTRIAL, HIERROS PLANOS Y CORRUGADOS</t>
        </is>
      </c>
      <c r="D1249" s="22" t="n">
        <v>31</v>
      </c>
      <c r="E1249" s="19" t="n">
        <v>338250.23</v>
      </c>
      <c r="F1249" s="19" t="n">
        <v>64729.46</v>
      </c>
      <c r="G1249" s="20" t="n">
        <v>0.191366</v>
      </c>
      <c r="H1249" t="inlineStr">
        <is>
          <t>B</t>
        </is>
      </c>
      <c r="I1249" t="inlineStr">
        <is>
          <t>Bajo</t>
        </is>
      </c>
      <c r="J1249" s="17" t="inlineStr">
        <is>
          <t>B-Bajo</t>
        </is>
      </c>
      <c r="K1249" t="inlineStr">
        <is>
          <t>EVALUAR DESCONTINUAR o subir precio agresivo</t>
        </is>
      </c>
    </row>
    <row r="1250">
      <c r="A1250" t="inlineStr">
        <is>
          <t>3034</t>
        </is>
      </c>
      <c r="B1250" t="inlineStr">
        <is>
          <t>CH CENTRO DE CARGA 4 CIRCUITOS PARCHE 4L 125SP</t>
        </is>
      </c>
      <c r="C1250" t="inlineStr">
        <is>
          <t>ACCESORIOS ELECTRICOS Y CABLES</t>
        </is>
      </c>
      <c r="D1250" s="22" t="n">
        <v>10</v>
      </c>
      <c r="E1250" s="19" t="n">
        <v>337759.43</v>
      </c>
      <c r="F1250" s="19" t="n">
        <v>70681.03</v>
      </c>
      <c r="G1250" s="20" t="n">
        <v>0.209264</v>
      </c>
      <c r="H1250" t="inlineStr">
        <is>
          <t>B</t>
        </is>
      </c>
      <c r="I1250" t="inlineStr">
        <is>
          <t>Bajo</t>
        </is>
      </c>
      <c r="J1250" s="17" t="inlineStr">
        <is>
          <t>B-Bajo</t>
        </is>
      </c>
      <c r="K1250" t="inlineStr">
        <is>
          <t>EVALUAR DESCONTINUAR o subir precio agresivo</t>
        </is>
      </c>
    </row>
    <row r="1251">
      <c r="A1251" t="inlineStr">
        <is>
          <t>73961</t>
        </is>
      </c>
      <c r="B1251" t="inlineStr">
        <is>
          <t>CH CENTRO DE CARGA 24 CH</t>
        </is>
      </c>
      <c r="C1251" t="inlineStr">
        <is>
          <t>ACCESORIOS ELECTRICOS Y CABLES</t>
        </is>
      </c>
      <c r="D1251" s="22" t="n">
        <v>3</v>
      </c>
      <c r="E1251" s="19" t="n">
        <v>337721.75</v>
      </c>
      <c r="F1251" s="19" t="n">
        <v>72716.21000000001</v>
      </c>
      <c r="G1251" s="20" t="n">
        <v>0.215314</v>
      </c>
      <c r="H1251" t="inlineStr">
        <is>
          <t>B</t>
        </is>
      </c>
      <c r="I1251" t="inlineStr">
        <is>
          <t>Bajo</t>
        </is>
      </c>
      <c r="J1251" s="17" t="inlineStr">
        <is>
          <t>B-Bajo</t>
        </is>
      </c>
      <c r="K1251" t="inlineStr">
        <is>
          <t>EVALUAR DESCONTINUAR o subir precio agresivo</t>
        </is>
      </c>
    </row>
    <row r="1252">
      <c r="A1252" t="inlineStr">
        <is>
          <t>351100300992447</t>
        </is>
      </c>
      <c r="B1252" t="inlineStr">
        <is>
          <t>CACHERA FREGADERO FLEXIBLE MANIJA COPA AQP-576-M</t>
        </is>
      </c>
      <c r="C1252" t="inlineStr">
        <is>
          <t>IMPORTACION GRIFERIA</t>
        </is>
      </c>
      <c r="D1252" s="22" t="n">
        <v>24</v>
      </c>
      <c r="E1252" s="19" t="n">
        <v>337699.12</v>
      </c>
      <c r="F1252" s="19" t="n">
        <v>225800.94</v>
      </c>
      <c r="G1252" s="20" t="n">
        <v>0.668645</v>
      </c>
      <c r="H1252" t="inlineStr">
        <is>
          <t>B</t>
        </is>
      </c>
      <c r="I1252" t="inlineStr">
        <is>
          <t>Alto</t>
        </is>
      </c>
      <c r="J1252" s="17" t="inlineStr">
        <is>
          <t>B-Alto</t>
        </is>
      </c>
      <c r="K1252" t="inlineStr">
        <is>
          <t>NICHO RENTABLE — empujar contenido / boletín</t>
        </is>
      </c>
    </row>
    <row r="1253">
      <c r="A1253" t="inlineStr">
        <is>
          <t>9108</t>
        </is>
      </c>
      <c r="B1253" t="inlineStr">
        <is>
          <t>TEE 2 PVC</t>
        </is>
      </c>
      <c r="C1253" t="inlineStr">
        <is>
          <t>TUBERIA PVC, CANOAS Y ACCESORIOS</t>
        </is>
      </c>
      <c r="D1253" s="22" t="n">
        <v>473</v>
      </c>
      <c r="E1253" s="19" t="n">
        <v>336827.64</v>
      </c>
      <c r="F1253" s="19" t="n">
        <v>176185.08</v>
      </c>
      <c r="G1253" s="20" t="n">
        <v>0.523072</v>
      </c>
      <c r="H1253" t="inlineStr">
        <is>
          <t>B</t>
        </is>
      </c>
      <c r="I1253" t="inlineStr">
        <is>
          <t>Alto</t>
        </is>
      </c>
      <c r="J1253" s="17" t="inlineStr">
        <is>
          <t>B-Alto</t>
        </is>
      </c>
      <c r="K1253" t="inlineStr">
        <is>
          <t>NICHO RENTABLE — empujar contenido / boletín</t>
        </is>
      </c>
    </row>
    <row r="1254">
      <c r="A1254" t="inlineStr">
        <is>
          <t>351100300992328</t>
        </is>
      </c>
      <c r="B1254" t="inlineStr">
        <is>
          <t>LAVATORIO TIPO BOWL OVALADO MARMOL BLANCO CON NEGRO FF-9050BA</t>
        </is>
      </c>
      <c r="C1254" t="inlineStr">
        <is>
          <t>IMPORTACION LOZA</t>
        </is>
      </c>
      <c r="D1254" s="22" t="n">
        <v>9</v>
      </c>
      <c r="E1254" s="19" t="n">
        <v>336290.19</v>
      </c>
      <c r="F1254" s="19" t="n">
        <v>168145.1</v>
      </c>
      <c r="G1254" s="20" t="n">
        <v>0.5</v>
      </c>
      <c r="H1254" t="inlineStr">
        <is>
          <t>B</t>
        </is>
      </c>
      <c r="I1254" t="inlineStr">
        <is>
          <t>Alto</t>
        </is>
      </c>
      <c r="J1254" s="17" t="inlineStr">
        <is>
          <t>B-Alto</t>
        </is>
      </c>
      <c r="K1254" t="inlineStr">
        <is>
          <t>NICHO RENTABLE — empujar contenido / boletín</t>
        </is>
      </c>
    </row>
    <row r="1255">
      <c r="A1255" t="inlineStr">
        <is>
          <t>60100023</t>
        </is>
      </c>
      <c r="B1255" t="inlineStr">
        <is>
          <t>LAMPARA LED CUAD. PARCHE 1350LM 18W 100-240V WELLMAX 2100317</t>
        </is>
      </c>
      <c r="C1255" t="inlineStr">
        <is>
          <t>BOMBILLOS Y LAMPARAS</t>
        </is>
      </c>
      <c r="D1255" s="22" t="n">
        <v>67</v>
      </c>
      <c r="E1255" s="19" t="n">
        <v>335219.7</v>
      </c>
      <c r="F1255" s="19" t="n">
        <v>127044.3</v>
      </c>
      <c r="G1255" s="20" t="n">
        <v>0.378988</v>
      </c>
      <c r="H1255" t="inlineStr">
        <is>
          <t>B</t>
        </is>
      </c>
      <c r="I1255" t="inlineStr">
        <is>
          <t>Medio</t>
        </is>
      </c>
      <c r="J1255" s="17" t="inlineStr">
        <is>
          <t>B-Medio</t>
        </is>
      </c>
      <c r="K1255" t="inlineStr">
        <is>
          <t>MANTENER</t>
        </is>
      </c>
    </row>
    <row r="1256">
      <c r="A1256" t="inlineStr">
        <is>
          <t>195</t>
        </is>
      </c>
      <c r="B1256" t="inlineStr">
        <is>
          <t>TANDEN VAGONETA PIEDRA 12M</t>
        </is>
      </c>
      <c r="C1256" t="inlineStr">
        <is>
          <t>AGREGADOS</t>
        </is>
      </c>
      <c r="D1256" s="22" t="n">
        <v>2</v>
      </c>
      <c r="E1256" s="19" t="n">
        <v>334512.59</v>
      </c>
      <c r="F1256" s="19" t="n">
        <v>37167.45</v>
      </c>
      <c r="G1256" s="20" t="n">
        <v>0.111109</v>
      </c>
      <c r="H1256" t="inlineStr">
        <is>
          <t>B</t>
        </is>
      </c>
      <c r="I1256" t="inlineStr">
        <is>
          <t>Bajo</t>
        </is>
      </c>
      <c r="J1256" s="17" t="inlineStr">
        <is>
          <t>B-Bajo</t>
        </is>
      </c>
      <c r="K1256" t="inlineStr">
        <is>
          <t>EVALUAR DESCONTINUAR o subir precio agresivo</t>
        </is>
      </c>
    </row>
    <row r="1257">
      <c r="A1257" t="inlineStr">
        <is>
          <t>PINT-PS-0001</t>
        </is>
      </c>
      <c r="B1257" t="inlineStr">
        <is>
          <t>BOSNY SPRAY ALUMINIO PLATA (SILVER) SB-36</t>
        </is>
      </c>
      <c r="C1257" t="inlineStr">
        <is>
          <t>PINTURA SPRAY</t>
        </is>
      </c>
      <c r="D1257" s="22" t="n">
        <v>107</v>
      </c>
      <c r="E1257" s="19" t="n">
        <v>333798.46</v>
      </c>
      <c r="F1257" s="19" t="n">
        <v>120221.18</v>
      </c>
      <c r="G1257" s="20" t="n">
        <v>0.360161</v>
      </c>
      <c r="H1257" t="inlineStr">
        <is>
          <t>B</t>
        </is>
      </c>
      <c r="I1257" t="inlineStr">
        <is>
          <t>Medio</t>
        </is>
      </c>
      <c r="J1257" s="17" t="inlineStr">
        <is>
          <t>B-Medio</t>
        </is>
      </c>
      <c r="K1257" t="inlineStr">
        <is>
          <t>MANTENER</t>
        </is>
      </c>
    </row>
    <row r="1258">
      <c r="A1258" t="inlineStr">
        <is>
          <t>351100300992415</t>
        </is>
      </c>
      <c r="B1258" t="inlineStr">
        <is>
          <t>SEGUNDA FF-1139-66 ESPEJO LED REDONDO 60CM (CON DESPERFECTOS)</t>
        </is>
      </c>
      <c r="C1258" t="inlineStr">
        <is>
          <t>IMPORTACION LOZA</t>
        </is>
      </c>
      <c r="D1258" s="22" t="n">
        <v>19</v>
      </c>
      <c r="E1258" s="19" t="n">
        <v>333628.32</v>
      </c>
      <c r="F1258" s="19" t="n">
        <v>112619.13</v>
      </c>
      <c r="G1258" s="20" t="n">
        <v>0.3375589999999999</v>
      </c>
      <c r="H1258" t="inlineStr">
        <is>
          <t>B</t>
        </is>
      </c>
      <c r="I1258" t="inlineStr">
        <is>
          <t>Medio</t>
        </is>
      </c>
      <c r="J1258" s="17" t="inlineStr">
        <is>
          <t>B-Medio</t>
        </is>
      </c>
      <c r="K1258" t="inlineStr">
        <is>
          <t>MANTENER</t>
        </is>
      </c>
    </row>
    <row r="1259">
      <c r="A1259" t="inlineStr">
        <is>
          <t>351100300992659</t>
        </is>
      </c>
      <c r="B1259" t="inlineStr">
        <is>
          <t>LAVATORIO GRIS MARMOL TIPO BOWL FF-9023SB 41CM X 38CM X 15CM</t>
        </is>
      </c>
      <c r="C1259" t="inlineStr">
        <is>
          <t>IMPORTACION LOZA</t>
        </is>
      </c>
      <c r="D1259" s="22" t="n">
        <v>9</v>
      </c>
      <c r="E1259" s="19" t="n">
        <v>333178.32</v>
      </c>
      <c r="F1259" s="19" t="n">
        <v>164796.55</v>
      </c>
      <c r="G1259" s="20" t="n">
        <v>0.4946200000000001</v>
      </c>
      <c r="H1259" t="inlineStr">
        <is>
          <t>B</t>
        </is>
      </c>
      <c r="I1259" t="inlineStr">
        <is>
          <t>Alto</t>
        </is>
      </c>
      <c r="J1259" s="17" t="inlineStr">
        <is>
          <t>B-Alto</t>
        </is>
      </c>
      <c r="K1259" t="inlineStr">
        <is>
          <t>NICHO RENTABLE — empujar contenido / boletín</t>
        </is>
      </c>
    </row>
    <row r="1260">
      <c r="A1260" t="inlineStr">
        <is>
          <t>444</t>
        </is>
      </c>
      <c r="B1260" t="inlineStr">
        <is>
          <t>STANLEY RIEL 244 PORTON 8</t>
        </is>
      </c>
      <c r="C1260" t="inlineStr">
        <is>
          <t>FERRETERIA GENERAL</t>
        </is>
      </c>
      <c r="D1260" s="22" t="n">
        <v>25</v>
      </c>
      <c r="E1260" s="19" t="n">
        <v>331944.47</v>
      </c>
      <c r="F1260" s="19" t="n">
        <v>84834.86</v>
      </c>
      <c r="G1260" s="20" t="n">
        <v>0.255569</v>
      </c>
      <c r="H1260" t="inlineStr">
        <is>
          <t>B</t>
        </is>
      </c>
      <c r="I1260" t="inlineStr">
        <is>
          <t>Bajo</t>
        </is>
      </c>
      <c r="J1260" s="17" t="inlineStr">
        <is>
          <t>B-Bajo</t>
        </is>
      </c>
      <c r="K1260" t="inlineStr">
        <is>
          <t>EVALUAR DESCONTINUAR o subir precio agresivo</t>
        </is>
      </c>
    </row>
    <row r="1261">
      <c r="A1261" t="inlineStr">
        <is>
          <t>1129</t>
        </is>
      </c>
      <c r="B1261" t="inlineStr">
        <is>
          <t>TANDEN VAGONETA ARENA 12M</t>
        </is>
      </c>
      <c r="C1261" t="inlineStr">
        <is>
          <t>AGREGADOS</t>
        </is>
      </c>
      <c r="D1261" s="22" t="n">
        <v>2</v>
      </c>
      <c r="E1261" s="19" t="n">
        <v>331904.19</v>
      </c>
      <c r="F1261" s="19" t="n">
        <v>34559.05</v>
      </c>
      <c r="G1261" s="20" t="n">
        <v>0.104124</v>
      </c>
      <c r="H1261" t="inlineStr">
        <is>
          <t>B</t>
        </is>
      </c>
      <c r="I1261" t="inlineStr">
        <is>
          <t>Bajo</t>
        </is>
      </c>
      <c r="J1261" s="17" t="inlineStr">
        <is>
          <t>B-Bajo</t>
        </is>
      </c>
      <c r="K1261" t="inlineStr">
        <is>
          <t>EVALUAR DESCONTINUAR o subir precio agresivo</t>
        </is>
      </c>
    </row>
    <row r="1262">
      <c r="A1262" t="inlineStr">
        <is>
          <t>7488</t>
        </is>
      </c>
      <c r="B1262" t="inlineStr">
        <is>
          <t>CLAVO 2 CC</t>
        </is>
      </c>
      <c r="C1262" t="inlineStr">
        <is>
          <t>FERRETERIA GENERAL</t>
        </is>
      </c>
      <c r="D1262" s="22" t="n">
        <v>293.1</v>
      </c>
      <c r="E1262" s="19" t="n">
        <v>331564.55</v>
      </c>
      <c r="F1262" s="19" t="n">
        <v>131903.23</v>
      </c>
      <c r="G1262" s="20" t="n">
        <v>0.397821</v>
      </c>
      <c r="H1262" t="inlineStr">
        <is>
          <t>B</t>
        </is>
      </c>
      <c r="I1262" t="inlineStr">
        <is>
          <t>Medio</t>
        </is>
      </c>
      <c r="J1262" s="17" t="inlineStr">
        <is>
          <t>B-Medio</t>
        </is>
      </c>
      <c r="K1262" t="inlineStr">
        <is>
          <t>MANTENER</t>
        </is>
      </c>
    </row>
    <row r="1263">
      <c r="A1263" t="inlineStr">
        <is>
          <t>351100300992801</t>
        </is>
      </c>
      <c r="B1263" t="inlineStr">
        <is>
          <t>PANEL ACANALADO TIPO FLAUTA NUEVA TEC ROSA METALICO  F38-PINK 20CM X 2.90M PS INTERIOR</t>
        </is>
      </c>
      <c r="C1263" t="inlineStr">
        <is>
          <t>IMPORTACION PANEL ACANALADO INTERIOR</t>
        </is>
      </c>
      <c r="D1263" s="22" t="n">
        <v>66</v>
      </c>
      <c r="E1263" s="19" t="n">
        <v>331407.08</v>
      </c>
      <c r="F1263" s="19" t="n">
        <v>165690.25</v>
      </c>
      <c r="G1263" s="20" t="n">
        <v>0.49996</v>
      </c>
      <c r="H1263" t="inlineStr">
        <is>
          <t>B</t>
        </is>
      </c>
      <c r="I1263" t="inlineStr">
        <is>
          <t>Alto</t>
        </is>
      </c>
      <c r="J1263" s="17" t="inlineStr">
        <is>
          <t>B-Alto</t>
        </is>
      </c>
      <c r="K1263" t="inlineStr">
        <is>
          <t>NICHO RENTABLE — empujar contenido / boletín</t>
        </is>
      </c>
    </row>
    <row r="1264">
      <c r="A1264" t="inlineStr">
        <is>
          <t>PINT-PA-0014</t>
        </is>
      </c>
      <c r="B1264" t="inlineStr">
        <is>
          <t>LANCO MAXIMA SATIN ACCENT GALON MA764-4</t>
        </is>
      </c>
      <c r="C1264" t="inlineStr">
        <is>
          <t>PINTURA ACRILICA</t>
        </is>
      </c>
      <c r="D1264" s="22" t="n">
        <v>21</v>
      </c>
      <c r="E1264" s="19" t="n">
        <v>331384.44</v>
      </c>
      <c r="F1264" s="19" t="n">
        <v>188352.44</v>
      </c>
      <c r="G1264" s="20" t="n">
        <v>0.56838</v>
      </c>
      <c r="H1264" t="inlineStr">
        <is>
          <t>B</t>
        </is>
      </c>
      <c r="I1264" t="inlineStr">
        <is>
          <t>Alto</t>
        </is>
      </c>
      <c r="J1264" s="17" t="inlineStr">
        <is>
          <t>B-Alto</t>
        </is>
      </c>
      <c r="K1264" t="inlineStr">
        <is>
          <t>NICHO RENTABLE — empujar contenido / boletín</t>
        </is>
      </c>
    </row>
    <row r="1265">
      <c r="A1265" t="inlineStr">
        <is>
          <t>351100300992285</t>
        </is>
      </c>
      <c r="B1265" t="inlineStr">
        <is>
          <t>LAMINA NUEVA TEC XL ROSADA ACABADO SUAVE 1.22X2.80 5MM DE117 BAMBU CARBON PVC</t>
        </is>
      </c>
      <c r="C1265" t="inlineStr">
        <is>
          <t>LAMINA PVC, BAMBU, ACC</t>
        </is>
      </c>
      <c r="D1265" s="22" t="n">
        <v>12</v>
      </c>
      <c r="E1265" s="19" t="n">
        <v>331255.75</v>
      </c>
      <c r="F1265" s="19" t="n">
        <v>93633.06</v>
      </c>
      <c r="G1265" s="20" t="n">
        <v>0.282661</v>
      </c>
      <c r="H1265" t="inlineStr">
        <is>
          <t>B</t>
        </is>
      </c>
      <c r="I1265" t="inlineStr">
        <is>
          <t>Bajo</t>
        </is>
      </c>
      <c r="J1265" s="17" t="inlineStr">
        <is>
          <t>B-Bajo</t>
        </is>
      </c>
      <c r="K1265" t="inlineStr">
        <is>
          <t>EVALUAR DESCONTINUAR o subir precio agresivo</t>
        </is>
      </c>
    </row>
    <row r="1266">
      <c r="A1266" t="inlineStr">
        <is>
          <t>351100300992327</t>
        </is>
      </c>
      <c r="B1266" t="inlineStr">
        <is>
          <t>LAVATORIO TIPO BOWL MARMOL BLANCO CON NEGRO  FF-9051BA</t>
        </is>
      </c>
      <c r="C1266" t="inlineStr">
        <is>
          <t>IMPORTACION LOZA</t>
        </is>
      </c>
      <c r="D1266" s="22" t="n">
        <v>9</v>
      </c>
      <c r="E1266" s="19" t="n">
        <v>330370.89</v>
      </c>
      <c r="F1266" s="19" t="n">
        <v>168570.9</v>
      </c>
      <c r="G1266" s="20" t="n">
        <v>0.510247</v>
      </c>
      <c r="H1266" t="inlineStr">
        <is>
          <t>B</t>
        </is>
      </c>
      <c r="I1266" t="inlineStr">
        <is>
          <t>Alto</t>
        </is>
      </c>
      <c r="J1266" s="17" t="inlineStr">
        <is>
          <t>B-Alto</t>
        </is>
      </c>
      <c r="K1266" t="inlineStr">
        <is>
          <t>NICHO RENTABLE — empujar contenido / boletín</t>
        </is>
      </c>
    </row>
    <row r="1267">
      <c r="A1267" t="inlineStr">
        <is>
          <t>351100300992441</t>
        </is>
      </c>
      <c r="B1267" t="inlineStr">
        <is>
          <t>LLAVE LAVATORIO ALTA TIPO BOWL NEGRA AQP-23308</t>
        </is>
      </c>
      <c r="C1267" t="inlineStr">
        <is>
          <t>IMPORTACION GRIFERIA</t>
        </is>
      </c>
      <c r="D1267" s="22" t="n">
        <v>23</v>
      </c>
      <c r="E1267" s="19" t="n">
        <v>330000</v>
      </c>
      <c r="F1267" s="19" t="n">
        <v>231611.05</v>
      </c>
      <c r="G1267" s="20" t="n">
        <v>0.7018519999999999</v>
      </c>
      <c r="H1267" t="inlineStr">
        <is>
          <t>B</t>
        </is>
      </c>
      <c r="I1267" t="inlineStr">
        <is>
          <t>Alto</t>
        </is>
      </c>
      <c r="J1267" s="17" t="inlineStr">
        <is>
          <t>B-Alto</t>
        </is>
      </c>
      <c r="K1267" t="inlineStr">
        <is>
          <t>NICHO RENTABLE — empujar contenido / boletín</t>
        </is>
      </c>
    </row>
    <row r="1268">
      <c r="A1268" t="inlineStr">
        <is>
          <t>351100300992226</t>
        </is>
      </c>
      <c r="B1268" t="inlineStr">
        <is>
          <t>DESAGUE CUADRADO 4X4 NEGRO TIPO REJILLA AQP-23133</t>
        </is>
      </c>
      <c r="C1268" t="inlineStr">
        <is>
          <t>IMPORTACION GRIFERIA</t>
        </is>
      </c>
      <c r="D1268" s="22" t="n">
        <v>96</v>
      </c>
      <c r="E1268" s="19" t="n">
        <v>329739.82</v>
      </c>
      <c r="F1268" s="19" t="n">
        <v>155127.75</v>
      </c>
      <c r="G1268" s="20" t="n">
        <v>0.470455</v>
      </c>
      <c r="H1268" t="inlineStr">
        <is>
          <t>B</t>
        </is>
      </c>
      <c r="I1268" t="inlineStr">
        <is>
          <t>Alto</t>
        </is>
      </c>
      <c r="J1268" s="17" t="inlineStr">
        <is>
          <t>B-Alto</t>
        </is>
      </c>
      <c r="K1268" t="inlineStr">
        <is>
          <t>NICHO RENTABLE — empujar contenido / boletín</t>
        </is>
      </c>
    </row>
    <row r="1269">
      <c r="A1269" t="inlineStr">
        <is>
          <t>10162</t>
        </is>
      </c>
      <c r="B1269" t="inlineStr">
        <is>
          <t>LLAVE FREGADERO MONOCOMANDO LAINZ 028PF2LDC PRICE PFISTER</t>
        </is>
      </c>
      <c r="C1269" t="inlineStr">
        <is>
          <t>GRIFERIA - ACC. BAÑO Y COCINA</t>
        </is>
      </c>
      <c r="D1269" s="22" t="n">
        <v>13</v>
      </c>
      <c r="E1269" s="19" t="n">
        <v>329140.02</v>
      </c>
      <c r="F1269" s="19" t="n">
        <v>88769.52</v>
      </c>
      <c r="G1269" s="20" t="n">
        <v>0.269701</v>
      </c>
      <c r="H1269" t="inlineStr">
        <is>
          <t>B</t>
        </is>
      </c>
      <c r="I1269" t="inlineStr">
        <is>
          <t>Bajo</t>
        </is>
      </c>
      <c r="J1269" s="17" t="inlineStr">
        <is>
          <t>B-Bajo</t>
        </is>
      </c>
      <c r="K1269" t="inlineStr">
        <is>
          <t>EVALUAR DESCONTINUAR o subir precio agresivo</t>
        </is>
      </c>
    </row>
    <row r="1270">
      <c r="A1270" t="inlineStr">
        <is>
          <t>1014</t>
        </is>
      </c>
      <c r="B1270" t="inlineStr">
        <is>
          <t>CABLE 10 BLANCO</t>
        </is>
      </c>
      <c r="C1270" t="inlineStr">
        <is>
          <t>ACCESORIOS ELECTRICOS Y CABLES</t>
        </is>
      </c>
      <c r="D1270" s="22" t="n">
        <v>594</v>
      </c>
      <c r="E1270" s="19" t="n">
        <v>328874.82</v>
      </c>
      <c r="F1270" s="19" t="n">
        <v>72551.94</v>
      </c>
      <c r="G1270" s="20" t="n">
        <v>0.220607</v>
      </c>
      <c r="H1270" t="inlineStr">
        <is>
          <t>B</t>
        </is>
      </c>
      <c r="I1270" t="inlineStr">
        <is>
          <t>Bajo</t>
        </is>
      </c>
      <c r="J1270" s="17" t="inlineStr">
        <is>
          <t>B-Bajo</t>
        </is>
      </c>
      <c r="K1270" t="inlineStr">
        <is>
          <t>EVALUAR DESCONTINUAR o subir precio agresivo</t>
        </is>
      </c>
    </row>
    <row r="1271">
      <c r="A1271" t="inlineStr">
        <is>
          <t>PINT-IM-0021</t>
        </is>
      </c>
      <c r="B1271" t="inlineStr">
        <is>
          <t>LANCO SEAL COAT TINT SATIN GALON SC3495-4</t>
        </is>
      </c>
      <c r="C1271" t="inlineStr">
        <is>
          <t>IMPERMEABILIZANTES</t>
        </is>
      </c>
      <c r="D1271" s="22" t="n">
        <v>22</v>
      </c>
      <c r="E1271" s="19" t="n">
        <v>328787.61</v>
      </c>
      <c r="F1271" s="19" t="n">
        <v>149630.61</v>
      </c>
      <c r="G1271" s="20" t="n">
        <v>0.455098</v>
      </c>
      <c r="H1271" t="inlineStr">
        <is>
          <t>B</t>
        </is>
      </c>
      <c r="I1271" t="inlineStr">
        <is>
          <t>Alto</t>
        </is>
      </c>
      <c r="J1271" s="17" t="inlineStr">
        <is>
          <t>B-Alto</t>
        </is>
      </c>
      <c r="K1271" t="inlineStr">
        <is>
          <t>NICHO RENTABLE — empujar contenido / boletín</t>
        </is>
      </c>
    </row>
    <row r="1272">
      <c r="A1272" t="inlineStr">
        <is>
          <t>60100030</t>
        </is>
      </c>
      <c r="B1272" t="inlineStr">
        <is>
          <t>LAMPARA LED REDON. PARCHE 1000LM 18W 100-240V WELLMAX 2100323</t>
        </is>
      </c>
      <c r="C1272" t="inlineStr">
        <is>
          <t>BOMBILLOS Y LAMPARAS</t>
        </is>
      </c>
      <c r="D1272" s="22" t="n">
        <v>68</v>
      </c>
      <c r="E1272" s="19" t="n">
        <v>327980.72</v>
      </c>
      <c r="F1272" s="19" t="n">
        <v>149818.52</v>
      </c>
      <c r="G1272" s="20" t="n">
        <v>0.456791</v>
      </c>
      <c r="H1272" t="inlineStr">
        <is>
          <t>B</t>
        </is>
      </c>
      <c r="I1272" t="inlineStr">
        <is>
          <t>Alto</t>
        </is>
      </c>
      <c r="J1272" s="17" t="inlineStr">
        <is>
          <t>B-Alto</t>
        </is>
      </c>
      <c r="K1272" t="inlineStr">
        <is>
          <t>NICHO RENTABLE — empujar contenido / boletín</t>
        </is>
      </c>
    </row>
    <row r="1273">
      <c r="A1273" t="inlineStr">
        <is>
          <t>351100300992699</t>
        </is>
      </c>
      <c r="B1273" t="inlineStr">
        <is>
          <t>DJ DESAGUE LAVATORIO LUJOSO PUSH BLANCO CERAMIC INOX</t>
        </is>
      </c>
      <c r="C1273" t="inlineStr">
        <is>
          <t>IMPORTACION GRIFERIA</t>
        </is>
      </c>
      <c r="D1273" s="22" t="n">
        <v>36</v>
      </c>
      <c r="E1273" s="19" t="n">
        <v>327724.94</v>
      </c>
      <c r="F1273" s="19" t="n">
        <v>160399.77</v>
      </c>
      <c r="G1273" s="20" t="n">
        <v>0.489434</v>
      </c>
      <c r="H1273" t="inlineStr">
        <is>
          <t>B</t>
        </is>
      </c>
      <c r="I1273" t="inlineStr">
        <is>
          <t>Alto</t>
        </is>
      </c>
      <c r="J1273" s="17" t="inlineStr">
        <is>
          <t>B-Alto</t>
        </is>
      </c>
      <c r="K1273" t="inlineStr">
        <is>
          <t>NICHO RENTABLE — empujar contenido / boletín</t>
        </is>
      </c>
    </row>
    <row r="1274">
      <c r="A1274" t="inlineStr">
        <is>
          <t>351100300992295</t>
        </is>
      </c>
      <c r="B1274" t="inlineStr">
        <is>
          <t>LLAVE LAVATORIO BOWL MATE LORIENT P-11641 DAMASHKE</t>
        </is>
      </c>
      <c r="C1274" t="inlineStr">
        <is>
          <t>SIN CATEGORIA</t>
        </is>
      </c>
      <c r="D1274" s="22" t="n">
        <v>16</v>
      </c>
      <c r="E1274" s="19" t="n">
        <v>327564.63</v>
      </c>
      <c r="F1274" s="19" t="n">
        <v>156119.02</v>
      </c>
      <c r="G1274" s="20" t="n">
        <v>0.476605</v>
      </c>
      <c r="H1274" t="inlineStr">
        <is>
          <t>B</t>
        </is>
      </c>
      <c r="I1274" t="inlineStr">
        <is>
          <t>Alto</t>
        </is>
      </c>
      <c r="J1274" s="17" t="inlineStr">
        <is>
          <t>B-Alto</t>
        </is>
      </c>
      <c r="K1274" t="inlineStr">
        <is>
          <t>NICHO RENTABLE — empujar contenido / boletín</t>
        </is>
      </c>
    </row>
    <row r="1275">
      <c r="A1275" t="inlineStr">
        <is>
          <t>30640</t>
        </is>
      </c>
      <c r="B1275" t="inlineStr">
        <is>
          <t>CH CENTRO DE CARGA 2 POLOS PARCHE 125 AMP</t>
        </is>
      </c>
      <c r="C1275" t="inlineStr">
        <is>
          <t>ACCESORIOS ELECTRICOS Y CABLES</t>
        </is>
      </c>
      <c r="D1275" s="22" t="n">
        <v>10</v>
      </c>
      <c r="E1275" s="19" t="n">
        <v>326943.66</v>
      </c>
      <c r="F1275" s="19" t="n">
        <v>69655.66</v>
      </c>
      <c r="G1275" s="20" t="n">
        <v>0.213051</v>
      </c>
      <c r="H1275" t="inlineStr">
        <is>
          <t>B</t>
        </is>
      </c>
      <c r="I1275" t="inlineStr">
        <is>
          <t>Bajo</t>
        </is>
      </c>
      <c r="J1275" s="17" t="inlineStr">
        <is>
          <t>B-Bajo</t>
        </is>
      </c>
      <c r="K1275" t="inlineStr">
        <is>
          <t>EVALUAR DESCONTINUAR o subir precio agresivo</t>
        </is>
      </c>
    </row>
    <row r="1276">
      <c r="A1276" t="inlineStr">
        <is>
          <t>PINT-PA-0008</t>
        </is>
      </c>
      <c r="B1276" t="inlineStr">
        <is>
          <t>LANCO MAXIMA LATEX ACCENT MATE GALON MA684-4</t>
        </is>
      </c>
      <c r="C1276" t="inlineStr">
        <is>
          <t>PINTURA ACRILICA</t>
        </is>
      </c>
      <c r="D1276" s="22" t="n">
        <v>20</v>
      </c>
      <c r="E1276" s="19" t="n">
        <v>325245.13</v>
      </c>
      <c r="F1276" s="19" t="n">
        <v>191676.13</v>
      </c>
      <c r="G1276" s="20" t="n">
        <v>0.589328</v>
      </c>
      <c r="H1276" t="inlineStr">
        <is>
          <t>B</t>
        </is>
      </c>
      <c r="I1276" t="inlineStr">
        <is>
          <t>Alto</t>
        </is>
      </c>
      <c r="J1276" s="17" t="inlineStr">
        <is>
          <t>B-Alto</t>
        </is>
      </c>
      <c r="K1276" t="inlineStr">
        <is>
          <t>NICHO RENTABLE — empujar contenido / boletín</t>
        </is>
      </c>
    </row>
    <row r="1277">
      <c r="A1277" t="inlineStr">
        <is>
          <t>351100300992711</t>
        </is>
      </c>
      <c r="B1277" t="inlineStr">
        <is>
          <t>DJ MAREA MUEBLE 80CM X 50CM INCLUYE LAVATORIO ESPEJO REPISA MATE AEREO LUX STONE Y001-N1 80CM</t>
        </is>
      </c>
      <c r="C1277" t="inlineStr">
        <is>
          <t>IMPORTACION LOZA</t>
        </is>
      </c>
      <c r="D1277" s="22" t="n">
        <v>5</v>
      </c>
      <c r="E1277" s="19" t="n">
        <v>325221.24</v>
      </c>
      <c r="F1277" s="19" t="n">
        <v>168117.34</v>
      </c>
      <c r="G1277" s="20" t="n">
        <v>0.5169319999999999</v>
      </c>
      <c r="H1277" t="inlineStr">
        <is>
          <t>B</t>
        </is>
      </c>
      <c r="I1277" t="inlineStr">
        <is>
          <t>Alto</t>
        </is>
      </c>
      <c r="J1277" s="17" t="inlineStr">
        <is>
          <t>B-Alto</t>
        </is>
      </c>
      <c r="K1277" t="inlineStr">
        <is>
          <t>NICHO RENTABLE — empujar contenido / boletín</t>
        </is>
      </c>
    </row>
    <row r="1278">
      <c r="A1278" t="inlineStr">
        <is>
          <t>20140010</t>
        </is>
      </c>
      <c r="B1278" t="inlineStr">
        <is>
          <t>CERAMICA ANTIDESLIZANTE HIMALAYA BEIGE 48X48 CAJA 2.34M2</t>
        </is>
      </c>
      <c r="C1278" t="inlineStr">
        <is>
          <t>SIN CATEGORIA</t>
        </is>
      </c>
      <c r="D1278" s="22" t="n">
        <v>48</v>
      </c>
      <c r="E1278" s="19" t="n">
        <v>325186.48</v>
      </c>
      <c r="F1278" s="19" t="n">
        <v>82026.03999999999</v>
      </c>
      <c r="G1278" s="20" t="n">
        <v>0.252243</v>
      </c>
      <c r="H1278" t="inlineStr">
        <is>
          <t>B</t>
        </is>
      </c>
      <c r="I1278" t="inlineStr">
        <is>
          <t>Bajo</t>
        </is>
      </c>
      <c r="J1278" s="17" t="inlineStr">
        <is>
          <t>B-Bajo</t>
        </is>
      </c>
      <c r="K1278" t="inlineStr">
        <is>
          <t>EVALUAR DESCONTINUAR o subir precio agresivo</t>
        </is>
      </c>
    </row>
    <row r="1279">
      <c r="A1279" t="inlineStr">
        <is>
          <t>351100300992656</t>
        </is>
      </c>
      <c r="B1279" t="inlineStr">
        <is>
          <t>FANG LLAVE ALTA LAVATORIO NEGRA FF-61113B</t>
        </is>
      </c>
      <c r="C1279" t="inlineStr">
        <is>
          <t>IMPORTACION GRIFERIA</t>
        </is>
      </c>
      <c r="D1279" s="22" t="n">
        <v>16</v>
      </c>
      <c r="E1279" s="19" t="n">
        <v>325053.1</v>
      </c>
      <c r="F1279" s="19" t="n">
        <v>175625.37</v>
      </c>
      <c r="G1279" s="20" t="n">
        <v>0.540297</v>
      </c>
      <c r="H1279" t="inlineStr">
        <is>
          <t>B</t>
        </is>
      </c>
      <c r="I1279" t="inlineStr">
        <is>
          <t>Alto</t>
        </is>
      </c>
      <c r="J1279" s="17" t="inlineStr">
        <is>
          <t>B-Alto</t>
        </is>
      </c>
      <c r="K1279" t="inlineStr">
        <is>
          <t>NICHO RENTABLE — empujar contenido / boletín</t>
        </is>
      </c>
    </row>
    <row r="1280">
      <c r="A1280" t="inlineStr">
        <is>
          <t>9170</t>
        </is>
      </c>
      <c r="B1280" t="inlineStr">
        <is>
          <t>BOQUILLA CANOA LISA 3 AMANCO</t>
        </is>
      </c>
      <c r="C1280" t="inlineStr">
        <is>
          <t>TUBERIA PVC, CANOAS Y ACCESORIOS</t>
        </is>
      </c>
      <c r="D1280" s="22" t="n">
        <v>84</v>
      </c>
      <c r="E1280" s="19" t="n">
        <v>324904</v>
      </c>
      <c r="F1280" s="19" t="n">
        <v>82993.02</v>
      </c>
      <c r="G1280" s="20" t="n">
        <v>0.255439</v>
      </c>
      <c r="H1280" t="inlineStr">
        <is>
          <t>B</t>
        </is>
      </c>
      <c r="I1280" t="inlineStr">
        <is>
          <t>Bajo</t>
        </is>
      </c>
      <c r="J1280" s="17" t="inlineStr">
        <is>
          <t>B-Bajo</t>
        </is>
      </c>
      <c r="K1280" t="inlineStr">
        <is>
          <t>EVALUAR DESCONTINUAR o subir precio agresivo</t>
        </is>
      </c>
    </row>
    <row r="1281">
      <c r="A1281" t="inlineStr">
        <is>
          <t>240</t>
        </is>
      </c>
      <c r="B1281" t="inlineStr">
        <is>
          <t>LAUREL MEDIA CAÑA 1 EN VARAS</t>
        </is>
      </c>
      <c r="C1281" t="inlineStr">
        <is>
          <t>LAUREL</t>
        </is>
      </c>
      <c r="D1281" s="22" t="n">
        <v>1200</v>
      </c>
      <c r="E1281" s="19" t="n">
        <v>324598.93</v>
      </c>
      <c r="F1281" s="19" t="n">
        <v>91478.92999999999</v>
      </c>
      <c r="G1281" s="20" t="n">
        <v>0.281821</v>
      </c>
      <c r="H1281" t="inlineStr">
        <is>
          <t>B</t>
        </is>
      </c>
      <c r="I1281" t="inlineStr">
        <is>
          <t>Bajo</t>
        </is>
      </c>
      <c r="J1281" s="17" t="inlineStr">
        <is>
          <t>B-Bajo</t>
        </is>
      </c>
      <c r="K1281" t="inlineStr">
        <is>
          <t>EVALUAR DESCONTINUAR o subir precio agresivo</t>
        </is>
      </c>
    </row>
    <row r="1282">
      <c r="A1282" t="inlineStr">
        <is>
          <t>14100042</t>
        </is>
      </c>
      <c r="B1282" t="inlineStr">
        <is>
          <t>PUERTA PLEGABLE CAOBA TIVOLI 91 X 210 CM</t>
        </is>
      </c>
      <c r="C1282" t="inlineStr">
        <is>
          <t>PUERTAS</t>
        </is>
      </c>
      <c r="D1282" s="22" t="n">
        <v>23</v>
      </c>
      <c r="E1282" s="19" t="n">
        <v>323923.03</v>
      </c>
      <c r="F1282" s="19" t="n">
        <v>87092.03</v>
      </c>
      <c r="G1282" s="20" t="n">
        <v>0.268866</v>
      </c>
      <c r="H1282" t="inlineStr">
        <is>
          <t>B</t>
        </is>
      </c>
      <c r="I1282" t="inlineStr">
        <is>
          <t>Bajo</t>
        </is>
      </c>
      <c r="J1282" s="17" t="inlineStr">
        <is>
          <t>B-Bajo</t>
        </is>
      </c>
      <c r="K1282" t="inlineStr">
        <is>
          <t>EVALUAR DESCONTINUAR o subir precio agresivo</t>
        </is>
      </c>
    </row>
    <row r="1283">
      <c r="A1283" t="inlineStr">
        <is>
          <t>PINT-PA-0015</t>
        </is>
      </c>
      <c r="B1283" t="inlineStr">
        <is>
          <t>LANCO MAXIMA SATIN BLANCO GALON MA760-4</t>
        </is>
      </c>
      <c r="C1283" t="inlineStr">
        <is>
          <t>PINTURA ACRILICA</t>
        </is>
      </c>
      <c r="D1283" s="22" t="n">
        <v>20</v>
      </c>
      <c r="E1283" s="19" t="n">
        <v>322764.46</v>
      </c>
      <c r="F1283" s="19" t="n">
        <v>104306.46</v>
      </c>
      <c r="G1283" s="20" t="n">
        <v>0.323166</v>
      </c>
      <c r="H1283" t="inlineStr">
        <is>
          <t>B</t>
        </is>
      </c>
      <c r="I1283" t="inlineStr">
        <is>
          <t>Medio</t>
        </is>
      </c>
      <c r="J1283" s="17" t="inlineStr">
        <is>
          <t>B-Medio</t>
        </is>
      </c>
      <c r="K1283" t="inlineStr">
        <is>
          <t>MANTENER</t>
        </is>
      </c>
    </row>
    <row r="1284">
      <c r="A1284" t="inlineStr">
        <is>
          <t>73235</t>
        </is>
      </c>
      <c r="B1284" t="inlineStr">
        <is>
          <t>TOTAL  DISCO DIAMANTADO 4 1/2 CONTINUO  TAC2121151</t>
        </is>
      </c>
      <c r="C1284" t="inlineStr">
        <is>
          <t>FERRETERIA GENERAL</t>
        </is>
      </c>
      <c r="D1284" s="22" t="n">
        <v>111</v>
      </c>
      <c r="E1284" s="19" t="n">
        <v>321268.14</v>
      </c>
      <c r="F1284" s="19" t="n">
        <v>160293.26</v>
      </c>
      <c r="G1284" s="20" t="n">
        <v>0.498939</v>
      </c>
      <c r="H1284" t="inlineStr">
        <is>
          <t>B</t>
        </is>
      </c>
      <c r="I1284" t="inlineStr">
        <is>
          <t>Alto</t>
        </is>
      </c>
      <c r="J1284" s="17" t="inlineStr">
        <is>
          <t>B-Alto</t>
        </is>
      </c>
      <c r="K1284" t="inlineStr">
        <is>
          <t>NICHO RENTABLE — empujar contenido / boletín</t>
        </is>
      </c>
    </row>
    <row r="1285">
      <c r="A1285" t="inlineStr">
        <is>
          <t>PINT-IM-0028</t>
        </is>
      </c>
      <c r="B1285" t="inlineStr">
        <is>
          <t>AQUA PROOF GALON MD863-4</t>
        </is>
      </c>
      <c r="C1285" t="inlineStr">
        <is>
          <t>IMPERMEABILIZANTES</t>
        </is>
      </c>
      <c r="D1285" s="22" t="n">
        <v>14</v>
      </c>
      <c r="E1285" s="19" t="n">
        <v>320011.28</v>
      </c>
      <c r="F1285" s="19" t="n">
        <v>89939.78</v>
      </c>
      <c r="G1285" s="20" t="n">
        <v>0.281052</v>
      </c>
      <c r="H1285" t="inlineStr">
        <is>
          <t>B</t>
        </is>
      </c>
      <c r="I1285" t="inlineStr">
        <is>
          <t>Bajo</t>
        </is>
      </c>
      <c r="J1285" s="17" t="inlineStr">
        <is>
          <t>B-Bajo</t>
        </is>
      </c>
      <c r="K1285" t="inlineStr">
        <is>
          <t>EVALUAR DESCONTINUAR o subir precio agresivo</t>
        </is>
      </c>
    </row>
    <row r="1286">
      <c r="A1286" t="inlineStr">
        <is>
          <t>351100300992368</t>
        </is>
      </c>
      <c r="B1286" t="inlineStr">
        <is>
          <t>ORGANIZADOR PARA ROPA 3 NIVELES AZ-9383 50KG MAX 75CM X 64CM X 17CM TENDEDERO</t>
        </is>
      </c>
      <c r="C1286" t="inlineStr">
        <is>
          <t>IMPORTACION FERRETERIA GENERAL</t>
        </is>
      </c>
      <c r="D1286" s="22" t="n">
        <v>28</v>
      </c>
      <c r="E1286" s="19" t="n">
        <v>319707.96</v>
      </c>
      <c r="F1286" s="19" t="n">
        <v>167461.1</v>
      </c>
      <c r="G1286" s="20" t="n">
        <v>0.523794</v>
      </c>
      <c r="H1286" t="inlineStr">
        <is>
          <t>B</t>
        </is>
      </c>
      <c r="I1286" t="inlineStr">
        <is>
          <t>Alto</t>
        </is>
      </c>
      <c r="J1286" s="17" t="inlineStr">
        <is>
          <t>B-Alto</t>
        </is>
      </c>
      <c r="K1286" t="inlineStr">
        <is>
          <t>NICHO RENTABLE — empujar contenido / boletín</t>
        </is>
      </c>
    </row>
    <row r="1287">
      <c r="A1287" t="inlineStr">
        <is>
          <t>20140005</t>
        </is>
      </c>
      <c r="B1287" t="inlineStr">
        <is>
          <t>ARIS MADERA WHITE OAK 46X46 CAJA 1.90M2 SATINADA CERAMICA PRIMERA CALIDAD</t>
        </is>
      </c>
      <c r="C1287" t="inlineStr">
        <is>
          <t>SIN CATEGORIA</t>
        </is>
      </c>
      <c r="D1287" s="22" t="n">
        <v>43</v>
      </c>
      <c r="E1287" s="19" t="n">
        <v>319549.61</v>
      </c>
      <c r="F1287" s="19" t="n">
        <v>77210.39999999999</v>
      </c>
      <c r="G1287" s="20" t="n">
        <v>0.241623</v>
      </c>
      <c r="H1287" t="inlineStr">
        <is>
          <t>B</t>
        </is>
      </c>
      <c r="I1287" t="inlineStr">
        <is>
          <t>Bajo</t>
        </is>
      </c>
      <c r="J1287" s="17" t="inlineStr">
        <is>
          <t>B-Bajo</t>
        </is>
      </c>
      <c r="K1287" t="inlineStr">
        <is>
          <t>EVALUAR DESCONTINUAR o subir precio agresivo</t>
        </is>
      </c>
    </row>
    <row r="1288">
      <c r="A1288" t="inlineStr">
        <is>
          <t>5320</t>
        </is>
      </c>
      <c r="B1288" t="inlineStr">
        <is>
          <t>CUMBRERA BLANCA 9x9</t>
        </is>
      </c>
      <c r="C1288" t="inlineStr">
        <is>
          <t>LAMINAS DE ZINC Y ACCESORIOS</t>
        </is>
      </c>
      <c r="D1288" s="22" t="n">
        <v>80</v>
      </c>
      <c r="E1288" s="19" t="n">
        <v>319435.04</v>
      </c>
      <c r="F1288" s="19" t="n">
        <v>91495.03999999999</v>
      </c>
      <c r="G1288" s="20" t="n">
        <v>0.286428</v>
      </c>
      <c r="H1288" t="inlineStr">
        <is>
          <t>B</t>
        </is>
      </c>
      <c r="I1288" t="inlineStr">
        <is>
          <t>Bajo</t>
        </is>
      </c>
      <c r="J1288" s="17" t="inlineStr">
        <is>
          <t>B-Bajo</t>
        </is>
      </c>
      <c r="K1288" t="inlineStr">
        <is>
          <t>EVALUAR DESCONTINUAR o subir precio agresivo</t>
        </is>
      </c>
    </row>
    <row r="1289">
      <c r="A1289" t="inlineStr">
        <is>
          <t>6340990566</t>
        </is>
      </c>
      <c r="B1289" t="inlineStr">
        <is>
          <t>ENERGY INVERSOR 180A / 165 + 50 DISCOS REGALIA</t>
        </is>
      </c>
      <c r="C1289" t="inlineStr">
        <is>
          <t>SIN CATEGORIA</t>
        </is>
      </c>
      <c r="D1289" s="22" t="n">
        <v>7</v>
      </c>
      <c r="E1289" s="19" t="n">
        <v>318330</v>
      </c>
      <c r="F1289" s="19" t="n">
        <v>66330</v>
      </c>
      <c r="G1289" s="20" t="n">
        <v>0.208369</v>
      </c>
      <c r="H1289" t="inlineStr">
        <is>
          <t>B</t>
        </is>
      </c>
      <c r="I1289" t="inlineStr">
        <is>
          <t>Bajo</t>
        </is>
      </c>
      <c r="J1289" s="17" t="inlineStr">
        <is>
          <t>B-Bajo</t>
        </is>
      </c>
      <c r="K1289" t="inlineStr">
        <is>
          <t>EVALUAR DESCONTINUAR o subir precio agresivo</t>
        </is>
      </c>
    </row>
    <row r="1290">
      <c r="A1290" t="inlineStr">
        <is>
          <t>PINT-PA-0109</t>
        </is>
      </c>
      <c r="B1290" t="inlineStr">
        <is>
          <t>STAINLESS PASTEL SATIN GALON OF266-4</t>
        </is>
      </c>
      <c r="C1290" t="inlineStr">
        <is>
          <t>PINTURA ACRILICA</t>
        </is>
      </c>
      <c r="D1290" s="22" t="n">
        <v>22</v>
      </c>
      <c r="E1290" s="19" t="n">
        <v>317279.65</v>
      </c>
      <c r="F1290" s="19" t="n">
        <v>101657.65</v>
      </c>
      <c r="G1290" s="20" t="n">
        <v>0.320404</v>
      </c>
      <c r="H1290" t="inlineStr">
        <is>
          <t>B</t>
        </is>
      </c>
      <c r="I1290" t="inlineStr">
        <is>
          <t>Medio</t>
        </is>
      </c>
      <c r="J1290" s="17" t="inlineStr">
        <is>
          <t>B-Medio</t>
        </is>
      </c>
      <c r="K1290" t="inlineStr">
        <is>
          <t>MANTENER</t>
        </is>
      </c>
    </row>
    <row r="1291">
      <c r="A1291" t="inlineStr">
        <is>
          <t>351100300992745</t>
        </is>
      </c>
      <c r="B1291" t="inlineStr">
        <is>
          <t>TECHO UPVC ONDULADO 1.13M X 3.66M COLOR VERDE 2.5MM PROTECCION ASA AISLAMIENTO ACUSTICO TERMICO</t>
        </is>
      </c>
      <c r="C1291" t="inlineStr">
        <is>
          <t>TECHOS UPVC</t>
        </is>
      </c>
      <c r="D1291" s="22" t="n">
        <v>16</v>
      </c>
      <c r="E1291" s="19" t="n">
        <v>317168.14</v>
      </c>
      <c r="F1291" s="19" t="n">
        <v>64368.14</v>
      </c>
      <c r="G1291" s="20" t="n">
        <v>0.202946</v>
      </c>
      <c r="H1291" t="inlineStr">
        <is>
          <t>B</t>
        </is>
      </c>
      <c r="I1291" t="inlineStr">
        <is>
          <t>Bajo</t>
        </is>
      </c>
      <c r="J1291" s="17" t="inlineStr">
        <is>
          <t>B-Bajo</t>
        </is>
      </c>
      <c r="K1291" t="inlineStr">
        <is>
          <t>EVALUAR DESCONTINUAR o subir precio agresivo</t>
        </is>
      </c>
    </row>
    <row r="1292">
      <c r="A1292" t="inlineStr">
        <is>
          <t>30479</t>
        </is>
      </c>
      <c r="B1292" t="inlineStr">
        <is>
          <t>CLASE A TUBO CONDUIT 1 TIPO A UL*</t>
        </is>
      </c>
      <c r="C1292" t="inlineStr">
        <is>
          <t>ACCESORIOS ELECTRICOS Y CABLES</t>
        </is>
      </c>
      <c r="D1292" s="22" t="n">
        <v>148</v>
      </c>
      <c r="E1292" s="19" t="n">
        <v>316789.17</v>
      </c>
      <c r="F1292" s="19" t="n">
        <v>138197.33</v>
      </c>
      <c r="G1292" s="20" t="n">
        <v>0.436244</v>
      </c>
      <c r="H1292" t="inlineStr">
        <is>
          <t>B</t>
        </is>
      </c>
      <c r="I1292" t="inlineStr">
        <is>
          <t>Medio</t>
        </is>
      </c>
      <c r="J1292" s="17" t="inlineStr">
        <is>
          <t>B-Medio</t>
        </is>
      </c>
      <c r="K1292" t="inlineStr">
        <is>
          <t>MANTENER</t>
        </is>
      </c>
    </row>
    <row r="1293">
      <c r="A1293" t="inlineStr">
        <is>
          <t>351100300991923</t>
        </is>
      </c>
      <c r="B1293" t="inlineStr">
        <is>
          <t>$$ INODORO LAGUNA AHORRADOR 4.8L COMPACTO CORONA  719 x 686 x 389 mm.</t>
        </is>
      </c>
      <c r="C1293" t="inlineStr">
        <is>
          <t>LOZA SANITARIA</t>
        </is>
      </c>
      <c r="D1293" s="22" t="n">
        <v>6</v>
      </c>
      <c r="E1293" s="19" t="n">
        <v>316726.99</v>
      </c>
      <c r="F1293" s="19" t="n">
        <v>73726.99000000001</v>
      </c>
      <c r="G1293" s="20" t="n">
        <v>0.232778</v>
      </c>
      <c r="H1293" t="inlineStr">
        <is>
          <t>B</t>
        </is>
      </c>
      <c r="I1293" t="inlineStr">
        <is>
          <t>Bajo</t>
        </is>
      </c>
      <c r="J1293" s="17" t="inlineStr">
        <is>
          <t>B-Bajo</t>
        </is>
      </c>
      <c r="K1293" t="inlineStr">
        <is>
          <t>EVALUAR DESCONTINUAR o subir precio agresivo</t>
        </is>
      </c>
    </row>
    <row r="1294">
      <c r="A1294" t="inlineStr">
        <is>
          <t>351100300992431</t>
        </is>
      </c>
      <c r="B1294" t="inlineStr">
        <is>
          <t>FILTRO PURIFICADOR DE AGUA 10 PULG X 1/2 CON BASE AQUA BLUE P-11557</t>
        </is>
      </c>
      <c r="C1294" t="inlineStr">
        <is>
          <t>IMPORTACION GRIFERIA</t>
        </is>
      </c>
      <c r="D1294" s="22" t="n">
        <v>24</v>
      </c>
      <c r="E1294" s="19" t="n">
        <v>315405.31</v>
      </c>
      <c r="F1294" s="19" t="n">
        <v>206029.16</v>
      </c>
      <c r="G1294" s="20" t="n">
        <v>0.65322</v>
      </c>
      <c r="H1294" t="inlineStr">
        <is>
          <t>B</t>
        </is>
      </c>
      <c r="I1294" t="inlineStr">
        <is>
          <t>Alto</t>
        </is>
      </c>
      <c r="J1294" s="17" t="inlineStr">
        <is>
          <t>B-Alto</t>
        </is>
      </c>
      <c r="K1294" t="inlineStr">
        <is>
          <t>NICHO RENTABLE — empujar contenido / boletín</t>
        </is>
      </c>
    </row>
    <row r="1295">
      <c r="A1295" t="inlineStr">
        <is>
          <t>592882</t>
        </is>
      </c>
      <c r="B1295" t="inlineStr">
        <is>
          <t xml:space="preserve">NEO INVERSOR MIG TIG + MASCARA SOLDAR + 1 ROLLO SOLDADURA 9140 </t>
        </is>
      </c>
      <c r="C1295" t="inlineStr">
        <is>
          <t>COMBOS</t>
        </is>
      </c>
      <c r="D1295" s="22" t="n">
        <v>5</v>
      </c>
      <c r="E1295" s="19" t="n">
        <v>315398.23</v>
      </c>
      <c r="F1295" s="19" t="n">
        <v>90398.23</v>
      </c>
      <c r="G1295" s="20" t="n">
        <v>0.286616</v>
      </c>
      <c r="H1295" t="inlineStr">
        <is>
          <t>B</t>
        </is>
      </c>
      <c r="I1295" t="inlineStr">
        <is>
          <t>Bajo</t>
        </is>
      </c>
      <c r="J1295" s="17" t="inlineStr">
        <is>
          <t>B-Bajo</t>
        </is>
      </c>
      <c r="K1295" t="inlineStr">
        <is>
          <t>EVALUAR DESCONTINUAR o subir precio agresivo</t>
        </is>
      </c>
    </row>
    <row r="1296">
      <c r="A1296" t="inlineStr">
        <is>
          <t>PINT-BT-0036</t>
        </is>
      </c>
      <c r="B1296" t="inlineStr">
        <is>
          <t>LANCO AQUAVAR BARNIZ 3 EN 1 NUEZ OSCURO 1/4 AQ1363-5</t>
        </is>
      </c>
      <c r="C1296" t="inlineStr">
        <is>
          <t>BARNIZ Y TINTES</t>
        </is>
      </c>
      <c r="D1296" s="22" t="n">
        <v>45</v>
      </c>
      <c r="E1296" s="19" t="n">
        <v>314909.07</v>
      </c>
      <c r="F1296" s="19" t="n">
        <v>91220.82000000001</v>
      </c>
      <c r="G1296" s="20" t="n">
        <v>0.289674</v>
      </c>
      <c r="H1296" t="inlineStr">
        <is>
          <t>B</t>
        </is>
      </c>
      <c r="I1296" t="inlineStr">
        <is>
          <t>Bajo</t>
        </is>
      </c>
      <c r="J1296" s="17" t="inlineStr">
        <is>
          <t>B-Bajo</t>
        </is>
      </c>
      <c r="K1296" t="inlineStr">
        <is>
          <t>EVALUAR DESCONTINUAR o subir precio agresivo</t>
        </is>
      </c>
    </row>
    <row r="1297">
      <c r="A1297" t="inlineStr">
        <is>
          <t>111210</t>
        </is>
      </c>
      <c r="B1297" t="inlineStr">
        <is>
          <t xml:space="preserve">FREGADERO ACERO INOX IZQ 1 BAT EMPOTRAR </t>
        </is>
      </c>
      <c r="C1297" t="inlineStr">
        <is>
          <t>GRIFERIA - ACC. BAÑO Y COCINA</t>
        </is>
      </c>
      <c r="D1297" s="22" t="n">
        <v>21</v>
      </c>
      <c r="E1297" s="19" t="n">
        <v>314864.63</v>
      </c>
      <c r="F1297" s="19" t="n">
        <v>89311.35000000001</v>
      </c>
      <c r="G1297" s="20" t="n">
        <v>0.28365</v>
      </c>
      <c r="H1297" t="inlineStr">
        <is>
          <t>B</t>
        </is>
      </c>
      <c r="I1297" t="inlineStr">
        <is>
          <t>Bajo</t>
        </is>
      </c>
      <c r="J1297" s="17" t="inlineStr">
        <is>
          <t>B-Bajo</t>
        </is>
      </c>
      <c r="K1297" t="inlineStr">
        <is>
          <t>EVALUAR DESCONTINUAR o subir precio agresivo</t>
        </is>
      </c>
    </row>
    <row r="1298">
      <c r="A1298" t="inlineStr">
        <is>
          <t>351100300992318</t>
        </is>
      </c>
      <c r="B1298" t="inlineStr">
        <is>
          <t>CACHERA LAVATORIO TIPO BOWL DORADA ULTRA LUJO FF6001G</t>
        </is>
      </c>
      <c r="C1298" t="inlineStr">
        <is>
          <t>IMPORTACION GRIFERIA</t>
        </is>
      </c>
      <c r="D1298" s="22" t="n">
        <v>10</v>
      </c>
      <c r="E1298" s="19" t="n">
        <v>314853</v>
      </c>
      <c r="F1298" s="19" t="n">
        <v>156225.55</v>
      </c>
      <c r="G1298" s="20" t="n">
        <v>0.496186</v>
      </c>
      <c r="H1298" t="inlineStr">
        <is>
          <t>B</t>
        </is>
      </c>
      <c r="I1298" t="inlineStr">
        <is>
          <t>Alto</t>
        </is>
      </c>
      <c r="J1298" s="17" t="inlineStr">
        <is>
          <t>B-Alto</t>
        </is>
      </c>
      <c r="K1298" t="inlineStr">
        <is>
          <t>NICHO RENTABLE — empujar contenido / boletín</t>
        </is>
      </c>
    </row>
    <row r="1299">
      <c r="A1299" t="inlineStr">
        <is>
          <t>351100300990204</t>
        </is>
      </c>
      <c r="B1299" t="inlineStr">
        <is>
          <t>BOSCH SIERRA DE MESA 10 1800W GTS 254</t>
        </is>
      </c>
      <c r="C1299" t="inlineStr">
        <is>
          <t>HERRAMIENTA ELECTRICA</t>
        </is>
      </c>
      <c r="D1299" s="22" t="n">
        <v>2</v>
      </c>
      <c r="E1299" s="19" t="n">
        <v>314654.31</v>
      </c>
      <c r="F1299" s="19" t="n">
        <v>60554.31</v>
      </c>
      <c r="G1299" s="20" t="n">
        <v>0.192447</v>
      </c>
      <c r="H1299" t="inlineStr">
        <is>
          <t>B</t>
        </is>
      </c>
      <c r="I1299" t="inlineStr">
        <is>
          <t>Bajo</t>
        </is>
      </c>
      <c r="J1299" s="17" t="inlineStr">
        <is>
          <t>B-Bajo</t>
        </is>
      </c>
      <c r="K1299" t="inlineStr">
        <is>
          <t>EVALUAR DESCONTINUAR o subir precio agresivo</t>
        </is>
      </c>
    </row>
    <row r="1300">
      <c r="A1300" t="inlineStr">
        <is>
          <t>PINT-PA-0103</t>
        </is>
      </c>
      <c r="B1300" t="inlineStr">
        <is>
          <t>STAINLESS BLANCO MATE GALON OF374-4</t>
        </is>
      </c>
      <c r="C1300" t="inlineStr">
        <is>
          <t>PINTURA ACRILICA</t>
        </is>
      </c>
      <c r="D1300" s="22" t="n">
        <v>20</v>
      </c>
      <c r="E1300" s="19" t="n">
        <v>314513.27</v>
      </c>
      <c r="F1300" s="19" t="n">
        <v>103628.17</v>
      </c>
      <c r="G1300" s="20" t="n">
        <v>0.329487</v>
      </c>
      <c r="H1300" t="inlineStr">
        <is>
          <t>B</t>
        </is>
      </c>
      <c r="I1300" t="inlineStr">
        <is>
          <t>Medio</t>
        </is>
      </c>
      <c r="J1300" s="17" t="inlineStr">
        <is>
          <t>B-Medio</t>
        </is>
      </c>
      <c r="K1300" t="inlineStr">
        <is>
          <t>MANTENER</t>
        </is>
      </c>
    </row>
    <row r="1301">
      <c r="A1301" t="inlineStr">
        <is>
          <t>351100300992079</t>
        </is>
      </c>
      <c r="B1301" t="inlineStr">
        <is>
          <t>TOTAL COMBO 5 PCS TALADRO + PIST IMPACTO + ROTOMARTIL+ ESMERILADORA+ LINTERNA + MALETIN UTCKLI2019</t>
        </is>
      </c>
      <c r="C1301" t="inlineStr">
        <is>
          <t>SIN CATEGORIA</t>
        </is>
      </c>
      <c r="D1301" s="22" t="n">
        <v>2</v>
      </c>
      <c r="E1301" s="19" t="n">
        <v>314149</v>
      </c>
      <c r="F1301" s="19" t="n">
        <v>62023</v>
      </c>
      <c r="G1301" s="20" t="n">
        <v>0.197432</v>
      </c>
      <c r="H1301" t="inlineStr">
        <is>
          <t>B</t>
        </is>
      </c>
      <c r="I1301" t="inlineStr">
        <is>
          <t>Bajo</t>
        </is>
      </c>
      <c r="J1301" s="17" t="inlineStr">
        <is>
          <t>B-Bajo</t>
        </is>
      </c>
      <c r="K1301" t="inlineStr">
        <is>
          <t>EVALUAR DESCONTINUAR o subir precio agresivo</t>
        </is>
      </c>
    </row>
    <row r="1302">
      <c r="A1302" t="inlineStr">
        <is>
          <t>351100300992082</t>
        </is>
      </c>
      <c r="B1302" t="inlineStr">
        <is>
          <t>TOTAL COMBO 2 PCS PISTOLA IMPACTO 850 NM + LINTERNA INALAMBRICA 20V UTOSLI241181</t>
        </is>
      </c>
      <c r="C1302" t="inlineStr">
        <is>
          <t>SIN CATEGORIA</t>
        </is>
      </c>
      <c r="D1302" s="22" t="n">
        <v>3</v>
      </c>
      <c r="E1302" s="19" t="n">
        <v>313239.85</v>
      </c>
      <c r="F1302" s="19" t="n">
        <v>71790.84</v>
      </c>
      <c r="G1302" s="20" t="n">
        <v>0.229188</v>
      </c>
      <c r="H1302" t="inlineStr">
        <is>
          <t>B</t>
        </is>
      </c>
      <c r="I1302" t="inlineStr">
        <is>
          <t>Bajo</t>
        </is>
      </c>
      <c r="J1302" s="17" t="inlineStr">
        <is>
          <t>B-Bajo</t>
        </is>
      </c>
      <c r="K1302" t="inlineStr">
        <is>
          <t>EVALUAR DESCONTINUAR o subir precio agresivo</t>
        </is>
      </c>
    </row>
    <row r="1303">
      <c r="A1303" t="inlineStr">
        <is>
          <t>20120007</t>
        </is>
      </c>
      <c r="B1303" t="inlineStr">
        <is>
          <t>FACHALETA RIBAZO BRILLANTE ACERO 29X49CM CJA 1.45M2</t>
        </is>
      </c>
      <c r="C1303" t="inlineStr">
        <is>
          <t>SIN CATEGORIA</t>
        </is>
      </c>
      <c r="D1303" s="22" t="n">
        <v>33</v>
      </c>
      <c r="E1303" s="19" t="n">
        <v>312455.91</v>
      </c>
      <c r="F1303" s="19" t="n">
        <v>70565.91</v>
      </c>
      <c r="G1303" s="20" t="n">
        <v>0.225843</v>
      </c>
      <c r="H1303" t="inlineStr">
        <is>
          <t>B</t>
        </is>
      </c>
      <c r="I1303" t="inlineStr">
        <is>
          <t>Bajo</t>
        </is>
      </c>
      <c r="J1303" s="17" t="inlineStr">
        <is>
          <t>B-Bajo</t>
        </is>
      </c>
      <c r="K1303" t="inlineStr">
        <is>
          <t>EVALUAR DESCONTINUAR o subir precio agresivo</t>
        </is>
      </c>
    </row>
    <row r="1304">
      <c r="A1304" t="inlineStr">
        <is>
          <t>30372</t>
        </is>
      </c>
      <c r="B1304" t="inlineStr">
        <is>
          <t xml:space="preserve">$$ BTICINO LUZICA  TOMA DOBLE PU1228TR </t>
        </is>
      </c>
      <c r="C1304" t="inlineStr">
        <is>
          <t>ACCESORIOS ELECTRICOS Y CABLES</t>
        </is>
      </c>
      <c r="D1304" s="22" t="n">
        <v>182</v>
      </c>
      <c r="E1304" s="19" t="n">
        <v>311476.74</v>
      </c>
      <c r="F1304" s="19" t="n">
        <v>87820.47</v>
      </c>
      <c r="G1304" s="20" t="n">
        <v>0.281949</v>
      </c>
      <c r="H1304" t="inlineStr">
        <is>
          <t>B</t>
        </is>
      </c>
      <c r="I1304" t="inlineStr">
        <is>
          <t>Bajo</t>
        </is>
      </c>
      <c r="J1304" s="17" t="inlineStr">
        <is>
          <t>B-Bajo</t>
        </is>
      </c>
      <c r="K1304" t="inlineStr">
        <is>
          <t>EVALUAR DESCONTINUAR o subir precio agresivo</t>
        </is>
      </c>
    </row>
    <row r="1305">
      <c r="A1305" t="inlineStr">
        <is>
          <t>351100300992520</t>
        </is>
      </c>
      <c r="B1305" t="inlineStr">
        <is>
          <t>PERFIL ESQUINERO EXTERNO BLANCO PARA LAMINA PVC 2.5M 3695099990000</t>
        </is>
      </c>
      <c r="C1305" t="inlineStr">
        <is>
          <t>IMPORTACION LAMINA PVC, BAMBU, ACC</t>
        </is>
      </c>
      <c r="D1305" s="22" t="n">
        <v>107</v>
      </c>
      <c r="E1305" s="19" t="n">
        <v>311397.34</v>
      </c>
      <c r="F1305" s="19" t="n">
        <v>212094.51</v>
      </c>
      <c r="G1305" s="20" t="n">
        <v>0.6811060000000001</v>
      </c>
      <c r="H1305" t="inlineStr">
        <is>
          <t>B</t>
        </is>
      </c>
      <c r="I1305" t="inlineStr">
        <is>
          <t>Alto</t>
        </is>
      </c>
      <c r="J1305" s="17" t="inlineStr">
        <is>
          <t>B-Alto</t>
        </is>
      </c>
      <c r="K1305" t="inlineStr">
        <is>
          <t>NICHO RENTABLE — empujar contenido / boletín</t>
        </is>
      </c>
    </row>
    <row r="1306">
      <c r="A1306" t="inlineStr">
        <is>
          <t>PINT-AN-0057</t>
        </is>
      </c>
      <c r="B1306" t="inlineStr">
        <is>
          <t>DUREX BASE AGUA GRIS ANTICORROSIVO GALON DE1492-4</t>
        </is>
      </c>
      <c r="C1306" t="inlineStr">
        <is>
          <t>ANTICORROSIVOS Y BASE ACEITE</t>
        </is>
      </c>
      <c r="D1306" s="22" t="n">
        <v>17</v>
      </c>
      <c r="E1306" s="19" t="n">
        <v>311214.77</v>
      </c>
      <c r="F1306" s="19" t="n">
        <v>94868.27</v>
      </c>
      <c r="G1306" s="20" t="n">
        <v>0.304832</v>
      </c>
      <c r="H1306" t="inlineStr">
        <is>
          <t>B</t>
        </is>
      </c>
      <c r="I1306" t="inlineStr">
        <is>
          <t>Medio</t>
        </is>
      </c>
      <c r="J1306" s="17" t="inlineStr">
        <is>
          <t>B-Medio</t>
        </is>
      </c>
      <c r="K1306" t="inlineStr">
        <is>
          <t>MANTENER</t>
        </is>
      </c>
    </row>
    <row r="1307">
      <c r="A1307" t="inlineStr">
        <is>
          <t>80990458</t>
        </is>
      </c>
      <c r="B1307" t="inlineStr">
        <is>
          <t>CLAVO ACERO 2 CAJA 250 UNIDADES</t>
        </is>
      </c>
      <c r="C1307" t="inlineStr">
        <is>
          <t>FERRETERIA GENERAL</t>
        </is>
      </c>
      <c r="D1307" s="22" t="n">
        <v>45</v>
      </c>
      <c r="E1307" s="19" t="n">
        <v>311125.8</v>
      </c>
      <c r="F1307" s="19" t="n">
        <v>124354.65</v>
      </c>
      <c r="G1307" s="20" t="n">
        <v>0.399693</v>
      </c>
      <c r="H1307" t="inlineStr">
        <is>
          <t>B</t>
        </is>
      </c>
      <c r="I1307" t="inlineStr">
        <is>
          <t>Medio</t>
        </is>
      </c>
      <c r="J1307" s="17" t="inlineStr">
        <is>
          <t>B-Medio</t>
        </is>
      </c>
      <c r="K1307" t="inlineStr">
        <is>
          <t>MANTENER</t>
        </is>
      </c>
    </row>
    <row r="1308">
      <c r="A1308" t="inlineStr">
        <is>
          <t>351100300991966</t>
        </is>
      </c>
      <c r="B1308" t="inlineStr">
        <is>
          <t>AQUABELLA LAVE FREGADERO GRIS MATE 711155 PU24011GBQ</t>
        </is>
      </c>
      <c r="C1308" t="inlineStr">
        <is>
          <t>GRIFERIA - ACC. BAÑO Y COCINA</t>
        </is>
      </c>
      <c r="D1308" s="22" t="n">
        <v>12</v>
      </c>
      <c r="E1308" s="19" t="n">
        <v>311089.06</v>
      </c>
      <c r="F1308" s="19" t="n">
        <v>34669.06</v>
      </c>
      <c r="G1308" s="20" t="n">
        <v>0.111444</v>
      </c>
      <c r="H1308" t="inlineStr">
        <is>
          <t>B</t>
        </is>
      </c>
      <c r="I1308" t="inlineStr">
        <is>
          <t>Bajo</t>
        </is>
      </c>
      <c r="J1308" s="17" t="inlineStr">
        <is>
          <t>B-Bajo</t>
        </is>
      </c>
      <c r="K1308" t="inlineStr">
        <is>
          <t>EVALUAR DESCONTINUAR o subir precio agresivo</t>
        </is>
      </c>
    </row>
    <row r="1309">
      <c r="A1309" t="inlineStr">
        <is>
          <t>30281</t>
        </is>
      </c>
      <c r="B1309" t="inlineStr">
        <is>
          <t>CH BREAKER 1X50</t>
        </is>
      </c>
      <c r="C1309" t="inlineStr">
        <is>
          <t>ACCESORIOS ELECTRICOS Y CABLES</t>
        </is>
      </c>
      <c r="D1309" s="22" t="n">
        <v>41</v>
      </c>
      <c r="E1309" s="19" t="n">
        <v>310975.77</v>
      </c>
      <c r="F1309" s="19" t="n">
        <v>78999.89</v>
      </c>
      <c r="G1309" s="20" t="n">
        <v>0.254039</v>
      </c>
      <c r="H1309" t="inlineStr">
        <is>
          <t>B</t>
        </is>
      </c>
      <c r="I1309" t="inlineStr">
        <is>
          <t>Bajo</t>
        </is>
      </c>
      <c r="J1309" s="17" t="inlineStr">
        <is>
          <t>B-Bajo</t>
        </is>
      </c>
      <c r="K1309" t="inlineStr">
        <is>
          <t>EVALUAR DESCONTINUAR o subir precio agresivo</t>
        </is>
      </c>
    </row>
    <row r="1310">
      <c r="A1310" t="inlineStr">
        <is>
          <t>564564</t>
        </is>
      </c>
      <c r="B1310" t="inlineStr">
        <is>
          <t>TOTAL TALADRO PERCUSION 1/2 850W UTG109136</t>
        </is>
      </c>
      <c r="C1310" t="inlineStr">
        <is>
          <t>HERRAMIENTA ELECTRICA</t>
        </is>
      </c>
      <c r="D1310" s="22" t="n">
        <v>12</v>
      </c>
      <c r="E1310" s="19" t="n">
        <v>310321.68</v>
      </c>
      <c r="F1310" s="19" t="n">
        <v>64219.56</v>
      </c>
      <c r="G1310" s="20" t="n">
        <v>0.206945</v>
      </c>
      <c r="H1310" t="inlineStr">
        <is>
          <t>B</t>
        </is>
      </c>
      <c r="I1310" t="inlineStr">
        <is>
          <t>Bajo</t>
        </is>
      </c>
      <c r="J1310" s="17" t="inlineStr">
        <is>
          <t>B-Bajo</t>
        </is>
      </c>
      <c r="K1310" t="inlineStr">
        <is>
          <t>EVALUAR DESCONTINUAR o subir precio agresivo</t>
        </is>
      </c>
    </row>
    <row r="1311">
      <c r="A1311" t="inlineStr">
        <is>
          <t>351100300992602</t>
        </is>
      </c>
      <c r="B1311" t="inlineStr">
        <is>
          <t>LANCO MAXIMA LATEX SATIN ACCCENT CUBETA MA764-2</t>
        </is>
      </c>
      <c r="C1311" t="inlineStr">
        <is>
          <t>PINTURA ACRILICA</t>
        </is>
      </c>
      <c r="D1311" s="22" t="n">
        <v>4</v>
      </c>
      <c r="E1311" s="19" t="n">
        <v>310176.99</v>
      </c>
      <c r="F1311" s="19" t="n">
        <v>194184.99</v>
      </c>
      <c r="G1311" s="20" t="n">
        <v>0.626046</v>
      </c>
      <c r="H1311" t="inlineStr">
        <is>
          <t>B</t>
        </is>
      </c>
      <c r="I1311" t="inlineStr">
        <is>
          <t>Alto</t>
        </is>
      </c>
      <c r="J1311" s="17" t="inlineStr">
        <is>
          <t>B-Alto</t>
        </is>
      </c>
      <c r="K1311" t="inlineStr">
        <is>
          <t>NICHO RENTABLE — empujar contenido / boletín</t>
        </is>
      </c>
    </row>
    <row r="1312">
      <c r="A1312" t="inlineStr">
        <is>
          <t>71844</t>
        </is>
      </c>
      <c r="B1312" t="inlineStr">
        <is>
          <t>CH BREAKER 2X30</t>
        </is>
      </c>
      <c r="C1312" t="inlineStr">
        <is>
          <t>ACCESORIOS ELECTRICOS Y CABLES</t>
        </is>
      </c>
      <c r="D1312" s="22" t="n">
        <v>22</v>
      </c>
      <c r="E1312" s="19" t="n">
        <v>309616.57</v>
      </c>
      <c r="F1312" s="19" t="n">
        <v>74520.5</v>
      </c>
      <c r="G1312" s="20" t="n">
        <v>0.240686</v>
      </c>
      <c r="H1312" t="inlineStr">
        <is>
          <t>B</t>
        </is>
      </c>
      <c r="I1312" t="inlineStr">
        <is>
          <t>Bajo</t>
        </is>
      </c>
      <c r="J1312" s="17" t="inlineStr">
        <is>
          <t>B-Bajo</t>
        </is>
      </c>
      <c r="K1312" t="inlineStr">
        <is>
          <t>EVALUAR DESCONTINUAR o subir precio agresivo</t>
        </is>
      </c>
    </row>
    <row r="1313">
      <c r="A1313" t="inlineStr">
        <is>
          <t>851</t>
        </is>
      </c>
      <c r="B1313" t="inlineStr">
        <is>
          <t>LLAVE TANQUE BAJO FLUID MASTER 200AM133</t>
        </is>
      </c>
      <c r="C1313" t="inlineStr">
        <is>
          <t>GRIFERIA - ACC. BAÑO Y COCINA</t>
        </is>
      </c>
      <c r="D1313" s="22" t="n">
        <v>80</v>
      </c>
      <c r="E1313" s="19" t="n">
        <v>309396.71</v>
      </c>
      <c r="F1313" s="19" t="n">
        <v>94445.21000000001</v>
      </c>
      <c r="G1313" s="20" t="n">
        <v>0.305256</v>
      </c>
      <c r="H1313" t="inlineStr">
        <is>
          <t>B</t>
        </is>
      </c>
      <c r="I1313" t="inlineStr">
        <is>
          <t>Medio</t>
        </is>
      </c>
      <c r="J1313" s="17" t="inlineStr">
        <is>
          <t>B-Medio</t>
        </is>
      </c>
      <c r="K1313" t="inlineStr">
        <is>
          <t>MANTENER</t>
        </is>
      </c>
    </row>
    <row r="1314">
      <c r="A1314" t="inlineStr">
        <is>
          <t>18150</t>
        </is>
      </c>
      <c r="B1314" t="inlineStr">
        <is>
          <t>LORENZETTI RESISTENCIA ULTRA 5500W 7587377</t>
        </is>
      </c>
      <c r="C1314" t="inlineStr">
        <is>
          <t>FERRETERIA GENERAL</t>
        </is>
      </c>
      <c r="D1314" s="22" t="n">
        <v>57</v>
      </c>
      <c r="E1314" s="19" t="n">
        <v>309385.06</v>
      </c>
      <c r="F1314" s="19" t="n">
        <v>93615.55</v>
      </c>
      <c r="G1314" s="20" t="n">
        <v>0.302586</v>
      </c>
      <c r="H1314" t="inlineStr">
        <is>
          <t>B</t>
        </is>
      </c>
      <c r="I1314" t="inlineStr">
        <is>
          <t>Medio</t>
        </is>
      </c>
      <c r="J1314" s="17" t="inlineStr">
        <is>
          <t>B-Medio</t>
        </is>
      </c>
      <c r="K1314" t="inlineStr">
        <is>
          <t>MANTENER</t>
        </is>
      </c>
    </row>
    <row r="1315">
      <c r="A1315" t="inlineStr">
        <is>
          <t>322</t>
        </is>
      </c>
      <c r="B1315" t="inlineStr">
        <is>
          <t>FRAGUA AAA NEGRA</t>
        </is>
      </c>
      <c r="C1315" t="inlineStr">
        <is>
          <t>CERAMICAS, AZULEJOS, PORCELANATOS</t>
        </is>
      </c>
      <c r="D1315" s="22" t="n">
        <v>246</v>
      </c>
      <c r="E1315" s="19" t="n">
        <v>308419.91</v>
      </c>
      <c r="F1315" s="19" t="n">
        <v>106828.7</v>
      </c>
      <c r="G1315" s="20" t="n">
        <v>0.346374</v>
      </c>
      <c r="H1315" t="inlineStr">
        <is>
          <t>B</t>
        </is>
      </c>
      <c r="I1315" t="inlineStr">
        <is>
          <t>Medio</t>
        </is>
      </c>
      <c r="J1315" s="17" t="inlineStr">
        <is>
          <t>B-Medio</t>
        </is>
      </c>
      <c r="K1315" t="inlineStr">
        <is>
          <t>MANTENER</t>
        </is>
      </c>
    </row>
    <row r="1316">
      <c r="A1316" t="inlineStr">
        <is>
          <t>351100300992182</t>
        </is>
      </c>
      <c r="B1316" t="inlineStr">
        <is>
          <t>AQF-82 CACHERA FREGADERO CROMADA CUELLO ALTO MANIJA PALANCA</t>
        </is>
      </c>
      <c r="C1316" t="inlineStr">
        <is>
          <t>GRIFERIA - ACC. BAÑO Y COCINA</t>
        </is>
      </c>
      <c r="D1316" s="22" t="n">
        <v>23</v>
      </c>
      <c r="E1316" s="19" t="n">
        <v>308035.4</v>
      </c>
      <c r="F1316" s="19" t="n">
        <v>119173.66</v>
      </c>
      <c r="G1316" s="20" t="n">
        <v>0.386883</v>
      </c>
      <c r="H1316" t="inlineStr">
        <is>
          <t>B</t>
        </is>
      </c>
      <c r="I1316" t="inlineStr">
        <is>
          <t>Medio</t>
        </is>
      </c>
      <c r="J1316" s="17" t="inlineStr">
        <is>
          <t>B-Medio</t>
        </is>
      </c>
      <c r="K1316" t="inlineStr">
        <is>
          <t>MANTENER</t>
        </is>
      </c>
    </row>
    <row r="1317">
      <c r="A1317" t="inlineStr">
        <is>
          <t>326</t>
        </is>
      </c>
      <c r="B1317" t="inlineStr">
        <is>
          <t>FRAGUA AAA TABACO</t>
        </is>
      </c>
      <c r="C1317" t="inlineStr">
        <is>
          <t>CERAMICAS, AZULEJOS, PORCELANATOS</t>
        </is>
      </c>
      <c r="D1317" s="22" t="n">
        <v>271</v>
      </c>
      <c r="E1317" s="19" t="n">
        <v>308026.91</v>
      </c>
      <c r="F1317" s="19" t="n">
        <v>92310.91</v>
      </c>
      <c r="G1317" s="20" t="n">
        <v>0.299685</v>
      </c>
      <c r="H1317" t="inlineStr">
        <is>
          <t>B</t>
        </is>
      </c>
      <c r="I1317" t="inlineStr">
        <is>
          <t>Bajo</t>
        </is>
      </c>
      <c r="J1317" s="17" t="inlineStr">
        <is>
          <t>B-Bajo</t>
        </is>
      </c>
      <c r="K1317" t="inlineStr">
        <is>
          <t>EVALUAR DESCONTINUAR o subir precio agresivo</t>
        </is>
      </c>
    </row>
    <row r="1318">
      <c r="A1318" t="inlineStr">
        <is>
          <t>351100300991769</t>
        </is>
      </c>
      <c r="B1318" t="inlineStr">
        <is>
          <t>$$ DESAGUE BAÑO DORADO CUADRADO 10X10CM DORADO GRACIELA</t>
        </is>
      </c>
      <c r="C1318" t="inlineStr">
        <is>
          <t>GRIFERIA - ACC. BAÑO Y COCINA</t>
        </is>
      </c>
      <c r="D1318" s="22" t="n">
        <v>41</v>
      </c>
      <c r="E1318" s="19" t="n">
        <v>307728.39</v>
      </c>
      <c r="F1318" s="19" t="n">
        <v>86859.75</v>
      </c>
      <c r="G1318" s="20" t="n">
        <v>0.282261</v>
      </c>
      <c r="H1318" t="inlineStr">
        <is>
          <t>B</t>
        </is>
      </c>
      <c r="I1318" t="inlineStr">
        <is>
          <t>Bajo</t>
        </is>
      </c>
      <c r="J1318" s="17" t="inlineStr">
        <is>
          <t>B-Bajo</t>
        </is>
      </c>
      <c r="K1318" t="inlineStr">
        <is>
          <t>EVALUAR DESCONTINUAR o subir precio agresivo</t>
        </is>
      </c>
    </row>
    <row r="1319">
      <c r="A1319" t="inlineStr">
        <is>
          <t>72715</t>
        </is>
      </c>
      <c r="B1319" t="inlineStr">
        <is>
          <t>DURETAN TEJA CLASICO 300ML</t>
        </is>
      </c>
      <c r="C1319" t="inlineStr">
        <is>
          <t>PINTURAS Y SELLADORES</t>
        </is>
      </c>
      <c r="D1319" s="22" t="n">
        <v>59</v>
      </c>
      <c r="E1319" s="19" t="n">
        <v>307401.95</v>
      </c>
      <c r="F1319" s="19" t="n">
        <v>77542.67</v>
      </c>
      <c r="G1319" s="20" t="n">
        <v>0.252252</v>
      </c>
      <c r="H1319" t="inlineStr">
        <is>
          <t>B</t>
        </is>
      </c>
      <c r="I1319" t="inlineStr">
        <is>
          <t>Bajo</t>
        </is>
      </c>
      <c r="J1319" s="17" t="inlineStr">
        <is>
          <t>B-Bajo</t>
        </is>
      </c>
      <c r="K1319" t="inlineStr">
        <is>
          <t>EVALUAR DESCONTINUAR o subir precio agresivo</t>
        </is>
      </c>
    </row>
    <row r="1320">
      <c r="A1320" t="inlineStr">
        <is>
          <t>14100036</t>
        </is>
      </c>
      <c r="B1320" t="inlineStr">
        <is>
          <t>PUERTA CONTEMPORANEA PINO 85 X 210 CM</t>
        </is>
      </c>
      <c r="C1320" t="inlineStr">
        <is>
          <t>SIN CATEGORIA</t>
        </is>
      </c>
      <c r="D1320" s="22" t="n">
        <v>7</v>
      </c>
      <c r="E1320" s="19" t="n">
        <v>307073.5</v>
      </c>
      <c r="F1320" s="19" t="n">
        <v>78789.5</v>
      </c>
      <c r="G1320" s="20" t="n">
        <v>0.256582</v>
      </c>
      <c r="H1320" t="inlineStr">
        <is>
          <t>B</t>
        </is>
      </c>
      <c r="I1320" t="inlineStr">
        <is>
          <t>Bajo</t>
        </is>
      </c>
      <c r="J1320" s="17" t="inlineStr">
        <is>
          <t>B-Bajo</t>
        </is>
      </c>
      <c r="K1320" t="inlineStr">
        <is>
          <t>EVALUAR DESCONTINUAR o subir precio agresivo</t>
        </is>
      </c>
    </row>
    <row r="1321">
      <c r="A1321" t="inlineStr">
        <is>
          <t>351100300992347</t>
        </is>
      </c>
      <c r="B1321" t="inlineStr">
        <is>
          <t>DESAGUE NEGRO 4X4 CON TRAMPA ANTI INSECTOS DE REJILLA AQP-23271</t>
        </is>
      </c>
      <c r="C1321" t="inlineStr">
        <is>
          <t>IMPORTACION GRIFERIA</t>
        </is>
      </c>
      <c r="D1321" s="22" t="n">
        <v>71</v>
      </c>
      <c r="E1321" s="19" t="n">
        <v>306705.31</v>
      </c>
      <c r="F1321" s="19" t="n">
        <v>182171.58</v>
      </c>
      <c r="G1321" s="20" t="n">
        <v>0.593963</v>
      </c>
      <c r="H1321" t="inlineStr">
        <is>
          <t>B</t>
        </is>
      </c>
      <c r="I1321" t="inlineStr">
        <is>
          <t>Alto</t>
        </is>
      </c>
      <c r="J1321" s="17" t="inlineStr">
        <is>
          <t>B-Alto</t>
        </is>
      </c>
      <c r="K1321" t="inlineStr">
        <is>
          <t>NICHO RENTABLE — empujar contenido / boletín</t>
        </is>
      </c>
    </row>
    <row r="1322">
      <c r="A1322" t="inlineStr">
        <is>
          <t>2139</t>
        </is>
      </c>
      <c r="B1322" t="inlineStr">
        <is>
          <t>PINO 2X3 3.20MTS</t>
        </is>
      </c>
      <c r="C1322" t="inlineStr">
        <is>
          <t>PINO</t>
        </is>
      </c>
      <c r="D1322" s="22" t="n">
        <v>84</v>
      </c>
      <c r="E1322" s="19" t="n">
        <v>306600.12</v>
      </c>
      <c r="F1322" s="19" t="n">
        <v>93296.13</v>
      </c>
      <c r="G1322" s="20" t="n">
        <v>0.304293</v>
      </c>
      <c r="H1322" t="inlineStr">
        <is>
          <t>B</t>
        </is>
      </c>
      <c r="I1322" t="inlineStr">
        <is>
          <t>Medio</t>
        </is>
      </c>
      <c r="J1322" s="17" t="inlineStr">
        <is>
          <t>B-Medio</t>
        </is>
      </c>
      <c r="K1322" t="inlineStr">
        <is>
          <t>MANTENER</t>
        </is>
      </c>
    </row>
    <row r="1323">
      <c r="A1323" t="inlineStr">
        <is>
          <t>PINT-IM-0006</t>
        </is>
      </c>
      <c r="B1323" t="inlineStr">
        <is>
          <t>LANCO DRY COAT BLANCO/PASTEL MATE 1/4 DC480-5</t>
        </is>
      </c>
      <c r="C1323" t="inlineStr">
        <is>
          <t>IMPERMEABILIZANTES</t>
        </is>
      </c>
      <c r="D1323" s="22" t="n">
        <v>48</v>
      </c>
      <c r="E1323" s="19" t="n">
        <v>306118.7</v>
      </c>
      <c r="F1323" s="19" t="n">
        <v>85782.95</v>
      </c>
      <c r="G1323" s="20" t="n">
        <v>0.280228</v>
      </c>
      <c r="H1323" t="inlineStr">
        <is>
          <t>B</t>
        </is>
      </c>
      <c r="I1323" t="inlineStr">
        <is>
          <t>Bajo</t>
        </is>
      </c>
      <c r="J1323" s="17" t="inlineStr">
        <is>
          <t>B-Bajo</t>
        </is>
      </c>
      <c r="K1323" t="inlineStr">
        <is>
          <t>EVALUAR DESCONTINUAR o subir precio agresivo</t>
        </is>
      </c>
    </row>
    <row r="1324">
      <c r="A1324" t="inlineStr">
        <is>
          <t>60100039</t>
        </is>
      </c>
      <c r="B1324" t="inlineStr">
        <is>
          <t>$$ SYLVANIA BOMBILLO LED AJUSTABLE GRANDE 110W 6500K 120-240V P29593-54</t>
        </is>
      </c>
      <c r="C1324" t="inlineStr">
        <is>
          <t>BOMBILLOS Y LAMPARAS</t>
        </is>
      </c>
      <c r="D1324" s="22" t="n">
        <v>18</v>
      </c>
      <c r="E1324" s="19" t="n">
        <v>306086.12</v>
      </c>
      <c r="F1324" s="19" t="n">
        <v>69126.12</v>
      </c>
      <c r="G1324" s="20" t="n">
        <v>0.225839</v>
      </c>
      <c r="H1324" t="inlineStr">
        <is>
          <t>B</t>
        </is>
      </c>
      <c r="I1324" t="inlineStr">
        <is>
          <t>Bajo</t>
        </is>
      </c>
      <c r="J1324" s="17" t="inlineStr">
        <is>
          <t>B-Bajo</t>
        </is>
      </c>
      <c r="K1324" t="inlineStr">
        <is>
          <t>EVALUAR DESCONTINUAR o subir precio agresivo</t>
        </is>
      </c>
    </row>
    <row r="1325">
      <c r="A1325" t="inlineStr">
        <is>
          <t>351100300991812</t>
        </is>
      </c>
      <c r="B1325" t="inlineStr">
        <is>
          <t>TOSCANA LLAVE FREGADERO DORADA MC-IR150C</t>
        </is>
      </c>
      <c r="C1325" t="inlineStr">
        <is>
          <t>GRIFERIA - ACC. BAÑO Y COCINA</t>
        </is>
      </c>
      <c r="D1325" s="22" t="n">
        <v>8</v>
      </c>
      <c r="E1325" s="19" t="n">
        <v>304655.3</v>
      </c>
      <c r="F1325" s="19" t="n">
        <v>75055.3</v>
      </c>
      <c r="G1325" s="20" t="n">
        <v>0.246361</v>
      </c>
      <c r="H1325" t="inlineStr">
        <is>
          <t>B</t>
        </is>
      </c>
      <c r="I1325" t="inlineStr">
        <is>
          <t>Bajo</t>
        </is>
      </c>
      <c r="J1325" s="17" t="inlineStr">
        <is>
          <t>B-Bajo</t>
        </is>
      </c>
      <c r="K1325" t="inlineStr">
        <is>
          <t>EVALUAR DESCONTINUAR o subir precio agresivo</t>
        </is>
      </c>
    </row>
    <row r="1326">
      <c r="A1326" t="inlineStr">
        <is>
          <t>72316</t>
        </is>
      </c>
      <c r="B1326" t="inlineStr">
        <is>
          <t>PFISTER EMBOLO LLAVE EMPOTRAR VIEJO PESADO S103740</t>
        </is>
      </c>
      <c r="C1326" t="inlineStr">
        <is>
          <t>GRIFERIA - ACC. BAÑO Y COCINA</t>
        </is>
      </c>
      <c r="D1326" s="22" t="n">
        <v>46</v>
      </c>
      <c r="E1326" s="19" t="n">
        <v>301947.2</v>
      </c>
      <c r="F1326" s="19" t="n">
        <v>90647</v>
      </c>
      <c r="G1326" s="20" t="n">
        <v>0.300208</v>
      </c>
      <c r="H1326" t="inlineStr">
        <is>
          <t>B</t>
        </is>
      </c>
      <c r="I1326" t="inlineStr">
        <is>
          <t>Medio</t>
        </is>
      </c>
      <c r="J1326" s="17" t="inlineStr">
        <is>
          <t>B-Medio</t>
        </is>
      </c>
      <c r="K1326" t="inlineStr">
        <is>
          <t>MANTENER</t>
        </is>
      </c>
    </row>
    <row r="1327">
      <c r="A1327" t="inlineStr">
        <is>
          <t>351100300992870</t>
        </is>
      </c>
      <c r="B1327" t="inlineStr">
        <is>
          <t>ESQUINERO DE REMATE WPC EXTERIOR ONTARIO 8-50A 2X2 2.90M BLACK WALNUT</t>
        </is>
      </c>
      <c r="C1327" t="inlineStr">
        <is>
          <t>IMPORTACION PANEL ACANALADO EXTERIOR WPC</t>
        </is>
      </c>
      <c r="D1327" s="22" t="n">
        <v>62</v>
      </c>
      <c r="E1327" s="19" t="n">
        <v>301769.91</v>
      </c>
      <c r="F1327" s="19" t="n">
        <v>194699.32</v>
      </c>
      <c r="G1327" s="20" t="n">
        <v>0.645191</v>
      </c>
      <c r="H1327" t="inlineStr">
        <is>
          <t>B</t>
        </is>
      </c>
      <c r="I1327" t="inlineStr">
        <is>
          <t>Alto</t>
        </is>
      </c>
      <c r="J1327" s="17" t="inlineStr">
        <is>
          <t>B-Alto</t>
        </is>
      </c>
      <c r="K1327" t="inlineStr">
        <is>
          <t>NICHO RENTABLE — empujar contenido / boletín</t>
        </is>
      </c>
    </row>
    <row r="1328">
      <c r="A1328" t="inlineStr">
        <is>
          <t>20100004</t>
        </is>
      </c>
      <c r="B1328" t="inlineStr">
        <is>
          <t>AZULEJO BANGALORE GRIS 5164D 25X37 CAJA 0.75M2</t>
        </is>
      </c>
      <c r="C1328" t="inlineStr">
        <is>
          <t>AZULEJOS</t>
        </is>
      </c>
      <c r="D1328" s="22" t="n">
        <v>100</v>
      </c>
      <c r="E1328" s="19" t="n">
        <v>300619.38</v>
      </c>
      <c r="F1328" s="19" t="n">
        <v>107266.46</v>
      </c>
      <c r="G1328" s="20" t="n">
        <v>0.356818</v>
      </c>
      <c r="H1328" t="inlineStr">
        <is>
          <t>B</t>
        </is>
      </c>
      <c r="I1328" t="inlineStr">
        <is>
          <t>Medio</t>
        </is>
      </c>
      <c r="J1328" s="17" t="inlineStr">
        <is>
          <t>B-Medio</t>
        </is>
      </c>
      <c r="K1328" t="inlineStr">
        <is>
          <t>MANTENER</t>
        </is>
      </c>
    </row>
    <row r="1329">
      <c r="A1329" t="inlineStr">
        <is>
          <t>990323</t>
        </is>
      </c>
      <c r="B1329" t="inlineStr">
        <is>
          <t xml:space="preserve">CORNISA LAMINADA BLANCA </t>
        </is>
      </c>
      <c r="C1329" t="inlineStr">
        <is>
          <t>TABLILLA PVC Y CORNISAS</t>
        </is>
      </c>
      <c r="D1329" s="22" t="n">
        <v>88</v>
      </c>
      <c r="E1329" s="19" t="n">
        <v>299500.96</v>
      </c>
      <c r="F1329" s="19" t="n">
        <v>31529.52</v>
      </c>
      <c r="G1329" s="20" t="n">
        <v>0.105274</v>
      </c>
      <c r="H1329" t="inlineStr">
        <is>
          <t>B</t>
        </is>
      </c>
      <c r="I1329" t="inlineStr">
        <is>
          <t>Bajo</t>
        </is>
      </c>
      <c r="J1329" s="17" t="inlineStr">
        <is>
          <t>B-Bajo</t>
        </is>
      </c>
      <c r="K1329" t="inlineStr">
        <is>
          <t>EVALUAR DESCONTINUAR o subir precio agresivo</t>
        </is>
      </c>
    </row>
    <row r="1330">
      <c r="A1330" t="inlineStr">
        <is>
          <t>351100300992747</t>
        </is>
      </c>
      <c r="B1330" t="inlineStr">
        <is>
          <t>PIEDRA P.U. LAJA DARK BLACK MF-A6 60X120CM 25MM A003-6 USO INTERIOR EXTERIOR</t>
        </is>
      </c>
      <c r="C1330" t="inlineStr">
        <is>
          <t>LAMINA PVC, BAMBU, ACC</t>
        </is>
      </c>
      <c r="D1330" s="22" t="n">
        <v>31</v>
      </c>
      <c r="E1330" s="19" t="n">
        <v>299026.62</v>
      </c>
      <c r="F1330" s="19" t="n">
        <v>85436.62</v>
      </c>
      <c r="G1330" s="20" t="n">
        <v>0.285716</v>
      </c>
      <c r="H1330" t="inlineStr">
        <is>
          <t>B</t>
        </is>
      </c>
      <c r="I1330" t="inlineStr">
        <is>
          <t>Bajo</t>
        </is>
      </c>
      <c r="J1330" s="17" t="inlineStr">
        <is>
          <t>B-Bajo</t>
        </is>
      </c>
      <c r="K1330" t="inlineStr">
        <is>
          <t>EVALUAR DESCONTINUAR o subir precio agresivo</t>
        </is>
      </c>
    </row>
    <row r="1331">
      <c r="A1331" t="inlineStr">
        <is>
          <t>10151</t>
        </is>
      </c>
      <c r="B1331" t="inlineStr">
        <is>
          <t>LLAVE EMPOTRAR LAINZ MEZCLADORA 014PF2LC PRICE PFISTER</t>
        </is>
      </c>
      <c r="C1331" t="inlineStr">
        <is>
          <t>GRIFERIA - ACC. BAÑO Y COCINA</t>
        </is>
      </c>
      <c r="D1331" s="22" t="n">
        <v>13</v>
      </c>
      <c r="E1331" s="19" t="n">
        <v>297684.59</v>
      </c>
      <c r="F1331" s="19" t="n">
        <v>75045.28999999999</v>
      </c>
      <c r="G1331" s="20" t="n">
        <v>0.252097</v>
      </c>
      <c r="H1331" t="inlineStr">
        <is>
          <t>B</t>
        </is>
      </c>
      <c r="I1331" t="inlineStr">
        <is>
          <t>Bajo</t>
        </is>
      </c>
      <c r="J1331" s="17" t="inlineStr">
        <is>
          <t>B-Bajo</t>
        </is>
      </c>
      <c r="K1331" t="inlineStr">
        <is>
          <t>EVALUAR DESCONTINUAR o subir precio agresivo</t>
        </is>
      </c>
    </row>
    <row r="1332">
      <c r="A1332" t="inlineStr">
        <is>
          <t>20120003</t>
        </is>
      </c>
      <c r="B1332" t="inlineStr">
        <is>
          <t>FACHALETA LADRILLO 32X58 CAJA 2.04M2 BELLACER 160074 60077</t>
        </is>
      </c>
      <c r="C1332" t="inlineStr">
        <is>
          <t>SIN CATEGORIA</t>
        </is>
      </c>
      <c r="D1332" s="22" t="n">
        <v>30</v>
      </c>
      <c r="E1332" s="19" t="n">
        <v>297630.58</v>
      </c>
      <c r="F1332" s="19" t="n">
        <v>66592.92999999999</v>
      </c>
      <c r="G1332" s="20" t="n">
        <v>0.223744</v>
      </c>
      <c r="H1332" t="inlineStr">
        <is>
          <t>B</t>
        </is>
      </c>
      <c r="I1332" t="inlineStr">
        <is>
          <t>Bajo</t>
        </is>
      </c>
      <c r="J1332" s="17" t="inlineStr">
        <is>
          <t>B-Bajo</t>
        </is>
      </c>
      <c r="K1332" t="inlineStr">
        <is>
          <t>EVALUAR DESCONTINUAR o subir precio agresivo</t>
        </is>
      </c>
    </row>
    <row r="1333">
      <c r="A1333" t="inlineStr">
        <is>
          <t>320499</t>
        </is>
      </c>
      <c r="B1333" t="inlineStr">
        <is>
          <t>AZULEJO DOVELA GRIS 20X30 CAJA 1.59M2</t>
        </is>
      </c>
      <c r="C1333" t="inlineStr">
        <is>
          <t>SIN CATEGORIA</t>
        </is>
      </c>
      <c r="D1333" s="22" t="n">
        <v>36</v>
      </c>
      <c r="E1333" s="19" t="n">
        <v>297064.29</v>
      </c>
      <c r="F1333" s="19" t="n">
        <v>68563.96000000001</v>
      </c>
      <c r="G1333" s="20" t="n">
        <v>0.230805</v>
      </c>
      <c r="H1333" t="inlineStr">
        <is>
          <t>B</t>
        </is>
      </c>
      <c r="I1333" t="inlineStr">
        <is>
          <t>Bajo</t>
        </is>
      </c>
      <c r="J1333" s="17" t="inlineStr">
        <is>
          <t>B-Bajo</t>
        </is>
      </c>
      <c r="K1333" t="inlineStr">
        <is>
          <t>EVALUAR DESCONTINUAR o subir precio agresivo</t>
        </is>
      </c>
    </row>
    <row r="1334">
      <c r="A1334" t="inlineStr">
        <is>
          <t>9103</t>
        </is>
      </c>
      <c r="B1334" t="inlineStr">
        <is>
          <t>TEE 1/2 LISA PVC</t>
        </is>
      </c>
      <c r="C1334" t="inlineStr">
        <is>
          <t>TUBERIA PVC, CANOAS Y ACCESORIOS</t>
        </is>
      </c>
      <c r="D1334" s="22" t="n">
        <v>1467</v>
      </c>
      <c r="E1334" s="19" t="n">
        <v>296982.2</v>
      </c>
      <c r="F1334" s="19" t="n">
        <v>172572.65</v>
      </c>
      <c r="G1334" s="20" t="n">
        <v>0.581088</v>
      </c>
      <c r="H1334" t="inlineStr">
        <is>
          <t>B</t>
        </is>
      </c>
      <c r="I1334" t="inlineStr">
        <is>
          <t>Alto</t>
        </is>
      </c>
      <c r="J1334" s="17" t="inlineStr">
        <is>
          <t>B-Alto</t>
        </is>
      </c>
      <c r="K1334" t="inlineStr">
        <is>
          <t>NICHO RENTABLE — empujar contenido / boletín</t>
        </is>
      </c>
    </row>
    <row r="1335">
      <c r="A1335" t="inlineStr">
        <is>
          <t>52874</t>
        </is>
      </c>
      <c r="B1335" t="inlineStr">
        <is>
          <t>ESPEJO LED DP-524 OVALADO 50CMX160CM</t>
        </is>
      </c>
      <c r="C1335" t="inlineStr">
        <is>
          <t>GRIFERIA - ACC. BAÑO Y COCINA</t>
        </is>
      </c>
      <c r="D1335" s="22" t="n">
        <v>10</v>
      </c>
      <c r="E1335" s="19" t="n">
        <v>296640</v>
      </c>
      <c r="F1335" s="19" t="n">
        <v>148320</v>
      </c>
      <c r="G1335" s="20" t="n">
        <v>0.5</v>
      </c>
      <c r="H1335" t="inlineStr">
        <is>
          <t>B</t>
        </is>
      </c>
      <c r="I1335" t="inlineStr">
        <is>
          <t>Alto</t>
        </is>
      </c>
      <c r="J1335" s="17" t="inlineStr">
        <is>
          <t>B-Alto</t>
        </is>
      </c>
      <c r="K1335" t="inlineStr">
        <is>
          <t>NICHO RENTABLE — empujar contenido / boletín</t>
        </is>
      </c>
    </row>
    <row r="1336">
      <c r="A1336" t="inlineStr">
        <is>
          <t>351100300992712</t>
        </is>
      </c>
      <c r="B1336" t="inlineStr">
        <is>
          <t>DJ LUMIA MUEBLE 60CM X 50CM INCLUYE LAVATORIO ESPEJO REPISA BRILLANTE AEREO LUX STONE Y001-N2 60CM</t>
        </is>
      </c>
      <c r="C1336" t="inlineStr">
        <is>
          <t>IMPORTACION LOZA</t>
        </is>
      </c>
      <c r="D1336" s="22" t="n">
        <v>5</v>
      </c>
      <c r="E1336" s="19" t="n">
        <v>296380.53</v>
      </c>
      <c r="F1336" s="19" t="n">
        <v>145961.89</v>
      </c>
      <c r="G1336" s="20" t="n">
        <v>0.492481</v>
      </c>
      <c r="H1336" t="inlineStr">
        <is>
          <t>B</t>
        </is>
      </c>
      <c r="I1336" t="inlineStr">
        <is>
          <t>Alto</t>
        </is>
      </c>
      <c r="J1336" s="17" t="inlineStr">
        <is>
          <t>B-Alto</t>
        </is>
      </c>
      <c r="K1336" t="inlineStr">
        <is>
          <t>NICHO RENTABLE — empujar contenido / boletín</t>
        </is>
      </c>
    </row>
    <row r="1337">
      <c r="A1337" t="inlineStr">
        <is>
          <t>351100300992576</t>
        </is>
      </c>
      <c r="B1337" t="inlineStr">
        <is>
          <t>LAVATORIO TIPO BOWL OVALADO BLANCO FF-9032 42CM X 26CM  X 14CM</t>
        </is>
      </c>
      <c r="C1337" t="inlineStr">
        <is>
          <t>IMPORTACION LOZA</t>
        </is>
      </c>
      <c r="D1337" s="22" t="n">
        <v>12</v>
      </c>
      <c r="E1337" s="19" t="n">
        <v>296106.19</v>
      </c>
      <c r="F1337" s="19" t="n">
        <v>153012.28</v>
      </c>
      <c r="G1337" s="20" t="n">
        <v>0.516748</v>
      </c>
      <c r="H1337" t="inlineStr">
        <is>
          <t>B</t>
        </is>
      </c>
      <c r="I1337" t="inlineStr">
        <is>
          <t>Alto</t>
        </is>
      </c>
      <c r="J1337" s="17" t="inlineStr">
        <is>
          <t>B-Alto</t>
        </is>
      </c>
      <c r="K1337" t="inlineStr">
        <is>
          <t>NICHO RENTABLE — empujar contenido / boletín</t>
        </is>
      </c>
    </row>
    <row r="1338">
      <c r="A1338" t="inlineStr">
        <is>
          <t>6158</t>
        </is>
      </c>
      <c r="B1338" t="inlineStr">
        <is>
          <t>MARCO RODILLO P/ PINTAR 5 ALAMBRES WADFOW WCB7309</t>
        </is>
      </c>
      <c r="C1338" t="inlineStr">
        <is>
          <t>PINTURAS Y SELLADORES</t>
        </is>
      </c>
      <c r="D1338" s="22" t="n">
        <v>191</v>
      </c>
      <c r="E1338" s="19" t="n">
        <v>295935.63</v>
      </c>
      <c r="F1338" s="19" t="n">
        <v>216300.18</v>
      </c>
      <c r="G1338" s="20" t="n">
        <v>0.730903</v>
      </c>
      <c r="H1338" t="inlineStr">
        <is>
          <t>B</t>
        </is>
      </c>
      <c r="I1338" t="inlineStr">
        <is>
          <t>Alto</t>
        </is>
      </c>
      <c r="J1338" s="17" t="inlineStr">
        <is>
          <t>B-Alto</t>
        </is>
      </c>
      <c r="K1338" t="inlineStr">
        <is>
          <t>NICHO RENTABLE — empujar contenido / boletín</t>
        </is>
      </c>
    </row>
    <row r="1339">
      <c r="A1339" t="inlineStr">
        <is>
          <t>7691</t>
        </is>
      </c>
      <c r="B1339" t="inlineStr">
        <is>
          <t>CINTA TAPAGOTERAS 10 CM X 1 MTS</t>
        </is>
      </c>
      <c r="C1339" t="inlineStr">
        <is>
          <t>FERRETERIA GENERAL</t>
        </is>
      </c>
      <c r="D1339" s="22" t="n">
        <v>122</v>
      </c>
      <c r="E1339" s="19" t="n">
        <v>295325.1</v>
      </c>
      <c r="F1339" s="19" t="n">
        <v>97941.55</v>
      </c>
      <c r="G1339" s="20" t="n">
        <v>0.33164</v>
      </c>
      <c r="H1339" t="inlineStr">
        <is>
          <t>B</t>
        </is>
      </c>
      <c r="I1339" t="inlineStr">
        <is>
          <t>Medio</t>
        </is>
      </c>
      <c r="J1339" s="17" t="inlineStr">
        <is>
          <t>B-Medio</t>
        </is>
      </c>
      <c r="K1339" t="inlineStr">
        <is>
          <t>MANTENER</t>
        </is>
      </c>
    </row>
    <row r="1340">
      <c r="A1340" t="inlineStr">
        <is>
          <t>665</t>
        </is>
      </c>
      <c r="B1340" t="inlineStr">
        <is>
          <t>AGUILA REGLETA 6 TOMAS 1135</t>
        </is>
      </c>
      <c r="C1340" t="inlineStr">
        <is>
          <t>ACCESORIOS ELECTRICOS Y CABLES</t>
        </is>
      </c>
      <c r="D1340" s="22" t="n">
        <v>56</v>
      </c>
      <c r="E1340" s="19" t="n">
        <v>294382.02</v>
      </c>
      <c r="F1340" s="19" t="n">
        <v>86051.47</v>
      </c>
      <c r="G1340" s="20" t="n">
        <v>0.292312</v>
      </c>
      <c r="H1340" t="inlineStr">
        <is>
          <t>B</t>
        </is>
      </c>
      <c r="I1340" t="inlineStr">
        <is>
          <t>Bajo</t>
        </is>
      </c>
      <c r="J1340" s="17" t="inlineStr">
        <is>
          <t>B-Bajo</t>
        </is>
      </c>
      <c r="K1340" t="inlineStr">
        <is>
          <t>EVALUAR DESCONTINUAR o subir precio agresivo</t>
        </is>
      </c>
    </row>
    <row r="1341">
      <c r="A1341" t="inlineStr">
        <is>
          <t>71236</t>
        </is>
      </c>
      <c r="B1341" t="inlineStr">
        <is>
          <t>CAJA CANALETA EAGLE 6010B PLATA AGUILA</t>
        </is>
      </c>
      <c r="C1341" t="inlineStr">
        <is>
          <t>ACCESORIOS ELECTRICOS Y CABLES</t>
        </is>
      </c>
      <c r="D1341" s="22" t="n">
        <v>158</v>
      </c>
      <c r="E1341" s="19" t="n">
        <v>294378.36</v>
      </c>
      <c r="F1341" s="19" t="n">
        <v>89843.64</v>
      </c>
      <c r="G1341" s="20" t="n">
        <v>0.305198</v>
      </c>
      <c r="H1341" t="inlineStr">
        <is>
          <t>B</t>
        </is>
      </c>
      <c r="I1341" t="inlineStr">
        <is>
          <t>Medio</t>
        </is>
      </c>
      <c r="J1341" s="17" t="inlineStr">
        <is>
          <t>B-Medio</t>
        </is>
      </c>
      <c r="K1341" t="inlineStr">
        <is>
          <t>MANTENER</t>
        </is>
      </c>
    </row>
    <row r="1342">
      <c r="A1342" t="inlineStr">
        <is>
          <t>10100001</t>
        </is>
      </c>
      <c r="B1342" t="inlineStr">
        <is>
          <t>ANGULAR 1 X 1/8</t>
        </is>
      </c>
      <c r="C1342" t="inlineStr">
        <is>
          <t>ANGULAR HIERRO</t>
        </is>
      </c>
      <c r="D1342" s="22" t="n">
        <v>69</v>
      </c>
      <c r="E1342" s="19" t="n">
        <v>294353.32</v>
      </c>
      <c r="F1342" s="19" t="n">
        <v>75294.36</v>
      </c>
      <c r="G1342" s="20" t="n">
        <v>0.255796</v>
      </c>
      <c r="H1342" t="inlineStr">
        <is>
          <t>B</t>
        </is>
      </c>
      <c r="I1342" t="inlineStr">
        <is>
          <t>Bajo</t>
        </is>
      </c>
      <c r="J1342" s="17" t="inlineStr">
        <is>
          <t>B-Bajo</t>
        </is>
      </c>
      <c r="K1342" t="inlineStr">
        <is>
          <t>EVALUAR DESCONTINUAR o subir precio agresivo</t>
        </is>
      </c>
    </row>
    <row r="1343">
      <c r="A1343" t="inlineStr">
        <is>
          <t>30117</t>
        </is>
      </c>
      <c r="B1343" t="inlineStr">
        <is>
          <t>AGUILA TOMA 220 PARCHE 112  50A</t>
        </is>
      </c>
      <c r="C1343" t="inlineStr">
        <is>
          <t>ACCESORIOS ELECTRICOS Y CABLES</t>
        </is>
      </c>
      <c r="D1343" s="22" t="n">
        <v>93</v>
      </c>
      <c r="E1343" s="19" t="n">
        <v>293746.94</v>
      </c>
      <c r="F1343" s="19" t="n">
        <v>88858.36</v>
      </c>
      <c r="G1343" s="20" t="n">
        <v>0.3025</v>
      </c>
      <c r="H1343" t="inlineStr">
        <is>
          <t>B</t>
        </is>
      </c>
      <c r="I1343" t="inlineStr">
        <is>
          <t>Medio</t>
        </is>
      </c>
      <c r="J1343" s="17" t="inlineStr">
        <is>
          <t>B-Medio</t>
        </is>
      </c>
      <c r="K1343" t="inlineStr">
        <is>
          <t>MANTENER</t>
        </is>
      </c>
    </row>
    <row r="1344">
      <c r="A1344" t="inlineStr">
        <is>
          <t>351100300992804</t>
        </is>
      </c>
      <c r="B1344" t="inlineStr">
        <is>
          <t>LAVATORIO TIPO BOWL CUADRADO REDONDEADO BLANCO 10800-C</t>
        </is>
      </c>
      <c r="C1344" t="inlineStr">
        <is>
          <t>IMPORTACION LOZA</t>
        </is>
      </c>
      <c r="D1344" s="22" t="n">
        <v>12</v>
      </c>
      <c r="E1344" s="19" t="n">
        <v>293380.53</v>
      </c>
      <c r="F1344" s="19" t="n">
        <v>146744.94</v>
      </c>
      <c r="G1344" s="20" t="n">
        <v>0.500186</v>
      </c>
      <c r="H1344" t="inlineStr">
        <is>
          <t>B</t>
        </is>
      </c>
      <c r="I1344" t="inlineStr">
        <is>
          <t>Alto</t>
        </is>
      </c>
      <c r="J1344" s="17" t="inlineStr">
        <is>
          <t>B-Alto</t>
        </is>
      </c>
      <c r="K1344" t="inlineStr">
        <is>
          <t>NICHO RENTABLE — empujar contenido / boletín</t>
        </is>
      </c>
    </row>
    <row r="1345">
      <c r="A1345" t="inlineStr">
        <is>
          <t>20011</t>
        </is>
      </c>
      <c r="B1345" t="inlineStr">
        <is>
          <t>TOTAL TALADRO INALAMBRICO 3/8 20V 1500RPM UTDLI20051 200518</t>
        </is>
      </c>
      <c r="C1345" t="inlineStr">
        <is>
          <t>HERRAMIENTA ELECTRICA</t>
        </is>
      </c>
      <c r="D1345" s="22" t="n">
        <v>9</v>
      </c>
      <c r="E1345" s="19" t="n">
        <v>293260.54</v>
      </c>
      <c r="F1345" s="19" t="n">
        <v>77416.5</v>
      </c>
      <c r="G1345" s="20" t="n">
        <v>0.263985</v>
      </c>
      <c r="H1345" t="inlineStr">
        <is>
          <t>B</t>
        </is>
      </c>
      <c r="I1345" t="inlineStr">
        <is>
          <t>Bajo</t>
        </is>
      </c>
      <c r="J1345" s="17" t="inlineStr">
        <is>
          <t>B-Bajo</t>
        </is>
      </c>
      <c r="K1345" t="inlineStr">
        <is>
          <t>EVALUAR DESCONTINUAR o subir precio agresivo</t>
        </is>
      </c>
    </row>
    <row r="1346">
      <c r="A1346" t="inlineStr">
        <is>
          <t>7942</t>
        </is>
      </c>
      <c r="B1346" t="inlineStr">
        <is>
          <t>LIJA METAL 100</t>
        </is>
      </c>
      <c r="C1346" t="inlineStr">
        <is>
          <t>FERRETERIA GENERAL</t>
        </is>
      </c>
      <c r="D1346" s="22" t="n">
        <v>802</v>
      </c>
      <c r="E1346" s="19" t="n">
        <v>292892.27</v>
      </c>
      <c r="F1346" s="19" t="n">
        <v>179595.7</v>
      </c>
      <c r="G1346" s="20" t="n">
        <v>0.6131799999999999</v>
      </c>
      <c r="H1346" t="inlineStr">
        <is>
          <t>B</t>
        </is>
      </c>
      <c r="I1346" t="inlineStr">
        <is>
          <t>Alto</t>
        </is>
      </c>
      <c r="J1346" s="17" t="inlineStr">
        <is>
          <t>B-Alto</t>
        </is>
      </c>
      <c r="K1346" t="inlineStr">
        <is>
          <t>NICHO RENTABLE — empujar contenido / boletín</t>
        </is>
      </c>
    </row>
    <row r="1347">
      <c r="A1347" t="inlineStr">
        <is>
          <t>351100300991810</t>
        </is>
      </c>
      <c r="B1347" t="inlineStr">
        <is>
          <t>TOSCANA CACHERA FREGADERO NEGRA FLEXIBLE MC-984</t>
        </is>
      </c>
      <c r="C1347" t="inlineStr">
        <is>
          <t>GRIFERIA - ACC. BAÑO Y COCINA</t>
        </is>
      </c>
      <c r="D1347" s="22" t="n">
        <v>7</v>
      </c>
      <c r="E1347" s="19" t="n">
        <v>292362.63</v>
      </c>
      <c r="F1347" s="19" t="n">
        <v>86156.63</v>
      </c>
      <c r="G1347" s="20" t="n">
        <v>0.294691</v>
      </c>
      <c r="H1347" t="inlineStr">
        <is>
          <t>B</t>
        </is>
      </c>
      <c r="I1347" t="inlineStr">
        <is>
          <t>Bajo</t>
        </is>
      </c>
      <c r="J1347" s="17" t="inlineStr">
        <is>
          <t>B-Bajo</t>
        </is>
      </c>
      <c r="K1347" t="inlineStr">
        <is>
          <t>EVALUAR DESCONTINUAR o subir precio agresivo</t>
        </is>
      </c>
    </row>
    <row r="1348">
      <c r="A1348" t="inlineStr">
        <is>
          <t>1185</t>
        </is>
      </c>
      <c r="B1348" t="inlineStr">
        <is>
          <t>CUNETA 12 X 1M</t>
        </is>
      </c>
      <c r="C1348" t="inlineStr">
        <is>
          <t>BLOQUES, VARILLAS, MALLAS</t>
        </is>
      </c>
      <c r="D1348" s="22" t="n">
        <v>45</v>
      </c>
      <c r="E1348" s="19" t="n">
        <v>291236.57</v>
      </c>
      <c r="F1348" s="19" t="n">
        <v>71786.87</v>
      </c>
      <c r="G1348" s="20" t="n">
        <v>0.24649</v>
      </c>
      <c r="H1348" t="inlineStr">
        <is>
          <t>B</t>
        </is>
      </c>
      <c r="I1348" t="inlineStr">
        <is>
          <t>Bajo</t>
        </is>
      </c>
      <c r="J1348" s="17" t="inlineStr">
        <is>
          <t>B-Bajo</t>
        </is>
      </c>
      <c r="K1348" t="inlineStr">
        <is>
          <t>EVALUAR DESCONTINUAR o subir precio agresivo</t>
        </is>
      </c>
    </row>
    <row r="1349">
      <c r="A1349" t="inlineStr">
        <is>
          <t>351100300991631</t>
        </is>
      </c>
      <c r="B1349" t="inlineStr">
        <is>
          <t>CORNISA LAMINADA TWLS-058 MARMOL 5.95M</t>
        </is>
      </c>
      <c r="C1349" t="inlineStr">
        <is>
          <t>IMPORTACION TABLILLA, CORNISAS, UNIONES</t>
        </is>
      </c>
      <c r="D1349" s="22" t="n">
        <v>103</v>
      </c>
      <c r="E1349" s="19" t="n">
        <v>290411.5</v>
      </c>
      <c r="F1349" s="19" t="n">
        <v>139167.22</v>
      </c>
      <c r="G1349" s="20" t="n">
        <v>0.4792069999999999</v>
      </c>
      <c r="H1349" t="inlineStr">
        <is>
          <t>B</t>
        </is>
      </c>
      <c r="I1349" t="inlineStr">
        <is>
          <t>Alto</t>
        </is>
      </c>
      <c r="J1349" s="17" t="inlineStr">
        <is>
          <t>B-Alto</t>
        </is>
      </c>
      <c r="K1349" t="inlineStr">
        <is>
          <t>NICHO RENTABLE — empujar contenido / boletín</t>
        </is>
      </c>
    </row>
    <row r="1350">
      <c r="A1350" t="inlineStr">
        <is>
          <t>7785</t>
        </is>
      </c>
      <c r="B1350" t="inlineStr">
        <is>
          <t>$$ PEGAMENTO PVC WET DRY 50 G</t>
        </is>
      </c>
      <c r="C1350" t="inlineStr">
        <is>
          <t>SIN CATEGORIA</t>
        </is>
      </c>
      <c r="D1350" s="22" t="n">
        <v>197</v>
      </c>
      <c r="E1350" s="19" t="n">
        <v>290389.16</v>
      </c>
      <c r="F1350" s="19" t="n">
        <v>148520.63</v>
      </c>
      <c r="G1350" s="20" t="n">
        <v>0.5114540000000001</v>
      </c>
      <c r="H1350" t="inlineStr">
        <is>
          <t>B</t>
        </is>
      </c>
      <c r="I1350" t="inlineStr">
        <is>
          <t>Alto</t>
        </is>
      </c>
      <c r="J1350" s="17" t="inlineStr">
        <is>
          <t>B-Alto</t>
        </is>
      </c>
      <c r="K1350" t="inlineStr">
        <is>
          <t>NICHO RENTABLE — empujar contenido / boletín</t>
        </is>
      </c>
    </row>
    <row r="1351">
      <c r="A1351" t="inlineStr">
        <is>
          <t>351100300991833</t>
        </is>
      </c>
      <c r="B1351" t="inlineStr">
        <is>
          <t>PANEL ACANALADO PASTEL VERDE 16CM X 2.90M WALL PANEL DE121</t>
        </is>
      </c>
      <c r="C1351" t="inlineStr">
        <is>
          <t>PANEL ACANALADO INTERIOR</t>
        </is>
      </c>
      <c r="D1351" s="22" t="n">
        <v>56</v>
      </c>
      <c r="E1351" s="19" t="n">
        <v>289544.65</v>
      </c>
      <c r="F1351" s="19" t="n">
        <v>104198.09</v>
      </c>
      <c r="G1351" s="20" t="n">
        <v>0.359869</v>
      </c>
      <c r="H1351" t="inlineStr">
        <is>
          <t>B</t>
        </is>
      </c>
      <c r="I1351" t="inlineStr">
        <is>
          <t>Medio</t>
        </is>
      </c>
      <c r="J1351" s="17" t="inlineStr">
        <is>
          <t>B-Medio</t>
        </is>
      </c>
      <c r="K1351" t="inlineStr">
        <is>
          <t>MANTENER</t>
        </is>
      </c>
    </row>
    <row r="1352">
      <c r="A1352" t="inlineStr">
        <is>
          <t>30160</t>
        </is>
      </c>
      <c r="B1352" t="inlineStr">
        <is>
          <t>CAJA RECTANGULAR PLASTICA</t>
        </is>
      </c>
      <c r="C1352" t="inlineStr">
        <is>
          <t>ACCESORIOS ELECTRICOS Y CABLES</t>
        </is>
      </c>
      <c r="D1352" s="22" t="n">
        <v>980</v>
      </c>
      <c r="E1352" s="19" t="n">
        <v>288900.43</v>
      </c>
      <c r="F1352" s="19" t="n">
        <v>171720.07</v>
      </c>
      <c r="G1352" s="20" t="n">
        <v>0.594392</v>
      </c>
      <c r="H1352" t="inlineStr">
        <is>
          <t>B</t>
        </is>
      </c>
      <c r="I1352" t="inlineStr">
        <is>
          <t>Alto</t>
        </is>
      </c>
      <c r="J1352" s="17" t="inlineStr">
        <is>
          <t>B-Alto</t>
        </is>
      </c>
      <c r="K1352" t="inlineStr">
        <is>
          <t>NICHO RENTABLE — empujar contenido / boletín</t>
        </is>
      </c>
    </row>
    <row r="1353">
      <c r="A1353" t="inlineStr">
        <is>
          <t>351100300991376</t>
        </is>
      </c>
      <c r="B1353" t="inlineStr">
        <is>
          <t>CABLE TGP 3X12</t>
        </is>
      </c>
      <c r="C1353" t="inlineStr">
        <is>
          <t>ACCESORIOS ELECTRICOS Y CABLES</t>
        </is>
      </c>
      <c r="D1353" s="22" t="n">
        <v>167</v>
      </c>
      <c r="E1353" s="19" t="n">
        <v>288204.98</v>
      </c>
      <c r="F1353" s="19" t="n">
        <v>94197.60000000001</v>
      </c>
      <c r="G1353" s="20" t="n">
        <v>0.326842</v>
      </c>
      <c r="H1353" t="inlineStr">
        <is>
          <t>B</t>
        </is>
      </c>
      <c r="I1353" t="inlineStr">
        <is>
          <t>Medio</t>
        </is>
      </c>
      <c r="J1353" s="17" t="inlineStr">
        <is>
          <t>B-Medio</t>
        </is>
      </c>
      <c r="K1353" t="inlineStr">
        <is>
          <t>MANTENER</t>
        </is>
      </c>
    </row>
    <row r="1354">
      <c r="A1354" t="inlineStr">
        <is>
          <t>1013</t>
        </is>
      </c>
      <c r="B1354" t="inlineStr">
        <is>
          <t>CABLE 10 ROJO</t>
        </is>
      </c>
      <c r="C1354" t="inlineStr">
        <is>
          <t>ACCESORIOS ELECTRICOS Y CABLES</t>
        </is>
      </c>
      <c r="D1354" s="22" t="n">
        <v>522</v>
      </c>
      <c r="E1354" s="19" t="n">
        <v>287856.48</v>
      </c>
      <c r="F1354" s="19" t="n">
        <v>73627.84</v>
      </c>
      <c r="G1354" s="20" t="n">
        <v>0.25578</v>
      </c>
      <c r="H1354" t="inlineStr">
        <is>
          <t>B</t>
        </is>
      </c>
      <c r="I1354" t="inlineStr">
        <is>
          <t>Bajo</t>
        </is>
      </c>
      <c r="J1354" s="17" t="inlineStr">
        <is>
          <t>B-Bajo</t>
        </is>
      </c>
      <c r="K1354" t="inlineStr">
        <is>
          <t>EVALUAR DESCONTINUAR o subir precio agresivo</t>
        </is>
      </c>
    </row>
    <row r="1355">
      <c r="A1355" t="inlineStr">
        <is>
          <t>351100300991085</t>
        </is>
      </c>
      <c r="B1355" t="inlineStr">
        <is>
          <t>TOTAL VIBRADOR P/CERAMICA INALAMBRICA SIN BATERIA 20V TTVLI2010  - TTVLI2001</t>
        </is>
      </c>
      <c r="C1355" t="inlineStr">
        <is>
          <t>HERRAMIENTA ELECTRICA</t>
        </is>
      </c>
      <c r="D1355" s="22" t="n">
        <v>13</v>
      </c>
      <c r="E1355" s="19" t="n">
        <v>287719.65</v>
      </c>
      <c r="F1355" s="19" t="n">
        <v>74426.06</v>
      </c>
      <c r="G1355" s="20" t="n">
        <v>0.258676</v>
      </c>
      <c r="H1355" t="inlineStr">
        <is>
          <t>B</t>
        </is>
      </c>
      <c r="I1355" t="inlineStr">
        <is>
          <t>Bajo</t>
        </is>
      </c>
      <c r="J1355" s="17" t="inlineStr">
        <is>
          <t>B-Bajo</t>
        </is>
      </c>
      <c r="K1355" t="inlineStr">
        <is>
          <t>EVALUAR DESCONTINUAR o subir precio agresivo</t>
        </is>
      </c>
    </row>
    <row r="1356">
      <c r="A1356" t="inlineStr">
        <is>
          <t>351100300991981</t>
        </is>
      </c>
      <c r="B1356" t="inlineStr">
        <is>
          <t>EMERALD LLAVE FREGADERO CUELLO FLEXIBLE METALICA CRUZ SA-229Z-02-AD TW</t>
        </is>
      </c>
      <c r="C1356" t="inlineStr">
        <is>
          <t>GRIFERIA - ACC. BAÑO Y COCINA</t>
        </is>
      </c>
      <c r="D1356" s="22" t="n">
        <v>57</v>
      </c>
      <c r="E1356" s="19" t="n">
        <v>287053.1</v>
      </c>
      <c r="F1356" s="19" t="n">
        <v>152638.17</v>
      </c>
      <c r="G1356" s="20" t="n">
        <v>0.5317419999999999</v>
      </c>
      <c r="H1356" t="inlineStr">
        <is>
          <t>B</t>
        </is>
      </c>
      <c r="I1356" t="inlineStr">
        <is>
          <t>Alto</t>
        </is>
      </c>
      <c r="J1356" s="17" t="inlineStr">
        <is>
          <t>B-Alto</t>
        </is>
      </c>
      <c r="K1356" t="inlineStr">
        <is>
          <t>NICHO RENTABLE — empujar contenido / boletín</t>
        </is>
      </c>
    </row>
    <row r="1357">
      <c r="A1357" t="inlineStr">
        <is>
          <t>534</t>
        </is>
      </c>
      <c r="B1357" t="inlineStr">
        <is>
          <t>FIBROLIT 8MM PLYROCK</t>
        </is>
      </c>
      <c r="C1357" t="inlineStr">
        <is>
          <t>LAMINAS Y PERFILERIA LIVIANA</t>
        </is>
      </c>
      <c r="D1357" s="22" t="n">
        <v>18</v>
      </c>
      <c r="E1357" s="19" t="n">
        <v>286673.85</v>
      </c>
      <c r="F1357" s="19" t="n">
        <v>50637.96</v>
      </c>
      <c r="G1357" s="20" t="n">
        <v>0.17664</v>
      </c>
      <c r="H1357" t="inlineStr">
        <is>
          <t>B</t>
        </is>
      </c>
      <c r="I1357" t="inlineStr">
        <is>
          <t>Bajo</t>
        </is>
      </c>
      <c r="J1357" s="17" t="inlineStr">
        <is>
          <t>B-Bajo</t>
        </is>
      </c>
      <c r="K1357" t="inlineStr">
        <is>
          <t>EVALUAR DESCONTINUAR o subir precio agresivo</t>
        </is>
      </c>
    </row>
    <row r="1358">
      <c r="A1358" t="inlineStr">
        <is>
          <t>351100300990294</t>
        </is>
      </c>
      <c r="B1358" t="inlineStr">
        <is>
          <t>TOTAL COMPRESOR 2.5HP 50LTS UTC125502</t>
        </is>
      </c>
      <c r="C1358" t="inlineStr">
        <is>
          <t>SIN CATEGORIA</t>
        </is>
      </c>
      <c r="D1358" s="22" t="n">
        <v>2</v>
      </c>
      <c r="E1358" s="19" t="n">
        <v>286266.05</v>
      </c>
      <c r="F1358" s="19" t="n">
        <v>84352.05</v>
      </c>
      <c r="G1358" s="20" t="n">
        <v>0.294663</v>
      </c>
      <c r="H1358" t="inlineStr">
        <is>
          <t>B</t>
        </is>
      </c>
      <c r="I1358" t="inlineStr">
        <is>
          <t>Bajo</t>
        </is>
      </c>
      <c r="J1358" s="17" t="inlineStr">
        <is>
          <t>B-Bajo</t>
        </is>
      </c>
      <c r="K1358" t="inlineStr">
        <is>
          <t>EVALUAR DESCONTINUAR o subir precio agresivo</t>
        </is>
      </c>
    </row>
    <row r="1359">
      <c r="A1359" t="inlineStr">
        <is>
          <t>351100300992114</t>
        </is>
      </c>
      <c r="B1359" t="inlineStr">
        <is>
          <t>PERFIL H NEGRO 2.95M PARA LAMINA BAMBU</t>
        </is>
      </c>
      <c r="C1359" t="inlineStr">
        <is>
          <t>LAMINA PVC, BAMBU, ACC</t>
        </is>
      </c>
      <c r="D1359" s="22" t="n">
        <v>86</v>
      </c>
      <c r="E1359" s="19" t="n">
        <v>285033.63</v>
      </c>
      <c r="F1359" s="19" t="n">
        <v>186430.87</v>
      </c>
      <c r="G1359" s="20" t="n">
        <v>0.6540659999999999</v>
      </c>
      <c r="H1359" t="inlineStr">
        <is>
          <t>B</t>
        </is>
      </c>
      <c r="I1359" t="inlineStr">
        <is>
          <t>Alto</t>
        </is>
      </c>
      <c r="J1359" s="17" t="inlineStr">
        <is>
          <t>B-Alto</t>
        </is>
      </c>
      <c r="K1359" t="inlineStr">
        <is>
          <t>NICHO RENTABLE — empujar contenido / boletín</t>
        </is>
      </c>
    </row>
    <row r="1360">
      <c r="A1360" t="inlineStr">
        <is>
          <t>351100300992185</t>
        </is>
      </c>
      <c r="B1360" t="inlineStr">
        <is>
          <t>TBF-84  CACHERA CROMADA CUELLO EXTRAIBLE MONOCOMANDO FOSET</t>
        </is>
      </c>
      <c r="C1360" t="inlineStr">
        <is>
          <t>GRIFERIA - ACC. BAÑO Y COCINA</t>
        </is>
      </c>
      <c r="D1360" s="22" t="n">
        <v>11</v>
      </c>
      <c r="E1360" s="19" t="n">
        <v>284976.11</v>
      </c>
      <c r="F1360" s="19" t="n">
        <v>87021.87</v>
      </c>
      <c r="G1360" s="20" t="n">
        <v>0.305365</v>
      </c>
      <c r="H1360" t="inlineStr">
        <is>
          <t>B</t>
        </is>
      </c>
      <c r="I1360" t="inlineStr">
        <is>
          <t>Medio</t>
        </is>
      </c>
      <c r="J1360" s="17" t="inlineStr">
        <is>
          <t>B-Medio</t>
        </is>
      </c>
      <c r="K1360" t="inlineStr">
        <is>
          <t>MANTENER</t>
        </is>
      </c>
    </row>
    <row r="1361">
      <c r="A1361" t="inlineStr">
        <is>
          <t>20100003</t>
        </is>
      </c>
      <c r="B1361" t="inlineStr">
        <is>
          <t>AZULEJO ARAMIS VERDE 20X30 CAJA 1.50M</t>
        </is>
      </c>
      <c r="C1361" t="inlineStr">
        <is>
          <t>SIN CATEGORIA</t>
        </is>
      </c>
      <c r="D1361" s="22" t="n">
        <v>36</v>
      </c>
      <c r="E1361" s="19" t="n">
        <v>283404.43</v>
      </c>
      <c r="F1361" s="19" t="n">
        <v>64866.43</v>
      </c>
      <c r="G1361" s="20" t="n">
        <v>0.228883</v>
      </c>
      <c r="H1361" t="inlineStr">
        <is>
          <t>B</t>
        </is>
      </c>
      <c r="I1361" t="inlineStr">
        <is>
          <t>Bajo</t>
        </is>
      </c>
      <c r="J1361" s="17" t="inlineStr">
        <is>
          <t>B-Bajo</t>
        </is>
      </c>
      <c r="K1361" t="inlineStr">
        <is>
          <t>EVALUAR DESCONTINUAR o subir precio agresivo</t>
        </is>
      </c>
    </row>
    <row r="1362">
      <c r="A1362" t="inlineStr">
        <is>
          <t>71172</t>
        </is>
      </c>
      <c r="B1362" t="inlineStr">
        <is>
          <t>CLAVO 2 1/2 CC</t>
        </is>
      </c>
      <c r="C1362" t="inlineStr">
        <is>
          <t>FERRETERIA GENERAL</t>
        </is>
      </c>
      <c r="D1362" s="22" t="n">
        <v>232.5</v>
      </c>
      <c r="E1362" s="19" t="n">
        <v>282848.38</v>
      </c>
      <c r="F1362" s="19" t="n">
        <v>137946.47</v>
      </c>
      <c r="G1362" s="20" t="n">
        <v>0.487705</v>
      </c>
      <c r="H1362" t="inlineStr">
        <is>
          <t>B</t>
        </is>
      </c>
      <c r="I1362" t="inlineStr">
        <is>
          <t>Alto</t>
        </is>
      </c>
      <c r="J1362" s="17" t="inlineStr">
        <is>
          <t>B-Alto</t>
        </is>
      </c>
      <c r="K1362" t="inlineStr">
        <is>
          <t>NICHO RENTABLE — empujar contenido / boletín</t>
        </is>
      </c>
    </row>
    <row r="1363">
      <c r="A1363" t="inlineStr">
        <is>
          <t>351100300992173</t>
        </is>
      </c>
      <c r="B1363" t="inlineStr">
        <is>
          <t>TRUPER PISTOLA SILICON REFORZADA PICA-X</t>
        </is>
      </c>
      <c r="C1363" t="inlineStr">
        <is>
          <t>FERRETERIA GENERAL</t>
        </is>
      </c>
      <c r="D1363" s="22" t="n">
        <v>83</v>
      </c>
      <c r="E1363" s="19" t="n">
        <v>282799.84</v>
      </c>
      <c r="F1363" s="19" t="n">
        <v>92368.84</v>
      </c>
      <c r="G1363" s="20" t="n">
        <v>0.326623</v>
      </c>
      <c r="H1363" t="inlineStr">
        <is>
          <t>B</t>
        </is>
      </c>
      <c r="I1363" t="inlineStr">
        <is>
          <t>Medio</t>
        </is>
      </c>
      <c r="J1363" s="17" t="inlineStr">
        <is>
          <t>B-Medio</t>
        </is>
      </c>
      <c r="K1363" t="inlineStr">
        <is>
          <t>MANTENER</t>
        </is>
      </c>
    </row>
    <row r="1364">
      <c r="A1364" t="inlineStr">
        <is>
          <t>351100300990956</t>
        </is>
      </c>
      <c r="B1364" t="inlineStr">
        <is>
          <t>FAME DUCHA ELEGANCE ELECTRONICA C/REGULAR DE TEMP 127V 5400W</t>
        </is>
      </c>
      <c r="C1364" t="inlineStr">
        <is>
          <t>ACCESORIOS ELECTRICOS Y CABLES</t>
        </is>
      </c>
      <c r="D1364" s="22" t="n">
        <v>7</v>
      </c>
      <c r="E1364" s="19" t="n">
        <v>281143.2</v>
      </c>
      <c r="F1364" s="19" t="n">
        <v>77462.89999999999</v>
      </c>
      <c r="G1364" s="20" t="n">
        <v>0.275528</v>
      </c>
      <c r="H1364" t="inlineStr">
        <is>
          <t>B</t>
        </is>
      </c>
      <c r="I1364" t="inlineStr">
        <is>
          <t>Bajo</t>
        </is>
      </c>
      <c r="J1364" s="17" t="inlineStr">
        <is>
          <t>B-Bajo</t>
        </is>
      </c>
      <c r="K1364" t="inlineStr">
        <is>
          <t>EVALUAR DESCONTINUAR o subir precio agresivo</t>
        </is>
      </c>
    </row>
    <row r="1365">
      <c r="A1365" t="inlineStr">
        <is>
          <t>72389</t>
        </is>
      </c>
      <c r="B1365" t="inlineStr">
        <is>
          <t>TEFLON 3/4</t>
        </is>
      </c>
      <c r="C1365" t="inlineStr">
        <is>
          <t>IMPORTACION GRIFERIA</t>
        </is>
      </c>
      <c r="D1365" s="22" t="n">
        <v>778</v>
      </c>
      <c r="E1365" s="19" t="n">
        <v>280666.57</v>
      </c>
      <c r="F1365" s="19" t="n">
        <v>190779.24</v>
      </c>
      <c r="G1365" s="20" t="n">
        <v>0.679736</v>
      </c>
      <c r="H1365" t="inlineStr">
        <is>
          <t>B</t>
        </is>
      </c>
      <c r="I1365" t="inlineStr">
        <is>
          <t>Alto</t>
        </is>
      </c>
      <c r="J1365" s="17" t="inlineStr">
        <is>
          <t>B-Alto</t>
        </is>
      </c>
      <c r="K1365" t="inlineStr">
        <is>
          <t>NICHO RENTABLE — empujar contenido / boletín</t>
        </is>
      </c>
    </row>
    <row r="1366">
      <c r="A1366" t="inlineStr">
        <is>
          <t>351100300990569</t>
        </is>
      </c>
      <c r="B1366" t="inlineStr">
        <is>
          <t>ENERWIRE CABLE 12 AZUL POR CAJA PROMO</t>
        </is>
      </c>
      <c r="C1366" t="inlineStr">
        <is>
          <t>ACCESORIOS ELECTRICOS Y CABLES</t>
        </is>
      </c>
      <c r="D1366" s="22" t="n">
        <v>15</v>
      </c>
      <c r="E1366" s="19" t="n">
        <v>280221.24</v>
      </c>
      <c r="F1366" s="19" t="n">
        <v>83146.24000000001</v>
      </c>
      <c r="G1366" s="20" t="n">
        <v>0.296716</v>
      </c>
      <c r="H1366" t="inlineStr">
        <is>
          <t>B</t>
        </is>
      </c>
      <c r="I1366" t="inlineStr">
        <is>
          <t>Bajo</t>
        </is>
      </c>
      <c r="J1366" s="17" t="inlineStr">
        <is>
          <t>B-Bajo</t>
        </is>
      </c>
      <c r="K1366" t="inlineStr">
        <is>
          <t>EVALUAR DESCONTINUAR o subir precio agresivo</t>
        </is>
      </c>
    </row>
    <row r="1367">
      <c r="A1367" t="inlineStr">
        <is>
          <t>PINT-PA-0088</t>
        </is>
      </c>
      <c r="B1367" t="inlineStr">
        <is>
          <t>SUPRA LATEX TINT MATE GALON VA959-4</t>
        </is>
      </c>
      <c r="C1367" t="inlineStr">
        <is>
          <t>PINTURA ACRILICA</t>
        </is>
      </c>
      <c r="D1367" s="22" t="n">
        <v>23</v>
      </c>
      <c r="E1367" s="19" t="n">
        <v>279734.51</v>
      </c>
      <c r="F1367" s="19" t="n">
        <v>128038.21</v>
      </c>
      <c r="G1367" s="20" t="n">
        <v>0.457713</v>
      </c>
      <c r="H1367" t="inlineStr">
        <is>
          <t>B</t>
        </is>
      </c>
      <c r="I1367" t="inlineStr">
        <is>
          <t>Alto</t>
        </is>
      </c>
      <c r="J1367" s="17" t="inlineStr">
        <is>
          <t>B-Alto</t>
        </is>
      </c>
      <c r="K1367" t="inlineStr">
        <is>
          <t>NICHO RENTABLE — empujar contenido / boletín</t>
        </is>
      </c>
    </row>
    <row r="1368">
      <c r="A1368" t="inlineStr">
        <is>
          <t>10120005</t>
        </is>
      </c>
      <c r="B1368" t="inlineStr">
        <is>
          <t>PLATINA 1 X 1/8</t>
        </is>
      </c>
      <c r="C1368" t="inlineStr">
        <is>
          <t>PLATINA HIERRO</t>
        </is>
      </c>
      <c r="D1368" s="22" t="n">
        <v>129</v>
      </c>
      <c r="E1368" s="19" t="n">
        <v>279361.09</v>
      </c>
      <c r="F1368" s="19" t="n">
        <v>63060.65</v>
      </c>
      <c r="G1368" s="20" t="n">
        <v>0.225732</v>
      </c>
      <c r="H1368" t="inlineStr">
        <is>
          <t>B</t>
        </is>
      </c>
      <c r="I1368" t="inlineStr">
        <is>
          <t>Bajo</t>
        </is>
      </c>
      <c r="J1368" s="17" t="inlineStr">
        <is>
          <t>B-Bajo</t>
        </is>
      </c>
      <c r="K1368" t="inlineStr">
        <is>
          <t>EVALUAR DESCONTINUAR o subir precio agresivo</t>
        </is>
      </c>
    </row>
    <row r="1369">
      <c r="A1369" t="inlineStr">
        <is>
          <t>351100300992019</t>
        </is>
      </c>
      <c r="B1369" t="inlineStr">
        <is>
          <t>INODORO BLANCO NOVO DELTA 2 PIEZAS</t>
        </is>
      </c>
      <c r="C1369" t="inlineStr">
        <is>
          <t>LOZA</t>
        </is>
      </c>
      <c r="D1369" s="22" t="n">
        <v>9</v>
      </c>
      <c r="E1369" s="19" t="n">
        <v>278753.1</v>
      </c>
      <c r="F1369" s="19" t="n">
        <v>71753.10000000001</v>
      </c>
      <c r="G1369" s="20" t="n">
        <v>0.257407</v>
      </c>
      <c r="H1369" t="inlineStr">
        <is>
          <t>B</t>
        </is>
      </c>
      <c r="I1369" t="inlineStr">
        <is>
          <t>Bajo</t>
        </is>
      </c>
      <c r="J1369" s="17" t="inlineStr">
        <is>
          <t>B-Bajo</t>
        </is>
      </c>
      <c r="K1369" t="inlineStr">
        <is>
          <t>EVALUAR DESCONTINUAR o subir precio agresivo</t>
        </is>
      </c>
    </row>
    <row r="1370">
      <c r="A1370" t="inlineStr">
        <is>
          <t>PINT-PA-0099</t>
        </is>
      </c>
      <c r="B1370" t="inlineStr">
        <is>
          <t>SUPRA SATIN PASTEL GALON VA3681-4</t>
        </is>
      </c>
      <c r="C1370" t="inlineStr">
        <is>
          <t>PINTURA ACRILICA</t>
        </is>
      </c>
      <c r="D1370" s="22" t="n">
        <v>23</v>
      </c>
      <c r="E1370" s="19" t="n">
        <v>278304.42</v>
      </c>
      <c r="F1370" s="19" t="n">
        <v>101028.72</v>
      </c>
      <c r="G1370" s="20" t="n">
        <v>0.363015</v>
      </c>
      <c r="H1370" t="inlineStr">
        <is>
          <t>B</t>
        </is>
      </c>
      <c r="I1370" t="inlineStr">
        <is>
          <t>Medio</t>
        </is>
      </c>
      <c r="J1370" s="17" t="inlineStr">
        <is>
          <t>B-Medio</t>
        </is>
      </c>
      <c r="K1370" t="inlineStr">
        <is>
          <t>MANTENER</t>
        </is>
      </c>
    </row>
    <row r="1371">
      <c r="A1371" t="inlineStr">
        <is>
          <t>20120005</t>
        </is>
      </c>
      <c r="B1371" t="inlineStr">
        <is>
          <t>FACHALETA MURETO GRIS BRILLANTE 26X36 CAJA 1.98M2</t>
        </is>
      </c>
      <c r="C1371" t="inlineStr">
        <is>
          <t>FACHALETA</t>
        </is>
      </c>
      <c r="D1371" s="22" t="n">
        <v>32</v>
      </c>
      <c r="E1371" s="19" t="n">
        <v>277773.79</v>
      </c>
      <c r="F1371" s="19" t="n">
        <v>78598.85000000001</v>
      </c>
      <c r="G1371" s="20" t="n">
        <v>0.28296</v>
      </c>
      <c r="H1371" t="inlineStr">
        <is>
          <t>B</t>
        </is>
      </c>
      <c r="I1371" t="inlineStr">
        <is>
          <t>Bajo</t>
        </is>
      </c>
      <c r="J1371" s="17" t="inlineStr">
        <is>
          <t>B-Bajo</t>
        </is>
      </c>
      <c r="K1371" t="inlineStr">
        <is>
          <t>EVALUAR DESCONTINUAR o subir precio agresivo</t>
        </is>
      </c>
    </row>
    <row r="1372">
      <c r="A1372" t="inlineStr">
        <is>
          <t>351100300991761</t>
        </is>
      </c>
      <c r="B1372" t="inlineStr">
        <is>
          <t>TOTAL JUEGO BROCA SIERRA DIAMANTADA PARA CERAMICA Y PORCELANATO 6 PIEZAS TAC44061</t>
        </is>
      </c>
      <c r="C1372" t="inlineStr">
        <is>
          <t>FERRETERIA GENERAL</t>
        </is>
      </c>
      <c r="D1372" s="22" t="n">
        <v>29</v>
      </c>
      <c r="E1372" s="19" t="n">
        <v>277082.15</v>
      </c>
      <c r="F1372" s="19" t="n">
        <v>87565.52</v>
      </c>
      <c r="G1372" s="20" t="n">
        <v>0.316027</v>
      </c>
      <c r="H1372" t="inlineStr">
        <is>
          <t>B</t>
        </is>
      </c>
      <c r="I1372" t="inlineStr">
        <is>
          <t>Medio</t>
        </is>
      </c>
      <c r="J1372" s="17" t="inlineStr">
        <is>
          <t>B-Medio</t>
        </is>
      </c>
      <c r="K1372" t="inlineStr">
        <is>
          <t>MANTENER</t>
        </is>
      </c>
    </row>
    <row r="1373">
      <c r="A1373" t="inlineStr">
        <is>
          <t>PINT-AN-0038</t>
        </is>
      </c>
      <c r="B1373" t="inlineStr">
        <is>
          <t>LANCO WALL MASTER ACCENT BRILLANTE GALON ACEITE  WS715-4</t>
        </is>
      </c>
      <c r="C1373" t="inlineStr">
        <is>
          <t>ANTICORROSIVOS Y BASE ACEITE</t>
        </is>
      </c>
      <c r="D1373" s="22" t="n">
        <v>11</v>
      </c>
      <c r="E1373" s="19" t="n">
        <v>276194.69</v>
      </c>
      <c r="F1373" s="19" t="n">
        <v>162787.19</v>
      </c>
      <c r="G1373" s="20" t="n">
        <v>0.5893930000000001</v>
      </c>
      <c r="H1373" t="inlineStr">
        <is>
          <t>B</t>
        </is>
      </c>
      <c r="I1373" t="inlineStr">
        <is>
          <t>Alto</t>
        </is>
      </c>
      <c r="J1373" s="17" t="inlineStr">
        <is>
          <t>B-Alto</t>
        </is>
      </c>
      <c r="K1373" t="inlineStr">
        <is>
          <t>NICHO RENTABLE — empujar contenido / boletín</t>
        </is>
      </c>
    </row>
    <row r="1374">
      <c r="A1374" t="inlineStr">
        <is>
          <t>7731</t>
        </is>
      </c>
      <c r="B1374" t="inlineStr">
        <is>
          <t>TAPE TEMFLEX GRANDE 3M 19MMX18-3CM</t>
        </is>
      </c>
      <c r="C1374" t="inlineStr">
        <is>
          <t>ACCESORIOS ELECTRICOS Y CABLES</t>
        </is>
      </c>
      <c r="D1374" s="22" t="n">
        <v>219</v>
      </c>
      <c r="E1374" s="19" t="n">
        <v>275234.87</v>
      </c>
      <c r="F1374" s="19" t="n">
        <v>80302.17</v>
      </c>
      <c r="G1374" s="20" t="n">
        <v>0.291759</v>
      </c>
      <c r="H1374" t="inlineStr">
        <is>
          <t>B</t>
        </is>
      </c>
      <c r="I1374" t="inlineStr">
        <is>
          <t>Bajo</t>
        </is>
      </c>
      <c r="J1374" s="17" t="inlineStr">
        <is>
          <t>B-Bajo</t>
        </is>
      </c>
      <c r="K1374" t="inlineStr">
        <is>
          <t>EVALUAR DESCONTINUAR o subir precio agresivo</t>
        </is>
      </c>
    </row>
    <row r="1375">
      <c r="A1375" t="inlineStr">
        <is>
          <t>351100300991787</t>
        </is>
      </c>
      <c r="B1375" t="inlineStr">
        <is>
          <t>AQUAFINA FREGADERO 60CMX45CM A6045C DESAGUE CUADRADO ACABADO SATIN</t>
        </is>
      </c>
      <c r="C1375" t="inlineStr">
        <is>
          <t>GRIFERIA - ACC. BAÑO Y COCINA</t>
        </is>
      </c>
      <c r="D1375" s="22" t="n">
        <v>6</v>
      </c>
      <c r="E1375" s="19" t="n">
        <v>273534.85</v>
      </c>
      <c r="F1375" s="19" t="n">
        <v>74775.86</v>
      </c>
      <c r="G1375" s="20" t="n">
        <v>0.273369</v>
      </c>
      <c r="H1375" t="inlineStr">
        <is>
          <t>B</t>
        </is>
      </c>
      <c r="I1375" t="inlineStr">
        <is>
          <t>Bajo</t>
        </is>
      </c>
      <c r="J1375" s="17" t="inlineStr">
        <is>
          <t>B-Bajo</t>
        </is>
      </c>
      <c r="K1375" t="inlineStr">
        <is>
          <t>EVALUAR DESCONTINUAR o subir precio agresivo</t>
        </is>
      </c>
    </row>
    <row r="1376">
      <c r="A1376" t="inlineStr">
        <is>
          <t>PINT-PA-0018</t>
        </is>
      </c>
      <c r="B1376" t="inlineStr">
        <is>
          <t>LANCO MAXIMA SATIN TINT GALON MA762-4</t>
        </is>
      </c>
      <c r="C1376" t="inlineStr">
        <is>
          <t>PINTURA ACRILICA</t>
        </is>
      </c>
      <c r="D1376" s="22" t="n">
        <v>18</v>
      </c>
      <c r="E1376" s="19" t="n">
        <v>272038.1</v>
      </c>
      <c r="F1376" s="19" t="n">
        <v>114124.1</v>
      </c>
      <c r="G1376" s="20" t="n">
        <v>0.419515</v>
      </c>
      <c r="H1376" t="inlineStr">
        <is>
          <t>B</t>
        </is>
      </c>
      <c r="I1376" t="inlineStr">
        <is>
          <t>Medio</t>
        </is>
      </c>
      <c r="J1376" s="17" t="inlineStr">
        <is>
          <t>B-Medio</t>
        </is>
      </c>
      <c r="K1376" t="inlineStr">
        <is>
          <t>MANTENER</t>
        </is>
      </c>
    </row>
    <row r="1377">
      <c r="A1377" t="inlineStr">
        <is>
          <t>10100006</t>
        </is>
      </c>
      <c r="B1377" t="inlineStr">
        <is>
          <t>ANGULAR 1 1/2 X3/16</t>
        </is>
      </c>
      <c r="C1377" t="inlineStr">
        <is>
          <t>ANGULAR HIERRO</t>
        </is>
      </c>
      <c r="D1377" s="22" t="n">
        <v>29</v>
      </c>
      <c r="E1377" s="19" t="n">
        <v>271505.31</v>
      </c>
      <c r="F1377" s="19" t="n">
        <v>67125.75</v>
      </c>
      <c r="G1377" s="20" t="n">
        <v>0.247235</v>
      </c>
      <c r="H1377" t="inlineStr">
        <is>
          <t>B</t>
        </is>
      </c>
      <c r="I1377" t="inlineStr">
        <is>
          <t>Bajo</t>
        </is>
      </c>
      <c r="J1377" s="17" t="inlineStr">
        <is>
          <t>B-Bajo</t>
        </is>
      </c>
      <c r="K1377" t="inlineStr">
        <is>
          <t>EVALUAR DESCONTINUAR o subir precio agresivo</t>
        </is>
      </c>
    </row>
    <row r="1378">
      <c r="A1378" t="inlineStr">
        <is>
          <t>60100034</t>
        </is>
      </c>
      <c r="B1378" t="inlineStr">
        <is>
          <t>LAMPARA LED OJO BUEY BORDE NEGRO 500LM 7W 100-240V WELLMAX 2100472</t>
        </is>
      </c>
      <c r="C1378" t="inlineStr">
        <is>
          <t>BOMBILLOS Y LAMPARAS</t>
        </is>
      </c>
      <c r="D1378" s="22" t="n">
        <v>171</v>
      </c>
      <c r="E1378" s="19" t="n">
        <v>271119.23</v>
      </c>
      <c r="F1378" s="19" t="n">
        <v>128603.33</v>
      </c>
      <c r="G1378" s="20" t="n">
        <v>0.474342</v>
      </c>
      <c r="H1378" t="inlineStr">
        <is>
          <t>B</t>
        </is>
      </c>
      <c r="I1378" t="inlineStr">
        <is>
          <t>Alto</t>
        </is>
      </c>
      <c r="J1378" s="17" t="inlineStr">
        <is>
          <t>B-Alto</t>
        </is>
      </c>
      <c r="K1378" t="inlineStr">
        <is>
          <t>NICHO RENTABLE — empujar contenido / boletín</t>
        </is>
      </c>
    </row>
    <row r="1379">
      <c r="A1379" t="inlineStr">
        <is>
          <t>462825</t>
        </is>
      </c>
      <c r="B1379" t="inlineStr">
        <is>
          <t xml:space="preserve">PISTOLA CON COMPRESOR TOTAL HVLP 550 W UTT5006 </t>
        </is>
      </c>
      <c r="C1379" t="inlineStr">
        <is>
          <t>HERRAMIENTA ELECTRICA</t>
        </is>
      </c>
      <c r="D1379" s="22" t="n">
        <v>12</v>
      </c>
      <c r="E1379" s="19" t="n">
        <v>271053.72</v>
      </c>
      <c r="F1379" s="19" t="n">
        <v>77443.92</v>
      </c>
      <c r="G1379" s="20" t="n">
        <v>0.285714</v>
      </c>
      <c r="H1379" t="inlineStr">
        <is>
          <t>B</t>
        </is>
      </c>
      <c r="I1379" t="inlineStr">
        <is>
          <t>Bajo</t>
        </is>
      </c>
      <c r="J1379" s="17" t="inlineStr">
        <is>
          <t>B-Bajo</t>
        </is>
      </c>
      <c r="K1379" t="inlineStr">
        <is>
          <t>EVALUAR DESCONTINUAR o subir precio agresivo</t>
        </is>
      </c>
    </row>
    <row r="1380">
      <c r="A1380" t="inlineStr">
        <is>
          <t>351100300990143</t>
        </is>
      </c>
      <c r="B1380" t="inlineStr">
        <is>
          <t>TORNILLO TECHO 1 1/2 PB</t>
        </is>
      </c>
      <c r="C1380" t="inlineStr">
        <is>
          <t>TORNILLERIA</t>
        </is>
      </c>
      <c r="D1380" s="22" t="n">
        <v>9192</v>
      </c>
      <c r="E1380" s="19" t="n">
        <v>270870.28</v>
      </c>
      <c r="F1380" s="19" t="n">
        <v>141661.78</v>
      </c>
      <c r="G1380" s="20" t="n">
        <v>0.522988</v>
      </c>
      <c r="H1380" t="inlineStr">
        <is>
          <t>B</t>
        </is>
      </c>
      <c r="I1380" t="inlineStr">
        <is>
          <t>Alto</t>
        </is>
      </c>
      <c r="J1380" s="17" t="inlineStr">
        <is>
          <t>B-Alto</t>
        </is>
      </c>
      <c r="K1380" t="inlineStr">
        <is>
          <t>NICHO RENTABLE — empujar contenido / boletín</t>
        </is>
      </c>
    </row>
    <row r="1381">
      <c r="A1381" t="inlineStr">
        <is>
          <t>3033</t>
        </is>
      </c>
      <c r="B1381" t="inlineStr">
        <is>
          <t>CH CENTRO DE CARGA 4 CIRCUITOS EMPOTRAR 4L 125FP</t>
        </is>
      </c>
      <c r="C1381" t="inlineStr">
        <is>
          <t>ACCESORIOS ELECTRICOS Y CABLES</t>
        </is>
      </c>
      <c r="D1381" s="22" t="n">
        <v>8</v>
      </c>
      <c r="E1381" s="19" t="n">
        <v>270644.26</v>
      </c>
      <c r="F1381" s="19" t="n">
        <v>58463.46</v>
      </c>
      <c r="G1381" s="20" t="n">
        <v>0.216016</v>
      </c>
      <c r="H1381" t="inlineStr">
        <is>
          <t>B</t>
        </is>
      </c>
      <c r="I1381" t="inlineStr">
        <is>
          <t>Bajo</t>
        </is>
      </c>
      <c r="J1381" s="17" t="inlineStr">
        <is>
          <t>B-Bajo</t>
        </is>
      </c>
      <c r="K1381" t="inlineStr">
        <is>
          <t>EVALUAR DESCONTINUAR o subir precio agresivo</t>
        </is>
      </c>
    </row>
    <row r="1382">
      <c r="A1382" t="inlineStr">
        <is>
          <t>32242234</t>
        </is>
      </c>
      <c r="B1382" t="inlineStr">
        <is>
          <t>TOTAL CUCHILLAS ROUTER 1/4 SET 12 PIEZAS TACSR0104121</t>
        </is>
      </c>
      <c r="C1382" t="inlineStr">
        <is>
          <t>FERRETERIA GENERAL</t>
        </is>
      </c>
      <c r="D1382" s="22" t="n">
        <v>23</v>
      </c>
      <c r="E1382" s="19" t="n">
        <v>270463.42</v>
      </c>
      <c r="F1382" s="19" t="n">
        <v>75666.07000000001</v>
      </c>
      <c r="G1382" s="20" t="n">
        <v>0.279765</v>
      </c>
      <c r="H1382" t="inlineStr">
        <is>
          <t>B</t>
        </is>
      </c>
      <c r="I1382" t="inlineStr">
        <is>
          <t>Bajo</t>
        </is>
      </c>
      <c r="J1382" s="17" t="inlineStr">
        <is>
          <t>B-Bajo</t>
        </is>
      </c>
      <c r="K1382" t="inlineStr">
        <is>
          <t>EVALUAR DESCONTINUAR o subir precio agresivo</t>
        </is>
      </c>
    </row>
    <row r="1383">
      <c r="A1383" t="inlineStr">
        <is>
          <t>351100300992736</t>
        </is>
      </c>
      <c r="B1383" t="inlineStr">
        <is>
          <t>DECK CLIP METALICO DE INICIO UNIDAD</t>
        </is>
      </c>
      <c r="C1383" t="inlineStr">
        <is>
          <t>PANEL ACANALADO EXTERIOR WPC</t>
        </is>
      </c>
      <c r="D1383" s="22" t="n">
        <v>1129</v>
      </c>
      <c r="E1383" s="19" t="n">
        <v>270157.5</v>
      </c>
      <c r="F1383" s="19" t="n">
        <v>130324.41</v>
      </c>
      <c r="G1383" s="20" t="n">
        <v>0.482402</v>
      </c>
      <c r="H1383" t="inlineStr">
        <is>
          <t>B</t>
        </is>
      </c>
      <c r="I1383" t="inlineStr">
        <is>
          <t>Alto</t>
        </is>
      </c>
      <c r="J1383" s="17" t="inlineStr">
        <is>
          <t>B-Alto</t>
        </is>
      </c>
      <c r="K1383" t="inlineStr">
        <is>
          <t>NICHO RENTABLE — empujar contenido / boletín</t>
        </is>
      </c>
    </row>
    <row r="1384">
      <c r="A1384" t="inlineStr">
        <is>
          <t>PINT-PP-0001</t>
        </is>
      </c>
      <c r="B1384" t="inlineStr">
        <is>
          <t>LANCO DURA LIFE GALON DF2824-4</t>
        </is>
      </c>
      <c r="C1384" t="inlineStr">
        <is>
          <t>PINTURA Y SELLADORES PISO</t>
        </is>
      </c>
      <c r="D1384" s="22" t="n">
        <v>10</v>
      </c>
      <c r="E1384" s="19" t="n">
        <v>269721.59</v>
      </c>
      <c r="F1384" s="19" t="n">
        <v>71304.59</v>
      </c>
      <c r="G1384" s="20" t="n">
        <v>0.264364</v>
      </c>
      <c r="H1384" t="inlineStr">
        <is>
          <t>B</t>
        </is>
      </c>
      <c r="I1384" t="inlineStr">
        <is>
          <t>Bajo</t>
        </is>
      </c>
      <c r="J1384" s="17" t="inlineStr">
        <is>
          <t>B-Bajo</t>
        </is>
      </c>
      <c r="K1384" t="inlineStr">
        <is>
          <t>EVALUAR DESCONTINUAR o subir precio agresivo</t>
        </is>
      </c>
    </row>
    <row r="1385">
      <c r="A1385" t="inlineStr">
        <is>
          <t>351100300992317</t>
        </is>
      </c>
      <c r="B1385" t="inlineStr">
        <is>
          <t>CACHERA FREGADERO DORADA EXTENSIBLE EXPUESTA ULTRA LUJO 8022G</t>
        </is>
      </c>
      <c r="C1385" t="inlineStr">
        <is>
          <t>IMPORTACION GRIFERIA</t>
        </is>
      </c>
      <c r="D1385" s="22" t="n">
        <v>10</v>
      </c>
      <c r="E1385" s="19" t="n">
        <v>269367.85</v>
      </c>
      <c r="F1385" s="19" t="n">
        <v>123632.49</v>
      </c>
      <c r="G1385" s="20" t="n">
        <v>0.458973</v>
      </c>
      <c r="H1385" t="inlineStr">
        <is>
          <t>B</t>
        </is>
      </c>
      <c r="I1385" t="inlineStr">
        <is>
          <t>Alto</t>
        </is>
      </c>
      <c r="J1385" s="17" t="inlineStr">
        <is>
          <t>B-Alto</t>
        </is>
      </c>
      <c r="K1385" t="inlineStr">
        <is>
          <t>NICHO RENTABLE — empujar contenido / boletín</t>
        </is>
      </c>
    </row>
    <row r="1386">
      <c r="A1386" t="inlineStr">
        <is>
          <t>7692</t>
        </is>
      </c>
      <c r="B1386" t="inlineStr">
        <is>
          <t>CINTA TAPAGOTERAS 5 CM X 1 MTS</t>
        </is>
      </c>
      <c r="C1386" t="inlineStr">
        <is>
          <t>FERRETERIA GENERAL</t>
        </is>
      </c>
      <c r="D1386" s="22" t="n">
        <v>156</v>
      </c>
      <c r="E1386" s="19" t="n">
        <v>268807.65</v>
      </c>
      <c r="F1386" s="19" t="n">
        <v>81221.78</v>
      </c>
      <c r="G1386" s="20" t="n">
        <v>0.302156</v>
      </c>
      <c r="H1386" t="inlineStr">
        <is>
          <t>B</t>
        </is>
      </c>
      <c r="I1386" t="inlineStr">
        <is>
          <t>Medio</t>
        </is>
      </c>
      <c r="J1386" s="17" t="inlineStr">
        <is>
          <t>B-Medio</t>
        </is>
      </c>
      <c r="K1386" t="inlineStr">
        <is>
          <t>MANTENER</t>
        </is>
      </c>
    </row>
    <row r="1387">
      <c r="A1387" t="inlineStr">
        <is>
          <t>351100300992700</t>
        </is>
      </c>
      <c r="B1387" t="inlineStr">
        <is>
          <t>DJ DESAGUE LAVATORIO LUJOSO PUSH DORADO INOX</t>
        </is>
      </c>
      <c r="C1387" t="inlineStr">
        <is>
          <t>IMPORTACION GRIFERIA</t>
        </is>
      </c>
      <c r="D1387" s="22" t="n">
        <v>28</v>
      </c>
      <c r="E1387" s="19" t="n">
        <v>268646.59</v>
      </c>
      <c r="F1387" s="19" t="n">
        <v>133938.41</v>
      </c>
      <c r="G1387" s="20" t="n">
        <v>0.498567</v>
      </c>
      <c r="H1387" t="inlineStr">
        <is>
          <t>B</t>
        </is>
      </c>
      <c r="I1387" t="inlineStr">
        <is>
          <t>Alto</t>
        </is>
      </c>
      <c r="J1387" s="17" t="inlineStr">
        <is>
          <t>B-Alto</t>
        </is>
      </c>
      <c r="K1387" t="inlineStr">
        <is>
          <t>NICHO RENTABLE — empujar contenido / boletín</t>
        </is>
      </c>
    </row>
    <row r="1388">
      <c r="A1388" t="inlineStr">
        <is>
          <t>351100300990530</t>
        </is>
      </c>
      <c r="B1388" t="inlineStr">
        <is>
          <t>LANCO LIMPIADOR DE SUPERFICIES DRY COAT GALON</t>
        </is>
      </c>
      <c r="C1388" t="inlineStr">
        <is>
          <t>PINTURAS Y SELLADORES</t>
        </is>
      </c>
      <c r="D1388" s="22" t="n">
        <v>42</v>
      </c>
      <c r="E1388" s="19" t="n">
        <v>268206.19</v>
      </c>
      <c r="F1388" s="19" t="n">
        <v>68832.19</v>
      </c>
      <c r="G1388" s="20" t="n">
        <v>0.256639</v>
      </c>
      <c r="H1388" t="inlineStr">
        <is>
          <t>B</t>
        </is>
      </c>
      <c r="I1388" t="inlineStr">
        <is>
          <t>Bajo</t>
        </is>
      </c>
      <c r="J1388" s="17" t="inlineStr">
        <is>
          <t>B-Bajo</t>
        </is>
      </c>
      <c r="K1388" t="inlineStr">
        <is>
          <t>EVALUAR DESCONTINUAR o subir precio agresivo</t>
        </is>
      </c>
    </row>
    <row r="1389">
      <c r="A1389" t="inlineStr">
        <is>
          <t>93422</t>
        </is>
      </c>
      <c r="B1389" t="inlineStr">
        <is>
          <t>TOTAL CUTTER P/CARTON PESADO THT522136</t>
        </is>
      </c>
      <c r="C1389" t="inlineStr">
        <is>
          <t>FERRETERIA GENERAL</t>
        </is>
      </c>
      <c r="D1389" s="22" t="n">
        <v>158</v>
      </c>
      <c r="E1389" s="19" t="n">
        <v>267881.81</v>
      </c>
      <c r="F1389" s="19" t="n">
        <v>131869.49</v>
      </c>
      <c r="G1389" s="20" t="n">
        <v>0.492267</v>
      </c>
      <c r="H1389" t="inlineStr">
        <is>
          <t>B</t>
        </is>
      </c>
      <c r="I1389" t="inlineStr">
        <is>
          <t>Alto</t>
        </is>
      </c>
      <c r="J1389" s="17" t="inlineStr">
        <is>
          <t>B-Alto</t>
        </is>
      </c>
      <c r="K1389" t="inlineStr">
        <is>
          <t>NICHO RENTABLE — empujar contenido / boletín</t>
        </is>
      </c>
    </row>
    <row r="1390">
      <c r="A1390" t="inlineStr">
        <is>
          <t>PINT-BT-0041</t>
        </is>
      </c>
      <c r="B1390" t="inlineStr">
        <is>
          <t>LANCO BARNIZ POLIURETANO TRANSP 1/4 BRILLANTE PV357-5</t>
        </is>
      </c>
      <c r="C1390" t="inlineStr">
        <is>
          <t>BARNIZ Y TINTES</t>
        </is>
      </c>
      <c r="D1390" s="22" t="n">
        <v>31</v>
      </c>
      <c r="E1390" s="19" t="n">
        <v>267803.36</v>
      </c>
      <c r="F1390" s="19" t="n">
        <v>75685.61</v>
      </c>
      <c r="G1390" s="20" t="n">
        <v>0.282616</v>
      </c>
      <c r="H1390" t="inlineStr">
        <is>
          <t>B</t>
        </is>
      </c>
      <c r="I1390" t="inlineStr">
        <is>
          <t>Bajo</t>
        </is>
      </c>
      <c r="J1390" s="17" t="inlineStr">
        <is>
          <t>B-Bajo</t>
        </is>
      </c>
      <c r="K1390" t="inlineStr">
        <is>
          <t>EVALUAR DESCONTINUAR o subir precio agresivo</t>
        </is>
      </c>
    </row>
    <row r="1391">
      <c r="A1391" t="inlineStr">
        <is>
          <t>9167</t>
        </is>
      </c>
      <c r="B1391" t="inlineStr">
        <is>
          <t>CANOA LISA PVC 3MTS AMANCO</t>
        </is>
      </c>
      <c r="C1391" t="inlineStr">
        <is>
          <t>TUBERIA PVC, CANOAS Y ACCESORIOS</t>
        </is>
      </c>
      <c r="D1391" s="22" t="n">
        <v>22</v>
      </c>
      <c r="E1391" s="19" t="n">
        <v>267554.78</v>
      </c>
      <c r="F1391" s="19" t="n">
        <v>64935.29</v>
      </c>
      <c r="G1391" s="20" t="n">
        <v>0.242699</v>
      </c>
      <c r="H1391" t="inlineStr">
        <is>
          <t>B</t>
        </is>
      </c>
      <c r="I1391" t="inlineStr">
        <is>
          <t>Bajo</t>
        </is>
      </c>
      <c r="J1391" s="17" t="inlineStr">
        <is>
          <t>B-Bajo</t>
        </is>
      </c>
      <c r="K1391" t="inlineStr">
        <is>
          <t>EVALUAR DESCONTINUAR o subir precio agresivo</t>
        </is>
      </c>
    </row>
    <row r="1392">
      <c r="A1392" t="inlineStr">
        <is>
          <t>351100300992094</t>
        </is>
      </c>
      <c r="B1392" t="inlineStr">
        <is>
          <t>CACHERA BAÑO TIPO PANEL SATINADA MT-5812 140X22CM DE BOTONES</t>
        </is>
      </c>
      <c r="C1392" t="inlineStr">
        <is>
          <t>GRIFERIA - ACC. BAÑO Y COCINA</t>
        </is>
      </c>
      <c r="D1392" s="22" t="n">
        <v>3</v>
      </c>
      <c r="E1392" s="19" t="n">
        <v>267504.55</v>
      </c>
      <c r="F1392" s="19" t="n">
        <v>51382.85</v>
      </c>
      <c r="G1392" s="20" t="n">
        <v>0.192082</v>
      </c>
      <c r="H1392" t="inlineStr">
        <is>
          <t>B</t>
        </is>
      </c>
      <c r="I1392" t="inlineStr">
        <is>
          <t>Bajo</t>
        </is>
      </c>
      <c r="J1392" s="17" t="inlineStr">
        <is>
          <t>B-Bajo</t>
        </is>
      </c>
      <c r="K1392" t="inlineStr">
        <is>
          <t>EVALUAR DESCONTINUAR o subir precio agresivo</t>
        </is>
      </c>
    </row>
    <row r="1393">
      <c r="A1393" t="inlineStr">
        <is>
          <t>7943</t>
        </is>
      </c>
      <c r="B1393" t="inlineStr">
        <is>
          <t xml:space="preserve">LIJA METAL 120 </t>
        </is>
      </c>
      <c r="C1393" t="inlineStr">
        <is>
          <t>FERRETERIA GENERAL</t>
        </is>
      </c>
      <c r="D1393" s="22" t="n">
        <v>797</v>
      </c>
      <c r="E1393" s="19" t="n">
        <v>267395.82</v>
      </c>
      <c r="F1393" s="19" t="n">
        <v>89995.02</v>
      </c>
      <c r="G1393" s="20" t="n">
        <v>0.336561</v>
      </c>
      <c r="H1393" t="inlineStr">
        <is>
          <t>B</t>
        </is>
      </c>
      <c r="I1393" t="inlineStr">
        <is>
          <t>Medio</t>
        </is>
      </c>
      <c r="J1393" s="17" t="inlineStr">
        <is>
          <t>B-Medio</t>
        </is>
      </c>
      <c r="K1393" t="inlineStr">
        <is>
          <t>MANTENER</t>
        </is>
      </c>
    </row>
    <row r="1394">
      <c r="A1394" t="inlineStr">
        <is>
          <t>20140020</t>
        </is>
      </c>
      <c r="B1394" t="inlineStr">
        <is>
          <t>CERAMICA MADERA GRIGIO 2.34M2 48X48</t>
        </is>
      </c>
      <c r="C1394" t="inlineStr">
        <is>
          <t>CERAMICA</t>
        </is>
      </c>
      <c r="D1394" s="22" t="n">
        <v>38</v>
      </c>
      <c r="E1394" s="19" t="n">
        <v>267294.02</v>
      </c>
      <c r="F1394" s="19" t="n">
        <v>52190.38</v>
      </c>
      <c r="G1394" s="20" t="n">
        <v>0.195255</v>
      </c>
      <c r="H1394" t="inlineStr">
        <is>
          <t>B</t>
        </is>
      </c>
      <c r="I1394" t="inlineStr">
        <is>
          <t>Bajo</t>
        </is>
      </c>
      <c r="J1394" s="17" t="inlineStr">
        <is>
          <t>B-Bajo</t>
        </is>
      </c>
      <c r="K1394" t="inlineStr">
        <is>
          <t>EVALUAR DESCONTINUAR o subir precio agresivo</t>
        </is>
      </c>
    </row>
    <row r="1395">
      <c r="A1395" t="inlineStr">
        <is>
          <t>6223</t>
        </is>
      </c>
      <c r="B1395" t="inlineStr">
        <is>
          <t>SET DE PINTOR BANDEJA/MARCO/FELPA</t>
        </is>
      </c>
      <c r="C1395" t="inlineStr">
        <is>
          <t>IMPORTACION FERRETERIA GENERAL</t>
        </is>
      </c>
      <c r="D1395" s="22" t="n">
        <v>108</v>
      </c>
      <c r="E1395" s="19" t="n">
        <v>267214.16</v>
      </c>
      <c r="F1395" s="19" t="n">
        <v>159393.34</v>
      </c>
      <c r="G1395" s="20" t="n">
        <v>0.5965</v>
      </c>
      <c r="H1395" t="inlineStr">
        <is>
          <t>B</t>
        </is>
      </c>
      <c r="I1395" t="inlineStr">
        <is>
          <t>Alto</t>
        </is>
      </c>
      <c r="J1395" s="17" t="inlineStr">
        <is>
          <t>B-Alto</t>
        </is>
      </c>
      <c r="K1395" t="inlineStr">
        <is>
          <t>NICHO RENTABLE — empujar contenido / boletín</t>
        </is>
      </c>
    </row>
    <row r="1396">
      <c r="A1396" t="inlineStr">
        <is>
          <t>72406</t>
        </is>
      </c>
      <c r="B1396" t="inlineStr">
        <is>
          <t>FREGADERO ACERO INOX DER 1 BAT  PARCHE/MUEBLE</t>
        </is>
      </c>
      <c r="C1396" t="inlineStr">
        <is>
          <t>GRIFERIA - ACC. BAÑO Y COCINA</t>
        </is>
      </c>
      <c r="D1396" s="22" t="n">
        <v>18</v>
      </c>
      <c r="E1396" s="19" t="n">
        <v>265819.58</v>
      </c>
      <c r="F1396" s="19" t="n">
        <v>84073.50999999999</v>
      </c>
      <c r="G1396" s="20" t="n">
        <v>0.31628</v>
      </c>
      <c r="H1396" t="inlineStr">
        <is>
          <t>B</t>
        </is>
      </c>
      <c r="I1396" t="inlineStr">
        <is>
          <t>Medio</t>
        </is>
      </c>
      <c r="J1396" s="17" t="inlineStr">
        <is>
          <t>B-Medio</t>
        </is>
      </c>
      <c r="K1396" t="inlineStr">
        <is>
          <t>MANTENER</t>
        </is>
      </c>
    </row>
    <row r="1397">
      <c r="A1397" t="inlineStr">
        <is>
          <t>351100300990948</t>
        </is>
      </c>
      <c r="B1397" t="inlineStr">
        <is>
          <t>DEWALT DISCO METAL FINO 9</t>
        </is>
      </c>
      <c r="C1397" t="inlineStr">
        <is>
          <t>FERRETERIA GENERAL</t>
        </is>
      </c>
      <c r="D1397" s="22" t="n">
        <v>89</v>
      </c>
      <c r="E1397" s="19" t="n">
        <v>265599.91</v>
      </c>
      <c r="F1397" s="19" t="n">
        <v>108576.05</v>
      </c>
      <c r="G1397" s="20" t="n">
        <v>0.408796</v>
      </c>
      <c r="H1397" t="inlineStr">
        <is>
          <t>B</t>
        </is>
      </c>
      <c r="I1397" t="inlineStr">
        <is>
          <t>Medio</t>
        </is>
      </c>
      <c r="J1397" s="17" t="inlineStr">
        <is>
          <t>B-Medio</t>
        </is>
      </c>
      <c r="K1397" t="inlineStr">
        <is>
          <t>MANTENER</t>
        </is>
      </c>
    </row>
    <row r="1398">
      <c r="A1398" t="inlineStr">
        <is>
          <t>6280</t>
        </is>
      </c>
      <c r="B1398" t="inlineStr">
        <is>
          <t>LANCO MASILLA BLANCA 1/4 946 ML</t>
        </is>
      </c>
      <c r="C1398" t="inlineStr">
        <is>
          <t>PINTURAS Y SELLADORES</t>
        </is>
      </c>
      <c r="D1398" s="22" t="n">
        <v>61</v>
      </c>
      <c r="E1398" s="19" t="n">
        <v>264753.62</v>
      </c>
      <c r="F1398" s="19" t="n">
        <v>75212.72</v>
      </c>
      <c r="G1398" s="20" t="n">
        <v>0.284086</v>
      </c>
      <c r="H1398" t="inlineStr">
        <is>
          <t>B</t>
        </is>
      </c>
      <c r="I1398" t="inlineStr">
        <is>
          <t>Bajo</t>
        </is>
      </c>
      <c r="J1398" s="17" t="inlineStr">
        <is>
          <t>B-Bajo</t>
        </is>
      </c>
      <c r="K1398" t="inlineStr">
        <is>
          <t>EVALUAR DESCONTINUAR o subir precio agresivo</t>
        </is>
      </c>
    </row>
    <row r="1399">
      <c r="A1399" t="inlineStr">
        <is>
          <t>14100038</t>
        </is>
      </c>
      <c r="B1399" t="inlineStr">
        <is>
          <t>PUERTA CONTEMPORANEA PINO 95 X 210 CM</t>
        </is>
      </c>
      <c r="C1399" t="inlineStr">
        <is>
          <t>PUERTAS</t>
        </is>
      </c>
      <c r="D1399" s="22" t="n">
        <v>6</v>
      </c>
      <c r="E1399" s="19" t="n">
        <v>264596.48</v>
      </c>
      <c r="F1399" s="19" t="n">
        <v>68924.48</v>
      </c>
      <c r="G1399" s="20" t="n">
        <v>0.260489</v>
      </c>
      <c r="H1399" t="inlineStr">
        <is>
          <t>B</t>
        </is>
      </c>
      <c r="I1399" t="inlineStr">
        <is>
          <t>Bajo</t>
        </is>
      </c>
      <c r="J1399" s="17" t="inlineStr">
        <is>
          <t>B-Bajo</t>
        </is>
      </c>
      <c r="K1399" t="inlineStr">
        <is>
          <t>EVALUAR DESCONTINUAR o subir precio agresivo</t>
        </is>
      </c>
    </row>
    <row r="1400">
      <c r="A1400" t="inlineStr">
        <is>
          <t>PINT-AN-0037</t>
        </is>
      </c>
      <c r="B1400" t="inlineStr">
        <is>
          <t>LANCO WALL MASTER ACCENT BRILLANTE 1/4 ACEITE WS715-5</t>
        </is>
      </c>
      <c r="C1400" t="inlineStr">
        <is>
          <t>ANTICORROSIVOS Y BASE ACEITE</t>
        </is>
      </c>
      <c r="D1400" s="22" t="n">
        <v>41</v>
      </c>
      <c r="E1400" s="19" t="n">
        <v>264336.28</v>
      </c>
      <c r="F1400" s="19" t="n">
        <v>152983.03</v>
      </c>
      <c r="G1400" s="20" t="n">
        <v>0.578744</v>
      </c>
      <c r="H1400" t="inlineStr">
        <is>
          <t>B</t>
        </is>
      </c>
      <c r="I1400" t="inlineStr">
        <is>
          <t>Alto</t>
        </is>
      </c>
      <c r="J1400" s="17" t="inlineStr">
        <is>
          <t>B-Alto</t>
        </is>
      </c>
      <c r="K1400" t="inlineStr">
        <is>
          <t>NICHO RENTABLE — empujar contenido / boletín</t>
        </is>
      </c>
    </row>
    <row r="1401">
      <c r="A1401" t="inlineStr">
        <is>
          <t>10140029</t>
        </is>
      </c>
      <c r="B1401" t="inlineStr">
        <is>
          <t>TUBO ESTRUCT. RECTANGULAR 2X6 1.80MM NEGRO</t>
        </is>
      </c>
      <c r="C1401" t="inlineStr">
        <is>
          <t>TUBERIA ESTRUCTURAL</t>
        </is>
      </c>
      <c r="D1401" s="22" t="n">
        <v>14</v>
      </c>
      <c r="E1401" s="19" t="n">
        <v>263495.76</v>
      </c>
      <c r="F1401" s="19" t="n">
        <v>38553.36</v>
      </c>
      <c r="G1401" s="20" t="n">
        <v>0.146315</v>
      </c>
      <c r="H1401" t="inlineStr">
        <is>
          <t>B</t>
        </is>
      </c>
      <c r="I1401" t="inlineStr">
        <is>
          <t>Bajo</t>
        </is>
      </c>
      <c r="J1401" s="17" t="inlineStr">
        <is>
          <t>B-Bajo</t>
        </is>
      </c>
      <c r="K1401" t="inlineStr">
        <is>
          <t>EVALUAR DESCONTINUAR o subir precio agresivo</t>
        </is>
      </c>
    </row>
    <row r="1402">
      <c r="A1402" t="inlineStr">
        <is>
          <t>73135</t>
        </is>
      </c>
      <c r="B1402" t="inlineStr">
        <is>
          <t>MECHA BLANCA 1/2K</t>
        </is>
      </c>
      <c r="C1402" t="inlineStr">
        <is>
          <t>FERRETERIA GENERAL</t>
        </is>
      </c>
      <c r="D1402" s="22" t="n">
        <v>126</v>
      </c>
      <c r="E1402" s="19" t="n">
        <v>263324.75</v>
      </c>
      <c r="F1402" s="19" t="n">
        <v>91624.75</v>
      </c>
      <c r="G1402" s="20" t="n">
        <v>0.347953</v>
      </c>
      <c r="H1402" t="inlineStr">
        <is>
          <t>B</t>
        </is>
      </c>
      <c r="I1402" t="inlineStr">
        <is>
          <t>Medio</t>
        </is>
      </c>
      <c r="J1402" s="17" t="inlineStr">
        <is>
          <t>B-Medio</t>
        </is>
      </c>
      <c r="K1402" t="inlineStr">
        <is>
          <t>MANTENER</t>
        </is>
      </c>
    </row>
    <row r="1403">
      <c r="A1403" t="inlineStr">
        <is>
          <t>744</t>
        </is>
      </c>
      <c r="B1403" t="inlineStr">
        <is>
          <t xml:space="preserve">HOJA SEGUETA MORSE - LENOX - TOTAL </t>
        </is>
      </c>
      <c r="C1403" t="inlineStr">
        <is>
          <t>FERRETERIA GENERAL</t>
        </is>
      </c>
      <c r="D1403" s="22" t="n">
        <v>351</v>
      </c>
      <c r="E1403" s="19" t="n">
        <v>262921.79</v>
      </c>
      <c r="F1403" s="19" t="n">
        <v>104946.62</v>
      </c>
      <c r="G1403" s="20" t="n">
        <v>0.399155</v>
      </c>
      <c r="H1403" t="inlineStr">
        <is>
          <t>B</t>
        </is>
      </c>
      <c r="I1403" t="inlineStr">
        <is>
          <t>Medio</t>
        </is>
      </c>
      <c r="J1403" s="17" t="inlineStr">
        <is>
          <t>B-Medio</t>
        </is>
      </c>
      <c r="K1403" t="inlineStr">
        <is>
          <t>MANTENER</t>
        </is>
      </c>
    </row>
    <row r="1404">
      <c r="A1404" t="inlineStr">
        <is>
          <t>367867661</t>
        </is>
      </c>
      <c r="B1404" t="inlineStr">
        <is>
          <t>LAVATORIO OVALADO MARMOL CAFE FF-9064SZ</t>
        </is>
      </c>
      <c r="C1404" t="inlineStr">
        <is>
          <t>IMPORTACION LOZA</t>
        </is>
      </c>
      <c r="D1404" s="22" t="n">
        <v>7</v>
      </c>
      <c r="E1404" s="19" t="n">
        <v>261715.93</v>
      </c>
      <c r="F1404" s="19" t="n">
        <v>127751.53</v>
      </c>
      <c r="G1404" s="20" t="n">
        <v>0.488131</v>
      </c>
      <c r="H1404" t="inlineStr">
        <is>
          <t>B</t>
        </is>
      </c>
      <c r="I1404" t="inlineStr">
        <is>
          <t>Alto</t>
        </is>
      </c>
      <c r="J1404" s="17" t="inlineStr">
        <is>
          <t>B-Alto</t>
        </is>
      </c>
      <c r="K1404" t="inlineStr">
        <is>
          <t>NICHO RENTABLE — empujar contenido / boletín</t>
        </is>
      </c>
    </row>
    <row r="1405">
      <c r="A1405" t="inlineStr">
        <is>
          <t>10160018</t>
        </is>
      </c>
      <c r="B1405" t="inlineStr">
        <is>
          <t>TUBO IND. RECTANGULAR 1X11/2 1.50MM NEGRO</t>
        </is>
      </c>
      <c r="C1405" t="inlineStr">
        <is>
          <t>TUBERIA INDUSTRIAL</t>
        </is>
      </c>
      <c r="D1405" s="22" t="n">
        <v>55</v>
      </c>
      <c r="E1405" s="19" t="n">
        <v>261555.06</v>
      </c>
      <c r="F1405" s="19" t="n">
        <v>48657.06</v>
      </c>
      <c r="G1405" s="20" t="n">
        <v>0.18603</v>
      </c>
      <c r="H1405" t="inlineStr">
        <is>
          <t>B</t>
        </is>
      </c>
      <c r="I1405" t="inlineStr">
        <is>
          <t>Bajo</t>
        </is>
      </c>
      <c r="J1405" s="17" t="inlineStr">
        <is>
          <t>B-Bajo</t>
        </is>
      </c>
      <c r="K1405" t="inlineStr">
        <is>
          <t>EVALUAR DESCONTINUAR o subir precio agresivo</t>
        </is>
      </c>
    </row>
    <row r="1406">
      <c r="A1406" t="inlineStr">
        <is>
          <t>351100300992492</t>
        </is>
      </c>
      <c r="B1406" t="inlineStr">
        <is>
          <t>CACHERA FREGADERO DIAMANTE GRIS METAL LS-3</t>
        </is>
      </c>
      <c r="C1406" t="inlineStr">
        <is>
          <t>IMPORTACION GRIFERIA</t>
        </is>
      </c>
      <c r="D1406" s="22" t="n">
        <v>12</v>
      </c>
      <c r="E1406" s="19" t="n">
        <v>261061.95</v>
      </c>
      <c r="F1406" s="19" t="n">
        <v>124057.46</v>
      </c>
      <c r="G1406" s="20" t="n">
        <v>0.475203</v>
      </c>
      <c r="H1406" t="inlineStr">
        <is>
          <t>B</t>
        </is>
      </c>
      <c r="I1406" t="inlineStr">
        <is>
          <t>Alto</t>
        </is>
      </c>
      <c r="J1406" s="17" t="inlineStr">
        <is>
          <t>B-Alto</t>
        </is>
      </c>
      <c r="K1406" t="inlineStr">
        <is>
          <t>NICHO RENTABLE — empujar contenido / boletín</t>
        </is>
      </c>
    </row>
    <row r="1407">
      <c r="A1407" t="inlineStr">
        <is>
          <t>351100300992189</t>
        </is>
      </c>
      <c r="B1407" t="inlineStr">
        <is>
          <t>$$ RS-704M  DESAGUE LARGO DE LUJO NEGRO 12 PULG ACERO INOX</t>
        </is>
      </c>
      <c r="C1407" t="inlineStr">
        <is>
          <t>GRIFERIA - ACC. BAÑO Y COCINA</t>
        </is>
      </c>
      <c r="D1407" s="22" t="n">
        <v>27</v>
      </c>
      <c r="E1407" s="19" t="n">
        <v>261055.75</v>
      </c>
      <c r="F1407" s="19" t="n">
        <v>89631.62</v>
      </c>
      <c r="G1407" s="20" t="n">
        <v>0.343343</v>
      </c>
      <c r="H1407" t="inlineStr">
        <is>
          <t>B</t>
        </is>
      </c>
      <c r="I1407" t="inlineStr">
        <is>
          <t>Medio</t>
        </is>
      </c>
      <c r="J1407" s="17" t="inlineStr">
        <is>
          <t>B-Medio</t>
        </is>
      </c>
      <c r="K1407" t="inlineStr">
        <is>
          <t>MANTENER</t>
        </is>
      </c>
    </row>
    <row r="1408">
      <c r="A1408" t="inlineStr">
        <is>
          <t>351100300992181</t>
        </is>
      </c>
      <c r="B1408" t="inlineStr">
        <is>
          <t xml:space="preserve">AQF-82M CACHERA FREGADERO NEGRA CUELLO ALTO MANIJA PALANCA </t>
        </is>
      </c>
      <c r="C1408" t="inlineStr">
        <is>
          <t>GRIFERIA - ACC. BAÑO Y COCINA</t>
        </is>
      </c>
      <c r="D1408" s="22" t="n">
        <v>18</v>
      </c>
      <c r="E1408" s="19" t="n">
        <v>260807.08</v>
      </c>
      <c r="F1408" s="19" t="n">
        <v>95613.52</v>
      </c>
      <c r="G1408" s="20" t="n">
        <v>0.366606</v>
      </c>
      <c r="H1408" t="inlineStr">
        <is>
          <t>B</t>
        </is>
      </c>
      <c r="I1408" t="inlineStr">
        <is>
          <t>Medio</t>
        </is>
      </c>
      <c r="J1408" s="17" t="inlineStr">
        <is>
          <t>B-Medio</t>
        </is>
      </c>
      <c r="K1408" t="inlineStr">
        <is>
          <t>MANTENER</t>
        </is>
      </c>
    </row>
    <row r="1409">
      <c r="A1409" t="inlineStr">
        <is>
          <t>20140016</t>
        </is>
      </c>
      <c r="B1409" t="inlineStr">
        <is>
          <t>CERAMICA CATERINA SEMI ANTIDESLIZANTE 2.15M2 34X34 BORDE IRREGULAR PRIMERA CALIDAD</t>
        </is>
      </c>
      <c r="C1409" t="inlineStr">
        <is>
          <t>SIN CATEGORIA</t>
        </is>
      </c>
      <c r="D1409" s="22" t="n">
        <v>43</v>
      </c>
      <c r="E1409" s="19" t="n">
        <v>260663.72</v>
      </c>
      <c r="F1409" s="19" t="n">
        <v>59582.19</v>
      </c>
      <c r="G1409" s="20" t="n">
        <v>0.228579</v>
      </c>
      <c r="H1409" t="inlineStr">
        <is>
          <t>B</t>
        </is>
      </c>
      <c r="I1409" t="inlineStr">
        <is>
          <t>Bajo</t>
        </is>
      </c>
      <c r="J1409" s="17" t="inlineStr">
        <is>
          <t>B-Bajo</t>
        </is>
      </c>
      <c r="K1409" t="inlineStr">
        <is>
          <t>EVALUAR DESCONTINUAR o subir precio agresivo</t>
        </is>
      </c>
    </row>
    <row r="1410">
      <c r="A1410" t="inlineStr">
        <is>
          <t>71010</t>
        </is>
      </c>
      <c r="B1410" t="inlineStr">
        <is>
          <t>DESATORADOR TUBERIAS LITRO</t>
        </is>
      </c>
      <c r="C1410" t="inlineStr">
        <is>
          <t>FERRETERIA GENERAL</t>
        </is>
      </c>
      <c r="D1410" s="22" t="n">
        <v>92</v>
      </c>
      <c r="E1410" s="19" t="n">
        <v>260661.5</v>
      </c>
      <c r="F1410" s="19" t="n">
        <v>77585.58</v>
      </c>
      <c r="G1410" s="20" t="n">
        <v>0.297649</v>
      </c>
      <c r="H1410" t="inlineStr">
        <is>
          <t>B</t>
        </is>
      </c>
      <c r="I1410" t="inlineStr">
        <is>
          <t>Bajo</t>
        </is>
      </c>
      <c r="J1410" s="17" t="inlineStr">
        <is>
          <t>B-Bajo</t>
        </is>
      </c>
      <c r="K1410" t="inlineStr">
        <is>
          <t>EVALUAR DESCONTINUAR o subir precio agresivo</t>
        </is>
      </c>
    </row>
    <row r="1411">
      <c r="A1411" t="inlineStr">
        <is>
          <t>PINT-AN-0032</t>
        </is>
      </c>
      <c r="B1411" t="inlineStr">
        <is>
          <t>LANCO ANTICORROSIVO IND VERDE GALON AC3439-4</t>
        </is>
      </c>
      <c r="C1411" t="inlineStr">
        <is>
          <t>ANTICORROSIVOS Y BASE ACEITE</t>
        </is>
      </c>
      <c r="D1411" s="22" t="n">
        <v>19</v>
      </c>
      <c r="E1411" s="19" t="n">
        <v>260479.27</v>
      </c>
      <c r="F1411" s="19" t="n">
        <v>89071.97</v>
      </c>
      <c r="G1411" s="20" t="n">
        <v>0.341954</v>
      </c>
      <c r="H1411" t="inlineStr">
        <is>
          <t>B</t>
        </is>
      </c>
      <c r="I1411" t="inlineStr">
        <is>
          <t>Medio</t>
        </is>
      </c>
      <c r="J1411" s="17" t="inlineStr">
        <is>
          <t>B-Medio</t>
        </is>
      </c>
      <c r="K1411" t="inlineStr">
        <is>
          <t>MANTENER</t>
        </is>
      </c>
    </row>
    <row r="1412">
      <c r="A1412" t="inlineStr">
        <is>
          <t>60100028</t>
        </is>
      </c>
      <c r="B1412" t="inlineStr">
        <is>
          <t xml:space="preserve">LAMPARA LED REDON. EMPOT. 1920LM 24W 100-240V WELLMAX 21003911 </t>
        </is>
      </c>
      <c r="C1412" t="inlineStr">
        <is>
          <t>BOMBILLOS Y LAMPARAS</t>
        </is>
      </c>
      <c r="D1412" s="22" t="n">
        <v>52</v>
      </c>
      <c r="E1412" s="19" t="n">
        <v>260287.8</v>
      </c>
      <c r="F1412" s="19" t="n">
        <v>109340.7</v>
      </c>
      <c r="G1412" s="20" t="n">
        <v>0.4200759999999999</v>
      </c>
      <c r="H1412" t="inlineStr">
        <is>
          <t>B</t>
        </is>
      </c>
      <c r="I1412" t="inlineStr">
        <is>
          <t>Medio</t>
        </is>
      </c>
      <c r="J1412" s="17" t="inlineStr">
        <is>
          <t>B-Medio</t>
        </is>
      </c>
      <c r="K1412" t="inlineStr">
        <is>
          <t>MANTENER</t>
        </is>
      </c>
    </row>
    <row r="1413">
      <c r="A1413" t="inlineStr">
        <is>
          <t>60100018</t>
        </is>
      </c>
      <c r="B1413" t="inlineStr">
        <is>
          <t>LAMPARA LED CUAD. EMPOT. 450LM 9W 100-240V WELLMAX 2100315</t>
        </is>
      </c>
      <c r="C1413" t="inlineStr">
        <is>
          <t>BOMBILLOS Y LAMPARAS</t>
        </is>
      </c>
      <c r="D1413" s="22" t="n">
        <v>88</v>
      </c>
      <c r="E1413" s="19" t="n">
        <v>260169.64</v>
      </c>
      <c r="F1413" s="19" t="n">
        <v>166502.44</v>
      </c>
      <c r="G1413" s="20" t="n">
        <v>0.639976</v>
      </c>
      <c r="H1413" t="inlineStr">
        <is>
          <t>B</t>
        </is>
      </c>
      <c r="I1413" t="inlineStr">
        <is>
          <t>Alto</t>
        </is>
      </c>
      <c r="J1413" s="17" t="inlineStr">
        <is>
          <t>B-Alto</t>
        </is>
      </c>
      <c r="K1413" t="inlineStr">
        <is>
          <t>NICHO RENTABLE — empujar contenido / boletín</t>
        </is>
      </c>
    </row>
    <row r="1414">
      <c r="A1414" t="inlineStr">
        <is>
          <t>71665</t>
        </is>
      </c>
      <c r="B1414" t="inlineStr">
        <is>
          <t>LAMINA DIFUSORA DECORADA 61X61</t>
        </is>
      </c>
      <c r="C1414" t="inlineStr">
        <is>
          <t>LAMINAS Y PERFILERIA LIVIANA</t>
        </is>
      </c>
      <c r="D1414" s="22" t="n">
        <v>31</v>
      </c>
      <c r="E1414" s="19" t="n">
        <v>258680.25</v>
      </c>
      <c r="F1414" s="19" t="n">
        <v>66305.25</v>
      </c>
      <c r="G1414" s="20" t="n">
        <v>0.256321</v>
      </c>
      <c r="H1414" t="inlineStr">
        <is>
          <t>B</t>
        </is>
      </c>
      <c r="I1414" t="inlineStr">
        <is>
          <t>Bajo</t>
        </is>
      </c>
      <c r="J1414" s="17" t="inlineStr">
        <is>
          <t>B-Bajo</t>
        </is>
      </c>
      <c r="K1414" t="inlineStr">
        <is>
          <t>EVALUAR DESCONTINUAR o subir precio agresivo</t>
        </is>
      </c>
    </row>
    <row r="1415">
      <c r="A1415" t="inlineStr">
        <is>
          <t>311</t>
        </is>
      </c>
      <c r="B1415" t="inlineStr">
        <is>
          <t>FRAGUA AAA BLANCA</t>
        </is>
      </c>
      <c r="C1415" t="inlineStr">
        <is>
          <t>CERAMICAS, AZULEJOS, PORCELANATOS</t>
        </is>
      </c>
      <c r="D1415" s="22" t="n">
        <v>218</v>
      </c>
      <c r="E1415" s="19" t="n">
        <v>257795.37</v>
      </c>
      <c r="F1415" s="19" t="n">
        <v>84267.37</v>
      </c>
      <c r="G1415" s="20" t="n">
        <v>0.326877</v>
      </c>
      <c r="H1415" t="inlineStr">
        <is>
          <t>B</t>
        </is>
      </c>
      <c r="I1415" t="inlineStr">
        <is>
          <t>Medio</t>
        </is>
      </c>
      <c r="J1415" s="17" t="inlineStr">
        <is>
          <t>B-Medio</t>
        </is>
      </c>
      <c r="K1415" t="inlineStr">
        <is>
          <t>MANTENER</t>
        </is>
      </c>
    </row>
    <row r="1416">
      <c r="A1416" t="inlineStr">
        <is>
          <t>351100300992755</t>
        </is>
      </c>
      <c r="B1416" t="inlineStr">
        <is>
          <t>FACHALETA FLEXIBLE LADRILLO 24X6CM EXTERIOR / INTERIOR 0.0144M2 DE066</t>
        </is>
      </c>
      <c r="C1416" t="inlineStr">
        <is>
          <t>FACHALETA</t>
        </is>
      </c>
      <c r="D1416" s="22" t="n">
        <v>1768</v>
      </c>
      <c r="E1416" s="19" t="n">
        <v>257544.24</v>
      </c>
      <c r="F1416" s="19" t="n">
        <v>87355.71000000001</v>
      </c>
      <c r="G1416" s="20" t="n">
        <v>0.339187</v>
      </c>
      <c r="H1416" t="inlineStr">
        <is>
          <t>B</t>
        </is>
      </c>
      <c r="I1416" t="inlineStr">
        <is>
          <t>Medio</t>
        </is>
      </c>
      <c r="J1416" s="17" t="inlineStr">
        <is>
          <t>B-Medio</t>
        </is>
      </c>
      <c r="K1416" t="inlineStr">
        <is>
          <t>MANTENER</t>
        </is>
      </c>
    </row>
    <row r="1417">
      <c r="A1417" t="inlineStr">
        <is>
          <t>96</t>
        </is>
      </c>
      <c r="B1417" t="inlineStr">
        <is>
          <t>PEGAMENTO PVC WET DRY 25 G</t>
        </is>
      </c>
      <c r="C1417" t="inlineStr">
        <is>
          <t>TUBERIA PVC, CANOAS Y ACCESORIOS</t>
        </is>
      </c>
      <c r="D1417" s="22" t="n">
        <v>312</v>
      </c>
      <c r="E1417" s="19" t="n">
        <v>256569.24</v>
      </c>
      <c r="F1417" s="19" t="n">
        <v>121411.39</v>
      </c>
      <c r="G1417" s="20" t="n">
        <v>0.473211</v>
      </c>
      <c r="H1417" t="inlineStr">
        <is>
          <t>B</t>
        </is>
      </c>
      <c r="I1417" t="inlineStr">
        <is>
          <t>Alto</t>
        </is>
      </c>
      <c r="J1417" s="17" t="inlineStr">
        <is>
          <t>B-Alto</t>
        </is>
      </c>
      <c r="K1417" t="inlineStr">
        <is>
          <t>NICHO RENTABLE — empujar contenido / boletín</t>
        </is>
      </c>
    </row>
    <row r="1418">
      <c r="A1418" t="inlineStr">
        <is>
          <t>16</t>
        </is>
      </c>
      <c r="B1418" t="inlineStr">
        <is>
          <t>VARILLA LISA 3/8 #3</t>
        </is>
      </c>
      <c r="C1418" t="inlineStr">
        <is>
          <t>TUBERIA INDUSTRIAL, HIERROS PLANOS Y CORRUGADOS</t>
        </is>
      </c>
      <c r="D1418" s="22" t="n">
        <v>116</v>
      </c>
      <c r="E1418" s="19" t="n">
        <v>256284.43</v>
      </c>
      <c r="F1418" s="19" t="n">
        <v>57884.03</v>
      </c>
      <c r="G1418" s="20" t="n">
        <v>0.225859</v>
      </c>
      <c r="H1418" t="inlineStr">
        <is>
          <t>B</t>
        </is>
      </c>
      <c r="I1418" t="inlineStr">
        <is>
          <t>Bajo</t>
        </is>
      </c>
      <c r="J1418" s="17" t="inlineStr">
        <is>
          <t>B-Bajo</t>
        </is>
      </c>
      <c r="K1418" t="inlineStr">
        <is>
          <t>EVALUAR DESCONTINUAR o subir precio agresivo</t>
        </is>
      </c>
    </row>
    <row r="1419">
      <c r="A1419" t="inlineStr">
        <is>
          <t>14100008</t>
        </is>
      </c>
      <c r="B1419" t="inlineStr">
        <is>
          <t>PUERTA BLANCA INTERNA 6 TABLEROS 95 X 210 CM</t>
        </is>
      </c>
      <c r="C1419" t="inlineStr">
        <is>
          <t>PUERTAS</t>
        </is>
      </c>
      <c r="D1419" s="22" t="n">
        <v>14</v>
      </c>
      <c r="E1419" s="19" t="n">
        <v>256267.84</v>
      </c>
      <c r="F1419" s="19" t="n">
        <v>69598.34</v>
      </c>
      <c r="G1419" s="20" t="n">
        <v>0.271584</v>
      </c>
      <c r="H1419" t="inlineStr">
        <is>
          <t>B</t>
        </is>
      </c>
      <c r="I1419" t="inlineStr">
        <is>
          <t>Bajo</t>
        </is>
      </c>
      <c r="J1419" s="17" t="inlineStr">
        <is>
          <t>B-Bajo</t>
        </is>
      </c>
      <c r="K1419" t="inlineStr">
        <is>
          <t>EVALUAR DESCONTINUAR o subir precio agresivo</t>
        </is>
      </c>
    </row>
    <row r="1420">
      <c r="A1420" t="inlineStr">
        <is>
          <t>351100300991991</t>
        </is>
      </c>
      <c r="B1420" t="inlineStr">
        <is>
          <t>CACHERA PARA DUCHA EXPUESTA CROMADA MONOMANDO MB-909 TOSCANA 4324002039900</t>
        </is>
      </c>
      <c r="C1420" t="inlineStr">
        <is>
          <t>SIN CATEGORIA</t>
        </is>
      </c>
      <c r="D1420" s="22" t="n">
        <v>3</v>
      </c>
      <c r="E1420" s="19" t="n">
        <v>256054.4</v>
      </c>
      <c r="F1420" s="19" t="n">
        <v>62854.4</v>
      </c>
      <c r="G1420" s="20" t="n">
        <v>0.245473</v>
      </c>
      <c r="H1420" t="inlineStr">
        <is>
          <t>B</t>
        </is>
      </c>
      <c r="I1420" t="inlineStr">
        <is>
          <t>Bajo</t>
        </is>
      </c>
      <c r="J1420" s="17" t="inlineStr">
        <is>
          <t>B-Bajo</t>
        </is>
      </c>
      <c r="K1420" t="inlineStr">
        <is>
          <t>EVALUAR DESCONTINUAR o subir precio agresivo</t>
        </is>
      </c>
    </row>
    <row r="1421">
      <c r="A1421" t="inlineStr">
        <is>
          <t>71456</t>
        </is>
      </c>
      <c r="B1421" t="inlineStr">
        <is>
          <t>TOTAL PALA CARRILERA MANGO MADERA/METAL THTHW0101</t>
        </is>
      </c>
      <c r="C1421" t="inlineStr">
        <is>
          <t>FERRETERIA GENERAL</t>
        </is>
      </c>
      <c r="D1421" s="22" t="n">
        <v>56</v>
      </c>
      <c r="E1421" s="19" t="n">
        <v>255690.76</v>
      </c>
      <c r="F1421" s="19" t="n">
        <v>81823.7</v>
      </c>
      <c r="G1421" s="20" t="n">
        <v>0.32001</v>
      </c>
      <c r="H1421" t="inlineStr">
        <is>
          <t>B</t>
        </is>
      </c>
      <c r="I1421" t="inlineStr">
        <is>
          <t>Medio</t>
        </is>
      </c>
      <c r="J1421" s="17" t="inlineStr">
        <is>
          <t>B-Medio</t>
        </is>
      </c>
      <c r="K1421" t="inlineStr">
        <is>
          <t>MANTENER</t>
        </is>
      </c>
    </row>
    <row r="1422">
      <c r="A1422" t="inlineStr">
        <is>
          <t>20140023</t>
        </is>
      </c>
      <c r="B1422" t="inlineStr">
        <is>
          <t>CERAMICA PAVIMENTO SATINADO HIDRAULICO 1737 58X58 2.32M2</t>
        </is>
      </c>
      <c r="C1422" t="inlineStr">
        <is>
          <t>SIN CATEGORIA</t>
        </is>
      </c>
      <c r="D1422" s="22" t="n">
        <v>27</v>
      </c>
      <c r="E1422" s="19" t="n">
        <v>255663.72</v>
      </c>
      <c r="F1422" s="19" t="n">
        <v>59427.72</v>
      </c>
      <c r="G1422" s="20" t="n">
        <v>0.232445</v>
      </c>
      <c r="H1422" t="inlineStr">
        <is>
          <t>B</t>
        </is>
      </c>
      <c r="I1422" t="inlineStr">
        <is>
          <t>Bajo</t>
        </is>
      </c>
      <c r="J1422" s="17" t="inlineStr">
        <is>
          <t>B-Bajo</t>
        </is>
      </c>
      <c r="K1422" t="inlineStr">
        <is>
          <t>EVALUAR DESCONTINUAR o subir precio agresivo</t>
        </is>
      </c>
    </row>
    <row r="1423">
      <c r="A1423" t="inlineStr">
        <is>
          <t>351100300990145</t>
        </is>
      </c>
      <c r="B1423" t="inlineStr">
        <is>
          <t>TOTAL TESTER MULTIMETRO DIGITAL GANCHO SIN ESTUCHE TMT766001</t>
        </is>
      </c>
      <c r="C1423" t="inlineStr">
        <is>
          <t>HERRAMIENTA ELECTRICA</t>
        </is>
      </c>
      <c r="D1423" s="22" t="n">
        <v>20</v>
      </c>
      <c r="E1423" s="19" t="n">
        <v>255187.31</v>
      </c>
      <c r="F1423" s="19" t="n">
        <v>80438.98</v>
      </c>
      <c r="G1423" s="20" t="n">
        <v>0.315215</v>
      </c>
      <c r="H1423" t="inlineStr">
        <is>
          <t>B</t>
        </is>
      </c>
      <c r="I1423" t="inlineStr">
        <is>
          <t>Medio</t>
        </is>
      </c>
      <c r="J1423" s="17" t="inlineStr">
        <is>
          <t>B-Medio</t>
        </is>
      </c>
      <c r="K1423" t="inlineStr">
        <is>
          <t>MANTENER</t>
        </is>
      </c>
    </row>
    <row r="1424">
      <c r="A1424" t="inlineStr">
        <is>
          <t>9724</t>
        </is>
      </c>
      <c r="B1424" t="inlineStr">
        <is>
          <t>TORNILLO TECHO 21/2 PB BLANCO</t>
        </is>
      </c>
      <c r="C1424" t="inlineStr">
        <is>
          <t>TORNILLERIA</t>
        </is>
      </c>
      <c r="D1424" s="22" t="n">
        <v>6070</v>
      </c>
      <c r="E1424" s="19" t="n">
        <v>254878.86</v>
      </c>
      <c r="F1424" s="19" t="n">
        <v>126703.86</v>
      </c>
      <c r="G1424" s="20" t="n">
        <v>0.497114</v>
      </c>
      <c r="H1424" t="inlineStr">
        <is>
          <t>B</t>
        </is>
      </c>
      <c r="I1424" t="inlineStr">
        <is>
          <t>Alto</t>
        </is>
      </c>
      <c r="J1424" s="17" t="inlineStr">
        <is>
          <t>B-Alto</t>
        </is>
      </c>
      <c r="K1424" t="inlineStr">
        <is>
          <t>NICHO RENTABLE — empujar contenido / boletín</t>
        </is>
      </c>
    </row>
    <row r="1425">
      <c r="A1425" t="inlineStr">
        <is>
          <t>9184</t>
        </is>
      </c>
      <c r="B1425" t="inlineStr">
        <is>
          <t>CAJA OCTAGONAL EMT LIVIANA 0.7</t>
        </is>
      </c>
      <c r="C1425" t="inlineStr">
        <is>
          <t>ACCESORIOS ELECTRICOS Y CABLES</t>
        </is>
      </c>
      <c r="D1425" s="22" t="n">
        <v>857</v>
      </c>
      <c r="E1425" s="19" t="n">
        <v>254587.58</v>
      </c>
      <c r="F1425" s="19" t="n">
        <v>71918.03</v>
      </c>
      <c r="G1425" s="20" t="n">
        <v>0.282488</v>
      </c>
      <c r="H1425" t="inlineStr">
        <is>
          <t>B</t>
        </is>
      </c>
      <c r="I1425" t="inlineStr">
        <is>
          <t>Bajo</t>
        </is>
      </c>
      <c r="J1425" s="17" t="inlineStr">
        <is>
          <t>B-Bajo</t>
        </is>
      </c>
      <c r="K1425" t="inlineStr">
        <is>
          <t>EVALUAR DESCONTINUAR o subir precio agresivo</t>
        </is>
      </c>
    </row>
    <row r="1426">
      <c r="A1426" t="inlineStr">
        <is>
          <t>540</t>
        </is>
      </c>
      <c r="B1426" t="inlineStr">
        <is>
          <t>PRECINTA FIBROLIT 40CM</t>
        </is>
      </c>
      <c r="C1426" t="inlineStr">
        <is>
          <t>LAMINAS Y PERFILERIA LIVIANA</t>
        </is>
      </c>
      <c r="D1426" s="22" t="n">
        <v>46</v>
      </c>
      <c r="E1426" s="19" t="n">
        <v>253634.71</v>
      </c>
      <c r="F1426" s="19" t="n">
        <v>49095.37</v>
      </c>
      <c r="G1426" s="20" t="n">
        <v>0.193567</v>
      </c>
      <c r="H1426" t="inlineStr">
        <is>
          <t>B</t>
        </is>
      </c>
      <c r="I1426" t="inlineStr">
        <is>
          <t>Bajo</t>
        </is>
      </c>
      <c r="J1426" s="17" t="inlineStr">
        <is>
          <t>B-Bajo</t>
        </is>
      </c>
      <c r="K1426" t="inlineStr">
        <is>
          <t>EVALUAR DESCONTINUAR o subir precio agresivo</t>
        </is>
      </c>
    </row>
    <row r="1427">
      <c r="A1427" t="inlineStr">
        <is>
          <t>PINT-PA-0104</t>
        </is>
      </c>
      <c r="B1427" t="inlineStr">
        <is>
          <t>STAINLESS PASTEL MATE GALON OF375-4</t>
        </is>
      </c>
      <c r="C1427" t="inlineStr">
        <is>
          <t>PINTURA ACRILICA</t>
        </is>
      </c>
      <c r="D1427" s="22" t="n">
        <v>18</v>
      </c>
      <c r="E1427" s="19" t="n">
        <v>253517.7</v>
      </c>
      <c r="F1427" s="19" t="n">
        <v>77099.7</v>
      </c>
      <c r="G1427" s="20" t="n">
        <v>0.30412</v>
      </c>
      <c r="H1427" t="inlineStr">
        <is>
          <t>B</t>
        </is>
      </c>
      <c r="I1427" t="inlineStr">
        <is>
          <t>Medio</t>
        </is>
      </c>
      <c r="J1427" s="17" t="inlineStr">
        <is>
          <t>B-Medio</t>
        </is>
      </c>
      <c r="K1427" t="inlineStr">
        <is>
          <t>MANTENER</t>
        </is>
      </c>
    </row>
    <row r="1428">
      <c r="A1428" t="inlineStr">
        <is>
          <t>PINT-PS-0012</t>
        </is>
      </c>
      <c r="B1428" t="inlineStr">
        <is>
          <t>BOSNY SPRAY NEGRO BRILLANTE</t>
        </is>
      </c>
      <c r="C1428" t="inlineStr">
        <is>
          <t>PINTURA SPRAY</t>
        </is>
      </c>
      <c r="D1428" s="22" t="n">
        <v>93</v>
      </c>
      <c r="E1428" s="19" t="n">
        <v>252935.62</v>
      </c>
      <c r="F1428" s="19" t="n">
        <v>71915.37</v>
      </c>
      <c r="G1428" s="20" t="n">
        <v>0.284323</v>
      </c>
      <c r="H1428" t="inlineStr">
        <is>
          <t>B</t>
        </is>
      </c>
      <c r="I1428" t="inlineStr">
        <is>
          <t>Bajo</t>
        </is>
      </c>
      <c r="J1428" s="17" t="inlineStr">
        <is>
          <t>B-Bajo</t>
        </is>
      </c>
      <c r="K1428" t="inlineStr">
        <is>
          <t>EVALUAR DESCONTINUAR o subir precio agresivo</t>
        </is>
      </c>
    </row>
    <row r="1429">
      <c r="A1429" t="inlineStr">
        <is>
          <t>351100300991558</t>
        </is>
      </c>
      <c r="B1429" t="inlineStr">
        <is>
          <t>DIAMOND LAVATORIO ZT-8032 MANANTIAL TIPO BOWL SOBREPONER  48CM X 48CM X 19CM</t>
        </is>
      </c>
      <c r="C1429" t="inlineStr">
        <is>
          <t>IMPORTACION LOZA</t>
        </is>
      </c>
      <c r="D1429" s="22" t="n">
        <v>15</v>
      </c>
      <c r="E1429" s="19" t="n">
        <v>251917.75</v>
      </c>
      <c r="F1429" s="19" t="n">
        <v>44726.62</v>
      </c>
      <c r="G1429" s="20" t="n">
        <v>0.177545</v>
      </c>
      <c r="H1429" t="inlineStr">
        <is>
          <t>B</t>
        </is>
      </c>
      <c r="I1429" t="inlineStr">
        <is>
          <t>Bajo</t>
        </is>
      </c>
      <c r="J1429" s="17" t="inlineStr">
        <is>
          <t>B-Bajo</t>
        </is>
      </c>
      <c r="K1429" t="inlineStr">
        <is>
          <t>EVALUAR DESCONTINUAR o subir precio agresivo</t>
        </is>
      </c>
    </row>
    <row r="1430">
      <c r="A1430" t="inlineStr">
        <is>
          <t>PINT-PA-0047</t>
        </is>
      </c>
      <c r="B1430" t="inlineStr">
        <is>
          <t>LANCO SUPER COAT SATIN DEEP GALON SC3733-4</t>
        </is>
      </c>
      <c r="C1430" t="inlineStr">
        <is>
          <t>PINTURA ACRILICA</t>
        </is>
      </c>
      <c r="D1430" s="22" t="n">
        <v>20</v>
      </c>
      <c r="E1430" s="19" t="n">
        <v>251504.42</v>
      </c>
      <c r="F1430" s="19" t="n">
        <v>132348.42</v>
      </c>
      <c r="G1430" s="20" t="n">
        <v>0.526227</v>
      </c>
      <c r="H1430" t="inlineStr">
        <is>
          <t>B</t>
        </is>
      </c>
      <c r="I1430" t="inlineStr">
        <is>
          <t>Alto</t>
        </is>
      </c>
      <c r="J1430" s="17" t="inlineStr">
        <is>
          <t>B-Alto</t>
        </is>
      </c>
      <c r="K1430" t="inlineStr">
        <is>
          <t>NICHO RENTABLE — empujar contenido / boletín</t>
        </is>
      </c>
    </row>
    <row r="1431">
      <c r="A1431" t="inlineStr">
        <is>
          <t>72845</t>
        </is>
      </c>
      <c r="B1431" t="inlineStr">
        <is>
          <t>CYNOFF 40%</t>
        </is>
      </c>
      <c r="C1431" t="inlineStr">
        <is>
          <t>FERRETERIA GENERAL</t>
        </is>
      </c>
      <c r="D1431" s="22" t="n">
        <v>73</v>
      </c>
      <c r="E1431" s="19" t="n">
        <v>251386.02</v>
      </c>
      <c r="F1431" s="19" t="n">
        <v>71454.71000000001</v>
      </c>
      <c r="G1431" s="20" t="n">
        <v>0.284243</v>
      </c>
      <c r="H1431" t="inlineStr">
        <is>
          <t>B</t>
        </is>
      </c>
      <c r="I1431" t="inlineStr">
        <is>
          <t>Bajo</t>
        </is>
      </c>
      <c r="J1431" s="17" t="inlineStr">
        <is>
          <t>B-Bajo</t>
        </is>
      </c>
      <c r="K1431" t="inlineStr">
        <is>
          <t>EVALUAR DESCONTINUAR o subir precio agresivo</t>
        </is>
      </c>
    </row>
    <row r="1432">
      <c r="A1432" t="inlineStr">
        <is>
          <t>20140028</t>
        </is>
      </c>
      <c r="B1432" t="inlineStr">
        <is>
          <t>CERAMICA TAMESIS BEIGE 45 X45 CM ANTIDESLIZANTE CAJA 1.42M2</t>
        </is>
      </c>
      <c r="C1432" t="inlineStr">
        <is>
          <t>SIN CATEGORIA</t>
        </is>
      </c>
      <c r="D1432" s="22" t="n">
        <v>25</v>
      </c>
      <c r="E1432" s="19" t="n">
        <v>251001.77</v>
      </c>
      <c r="F1432" s="19" t="n">
        <v>58101.77</v>
      </c>
      <c r="G1432" s="20" t="n">
        <v>0.23148</v>
      </c>
      <c r="H1432" t="inlineStr">
        <is>
          <t>B</t>
        </is>
      </c>
      <c r="I1432" t="inlineStr">
        <is>
          <t>Bajo</t>
        </is>
      </c>
      <c r="J1432" s="17" t="inlineStr">
        <is>
          <t>B-Bajo</t>
        </is>
      </c>
      <c r="K1432" t="inlineStr">
        <is>
          <t>EVALUAR DESCONTINUAR o subir precio agresivo</t>
        </is>
      </c>
    </row>
    <row r="1433">
      <c r="A1433" t="inlineStr">
        <is>
          <t>71182</t>
        </is>
      </c>
      <c r="B1433" t="inlineStr">
        <is>
          <t>TORNILLO GYP 1 PB X 100</t>
        </is>
      </c>
      <c r="C1433" t="inlineStr">
        <is>
          <t>TORNILLERIA</t>
        </is>
      </c>
      <c r="D1433" s="22" t="n">
        <v>437</v>
      </c>
      <c r="E1433" s="19" t="n">
        <v>249984.4</v>
      </c>
      <c r="F1433" s="19" t="n">
        <v>152904.4</v>
      </c>
      <c r="G1433" s="20" t="n">
        <v>0.611656</v>
      </c>
      <c r="H1433" t="inlineStr">
        <is>
          <t>B</t>
        </is>
      </c>
      <c r="I1433" t="inlineStr">
        <is>
          <t>Alto</t>
        </is>
      </c>
      <c r="J1433" s="17" t="inlineStr">
        <is>
          <t>B-Alto</t>
        </is>
      </c>
      <c r="K1433" t="inlineStr">
        <is>
          <t>NICHO RENTABLE — empujar contenido / boletín</t>
        </is>
      </c>
    </row>
    <row r="1434">
      <c r="A1434" t="inlineStr">
        <is>
          <t>351100300992378</t>
        </is>
      </c>
      <c r="B1434" t="inlineStr">
        <is>
          <t>DESAGUE PUSH NEGRO LAVATORIO CON CON CON REBOSADERO CE-226M 75703 FOSET</t>
        </is>
      </c>
      <c r="C1434" t="inlineStr">
        <is>
          <t>GRIFERIA - ACC. BAÑO Y COCINA</t>
        </is>
      </c>
      <c r="D1434" s="22" t="n">
        <v>37</v>
      </c>
      <c r="E1434" s="19" t="n">
        <v>249745.13</v>
      </c>
      <c r="F1434" s="19" t="n">
        <v>78759.48</v>
      </c>
      <c r="G1434" s="20" t="n">
        <v>0.315359</v>
      </c>
      <c r="H1434" t="inlineStr">
        <is>
          <t>B</t>
        </is>
      </c>
      <c r="I1434" t="inlineStr">
        <is>
          <t>Medio</t>
        </is>
      </c>
      <c r="J1434" s="17" t="inlineStr">
        <is>
          <t>B-Medio</t>
        </is>
      </c>
      <c r="K1434" t="inlineStr">
        <is>
          <t>MANTENER</t>
        </is>
      </c>
    </row>
    <row r="1435">
      <c r="A1435" t="inlineStr">
        <is>
          <t>10140032</t>
        </is>
      </c>
      <c r="B1435" t="inlineStr">
        <is>
          <t>TUBO ESTRUCT. CUADRADO 3X3 1.20MM NEGRO</t>
        </is>
      </c>
      <c r="C1435" t="inlineStr">
        <is>
          <t>TUBERIA ESTRUCTURAL</t>
        </is>
      </c>
      <c r="D1435" s="22" t="n">
        <v>26</v>
      </c>
      <c r="E1435" s="19" t="n">
        <v>248828.4</v>
      </c>
      <c r="F1435" s="19" t="n">
        <v>43869.23</v>
      </c>
      <c r="G1435" s="20" t="n">
        <v>0.176303</v>
      </c>
      <c r="H1435" t="inlineStr">
        <is>
          <t>B</t>
        </is>
      </c>
      <c r="I1435" t="inlineStr">
        <is>
          <t>Bajo</t>
        </is>
      </c>
      <c r="J1435" s="17" t="inlineStr">
        <is>
          <t>B-Bajo</t>
        </is>
      </c>
      <c r="K1435" t="inlineStr">
        <is>
          <t>EVALUAR DESCONTINUAR o subir precio agresivo</t>
        </is>
      </c>
    </row>
    <row r="1436">
      <c r="A1436" t="inlineStr">
        <is>
          <t>212</t>
        </is>
      </c>
      <c r="B1436" t="inlineStr">
        <is>
          <t>PINO VENILLA 1X1 3MTS</t>
        </is>
      </c>
      <c r="C1436" t="inlineStr">
        <is>
          <t>PINO</t>
        </is>
      </c>
      <c r="D1436" s="22" t="n">
        <v>150</v>
      </c>
      <c r="E1436" s="19" t="n">
        <v>248243.32</v>
      </c>
      <c r="F1436" s="19" t="n">
        <v>70816.48</v>
      </c>
      <c r="G1436" s="20" t="n">
        <v>0.28527</v>
      </c>
      <c r="H1436" t="inlineStr">
        <is>
          <t>B</t>
        </is>
      </c>
      <c r="I1436" t="inlineStr">
        <is>
          <t>Bajo</t>
        </is>
      </c>
      <c r="J1436" s="17" t="inlineStr">
        <is>
          <t>B-Bajo</t>
        </is>
      </c>
      <c r="K1436" t="inlineStr">
        <is>
          <t>EVALUAR DESCONTINUAR o subir precio agresivo</t>
        </is>
      </c>
    </row>
    <row r="1437">
      <c r="A1437" t="inlineStr">
        <is>
          <t>351100300990203</t>
        </is>
      </c>
      <c r="B1437" t="inlineStr">
        <is>
          <t>ZINC LISO ESMALTADO #26 1.22 x.44</t>
        </is>
      </c>
      <c r="C1437" t="inlineStr">
        <is>
          <t>LAMINAS DE ZINC Y ACCESORIOS</t>
        </is>
      </c>
      <c r="D1437" s="22" t="n">
        <v>24</v>
      </c>
      <c r="E1437" s="19" t="n">
        <v>248196</v>
      </c>
      <c r="F1437" s="19" t="n">
        <v>57276</v>
      </c>
      <c r="G1437" s="20" t="n">
        <v>0.230769</v>
      </c>
      <c r="H1437" t="inlineStr">
        <is>
          <t>B</t>
        </is>
      </c>
      <c r="I1437" t="inlineStr">
        <is>
          <t>Bajo</t>
        </is>
      </c>
      <c r="J1437" s="17" t="inlineStr">
        <is>
          <t>B-Bajo</t>
        </is>
      </c>
      <c r="K1437" t="inlineStr">
        <is>
          <t>EVALUAR DESCONTINUAR o subir precio agresivo</t>
        </is>
      </c>
    </row>
    <row r="1438">
      <c r="A1438" t="inlineStr">
        <is>
          <t>351100300991491</t>
        </is>
      </c>
      <c r="B1438" t="inlineStr">
        <is>
          <t>2DA LAMINA IMITACION ESPEJO HD-ESTANDAR 1.22X2.44 5MM SEGUNDA CALIDAD</t>
        </is>
      </c>
      <c r="C1438" t="inlineStr">
        <is>
          <t>MATERIAL SEGUNDA</t>
        </is>
      </c>
      <c r="D1438" s="22" t="n">
        <v>18</v>
      </c>
      <c r="E1438" s="19" t="n">
        <v>247787.61</v>
      </c>
      <c r="F1438" s="19" t="n">
        <v>-195732.39</v>
      </c>
      <c r="G1438" s="20" t="n">
        <v>-0.7899200000000001</v>
      </c>
      <c r="H1438" t="inlineStr">
        <is>
          <t>B</t>
        </is>
      </c>
      <c r="I1438" t="inlineStr">
        <is>
          <t>Bajo</t>
        </is>
      </c>
      <c r="J1438" s="17" t="inlineStr">
        <is>
          <t>B-Bajo</t>
        </is>
      </c>
      <c r="K1438" t="inlineStr">
        <is>
          <t>EVALUAR DESCONTINUAR o subir precio agresivo</t>
        </is>
      </c>
    </row>
    <row r="1439">
      <c r="A1439" t="inlineStr">
        <is>
          <t>56575678</t>
        </is>
      </c>
      <c r="B1439" t="inlineStr">
        <is>
          <t>FREGADERO 2 TANQUES SATIN 75 X 41CM ACERO INOX LS-7541 CON JABONERA + CACHERA DIAMANTE GRIS</t>
        </is>
      </c>
      <c r="C1439" t="inlineStr">
        <is>
          <t>IMPORTACION FREGADEROS</t>
        </is>
      </c>
      <c r="D1439" s="22" t="n">
        <v>4</v>
      </c>
      <c r="E1439" s="19" t="n">
        <v>247787.61</v>
      </c>
      <c r="F1439" s="19" t="n">
        <v>148227.61</v>
      </c>
      <c r="G1439" s="20" t="n">
        <v>0.598204</v>
      </c>
      <c r="H1439" t="inlineStr">
        <is>
          <t>B</t>
        </is>
      </c>
      <c r="I1439" t="inlineStr">
        <is>
          <t>Alto</t>
        </is>
      </c>
      <c r="J1439" s="17" t="inlineStr">
        <is>
          <t>B-Alto</t>
        </is>
      </c>
      <c r="K1439" t="inlineStr">
        <is>
          <t>NICHO RENTABLE — empujar contenido / boletín</t>
        </is>
      </c>
    </row>
    <row r="1440">
      <c r="A1440" t="inlineStr">
        <is>
          <t>351100300991500</t>
        </is>
      </c>
      <c r="B1440" t="inlineStr">
        <is>
          <t>CLIP PANEL ACANALADO CLIP DE ANCLAJE METALICO</t>
        </is>
      </c>
      <c r="C1440" t="inlineStr">
        <is>
          <t>PANEL ACANALADO INTERIOR</t>
        </is>
      </c>
      <c r="D1440" s="22" t="n">
        <v>369</v>
      </c>
      <c r="E1440" s="19" t="n">
        <v>245509.95</v>
      </c>
      <c r="F1440" s="19" t="n">
        <v>81356.25</v>
      </c>
      <c r="G1440" s="20" t="n">
        <v>0.331377</v>
      </c>
      <c r="H1440" t="inlineStr">
        <is>
          <t>B</t>
        </is>
      </c>
      <c r="I1440" t="inlineStr">
        <is>
          <t>Medio</t>
        </is>
      </c>
      <c r="J1440" s="17" t="inlineStr">
        <is>
          <t>B-Medio</t>
        </is>
      </c>
      <c r="K1440" t="inlineStr">
        <is>
          <t>MANTENER</t>
        </is>
      </c>
    </row>
    <row r="1441">
      <c r="A1441" t="inlineStr">
        <is>
          <t>PINT-BT-0039</t>
        </is>
      </c>
      <c r="B1441" t="inlineStr">
        <is>
          <t>LANCO BARNIZ MARINO 1/4 VA972-5</t>
        </is>
      </c>
      <c r="C1441" t="inlineStr">
        <is>
          <t>BARNIZ Y TINTES</t>
        </is>
      </c>
      <c r="D1441" s="22" t="n">
        <v>38</v>
      </c>
      <c r="E1441" s="19" t="n">
        <v>245138.04</v>
      </c>
      <c r="F1441" s="19" t="n">
        <v>67678.28999999999</v>
      </c>
      <c r="G1441" s="20" t="n">
        <v>0.276082</v>
      </c>
      <c r="H1441" t="inlineStr">
        <is>
          <t>B</t>
        </is>
      </c>
      <c r="I1441" t="inlineStr">
        <is>
          <t>Bajo</t>
        </is>
      </c>
      <c r="J1441" s="17" t="inlineStr">
        <is>
          <t>B-Bajo</t>
        </is>
      </c>
      <c r="K1441" t="inlineStr">
        <is>
          <t>EVALUAR DESCONTINUAR o subir precio agresivo</t>
        </is>
      </c>
    </row>
    <row r="1442">
      <c r="A1442" t="inlineStr">
        <is>
          <t>7452</t>
        </is>
      </c>
      <c r="B1442" t="inlineStr">
        <is>
          <t>GUIJO B-03</t>
        </is>
      </c>
      <c r="C1442" t="inlineStr">
        <is>
          <t>FERRETERIA GENERAL</t>
        </is>
      </c>
      <c r="D1442" s="22" t="n">
        <v>177</v>
      </c>
      <c r="E1442" s="19" t="n">
        <v>244926.11</v>
      </c>
      <c r="F1442" s="19" t="n">
        <v>71921.85000000001</v>
      </c>
      <c r="G1442" s="20" t="n">
        <v>0.293647</v>
      </c>
      <c r="H1442" t="inlineStr">
        <is>
          <t>B</t>
        </is>
      </c>
      <c r="I1442" t="inlineStr">
        <is>
          <t>Bajo</t>
        </is>
      </c>
      <c r="J1442" s="17" t="inlineStr">
        <is>
          <t>B-Bajo</t>
        </is>
      </c>
      <c r="K1442" t="inlineStr">
        <is>
          <t>EVALUAR DESCONTINUAR o subir precio agresivo</t>
        </is>
      </c>
    </row>
    <row r="1443">
      <c r="A1443" t="inlineStr">
        <is>
          <t>351100300992324</t>
        </is>
      </c>
      <c r="B1443" t="inlineStr">
        <is>
          <t xml:space="preserve">LAVATORIO TIPO BOWL BLANCO OVALADO  FF-9062 </t>
        </is>
      </c>
      <c r="C1443" t="inlineStr">
        <is>
          <t>IMPORTACION LOZA</t>
        </is>
      </c>
      <c r="D1443" s="22" t="n">
        <v>8</v>
      </c>
      <c r="E1443" s="19" t="n">
        <v>244690.27</v>
      </c>
      <c r="F1443" s="19" t="n">
        <v>145988.74</v>
      </c>
      <c r="G1443" s="20" t="n">
        <v>0.596627</v>
      </c>
      <c r="H1443" t="inlineStr">
        <is>
          <t>B</t>
        </is>
      </c>
      <c r="I1443" t="inlineStr">
        <is>
          <t>Alto</t>
        </is>
      </c>
      <c r="J1443" s="17" t="inlineStr">
        <is>
          <t>B-Alto</t>
        </is>
      </c>
      <c r="K1443" t="inlineStr">
        <is>
          <t>NICHO RENTABLE — empujar contenido / boletín</t>
        </is>
      </c>
    </row>
    <row r="1444">
      <c r="A1444" t="inlineStr">
        <is>
          <t>1024</t>
        </is>
      </c>
      <c r="B1444" t="inlineStr">
        <is>
          <t>CABLE CORDON VIAKON #14</t>
        </is>
      </c>
      <c r="C1444" t="inlineStr">
        <is>
          <t>ACCESORIOS ELECTRICOS Y CABLES</t>
        </is>
      </c>
      <c r="D1444" s="22" t="n">
        <v>390</v>
      </c>
      <c r="E1444" s="19" t="n">
        <v>244637.15</v>
      </c>
      <c r="F1444" s="19" t="n">
        <v>67111.28999999999</v>
      </c>
      <c r="G1444" s="20" t="n">
        <v>0.27433</v>
      </c>
      <c r="H1444" t="inlineStr">
        <is>
          <t>B</t>
        </is>
      </c>
      <c r="I1444" t="inlineStr">
        <is>
          <t>Bajo</t>
        </is>
      </c>
      <c r="J1444" s="17" t="inlineStr">
        <is>
          <t>B-Bajo</t>
        </is>
      </c>
      <c r="K1444" t="inlineStr">
        <is>
          <t>EVALUAR DESCONTINUAR o subir precio agresivo</t>
        </is>
      </c>
    </row>
    <row r="1445">
      <c r="A1445" t="inlineStr">
        <is>
          <t>452524</t>
        </is>
      </c>
      <c r="B1445" t="inlineStr">
        <is>
          <t>PANEL PINO 18MM 1.22 X 2.44</t>
        </is>
      </c>
      <c r="C1445" t="inlineStr">
        <is>
          <t>PINO</t>
        </is>
      </c>
      <c r="D1445" s="22" t="n">
        <v>9</v>
      </c>
      <c r="E1445" s="19" t="n">
        <v>243845.31</v>
      </c>
      <c r="F1445" s="19" t="n">
        <v>38052.81</v>
      </c>
      <c r="G1445" s="20" t="n">
        <v>0.156053</v>
      </c>
      <c r="H1445" t="inlineStr">
        <is>
          <t>B</t>
        </is>
      </c>
      <c r="I1445" t="inlineStr">
        <is>
          <t>Bajo</t>
        </is>
      </c>
      <c r="J1445" s="17" t="inlineStr">
        <is>
          <t>B-Bajo</t>
        </is>
      </c>
      <c r="K1445" t="inlineStr">
        <is>
          <t>EVALUAR DESCONTINUAR o subir precio agresivo</t>
        </is>
      </c>
    </row>
    <row r="1446">
      <c r="A1446" t="inlineStr">
        <is>
          <t>PINT-AN-0008</t>
        </is>
      </c>
      <c r="B1446" t="inlineStr">
        <is>
          <t>DUREX BASE AGUA VERDE ANTICORROSIVO GALON DE739-4</t>
        </is>
      </c>
      <c r="C1446" t="inlineStr">
        <is>
          <t>ANTICORROSIVOS Y BASE ACEITE</t>
        </is>
      </c>
      <c r="D1446" s="22" t="n">
        <v>15</v>
      </c>
      <c r="E1446" s="19" t="n">
        <v>243638.53</v>
      </c>
      <c r="F1446" s="19" t="n">
        <v>57648.03</v>
      </c>
      <c r="G1446" s="20" t="n">
        <v>0.236613</v>
      </c>
      <c r="H1446" t="inlineStr">
        <is>
          <t>B</t>
        </is>
      </c>
      <c r="I1446" t="inlineStr">
        <is>
          <t>Bajo</t>
        </is>
      </c>
      <c r="J1446" s="17" t="inlineStr">
        <is>
          <t>B-Bajo</t>
        </is>
      </c>
      <c r="K1446" t="inlineStr">
        <is>
          <t>EVALUAR DESCONTINUAR o subir precio agresivo</t>
        </is>
      </c>
    </row>
    <row r="1447">
      <c r="A1447" t="inlineStr">
        <is>
          <t>PINT-PA-0055</t>
        </is>
      </c>
      <c r="B1447" t="inlineStr">
        <is>
          <t>LANCO SUPER COAT TINT MATE GALON SC689-4</t>
        </is>
      </c>
      <c r="C1447" t="inlineStr">
        <is>
          <t>PINTURA ACRILICA</t>
        </is>
      </c>
      <c r="D1447" s="22" t="n">
        <v>19</v>
      </c>
      <c r="E1447" s="19" t="n">
        <v>243451.33</v>
      </c>
      <c r="F1447" s="19" t="n">
        <v>115220.33</v>
      </c>
      <c r="G1447" s="20" t="n">
        <v>0.473279</v>
      </c>
      <c r="H1447" t="inlineStr">
        <is>
          <t>B</t>
        </is>
      </c>
      <c r="I1447" t="inlineStr">
        <is>
          <t>Alto</t>
        </is>
      </c>
      <c r="J1447" s="17" t="inlineStr">
        <is>
          <t>B-Alto</t>
        </is>
      </c>
      <c r="K1447" t="inlineStr">
        <is>
          <t>NICHO RENTABLE — empujar contenido / boletín</t>
        </is>
      </c>
    </row>
    <row r="1448">
      <c r="A1448" t="inlineStr">
        <is>
          <t>351100300992401</t>
        </is>
      </c>
      <c r="B1448" t="inlineStr">
        <is>
          <t>TOTAL ROTOMARTILLO 42V INALAMB 2 BATERIAS 26MM ULTRA FUERTE UTRHLI422682</t>
        </is>
      </c>
      <c r="C1448" t="inlineStr">
        <is>
          <t>SIN CATEGORIA</t>
        </is>
      </c>
      <c r="D1448" s="22" t="n">
        <v>3</v>
      </c>
      <c r="E1448" s="19" t="n">
        <v>243257.22</v>
      </c>
      <c r="F1448" s="19" t="n">
        <v>69502.06</v>
      </c>
      <c r="G1448" s="20" t="n">
        <v>0.285714</v>
      </c>
      <c r="H1448" t="inlineStr">
        <is>
          <t>B</t>
        </is>
      </c>
      <c r="I1448" t="inlineStr">
        <is>
          <t>Bajo</t>
        </is>
      </c>
      <c r="J1448" s="17" t="inlineStr">
        <is>
          <t>B-Bajo</t>
        </is>
      </c>
      <c r="K1448" t="inlineStr">
        <is>
          <t>EVALUAR DESCONTINUAR o subir precio agresivo</t>
        </is>
      </c>
    </row>
    <row r="1449">
      <c r="A1449" t="inlineStr">
        <is>
          <t>584</t>
        </is>
      </c>
      <c r="B1449" t="inlineStr">
        <is>
          <t>LAMINA PLYWOOD 18MM</t>
        </is>
      </c>
      <c r="C1449" t="inlineStr">
        <is>
          <t>LAMINAS Y PERFILERIA LIVIANA</t>
        </is>
      </c>
      <c r="D1449" s="22" t="n">
        <v>13</v>
      </c>
      <c r="E1449" s="19" t="n">
        <v>243205.8</v>
      </c>
      <c r="F1449" s="19" t="n">
        <v>61164.89</v>
      </c>
      <c r="G1449" s="20" t="n">
        <v>0.251494</v>
      </c>
      <c r="H1449" t="inlineStr">
        <is>
          <t>B</t>
        </is>
      </c>
      <c r="I1449" t="inlineStr">
        <is>
          <t>Bajo</t>
        </is>
      </c>
      <c r="J1449" s="17" t="inlineStr">
        <is>
          <t>B-Bajo</t>
        </is>
      </c>
      <c r="K1449" t="inlineStr">
        <is>
          <t>EVALUAR DESCONTINUAR o subir precio agresivo</t>
        </is>
      </c>
    </row>
    <row r="1450">
      <c r="A1450" t="inlineStr">
        <is>
          <t>111311</t>
        </is>
      </c>
      <c r="B1450" t="inlineStr">
        <is>
          <t>$$ CACHERA FREGADERO CUELLO FLEXIBLE 90120A EZ-FLO</t>
        </is>
      </c>
      <c r="C1450" t="inlineStr">
        <is>
          <t>SIN CATEGORIA</t>
        </is>
      </c>
      <c r="D1450" s="22" t="n">
        <v>15</v>
      </c>
      <c r="E1450" s="19" t="n">
        <v>242710.37</v>
      </c>
      <c r="F1450" s="19" t="n">
        <v>65264.57</v>
      </c>
      <c r="G1450" s="20" t="n">
        <v>0.268899</v>
      </c>
      <c r="H1450" t="inlineStr">
        <is>
          <t>B</t>
        </is>
      </c>
      <c r="I1450" t="inlineStr">
        <is>
          <t>Bajo</t>
        </is>
      </c>
      <c r="J1450" s="17" t="inlineStr">
        <is>
          <t>B-Bajo</t>
        </is>
      </c>
      <c r="K1450" t="inlineStr">
        <is>
          <t>EVALUAR DESCONTINUAR o subir precio agresivo</t>
        </is>
      </c>
    </row>
    <row r="1451">
      <c r="A1451" t="inlineStr">
        <is>
          <t>351100300992578</t>
        </is>
      </c>
      <c r="B1451" t="inlineStr">
        <is>
          <t>LAVATORIO TIPO BOWL CUADRADO BLANCO FF-9033 38CM X 38CM X 14CM</t>
        </is>
      </c>
      <c r="C1451" t="inlineStr">
        <is>
          <t>IMPORTACION LOZA</t>
        </is>
      </c>
      <c r="D1451" s="22" t="n">
        <v>9</v>
      </c>
      <c r="E1451" s="19" t="n">
        <v>242513.27</v>
      </c>
      <c r="F1451" s="19" t="n">
        <v>121313.52</v>
      </c>
      <c r="G1451" s="20" t="n">
        <v>0.500235</v>
      </c>
      <c r="H1451" t="inlineStr">
        <is>
          <t>B</t>
        </is>
      </c>
      <c r="I1451" t="inlineStr">
        <is>
          <t>Alto</t>
        </is>
      </c>
      <c r="J1451" s="17" t="inlineStr">
        <is>
          <t>B-Alto</t>
        </is>
      </c>
      <c r="K1451" t="inlineStr">
        <is>
          <t>NICHO RENTABLE — empujar contenido / boletín</t>
        </is>
      </c>
    </row>
    <row r="1452">
      <c r="A1452" t="inlineStr">
        <is>
          <t>72955</t>
        </is>
      </c>
      <c r="B1452" t="inlineStr">
        <is>
          <t>ACEITE WD 40 PENETRANTE 5.5 ONZ 52205</t>
        </is>
      </c>
      <c r="C1452" t="inlineStr">
        <is>
          <t>FERRETERIA GENERAL</t>
        </is>
      </c>
      <c r="D1452" s="22" t="n">
        <v>95</v>
      </c>
      <c r="E1452" s="19" t="n">
        <v>242139.11</v>
      </c>
      <c r="F1452" s="19" t="n">
        <v>71206.56</v>
      </c>
      <c r="G1452" s="20" t="n">
        <v>0.294073</v>
      </c>
      <c r="H1452" t="inlineStr">
        <is>
          <t>B</t>
        </is>
      </c>
      <c r="I1452" t="inlineStr">
        <is>
          <t>Bajo</t>
        </is>
      </c>
      <c r="J1452" s="17" t="inlineStr">
        <is>
          <t>B-Bajo</t>
        </is>
      </c>
      <c r="K1452" t="inlineStr">
        <is>
          <t>EVALUAR DESCONTINUAR o subir precio agresivo</t>
        </is>
      </c>
    </row>
    <row r="1453">
      <c r="A1453" t="inlineStr">
        <is>
          <t>36452</t>
        </is>
      </c>
      <c r="B1453" t="inlineStr">
        <is>
          <t>PORCELANATO SAHARA NOIR  0.60X1.20 CAJA 1.44M2 (Trae 2 piezas)</t>
        </is>
      </c>
      <c r="C1453" t="inlineStr">
        <is>
          <t>SIN CATEGORIA</t>
        </is>
      </c>
      <c r="D1453" s="22" t="n">
        <v>23</v>
      </c>
      <c r="E1453" s="19" t="n">
        <v>242134.09</v>
      </c>
      <c r="F1453" s="19" t="n">
        <v>54411.74</v>
      </c>
      <c r="G1453" s="20" t="n">
        <v>0.224717</v>
      </c>
      <c r="H1453" t="inlineStr">
        <is>
          <t>B</t>
        </is>
      </c>
      <c r="I1453" t="inlineStr">
        <is>
          <t>Bajo</t>
        </is>
      </c>
      <c r="J1453" s="17" t="inlineStr">
        <is>
          <t>B-Bajo</t>
        </is>
      </c>
      <c r="K1453" t="inlineStr">
        <is>
          <t>EVALUAR DESCONTINUAR o subir precio agresivo</t>
        </is>
      </c>
    </row>
    <row r="1454">
      <c r="A1454" t="inlineStr">
        <is>
          <t>524</t>
        </is>
      </c>
      <c r="B1454" t="inlineStr">
        <is>
          <t>BOTAGUA 9  41/2 X 41/2</t>
        </is>
      </c>
      <c r="C1454" t="inlineStr">
        <is>
          <t>SIN CATEGORIA</t>
        </is>
      </c>
      <c r="D1454" s="22" t="n">
        <v>174</v>
      </c>
      <c r="E1454" s="19" t="n">
        <v>241808.34</v>
      </c>
      <c r="F1454" s="19" t="n">
        <v>69775.99000000001</v>
      </c>
      <c r="G1454" s="20" t="n">
        <v>0.288559</v>
      </c>
      <c r="H1454" t="inlineStr">
        <is>
          <t>B</t>
        </is>
      </c>
      <c r="I1454" t="inlineStr">
        <is>
          <t>Bajo</t>
        </is>
      </c>
      <c r="J1454" s="17" t="inlineStr">
        <is>
          <t>B-Bajo</t>
        </is>
      </c>
      <c r="K1454" t="inlineStr">
        <is>
          <t>EVALUAR DESCONTINUAR o subir precio agresivo</t>
        </is>
      </c>
    </row>
    <row r="1455">
      <c r="A1455" t="inlineStr">
        <is>
          <t>1183</t>
        </is>
      </c>
      <c r="B1455" t="inlineStr">
        <is>
          <t>CUNETA 8 X 95CM</t>
        </is>
      </c>
      <c r="C1455" t="inlineStr">
        <is>
          <t>BLOQUES, VARILLAS, MALLAS</t>
        </is>
      </c>
      <c r="D1455" s="22" t="n">
        <v>47</v>
      </c>
      <c r="E1455" s="19" t="n">
        <v>241435.06</v>
      </c>
      <c r="F1455" s="19" t="n">
        <v>55911.49</v>
      </c>
      <c r="G1455" s="20" t="n">
        <v>0.23158</v>
      </c>
      <c r="H1455" t="inlineStr">
        <is>
          <t>B</t>
        </is>
      </c>
      <c r="I1455" t="inlineStr">
        <is>
          <t>Bajo</t>
        </is>
      </c>
      <c r="J1455" s="17" t="inlineStr">
        <is>
          <t>B-Bajo</t>
        </is>
      </c>
      <c r="K1455" t="inlineStr">
        <is>
          <t>EVALUAR DESCONTINUAR o subir precio agresivo</t>
        </is>
      </c>
    </row>
    <row r="1456">
      <c r="A1456" t="inlineStr">
        <is>
          <t>30309</t>
        </is>
      </c>
      <c r="B1456" t="inlineStr">
        <is>
          <t>AGUILA EXTENSION P/COCINA 47-5 5 PIES</t>
        </is>
      </c>
      <c r="C1456" t="inlineStr">
        <is>
          <t>ACCESORIOS ELECTRICOS Y CABLES</t>
        </is>
      </c>
      <c r="D1456" s="22" t="n">
        <v>15</v>
      </c>
      <c r="E1456" s="19" t="n">
        <v>241206.03</v>
      </c>
      <c r="F1456" s="19" t="n">
        <v>66897.72</v>
      </c>
      <c r="G1456" s="20" t="n">
        <v>0.277347</v>
      </c>
      <c r="H1456" t="inlineStr">
        <is>
          <t>B</t>
        </is>
      </c>
      <c r="I1456" t="inlineStr">
        <is>
          <t>Bajo</t>
        </is>
      </c>
      <c r="J1456" s="17" t="inlineStr">
        <is>
          <t>B-Bajo</t>
        </is>
      </c>
      <c r="K1456" t="inlineStr">
        <is>
          <t>EVALUAR DESCONTINUAR o subir precio agresivo</t>
        </is>
      </c>
    </row>
    <row r="1457">
      <c r="A1457" t="inlineStr">
        <is>
          <t>351100300992372</t>
        </is>
      </c>
      <c r="B1457" t="inlineStr">
        <is>
          <t>CINTA LED SMART 16 MIL COLORES 3 METROS SMART WIFI RGB 58027 / 902</t>
        </is>
      </c>
      <c r="C1457" t="inlineStr">
        <is>
          <t>ACCESORIOS ELECTRICOS Y CABLES</t>
        </is>
      </c>
      <c r="D1457" s="22" t="n">
        <v>23</v>
      </c>
      <c r="E1457" s="19" t="n">
        <v>241009.29</v>
      </c>
      <c r="F1457" s="19" t="n">
        <v>84084.84</v>
      </c>
      <c r="G1457" s="20" t="n">
        <v>0.348886</v>
      </c>
      <c r="H1457" t="inlineStr">
        <is>
          <t>B</t>
        </is>
      </c>
      <c r="I1457" t="inlineStr">
        <is>
          <t>Medio</t>
        </is>
      </c>
      <c r="J1457" s="17" t="inlineStr">
        <is>
          <t>B-Medio</t>
        </is>
      </c>
      <c r="K1457" t="inlineStr">
        <is>
          <t>MANTENER</t>
        </is>
      </c>
    </row>
    <row r="1458">
      <c r="A1458" t="inlineStr">
        <is>
          <t>PINT-PA-0091</t>
        </is>
      </c>
      <c r="B1458" t="inlineStr">
        <is>
          <t>SUPRA SATIN ACCENT GALON VA3684-4</t>
        </is>
      </c>
      <c r="C1458" t="inlineStr">
        <is>
          <t>PINTURA ACRILICA</t>
        </is>
      </c>
      <c r="D1458" s="22" t="n">
        <v>20</v>
      </c>
      <c r="E1458" s="19" t="n">
        <v>240842.48</v>
      </c>
      <c r="F1458" s="19" t="n">
        <v>148597.18</v>
      </c>
      <c r="G1458" s="20" t="n">
        <v>0.616989</v>
      </c>
      <c r="H1458" t="inlineStr">
        <is>
          <t>B</t>
        </is>
      </c>
      <c r="I1458" t="inlineStr">
        <is>
          <t>Alto</t>
        </is>
      </c>
      <c r="J1458" s="17" t="inlineStr">
        <is>
          <t>B-Alto</t>
        </is>
      </c>
      <c r="K1458" t="inlineStr">
        <is>
          <t>NICHO RENTABLE — empujar contenido / boletín</t>
        </is>
      </c>
    </row>
    <row r="1459">
      <c r="A1459" t="inlineStr">
        <is>
          <t>PINT-PA-0036</t>
        </is>
      </c>
      <c r="B1459" t="inlineStr">
        <is>
          <t>LANCO SUPER COAT DEEP MATE GALON SC690-4</t>
        </is>
      </c>
      <c r="C1459" t="inlineStr">
        <is>
          <t>PINTURA ACRILICA</t>
        </is>
      </c>
      <c r="D1459" s="22" t="n">
        <v>18</v>
      </c>
      <c r="E1459" s="19" t="n">
        <v>240669.03</v>
      </c>
      <c r="F1459" s="19" t="n">
        <v>134027.03</v>
      </c>
      <c r="G1459" s="20" t="n">
        <v>0.556894</v>
      </c>
      <c r="H1459" t="inlineStr">
        <is>
          <t>B</t>
        </is>
      </c>
      <c r="I1459" t="inlineStr">
        <is>
          <t>Alto</t>
        </is>
      </c>
      <c r="J1459" s="17" t="inlineStr">
        <is>
          <t>B-Alto</t>
        </is>
      </c>
      <c r="K1459" t="inlineStr">
        <is>
          <t>NICHO RENTABLE — empujar contenido / boletín</t>
        </is>
      </c>
    </row>
    <row r="1460">
      <c r="A1460" t="inlineStr">
        <is>
          <t>9751414</t>
        </is>
      </c>
      <c r="B1460" t="inlineStr">
        <is>
          <t>LLAVE CONTROL DOBLE 1/2 X 3/8 X 3/8 MIBER</t>
        </is>
      </c>
      <c r="C1460" t="inlineStr">
        <is>
          <t>GRIFERIA - ACC. BAÑO Y COCINA</t>
        </is>
      </c>
      <c r="D1460" s="22" t="n">
        <v>40</v>
      </c>
      <c r="E1460" s="19" t="n">
        <v>239753.56</v>
      </c>
      <c r="F1460" s="19" t="n">
        <v>151910.53</v>
      </c>
      <c r="G1460" s="20" t="n">
        <v>0.633611</v>
      </c>
      <c r="H1460" t="inlineStr">
        <is>
          <t>B</t>
        </is>
      </c>
      <c r="I1460" t="inlineStr">
        <is>
          <t>Alto</t>
        </is>
      </c>
      <c r="J1460" s="17" t="inlineStr">
        <is>
          <t>B-Alto</t>
        </is>
      </c>
      <c r="K1460" t="inlineStr">
        <is>
          <t>NICHO RENTABLE — empujar contenido / boletín</t>
        </is>
      </c>
    </row>
    <row r="1461">
      <c r="A1461" t="inlineStr">
        <is>
          <t>PINT-AN-0060</t>
        </is>
      </c>
      <c r="B1461" t="inlineStr">
        <is>
          <t>LANCO ANTI. POLIURETANO GRIS GALON MM86-4</t>
        </is>
      </c>
      <c r="C1461" t="inlineStr">
        <is>
          <t>ANTICORROSIVOS Y BASE ACEITE</t>
        </is>
      </c>
      <c r="D1461" s="22" t="n">
        <v>15</v>
      </c>
      <c r="E1461" s="19" t="n">
        <v>239131.86</v>
      </c>
      <c r="F1461" s="19" t="n">
        <v>70849.25999999999</v>
      </c>
      <c r="G1461" s="20" t="n">
        <v>0.296277</v>
      </c>
      <c r="H1461" t="inlineStr">
        <is>
          <t>B</t>
        </is>
      </c>
      <c r="I1461" t="inlineStr">
        <is>
          <t>Bajo</t>
        </is>
      </c>
      <c r="J1461" s="17" t="inlineStr">
        <is>
          <t>B-Bajo</t>
        </is>
      </c>
      <c r="K1461" t="inlineStr">
        <is>
          <t>EVALUAR DESCONTINUAR o subir precio agresivo</t>
        </is>
      </c>
    </row>
    <row r="1462">
      <c r="A1462" t="inlineStr">
        <is>
          <t>PINT-AN-0047</t>
        </is>
      </c>
      <c r="B1462" t="inlineStr">
        <is>
          <t>ESMALTE LANCO CAOBA RAPID DRY 1/4 RD3456-5</t>
        </is>
      </c>
      <c r="C1462" t="inlineStr">
        <is>
          <t>ANTICORROSIVOS Y BASE ACEITE</t>
        </is>
      </c>
      <c r="D1462" s="22" t="n">
        <v>38</v>
      </c>
      <c r="E1462" s="19" t="n">
        <v>238517.26</v>
      </c>
      <c r="F1462" s="19" t="n">
        <v>70449.75999999999</v>
      </c>
      <c r="G1462" s="20" t="n">
        <v>0.295365</v>
      </c>
      <c r="H1462" t="inlineStr">
        <is>
          <t>B</t>
        </is>
      </c>
      <c r="I1462" t="inlineStr">
        <is>
          <t>Bajo</t>
        </is>
      </c>
      <c r="J1462" s="17" t="inlineStr">
        <is>
          <t>B-Bajo</t>
        </is>
      </c>
      <c r="K1462" t="inlineStr">
        <is>
          <t>EVALUAR DESCONTINUAR o subir precio agresivo</t>
        </is>
      </c>
    </row>
    <row r="1463">
      <c r="A1463" t="inlineStr">
        <is>
          <t>351100300992666</t>
        </is>
      </c>
      <c r="B1463" t="inlineStr">
        <is>
          <t>LAMINA NUEVA TEC XL ONDAS DORAD J02-11 1.22 X. 2.80M 5MM MATE FIBRA BAMBU CARBON PVC IMITACION PIEDR</t>
        </is>
      </c>
      <c r="C1463" t="inlineStr">
        <is>
          <t>IMPORTACION LAMINA PVC, BAMBU, ACC</t>
        </is>
      </c>
      <c r="D1463" s="22" t="n">
        <v>9</v>
      </c>
      <c r="E1463" s="19" t="n">
        <v>238133.65</v>
      </c>
      <c r="F1463" s="19" t="n">
        <v>120157.63</v>
      </c>
      <c r="G1463" s="20" t="n">
        <v>0.5045810000000001</v>
      </c>
      <c r="H1463" t="inlineStr">
        <is>
          <t>B</t>
        </is>
      </c>
      <c r="I1463" t="inlineStr">
        <is>
          <t>Alto</t>
        </is>
      </c>
      <c r="J1463" s="17" t="inlineStr">
        <is>
          <t>B-Alto</t>
        </is>
      </c>
      <c r="K1463" t="inlineStr">
        <is>
          <t>NICHO RENTABLE — empujar contenido / boletín</t>
        </is>
      </c>
    </row>
    <row r="1464">
      <c r="A1464" t="inlineStr">
        <is>
          <t>9217</t>
        </is>
      </c>
      <c r="B1464" t="inlineStr">
        <is>
          <t>FOSA SEPTICA AVANZADA TS FORTE 1950L ECOTANK</t>
        </is>
      </c>
      <c r="C1464" t="inlineStr">
        <is>
          <t>FERRETERIA GENERAL</t>
        </is>
      </c>
      <c r="D1464" s="22" t="n">
        <v>1</v>
      </c>
      <c r="E1464" s="19" t="n">
        <v>238053.1</v>
      </c>
      <c r="F1464" s="19" t="n">
        <v>61513.1</v>
      </c>
      <c r="G1464" s="20" t="n">
        <v>0.258401</v>
      </c>
      <c r="H1464" t="inlineStr">
        <is>
          <t>B</t>
        </is>
      </c>
      <c r="I1464" t="inlineStr">
        <is>
          <t>Bajo</t>
        </is>
      </c>
      <c r="J1464" s="17" t="inlineStr">
        <is>
          <t>B-Bajo</t>
        </is>
      </c>
      <c r="K1464" t="inlineStr">
        <is>
          <t>EVALUAR DESCONTINUAR o subir precio agresivo</t>
        </is>
      </c>
    </row>
    <row r="1465">
      <c r="A1465" t="inlineStr">
        <is>
          <t>PINT-AN-0040</t>
        </is>
      </c>
      <c r="B1465" t="inlineStr">
        <is>
          <t>LANCO EXPRESS BLANCO GALON ACEITE EC345-4</t>
        </is>
      </c>
      <c r="C1465" t="inlineStr">
        <is>
          <t>ANTICORROSIVOS Y BASE ACEITE</t>
        </is>
      </c>
      <c r="D1465" s="22" t="n">
        <v>14</v>
      </c>
      <c r="E1465" s="19" t="n">
        <v>237649.7</v>
      </c>
      <c r="F1465" s="19" t="n">
        <v>68463.2</v>
      </c>
      <c r="G1465" s="20" t="n">
        <v>0.288085</v>
      </c>
      <c r="H1465" t="inlineStr">
        <is>
          <t>B</t>
        </is>
      </c>
      <c r="I1465" t="inlineStr">
        <is>
          <t>Bajo</t>
        </is>
      </c>
      <c r="J1465" s="17" t="inlineStr">
        <is>
          <t>B-Bajo</t>
        </is>
      </c>
      <c r="K1465" t="inlineStr">
        <is>
          <t>EVALUAR DESCONTINUAR o subir precio agresivo</t>
        </is>
      </c>
    </row>
    <row r="1466">
      <c r="A1466" t="inlineStr">
        <is>
          <t>351100300992246</t>
        </is>
      </c>
      <c r="B1466" t="inlineStr">
        <is>
          <t>ESQUINERO VARNISH WOOD DE002 PANEL ACANALADO 1X1 2.90M WALL PANEL</t>
        </is>
      </c>
      <c r="C1466" t="inlineStr">
        <is>
          <t>PANEL ACANALADO INTERIOR</t>
        </is>
      </c>
      <c r="D1466" s="22" t="n">
        <v>69</v>
      </c>
      <c r="E1466" s="19" t="n">
        <v>237244.25</v>
      </c>
      <c r="F1466" s="19" t="n">
        <v>237244.25</v>
      </c>
      <c r="G1466" s="20" t="n">
        <v>1</v>
      </c>
      <c r="H1466" t="inlineStr">
        <is>
          <t>B</t>
        </is>
      </c>
      <c r="I1466" t="inlineStr">
        <is>
          <t>Alto</t>
        </is>
      </c>
      <c r="J1466" s="17" t="inlineStr">
        <is>
          <t>B-Alto</t>
        </is>
      </c>
      <c r="K1466" t="inlineStr">
        <is>
          <t>NICHO RENTABLE — empujar contenido / boletín</t>
        </is>
      </c>
    </row>
    <row r="1467">
      <c r="A1467" t="inlineStr">
        <is>
          <t>1021</t>
        </is>
      </c>
      <c r="B1467" t="inlineStr">
        <is>
          <t>CABLE 4 NEGRO</t>
        </is>
      </c>
      <c r="C1467" t="inlineStr">
        <is>
          <t>ACCESORIOS ELECTRICOS Y CABLES</t>
        </is>
      </c>
      <c r="D1467" s="22" t="n">
        <v>100</v>
      </c>
      <c r="E1467" s="19" t="n">
        <v>236105.37</v>
      </c>
      <c r="F1467" s="19" t="n">
        <v>77458.37</v>
      </c>
      <c r="G1467" s="20" t="n">
        <v>0.328067</v>
      </c>
      <c r="H1467" t="inlineStr">
        <is>
          <t>B</t>
        </is>
      </c>
      <c r="I1467" t="inlineStr">
        <is>
          <t>Medio</t>
        </is>
      </c>
      <c r="J1467" s="17" t="inlineStr">
        <is>
          <t>B-Medio</t>
        </is>
      </c>
      <c r="K1467" t="inlineStr">
        <is>
          <t>MANTENER</t>
        </is>
      </c>
    </row>
    <row r="1468">
      <c r="A1468" t="inlineStr">
        <is>
          <t>PINT-PA-0029</t>
        </is>
      </c>
      <c r="B1468" t="inlineStr">
        <is>
          <t>LANCO SUPER COAT ACCENT MATE 1/4 SC691-5</t>
        </is>
      </c>
      <c r="C1468" t="inlineStr">
        <is>
          <t>PINTURA ACRILICA</t>
        </is>
      </c>
      <c r="D1468" s="22" t="n">
        <v>46</v>
      </c>
      <c r="E1468" s="19" t="n">
        <v>235914.48</v>
      </c>
      <c r="F1468" s="19" t="n">
        <v>138664.98</v>
      </c>
      <c r="G1468" s="20" t="n">
        <v>0.587776</v>
      </c>
      <c r="H1468" t="inlineStr">
        <is>
          <t>B</t>
        </is>
      </c>
      <c r="I1468" t="inlineStr">
        <is>
          <t>Alto</t>
        </is>
      </c>
      <c r="J1468" s="17" t="inlineStr">
        <is>
          <t>B-Alto</t>
        </is>
      </c>
      <c r="K1468" t="inlineStr">
        <is>
          <t>NICHO RENTABLE — empujar contenido / boletín</t>
        </is>
      </c>
    </row>
    <row r="1469">
      <c r="A1469" t="inlineStr">
        <is>
          <t>73906</t>
        </is>
      </c>
      <c r="B1469" t="inlineStr">
        <is>
          <t>TOTAL MARTILLO CARPINTERO P/METAL THCH61016L</t>
        </is>
      </c>
      <c r="C1469" t="inlineStr">
        <is>
          <t>FERRETERIA GENERAL</t>
        </is>
      </c>
      <c r="D1469" s="22" t="n">
        <v>32</v>
      </c>
      <c r="E1469" s="19" t="n">
        <v>235830.57</v>
      </c>
      <c r="F1469" s="19" t="n">
        <v>82825.41</v>
      </c>
      <c r="G1469" s="20" t="n">
        <v>0.351207</v>
      </c>
      <c r="H1469" t="inlineStr">
        <is>
          <t>B</t>
        </is>
      </c>
      <c r="I1469" t="inlineStr">
        <is>
          <t>Medio</t>
        </is>
      </c>
      <c r="J1469" s="17" t="inlineStr">
        <is>
          <t>B-Medio</t>
        </is>
      </c>
      <c r="K1469" t="inlineStr">
        <is>
          <t>MANTENER</t>
        </is>
      </c>
    </row>
    <row r="1470">
      <c r="A1470" t="inlineStr">
        <is>
          <t>PINT-AN-0009</t>
        </is>
      </c>
      <c r="B1470" t="inlineStr">
        <is>
          <t>LANCO ANTI. POLIURETANO BLANCO GALON MM93-4</t>
        </is>
      </c>
      <c r="C1470" t="inlineStr">
        <is>
          <t>ANTICORROSIVOS Y BASE ACEITE</t>
        </is>
      </c>
      <c r="D1470" s="22" t="n">
        <v>15</v>
      </c>
      <c r="E1470" s="19" t="n">
        <v>235553.98</v>
      </c>
      <c r="F1470" s="19" t="n">
        <v>78871.67999999999</v>
      </c>
      <c r="G1470" s="20" t="n">
        <v>0.334835</v>
      </c>
      <c r="H1470" t="inlineStr">
        <is>
          <t>B</t>
        </is>
      </c>
      <c r="I1470" t="inlineStr">
        <is>
          <t>Medio</t>
        </is>
      </c>
      <c r="J1470" s="17" t="inlineStr">
        <is>
          <t>B-Medio</t>
        </is>
      </c>
      <c r="K1470" t="inlineStr">
        <is>
          <t>MANTENER</t>
        </is>
      </c>
    </row>
    <row r="1471">
      <c r="A1471" t="inlineStr">
        <is>
          <t>351100300992839</t>
        </is>
      </c>
      <c r="B1471" t="inlineStr">
        <is>
          <t>LLAVE LAVATORIO TIPO BOWL ALTA NETRO AGUA CALIENTE AGUA FRIA HTK-M-3B</t>
        </is>
      </c>
      <c r="C1471" t="inlineStr">
        <is>
          <t>IMPORTACION GRIFERIA</t>
        </is>
      </c>
      <c r="D1471" s="22" t="n">
        <v>18</v>
      </c>
      <c r="E1471" s="19" t="n">
        <v>235486.73</v>
      </c>
      <c r="F1471" s="19" t="n">
        <v>154158.27</v>
      </c>
      <c r="G1471" s="20" t="n">
        <v>0.654637</v>
      </c>
      <c r="H1471" t="inlineStr">
        <is>
          <t>B</t>
        </is>
      </c>
      <c r="I1471" t="inlineStr">
        <is>
          <t>Alto</t>
        </is>
      </c>
      <c r="J1471" s="17" t="inlineStr">
        <is>
          <t>B-Alto</t>
        </is>
      </c>
      <c r="K1471" t="inlineStr">
        <is>
          <t>NICHO RENTABLE — empujar contenido / boletín</t>
        </is>
      </c>
    </row>
    <row r="1472">
      <c r="A1472" t="inlineStr">
        <is>
          <t>71177</t>
        </is>
      </c>
      <c r="B1472" t="inlineStr">
        <is>
          <t>TORNILLO GYP 1 PF X 100</t>
        </is>
      </c>
      <c r="C1472" t="inlineStr">
        <is>
          <t>TORNILLERIA</t>
        </is>
      </c>
      <c r="D1472" s="22" t="n">
        <v>454</v>
      </c>
      <c r="E1472" s="19" t="n">
        <v>235108.12</v>
      </c>
      <c r="F1472" s="19" t="n">
        <v>150808.12</v>
      </c>
      <c r="G1472" s="20" t="n">
        <v>0.641442</v>
      </c>
      <c r="H1472" t="inlineStr">
        <is>
          <t>B</t>
        </is>
      </c>
      <c r="I1472" t="inlineStr">
        <is>
          <t>Alto</t>
        </is>
      </c>
      <c r="J1472" s="17" t="inlineStr">
        <is>
          <t>B-Alto</t>
        </is>
      </c>
      <c r="K1472" t="inlineStr">
        <is>
          <t>NICHO RENTABLE — empujar contenido / boletín</t>
        </is>
      </c>
    </row>
    <row r="1473">
      <c r="A1473" t="inlineStr">
        <is>
          <t>528</t>
        </is>
      </c>
      <c r="B1473" t="inlineStr">
        <is>
          <t>CUMBRERA 12 6X6</t>
        </is>
      </c>
      <c r="C1473" t="inlineStr">
        <is>
          <t>LAMINAS DE ZINC Y ACCESORIOS</t>
        </is>
      </c>
      <c r="D1473" s="22" t="n">
        <v>133</v>
      </c>
      <c r="E1473" s="19" t="n">
        <v>234592.54</v>
      </c>
      <c r="F1473" s="19" t="n">
        <v>70109.34</v>
      </c>
      <c r="G1473" s="20" t="n">
        <v>0.298856</v>
      </c>
      <c r="H1473" t="inlineStr">
        <is>
          <t>B</t>
        </is>
      </c>
      <c r="I1473" t="inlineStr">
        <is>
          <t>Bajo</t>
        </is>
      </c>
      <c r="J1473" s="17" t="inlineStr">
        <is>
          <t>B-Bajo</t>
        </is>
      </c>
      <c r="K1473" t="inlineStr">
        <is>
          <t>EVALUAR DESCONTINUAR o subir precio agresivo</t>
        </is>
      </c>
    </row>
    <row r="1474">
      <c r="A1474" t="inlineStr">
        <is>
          <t>351100300992209</t>
        </is>
      </c>
      <c r="B1474" t="inlineStr">
        <is>
          <t>351100300992209</t>
        </is>
      </c>
      <c r="C1474" t="inlineStr">
        <is>
          <t>SIN CATEGORIA</t>
        </is>
      </c>
      <c r="D1474" s="22" t="n">
        <v>6</v>
      </c>
      <c r="E1474" s="19" t="n">
        <v>234543.34</v>
      </c>
      <c r="F1474" s="19" t="n">
        <v>64987.38</v>
      </c>
      <c r="G1474" s="20" t="n">
        <v>0.27708</v>
      </c>
      <c r="H1474" t="inlineStr">
        <is>
          <t>B</t>
        </is>
      </c>
      <c r="I1474" t="inlineStr">
        <is>
          <t>Bajo</t>
        </is>
      </c>
      <c r="J1474" s="17" t="inlineStr">
        <is>
          <t>B-Bajo</t>
        </is>
      </c>
      <c r="K1474" t="inlineStr">
        <is>
          <t>EVALUAR DESCONTINUAR o subir precio agresivo</t>
        </is>
      </c>
    </row>
    <row r="1475">
      <c r="A1475" t="inlineStr">
        <is>
          <t>1050</t>
        </is>
      </c>
      <c r="B1475" t="inlineStr">
        <is>
          <t>CABLE NEUTRACEM 3X4</t>
        </is>
      </c>
      <c r="C1475" t="inlineStr">
        <is>
          <t>ACCESORIOS ELECTRICOS Y CABLES</t>
        </is>
      </c>
      <c r="D1475" s="22" t="n">
        <v>237</v>
      </c>
      <c r="E1475" s="19" t="n">
        <v>234151.7</v>
      </c>
      <c r="F1475" s="19" t="n">
        <v>55217.7</v>
      </c>
      <c r="G1475" s="20" t="n">
        <v>0.23582</v>
      </c>
      <c r="H1475" t="inlineStr">
        <is>
          <t>B</t>
        </is>
      </c>
      <c r="I1475" t="inlineStr">
        <is>
          <t>Bajo</t>
        </is>
      </c>
      <c r="J1475" s="17" t="inlineStr">
        <is>
          <t>B-Bajo</t>
        </is>
      </c>
      <c r="K1475" t="inlineStr">
        <is>
          <t>EVALUAR DESCONTINUAR o subir precio agresivo</t>
        </is>
      </c>
    </row>
    <row r="1476">
      <c r="A1476" t="inlineStr">
        <is>
          <t>592888</t>
        </is>
      </c>
      <c r="B1476" t="inlineStr">
        <is>
          <t>ALTIVA APAGADOR SENCILLO 9000-BK NEGRO EAGLE</t>
        </is>
      </c>
      <c r="C1476" t="inlineStr">
        <is>
          <t>ACCESORIOS ELECTRICOS Y CABLES</t>
        </is>
      </c>
      <c r="D1476" s="22" t="n">
        <v>86</v>
      </c>
      <c r="E1476" s="19" t="n">
        <v>234055.78</v>
      </c>
      <c r="F1476" s="19" t="n">
        <v>84464.10000000001</v>
      </c>
      <c r="G1476" s="20" t="n">
        <v>0.360872</v>
      </c>
      <c r="H1476" t="inlineStr">
        <is>
          <t>B</t>
        </is>
      </c>
      <c r="I1476" t="inlineStr">
        <is>
          <t>Medio</t>
        </is>
      </c>
      <c r="J1476" s="17" t="inlineStr">
        <is>
          <t>B-Medio</t>
        </is>
      </c>
      <c r="K1476" t="inlineStr">
        <is>
          <t>MANTENER</t>
        </is>
      </c>
    </row>
    <row r="1477">
      <c r="A1477" t="inlineStr">
        <is>
          <t>34534653</t>
        </is>
      </c>
      <c r="B1477" t="inlineStr">
        <is>
          <t>TOTAL MASCARA SOLDAR ELECTRONICA REGULABLE TSP9306</t>
        </is>
      </c>
      <c r="C1477" t="inlineStr">
        <is>
          <t>HERRAMIENTA ELECTRICA</t>
        </is>
      </c>
      <c r="D1477" s="22" t="n">
        <v>15</v>
      </c>
      <c r="E1477" s="19" t="n">
        <v>233255.77</v>
      </c>
      <c r="F1477" s="19" t="n">
        <v>63475.27</v>
      </c>
      <c r="G1477" s="20" t="n">
        <v>0.272127</v>
      </c>
      <c r="H1477" t="inlineStr">
        <is>
          <t>B</t>
        </is>
      </c>
      <c r="I1477" t="inlineStr">
        <is>
          <t>Bajo</t>
        </is>
      </c>
      <c r="J1477" s="17" t="inlineStr">
        <is>
          <t>B-Bajo</t>
        </is>
      </c>
      <c r="K1477" t="inlineStr">
        <is>
          <t>EVALUAR DESCONTINUAR o subir precio agresivo</t>
        </is>
      </c>
    </row>
    <row r="1478">
      <c r="A1478" t="inlineStr">
        <is>
          <t>7662</t>
        </is>
      </c>
      <c r="B1478" t="inlineStr">
        <is>
          <t>TORNILLO TECHO 1 PB</t>
        </is>
      </c>
      <c r="C1478" t="inlineStr">
        <is>
          <t>TORNILLERIA</t>
        </is>
      </c>
      <c r="D1478" s="22" t="n">
        <v>9629</v>
      </c>
      <c r="E1478" s="19" t="n">
        <v>233014.66</v>
      </c>
      <c r="F1478" s="19" t="n">
        <v>120786.66</v>
      </c>
      <c r="G1478" s="20" t="n">
        <v>0.518365</v>
      </c>
      <c r="H1478" t="inlineStr">
        <is>
          <t>B</t>
        </is>
      </c>
      <c r="I1478" t="inlineStr">
        <is>
          <t>Alto</t>
        </is>
      </c>
      <c r="J1478" s="17" t="inlineStr">
        <is>
          <t>B-Alto</t>
        </is>
      </c>
      <c r="K1478" t="inlineStr">
        <is>
          <t>NICHO RENTABLE — empujar contenido / boletín</t>
        </is>
      </c>
    </row>
    <row r="1479">
      <c r="A1479" t="inlineStr">
        <is>
          <t>14100009</t>
        </is>
      </c>
      <c r="B1479" t="inlineStr">
        <is>
          <t>PUERTA BLANCA INTERNA 6 TABLEROS 100 X 210 CM</t>
        </is>
      </c>
      <c r="C1479" t="inlineStr">
        <is>
          <t>PUERTAS</t>
        </is>
      </c>
      <c r="D1479" s="22" t="n">
        <v>13</v>
      </c>
      <c r="E1479" s="19" t="n">
        <v>231907.08</v>
      </c>
      <c r="F1479" s="19" t="n">
        <v>57084.65</v>
      </c>
      <c r="G1479" s="20" t="n">
        <v>0.246153</v>
      </c>
      <c r="H1479" t="inlineStr">
        <is>
          <t>B</t>
        </is>
      </c>
      <c r="I1479" t="inlineStr">
        <is>
          <t>Bajo</t>
        </is>
      </c>
      <c r="J1479" s="17" t="inlineStr">
        <is>
          <t>B-Bajo</t>
        </is>
      </c>
      <c r="K1479" t="inlineStr">
        <is>
          <t>EVALUAR DESCONTINUAR o subir precio agresivo</t>
        </is>
      </c>
    </row>
    <row r="1480">
      <c r="A1480" t="inlineStr">
        <is>
          <t>351100300992847</t>
        </is>
      </c>
      <c r="B1480" t="inlineStr">
        <is>
          <t>DUCHA EXPUESTA CUADRADADA DORADA ACERO INOXIDABLE NT16976-BG</t>
        </is>
      </c>
      <c r="C1480" t="inlineStr">
        <is>
          <t>IMPORTACION GRIFERIA</t>
        </is>
      </c>
      <c r="D1480" s="22" t="n">
        <v>2</v>
      </c>
      <c r="E1480" s="19" t="n">
        <v>231867.26</v>
      </c>
      <c r="F1480" s="19" t="n">
        <v>115809.94</v>
      </c>
      <c r="G1480" s="20" t="n">
        <v>0.499467</v>
      </c>
      <c r="H1480" t="inlineStr">
        <is>
          <t>B</t>
        </is>
      </c>
      <c r="I1480" t="inlineStr">
        <is>
          <t>Alto</t>
        </is>
      </c>
      <c r="J1480" s="17" t="inlineStr">
        <is>
          <t>B-Alto</t>
        </is>
      </c>
      <c r="K1480" t="inlineStr">
        <is>
          <t>NICHO RENTABLE — empujar contenido / boletín</t>
        </is>
      </c>
    </row>
    <row r="1481">
      <c r="A1481" t="inlineStr">
        <is>
          <t>351100300992728</t>
        </is>
      </c>
      <c r="B1481" t="inlineStr">
        <is>
          <t>MOLDURA REMATE PARA PISO DECK CAOBA 5.7 X 5.7 X 2.90M</t>
        </is>
      </c>
      <c r="C1481" t="inlineStr">
        <is>
          <t>PANEL ACANALADO EXTERIOR WPC</t>
        </is>
      </c>
      <c r="D1481" s="22" t="n">
        <v>49</v>
      </c>
      <c r="E1481" s="19" t="n">
        <v>231765.29</v>
      </c>
      <c r="F1481" s="19" t="n">
        <v>78084.58</v>
      </c>
      <c r="G1481" s="20" t="n">
        <v>0.336912</v>
      </c>
      <c r="H1481" t="inlineStr">
        <is>
          <t>B</t>
        </is>
      </c>
      <c r="I1481" t="inlineStr">
        <is>
          <t>Medio</t>
        </is>
      </c>
      <c r="J1481" s="17" t="inlineStr">
        <is>
          <t>B-Medio</t>
        </is>
      </c>
      <c r="K1481" t="inlineStr">
        <is>
          <t>MANTENER</t>
        </is>
      </c>
    </row>
    <row r="1482">
      <c r="A1482" t="inlineStr">
        <is>
          <t>14100026</t>
        </is>
      </c>
      <c r="B1482" t="inlineStr">
        <is>
          <t>PUERTA PINO 60 X 210 CM</t>
        </is>
      </c>
      <c r="C1482" t="inlineStr">
        <is>
          <t>PUERTAS</t>
        </is>
      </c>
      <c r="D1482" s="22" t="n">
        <v>8</v>
      </c>
      <c r="E1482" s="19" t="n">
        <v>231660.64</v>
      </c>
      <c r="F1482" s="19" t="n">
        <v>51876.61</v>
      </c>
      <c r="G1482" s="20" t="n">
        <v>0.223934</v>
      </c>
      <c r="H1482" t="inlineStr">
        <is>
          <t>B</t>
        </is>
      </c>
      <c r="I1482" t="inlineStr">
        <is>
          <t>Bajo</t>
        </is>
      </c>
      <c r="J1482" s="17" t="inlineStr">
        <is>
          <t>B-Bajo</t>
        </is>
      </c>
      <c r="K1482" t="inlineStr">
        <is>
          <t>EVALUAR DESCONTINUAR o subir precio agresivo</t>
        </is>
      </c>
    </row>
    <row r="1483">
      <c r="A1483" t="inlineStr">
        <is>
          <t>3052</t>
        </is>
      </c>
      <c r="B1483" t="inlineStr">
        <is>
          <t>CH BREAKER 1X30</t>
        </is>
      </c>
      <c r="C1483" t="inlineStr">
        <is>
          <t>ACCESORIOS ELECTRICOS Y CABLES</t>
        </is>
      </c>
      <c r="D1483" s="22" t="n">
        <v>34</v>
      </c>
      <c r="E1483" s="19" t="n">
        <v>231640.88</v>
      </c>
      <c r="F1483" s="19" t="n">
        <v>54681.14</v>
      </c>
      <c r="G1483" s="20" t="n">
        <v>0.23606</v>
      </c>
      <c r="H1483" t="inlineStr">
        <is>
          <t>B</t>
        </is>
      </c>
      <c r="I1483" t="inlineStr">
        <is>
          <t>Bajo</t>
        </is>
      </c>
      <c r="J1483" s="17" t="inlineStr">
        <is>
          <t>B-Bajo</t>
        </is>
      </c>
      <c r="K1483" t="inlineStr">
        <is>
          <t>EVALUAR DESCONTINUAR o subir precio agresivo</t>
        </is>
      </c>
    </row>
    <row r="1484">
      <c r="A1484" t="inlineStr">
        <is>
          <t>5331040</t>
        </is>
      </c>
      <c r="B1484" t="inlineStr">
        <is>
          <t>GRACIELA DESAGUE BANO CUADRADO 4X4 LL7013</t>
        </is>
      </c>
      <c r="C1484" t="inlineStr">
        <is>
          <t>FERRETERIA GENERAL</t>
        </is>
      </c>
      <c r="D1484" s="22" t="n">
        <v>94</v>
      </c>
      <c r="E1484" s="19" t="n">
        <v>231510.93</v>
      </c>
      <c r="F1484" s="19" t="n">
        <v>119858.61</v>
      </c>
      <c r="G1484" s="20" t="n">
        <v>0.517723</v>
      </c>
      <c r="H1484" t="inlineStr">
        <is>
          <t>B</t>
        </is>
      </c>
      <c r="I1484" t="inlineStr">
        <is>
          <t>Alto</t>
        </is>
      </c>
      <c r="J1484" s="17" t="inlineStr">
        <is>
          <t>B-Alto</t>
        </is>
      </c>
      <c r="K1484" t="inlineStr">
        <is>
          <t>NICHO RENTABLE — empujar contenido / boletín</t>
        </is>
      </c>
    </row>
    <row r="1485">
      <c r="A1485" t="inlineStr">
        <is>
          <t>351100300990358</t>
        </is>
      </c>
      <c r="B1485" t="inlineStr">
        <is>
          <t>MIXTA VAGONETA 7 MTS</t>
        </is>
      </c>
      <c r="C1485" t="inlineStr">
        <is>
          <t>AGREGADOS</t>
        </is>
      </c>
      <c r="D1485" s="22" t="n">
        <v>2</v>
      </c>
      <c r="E1485" s="19" t="n">
        <v>231269.21</v>
      </c>
      <c r="F1485" s="19" t="n">
        <v>43269.21</v>
      </c>
      <c r="G1485" s="20" t="n">
        <v>0.187095</v>
      </c>
      <c r="H1485" t="inlineStr">
        <is>
          <t>B</t>
        </is>
      </c>
      <c r="I1485" t="inlineStr">
        <is>
          <t>Bajo</t>
        </is>
      </c>
      <c r="J1485" s="17" t="inlineStr">
        <is>
          <t>B-Bajo</t>
        </is>
      </c>
      <c r="K1485" t="inlineStr">
        <is>
          <t>EVALUAR DESCONTINUAR o subir precio agresivo</t>
        </is>
      </c>
    </row>
    <row r="1486">
      <c r="A1486" t="inlineStr">
        <is>
          <t>7902</t>
        </is>
      </c>
      <c r="B1486" t="inlineStr">
        <is>
          <t>PLASTER PLUS GALON CONCENTRADO</t>
        </is>
      </c>
      <c r="C1486" t="inlineStr">
        <is>
          <t>FERRETERIA GENERAL</t>
        </is>
      </c>
      <c r="D1486" s="22" t="n">
        <v>35</v>
      </c>
      <c r="E1486" s="19" t="n">
        <v>230471.76</v>
      </c>
      <c r="F1486" s="19" t="n">
        <v>85516</v>
      </c>
      <c r="G1486" s="20" t="n">
        <v>0.371048</v>
      </c>
      <c r="H1486" t="inlineStr">
        <is>
          <t>B</t>
        </is>
      </c>
      <c r="I1486" t="inlineStr">
        <is>
          <t>Medio</t>
        </is>
      </c>
      <c r="J1486" s="17" t="inlineStr">
        <is>
          <t>B-Medio</t>
        </is>
      </c>
      <c r="K1486" t="inlineStr">
        <is>
          <t>MANTENER</t>
        </is>
      </c>
    </row>
    <row r="1487">
      <c r="A1487" t="inlineStr">
        <is>
          <t>PINT-PA-0084</t>
        </is>
      </c>
      <c r="B1487" t="inlineStr">
        <is>
          <t>SUPRA LATEX PASTEL MATE CUBETA VA958-2</t>
        </is>
      </c>
      <c r="C1487" t="inlineStr">
        <is>
          <t>PINTURA ACRILICA</t>
        </is>
      </c>
      <c r="D1487" s="22" t="n">
        <v>4</v>
      </c>
      <c r="E1487" s="19" t="n">
        <v>230088.5</v>
      </c>
      <c r="F1487" s="19" t="n">
        <v>86207.7</v>
      </c>
      <c r="G1487" s="20" t="n">
        <v>0.374672</v>
      </c>
      <c r="H1487" t="inlineStr">
        <is>
          <t>B</t>
        </is>
      </c>
      <c r="I1487" t="inlineStr">
        <is>
          <t>Medio</t>
        </is>
      </c>
      <c r="J1487" s="17" t="inlineStr">
        <is>
          <t>B-Medio</t>
        </is>
      </c>
      <c r="K1487" t="inlineStr">
        <is>
          <t>MANTENER</t>
        </is>
      </c>
    </row>
    <row r="1488">
      <c r="A1488" t="inlineStr">
        <is>
          <t>PINT-AN-0023</t>
        </is>
      </c>
      <c r="B1488" t="inlineStr">
        <is>
          <t>LANCO ANTICORROSIVO IND GRIS GALON AC3438-4</t>
        </is>
      </c>
      <c r="C1488" t="inlineStr">
        <is>
          <t>ANTICORROSIVOS Y BASE ACEITE</t>
        </is>
      </c>
      <c r="D1488" s="22" t="n">
        <v>17</v>
      </c>
      <c r="E1488" s="19" t="n">
        <v>229546.53</v>
      </c>
      <c r="F1488" s="19" t="n">
        <v>79070.63</v>
      </c>
      <c r="G1488" s="20" t="n">
        <v>0.344464</v>
      </c>
      <c r="H1488" t="inlineStr">
        <is>
          <t>B</t>
        </is>
      </c>
      <c r="I1488" t="inlineStr">
        <is>
          <t>Medio</t>
        </is>
      </c>
      <c r="J1488" s="17" t="inlineStr">
        <is>
          <t>B-Medio</t>
        </is>
      </c>
      <c r="K1488" t="inlineStr">
        <is>
          <t>MANTENER</t>
        </is>
      </c>
    </row>
    <row r="1489">
      <c r="A1489" t="inlineStr">
        <is>
          <t>351100300991282</t>
        </is>
      </c>
      <c r="B1489" t="inlineStr">
        <is>
          <t>PROTECTO HIGH STANDARD LATEX MATE WHITE CUBETA</t>
        </is>
      </c>
      <c r="C1489" t="inlineStr">
        <is>
          <t>SIN CATEGORIA</t>
        </is>
      </c>
      <c r="D1489" s="22" t="n">
        <v>4</v>
      </c>
      <c r="E1489" s="19" t="n">
        <v>229539.82</v>
      </c>
      <c r="F1489" s="19" t="n">
        <v>69328.50999999999</v>
      </c>
      <c r="G1489" s="20" t="n">
        <v>0.302033</v>
      </c>
      <c r="H1489" t="inlineStr">
        <is>
          <t>B</t>
        </is>
      </c>
      <c r="I1489" t="inlineStr">
        <is>
          <t>Medio</t>
        </is>
      </c>
      <c r="J1489" s="17" t="inlineStr">
        <is>
          <t>B-Medio</t>
        </is>
      </c>
      <c r="K1489" t="inlineStr">
        <is>
          <t>MANTENER</t>
        </is>
      </c>
    </row>
    <row r="1490">
      <c r="A1490" t="inlineStr">
        <is>
          <t>9284</t>
        </is>
      </c>
      <c r="B1490" t="inlineStr">
        <is>
          <t>TANQUE AGUA 750 LTS</t>
        </is>
      </c>
      <c r="C1490" t="inlineStr">
        <is>
          <t>TUBERIA PVC, CANOAS Y ACCESORIOS</t>
        </is>
      </c>
      <c r="D1490" s="22" t="n">
        <v>3</v>
      </c>
      <c r="E1490" s="19" t="n">
        <v>228880.03</v>
      </c>
      <c r="F1490" s="19" t="n">
        <v>47306.57</v>
      </c>
      <c r="G1490" s="20" t="n">
        <v>0.206687</v>
      </c>
      <c r="H1490" t="inlineStr">
        <is>
          <t>B</t>
        </is>
      </c>
      <c r="I1490" t="inlineStr">
        <is>
          <t>Bajo</t>
        </is>
      </c>
      <c r="J1490" s="17" t="inlineStr">
        <is>
          <t>B-Bajo</t>
        </is>
      </c>
      <c r="K1490" t="inlineStr">
        <is>
          <t>EVALUAR DESCONTINUAR o subir precio agresivo</t>
        </is>
      </c>
    </row>
    <row r="1491">
      <c r="A1491" t="inlineStr">
        <is>
          <t>174</t>
        </is>
      </c>
      <c r="B1491" t="inlineStr">
        <is>
          <t>PILA ROJA GRANDE 1 TANQUE 2 BATEAS 125x70 #2</t>
        </is>
      </c>
      <c r="C1491" t="inlineStr">
        <is>
          <t>PILAS</t>
        </is>
      </c>
      <c r="D1491" s="22" t="n">
        <v>10</v>
      </c>
      <c r="E1491" s="19" t="n">
        <v>227500</v>
      </c>
      <c r="F1491" s="19" t="n">
        <v>52500</v>
      </c>
      <c r="G1491" s="20" t="n">
        <v>0.230769</v>
      </c>
      <c r="H1491" t="inlineStr">
        <is>
          <t>B</t>
        </is>
      </c>
      <c r="I1491" t="inlineStr">
        <is>
          <t>Bajo</t>
        </is>
      </c>
      <c r="J1491" s="17" t="inlineStr">
        <is>
          <t>B-Bajo</t>
        </is>
      </c>
      <c r="K1491" t="inlineStr">
        <is>
          <t>EVALUAR DESCONTINUAR o subir precio agresivo</t>
        </is>
      </c>
    </row>
    <row r="1492">
      <c r="A1492" t="inlineStr">
        <is>
          <t>351100300992761</t>
        </is>
      </c>
      <c r="B1492" t="inlineStr">
        <is>
          <t>RODAPIE PS BLANCO B1-12A 12CM X 2.40M PINTABLE</t>
        </is>
      </c>
      <c r="C1492" t="inlineStr">
        <is>
          <t>IMPORTACION PISO SPC</t>
        </is>
      </c>
      <c r="D1492" s="22" t="n">
        <v>74</v>
      </c>
      <c r="E1492" s="19" t="n">
        <v>226478.23</v>
      </c>
      <c r="F1492" s="19" t="n">
        <v>120799.98</v>
      </c>
      <c r="G1492" s="20" t="n">
        <v>0.533385</v>
      </c>
      <c r="H1492" t="inlineStr">
        <is>
          <t>B</t>
        </is>
      </c>
      <c r="I1492" t="inlineStr">
        <is>
          <t>Alto</t>
        </is>
      </c>
      <c r="J1492" s="17" t="inlineStr">
        <is>
          <t>B-Alto</t>
        </is>
      </c>
      <c r="K1492" t="inlineStr">
        <is>
          <t>NICHO RENTABLE — empujar contenido / boletín</t>
        </is>
      </c>
    </row>
    <row r="1493">
      <c r="A1493" t="inlineStr">
        <is>
          <t>154</t>
        </is>
      </c>
      <c r="B1493" t="inlineStr">
        <is>
          <t>LASTRE VAGONETA 7M</t>
        </is>
      </c>
      <c r="C1493" t="inlineStr">
        <is>
          <t>AGREGADOS</t>
        </is>
      </c>
      <c r="D1493" s="22" t="n">
        <v>2</v>
      </c>
      <c r="E1493" s="19" t="n">
        <v>226159.29</v>
      </c>
      <c r="F1493" s="19" t="n">
        <v>25684.51</v>
      </c>
      <c r="G1493" s="20" t="n">
        <v>0.113568</v>
      </c>
      <c r="H1493" t="inlineStr">
        <is>
          <t>B</t>
        </is>
      </c>
      <c r="I1493" t="inlineStr">
        <is>
          <t>Bajo</t>
        </is>
      </c>
      <c r="J1493" s="17" t="inlineStr">
        <is>
          <t>B-Bajo</t>
        </is>
      </c>
      <c r="K1493" t="inlineStr">
        <is>
          <t>EVALUAR DESCONTINUAR o subir precio agresivo</t>
        </is>
      </c>
    </row>
    <row r="1494">
      <c r="A1494" t="inlineStr">
        <is>
          <t>351100300992203</t>
        </is>
      </c>
      <c r="B1494" t="inlineStr">
        <is>
          <t>LAVATORIO TIPO BOWL CUADRADO NEGRO MATE  FF-116B 41CM X 41CM X 14CM</t>
        </is>
      </c>
      <c r="C1494" t="inlineStr">
        <is>
          <t>IMPORTACION LOZA</t>
        </is>
      </c>
      <c r="D1494" s="22" t="n">
        <v>7</v>
      </c>
      <c r="E1494" s="19" t="n">
        <v>226157.13</v>
      </c>
      <c r="F1494" s="19" t="n">
        <v>113078.56</v>
      </c>
      <c r="G1494" s="20" t="n">
        <v>0.5</v>
      </c>
      <c r="H1494" t="inlineStr">
        <is>
          <t>B</t>
        </is>
      </c>
      <c r="I1494" t="inlineStr">
        <is>
          <t>Alto</t>
        </is>
      </c>
      <c r="J1494" s="17" t="inlineStr">
        <is>
          <t>B-Alto</t>
        </is>
      </c>
      <c r="K1494" t="inlineStr">
        <is>
          <t>NICHO RENTABLE — empujar contenido / boletín</t>
        </is>
      </c>
    </row>
    <row r="1495">
      <c r="A1495" t="inlineStr">
        <is>
          <t>73459</t>
        </is>
      </c>
      <c r="B1495" t="inlineStr">
        <is>
          <t>CINTA ANTIDESLIZANTE 5 CM X 5 MT ROLLO</t>
        </is>
      </c>
      <c r="C1495" t="inlineStr">
        <is>
          <t>FERRETERIA GENERAL</t>
        </is>
      </c>
      <c r="D1495" s="22" t="n">
        <v>250</v>
      </c>
      <c r="E1495" s="19" t="n">
        <v>226002.14</v>
      </c>
      <c r="F1495" s="19" t="n">
        <v>163509.85</v>
      </c>
      <c r="G1495" s="20" t="n">
        <v>0.723488</v>
      </c>
      <c r="H1495" t="inlineStr">
        <is>
          <t>B</t>
        </is>
      </c>
      <c r="I1495" t="inlineStr">
        <is>
          <t>Alto</t>
        </is>
      </c>
      <c r="J1495" s="17" t="inlineStr">
        <is>
          <t>B-Alto</t>
        </is>
      </c>
      <c r="K1495" t="inlineStr">
        <is>
          <t>NICHO RENTABLE — empujar contenido / boletín</t>
        </is>
      </c>
    </row>
    <row r="1496">
      <c r="A1496" t="inlineStr">
        <is>
          <t>351100300992240</t>
        </is>
      </c>
      <c r="B1496" t="inlineStr">
        <is>
          <t>TOTAL MAQUINA CORTAR ZACATE 196CC 4.8HP TGT196201</t>
        </is>
      </c>
      <c r="C1496" t="inlineStr">
        <is>
          <t>SIN CATEGORIA</t>
        </is>
      </c>
      <c r="D1496" s="22" t="n">
        <v>1</v>
      </c>
      <c r="E1496" s="19" t="n">
        <v>225663.72</v>
      </c>
      <c r="F1496" s="19" t="n">
        <v>56012.85</v>
      </c>
      <c r="G1496" s="20" t="n">
        <v>0.248214</v>
      </c>
      <c r="H1496" t="inlineStr">
        <is>
          <t>B</t>
        </is>
      </c>
      <c r="I1496" t="inlineStr">
        <is>
          <t>Bajo</t>
        </is>
      </c>
      <c r="J1496" s="17" t="inlineStr">
        <is>
          <t>B-Bajo</t>
        </is>
      </c>
      <c r="K1496" t="inlineStr">
        <is>
          <t>EVALUAR DESCONTINUAR o subir precio agresivo</t>
        </is>
      </c>
    </row>
    <row r="1497">
      <c r="A1497" t="inlineStr">
        <is>
          <t>351100300992926</t>
        </is>
      </c>
      <c r="B1497" t="inlineStr">
        <is>
          <t>NOCHE COMBO MUEBLE NEGRO + LAVATORIO + GRIFERIA + DESAGUE 45CM X 45 CM X 78CM</t>
        </is>
      </c>
      <c r="C1497" t="inlineStr">
        <is>
          <t>LOZA SANITARIA</t>
        </is>
      </c>
      <c r="D1497" s="22" t="n">
        <v>3</v>
      </c>
      <c r="E1497" s="19" t="n">
        <v>225663.72</v>
      </c>
      <c r="F1497" s="19" t="n">
        <v>109164.72</v>
      </c>
      <c r="G1497" s="20" t="n">
        <v>0.48375</v>
      </c>
      <c r="H1497" t="inlineStr">
        <is>
          <t>B</t>
        </is>
      </c>
      <c r="I1497" t="inlineStr">
        <is>
          <t>Alto</t>
        </is>
      </c>
      <c r="J1497" s="17" t="inlineStr">
        <is>
          <t>B-Alto</t>
        </is>
      </c>
      <c r="K1497" t="inlineStr">
        <is>
          <t>NICHO RENTABLE — empujar contenido / boletín</t>
        </is>
      </c>
    </row>
    <row r="1498">
      <c r="A1498" t="inlineStr">
        <is>
          <t>10140038</t>
        </is>
      </c>
      <c r="B1498" t="inlineStr">
        <is>
          <t>TUBO ESTRUCT. CUADRADO 4x4 (100X100) 1.80MM NEGRO</t>
        </is>
      </c>
      <c r="C1498" t="inlineStr">
        <is>
          <t>TUBERIA ESTRUCTURAL</t>
        </is>
      </c>
      <c r="D1498" s="22" t="n">
        <v>11</v>
      </c>
      <c r="E1498" s="19" t="n">
        <v>225102.96</v>
      </c>
      <c r="F1498" s="19" t="n">
        <v>38956.56</v>
      </c>
      <c r="G1498" s="20" t="n">
        <v>0.173061</v>
      </c>
      <c r="H1498" t="inlineStr">
        <is>
          <t>B</t>
        </is>
      </c>
      <c r="I1498" t="inlineStr">
        <is>
          <t>Bajo</t>
        </is>
      </c>
      <c r="J1498" s="17" t="inlineStr">
        <is>
          <t>B-Bajo</t>
        </is>
      </c>
      <c r="K1498" t="inlineStr">
        <is>
          <t>EVALUAR DESCONTINUAR o subir precio agresivo</t>
        </is>
      </c>
    </row>
    <row r="1499">
      <c r="A1499" t="inlineStr">
        <is>
          <t>351100300992334</t>
        </is>
      </c>
      <c r="B1499" t="inlineStr">
        <is>
          <t>SOFA INFLABLE ROSA</t>
        </is>
      </c>
      <c r="C1499" t="inlineStr">
        <is>
          <t>IMPORTACION FERRETERIA GENERAL</t>
        </is>
      </c>
      <c r="D1499" s="22" t="n">
        <v>19</v>
      </c>
      <c r="E1499" s="19" t="n">
        <v>224856.96</v>
      </c>
      <c r="F1499" s="19" t="n">
        <v>63829.76</v>
      </c>
      <c r="G1499" s="20" t="n">
        <v>0.283868</v>
      </c>
      <c r="H1499" t="inlineStr">
        <is>
          <t>B</t>
        </is>
      </c>
      <c r="I1499" t="inlineStr">
        <is>
          <t>Bajo</t>
        </is>
      </c>
      <c r="J1499" s="17" t="inlineStr">
        <is>
          <t>B-Bajo</t>
        </is>
      </c>
      <c r="K1499" t="inlineStr">
        <is>
          <t>EVALUAR DESCONTINUAR o subir precio agresivo</t>
        </is>
      </c>
    </row>
    <row r="1500">
      <c r="A1500" t="inlineStr">
        <is>
          <t>PINT-PA-0041</t>
        </is>
      </c>
      <c r="B1500" t="inlineStr">
        <is>
          <t>LANCO SUPER COAT SATIN ACCENT CUBETA SC3734-2</t>
        </is>
      </c>
      <c r="C1500" t="inlineStr">
        <is>
          <t>PINTURA ACRILICA</t>
        </is>
      </c>
      <c r="D1500" s="22" t="n">
        <v>4</v>
      </c>
      <c r="E1500" s="19" t="n">
        <v>224778.76</v>
      </c>
      <c r="F1500" s="19" t="n">
        <v>135302.76</v>
      </c>
      <c r="G1500" s="20" t="n">
        <v>0.6019369999999999</v>
      </c>
      <c r="H1500" t="inlineStr">
        <is>
          <t>B</t>
        </is>
      </c>
      <c r="I1500" t="inlineStr">
        <is>
          <t>Alto</t>
        </is>
      </c>
      <c r="J1500" s="17" t="inlineStr">
        <is>
          <t>B-Alto</t>
        </is>
      </c>
      <c r="K1500" t="inlineStr">
        <is>
          <t>NICHO RENTABLE — empujar contenido / boletín</t>
        </is>
      </c>
    </row>
    <row r="1501">
      <c r="A1501" t="inlineStr">
        <is>
          <t>91711</t>
        </is>
      </c>
      <c r="B1501" t="inlineStr">
        <is>
          <t>COFLEX BRIDA FLEXIBLE LARGA 4 PB-300</t>
        </is>
      </c>
      <c r="C1501" t="inlineStr">
        <is>
          <t>FERRETERIA GENERAL</t>
        </is>
      </c>
      <c r="D1501" s="22" t="n">
        <v>33</v>
      </c>
      <c r="E1501" s="19" t="n">
        <v>224652.93</v>
      </c>
      <c r="F1501" s="19" t="n">
        <v>65206.88</v>
      </c>
      <c r="G1501" s="20" t="n">
        <v>0.290256</v>
      </c>
      <c r="H1501" t="inlineStr">
        <is>
          <t>B</t>
        </is>
      </c>
      <c r="I1501" t="inlineStr">
        <is>
          <t>Bajo</t>
        </is>
      </c>
      <c r="J1501" s="17" t="inlineStr">
        <is>
          <t>B-Bajo</t>
        </is>
      </c>
      <c r="K1501" t="inlineStr">
        <is>
          <t>EVALUAR DESCONTINUAR o subir precio agresivo</t>
        </is>
      </c>
    </row>
    <row r="1502">
      <c r="A1502" t="inlineStr">
        <is>
          <t>PINT-PA-0110</t>
        </is>
      </c>
      <c r="B1502" t="inlineStr">
        <is>
          <t>STAINLESS TINT SATIN GALON OF267-4</t>
        </is>
      </c>
      <c r="C1502" t="inlineStr">
        <is>
          <t>PINTURA ACRILICA</t>
        </is>
      </c>
      <c r="D1502" s="22" t="n">
        <v>15</v>
      </c>
      <c r="E1502" s="19" t="n">
        <v>224038.05</v>
      </c>
      <c r="F1502" s="19" t="n">
        <v>100243.05</v>
      </c>
      <c r="G1502" s="20" t="n">
        <v>0.447438</v>
      </c>
      <c r="H1502" t="inlineStr">
        <is>
          <t>B</t>
        </is>
      </c>
      <c r="I1502" t="inlineStr">
        <is>
          <t>Medio</t>
        </is>
      </c>
      <c r="J1502" s="17" t="inlineStr">
        <is>
          <t>B-Medio</t>
        </is>
      </c>
      <c r="K1502" t="inlineStr">
        <is>
          <t>MANTENER</t>
        </is>
      </c>
    </row>
    <row r="1503">
      <c r="A1503" t="inlineStr">
        <is>
          <t>30519</t>
        </is>
      </c>
      <c r="B1503" t="inlineStr">
        <is>
          <t>CONECTOR BARRIL BEIGE/AMARILLO 3M AMERICANO #12</t>
        </is>
      </c>
      <c r="C1503" t="inlineStr">
        <is>
          <t>ACCESORIOS ELECTRICOS Y CABLES</t>
        </is>
      </c>
      <c r="D1503" s="22" t="n">
        <v>1887</v>
      </c>
      <c r="E1503" s="19" t="n">
        <v>224011.82</v>
      </c>
      <c r="F1503" s="19" t="n">
        <v>73903.53</v>
      </c>
      <c r="G1503" s="20" t="n">
        <v>0.329909</v>
      </c>
      <c r="H1503" t="inlineStr">
        <is>
          <t>B</t>
        </is>
      </c>
      <c r="I1503" t="inlineStr">
        <is>
          <t>Medio</t>
        </is>
      </c>
      <c r="J1503" s="17" t="inlineStr">
        <is>
          <t>B-Medio</t>
        </is>
      </c>
      <c r="K1503" t="inlineStr">
        <is>
          <t>MANTENER</t>
        </is>
      </c>
    </row>
    <row r="1504">
      <c r="A1504" t="inlineStr">
        <is>
          <t>72846</t>
        </is>
      </c>
      <c r="B1504" t="inlineStr">
        <is>
          <t>LORENZETTI DUCHA TOP JET  7547292</t>
        </is>
      </c>
      <c r="C1504" t="inlineStr">
        <is>
          <t>FERRETERIA GENERAL</t>
        </is>
      </c>
      <c r="D1504" s="22" t="n">
        <v>8</v>
      </c>
      <c r="E1504" s="19" t="n">
        <v>224000</v>
      </c>
      <c r="F1504" s="19" t="n">
        <v>52833.68</v>
      </c>
      <c r="G1504" s="20" t="n">
        <v>0.235865</v>
      </c>
      <c r="H1504" t="inlineStr">
        <is>
          <t>B</t>
        </is>
      </c>
      <c r="I1504" t="inlineStr">
        <is>
          <t>Bajo</t>
        </is>
      </c>
      <c r="J1504" s="17" t="inlineStr">
        <is>
          <t>B-Bajo</t>
        </is>
      </c>
      <c r="K1504" t="inlineStr">
        <is>
          <t>EVALUAR DESCONTINUAR o subir precio agresivo</t>
        </is>
      </c>
    </row>
    <row r="1505">
      <c r="A1505" t="inlineStr">
        <is>
          <t>35110030092520</t>
        </is>
      </c>
      <c r="B1505" t="inlineStr">
        <is>
          <t>PERFIL ESQUINERO INTERNO BLANCO PARA LAMINA PVC 2.5M</t>
        </is>
      </c>
      <c r="C1505" t="inlineStr">
        <is>
          <t>IMPORTACION LAMINA PVC, BAMBU, ACC</t>
        </is>
      </c>
      <c r="D1505" s="22" t="n">
        <v>77</v>
      </c>
      <c r="E1505" s="19" t="n">
        <v>223494.69</v>
      </c>
      <c r="F1505" s="19" t="n">
        <v>150994.72</v>
      </c>
      <c r="G1505" s="20" t="n">
        <v>0.675608</v>
      </c>
      <c r="H1505" t="inlineStr">
        <is>
          <t>B</t>
        </is>
      </c>
      <c r="I1505" t="inlineStr">
        <is>
          <t>Alto</t>
        </is>
      </c>
      <c r="J1505" s="17" t="inlineStr">
        <is>
          <t>B-Alto</t>
        </is>
      </c>
      <c r="K1505" t="inlineStr">
        <is>
          <t>NICHO RENTABLE — empujar contenido / boletín</t>
        </is>
      </c>
    </row>
    <row r="1506">
      <c r="A1506" t="inlineStr">
        <is>
          <t>990044</t>
        </is>
      </c>
      <c r="B1506" t="inlineStr">
        <is>
          <t>LAUREL MEDIA CAÑA 2 EN VARAS</t>
        </is>
      </c>
      <c r="C1506" t="inlineStr">
        <is>
          <t>LAUREL</t>
        </is>
      </c>
      <c r="D1506" s="22" t="n">
        <v>293</v>
      </c>
      <c r="E1506" s="19" t="n">
        <v>222916.77</v>
      </c>
      <c r="F1506" s="19" t="n">
        <v>63616.77</v>
      </c>
      <c r="G1506" s="20" t="n">
        <v>0.285384</v>
      </c>
      <c r="H1506" t="inlineStr">
        <is>
          <t>B</t>
        </is>
      </c>
      <c r="I1506" t="inlineStr">
        <is>
          <t>Bajo</t>
        </is>
      </c>
      <c r="J1506" s="17" t="inlineStr">
        <is>
          <t>B-Bajo</t>
        </is>
      </c>
      <c r="K1506" t="inlineStr">
        <is>
          <t>EVALUAR DESCONTINUAR o subir precio agresivo</t>
        </is>
      </c>
    </row>
    <row r="1507">
      <c r="A1507" t="inlineStr">
        <is>
          <t>879213</t>
        </is>
      </c>
      <c r="B1507" t="inlineStr">
        <is>
          <t>TOTAL CANDADO 40MM TLK32402</t>
        </is>
      </c>
      <c r="C1507" t="inlineStr">
        <is>
          <t>FERRETERIA GENERAL</t>
        </is>
      </c>
      <c r="D1507" s="22" t="n">
        <v>68</v>
      </c>
      <c r="E1507" s="19" t="n">
        <v>222802.79</v>
      </c>
      <c r="F1507" s="19" t="n">
        <v>67189.37</v>
      </c>
      <c r="G1507" s="20" t="n">
        <v>0.301564</v>
      </c>
      <c r="H1507" t="inlineStr">
        <is>
          <t>B</t>
        </is>
      </c>
      <c r="I1507" t="inlineStr">
        <is>
          <t>Medio</t>
        </is>
      </c>
      <c r="J1507" s="17" t="inlineStr">
        <is>
          <t>B-Medio</t>
        </is>
      </c>
      <c r="K1507" t="inlineStr">
        <is>
          <t>MANTENER</t>
        </is>
      </c>
    </row>
    <row r="1508">
      <c r="A1508" t="inlineStr">
        <is>
          <t>111340</t>
        </is>
      </c>
      <c r="B1508" t="inlineStr">
        <is>
          <t>LLAVE LAVATORIO SENCILLA 90130 EZ-FLO</t>
        </is>
      </c>
      <c r="C1508" t="inlineStr">
        <is>
          <t>GRIFERIA - ACC. BAÑO Y COCINA</t>
        </is>
      </c>
      <c r="D1508" s="22" t="n">
        <v>30</v>
      </c>
      <c r="E1508" s="19" t="n">
        <v>222632.44</v>
      </c>
      <c r="F1508" s="19" t="n">
        <v>61405.84</v>
      </c>
      <c r="G1508" s="20" t="n">
        <v>0.275817</v>
      </c>
      <c r="H1508" t="inlineStr">
        <is>
          <t>B</t>
        </is>
      </c>
      <c r="I1508" t="inlineStr">
        <is>
          <t>Bajo</t>
        </is>
      </c>
      <c r="J1508" s="17" t="inlineStr">
        <is>
          <t>B-Bajo</t>
        </is>
      </c>
      <c r="K1508" t="inlineStr">
        <is>
          <t>EVALUAR DESCONTINUAR o subir precio agresivo</t>
        </is>
      </c>
    </row>
    <row r="1509">
      <c r="A1509" t="inlineStr">
        <is>
          <t>351100300992217</t>
        </is>
      </c>
      <c r="B1509" t="inlineStr">
        <is>
          <t>LLAVE LAVATORIO SENCILLA AQP-008</t>
        </is>
      </c>
      <c r="C1509" t="inlineStr">
        <is>
          <t>IMPORTACION GRIFERIA</t>
        </is>
      </c>
      <c r="D1509" s="22" t="n">
        <v>46</v>
      </c>
      <c r="E1509" s="19" t="n">
        <v>222429.35</v>
      </c>
      <c r="F1509" s="19" t="n">
        <v>122027.4</v>
      </c>
      <c r="G1509" s="20" t="n">
        <v>0.548612</v>
      </c>
      <c r="H1509" t="inlineStr">
        <is>
          <t>B</t>
        </is>
      </c>
      <c r="I1509" t="inlineStr">
        <is>
          <t>Alto</t>
        </is>
      </c>
      <c r="J1509" s="17" t="inlineStr">
        <is>
          <t>B-Alto</t>
        </is>
      </c>
      <c r="K1509" t="inlineStr">
        <is>
          <t>NICHO RENTABLE — empujar contenido / boletín</t>
        </is>
      </c>
    </row>
    <row r="1510">
      <c r="A1510" t="inlineStr">
        <is>
          <t>10180015</t>
        </is>
      </c>
      <c r="B1510" t="inlineStr">
        <is>
          <t>PERLING TIPO C 2X8 1.50MM 1/16 NEGRO</t>
        </is>
      </c>
      <c r="C1510" t="inlineStr">
        <is>
          <t>PERLING</t>
        </is>
      </c>
      <c r="D1510" s="22" t="n">
        <v>17</v>
      </c>
      <c r="E1510" s="19" t="n">
        <v>222379.19</v>
      </c>
      <c r="F1510" s="19" t="n">
        <v>37312.04</v>
      </c>
      <c r="G1510" s="20" t="n">
        <v>0.167786</v>
      </c>
      <c r="H1510" t="inlineStr">
        <is>
          <t>B</t>
        </is>
      </c>
      <c r="I1510" t="inlineStr">
        <is>
          <t>Bajo</t>
        </is>
      </c>
      <c r="J1510" s="17" t="inlineStr">
        <is>
          <t>B-Bajo</t>
        </is>
      </c>
      <c r="K1510" t="inlineStr">
        <is>
          <t>EVALUAR DESCONTINUAR o subir precio agresivo</t>
        </is>
      </c>
    </row>
    <row r="1511">
      <c r="A1511" t="inlineStr">
        <is>
          <t>20100002</t>
        </is>
      </c>
      <c r="B1511" t="inlineStr">
        <is>
          <t>AZULEJO ARAMIS PERLA 20X30 1.50M</t>
        </is>
      </c>
      <c r="C1511" t="inlineStr">
        <is>
          <t>AZULEJOS</t>
        </is>
      </c>
      <c r="D1511" s="22" t="n">
        <v>29</v>
      </c>
      <c r="E1511" s="19" t="n">
        <v>221809.1</v>
      </c>
      <c r="F1511" s="19" t="n">
        <v>45652.29</v>
      </c>
      <c r="G1511" s="20" t="n">
        <v>0.205818</v>
      </c>
      <c r="H1511" t="inlineStr">
        <is>
          <t>B</t>
        </is>
      </c>
      <c r="I1511" t="inlineStr">
        <is>
          <t>Bajo</t>
        </is>
      </c>
      <c r="J1511" s="17" t="inlineStr">
        <is>
          <t>B-Bajo</t>
        </is>
      </c>
      <c r="K1511" t="inlineStr">
        <is>
          <t>EVALUAR DESCONTINUAR o subir precio agresivo</t>
        </is>
      </c>
    </row>
    <row r="1512">
      <c r="A1512" t="inlineStr">
        <is>
          <t>351100300992581</t>
        </is>
      </c>
      <c r="B1512" t="inlineStr">
        <is>
          <t>PASAMANOS AM-2251 1PULG X 60CM PROMO</t>
        </is>
      </c>
      <c r="C1512" t="inlineStr">
        <is>
          <t>IMPORTACION GRIFERIA</t>
        </is>
      </c>
      <c r="D1512" s="22" t="n">
        <v>42</v>
      </c>
      <c r="E1512" s="19" t="n">
        <v>221256.64</v>
      </c>
      <c r="F1512" s="19" t="n">
        <v>159376.17</v>
      </c>
      <c r="G1512" s="20" t="n">
        <v>0.720323</v>
      </c>
      <c r="H1512" t="inlineStr">
        <is>
          <t>B</t>
        </is>
      </c>
      <c r="I1512" t="inlineStr">
        <is>
          <t>Alto</t>
        </is>
      </c>
      <c r="J1512" s="17" t="inlineStr">
        <is>
          <t>B-Alto</t>
        </is>
      </c>
      <c r="K1512" t="inlineStr">
        <is>
          <t>NICHO RENTABLE — empujar contenido / boletín</t>
        </is>
      </c>
    </row>
    <row r="1513">
      <c r="A1513" t="inlineStr">
        <is>
          <t>10156</t>
        </is>
      </c>
      <c r="B1513" t="inlineStr">
        <is>
          <t>LLAVE LAVATORIO 3 3/4 LAINZ 240PF2LC PRICE PFISTER</t>
        </is>
      </c>
      <c r="C1513" t="inlineStr">
        <is>
          <t>GRIFERIA - ACC. BAÑO Y COCINA</t>
        </is>
      </c>
      <c r="D1513" s="22" t="n">
        <v>16</v>
      </c>
      <c r="E1513" s="19" t="n">
        <v>221133.37</v>
      </c>
      <c r="F1513" s="19" t="n">
        <v>49312.57</v>
      </c>
      <c r="G1513" s="20" t="n">
        <v>0.222999</v>
      </c>
      <c r="H1513" t="inlineStr">
        <is>
          <t>B</t>
        </is>
      </c>
      <c r="I1513" t="inlineStr">
        <is>
          <t>Bajo</t>
        </is>
      </c>
      <c r="J1513" s="17" t="inlineStr">
        <is>
          <t>B-Bajo</t>
        </is>
      </c>
      <c r="K1513" t="inlineStr">
        <is>
          <t>EVALUAR DESCONTINUAR o subir precio agresivo</t>
        </is>
      </c>
    </row>
    <row r="1514">
      <c r="A1514" t="inlineStr">
        <is>
          <t>7660</t>
        </is>
      </c>
      <c r="B1514" t="inlineStr">
        <is>
          <t>TORNILLO TECHO 21/2 PB</t>
        </is>
      </c>
      <c r="C1514" t="inlineStr">
        <is>
          <t>TORNILLERIA</t>
        </is>
      </c>
      <c r="D1514" s="22" t="n">
        <v>6009</v>
      </c>
      <c r="E1514" s="19" t="n">
        <v>219502.99</v>
      </c>
      <c r="F1514" s="19" t="n">
        <v>107765.99</v>
      </c>
      <c r="G1514" s="20" t="n">
        <v>0.490955</v>
      </c>
      <c r="H1514" t="inlineStr">
        <is>
          <t>B</t>
        </is>
      </c>
      <c r="I1514" t="inlineStr">
        <is>
          <t>Alto</t>
        </is>
      </c>
      <c r="J1514" s="17" t="inlineStr">
        <is>
          <t>B-Alto</t>
        </is>
      </c>
      <c r="K1514" t="inlineStr">
        <is>
          <t>NICHO RENTABLE — empujar contenido / boletín</t>
        </is>
      </c>
    </row>
    <row r="1515">
      <c r="A1515" t="inlineStr">
        <is>
          <t>4037</t>
        </is>
      </c>
      <c r="B1515" t="inlineStr">
        <is>
          <t>TOTAL DISCO METAL 7 CORTE FINO AT000717</t>
        </is>
      </c>
      <c r="C1515" t="inlineStr">
        <is>
          <t>FERRETERIA GENERAL</t>
        </is>
      </c>
      <c r="D1515" s="22" t="n">
        <v>150</v>
      </c>
      <c r="E1515" s="19" t="n">
        <v>219469.95</v>
      </c>
      <c r="F1515" s="19" t="n">
        <v>156960.45</v>
      </c>
      <c r="G1515" s="20" t="n">
        <v>0.71518</v>
      </c>
      <c r="H1515" t="inlineStr">
        <is>
          <t>B</t>
        </is>
      </c>
      <c r="I1515" t="inlineStr">
        <is>
          <t>Alto</t>
        </is>
      </c>
      <c r="J1515" s="17" t="inlineStr">
        <is>
          <t>B-Alto</t>
        </is>
      </c>
      <c r="K1515" t="inlineStr">
        <is>
          <t>NICHO RENTABLE — empujar contenido / boletín</t>
        </is>
      </c>
    </row>
    <row r="1516">
      <c r="A1516" t="inlineStr">
        <is>
          <t>5243</t>
        </is>
      </c>
      <c r="B1516" t="inlineStr">
        <is>
          <t>UNION TABLILLA CEDRO / CANELA CANET 2.5 METROS</t>
        </is>
      </c>
      <c r="C1516" t="inlineStr">
        <is>
          <t>TABLILLA PVC Y CORNISAS</t>
        </is>
      </c>
      <c r="D1516" s="22" t="n">
        <v>78</v>
      </c>
      <c r="E1516" s="19" t="n">
        <v>219173.45</v>
      </c>
      <c r="F1516" s="19" t="n">
        <v>63962.35</v>
      </c>
      <c r="G1516" s="20" t="n">
        <v>0.291834</v>
      </c>
      <c r="H1516" t="inlineStr">
        <is>
          <t>B</t>
        </is>
      </c>
      <c r="I1516" t="inlineStr">
        <is>
          <t>Bajo</t>
        </is>
      </c>
      <c r="J1516" s="17" t="inlineStr">
        <is>
          <t>B-Bajo</t>
        </is>
      </c>
      <c r="K1516" t="inlineStr">
        <is>
          <t>EVALUAR DESCONTINUAR o subir precio agresivo</t>
        </is>
      </c>
    </row>
    <row r="1517">
      <c r="A1517" t="inlineStr">
        <is>
          <t>351100300992596</t>
        </is>
      </c>
      <c r="B1517" t="inlineStr">
        <is>
          <t>LANCO MAXIMA LATEX TINT MATE CUBETA MA682.2</t>
        </is>
      </c>
      <c r="C1517" t="inlineStr">
        <is>
          <t>PINTURA ACRILICA</t>
        </is>
      </c>
      <c r="D1517" s="22" t="n">
        <v>3</v>
      </c>
      <c r="E1517" s="19" t="n">
        <v>219026.55</v>
      </c>
      <c r="F1517" s="19" t="n">
        <v>96932.55</v>
      </c>
      <c r="G1517" s="20" t="n">
        <v>0.442561</v>
      </c>
      <c r="H1517" t="inlineStr">
        <is>
          <t>B</t>
        </is>
      </c>
      <c r="I1517" t="inlineStr">
        <is>
          <t>Medio</t>
        </is>
      </c>
      <c r="J1517" s="17" t="inlineStr">
        <is>
          <t>B-Medio</t>
        </is>
      </c>
      <c r="K1517" t="inlineStr">
        <is>
          <t>MANTENER</t>
        </is>
      </c>
    </row>
    <row r="1518">
      <c r="A1518" t="inlineStr">
        <is>
          <t>60</t>
        </is>
      </c>
      <c r="B1518" t="inlineStr">
        <is>
          <t>TRUPER PISTOLA SILICON  MANUAL PICA-E P-181</t>
        </is>
      </c>
      <c r="C1518" t="inlineStr">
        <is>
          <t>FERRETERIA GENERAL</t>
        </is>
      </c>
      <c r="D1518" s="22" t="n">
        <v>146</v>
      </c>
      <c r="E1518" s="19" t="n">
        <v>218762.08</v>
      </c>
      <c r="F1518" s="19" t="n">
        <v>87985.66</v>
      </c>
      <c r="G1518" s="20" t="n">
        <v>0.402198</v>
      </c>
      <c r="H1518" t="inlineStr">
        <is>
          <t>B</t>
        </is>
      </c>
      <c r="I1518" t="inlineStr">
        <is>
          <t>Medio</t>
        </is>
      </c>
      <c r="J1518" s="17" t="inlineStr">
        <is>
          <t>B-Medio</t>
        </is>
      </c>
      <c r="K1518" t="inlineStr">
        <is>
          <t>MANTENER</t>
        </is>
      </c>
    </row>
    <row r="1519">
      <c r="A1519" t="inlineStr">
        <is>
          <t>351100300992879</t>
        </is>
      </c>
      <c r="B1519" t="inlineStr">
        <is>
          <t>DRY COAT SATIN TINT GALON DC3041-4</t>
        </is>
      </c>
      <c r="C1519" t="inlineStr">
        <is>
          <t>IMPERMEABILIZANTES</t>
        </is>
      </c>
      <c r="D1519" s="22" t="n">
        <v>14</v>
      </c>
      <c r="E1519" s="19" t="n">
        <v>218672.57</v>
      </c>
      <c r="F1519" s="19" t="n">
        <v>96578.57000000001</v>
      </c>
      <c r="G1519" s="20" t="n">
        <v>0.441658</v>
      </c>
      <c r="H1519" t="inlineStr">
        <is>
          <t>B</t>
        </is>
      </c>
      <c r="I1519" t="inlineStr">
        <is>
          <t>Medio</t>
        </is>
      </c>
      <c r="J1519" s="17" t="inlineStr">
        <is>
          <t>B-Medio</t>
        </is>
      </c>
      <c r="K1519" t="inlineStr">
        <is>
          <t>MANTENER</t>
        </is>
      </c>
    </row>
    <row r="1520">
      <c r="A1520" t="inlineStr">
        <is>
          <t>351100300992230</t>
        </is>
      </c>
      <c r="B1520" t="inlineStr">
        <is>
          <t>CRYSTAL CUISINE COCINA 2 QUEMADORES VIDRIO TEMPERADO</t>
        </is>
      </c>
      <c r="C1520" t="inlineStr">
        <is>
          <t>IMPORTACION GRIFERIA</t>
        </is>
      </c>
      <c r="D1520" s="22" t="n">
        <v>15</v>
      </c>
      <c r="E1520" s="19" t="n">
        <v>218588.5</v>
      </c>
      <c r="F1520" s="19" t="n">
        <v>82172.81</v>
      </c>
      <c r="G1520" s="20" t="n">
        <v>0.375925</v>
      </c>
      <c r="H1520" t="inlineStr">
        <is>
          <t>B</t>
        </is>
      </c>
      <c r="I1520" t="inlineStr">
        <is>
          <t>Medio</t>
        </is>
      </c>
      <c r="J1520" s="17" t="inlineStr">
        <is>
          <t>B-Medio</t>
        </is>
      </c>
      <c r="K1520" t="inlineStr">
        <is>
          <t>MANTENER</t>
        </is>
      </c>
    </row>
    <row r="1521">
      <c r="A1521" t="inlineStr">
        <is>
          <t>965</t>
        </is>
      </c>
      <c r="B1521" t="inlineStr">
        <is>
          <t>CODO 1 1/2 X 90</t>
        </is>
      </c>
      <c r="C1521" t="inlineStr">
        <is>
          <t>TUBERIA PVC, CANOAS Y ACCESORIOS</t>
        </is>
      </c>
      <c r="D1521" s="22" t="n">
        <v>426</v>
      </c>
      <c r="E1521" s="19" t="n">
        <v>218173.75</v>
      </c>
      <c r="F1521" s="19" t="n">
        <v>159061.96</v>
      </c>
      <c r="G1521" s="20" t="n">
        <v>0.729061</v>
      </c>
      <c r="H1521" t="inlineStr">
        <is>
          <t>B</t>
        </is>
      </c>
      <c r="I1521" t="inlineStr">
        <is>
          <t>Alto</t>
        </is>
      </c>
      <c r="J1521" s="17" t="inlineStr">
        <is>
          <t>B-Alto</t>
        </is>
      </c>
      <c r="K1521" t="inlineStr">
        <is>
          <t>NICHO RENTABLE — empujar contenido / boletín</t>
        </is>
      </c>
    </row>
    <row r="1522">
      <c r="A1522" t="inlineStr">
        <is>
          <t>936</t>
        </is>
      </c>
      <c r="B1522" t="inlineStr">
        <is>
          <t>BAJANTE CANOA REDONDO 3MTS</t>
        </is>
      </c>
      <c r="C1522" t="inlineStr">
        <is>
          <t>TUBERIA PVC, CANOAS Y ACCESORIOS</t>
        </is>
      </c>
      <c r="D1522" s="22" t="n">
        <v>37</v>
      </c>
      <c r="E1522" s="19" t="n">
        <v>217707.96</v>
      </c>
      <c r="F1522" s="19" t="n">
        <v>43127.48</v>
      </c>
      <c r="G1522" s="20" t="n">
        <v>0.198098</v>
      </c>
      <c r="H1522" t="inlineStr">
        <is>
          <t>B</t>
        </is>
      </c>
      <c r="I1522" t="inlineStr">
        <is>
          <t>Bajo</t>
        </is>
      </c>
      <c r="J1522" s="17" t="inlineStr">
        <is>
          <t>B-Bajo</t>
        </is>
      </c>
      <c r="K1522" t="inlineStr">
        <is>
          <t>EVALUAR DESCONTINUAR o subir precio agresivo</t>
        </is>
      </c>
    </row>
    <row r="1523">
      <c r="A1523" t="inlineStr">
        <is>
          <t>351100300992871</t>
        </is>
      </c>
      <c r="B1523" t="inlineStr">
        <is>
          <t>PANEL ACANALADO TIPO FLAUTA NUEVA TEC EDMONTON F38-Q MADERA 20CM X 2.90M PS INTERIOR</t>
        </is>
      </c>
      <c r="C1523" t="inlineStr">
        <is>
          <t>IMPORTACION PANEL ACANALADO INTERIOR</t>
        </is>
      </c>
      <c r="D1523" s="22" t="n">
        <v>42</v>
      </c>
      <c r="E1523" s="19" t="n">
        <v>217433.63</v>
      </c>
      <c r="F1523" s="19" t="n">
        <v>108663.8</v>
      </c>
      <c r="G1523" s="20" t="n">
        <v>0.499756</v>
      </c>
      <c r="H1523" t="inlineStr">
        <is>
          <t>B</t>
        </is>
      </c>
      <c r="I1523" t="inlineStr">
        <is>
          <t>Alto</t>
        </is>
      </c>
      <c r="J1523" s="17" t="inlineStr">
        <is>
          <t>B-Alto</t>
        </is>
      </c>
      <c r="K1523" t="inlineStr">
        <is>
          <t>NICHO RENTABLE — empujar contenido / boletín</t>
        </is>
      </c>
    </row>
    <row r="1524">
      <c r="A1524" t="inlineStr">
        <is>
          <t>PINT-AN-0050</t>
        </is>
      </c>
      <c r="B1524" t="inlineStr">
        <is>
          <t>ESMALTE LANCO RAPID DRY NEGRO 1/4 RD3458-5</t>
        </is>
      </c>
      <c r="C1524" t="inlineStr">
        <is>
          <t>ANTICORROSIVOS Y BASE ACEITE</t>
        </is>
      </c>
      <c r="D1524" s="22" t="n">
        <v>35</v>
      </c>
      <c r="E1524" s="19" t="n">
        <v>217433.1</v>
      </c>
      <c r="F1524" s="19" t="n">
        <v>61646.84</v>
      </c>
      <c r="G1524" s="20" t="n">
        <v>0.283521</v>
      </c>
      <c r="H1524" t="inlineStr">
        <is>
          <t>B</t>
        </is>
      </c>
      <c r="I1524" t="inlineStr">
        <is>
          <t>Bajo</t>
        </is>
      </c>
      <c r="J1524" s="17" t="inlineStr">
        <is>
          <t>B-Bajo</t>
        </is>
      </c>
      <c r="K1524" t="inlineStr">
        <is>
          <t>EVALUAR DESCONTINUAR o subir precio agresivo</t>
        </is>
      </c>
    </row>
    <row r="1525">
      <c r="A1525" t="inlineStr">
        <is>
          <t>PINT-PS-0017</t>
        </is>
      </c>
      <c r="B1525" t="inlineStr">
        <is>
          <t>BOSNY SPRAY TRANSPARENTE  BRILLANTE  SB-190</t>
        </is>
      </c>
      <c r="C1525" t="inlineStr">
        <is>
          <t>PINTURA SPRAY</t>
        </is>
      </c>
      <c r="D1525" s="22" t="n">
        <v>80</v>
      </c>
      <c r="E1525" s="19" t="n">
        <v>217104.68</v>
      </c>
      <c r="F1525" s="19" t="n">
        <v>61196.83</v>
      </c>
      <c r="G1525" s="20" t="n">
        <v>0.281877</v>
      </c>
      <c r="H1525" t="inlineStr">
        <is>
          <t>B</t>
        </is>
      </c>
      <c r="I1525" t="inlineStr">
        <is>
          <t>Bajo</t>
        </is>
      </c>
      <c r="J1525" s="17" t="inlineStr">
        <is>
          <t>B-Bajo</t>
        </is>
      </c>
      <c r="K1525" t="inlineStr">
        <is>
          <t>EVALUAR DESCONTINUAR o subir precio agresivo</t>
        </is>
      </c>
    </row>
    <row r="1526">
      <c r="A1526" t="inlineStr">
        <is>
          <t>351100300991623</t>
        </is>
      </c>
      <c r="B1526" t="inlineStr">
        <is>
          <t>EISEN LLAVIN PELOTA NEGRO MATE CON LLAVE607 ET-MB</t>
        </is>
      </c>
      <c r="C1526" t="inlineStr">
        <is>
          <t>FERRETERIA GENERAL</t>
        </is>
      </c>
      <c r="D1526" s="22" t="n">
        <v>56</v>
      </c>
      <c r="E1526" s="19" t="n">
        <v>217057.38</v>
      </c>
      <c r="F1526" s="19" t="n">
        <v>69209.27</v>
      </c>
      <c r="G1526" s="20" t="n">
        <v>0.318852</v>
      </c>
      <c r="H1526" t="inlineStr">
        <is>
          <t>B</t>
        </is>
      </c>
      <c r="I1526" t="inlineStr">
        <is>
          <t>Medio</t>
        </is>
      </c>
      <c r="J1526" s="17" t="inlineStr">
        <is>
          <t>B-Medio</t>
        </is>
      </c>
      <c r="K1526" t="inlineStr">
        <is>
          <t>MANTENER</t>
        </is>
      </c>
    </row>
    <row r="1527">
      <c r="A1527" t="inlineStr">
        <is>
          <t>351100300992919</t>
        </is>
      </c>
      <c r="B1527" t="inlineStr">
        <is>
          <t>CORNISA PVC FLAT NAMASTE CIELOS Y PAREDES 2.90M 2121</t>
        </is>
      </c>
      <c r="C1527" t="inlineStr">
        <is>
          <t>PANEL ACANALADO INTERIOR</t>
        </is>
      </c>
      <c r="D1527" s="22" t="n">
        <v>79</v>
      </c>
      <c r="E1527" s="19" t="n">
        <v>216819.5</v>
      </c>
      <c r="F1527" s="19" t="n">
        <v>181269.5</v>
      </c>
      <c r="G1527" s="20" t="n">
        <v>0.836039</v>
      </c>
      <c r="H1527" t="inlineStr">
        <is>
          <t>B</t>
        </is>
      </c>
      <c r="I1527" t="inlineStr">
        <is>
          <t>Alto</t>
        </is>
      </c>
      <c r="J1527" s="17" t="inlineStr">
        <is>
          <t>B-Alto</t>
        </is>
      </c>
      <c r="K1527" t="inlineStr">
        <is>
          <t>NICHO RENTABLE — empujar contenido / boletín</t>
        </is>
      </c>
    </row>
    <row r="1528">
      <c r="A1528" t="inlineStr">
        <is>
          <t>14100044</t>
        </is>
      </c>
      <c r="B1528" t="inlineStr">
        <is>
          <t>PUERTA PLEGABLE GUAYANA ESSPRESSO 90 X 210 CM</t>
        </is>
      </c>
      <c r="C1528" t="inlineStr">
        <is>
          <t>PUERTAS</t>
        </is>
      </c>
      <c r="D1528" s="22" t="n">
        <v>14</v>
      </c>
      <c r="E1528" s="19" t="n">
        <v>216813.81</v>
      </c>
      <c r="F1528" s="19" t="n">
        <v>74360.00999999999</v>
      </c>
      <c r="G1528" s="20" t="n">
        <v>0.342967</v>
      </c>
      <c r="H1528" t="inlineStr">
        <is>
          <t>B</t>
        </is>
      </c>
      <c r="I1528" t="inlineStr">
        <is>
          <t>Medio</t>
        </is>
      </c>
      <c r="J1528" s="17" t="inlineStr">
        <is>
          <t>B-Medio</t>
        </is>
      </c>
      <c r="K1528" t="inlineStr">
        <is>
          <t>MANTENER</t>
        </is>
      </c>
    </row>
    <row r="1529">
      <c r="A1529" t="inlineStr">
        <is>
          <t>2530572</t>
        </is>
      </c>
      <c r="B1529" t="inlineStr">
        <is>
          <t>LANCO ESPUMA EXPANSIVA GRANDE 750ML POLYFOAM 25.3OZ</t>
        </is>
      </c>
      <c r="C1529" t="inlineStr">
        <is>
          <t>PINTURAS Y SELLADORES</t>
        </is>
      </c>
      <c r="D1529" s="22" t="n">
        <v>34</v>
      </c>
      <c r="E1529" s="19" t="n">
        <v>216294.4</v>
      </c>
      <c r="F1529" s="19" t="n">
        <v>61798.4</v>
      </c>
      <c r="G1529" s="20" t="n">
        <v>0.285714</v>
      </c>
      <c r="H1529" t="inlineStr">
        <is>
          <t>B</t>
        </is>
      </c>
      <c r="I1529" t="inlineStr">
        <is>
          <t>Bajo</t>
        </is>
      </c>
      <c r="J1529" s="17" t="inlineStr">
        <is>
          <t>B-Bajo</t>
        </is>
      </c>
      <c r="K1529" t="inlineStr">
        <is>
          <t>EVALUAR DESCONTINUAR o subir precio agresivo</t>
        </is>
      </c>
    </row>
    <row r="1530">
      <c r="A1530" t="inlineStr">
        <is>
          <t>71041</t>
        </is>
      </c>
      <c r="B1530" t="inlineStr">
        <is>
          <t>TORNILLO AVELLANADO PB 1 1/4 100UNI</t>
        </is>
      </c>
      <c r="C1530" t="inlineStr">
        <is>
          <t>TORNILLERIA</t>
        </is>
      </c>
      <c r="D1530" s="22" t="n">
        <v>91</v>
      </c>
      <c r="E1530" s="19" t="n">
        <v>216148.8</v>
      </c>
      <c r="F1530" s="19" t="n">
        <v>152669.8</v>
      </c>
      <c r="G1530" s="20" t="n">
        <v>0.706318</v>
      </c>
      <c r="H1530" t="inlineStr">
        <is>
          <t>B</t>
        </is>
      </c>
      <c r="I1530" t="inlineStr">
        <is>
          <t>Alto</t>
        </is>
      </c>
      <c r="J1530" s="17" t="inlineStr">
        <is>
          <t>B-Alto</t>
        </is>
      </c>
      <c r="K1530" t="inlineStr">
        <is>
          <t>NICHO RENTABLE — empujar contenido / boletín</t>
        </is>
      </c>
    </row>
    <row r="1531">
      <c r="A1531" t="inlineStr">
        <is>
          <t>464</t>
        </is>
      </c>
      <c r="B1531" t="inlineStr">
        <is>
          <t>TOTAL BATERIA LITIO 20V 2AH TFBLI20011</t>
        </is>
      </c>
      <c r="C1531" t="inlineStr">
        <is>
          <t>HERRAMIENTA ELECTRICA</t>
        </is>
      </c>
      <c r="D1531" s="22" t="n">
        <v>16</v>
      </c>
      <c r="E1531" s="19" t="n">
        <v>216074.78</v>
      </c>
      <c r="F1531" s="19" t="n">
        <v>63523.6</v>
      </c>
      <c r="G1531" s="20" t="n">
        <v>0.293989</v>
      </c>
      <c r="H1531" t="inlineStr">
        <is>
          <t>B</t>
        </is>
      </c>
      <c r="I1531" t="inlineStr">
        <is>
          <t>Bajo</t>
        </is>
      </c>
      <c r="J1531" s="17" t="inlineStr">
        <is>
          <t>B-Bajo</t>
        </is>
      </c>
      <c r="K1531" t="inlineStr">
        <is>
          <t>EVALUAR DESCONTINUAR o subir precio agresivo</t>
        </is>
      </c>
    </row>
    <row r="1532">
      <c r="A1532" t="inlineStr">
        <is>
          <t>224</t>
        </is>
      </c>
      <c r="B1532" t="inlineStr">
        <is>
          <t>LAUREL TABLILLA 1/2X3 EN VARAS</t>
        </is>
      </c>
      <c r="C1532" t="inlineStr">
        <is>
          <t>LAUREL</t>
        </is>
      </c>
      <c r="D1532" s="22" t="n">
        <v>406</v>
      </c>
      <c r="E1532" s="19" t="n">
        <v>215315.75</v>
      </c>
      <c r="F1532" s="19" t="n">
        <v>65095.75</v>
      </c>
      <c r="G1532" s="20" t="n">
        <v>0.302327</v>
      </c>
      <c r="H1532" t="inlineStr">
        <is>
          <t>B</t>
        </is>
      </c>
      <c r="I1532" t="inlineStr">
        <is>
          <t>Medio</t>
        </is>
      </c>
      <c r="J1532" s="17" t="inlineStr">
        <is>
          <t>B-Medio</t>
        </is>
      </c>
      <c r="K1532" t="inlineStr">
        <is>
          <t>MANTENER</t>
        </is>
      </c>
    </row>
    <row r="1533">
      <c r="A1533" t="inlineStr">
        <is>
          <t>351100300991182</t>
        </is>
      </c>
      <c r="B1533" t="inlineStr">
        <is>
          <t>ESPEJO CON LUZ LED YH-3458 70X50</t>
        </is>
      </c>
      <c r="C1533" t="inlineStr">
        <is>
          <t>CERAMICAS, AZULEJOS, PORCELANATOS</t>
        </is>
      </c>
      <c r="D1533" s="22" t="n">
        <v>8</v>
      </c>
      <c r="E1533" s="19" t="n">
        <v>215203.54</v>
      </c>
      <c r="F1533" s="19" t="n">
        <v>67303.3</v>
      </c>
      <c r="G1533" s="20" t="n">
        <v>0.312743</v>
      </c>
      <c r="H1533" t="inlineStr">
        <is>
          <t>B</t>
        </is>
      </c>
      <c r="I1533" t="inlineStr">
        <is>
          <t>Medio</t>
        </is>
      </c>
      <c r="J1533" s="17" t="inlineStr">
        <is>
          <t>B-Medio</t>
        </is>
      </c>
      <c r="K1533" t="inlineStr">
        <is>
          <t>MANTENER</t>
        </is>
      </c>
    </row>
    <row r="1534">
      <c r="A1534" t="inlineStr">
        <is>
          <t>351100300992186</t>
        </is>
      </c>
      <c r="B1534" t="inlineStr">
        <is>
          <t>$$ ETR-3 ESCURRIDOR DE TRASTES ACERO NEGRO 47501</t>
        </is>
      </c>
      <c r="C1534" t="inlineStr">
        <is>
          <t>GRIFERIA - ACC. BAÑO Y COCINA</t>
        </is>
      </c>
      <c r="D1534" s="22" t="n">
        <v>27</v>
      </c>
      <c r="E1534" s="19" t="n">
        <v>214805.31</v>
      </c>
      <c r="F1534" s="19" t="n">
        <v>63417.12</v>
      </c>
      <c r="G1534" s="20" t="n">
        <v>0.295231</v>
      </c>
      <c r="H1534" t="inlineStr">
        <is>
          <t>B</t>
        </is>
      </c>
      <c r="I1534" t="inlineStr">
        <is>
          <t>Bajo</t>
        </is>
      </c>
      <c r="J1534" s="17" t="inlineStr">
        <is>
          <t>B-Bajo</t>
        </is>
      </c>
      <c r="K1534" t="inlineStr">
        <is>
          <t>EVALUAR DESCONTINUAR o subir precio agresivo</t>
        </is>
      </c>
    </row>
    <row r="1535">
      <c r="A1535" t="inlineStr">
        <is>
          <t>351100300992389</t>
        </is>
      </c>
      <c r="B1535" t="inlineStr">
        <is>
          <t>DIAMOND MUEBLE LAVATORIO NB339-60 WHITE  AEREO 60CM X 47CM X48CM (NO INCLUYE GRIFERIA)</t>
        </is>
      </c>
      <c r="C1535" t="inlineStr">
        <is>
          <t>IMPORTACION LOZA</t>
        </is>
      </c>
      <c r="D1535" s="22" t="n">
        <v>3</v>
      </c>
      <c r="E1535" s="19" t="n">
        <v>214280.87</v>
      </c>
      <c r="F1535" s="19" t="n">
        <v>94122.72</v>
      </c>
      <c r="G1535" s="20" t="n">
        <v>0.439249</v>
      </c>
      <c r="H1535" t="inlineStr">
        <is>
          <t>B</t>
        </is>
      </c>
      <c r="I1535" t="inlineStr">
        <is>
          <t>Medio</t>
        </is>
      </c>
      <c r="J1535" s="17" t="inlineStr">
        <is>
          <t>B-Medio</t>
        </is>
      </c>
      <c r="K1535" t="inlineStr">
        <is>
          <t>MANTENER</t>
        </is>
      </c>
    </row>
    <row r="1536">
      <c r="A1536" t="inlineStr">
        <is>
          <t>117</t>
        </is>
      </c>
      <c r="B1536" t="inlineStr">
        <is>
          <t>PIEDRA CUARTILLA VAGONETA 7 MTS</t>
        </is>
      </c>
      <c r="C1536" t="inlineStr">
        <is>
          <t>AGREGADOS</t>
        </is>
      </c>
      <c r="D1536" s="22" t="n">
        <v>2</v>
      </c>
      <c r="E1536" s="19" t="n">
        <v>213912</v>
      </c>
      <c r="F1536" s="19" t="n">
        <v>26212.44</v>
      </c>
      <c r="G1536" s="20" t="n">
        <v>0.122538</v>
      </c>
      <c r="H1536" t="inlineStr">
        <is>
          <t>B</t>
        </is>
      </c>
      <c r="I1536" t="inlineStr">
        <is>
          <t>Bajo</t>
        </is>
      </c>
      <c r="J1536" s="17" t="inlineStr">
        <is>
          <t>B-Bajo</t>
        </is>
      </c>
      <c r="K1536" t="inlineStr">
        <is>
          <t>EVALUAR DESCONTINUAR o subir precio agresivo</t>
        </is>
      </c>
    </row>
    <row r="1537">
      <c r="A1537" t="inlineStr">
        <is>
          <t>351100300991749</t>
        </is>
      </c>
      <c r="B1537" t="inlineStr">
        <is>
          <t>GRACIELA LAVATORIO BOWL CUADRADO BLANCO 5663 60000141</t>
        </is>
      </c>
      <c r="C1537" t="inlineStr">
        <is>
          <t>LOZA SANITARIA</t>
        </is>
      </c>
      <c r="D1537" s="22" t="n">
        <v>9</v>
      </c>
      <c r="E1537" s="19" t="n">
        <v>213725.68</v>
      </c>
      <c r="F1537" s="19" t="n">
        <v>70062.92</v>
      </c>
      <c r="G1537" s="20" t="n">
        <v>0.327817</v>
      </c>
      <c r="H1537" t="inlineStr">
        <is>
          <t>B</t>
        </is>
      </c>
      <c r="I1537" t="inlineStr">
        <is>
          <t>Medio</t>
        </is>
      </c>
      <c r="J1537" s="17" t="inlineStr">
        <is>
          <t>B-Medio</t>
        </is>
      </c>
      <c r="K1537" t="inlineStr">
        <is>
          <t>MANTENER</t>
        </is>
      </c>
    </row>
    <row r="1538">
      <c r="A1538" t="inlineStr">
        <is>
          <t>10120011</t>
        </is>
      </c>
      <c r="B1538" t="inlineStr">
        <is>
          <t>PLATINA 2 X 1/8</t>
        </is>
      </c>
      <c r="C1538" t="inlineStr">
        <is>
          <t>PLATINA HIERRO</t>
        </is>
      </c>
      <c r="D1538" s="22" t="n">
        <v>50</v>
      </c>
      <c r="E1538" s="19" t="n">
        <v>213494.12</v>
      </c>
      <c r="F1538" s="19" t="n">
        <v>49788.71</v>
      </c>
      <c r="G1538" s="20" t="n">
        <v>0.233209</v>
      </c>
      <c r="H1538" t="inlineStr">
        <is>
          <t>B</t>
        </is>
      </c>
      <c r="I1538" t="inlineStr">
        <is>
          <t>Bajo</t>
        </is>
      </c>
      <c r="J1538" s="17" t="inlineStr">
        <is>
          <t>B-Bajo</t>
        </is>
      </c>
      <c r="K1538" t="inlineStr">
        <is>
          <t>EVALUAR DESCONTINUAR o subir precio agresivo</t>
        </is>
      </c>
    </row>
    <row r="1539">
      <c r="A1539" t="inlineStr">
        <is>
          <t>9731</t>
        </is>
      </c>
      <c r="B1539" t="inlineStr">
        <is>
          <t>TORNILLO AVELLANADO ALAS ESTRIAS 11/2 PB</t>
        </is>
      </c>
      <c r="C1539" t="inlineStr">
        <is>
          <t>TORNILLERIA</t>
        </is>
      </c>
      <c r="D1539" s="22" t="n">
        <v>111</v>
      </c>
      <c r="E1539" s="19" t="n">
        <v>213441.8</v>
      </c>
      <c r="F1539" s="19" t="n">
        <v>102996.8</v>
      </c>
      <c r="G1539" s="20" t="n">
        <v>0.482552</v>
      </c>
      <c r="H1539" t="inlineStr">
        <is>
          <t>B</t>
        </is>
      </c>
      <c r="I1539" t="inlineStr">
        <is>
          <t>Alto</t>
        </is>
      </c>
      <c r="J1539" s="17" t="inlineStr">
        <is>
          <t>B-Alto</t>
        </is>
      </c>
      <c r="K1539" t="inlineStr">
        <is>
          <t>NICHO RENTABLE — empujar contenido / boletín</t>
        </is>
      </c>
    </row>
    <row r="1540">
      <c r="A1540" t="inlineStr">
        <is>
          <t>3290528</t>
        </is>
      </c>
      <c r="B1540" t="inlineStr">
        <is>
          <t>TABLILLA PVC MADERA T32 CANET PAQUETE 10 PIEZAS</t>
        </is>
      </c>
      <c r="C1540" t="inlineStr">
        <is>
          <t>TABLILLA PVC Y CORNISAS</t>
        </is>
      </c>
      <c r="D1540" s="22" t="n">
        <v>7.6</v>
      </c>
      <c r="E1540" s="19" t="n">
        <v>213325.16</v>
      </c>
      <c r="F1540" s="19" t="n">
        <v>8952.57</v>
      </c>
      <c r="G1540" s="20" t="n">
        <v>0.041967</v>
      </c>
      <c r="H1540" t="inlineStr">
        <is>
          <t>B</t>
        </is>
      </c>
      <c r="I1540" t="inlineStr">
        <is>
          <t>Bajo</t>
        </is>
      </c>
      <c r="J1540" s="17" t="inlineStr">
        <is>
          <t>B-Bajo</t>
        </is>
      </c>
      <c r="K1540" t="inlineStr">
        <is>
          <t>EVALUAR DESCONTINUAR o subir precio agresivo</t>
        </is>
      </c>
    </row>
    <row r="1541">
      <c r="A1541" t="inlineStr">
        <is>
          <t>351100300991163</t>
        </is>
      </c>
      <c r="B1541" t="inlineStr">
        <is>
          <t>LORENZETTI DUCHA ACQUA DUO ORO ROSA BLANCO</t>
        </is>
      </c>
      <c r="C1541" t="inlineStr">
        <is>
          <t>SIN CATEGORIA</t>
        </is>
      </c>
      <c r="D1541" s="22" t="n">
        <v>2</v>
      </c>
      <c r="E1541" s="19" t="n">
        <v>213245.66</v>
      </c>
      <c r="F1541" s="19" t="n">
        <v>46712.54</v>
      </c>
      <c r="G1541" s="20" t="n">
        <v>0.219055</v>
      </c>
      <c r="H1541" t="inlineStr">
        <is>
          <t>B</t>
        </is>
      </c>
      <c r="I1541" t="inlineStr">
        <is>
          <t>Bajo</t>
        </is>
      </c>
      <c r="J1541" s="17" t="inlineStr">
        <is>
          <t>B-Bajo</t>
        </is>
      </c>
      <c r="K1541" t="inlineStr">
        <is>
          <t>EVALUAR DESCONTINUAR o subir precio agresivo</t>
        </is>
      </c>
    </row>
    <row r="1542">
      <c r="A1542" t="inlineStr">
        <is>
          <t>351100300991982</t>
        </is>
      </c>
      <c r="B1542" t="inlineStr">
        <is>
          <t>$$ TOSCANA DESAGUE LAVATORIO NEGRO INOXIDABLE NEG STP05</t>
        </is>
      </c>
      <c r="C1542" t="inlineStr">
        <is>
          <t>SIN CATEGORIA</t>
        </is>
      </c>
      <c r="D1542" s="22" t="n">
        <v>46</v>
      </c>
      <c r="E1542" s="19" t="n">
        <v>213195.28</v>
      </c>
      <c r="F1542" s="19" t="n">
        <v>59504.28</v>
      </c>
      <c r="G1542" s="20" t="n">
        <v>0.279107</v>
      </c>
      <c r="H1542" t="inlineStr">
        <is>
          <t>B</t>
        </is>
      </c>
      <c r="I1542" t="inlineStr">
        <is>
          <t>Bajo</t>
        </is>
      </c>
      <c r="J1542" s="17" t="inlineStr">
        <is>
          <t>B-Bajo</t>
        </is>
      </c>
      <c r="K1542" t="inlineStr">
        <is>
          <t>EVALUAR DESCONTINUAR o subir precio agresivo</t>
        </is>
      </c>
    </row>
    <row r="1543">
      <c r="A1543" t="inlineStr">
        <is>
          <t>20140018</t>
        </is>
      </c>
      <c r="B1543" t="inlineStr">
        <is>
          <t>CERAMICA LAJA BEIGE ANTIDESLIZANTE 34X34 CAJA 2.15 M2</t>
        </is>
      </c>
      <c r="C1543" t="inlineStr">
        <is>
          <t>SIN CATEGORIA</t>
        </is>
      </c>
      <c r="D1543" s="22" t="n">
        <v>30</v>
      </c>
      <c r="E1543" s="19" t="n">
        <v>212992.71</v>
      </c>
      <c r="F1543" s="19" t="n">
        <v>56472.49</v>
      </c>
      <c r="G1543" s="20" t="n">
        <v>0.265138</v>
      </c>
      <c r="H1543" t="inlineStr">
        <is>
          <t>B</t>
        </is>
      </c>
      <c r="I1543" t="inlineStr">
        <is>
          <t>Bajo</t>
        </is>
      </c>
      <c r="J1543" s="17" t="inlineStr">
        <is>
          <t>B-Bajo</t>
        </is>
      </c>
      <c r="K1543" t="inlineStr">
        <is>
          <t>EVALUAR DESCONTINUAR o subir precio agresivo</t>
        </is>
      </c>
    </row>
    <row r="1544">
      <c r="A1544" t="inlineStr">
        <is>
          <t>7144</t>
        </is>
      </c>
      <c r="B1544" t="inlineStr">
        <is>
          <t>FELPA P/TECHO 9 X 3/8 FOAM PRO CALI PRE</t>
        </is>
      </c>
      <c r="C1544" t="inlineStr">
        <is>
          <t>PINTURAS Y SELLADORES</t>
        </is>
      </c>
      <c r="D1544" s="22" t="n">
        <v>85</v>
      </c>
      <c r="E1544" s="19" t="n">
        <v>212832.31</v>
      </c>
      <c r="F1544" s="19" t="n">
        <v>61875.26</v>
      </c>
      <c r="G1544" s="20" t="n">
        <v>0.290723</v>
      </c>
      <c r="H1544" t="inlineStr">
        <is>
          <t>B</t>
        </is>
      </c>
      <c r="I1544" t="inlineStr">
        <is>
          <t>Bajo</t>
        </is>
      </c>
      <c r="J1544" s="17" t="inlineStr">
        <is>
          <t>B-Bajo</t>
        </is>
      </c>
      <c r="K1544" t="inlineStr">
        <is>
          <t>EVALUAR DESCONTINUAR o subir precio agresivo</t>
        </is>
      </c>
    </row>
    <row r="1545">
      <c r="A1545" t="inlineStr">
        <is>
          <t>PINT-AN-0021</t>
        </is>
      </c>
      <c r="B1545" t="inlineStr">
        <is>
          <t>LANCO ANTICORROSIVO IND BLANCO GALON AC3434-4</t>
        </is>
      </c>
      <c r="C1545" t="inlineStr">
        <is>
          <t>ANTICORROSIVOS Y BASE ACEITE</t>
        </is>
      </c>
      <c r="D1545" s="22" t="n">
        <v>16</v>
      </c>
      <c r="E1545" s="19" t="n">
        <v>212807.05</v>
      </c>
      <c r="F1545" s="19" t="n">
        <v>68772.55</v>
      </c>
      <c r="G1545" s="20" t="n">
        <v>0.323169</v>
      </c>
      <c r="H1545" t="inlineStr">
        <is>
          <t>B</t>
        </is>
      </c>
      <c r="I1545" t="inlineStr">
        <is>
          <t>Medio</t>
        </is>
      </c>
      <c r="J1545" s="17" t="inlineStr">
        <is>
          <t>B-Medio</t>
        </is>
      </c>
      <c r="K1545" t="inlineStr">
        <is>
          <t>MANTENER</t>
        </is>
      </c>
    </row>
    <row r="1546">
      <c r="A1546" t="inlineStr">
        <is>
          <t>54992884</t>
        </is>
      </c>
      <c r="B1546" t="inlineStr">
        <is>
          <t>$$ LANCO ANTI. POLIURETANO GRIS CUBETA MM86-2</t>
        </is>
      </c>
      <c r="C1546" t="inlineStr">
        <is>
          <t>ANTICORROSIVOS Y BASE ACEITE</t>
        </is>
      </c>
      <c r="D1546" s="22" t="n">
        <v>3</v>
      </c>
      <c r="E1546" s="19" t="n">
        <v>212256.63</v>
      </c>
      <c r="F1546" s="19" t="n">
        <v>63897.63</v>
      </c>
      <c r="G1546" s="20" t="n">
        <v>0.30104</v>
      </c>
      <c r="H1546" t="inlineStr">
        <is>
          <t>B</t>
        </is>
      </c>
      <c r="I1546" t="inlineStr">
        <is>
          <t>Medio</t>
        </is>
      </c>
      <c r="J1546" s="17" t="inlineStr">
        <is>
          <t>B-Medio</t>
        </is>
      </c>
      <c r="K1546" t="inlineStr">
        <is>
          <t>MANTENER</t>
        </is>
      </c>
    </row>
    <row r="1547">
      <c r="A1547" t="inlineStr">
        <is>
          <t>351100300992853</t>
        </is>
      </c>
      <c r="B1547" t="inlineStr">
        <is>
          <t>LLAVE LAVATORIO PERCIVAL NT16202-7</t>
        </is>
      </c>
      <c r="C1547" t="inlineStr">
        <is>
          <t>IMPORTACION GRIFERIA</t>
        </is>
      </c>
      <c r="D1547" s="22" t="n">
        <v>11</v>
      </c>
      <c r="E1547" s="19" t="n">
        <v>212017.7</v>
      </c>
      <c r="F1547" s="19" t="n">
        <v>107871.53</v>
      </c>
      <c r="G1547" s="20" t="n">
        <v>0.508786</v>
      </c>
      <c r="H1547" t="inlineStr">
        <is>
          <t>B</t>
        </is>
      </c>
      <c r="I1547" t="inlineStr">
        <is>
          <t>Alto</t>
        </is>
      </c>
      <c r="J1547" s="17" t="inlineStr">
        <is>
          <t>B-Alto</t>
        </is>
      </c>
      <c r="K1547" t="inlineStr">
        <is>
          <t>NICHO RENTABLE — empujar contenido / boletín</t>
        </is>
      </c>
    </row>
    <row r="1548">
      <c r="A1548" t="inlineStr">
        <is>
          <t>943111</t>
        </is>
      </c>
      <c r="B1548" t="inlineStr">
        <is>
          <t>TOTAL CANDADO 50MM TLK32502</t>
        </is>
      </c>
      <c r="C1548" t="inlineStr">
        <is>
          <t>FERRETERIA GENERAL</t>
        </is>
      </c>
      <c r="D1548" s="22" t="n">
        <v>39</v>
      </c>
      <c r="E1548" s="19" t="n">
        <v>211963.24</v>
      </c>
      <c r="F1548" s="19" t="n">
        <v>63513.4</v>
      </c>
      <c r="G1548" s="20" t="n">
        <v>0.299643</v>
      </c>
      <c r="H1548" t="inlineStr">
        <is>
          <t>C</t>
        </is>
      </c>
      <c r="I1548" t="inlineStr">
        <is>
          <t>Bajo</t>
        </is>
      </c>
      <c r="J1548" s="17" t="inlineStr">
        <is>
          <t>C-Bajo</t>
        </is>
      </c>
      <c r="K1548" t="inlineStr">
        <is>
          <t>LIQUIDAR — ocupan espacio y capital</t>
        </is>
      </c>
    </row>
    <row r="1549">
      <c r="A1549" t="inlineStr">
        <is>
          <t>351100300992213</t>
        </is>
      </c>
      <c r="B1549" t="inlineStr">
        <is>
          <t>LLAVE DE CHORRO BRONCE MANGO ROJO AQP-102</t>
        </is>
      </c>
      <c r="C1549" t="inlineStr">
        <is>
          <t>IMPORTACION GRIFERIA</t>
        </is>
      </c>
      <c r="D1549" s="22" t="n">
        <v>82</v>
      </c>
      <c r="E1549" s="19" t="n">
        <v>211905.24</v>
      </c>
      <c r="F1549" s="19" t="n">
        <v>95569.94</v>
      </c>
      <c r="G1549" s="20" t="n">
        <v>0.451003</v>
      </c>
      <c r="H1549" t="inlineStr">
        <is>
          <t>C</t>
        </is>
      </c>
      <c r="I1549" t="inlineStr">
        <is>
          <t>Alto</t>
        </is>
      </c>
      <c r="J1549" s="17" t="inlineStr">
        <is>
          <t>C-Alto</t>
        </is>
      </c>
      <c r="K1549" t="inlineStr">
        <is>
          <t>PREMIUM — dejar quietos, son rentables aunque vendan poco</t>
        </is>
      </c>
    </row>
    <row r="1550">
      <c r="A1550" t="inlineStr">
        <is>
          <t>54908</t>
        </is>
      </c>
      <c r="B1550" t="inlineStr">
        <is>
          <t>PORCELANATO ALTO BRILLO ONZE BLUE 0.60X1.20 CAJA 2 PIEZAS 1.44M2</t>
        </is>
      </c>
      <c r="C1550" t="inlineStr">
        <is>
          <t>CERAMICAS, AZULEJOS, PORCELANATOS</t>
        </is>
      </c>
      <c r="D1550" s="22" t="n">
        <v>19</v>
      </c>
      <c r="E1550" s="19" t="n">
        <v>211725.65</v>
      </c>
      <c r="F1550" s="19" t="n">
        <v>57951.73</v>
      </c>
      <c r="G1550" s="20" t="n">
        <v>0.273711</v>
      </c>
      <c r="H1550" t="inlineStr">
        <is>
          <t>C</t>
        </is>
      </c>
      <c r="I1550" t="inlineStr">
        <is>
          <t>Bajo</t>
        </is>
      </c>
      <c r="J1550" s="17" t="inlineStr">
        <is>
          <t>C-Bajo</t>
        </is>
      </c>
      <c r="K1550" t="inlineStr">
        <is>
          <t>LIQUIDAR — ocupan espacio y capital</t>
        </is>
      </c>
    </row>
    <row r="1551">
      <c r="A1551" t="inlineStr">
        <is>
          <t>351100300992321</t>
        </is>
      </c>
      <c r="B1551" t="inlineStr">
        <is>
          <t xml:space="preserve">LAVATORIO TIPO BOWL NEGRO MARMOL GRIS FF-9039SAB </t>
        </is>
      </c>
      <c r="C1551" t="inlineStr">
        <is>
          <t>IMPORTACION LOZA</t>
        </is>
      </c>
      <c r="D1551" s="22" t="n">
        <v>6</v>
      </c>
      <c r="E1551" s="19" t="n">
        <v>211598.23</v>
      </c>
      <c r="F1551" s="19" t="n">
        <v>126996.92</v>
      </c>
      <c r="G1551" s="20" t="n">
        <v>0.60018</v>
      </c>
      <c r="H1551" t="inlineStr">
        <is>
          <t>C</t>
        </is>
      </c>
      <c r="I1551" t="inlineStr">
        <is>
          <t>Alto</t>
        </is>
      </c>
      <c r="J1551" s="17" t="inlineStr">
        <is>
          <t>C-Alto</t>
        </is>
      </c>
      <c r="K1551" t="inlineStr">
        <is>
          <t>PREMIUM — dejar quietos, son rentables aunque vendan poco</t>
        </is>
      </c>
    </row>
    <row r="1552">
      <c r="A1552" t="inlineStr">
        <is>
          <t>25894</t>
        </is>
      </c>
      <c r="B1552" t="inlineStr">
        <is>
          <t>TOTAL BROCHA PLASTICO 3 THT846036</t>
        </is>
      </c>
      <c r="C1552" t="inlineStr">
        <is>
          <t>FERRETERIA GENERAL</t>
        </is>
      </c>
      <c r="D1552" s="22" t="n">
        <v>146</v>
      </c>
      <c r="E1552" s="19" t="n">
        <v>211436.31</v>
      </c>
      <c r="F1552" s="19" t="n">
        <v>108338.19</v>
      </c>
      <c r="G1552" s="20" t="n">
        <v>0.512392</v>
      </c>
      <c r="H1552" t="inlineStr">
        <is>
          <t>C</t>
        </is>
      </c>
      <c r="I1552" t="inlineStr">
        <is>
          <t>Alto</t>
        </is>
      </c>
      <c r="J1552" s="17" t="inlineStr">
        <is>
          <t>C-Alto</t>
        </is>
      </c>
      <c r="K1552" t="inlineStr">
        <is>
          <t>PREMIUM — dejar quietos, son rentables aunque vendan poco</t>
        </is>
      </c>
    </row>
    <row r="1553">
      <c r="A1553" t="inlineStr">
        <is>
          <t>351100300992416</t>
        </is>
      </c>
      <c r="B1553" t="inlineStr">
        <is>
          <t>FANG CACHERA LAVATORIO DORADA FF-6105G</t>
        </is>
      </c>
      <c r="C1553" t="inlineStr">
        <is>
          <t>IMPORTACION GRIFERIA</t>
        </is>
      </c>
      <c r="D1553" s="22" t="n">
        <v>8</v>
      </c>
      <c r="E1553" s="19" t="n">
        <v>211133.78</v>
      </c>
      <c r="F1553" s="19" t="n">
        <v>105036.4</v>
      </c>
      <c r="G1553" s="20" t="n">
        <v>0.497487</v>
      </c>
      <c r="H1553" t="inlineStr">
        <is>
          <t>C</t>
        </is>
      </c>
      <c r="I1553" t="inlineStr">
        <is>
          <t>Alto</t>
        </is>
      </c>
      <c r="J1553" s="17" t="inlineStr">
        <is>
          <t>C-Alto</t>
        </is>
      </c>
      <c r="K1553" t="inlineStr">
        <is>
          <t>PREMIUM — dejar quietos, son rentables aunque vendan poco</t>
        </is>
      </c>
    </row>
    <row r="1554">
      <c r="A1554" t="inlineStr">
        <is>
          <t>56300992841</t>
        </is>
      </c>
      <c r="B1554" t="inlineStr">
        <is>
          <t>LLAVE LAVATORIO ALTA TIPO BOWL CROMO AGUA FRIA Y AGUA CALIENTE HTK-M-11C</t>
        </is>
      </c>
      <c r="C1554" t="inlineStr">
        <is>
          <t>IMPORTACION GRIFERIA</t>
        </is>
      </c>
      <c r="D1554" s="22" t="n">
        <v>16</v>
      </c>
      <c r="E1554" s="19" t="n">
        <v>210132.74</v>
      </c>
      <c r="F1554" s="19" t="n">
        <v>137840.78</v>
      </c>
      <c r="G1554" s="20" t="n">
        <v>0.6559699999999999</v>
      </c>
      <c r="H1554" t="inlineStr">
        <is>
          <t>C</t>
        </is>
      </c>
      <c r="I1554" t="inlineStr">
        <is>
          <t>Alto</t>
        </is>
      </c>
      <c r="J1554" s="17" t="inlineStr">
        <is>
          <t>C-Alto</t>
        </is>
      </c>
      <c r="K1554" t="inlineStr">
        <is>
          <t>PREMIUM — dejar quietos, son rentables aunque vendan poco</t>
        </is>
      </c>
    </row>
    <row r="1555">
      <c r="A1555" t="inlineStr">
        <is>
          <t>10150</t>
        </is>
      </c>
      <c r="B1555" t="inlineStr">
        <is>
          <t>CACHERA BAÑO LAINZ 801PF2LC PRICE PFISTER</t>
        </is>
      </c>
      <c r="C1555" t="inlineStr">
        <is>
          <t>GRIFERIA - ACC. BAÑO Y COCINA</t>
        </is>
      </c>
      <c r="D1555" s="22" t="n">
        <v>3</v>
      </c>
      <c r="E1555" s="19" t="n">
        <v>210127.2</v>
      </c>
      <c r="F1555" s="19" t="n">
        <v>46675.2</v>
      </c>
      <c r="G1555" s="20" t="n">
        <v>0.222128</v>
      </c>
      <c r="H1555" t="inlineStr">
        <is>
          <t>C</t>
        </is>
      </c>
      <c r="I1555" t="inlineStr">
        <is>
          <t>Bajo</t>
        </is>
      </c>
      <c r="J1555" s="17" t="inlineStr">
        <is>
          <t>C-Bajo</t>
        </is>
      </c>
      <c r="K1555" t="inlineStr">
        <is>
          <t>LIQUIDAR — ocupan espacio y capital</t>
        </is>
      </c>
    </row>
    <row r="1556">
      <c r="A1556" t="inlineStr">
        <is>
          <t>351100300992200</t>
        </is>
      </c>
      <c r="B1556" t="inlineStr">
        <is>
          <t>LAVATORIO TIPO BOWL TERRAZO CAFE FF-9047 45CM X 33CM X 14CM</t>
        </is>
      </c>
      <c r="C1556" t="inlineStr">
        <is>
          <t>IMPORTACION LOZA</t>
        </is>
      </c>
      <c r="D1556" s="22" t="n">
        <v>7</v>
      </c>
      <c r="E1556" s="19" t="n">
        <v>210017.7</v>
      </c>
      <c r="F1556" s="19" t="n">
        <v>86242.50999999999</v>
      </c>
      <c r="G1556" s="20" t="n">
        <v>0.410644</v>
      </c>
      <c r="H1556" t="inlineStr">
        <is>
          <t>C</t>
        </is>
      </c>
      <c r="I1556" t="inlineStr">
        <is>
          <t>Medio</t>
        </is>
      </c>
      <c r="J1556" s="17" t="inlineStr">
        <is>
          <t>C-Medio</t>
        </is>
      </c>
      <c r="K1556" t="inlineStr">
        <is>
          <t>CANDIDATO A DESCONTINUAR</t>
        </is>
      </c>
    </row>
    <row r="1557">
      <c r="A1557" t="inlineStr">
        <is>
          <t>10200013</t>
        </is>
      </c>
      <c r="B1557" t="inlineStr">
        <is>
          <t>TUBO REDONDO P/MALLA  2  1.50MM GALVANIZADO</t>
        </is>
      </c>
      <c r="C1557" t="inlineStr">
        <is>
          <t>SIN CATEGORIA</t>
        </is>
      </c>
      <c r="D1557" s="22" t="n">
        <v>25</v>
      </c>
      <c r="E1557" s="19" t="n">
        <v>209850.75</v>
      </c>
      <c r="F1557" s="19" t="n">
        <v>35700.75</v>
      </c>
      <c r="G1557" s="20" t="n">
        <v>0.170124</v>
      </c>
      <c r="H1557" t="inlineStr">
        <is>
          <t>C</t>
        </is>
      </c>
      <c r="I1557" t="inlineStr">
        <is>
          <t>Bajo</t>
        </is>
      </c>
      <c r="J1557" s="17" t="inlineStr">
        <is>
          <t>C-Bajo</t>
        </is>
      </c>
      <c r="K1557" t="inlineStr">
        <is>
          <t>LIQUIDAR — ocupan espacio y capital</t>
        </is>
      </c>
    </row>
    <row r="1558">
      <c r="A1558" t="inlineStr">
        <is>
          <t>450992908</t>
        </is>
      </c>
      <c r="B1558" t="inlineStr">
        <is>
          <t>MUEBLE BAÑO PG0062 CLARO CON ESPEJO LED AQUABELLA 28CM LARGO X 26CM ANCHO NO INCLUYE GRIFERIA</t>
        </is>
      </c>
      <c r="C1558" t="inlineStr">
        <is>
          <t>LOZA SANITARIA</t>
        </is>
      </c>
      <c r="D1558" s="22" t="n">
        <v>3</v>
      </c>
      <c r="E1558" s="19" t="n">
        <v>208846.95</v>
      </c>
      <c r="F1558" s="19" t="n">
        <v>64464.45</v>
      </c>
      <c r="G1558" s="20" t="n">
        <v>0.308668</v>
      </c>
      <c r="H1558" t="inlineStr">
        <is>
          <t>C</t>
        </is>
      </c>
      <c r="I1558" t="inlineStr">
        <is>
          <t>Medio</t>
        </is>
      </c>
      <c r="J1558" s="17" t="inlineStr">
        <is>
          <t>C-Medio</t>
        </is>
      </c>
      <c r="K1558" t="inlineStr">
        <is>
          <t>CANDIDATO A DESCONTINUAR</t>
        </is>
      </c>
    </row>
    <row r="1559">
      <c r="A1559" t="inlineStr">
        <is>
          <t>PINT-PA-0040</t>
        </is>
      </c>
      <c r="B1559" t="inlineStr">
        <is>
          <t>LANCO SUPER COAT SATIN ACCENT 1/4 SC3734-5</t>
        </is>
      </c>
      <c r="C1559" t="inlineStr">
        <is>
          <t>PINTURA ACRILICA</t>
        </is>
      </c>
      <c r="D1559" s="22" t="n">
        <v>41</v>
      </c>
      <c r="E1559" s="19" t="n">
        <v>208785.41</v>
      </c>
      <c r="F1559" s="19" t="n">
        <v>124389.41</v>
      </c>
      <c r="G1559" s="20" t="n">
        <v>0.595776</v>
      </c>
      <c r="H1559" t="inlineStr">
        <is>
          <t>C</t>
        </is>
      </c>
      <c r="I1559" t="inlineStr">
        <is>
          <t>Alto</t>
        </is>
      </c>
      <c r="J1559" s="17" t="inlineStr">
        <is>
          <t>C-Alto</t>
        </is>
      </c>
      <c r="K1559" t="inlineStr">
        <is>
          <t>PREMIUM — dejar quietos, son rentables aunque vendan poco</t>
        </is>
      </c>
    </row>
    <row r="1560">
      <c r="A1560" t="inlineStr">
        <is>
          <t>30477</t>
        </is>
      </c>
      <c r="B1560" t="inlineStr">
        <is>
          <t>CAJA OCTAGONAL EMT PESADA*****</t>
        </is>
      </c>
      <c r="C1560" t="inlineStr">
        <is>
          <t>ACCESORIOS ELECTRICOS Y CABLES</t>
        </is>
      </c>
      <c r="D1560" s="22" t="n">
        <v>271</v>
      </c>
      <c r="E1560" s="19" t="n">
        <v>208228.95</v>
      </c>
      <c r="F1560" s="19" t="n">
        <v>67282.72</v>
      </c>
      <c r="G1560" s="20" t="n">
        <v>0.323119</v>
      </c>
      <c r="H1560" t="inlineStr">
        <is>
          <t>C</t>
        </is>
      </c>
      <c r="I1560" t="inlineStr">
        <is>
          <t>Medio</t>
        </is>
      </c>
      <c r="J1560" s="17" t="inlineStr">
        <is>
          <t>C-Medio</t>
        </is>
      </c>
      <c r="K1560" t="inlineStr">
        <is>
          <t>CANDIDATO A DESCONTINUAR</t>
        </is>
      </c>
    </row>
    <row r="1561">
      <c r="A1561" t="inlineStr">
        <is>
          <t>351100300991945</t>
        </is>
      </c>
      <c r="B1561" t="inlineStr">
        <is>
          <t>TOTAL CUTTER P/CARTON PESADO - ALUMINIO TG5121806</t>
        </is>
      </c>
      <c r="C1561" t="inlineStr">
        <is>
          <t>FERRETERIA GENERAL</t>
        </is>
      </c>
      <c r="D1561" s="22" t="n">
        <v>67</v>
      </c>
      <c r="E1561" s="19" t="n">
        <v>208191.84</v>
      </c>
      <c r="F1561" s="19" t="n">
        <v>64141.73</v>
      </c>
      <c r="G1561" s="20" t="n">
        <v>0.30809</v>
      </c>
      <c r="H1561" t="inlineStr">
        <is>
          <t>C</t>
        </is>
      </c>
      <c r="I1561" t="inlineStr">
        <is>
          <t>Medio</t>
        </is>
      </c>
      <c r="J1561" s="17" t="inlineStr">
        <is>
          <t>C-Medio</t>
        </is>
      </c>
      <c r="K1561" t="inlineStr">
        <is>
          <t>CANDIDATO A DESCONTINUAR</t>
        </is>
      </c>
    </row>
    <row r="1562">
      <c r="A1562" t="inlineStr">
        <is>
          <t>990950</t>
        </is>
      </c>
      <c r="B1562" t="inlineStr">
        <is>
          <t>INTACO MAXI SEAL 25KG GRIS</t>
        </is>
      </c>
      <c r="C1562" t="inlineStr">
        <is>
          <t>MORTEROS, CEMENTOS</t>
        </is>
      </c>
      <c r="D1562" s="22" t="n">
        <v>5</v>
      </c>
      <c r="E1562" s="19" t="n">
        <v>208000</v>
      </c>
      <c r="F1562" s="19" t="n">
        <v>48000</v>
      </c>
      <c r="G1562" s="20" t="n">
        <v>0.230769</v>
      </c>
      <c r="H1562" t="inlineStr">
        <is>
          <t>C</t>
        </is>
      </c>
      <c r="I1562" t="inlineStr">
        <is>
          <t>Bajo</t>
        </is>
      </c>
      <c r="J1562" s="17" t="inlineStr">
        <is>
          <t>C-Bajo</t>
        </is>
      </c>
      <c r="K1562" t="inlineStr">
        <is>
          <t>LIQUIDAR — ocupan espacio y capital</t>
        </is>
      </c>
    </row>
    <row r="1563">
      <c r="A1563" t="inlineStr">
        <is>
          <t>351100300991997</t>
        </is>
      </c>
      <c r="B1563" t="inlineStr">
        <is>
          <t>ESQUINERO TEXTURIZADO GRIS DE004 PANEL ACANALADO 1X1 2.90M WALL PANEL</t>
        </is>
      </c>
      <c r="C1563" t="inlineStr">
        <is>
          <t>PANEL ACANALADO INTERIOR</t>
        </is>
      </c>
      <c r="D1563" s="22" t="n">
        <v>63</v>
      </c>
      <c r="E1563" s="19" t="n">
        <v>207998.23</v>
      </c>
      <c r="F1563" s="19" t="n">
        <v>175562.98</v>
      </c>
      <c r="G1563" s="20" t="n">
        <v>0.84406</v>
      </c>
      <c r="H1563" t="inlineStr">
        <is>
          <t>C</t>
        </is>
      </c>
      <c r="I1563" t="inlineStr">
        <is>
          <t>Alto</t>
        </is>
      </c>
      <c r="J1563" s="17" t="inlineStr">
        <is>
          <t>C-Alto</t>
        </is>
      </c>
      <c r="K1563" t="inlineStr">
        <is>
          <t>PREMIUM — dejar quietos, son rentables aunque vendan poco</t>
        </is>
      </c>
    </row>
    <row r="1564">
      <c r="A1564" t="inlineStr">
        <is>
          <t>6992871</t>
        </is>
      </c>
      <c r="B1564" t="inlineStr">
        <is>
          <t>ESQUINERO DE REMATE WPC EXTERIOR VANCOUVER EBONY 8-50A 2X2 2.90M</t>
        </is>
      </c>
      <c r="C1564" t="inlineStr">
        <is>
          <t>IMPORTACION PANEL ACANALADO EXTERIOR WPC</t>
        </is>
      </c>
      <c r="D1564" s="22" t="n">
        <v>43</v>
      </c>
      <c r="E1564" s="19" t="n">
        <v>207247.79</v>
      </c>
      <c r="F1564" s="19" t="n">
        <v>132989.15</v>
      </c>
      <c r="G1564" s="20" t="n">
        <v>0.641692</v>
      </c>
      <c r="H1564" t="inlineStr">
        <is>
          <t>C</t>
        </is>
      </c>
      <c r="I1564" t="inlineStr">
        <is>
          <t>Alto</t>
        </is>
      </c>
      <c r="J1564" s="17" t="inlineStr">
        <is>
          <t>C-Alto</t>
        </is>
      </c>
      <c r="K1564" t="inlineStr">
        <is>
          <t>PREMIUM — dejar quietos, son rentables aunque vendan poco</t>
        </is>
      </c>
    </row>
    <row r="1565">
      <c r="A1565" t="inlineStr">
        <is>
          <t>72960</t>
        </is>
      </c>
      <c r="B1565" t="inlineStr">
        <is>
          <t>TOTAL DISCO DIAMANTADO 9 SEGMENTADO  TAC21123012</t>
        </is>
      </c>
      <c r="C1565" t="inlineStr">
        <is>
          <t>FERRETERIA GENERAL</t>
        </is>
      </c>
      <c r="D1565" s="22" t="n">
        <v>35</v>
      </c>
      <c r="E1565" s="19" t="n">
        <v>207102.04</v>
      </c>
      <c r="F1565" s="19" t="n">
        <v>69193.99000000001</v>
      </c>
      <c r="G1565" s="20" t="n">
        <v>0.334106</v>
      </c>
      <c r="H1565" t="inlineStr">
        <is>
          <t>C</t>
        </is>
      </c>
      <c r="I1565" t="inlineStr">
        <is>
          <t>Medio</t>
        </is>
      </c>
      <c r="J1565" s="17" t="inlineStr">
        <is>
          <t>C-Medio</t>
        </is>
      </c>
      <c r="K1565" t="inlineStr">
        <is>
          <t>CANDIDATO A DESCONTINUAR</t>
        </is>
      </c>
    </row>
    <row r="1566">
      <c r="A1566" t="inlineStr">
        <is>
          <t>351100300991984</t>
        </is>
      </c>
      <c r="B1566" t="inlineStr">
        <is>
          <t>VESLEE SPRAY TAPAGOTERAS NEGRO 500ML VSL-56 BLACK</t>
        </is>
      </c>
      <c r="C1566" t="inlineStr">
        <is>
          <t>PINTURAS Y SELLADORES</t>
        </is>
      </c>
      <c r="D1566" s="22" t="n">
        <v>82</v>
      </c>
      <c r="E1566" s="19" t="n">
        <v>206658.48</v>
      </c>
      <c r="F1566" s="19" t="n">
        <v>110153.73</v>
      </c>
      <c r="G1566" s="20" t="n">
        <v>0.533023</v>
      </c>
      <c r="H1566" t="inlineStr">
        <is>
          <t>C</t>
        </is>
      </c>
      <c r="I1566" t="inlineStr">
        <is>
          <t>Alto</t>
        </is>
      </c>
      <c r="J1566" s="17" t="inlineStr">
        <is>
          <t>C-Alto</t>
        </is>
      </c>
      <c r="K1566" t="inlineStr">
        <is>
          <t>PREMIUM — dejar quietos, son rentables aunque vendan poco</t>
        </is>
      </c>
    </row>
    <row r="1567">
      <c r="A1567" t="inlineStr">
        <is>
          <t>351100300991543</t>
        </is>
      </c>
      <c r="B1567" t="inlineStr">
        <is>
          <t>WADFOW MASCARA SOLDAR ELECTRONICA WWH2501</t>
        </is>
      </c>
      <c r="C1567" t="inlineStr">
        <is>
          <t>HERRAMIENTA ELECTRICA</t>
        </is>
      </c>
      <c r="D1567" s="22" t="n">
        <v>23</v>
      </c>
      <c r="E1567" s="19" t="n">
        <v>206181.98</v>
      </c>
      <c r="F1567" s="19" t="n">
        <v>66994.69</v>
      </c>
      <c r="G1567" s="20" t="n">
        <v>0.32493</v>
      </c>
      <c r="H1567" t="inlineStr">
        <is>
          <t>C</t>
        </is>
      </c>
      <c r="I1567" t="inlineStr">
        <is>
          <t>Medio</t>
        </is>
      </c>
      <c r="J1567" s="17" t="inlineStr">
        <is>
          <t>C-Medio</t>
        </is>
      </c>
      <c r="K1567" t="inlineStr">
        <is>
          <t>CANDIDATO A DESCONTINUAR</t>
        </is>
      </c>
    </row>
    <row r="1568">
      <c r="A1568" t="inlineStr">
        <is>
          <t>73788</t>
        </is>
      </c>
      <c r="B1568" t="inlineStr">
        <is>
          <t>TOTAL JUEGO CUBOS 1/4 45PCS THT141462</t>
        </is>
      </c>
      <c r="C1568" t="inlineStr">
        <is>
          <t>FERRETERIA GENERAL</t>
        </is>
      </c>
      <c r="D1568" s="22" t="n">
        <v>13</v>
      </c>
      <c r="E1568" s="19" t="n">
        <v>205815.8</v>
      </c>
      <c r="F1568" s="19" t="n">
        <v>58571.3</v>
      </c>
      <c r="G1568" s="20" t="n">
        <v>0.284581</v>
      </c>
      <c r="H1568" t="inlineStr">
        <is>
          <t>C</t>
        </is>
      </c>
      <c r="I1568" t="inlineStr">
        <is>
          <t>Bajo</t>
        </is>
      </c>
      <c r="J1568" s="17" t="inlineStr">
        <is>
          <t>C-Bajo</t>
        </is>
      </c>
      <c r="K1568" t="inlineStr">
        <is>
          <t>LIQUIDAR — ocupan espacio y capital</t>
        </is>
      </c>
    </row>
    <row r="1569">
      <c r="A1569" t="inlineStr">
        <is>
          <t>60100024</t>
        </is>
      </c>
      <c r="B1569" t="inlineStr">
        <is>
          <t>LAMPARA LED REDON. EMPOT. 300LM 6W 100-240V WELLMAX 2100320</t>
        </is>
      </c>
      <c r="C1569" t="inlineStr">
        <is>
          <t>BOMBILLOS Y LAMPARAS</t>
        </is>
      </c>
      <c r="D1569" s="22" t="n">
        <v>85</v>
      </c>
      <c r="E1569" s="19" t="n">
        <v>205384.44</v>
      </c>
      <c r="F1569" s="19" t="n">
        <v>122125.44</v>
      </c>
      <c r="G1569" s="20" t="n">
        <v>0.594619</v>
      </c>
      <c r="H1569" t="inlineStr">
        <is>
          <t>C</t>
        </is>
      </c>
      <c r="I1569" t="inlineStr">
        <is>
          <t>Alto</t>
        </is>
      </c>
      <c r="J1569" s="17" t="inlineStr">
        <is>
          <t>C-Alto</t>
        </is>
      </c>
      <c r="K1569" t="inlineStr">
        <is>
          <t>PREMIUM — dejar quietos, son rentables aunque vendan poco</t>
        </is>
      </c>
    </row>
    <row r="1570">
      <c r="A1570" t="inlineStr">
        <is>
          <t>351100300992346</t>
        </is>
      </c>
      <c r="B1570" t="inlineStr">
        <is>
          <t>SET DE ACCESORIOS DOBLE DESCARGA AQP-23434</t>
        </is>
      </c>
      <c r="C1570" t="inlineStr">
        <is>
          <t>IMPORTACION GRIFERIA</t>
        </is>
      </c>
      <c r="D1570" s="22" t="n">
        <v>31</v>
      </c>
      <c r="E1570" s="19" t="n">
        <v>205221.24</v>
      </c>
      <c r="F1570" s="19" t="n">
        <v>139972.58</v>
      </c>
      <c r="G1570" s="20" t="n">
        <v>0.6820569999999999</v>
      </c>
      <c r="H1570" t="inlineStr">
        <is>
          <t>C</t>
        </is>
      </c>
      <c r="I1570" t="inlineStr">
        <is>
          <t>Alto</t>
        </is>
      </c>
      <c r="J1570" s="17" t="inlineStr">
        <is>
          <t>C-Alto</t>
        </is>
      </c>
      <c r="K1570" t="inlineStr">
        <is>
          <t>PREMIUM — dejar quietos, son rentables aunque vendan poco</t>
        </is>
      </c>
    </row>
    <row r="1571">
      <c r="A1571" t="inlineStr">
        <is>
          <t>322990591</t>
        </is>
      </c>
      <c r="B1571" t="inlineStr">
        <is>
          <t>TOTAL HERRAMIENTA MULTIPLE 20V SIN BATERIA TMLI2022 MULTIFUNCIONAL</t>
        </is>
      </c>
      <c r="C1571" t="inlineStr">
        <is>
          <t>HERRAMIENTA ELECTRICA</t>
        </is>
      </c>
      <c r="D1571" s="22" t="n">
        <v>11</v>
      </c>
      <c r="E1571" s="19" t="n">
        <v>205081.05</v>
      </c>
      <c r="F1571" s="19" t="n">
        <v>58143.66</v>
      </c>
      <c r="G1571" s="20" t="n">
        <v>0.283516</v>
      </c>
      <c r="H1571" t="inlineStr">
        <is>
          <t>C</t>
        </is>
      </c>
      <c r="I1571" t="inlineStr">
        <is>
          <t>Bajo</t>
        </is>
      </c>
      <c r="J1571" s="17" t="inlineStr">
        <is>
          <t>C-Bajo</t>
        </is>
      </c>
      <c r="K1571" t="inlineStr">
        <is>
          <t>LIQUIDAR — ocupan espacio y capital</t>
        </is>
      </c>
    </row>
    <row r="1572">
      <c r="A1572" t="inlineStr">
        <is>
          <t>PINT-PA-0096</t>
        </is>
      </c>
      <c r="B1572" t="inlineStr">
        <is>
          <t>SUPRA SATIN DEEP GALON VA3683-4</t>
        </is>
      </c>
      <c r="C1572" t="inlineStr">
        <is>
          <t>PINTURA ACRILICA</t>
        </is>
      </c>
      <c r="D1572" s="22" t="n">
        <v>17</v>
      </c>
      <c r="E1572" s="19" t="n">
        <v>204292.04</v>
      </c>
      <c r="F1572" s="19" t="n">
        <v>106962.64</v>
      </c>
      <c r="G1572" s="20" t="n">
        <v>0.523577</v>
      </c>
      <c r="H1572" t="inlineStr">
        <is>
          <t>C</t>
        </is>
      </c>
      <c r="I1572" t="inlineStr">
        <is>
          <t>Alto</t>
        </is>
      </c>
      <c r="J1572" s="17" t="inlineStr">
        <is>
          <t>C-Alto</t>
        </is>
      </c>
      <c r="K1572" t="inlineStr">
        <is>
          <t>PREMIUM — dejar quietos, son rentables aunque vendan poco</t>
        </is>
      </c>
    </row>
    <row r="1573">
      <c r="A1573" t="inlineStr">
        <is>
          <t>351100300992444</t>
        </is>
      </c>
      <c r="B1573" t="inlineStr">
        <is>
          <t>LLAVE LAVATORIO MANIJA PALETA AQP-007</t>
        </is>
      </c>
      <c r="C1573" t="inlineStr">
        <is>
          <t>IMPORTACION GRIFERIA</t>
        </is>
      </c>
      <c r="D1573" s="22" t="n">
        <v>42</v>
      </c>
      <c r="E1573" s="19" t="n">
        <v>203393.81</v>
      </c>
      <c r="F1573" s="19" t="n">
        <v>140292.69</v>
      </c>
      <c r="G1573" s="20" t="n">
        <v>0.689759</v>
      </c>
      <c r="H1573" t="inlineStr">
        <is>
          <t>C</t>
        </is>
      </c>
      <c r="I1573" t="inlineStr">
        <is>
          <t>Alto</t>
        </is>
      </c>
      <c r="J1573" s="17" t="inlineStr">
        <is>
          <t>C-Alto</t>
        </is>
      </c>
      <c r="K1573" t="inlineStr">
        <is>
          <t>PREMIUM — dejar quietos, son rentables aunque vendan poco</t>
        </is>
      </c>
    </row>
    <row r="1574">
      <c r="A1574" t="inlineStr">
        <is>
          <t>PINT-IM-0026</t>
        </is>
      </c>
      <c r="B1574" t="inlineStr">
        <is>
          <t>LANCO SEAL COAT PASTEL SATIN CUBETA SC3494-2</t>
        </is>
      </c>
      <c r="C1574" t="inlineStr">
        <is>
          <t>IMPERMEABILIZANTES</t>
        </is>
      </c>
      <c r="D1574" s="22" t="n">
        <v>3</v>
      </c>
      <c r="E1574" s="19" t="n">
        <v>202964.6</v>
      </c>
      <c r="F1574" s="19" t="n">
        <v>68105.60000000001</v>
      </c>
      <c r="G1574" s="20" t="n">
        <v>0.335554</v>
      </c>
      <c r="H1574" t="inlineStr">
        <is>
          <t>C</t>
        </is>
      </c>
      <c r="I1574" t="inlineStr">
        <is>
          <t>Medio</t>
        </is>
      </c>
      <c r="J1574" s="17" t="inlineStr">
        <is>
          <t>C-Medio</t>
        </is>
      </c>
      <c r="K1574" t="inlineStr">
        <is>
          <t>CANDIDATO A DESCONTINUAR</t>
        </is>
      </c>
    </row>
    <row r="1575">
      <c r="A1575" t="inlineStr">
        <is>
          <t>72049</t>
        </is>
      </c>
      <c r="B1575" t="inlineStr">
        <is>
          <t>FREGADERO ACERO INOX IZQ 1 BAT  PARCHE/MUEBLE</t>
        </is>
      </c>
      <c r="C1575" t="inlineStr">
        <is>
          <t>GRIFERIA - ACC. BAÑO Y COCINA</t>
        </is>
      </c>
      <c r="D1575" s="22" t="n">
        <v>14</v>
      </c>
      <c r="E1575" s="19" t="n">
        <v>202206.47</v>
      </c>
      <c r="F1575" s="19" t="n">
        <v>57154.24</v>
      </c>
      <c r="G1575" s="20" t="n">
        <v>0.282653</v>
      </c>
      <c r="H1575" t="inlineStr">
        <is>
          <t>C</t>
        </is>
      </c>
      <c r="I1575" t="inlineStr">
        <is>
          <t>Bajo</t>
        </is>
      </c>
      <c r="J1575" s="17" t="inlineStr">
        <is>
          <t>C-Bajo</t>
        </is>
      </c>
      <c r="K1575" t="inlineStr">
        <is>
          <t>LIQUIDAR — ocupan espacio y capital</t>
        </is>
      </c>
    </row>
    <row r="1576">
      <c r="A1576" t="inlineStr">
        <is>
          <t>351100300992354</t>
        </is>
      </c>
      <c r="B1576" t="inlineStr">
        <is>
          <t>CACHERA FREGADERO MONOCOMANDO EXPUESTA CROMADA ULTRA LUJOSA AQP-21749</t>
        </is>
      </c>
      <c r="C1576" t="inlineStr">
        <is>
          <t>IMPORTACION GRIFERIA</t>
        </is>
      </c>
      <c r="D1576" s="22" t="n">
        <v>5</v>
      </c>
      <c r="E1576" s="19" t="n">
        <v>202060.36</v>
      </c>
      <c r="F1576" s="19" t="n">
        <v>96820.59</v>
      </c>
      <c r="G1576" s="20" t="n">
        <v>0.479167</v>
      </c>
      <c r="H1576" t="inlineStr">
        <is>
          <t>C</t>
        </is>
      </c>
      <c r="I1576" t="inlineStr">
        <is>
          <t>Alto</t>
        </is>
      </c>
      <c r="J1576" s="17" t="inlineStr">
        <is>
          <t>C-Alto</t>
        </is>
      </c>
      <c r="K1576" t="inlineStr">
        <is>
          <t>PREMIUM — dejar quietos, son rentables aunque vendan poco</t>
        </is>
      </c>
    </row>
    <row r="1577">
      <c r="A1577" t="inlineStr">
        <is>
          <t>351100300992090</t>
        </is>
      </c>
      <c r="B1577" t="inlineStr">
        <is>
          <t>WADFOW COMBO 2 PCS TALADRO + PISTOLA IMPACTO 20V UWCK2017</t>
        </is>
      </c>
      <c r="C1577" t="inlineStr">
        <is>
          <t>SIN CATEGORIA</t>
        </is>
      </c>
      <c r="D1577" s="22" t="n">
        <v>4</v>
      </c>
      <c r="E1577" s="19" t="n">
        <v>202021.46</v>
      </c>
      <c r="F1577" s="19" t="n">
        <v>41686.97</v>
      </c>
      <c r="G1577" s="20" t="n">
        <v>0.206349</v>
      </c>
      <c r="H1577" t="inlineStr">
        <is>
          <t>C</t>
        </is>
      </c>
      <c r="I1577" t="inlineStr">
        <is>
          <t>Bajo</t>
        </is>
      </c>
      <c r="J1577" s="17" t="inlineStr">
        <is>
          <t>C-Bajo</t>
        </is>
      </c>
      <c r="K1577" t="inlineStr">
        <is>
          <t>LIQUIDAR — ocupan espacio y capital</t>
        </is>
      </c>
    </row>
    <row r="1578">
      <c r="A1578" t="inlineStr">
        <is>
          <t>71415</t>
        </is>
      </c>
      <c r="B1578" t="inlineStr">
        <is>
          <t>EXTRACTOR BANO 50 CFM BPT12-12D 22CMX22CM</t>
        </is>
      </c>
      <c r="C1578" t="inlineStr">
        <is>
          <t>FERRETERIA GENERAL</t>
        </is>
      </c>
      <c r="D1578" s="22" t="n">
        <v>12</v>
      </c>
      <c r="E1578" s="19" t="n">
        <v>201560.75</v>
      </c>
      <c r="F1578" s="19" t="n">
        <v>56256.83</v>
      </c>
      <c r="G1578" s="20" t="n">
        <v>0.279106</v>
      </c>
      <c r="H1578" t="inlineStr">
        <is>
          <t>C</t>
        </is>
      </c>
      <c r="I1578" t="inlineStr">
        <is>
          <t>Bajo</t>
        </is>
      </c>
      <c r="J1578" s="17" t="inlineStr">
        <is>
          <t>C-Bajo</t>
        </is>
      </c>
      <c r="K1578" t="inlineStr">
        <is>
          <t>LIQUIDAR — ocupan espacio y capital</t>
        </is>
      </c>
    </row>
    <row r="1579">
      <c r="A1579" t="inlineStr">
        <is>
          <t>PINT-PA-0011</t>
        </is>
      </c>
      <c r="B1579" t="inlineStr">
        <is>
          <t>LANCO MAXIMA LATEX DEEP MATE GALON MA683-4</t>
        </is>
      </c>
      <c r="C1579" t="inlineStr">
        <is>
          <t>PINTURA ACRILICA</t>
        </is>
      </c>
      <c r="D1579" s="22" t="n">
        <v>13</v>
      </c>
      <c r="E1579" s="19" t="n">
        <v>201327.43</v>
      </c>
      <c r="F1579" s="19" t="n">
        <v>94827.92999999999</v>
      </c>
      <c r="G1579" s="20" t="n">
        <v>0.471013</v>
      </c>
      <c r="H1579" t="inlineStr">
        <is>
          <t>C</t>
        </is>
      </c>
      <c r="I1579" t="inlineStr">
        <is>
          <t>Alto</t>
        </is>
      </c>
      <c r="J1579" s="17" t="inlineStr">
        <is>
          <t>C-Alto</t>
        </is>
      </c>
      <c r="K1579" t="inlineStr">
        <is>
          <t>PREMIUM — dejar quietos, son rentables aunque vendan poco</t>
        </is>
      </c>
    </row>
    <row r="1580">
      <c r="A1580" t="inlineStr">
        <is>
          <t>73965</t>
        </is>
      </c>
      <c r="B1580" t="inlineStr">
        <is>
          <t>TOTAL TIJERA AVIACION  RECTA THT522106</t>
        </is>
      </c>
      <c r="C1580" t="inlineStr">
        <is>
          <t>FERRETERIA GENERAL</t>
        </is>
      </c>
      <c r="D1580" s="22" t="n">
        <v>62</v>
      </c>
      <c r="E1580" s="19" t="n">
        <v>201292.65</v>
      </c>
      <c r="F1580" s="19" t="n">
        <v>67397.03999999999</v>
      </c>
      <c r="G1580" s="20" t="n">
        <v>0.334821</v>
      </c>
      <c r="H1580" t="inlineStr">
        <is>
          <t>C</t>
        </is>
      </c>
      <c r="I1580" t="inlineStr">
        <is>
          <t>Medio</t>
        </is>
      </c>
      <c r="J1580" s="17" t="inlineStr">
        <is>
          <t>C-Medio</t>
        </is>
      </c>
      <c r="K1580" t="inlineStr">
        <is>
          <t>CANDIDATO A DESCONTINUAR</t>
        </is>
      </c>
    </row>
    <row r="1581">
      <c r="A1581" t="inlineStr">
        <is>
          <t>101106</t>
        </is>
      </c>
      <c r="B1581" t="inlineStr">
        <is>
          <t>TOTAL LIJADORA CUADRADA 240W UTF2241108</t>
        </is>
      </c>
      <c r="C1581" t="inlineStr">
        <is>
          <t>HERRAMIENTA ELECTRICA</t>
        </is>
      </c>
      <c r="D1581" s="22" t="n">
        <v>10</v>
      </c>
      <c r="E1581" s="19" t="n">
        <v>200936.47</v>
      </c>
      <c r="F1581" s="19" t="n">
        <v>50912.75</v>
      </c>
      <c r="G1581" s="20" t="n">
        <v>0.253377</v>
      </c>
      <c r="H1581" t="inlineStr">
        <is>
          <t>C</t>
        </is>
      </c>
      <c r="I1581" t="inlineStr">
        <is>
          <t>Bajo</t>
        </is>
      </c>
      <c r="J1581" s="17" t="inlineStr">
        <is>
          <t>C-Bajo</t>
        </is>
      </c>
      <c r="K1581" t="inlineStr">
        <is>
          <t>LIQUIDAR — ocupan espacio y capital</t>
        </is>
      </c>
    </row>
    <row r="1582">
      <c r="A1582" t="inlineStr">
        <is>
          <t>351100300992306</t>
        </is>
      </c>
      <c r="B1582" t="inlineStr">
        <is>
          <t>HUNTER GUARDA POLVO CAFE BURLETE DE PVC 90CM F-1501</t>
        </is>
      </c>
      <c r="C1582" t="inlineStr">
        <is>
          <t>IMPORTACION FERRETERIA GENERAL</t>
        </is>
      </c>
      <c r="D1582" s="22" t="n">
        <v>70</v>
      </c>
      <c r="E1582" s="19" t="n">
        <v>200857.86</v>
      </c>
      <c r="F1582" s="19" t="n">
        <v>125109.89</v>
      </c>
      <c r="G1582" s="20" t="n">
        <v>0.6228779999999999</v>
      </c>
      <c r="H1582" t="inlineStr">
        <is>
          <t>C</t>
        </is>
      </c>
      <c r="I1582" t="inlineStr">
        <is>
          <t>Alto</t>
        </is>
      </c>
      <c r="J1582" s="17" t="inlineStr">
        <is>
          <t>C-Alto</t>
        </is>
      </c>
      <c r="K1582" t="inlineStr">
        <is>
          <t>PREMIUM — dejar quietos, son rentables aunque vendan poco</t>
        </is>
      </c>
    </row>
    <row r="1583">
      <c r="A1583" t="inlineStr">
        <is>
          <t>7895</t>
        </is>
      </c>
      <c r="B1583" t="inlineStr">
        <is>
          <t>ACIDO MURIATICO GALON</t>
        </is>
      </c>
      <c r="C1583" t="inlineStr">
        <is>
          <t>FERRETERIA GENERAL</t>
        </is>
      </c>
      <c r="D1583" s="22" t="n">
        <v>72</v>
      </c>
      <c r="E1583" s="19" t="n">
        <v>200501.71</v>
      </c>
      <c r="F1583" s="19" t="n">
        <v>79882.33</v>
      </c>
      <c r="G1583" s="20" t="n">
        <v>0.398412</v>
      </c>
      <c r="H1583" t="inlineStr">
        <is>
          <t>C</t>
        </is>
      </c>
      <c r="I1583" t="inlineStr">
        <is>
          <t>Medio</t>
        </is>
      </c>
      <c r="J1583" s="17" t="inlineStr">
        <is>
          <t>C-Medio</t>
        </is>
      </c>
      <c r="K1583" t="inlineStr">
        <is>
          <t>CANDIDATO A DESCONTINUAR</t>
        </is>
      </c>
    </row>
    <row r="1584">
      <c r="A1584" t="inlineStr">
        <is>
          <t>30420</t>
        </is>
      </c>
      <c r="B1584" t="inlineStr">
        <is>
          <t>UNION CONDUIT 1/2 TIPO A UL*</t>
        </is>
      </c>
      <c r="C1584" t="inlineStr">
        <is>
          <t>ACCESORIOS ELECTRICOS Y CABLES</t>
        </is>
      </c>
      <c r="D1584" s="22" t="n">
        <v>918</v>
      </c>
      <c r="E1584" s="19" t="n">
        <v>200254.21</v>
      </c>
      <c r="F1584" s="19" t="n">
        <v>165370.21</v>
      </c>
      <c r="G1584" s="20" t="n">
        <v>0.825801</v>
      </c>
      <c r="H1584" t="inlineStr">
        <is>
          <t>C</t>
        </is>
      </c>
      <c r="I1584" t="inlineStr">
        <is>
          <t>Alto</t>
        </is>
      </c>
      <c r="J1584" s="17" t="inlineStr">
        <is>
          <t>C-Alto</t>
        </is>
      </c>
      <c r="K1584" t="inlineStr">
        <is>
          <t>PREMIUM — dejar quietos, son rentables aunque vendan poco</t>
        </is>
      </c>
    </row>
    <row r="1585">
      <c r="A1585" t="inlineStr">
        <is>
          <t>71728</t>
        </is>
      </c>
      <c r="B1585" t="inlineStr">
        <is>
          <t>AGUILA ENCHUFE  220 NTP 80</t>
        </is>
      </c>
      <c r="C1585" t="inlineStr">
        <is>
          <t>ACCESORIOS ELECTRICOS Y CABLES</t>
        </is>
      </c>
      <c r="D1585" s="22" t="n">
        <v>71</v>
      </c>
      <c r="E1585" s="19" t="n">
        <v>200124.49</v>
      </c>
      <c r="F1585" s="19" t="n">
        <v>60607.65</v>
      </c>
      <c r="G1585" s="20" t="n">
        <v>0.30285</v>
      </c>
      <c r="H1585" t="inlineStr">
        <is>
          <t>C</t>
        </is>
      </c>
      <c r="I1585" t="inlineStr">
        <is>
          <t>Medio</t>
        </is>
      </c>
      <c r="J1585" s="17" t="inlineStr">
        <is>
          <t>C-Medio</t>
        </is>
      </c>
      <c r="K1585" t="inlineStr">
        <is>
          <t>CANDIDATO A DESCONTINUAR</t>
        </is>
      </c>
    </row>
    <row r="1586">
      <c r="A1586" t="inlineStr">
        <is>
          <t>10153</t>
        </is>
      </c>
      <c r="B1586" t="inlineStr">
        <is>
          <t>LLAVE EMPOTRAR MANIJA CRUZ CLASSIC 013CSCC PRICE PFISTER</t>
        </is>
      </c>
      <c r="C1586" t="inlineStr">
        <is>
          <t>GRIFERIA - ACC. BAÑO Y COCINA</t>
        </is>
      </c>
      <c r="D1586" s="22" t="n">
        <v>15</v>
      </c>
      <c r="E1586" s="19" t="n">
        <v>199886.01</v>
      </c>
      <c r="F1586" s="19" t="n">
        <v>48011.01</v>
      </c>
      <c r="G1586" s="20" t="n">
        <v>0.240192</v>
      </c>
      <c r="H1586" t="inlineStr">
        <is>
          <t>C</t>
        </is>
      </c>
      <c r="I1586" t="inlineStr">
        <is>
          <t>Bajo</t>
        </is>
      </c>
      <c r="J1586" s="17" t="inlineStr">
        <is>
          <t>C-Bajo</t>
        </is>
      </c>
      <c r="K1586" t="inlineStr">
        <is>
          <t>LIQUIDAR — ocupan espacio y capital</t>
        </is>
      </c>
    </row>
    <row r="1587">
      <c r="A1587" t="inlineStr">
        <is>
          <t>528322</t>
        </is>
      </c>
      <c r="B1587" t="inlineStr">
        <is>
          <t xml:space="preserve">PASAMANOS 12 </t>
        </is>
      </c>
      <c r="C1587" t="inlineStr">
        <is>
          <t>FERRETERIA GENERAL</t>
        </is>
      </c>
      <c r="D1587" s="22" t="n">
        <v>32</v>
      </c>
      <c r="E1587" s="19" t="n">
        <v>199758.96</v>
      </c>
      <c r="F1587" s="19" t="n">
        <v>74478.96000000001</v>
      </c>
      <c r="G1587" s="20" t="n">
        <v>0.372844</v>
      </c>
      <c r="H1587" t="inlineStr">
        <is>
          <t>C</t>
        </is>
      </c>
      <c r="I1587" t="inlineStr">
        <is>
          <t>Medio</t>
        </is>
      </c>
      <c r="J1587" s="17" t="inlineStr">
        <is>
          <t>C-Medio</t>
        </is>
      </c>
      <c r="K1587" t="inlineStr">
        <is>
          <t>CANDIDATO A DESCONTINUAR</t>
        </is>
      </c>
    </row>
    <row r="1588">
      <c r="A1588" t="inlineStr">
        <is>
          <t>71845</t>
        </is>
      </c>
      <c r="B1588" t="inlineStr">
        <is>
          <t>AGUILA BLANCO TOMA Y APAGADOR PLATA 1006W</t>
        </is>
      </c>
      <c r="C1588" t="inlineStr">
        <is>
          <t>ACCESORIOS ELECTRICOS Y CABLES</t>
        </is>
      </c>
      <c r="D1588" s="22" t="n">
        <v>93</v>
      </c>
      <c r="E1588" s="19" t="n">
        <v>199743.88</v>
      </c>
      <c r="F1588" s="19" t="n">
        <v>56963.1</v>
      </c>
      <c r="G1588" s="20" t="n">
        <v>0.285181</v>
      </c>
      <c r="H1588" t="inlineStr">
        <is>
          <t>C</t>
        </is>
      </c>
      <c r="I1588" t="inlineStr">
        <is>
          <t>Bajo</t>
        </is>
      </c>
      <c r="J1588" s="17" t="inlineStr">
        <is>
          <t>C-Bajo</t>
        </is>
      </c>
      <c r="K1588" t="inlineStr">
        <is>
          <t>LIQUIDAR — ocupan espacio y capital</t>
        </is>
      </c>
    </row>
    <row r="1589">
      <c r="A1589" t="inlineStr">
        <is>
          <t>PINT-AN-0002</t>
        </is>
      </c>
      <c r="B1589" t="inlineStr">
        <is>
          <t>DUREX BASE AGUA BLANCO ANTICORROSIVO GALON DE736-4</t>
        </is>
      </c>
      <c r="C1589" t="inlineStr">
        <is>
          <t>ANTICORROSIVOS Y BASE ACEITE</t>
        </is>
      </c>
      <c r="D1589" s="22" t="n">
        <v>12</v>
      </c>
      <c r="E1589" s="19" t="n">
        <v>199605.1</v>
      </c>
      <c r="F1589" s="19" t="n">
        <v>54554.1</v>
      </c>
      <c r="G1589" s="20" t="n">
        <v>0.27331</v>
      </c>
      <c r="H1589" t="inlineStr">
        <is>
          <t>C</t>
        </is>
      </c>
      <c r="I1589" t="inlineStr">
        <is>
          <t>Bajo</t>
        </is>
      </c>
      <c r="J1589" s="17" t="inlineStr">
        <is>
          <t>C-Bajo</t>
        </is>
      </c>
      <c r="K1589" t="inlineStr">
        <is>
          <t>LIQUIDAR — ocupan espacio y capital</t>
        </is>
      </c>
    </row>
    <row r="1590">
      <c r="A1590" t="inlineStr">
        <is>
          <t>400992889</t>
        </is>
      </c>
      <c r="B1590" t="inlineStr">
        <is>
          <t>ALTIVA APAGADOR DOBLE 9004-BK NEGRO EAGLE</t>
        </is>
      </c>
      <c r="C1590" t="inlineStr">
        <is>
          <t>ACCESORIOS ELECTRICOS Y CABLES</t>
        </is>
      </c>
      <c r="D1590" s="22" t="n">
        <v>57</v>
      </c>
      <c r="E1590" s="19" t="n">
        <v>199379.44</v>
      </c>
      <c r="F1590" s="19" t="n">
        <v>78741.84</v>
      </c>
      <c r="G1590" s="20" t="n">
        <v>0.394935</v>
      </c>
      <c r="H1590" t="inlineStr">
        <is>
          <t>C</t>
        </is>
      </c>
      <c r="I1590" t="inlineStr">
        <is>
          <t>Medio</t>
        </is>
      </c>
      <c r="J1590" s="17" t="inlineStr">
        <is>
          <t>C-Medio</t>
        </is>
      </c>
      <c r="K1590" t="inlineStr">
        <is>
          <t>CANDIDATO A DESCONTINUAR</t>
        </is>
      </c>
    </row>
    <row r="1591">
      <c r="A1591" t="inlineStr">
        <is>
          <t>351100300991813</t>
        </is>
      </c>
      <c r="B1591" t="inlineStr">
        <is>
          <t>TOSCANA LLAVE FREGADERO NEGRA MC-IR15N</t>
        </is>
      </c>
      <c r="C1591" t="inlineStr">
        <is>
          <t>GRIFERIA - ACC. BAÑO Y COCINA</t>
        </is>
      </c>
      <c r="D1591" s="22" t="n">
        <v>10</v>
      </c>
      <c r="E1591" s="19" t="n">
        <v>199200.6</v>
      </c>
      <c r="F1591" s="19" t="n">
        <v>51000.6</v>
      </c>
      <c r="G1591" s="20" t="n">
        <v>0.256026</v>
      </c>
      <c r="H1591" t="inlineStr">
        <is>
          <t>C</t>
        </is>
      </c>
      <c r="I1591" t="inlineStr">
        <is>
          <t>Bajo</t>
        </is>
      </c>
      <c r="J1591" s="17" t="inlineStr">
        <is>
          <t>C-Bajo</t>
        </is>
      </c>
      <c r="K1591" t="inlineStr">
        <is>
          <t>LIQUIDAR — ocupan espacio y capital</t>
        </is>
      </c>
    </row>
    <row r="1592">
      <c r="A1592" t="inlineStr">
        <is>
          <t>182</t>
        </is>
      </c>
      <c r="B1592" t="inlineStr">
        <is>
          <t>TUBO CONCRETO 15 X 1 MT</t>
        </is>
      </c>
      <c r="C1592" t="inlineStr">
        <is>
          <t>BLOQUES, VARILLAS, MALLAS</t>
        </is>
      </c>
      <c r="D1592" s="22" t="n">
        <v>18</v>
      </c>
      <c r="E1592" s="19" t="n">
        <v>199142.06</v>
      </c>
      <c r="F1592" s="19" t="n">
        <v>45938.84</v>
      </c>
      <c r="G1592" s="20" t="n">
        <v>0.230684</v>
      </c>
      <c r="H1592" t="inlineStr">
        <is>
          <t>C</t>
        </is>
      </c>
      <c r="I1592" t="inlineStr">
        <is>
          <t>Bajo</t>
        </is>
      </c>
      <c r="J1592" s="17" t="inlineStr">
        <is>
          <t>C-Bajo</t>
        </is>
      </c>
      <c r="K1592" t="inlineStr">
        <is>
          <t>LIQUIDAR — ocupan espacio y capital</t>
        </is>
      </c>
    </row>
    <row r="1593">
      <c r="A1593" t="inlineStr">
        <is>
          <t>351100300992307</t>
        </is>
      </c>
      <c r="B1593" t="inlineStr">
        <is>
          <t>CONECTOR BARRIL AMARILLO #12 PAQUETE 50U HM-2027 HUNTER</t>
        </is>
      </c>
      <c r="C1593" t="inlineStr">
        <is>
          <t>IMPORTACION FERRETERIA GENERAL</t>
        </is>
      </c>
      <c r="D1593" s="22" t="n">
        <v>75</v>
      </c>
      <c r="E1593" s="19" t="n">
        <v>199115.04</v>
      </c>
      <c r="F1593" s="19" t="n">
        <v>131649.29</v>
      </c>
      <c r="G1593" s="20" t="n">
        <v>0.661172</v>
      </c>
      <c r="H1593" t="inlineStr">
        <is>
          <t>C</t>
        </is>
      </c>
      <c r="I1593" t="inlineStr">
        <is>
          <t>Alto</t>
        </is>
      </c>
      <c r="J1593" s="17" t="inlineStr">
        <is>
          <t>C-Alto</t>
        </is>
      </c>
      <c r="K1593" t="inlineStr">
        <is>
          <t>PREMIUM — dejar quietos, son rentables aunque vendan poco</t>
        </is>
      </c>
    </row>
    <row r="1594">
      <c r="A1594" t="inlineStr">
        <is>
          <t>351100300992369</t>
        </is>
      </c>
      <c r="B1594" t="inlineStr">
        <is>
          <t>BASE PARA MOVER COCINA-REFRI-MUEBLE AM-1437</t>
        </is>
      </c>
      <c r="C1594" t="inlineStr">
        <is>
          <t>SIN CATEGORIA</t>
        </is>
      </c>
      <c r="D1594" s="22" t="n">
        <v>30</v>
      </c>
      <c r="E1594" s="19" t="n">
        <v>199115.04</v>
      </c>
      <c r="F1594" s="19" t="n">
        <v>112818.43</v>
      </c>
      <c r="G1594" s="20" t="n">
        <v>0.566599</v>
      </c>
      <c r="H1594" t="inlineStr">
        <is>
          <t>C</t>
        </is>
      </c>
      <c r="I1594" t="inlineStr">
        <is>
          <t>Alto</t>
        </is>
      </c>
      <c r="J1594" s="17" t="inlineStr">
        <is>
          <t>C-Alto</t>
        </is>
      </c>
      <c r="K1594" t="inlineStr">
        <is>
          <t>PREMIUM — dejar quietos, son rentables aunque vendan poco</t>
        </is>
      </c>
    </row>
    <row r="1595">
      <c r="A1595" t="inlineStr">
        <is>
          <t>9163</t>
        </is>
      </c>
      <c r="B1595" t="inlineStr">
        <is>
          <t>TAPA PAR CANOA PECHO PALOMA DERECHA - IZQUIERDA AMANCO</t>
        </is>
      </c>
      <c r="C1595" t="inlineStr">
        <is>
          <t>TUBERIA PVC, CANOAS Y ACCESORIOS</t>
        </is>
      </c>
      <c r="D1595" s="22" t="n">
        <v>166</v>
      </c>
      <c r="E1595" s="19" t="n">
        <v>199081.21</v>
      </c>
      <c r="F1595" s="19" t="n">
        <v>54640.91</v>
      </c>
      <c r="G1595" s="20" t="n">
        <v>0.274465</v>
      </c>
      <c r="H1595" t="inlineStr">
        <is>
          <t>C</t>
        </is>
      </c>
      <c r="I1595" t="inlineStr">
        <is>
          <t>Bajo</t>
        </is>
      </c>
      <c r="J1595" s="17" t="inlineStr">
        <is>
          <t>C-Bajo</t>
        </is>
      </c>
      <c r="K1595" t="inlineStr">
        <is>
          <t>LIQUIDAR — ocupan espacio y capital</t>
        </is>
      </c>
    </row>
    <row r="1596">
      <c r="A1596" t="inlineStr">
        <is>
          <t>PINT-AN-0051</t>
        </is>
      </c>
      <c r="B1596" t="inlineStr">
        <is>
          <t>ESMALTE LANCO RAPID DRY NEGRO GALON RD3458-4</t>
        </is>
      </c>
      <c r="C1596" t="inlineStr">
        <is>
          <t>ANTICORROSIVOS Y BASE ACEITE</t>
        </is>
      </c>
      <c r="D1596" s="22" t="n">
        <v>9</v>
      </c>
      <c r="E1596" s="19" t="n">
        <v>198604.01</v>
      </c>
      <c r="F1596" s="19" t="n">
        <v>56788.76</v>
      </c>
      <c r="G1596" s="20" t="n">
        <v>0.28594</v>
      </c>
      <c r="H1596" t="inlineStr">
        <is>
          <t>C</t>
        </is>
      </c>
      <c r="I1596" t="inlineStr">
        <is>
          <t>Bajo</t>
        </is>
      </c>
      <c r="J1596" s="17" t="inlineStr">
        <is>
          <t>C-Bajo</t>
        </is>
      </c>
      <c r="K1596" t="inlineStr">
        <is>
          <t>LIQUIDAR — ocupan espacio y capital</t>
        </is>
      </c>
    </row>
    <row r="1597">
      <c r="A1597" t="inlineStr">
        <is>
          <t>351100300992591</t>
        </is>
      </c>
      <c r="B1597" t="inlineStr">
        <is>
          <t>LLAVE EMPOTRAR SATINADA TBM-71N TUBIG</t>
        </is>
      </c>
      <c r="C1597" t="inlineStr">
        <is>
          <t>GRIFERIA - ACC. BAÑO Y COCINA</t>
        </is>
      </c>
      <c r="D1597" s="22" t="n">
        <v>15</v>
      </c>
      <c r="E1597" s="19" t="n">
        <v>198053.1</v>
      </c>
      <c r="F1597" s="19" t="n">
        <v>70066.64999999999</v>
      </c>
      <c r="G1597" s="20" t="n">
        <v>0.353777</v>
      </c>
      <c r="H1597" t="inlineStr">
        <is>
          <t>C</t>
        </is>
      </c>
      <c r="I1597" t="inlineStr">
        <is>
          <t>Medio</t>
        </is>
      </c>
      <c r="J1597" s="17" t="inlineStr">
        <is>
          <t>C-Medio</t>
        </is>
      </c>
      <c r="K1597" t="inlineStr">
        <is>
          <t>CANDIDATO A DESCONTINUAR</t>
        </is>
      </c>
    </row>
    <row r="1598">
      <c r="A1598" t="inlineStr">
        <is>
          <t>351100300992436</t>
        </is>
      </c>
      <c r="B1598" t="inlineStr">
        <is>
          <t>LLAVE FREGADERO MULTIFUNCION AQP-23207</t>
        </is>
      </c>
      <c r="C1598" t="inlineStr">
        <is>
          <t>IMPORTACION GRIFERIA</t>
        </is>
      </c>
      <c r="D1598" s="22" t="n">
        <v>14</v>
      </c>
      <c r="E1598" s="19" t="n">
        <v>197925.51</v>
      </c>
      <c r="F1598" s="19" t="n">
        <v>87461.92999999999</v>
      </c>
      <c r="G1598" s="20" t="n">
        <v>0.441893</v>
      </c>
      <c r="H1598" t="inlineStr">
        <is>
          <t>C</t>
        </is>
      </c>
      <c r="I1598" t="inlineStr">
        <is>
          <t>Medio</t>
        </is>
      </c>
      <c r="J1598" s="17" t="inlineStr">
        <is>
          <t>C-Medio</t>
        </is>
      </c>
      <c r="K1598" t="inlineStr">
        <is>
          <t>CANDIDATO A DESCONTINUAR</t>
        </is>
      </c>
    </row>
    <row r="1599">
      <c r="A1599" t="inlineStr">
        <is>
          <t>1044</t>
        </is>
      </c>
      <c r="B1599" t="inlineStr">
        <is>
          <t>CABLE 12 AZUL POR CAJA</t>
        </is>
      </c>
      <c r="C1599" t="inlineStr">
        <is>
          <t>ACCESORIOS ELECTRICOS Y CABLES</t>
        </is>
      </c>
      <c r="D1599" s="22" t="n">
        <v>7</v>
      </c>
      <c r="E1599" s="19" t="n">
        <v>196454.36</v>
      </c>
      <c r="F1599" s="19" t="n">
        <v>44184.36</v>
      </c>
      <c r="G1599" s="20" t="n">
        <v>0.224909</v>
      </c>
      <c r="H1599" t="inlineStr">
        <is>
          <t>C</t>
        </is>
      </c>
      <c r="I1599" t="inlineStr">
        <is>
          <t>Bajo</t>
        </is>
      </c>
      <c r="J1599" s="17" t="inlineStr">
        <is>
          <t>C-Bajo</t>
        </is>
      </c>
      <c r="K1599" t="inlineStr">
        <is>
          <t>LIQUIDAR — ocupan espacio y capital</t>
        </is>
      </c>
    </row>
    <row r="1600">
      <c r="A1600" t="inlineStr">
        <is>
          <t>351100300991996</t>
        </is>
      </c>
      <c r="B1600" t="inlineStr">
        <is>
          <t>ESQUINERO CORONEL DE003 PANEL ACANALADO 1X1 2.90M WALL PANEL</t>
        </is>
      </c>
      <c r="C1600" t="inlineStr">
        <is>
          <t>PANEL ACANALADO INTERIOR</t>
        </is>
      </c>
      <c r="D1600" s="22" t="n">
        <v>66</v>
      </c>
      <c r="E1600" s="19" t="n">
        <v>196358.41</v>
      </c>
      <c r="F1600" s="19" t="n">
        <v>111819.25</v>
      </c>
      <c r="G1600" s="20" t="n">
        <v>0.569465</v>
      </c>
      <c r="H1600" t="inlineStr">
        <is>
          <t>C</t>
        </is>
      </c>
      <c r="I1600" t="inlineStr">
        <is>
          <t>Alto</t>
        </is>
      </c>
      <c r="J1600" s="17" t="inlineStr">
        <is>
          <t>C-Alto</t>
        </is>
      </c>
      <c r="K1600" t="inlineStr">
        <is>
          <t>PREMIUM — dejar quietos, son rentables aunque vendan poco</t>
        </is>
      </c>
    </row>
    <row r="1601">
      <c r="A1601" t="inlineStr">
        <is>
          <t>93211</t>
        </is>
      </c>
      <c r="B1601" t="inlineStr">
        <is>
          <t>TOTAL CINTA METRICA 8M TMT126081</t>
        </is>
      </c>
      <c r="C1601" t="inlineStr">
        <is>
          <t>FERRETERIA GENERAL</t>
        </is>
      </c>
      <c r="D1601" s="22" t="n">
        <v>64</v>
      </c>
      <c r="E1601" s="19" t="n">
        <v>196229.33</v>
      </c>
      <c r="F1601" s="19" t="n">
        <v>70729.63</v>
      </c>
      <c r="G1601" s="20" t="n">
        <v>0.360444</v>
      </c>
      <c r="H1601" t="inlineStr">
        <is>
          <t>C</t>
        </is>
      </c>
      <c r="I1601" t="inlineStr">
        <is>
          <t>Medio</t>
        </is>
      </c>
      <c r="J1601" s="17" t="inlineStr">
        <is>
          <t>C-Medio</t>
        </is>
      </c>
      <c r="K1601" t="inlineStr">
        <is>
          <t>CANDIDATO A DESCONTINUAR</t>
        </is>
      </c>
    </row>
    <row r="1602">
      <c r="A1602" t="inlineStr">
        <is>
          <t>351100300992095</t>
        </is>
      </c>
      <c r="B1602" t="inlineStr">
        <is>
          <t>TOTAL COMPRESOR 1.5HP 24LTS UTCS1110242</t>
        </is>
      </c>
      <c r="C1602" t="inlineStr">
        <is>
          <t>HERRAMIENTA ELECTRICA</t>
        </is>
      </c>
      <c r="D1602" s="22" t="n">
        <v>3</v>
      </c>
      <c r="E1602" s="19" t="n">
        <v>196147.54</v>
      </c>
      <c r="F1602" s="19" t="n">
        <v>33815.46</v>
      </c>
      <c r="G1602" s="20" t="n">
        <v>0.172398</v>
      </c>
      <c r="H1602" t="inlineStr">
        <is>
          <t>C</t>
        </is>
      </c>
      <c r="I1602" t="inlineStr">
        <is>
          <t>Bajo</t>
        </is>
      </c>
      <c r="J1602" s="17" t="inlineStr">
        <is>
          <t>C-Bajo</t>
        </is>
      </c>
      <c r="K1602" t="inlineStr">
        <is>
          <t>LIQUIDAR — ocupan espacio y capital</t>
        </is>
      </c>
    </row>
    <row r="1603">
      <c r="A1603" t="inlineStr">
        <is>
          <t>72676</t>
        </is>
      </c>
      <c r="B1603" t="inlineStr">
        <is>
          <t>LLAVIN PICO LORA YALE IZQ C/R 3026</t>
        </is>
      </c>
      <c r="C1603" t="inlineStr">
        <is>
          <t>FERRETERIA GENERAL</t>
        </is>
      </c>
      <c r="D1603" s="22" t="n">
        <v>8</v>
      </c>
      <c r="E1603" s="19" t="n">
        <v>195802.8</v>
      </c>
      <c r="F1603" s="19" t="n">
        <v>42202.8</v>
      </c>
      <c r="G1603" s="20" t="n">
        <v>0.215537</v>
      </c>
      <c r="H1603" t="inlineStr">
        <is>
          <t>C</t>
        </is>
      </c>
      <c r="I1603" t="inlineStr">
        <is>
          <t>Bajo</t>
        </is>
      </c>
      <c r="J1603" s="17" t="inlineStr">
        <is>
          <t>C-Bajo</t>
        </is>
      </c>
      <c r="K1603" t="inlineStr">
        <is>
          <t>LIQUIDAR — ocupan espacio y capital</t>
        </is>
      </c>
    </row>
    <row r="1604">
      <c r="A1604" t="inlineStr">
        <is>
          <t>351100300992183</t>
        </is>
      </c>
      <c r="B1604" t="inlineStr">
        <is>
          <t>AQA-4003M JUEGO DE ACCESORIOS DE BANO 6 PIEZAS NEGRO AQUA</t>
        </is>
      </c>
      <c r="C1604" t="inlineStr">
        <is>
          <t>SIN CATEGORIA</t>
        </is>
      </c>
      <c r="D1604" s="22" t="n">
        <v>15</v>
      </c>
      <c r="E1604" s="19" t="n">
        <v>195796.46</v>
      </c>
      <c r="F1604" s="19" t="n">
        <v>74290.31</v>
      </c>
      <c r="G1604" s="20" t="n">
        <v>0.379426</v>
      </c>
      <c r="H1604" t="inlineStr">
        <is>
          <t>C</t>
        </is>
      </c>
      <c r="I1604" t="inlineStr">
        <is>
          <t>Medio</t>
        </is>
      </c>
      <c r="J1604" s="17" t="inlineStr">
        <is>
          <t>C-Medio</t>
        </is>
      </c>
      <c r="K1604" t="inlineStr">
        <is>
          <t>CANDIDATO A DESCONTINUAR</t>
        </is>
      </c>
    </row>
    <row r="1605">
      <c r="A1605" t="inlineStr">
        <is>
          <t>351100300992314</t>
        </is>
      </c>
      <c r="B1605" t="inlineStr">
        <is>
          <t>ESTANTE ESQUINERO NEGRO PARA BAÑO FF-0452B ADHESIVO</t>
        </is>
      </c>
      <c r="C1605" t="inlineStr">
        <is>
          <t>IMPORTACION GRIFERIA</t>
        </is>
      </c>
      <c r="D1605" s="22" t="n">
        <v>34</v>
      </c>
      <c r="E1605" s="19" t="n">
        <v>195172.57</v>
      </c>
      <c r="F1605" s="19" t="n">
        <v>113673.31</v>
      </c>
      <c r="G1605" s="20" t="n">
        <v>0.582425</v>
      </c>
      <c r="H1605" t="inlineStr">
        <is>
          <t>C</t>
        </is>
      </c>
      <c r="I1605" t="inlineStr">
        <is>
          <t>Alto</t>
        </is>
      </c>
      <c r="J1605" s="17" t="inlineStr">
        <is>
          <t>C-Alto</t>
        </is>
      </c>
      <c r="K1605" t="inlineStr">
        <is>
          <t>PREMIUM — dejar quietos, son rentables aunque vendan poco</t>
        </is>
      </c>
    </row>
    <row r="1606">
      <c r="A1606" t="inlineStr">
        <is>
          <t>351100300992454</t>
        </is>
      </c>
      <c r="B1606" t="inlineStr">
        <is>
          <t>MUEBLE LAVATORIO XL GRANDE CAFE OSCURO MELAMINA 55 X 55CM NO INCLUYE LOZA</t>
        </is>
      </c>
      <c r="C1606" t="inlineStr">
        <is>
          <t>LOZA SANITARIA</t>
        </is>
      </c>
      <c r="D1606" s="22" t="n">
        <v>4</v>
      </c>
      <c r="E1606" s="19" t="n">
        <v>194690.27</v>
      </c>
      <c r="F1606" s="19" t="n">
        <v>60782.8</v>
      </c>
      <c r="G1606" s="20" t="n">
        <v>0.312203</v>
      </c>
      <c r="H1606" t="inlineStr">
        <is>
          <t>C</t>
        </is>
      </c>
      <c r="I1606" t="inlineStr">
        <is>
          <t>Medio</t>
        </is>
      </c>
      <c r="J1606" s="17" t="inlineStr">
        <is>
          <t>C-Medio</t>
        </is>
      </c>
      <c r="K1606" t="inlineStr">
        <is>
          <t>CANDIDATO A DESCONTINUAR</t>
        </is>
      </c>
    </row>
    <row r="1607">
      <c r="A1607" t="inlineStr">
        <is>
          <t>PINT-PA-0007</t>
        </is>
      </c>
      <c r="B1607" t="inlineStr">
        <is>
          <t xml:space="preserve">CORONA DURA VERDE FRESCO OFERTA CUBETA </t>
        </is>
      </c>
      <c r="C1607" t="inlineStr">
        <is>
          <t>PINTURA ACRILICA</t>
        </is>
      </c>
      <c r="D1607" s="22" t="n">
        <v>11</v>
      </c>
      <c r="E1607" s="19" t="n">
        <v>194690.27</v>
      </c>
      <c r="F1607" s="19" t="n">
        <v>69740.77</v>
      </c>
      <c r="G1607" s="20" t="n">
        <v>0.358214</v>
      </c>
      <c r="H1607" t="inlineStr">
        <is>
          <t>C</t>
        </is>
      </c>
      <c r="I1607" t="inlineStr">
        <is>
          <t>Medio</t>
        </is>
      </c>
      <c r="J1607" s="17" t="inlineStr">
        <is>
          <t>C-Medio</t>
        </is>
      </c>
      <c r="K1607" t="inlineStr">
        <is>
          <t>CANDIDATO A DESCONTINUAR</t>
        </is>
      </c>
    </row>
    <row r="1608">
      <c r="A1608" t="inlineStr">
        <is>
          <t>4930992910</t>
        </is>
      </c>
      <c r="B1608" t="inlineStr">
        <is>
          <t>AVELLANAS PUERTA BAÑO VIDRIO EN L 80 X 80 X 190 CM  6MM MARCO CROMADO MAMPARA</t>
        </is>
      </c>
      <c r="C1608" t="inlineStr">
        <is>
          <t>IMPORTACION PUERTAS DE VIDRIO</t>
        </is>
      </c>
      <c r="D1608" s="22" t="n">
        <v>2</v>
      </c>
      <c r="E1608" s="19" t="n">
        <v>194688.5</v>
      </c>
      <c r="F1608" s="19" t="n">
        <v>111868.91</v>
      </c>
      <c r="G1608" s="20" t="n">
        <v>0.574605</v>
      </c>
      <c r="H1608" t="inlineStr">
        <is>
          <t>C</t>
        </is>
      </c>
      <c r="I1608" t="inlineStr">
        <is>
          <t>Alto</t>
        </is>
      </c>
      <c r="J1608" s="17" t="inlineStr">
        <is>
          <t>C-Alto</t>
        </is>
      </c>
      <c r="K1608" t="inlineStr">
        <is>
          <t>PREMIUM — dejar quietos, son rentables aunque vendan poco</t>
        </is>
      </c>
    </row>
    <row r="1609">
      <c r="A1609" t="inlineStr">
        <is>
          <t>1157</t>
        </is>
      </c>
      <c r="B1609" t="inlineStr">
        <is>
          <t>GEO TEXTIL 4M ANCHO</t>
        </is>
      </c>
      <c r="C1609" t="inlineStr">
        <is>
          <t>FERRETERIA GENERAL</t>
        </is>
      </c>
      <c r="D1609" s="22" t="n">
        <v>55</v>
      </c>
      <c r="E1609" s="19" t="n">
        <v>193691.75</v>
      </c>
      <c r="F1609" s="19" t="n">
        <v>55113.75</v>
      </c>
      <c r="G1609" s="20" t="n">
        <v>0.284544</v>
      </c>
      <c r="H1609" t="inlineStr">
        <is>
          <t>C</t>
        </is>
      </c>
      <c r="I1609" t="inlineStr">
        <is>
          <t>Bajo</t>
        </is>
      </c>
      <c r="J1609" s="17" t="inlineStr">
        <is>
          <t>C-Bajo</t>
        </is>
      </c>
      <c r="K1609" t="inlineStr">
        <is>
          <t>LIQUIDAR — ocupan espacio y capital</t>
        </is>
      </c>
    </row>
    <row r="1610">
      <c r="A1610" t="inlineStr">
        <is>
          <t>684635</t>
        </is>
      </c>
      <c r="B1610" t="inlineStr">
        <is>
          <t>FAMA FLANGER MOVIL INODORO CON EMPAQUE 9591 BRIDA</t>
        </is>
      </c>
      <c r="C1610" t="inlineStr">
        <is>
          <t>FERRETERIA GENERAL</t>
        </is>
      </c>
      <c r="D1610" s="22" t="n">
        <v>49</v>
      </c>
      <c r="E1610" s="19" t="n">
        <v>193676.62</v>
      </c>
      <c r="F1610" s="19" t="n">
        <v>63744.52</v>
      </c>
      <c r="G1610" s="20" t="n">
        <v>0.329129</v>
      </c>
      <c r="H1610" t="inlineStr">
        <is>
          <t>C</t>
        </is>
      </c>
      <c r="I1610" t="inlineStr">
        <is>
          <t>Medio</t>
        </is>
      </c>
      <c r="J1610" s="17" t="inlineStr">
        <is>
          <t>C-Medio</t>
        </is>
      </c>
      <c r="K1610" t="inlineStr">
        <is>
          <t>CANDIDATO A DESCONTINUAR</t>
        </is>
      </c>
    </row>
    <row r="1611">
      <c r="A1611" t="inlineStr">
        <is>
          <t>30118</t>
        </is>
      </c>
      <c r="B1611" t="inlineStr">
        <is>
          <t>AGUILA TOMA 220 ELEC  EMPOTRAR 32</t>
        </is>
      </c>
      <c r="C1611" t="inlineStr">
        <is>
          <t>ACCESORIOS ELECTRICOS Y CABLES</t>
        </is>
      </c>
      <c r="D1611" s="22" t="n">
        <v>84</v>
      </c>
      <c r="E1611" s="19" t="n">
        <v>193236.8</v>
      </c>
      <c r="F1611" s="19" t="n">
        <v>54604.8</v>
      </c>
      <c r="G1611" s="20" t="n">
        <v>0.28258</v>
      </c>
      <c r="H1611" t="inlineStr">
        <is>
          <t>C</t>
        </is>
      </c>
      <c r="I1611" t="inlineStr">
        <is>
          <t>Bajo</t>
        </is>
      </c>
      <c r="J1611" s="17" t="inlineStr">
        <is>
          <t>C-Bajo</t>
        </is>
      </c>
      <c r="K1611" t="inlineStr">
        <is>
          <t>LIQUIDAR — ocupan espacio y capital</t>
        </is>
      </c>
    </row>
    <row r="1612">
      <c r="A1612" t="inlineStr">
        <is>
          <t>10140037</t>
        </is>
      </c>
      <c r="B1612" t="inlineStr">
        <is>
          <t>TUBO ESTRUCT. CUADRADO 4X4 (100X100) 1.50MM NEGRO</t>
        </is>
      </c>
      <c r="C1612" t="inlineStr">
        <is>
          <t>TUBERIA ESTRUCTURAL</t>
        </is>
      </c>
      <c r="D1612" s="22" t="n">
        <v>12</v>
      </c>
      <c r="E1612" s="19" t="n">
        <v>193016.24</v>
      </c>
      <c r="F1612" s="19" t="n">
        <v>32950.24</v>
      </c>
      <c r="G1612" s="20" t="n">
        <v>0.170712</v>
      </c>
      <c r="H1612" t="inlineStr">
        <is>
          <t>C</t>
        </is>
      </c>
      <c r="I1612" t="inlineStr">
        <is>
          <t>Bajo</t>
        </is>
      </c>
      <c r="J1612" s="17" t="inlineStr">
        <is>
          <t>C-Bajo</t>
        </is>
      </c>
      <c r="K1612" t="inlineStr">
        <is>
          <t>LIQUIDAR — ocupan espacio y capital</t>
        </is>
      </c>
    </row>
    <row r="1613">
      <c r="A1613" t="inlineStr">
        <is>
          <t>6526</t>
        </is>
      </c>
      <c r="B1613" t="inlineStr">
        <is>
          <t>$$ LAVATORIO TIPO BOWL MAYIST VITREO VIDRIO</t>
        </is>
      </c>
      <c r="C1613" t="inlineStr">
        <is>
          <t>LOZA</t>
        </is>
      </c>
      <c r="D1613" s="22" t="n">
        <v>9</v>
      </c>
      <c r="E1613" s="19" t="n">
        <v>192544.54</v>
      </c>
      <c r="F1613" s="19" t="n">
        <v>58263.19</v>
      </c>
      <c r="G1613" s="20" t="n">
        <v>0.302596</v>
      </c>
      <c r="H1613" t="inlineStr">
        <is>
          <t>C</t>
        </is>
      </c>
      <c r="I1613" t="inlineStr">
        <is>
          <t>Medio</t>
        </is>
      </c>
      <c r="J1613" s="17" t="inlineStr">
        <is>
          <t>C-Medio</t>
        </is>
      </c>
      <c r="K1613" t="inlineStr">
        <is>
          <t>CANDIDATO A DESCONTINUAR</t>
        </is>
      </c>
    </row>
    <row r="1614">
      <c r="A1614" t="inlineStr">
        <is>
          <t>7891</t>
        </is>
      </c>
      <c r="B1614" t="inlineStr">
        <is>
          <t>PRESERVANTE MADERA USO INTERIOR LITRO XILOBOR</t>
        </is>
      </c>
      <c r="C1614" t="inlineStr">
        <is>
          <t>FERRETERIA GENERAL</t>
        </is>
      </c>
      <c r="D1614" s="22" t="n">
        <v>88</v>
      </c>
      <c r="E1614" s="19" t="n">
        <v>192108.36</v>
      </c>
      <c r="F1614" s="19" t="n">
        <v>61521.5</v>
      </c>
      <c r="G1614" s="20" t="n">
        <v>0.320244</v>
      </c>
      <c r="H1614" t="inlineStr">
        <is>
          <t>C</t>
        </is>
      </c>
      <c r="I1614" t="inlineStr">
        <is>
          <t>Medio</t>
        </is>
      </c>
      <c r="J1614" s="17" t="inlineStr">
        <is>
          <t>C-Medio</t>
        </is>
      </c>
      <c r="K1614" t="inlineStr">
        <is>
          <t>CANDIDATO A DESCONTINUAR</t>
        </is>
      </c>
    </row>
    <row r="1615">
      <c r="A1615" t="inlineStr">
        <is>
          <t>20100010</t>
        </is>
      </c>
      <c r="B1615" t="inlineStr">
        <is>
          <t>AZULEJO YUKON FD GRIS 20X30 CAJA 1.59M2</t>
        </is>
      </c>
      <c r="C1615" t="inlineStr">
        <is>
          <t>AZULEJOS</t>
        </is>
      </c>
      <c r="D1615" s="22" t="n">
        <v>20</v>
      </c>
      <c r="E1615" s="19" t="n">
        <v>191556.95</v>
      </c>
      <c r="F1615" s="19" t="n">
        <v>41452.77</v>
      </c>
      <c r="G1615" s="20" t="n">
        <v>0.216399</v>
      </c>
      <c r="H1615" t="inlineStr">
        <is>
          <t>C</t>
        </is>
      </c>
      <c r="I1615" t="inlineStr">
        <is>
          <t>Bajo</t>
        </is>
      </c>
      <c r="J1615" s="17" t="inlineStr">
        <is>
          <t>C-Bajo</t>
        </is>
      </c>
      <c r="K1615" t="inlineStr">
        <is>
          <t>LIQUIDAR — ocupan espacio y capital</t>
        </is>
      </c>
    </row>
    <row r="1616">
      <c r="A1616" t="inlineStr">
        <is>
          <t>342342432</t>
        </is>
      </c>
      <c r="B1616" t="inlineStr">
        <is>
          <t>CACHERA FREGADERO 036CSLC PALANCA PRICE PFISTER</t>
        </is>
      </c>
      <c r="C1616" t="inlineStr">
        <is>
          <t>GRIFERIA - ACC. BAÑO Y COCINA</t>
        </is>
      </c>
      <c r="D1616" s="22" t="n">
        <v>6</v>
      </c>
      <c r="E1616" s="19" t="n">
        <v>191380.2</v>
      </c>
      <c r="F1616" s="19" t="n">
        <v>43672.3</v>
      </c>
      <c r="G1616" s="20" t="n">
        <v>0.228197</v>
      </c>
      <c r="H1616" t="inlineStr">
        <is>
          <t>C</t>
        </is>
      </c>
      <c r="I1616" t="inlineStr">
        <is>
          <t>Bajo</t>
        </is>
      </c>
      <c r="J1616" s="17" t="inlineStr">
        <is>
          <t>C-Bajo</t>
        </is>
      </c>
      <c r="K1616" t="inlineStr">
        <is>
          <t>LIQUIDAR — ocupan espacio y capital</t>
        </is>
      </c>
    </row>
    <row r="1617">
      <c r="A1617" t="inlineStr">
        <is>
          <t>7804</t>
        </is>
      </c>
      <c r="B1617" t="inlineStr">
        <is>
          <t>LLAVIN ELECTRICO YALE DER</t>
        </is>
      </c>
      <c r="C1617" t="inlineStr">
        <is>
          <t>FERRETERIA GENERAL</t>
        </is>
      </c>
      <c r="D1617" s="22" t="n">
        <v>5</v>
      </c>
      <c r="E1617" s="19" t="n">
        <v>191250.2</v>
      </c>
      <c r="F1617" s="19" t="n">
        <v>42727.2</v>
      </c>
      <c r="G1617" s="20" t="n">
        <v>0.22341</v>
      </c>
      <c r="H1617" t="inlineStr">
        <is>
          <t>C</t>
        </is>
      </c>
      <c r="I1617" t="inlineStr">
        <is>
          <t>Bajo</t>
        </is>
      </c>
      <c r="J1617" s="17" t="inlineStr">
        <is>
          <t>C-Bajo</t>
        </is>
      </c>
      <c r="K1617" t="inlineStr">
        <is>
          <t>LIQUIDAR — ocupan espacio y capital</t>
        </is>
      </c>
    </row>
    <row r="1618">
      <c r="A1618" t="inlineStr">
        <is>
          <t>9188</t>
        </is>
      </c>
      <c r="B1618" t="inlineStr">
        <is>
          <t>METRO TUBO PVC 11/2</t>
        </is>
      </c>
      <c r="C1618" t="inlineStr">
        <is>
          <t>TUBERIA PVC, CANOAS Y ACCESORIOS</t>
        </is>
      </c>
      <c r="D1618" s="22" t="n">
        <v>145</v>
      </c>
      <c r="E1618" s="19" t="n">
        <v>190725.66</v>
      </c>
      <c r="F1618" s="19" t="n">
        <v>16725.66</v>
      </c>
      <c r="G1618" s="20" t="n">
        <v>0.08769500000000001</v>
      </c>
      <c r="H1618" t="inlineStr">
        <is>
          <t>C</t>
        </is>
      </c>
      <c r="I1618" t="inlineStr">
        <is>
          <t>Bajo</t>
        </is>
      </c>
      <c r="J1618" s="17" t="inlineStr">
        <is>
          <t>C-Bajo</t>
        </is>
      </c>
      <c r="K1618" t="inlineStr">
        <is>
          <t>LIQUIDAR — ocupan espacio y capital</t>
        </is>
      </c>
    </row>
    <row r="1619">
      <c r="A1619" t="inlineStr">
        <is>
          <t>351100300991956</t>
        </is>
      </c>
      <c r="B1619" t="inlineStr">
        <is>
          <t>TRUPER ESMERILADORA ANGULAR 41/2 ESMA-4-1/2AP</t>
        </is>
      </c>
      <c r="C1619" t="inlineStr">
        <is>
          <t>SIN CATEGORIA</t>
        </is>
      </c>
      <c r="D1619" s="22" t="n">
        <v>13</v>
      </c>
      <c r="E1619" s="19" t="n">
        <v>189761.96</v>
      </c>
      <c r="F1619" s="19" t="n">
        <v>26741.96</v>
      </c>
      <c r="G1619" s="20" t="n">
        <v>0.140924</v>
      </c>
      <c r="H1619" t="inlineStr">
        <is>
          <t>C</t>
        </is>
      </c>
      <c r="I1619" t="inlineStr">
        <is>
          <t>Bajo</t>
        </is>
      </c>
      <c r="J1619" s="17" t="inlineStr">
        <is>
          <t>C-Bajo</t>
        </is>
      </c>
      <c r="K1619" t="inlineStr">
        <is>
          <t>LIQUIDAR — ocupan espacio y capital</t>
        </is>
      </c>
    </row>
    <row r="1620">
      <c r="A1620" t="inlineStr">
        <is>
          <t>232</t>
        </is>
      </c>
      <c r="B1620" t="inlineStr">
        <is>
          <t>LAUREL VENILLA 1/2X1/2 EN VARAS</t>
        </is>
      </c>
      <c r="C1620" t="inlineStr">
        <is>
          <t>LAUREL</t>
        </is>
      </c>
      <c r="D1620" s="22" t="n">
        <v>1048</v>
      </c>
      <c r="E1620" s="19" t="n">
        <v>189044.71</v>
      </c>
      <c r="F1620" s="19" t="n">
        <v>54594.71</v>
      </c>
      <c r="G1620" s="20" t="n">
        <v>0.288793</v>
      </c>
      <c r="H1620" t="inlineStr">
        <is>
          <t>C</t>
        </is>
      </c>
      <c r="I1620" t="inlineStr">
        <is>
          <t>Bajo</t>
        </is>
      </c>
      <c r="J1620" s="17" t="inlineStr">
        <is>
          <t>C-Bajo</t>
        </is>
      </c>
      <c r="K1620" t="inlineStr">
        <is>
          <t>LIQUIDAR — ocupan espacio y capital</t>
        </is>
      </c>
    </row>
    <row r="1621">
      <c r="A1621" t="inlineStr">
        <is>
          <t>1184</t>
        </is>
      </c>
      <c r="B1621" t="inlineStr">
        <is>
          <t>CUNETA 10 X 95CM</t>
        </is>
      </c>
      <c r="C1621" t="inlineStr">
        <is>
          <t>BLOQUES, VARILLAS, MALLAS</t>
        </is>
      </c>
      <c r="D1621" s="22" t="n">
        <v>33</v>
      </c>
      <c r="E1621" s="19" t="n">
        <v>188232.54</v>
      </c>
      <c r="F1621" s="19" t="n">
        <v>43249.02</v>
      </c>
      <c r="G1621" s="20" t="n">
        <v>0.229764</v>
      </c>
      <c r="H1621" t="inlineStr">
        <is>
          <t>C</t>
        </is>
      </c>
      <c r="I1621" t="inlineStr">
        <is>
          <t>Bajo</t>
        </is>
      </c>
      <c r="J1621" s="17" t="inlineStr">
        <is>
          <t>C-Bajo</t>
        </is>
      </c>
      <c r="K1621" t="inlineStr">
        <is>
          <t>LIQUIDAR — ocupan espacio y capital</t>
        </is>
      </c>
    </row>
    <row r="1622">
      <c r="A1622" t="inlineStr">
        <is>
          <t>351100300991675</t>
        </is>
      </c>
      <c r="B1622" t="inlineStr">
        <is>
          <t>PFISTER CACHERA FREGADERO 035PF0C PS CROMADO</t>
        </is>
      </c>
      <c r="C1622" t="inlineStr">
        <is>
          <t>GRIFERIA - ACC. BAÑO Y COCINA</t>
        </is>
      </c>
      <c r="D1622" s="22" t="n">
        <v>10</v>
      </c>
      <c r="E1622" s="19" t="n">
        <v>187681.11</v>
      </c>
      <c r="F1622" s="19" t="n">
        <v>60382.71</v>
      </c>
      <c r="G1622" s="20" t="n">
        <v>0.32173</v>
      </c>
      <c r="H1622" t="inlineStr">
        <is>
          <t>C</t>
        </is>
      </c>
      <c r="I1622" t="inlineStr">
        <is>
          <t>Medio</t>
        </is>
      </c>
      <c r="J1622" s="17" t="inlineStr">
        <is>
          <t>C-Medio</t>
        </is>
      </c>
      <c r="K1622" t="inlineStr">
        <is>
          <t>CANDIDATO A DESCONTINUAR</t>
        </is>
      </c>
    </row>
    <row r="1623">
      <c r="A1623" t="inlineStr">
        <is>
          <t>72677</t>
        </is>
      </c>
      <c r="B1623" t="inlineStr">
        <is>
          <t>TORNILLO GYP TORLAK 1 PF X100</t>
        </is>
      </c>
      <c r="C1623" t="inlineStr">
        <is>
          <t>TORNILLERIA</t>
        </is>
      </c>
      <c r="D1623" s="22" t="n">
        <v>194</v>
      </c>
      <c r="E1623" s="19" t="n">
        <v>187514.23</v>
      </c>
      <c r="F1623" s="19" t="n">
        <v>127043.23</v>
      </c>
      <c r="G1623" s="20" t="n">
        <v>0.677512</v>
      </c>
      <c r="H1623" t="inlineStr">
        <is>
          <t>C</t>
        </is>
      </c>
      <c r="I1623" t="inlineStr">
        <is>
          <t>Alto</t>
        </is>
      </c>
      <c r="J1623" s="17" t="inlineStr">
        <is>
          <t>C-Alto</t>
        </is>
      </c>
      <c r="K1623" t="inlineStr">
        <is>
          <t>PREMIUM — dejar quietos, son rentables aunque vendan poco</t>
        </is>
      </c>
    </row>
    <row r="1624">
      <c r="A1624" t="inlineStr">
        <is>
          <t>3029</t>
        </is>
      </c>
      <c r="B1624" t="inlineStr">
        <is>
          <t>LORENZETTI RESISTENCIA DUCHA ADVANCED 7587198</t>
        </is>
      </c>
      <c r="C1624" t="inlineStr">
        <is>
          <t>FERRETERIA GENERAL</t>
        </is>
      </c>
      <c r="D1624" s="22" t="n">
        <v>24</v>
      </c>
      <c r="E1624" s="19" t="n">
        <v>187350.42</v>
      </c>
      <c r="F1624" s="19" t="n">
        <v>48282.42</v>
      </c>
      <c r="G1624" s="20" t="n">
        <v>0.257712</v>
      </c>
      <c r="H1624" t="inlineStr">
        <is>
          <t>C</t>
        </is>
      </c>
      <c r="I1624" t="inlineStr">
        <is>
          <t>Bajo</t>
        </is>
      </c>
      <c r="J1624" s="17" t="inlineStr">
        <is>
          <t>C-Bajo</t>
        </is>
      </c>
      <c r="K1624" t="inlineStr">
        <is>
          <t>LIQUIDAR — ocupan espacio y capital</t>
        </is>
      </c>
    </row>
    <row r="1625">
      <c r="A1625" t="inlineStr">
        <is>
          <t>51</t>
        </is>
      </c>
      <c r="B1625" t="inlineStr">
        <is>
          <t>CUMBRERA TEJA TOLEDO PLUS 1.20 MTS</t>
        </is>
      </c>
      <c r="C1625" t="inlineStr">
        <is>
          <t>LAMINAS DE ZINC Y ACCESORIOS</t>
        </is>
      </c>
      <c r="D1625" s="22" t="n">
        <v>44</v>
      </c>
      <c r="E1625" s="19" t="n">
        <v>187323.68</v>
      </c>
      <c r="F1625" s="19" t="n">
        <v>49183.68</v>
      </c>
      <c r="G1625" s="20" t="n">
        <v>0.26256</v>
      </c>
      <c r="H1625" t="inlineStr">
        <is>
          <t>C</t>
        </is>
      </c>
      <c r="I1625" t="inlineStr">
        <is>
          <t>Bajo</t>
        </is>
      </c>
      <c r="J1625" s="17" t="inlineStr">
        <is>
          <t>C-Bajo</t>
        </is>
      </c>
      <c r="K1625" t="inlineStr">
        <is>
          <t>LIQUIDAR — ocupan espacio y capital</t>
        </is>
      </c>
    </row>
    <row r="1626">
      <c r="A1626" t="inlineStr">
        <is>
          <t>30277</t>
        </is>
      </c>
      <c r="B1626" t="inlineStr">
        <is>
          <t>AGUILA BLANCO APAGADOR TRIPLE PLATA 1005W</t>
        </is>
      </c>
      <c r="C1626" t="inlineStr">
        <is>
          <t>ACCESORIOS ELECTRICOS Y CABLES</t>
        </is>
      </c>
      <c r="D1626" s="22" t="n">
        <v>59</v>
      </c>
      <c r="E1626" s="19" t="n">
        <v>187121.6</v>
      </c>
      <c r="F1626" s="19" t="n">
        <v>52709.62</v>
      </c>
      <c r="G1626" s="20" t="n">
        <v>0.281686</v>
      </c>
      <c r="H1626" t="inlineStr">
        <is>
          <t>C</t>
        </is>
      </c>
      <c r="I1626" t="inlineStr">
        <is>
          <t>Bajo</t>
        </is>
      </c>
      <c r="J1626" s="17" t="inlineStr">
        <is>
          <t>C-Bajo</t>
        </is>
      </c>
      <c r="K1626" t="inlineStr">
        <is>
          <t>LIQUIDAR — ocupan espacio y capital</t>
        </is>
      </c>
    </row>
    <row r="1627">
      <c r="A1627" t="inlineStr">
        <is>
          <t>8161</t>
        </is>
      </c>
      <c r="B1627" t="inlineStr">
        <is>
          <t xml:space="preserve">PASAMANOS 16 </t>
        </is>
      </c>
      <c r="C1627" t="inlineStr">
        <is>
          <t>FERRETERIA GENERAL</t>
        </is>
      </c>
      <c r="D1627" s="22" t="n">
        <v>21</v>
      </c>
      <c r="E1627" s="19" t="n">
        <v>186952.32</v>
      </c>
      <c r="F1627" s="19" t="n">
        <v>69772.32000000001</v>
      </c>
      <c r="G1627" s="20" t="n">
        <v>0.373209</v>
      </c>
      <c r="H1627" t="inlineStr">
        <is>
          <t>C</t>
        </is>
      </c>
      <c r="I1627" t="inlineStr">
        <is>
          <t>Medio</t>
        </is>
      </c>
      <c r="J1627" s="17" t="inlineStr">
        <is>
          <t>C-Medio</t>
        </is>
      </c>
      <c r="K1627" t="inlineStr">
        <is>
          <t>CANDIDATO A DESCONTINUAR</t>
        </is>
      </c>
    </row>
    <row r="1628">
      <c r="A1628" t="inlineStr">
        <is>
          <t>351100300991360</t>
        </is>
      </c>
      <c r="B1628" t="inlineStr">
        <is>
          <t>LAMINA PVC 8257 ROMA GRAY  1.22X2.44 3MM IMITACION PIEDRA NATURAL</t>
        </is>
      </c>
      <c r="C1628" t="inlineStr">
        <is>
          <t>IMPORTACION LAMINA PVC, BAMBU, ACC</t>
        </is>
      </c>
      <c r="D1628" s="22" t="n">
        <v>10</v>
      </c>
      <c r="E1628" s="19" t="n">
        <v>186725.66</v>
      </c>
      <c r="F1628" s="19" t="n">
        <v>71380.94</v>
      </c>
      <c r="G1628" s="20" t="n">
        <v>0.382277</v>
      </c>
      <c r="H1628" t="inlineStr">
        <is>
          <t>C</t>
        </is>
      </c>
      <c r="I1628" t="inlineStr">
        <is>
          <t>Medio</t>
        </is>
      </c>
      <c r="J1628" s="17" t="inlineStr">
        <is>
          <t>C-Medio</t>
        </is>
      </c>
      <c r="K1628" t="inlineStr">
        <is>
          <t>CANDIDATO A DESCONTINUAR</t>
        </is>
      </c>
    </row>
    <row r="1629">
      <c r="A1629" t="inlineStr">
        <is>
          <t>351100300992800</t>
        </is>
      </c>
      <c r="B1629" t="inlineStr">
        <is>
          <t>PANEL ACANALADO TIPO FLAUTA NUEVA TEC BLANCO MADERA F04-2081J    20CM X 2.90M PS INTERIOR</t>
        </is>
      </c>
      <c r="C1629" t="inlineStr">
        <is>
          <t>IMPORTACION PANEL ACANALADO INTERIOR</t>
        </is>
      </c>
      <c r="D1629" s="22" t="n">
        <v>37</v>
      </c>
      <c r="E1629" s="19" t="n">
        <v>186637.17</v>
      </c>
      <c r="F1629" s="19" t="n">
        <v>93735.31</v>
      </c>
      <c r="G1629" s="20" t="n">
        <v>0.502233</v>
      </c>
      <c r="H1629" t="inlineStr">
        <is>
          <t>C</t>
        </is>
      </c>
      <c r="I1629" t="inlineStr">
        <is>
          <t>Alto</t>
        </is>
      </c>
      <c r="J1629" s="17" t="inlineStr">
        <is>
          <t>C-Alto</t>
        </is>
      </c>
      <c r="K1629" t="inlineStr">
        <is>
          <t>PREMIUM — dejar quietos, son rentables aunque vendan poco</t>
        </is>
      </c>
    </row>
    <row r="1630">
      <c r="A1630" t="inlineStr">
        <is>
          <t>351100300991983</t>
        </is>
      </c>
      <c r="B1630" t="inlineStr">
        <is>
          <t>TOSCANA LLAVE LAVATORIO BOWL MB-608 SATIN</t>
        </is>
      </c>
      <c r="C1630" t="inlineStr">
        <is>
          <t>SIN CATEGORIA</t>
        </is>
      </c>
      <c r="D1630" s="22" t="n">
        <v>13</v>
      </c>
      <c r="E1630" s="19" t="n">
        <v>186553.53</v>
      </c>
      <c r="F1630" s="19" t="n">
        <v>49987.01</v>
      </c>
      <c r="G1630" s="20" t="n">
        <v>0.26795</v>
      </c>
      <c r="H1630" t="inlineStr">
        <is>
          <t>C</t>
        </is>
      </c>
      <c r="I1630" t="inlineStr">
        <is>
          <t>Bajo</t>
        </is>
      </c>
      <c r="J1630" s="17" t="inlineStr">
        <is>
          <t>C-Bajo</t>
        </is>
      </c>
      <c r="K1630" t="inlineStr">
        <is>
          <t>LIQUIDAR — ocupan espacio y capital</t>
        </is>
      </c>
    </row>
    <row r="1631">
      <c r="A1631" t="inlineStr">
        <is>
          <t>351100300992037</t>
        </is>
      </c>
      <c r="B1631" t="inlineStr">
        <is>
          <t>ONESTO BREAK 2X63 CON CAJA PARA EXTERIOR</t>
        </is>
      </c>
      <c r="C1631" t="inlineStr">
        <is>
          <t>ACCESORIOS ELECTRICOS Y CABLES</t>
        </is>
      </c>
      <c r="D1631" s="22" t="n">
        <v>17</v>
      </c>
      <c r="E1631" s="19" t="n">
        <v>186096.54</v>
      </c>
      <c r="F1631" s="19" t="n">
        <v>55418.22</v>
      </c>
      <c r="G1631" s="20" t="n">
        <v>0.297793</v>
      </c>
      <c r="H1631" t="inlineStr">
        <is>
          <t>C</t>
        </is>
      </c>
      <c r="I1631" t="inlineStr">
        <is>
          <t>Bajo</t>
        </is>
      </c>
      <c r="J1631" s="17" t="inlineStr">
        <is>
          <t>C-Bajo</t>
        </is>
      </c>
      <c r="K1631" t="inlineStr">
        <is>
          <t>LIQUIDAR — ocupan espacio y capital</t>
        </is>
      </c>
    </row>
    <row r="1632">
      <c r="A1632" t="inlineStr">
        <is>
          <t>71967</t>
        </is>
      </c>
      <c r="B1632" t="inlineStr">
        <is>
          <t>LLAVIN PICO LORA YALE IZQ S/R 3022</t>
        </is>
      </c>
      <c r="C1632" t="inlineStr">
        <is>
          <t>FERRETERIA GENERAL</t>
        </is>
      </c>
      <c r="D1632" s="22" t="n">
        <v>8</v>
      </c>
      <c r="E1632" s="19" t="n">
        <v>185896.21</v>
      </c>
      <c r="F1632" s="19" t="n">
        <v>36256.21</v>
      </c>
      <c r="G1632" s="20" t="n">
        <v>0.195035</v>
      </c>
      <c r="H1632" t="inlineStr">
        <is>
          <t>C</t>
        </is>
      </c>
      <c r="I1632" t="inlineStr">
        <is>
          <t>Bajo</t>
        </is>
      </c>
      <c r="J1632" s="17" t="inlineStr">
        <is>
          <t>C-Bajo</t>
        </is>
      </c>
      <c r="K1632" t="inlineStr">
        <is>
          <t>LIQUIDAR — ocupan espacio y capital</t>
        </is>
      </c>
    </row>
    <row r="1633">
      <c r="A1633" t="inlineStr">
        <is>
          <t>351100300992683</t>
        </is>
      </c>
      <c r="B1633" t="inlineStr">
        <is>
          <t xml:space="preserve">CALENTADOR DE AGUA INSTANTANEO A GAS 13 LITROS / MIN CALE-13L </t>
        </is>
      </c>
      <c r="C1633" t="inlineStr">
        <is>
          <t>GRIFERIA - ACC. BAÑO Y COCINA</t>
        </is>
      </c>
      <c r="D1633" s="22" t="n">
        <v>2</v>
      </c>
      <c r="E1633" s="19" t="n">
        <v>185840.71</v>
      </c>
      <c r="F1633" s="19" t="n">
        <v>59178.25</v>
      </c>
      <c r="G1633" s="20" t="n">
        <v>0.318435</v>
      </c>
      <c r="H1633" t="inlineStr">
        <is>
          <t>C</t>
        </is>
      </c>
      <c r="I1633" t="inlineStr">
        <is>
          <t>Medio</t>
        </is>
      </c>
      <c r="J1633" s="17" t="inlineStr">
        <is>
          <t>C-Medio</t>
        </is>
      </c>
      <c r="K1633" t="inlineStr">
        <is>
          <t>CANDIDATO A DESCONTINUAR</t>
        </is>
      </c>
    </row>
    <row r="1634">
      <c r="A1634" t="inlineStr">
        <is>
          <t>351100300991326</t>
        </is>
      </c>
      <c r="B1634" t="inlineStr">
        <is>
          <t>TOTAL COMBO TALADRO + ROTOMARTILLO +PISTOLA IMPACTO + ESMERILADORA + LINTERNA +2 BATERIAS UTCKLI2058</t>
        </is>
      </c>
      <c r="C1634" t="inlineStr">
        <is>
          <t>SIN CATEGORIA</t>
        </is>
      </c>
      <c r="D1634" s="22" t="n">
        <v>1</v>
      </c>
      <c r="E1634" s="19" t="n">
        <v>185789.68</v>
      </c>
      <c r="F1634" s="19" t="n">
        <v>40641.49</v>
      </c>
      <c r="G1634" s="20" t="n">
        <v>0.21875</v>
      </c>
      <c r="H1634" t="inlineStr">
        <is>
          <t>C</t>
        </is>
      </c>
      <c r="I1634" t="inlineStr">
        <is>
          <t>Bajo</t>
        </is>
      </c>
      <c r="J1634" s="17" t="inlineStr">
        <is>
          <t>C-Bajo</t>
        </is>
      </c>
      <c r="K1634" t="inlineStr">
        <is>
          <t>LIQUIDAR — ocupan espacio y capital</t>
        </is>
      </c>
    </row>
    <row r="1635">
      <c r="A1635" t="inlineStr">
        <is>
          <t>PINT-BT-0034</t>
        </is>
      </c>
      <c r="B1635" t="inlineStr">
        <is>
          <t>LANCO AQUAVAR BARNIZ 3 EN 1 MARRON OSCURO 1/4 AQ1361-5</t>
        </is>
      </c>
      <c r="C1635" t="inlineStr">
        <is>
          <t>BARNIZ Y TINTES</t>
        </is>
      </c>
      <c r="D1635" s="22" t="n">
        <v>26</v>
      </c>
      <c r="E1635" s="19" t="n">
        <v>185767.99</v>
      </c>
      <c r="F1635" s="19" t="n">
        <v>57388.99</v>
      </c>
      <c r="G1635" s="20" t="n">
        <v>0.308928</v>
      </c>
      <c r="H1635" t="inlineStr">
        <is>
          <t>C</t>
        </is>
      </c>
      <c r="I1635" t="inlineStr">
        <is>
          <t>Medio</t>
        </is>
      </c>
      <c r="J1635" s="17" t="inlineStr">
        <is>
          <t>C-Medio</t>
        </is>
      </c>
      <c r="K1635" t="inlineStr">
        <is>
          <t>CANDIDATO A DESCONTINUAR</t>
        </is>
      </c>
    </row>
    <row r="1636">
      <c r="A1636" t="inlineStr">
        <is>
          <t>351100300990420</t>
        </is>
      </c>
      <c r="B1636" t="inlineStr">
        <is>
          <t>NOVA SET PINTOR 7 PIEZAS BANDEJA FELPA RODILLO BROCHAS</t>
        </is>
      </c>
      <c r="C1636" t="inlineStr">
        <is>
          <t>FERRETERIA GENERAL</t>
        </is>
      </c>
      <c r="D1636" s="22" t="n">
        <v>27</v>
      </c>
      <c r="E1636" s="19" t="n">
        <v>185688.06</v>
      </c>
      <c r="F1636" s="19" t="n">
        <v>56566.29</v>
      </c>
      <c r="G1636" s="20" t="n">
        <v>0.304631</v>
      </c>
      <c r="H1636" t="inlineStr">
        <is>
          <t>C</t>
        </is>
      </c>
      <c r="I1636" t="inlineStr">
        <is>
          <t>Medio</t>
        </is>
      </c>
      <c r="J1636" s="17" t="inlineStr">
        <is>
          <t>C-Medio</t>
        </is>
      </c>
      <c r="K1636" t="inlineStr">
        <is>
          <t>CANDIDATO A DESCONTINUAR</t>
        </is>
      </c>
    </row>
    <row r="1637">
      <c r="A1637" t="inlineStr">
        <is>
          <t>351100300992551</t>
        </is>
      </c>
      <c r="B1637" t="inlineStr">
        <is>
          <t>BOSCH NIVEL LASER VERDE 50M + TRIPODE BT150 GCL 2-50</t>
        </is>
      </c>
      <c r="C1637" t="inlineStr">
        <is>
          <t>SIN CATEGORIA</t>
        </is>
      </c>
      <c r="D1637" s="22" t="n">
        <v>3</v>
      </c>
      <c r="E1637" s="19" t="n">
        <v>185542.5</v>
      </c>
      <c r="F1637" s="19" t="n">
        <v>29842.5</v>
      </c>
      <c r="G1637" s="20" t="n">
        <v>0.160839</v>
      </c>
      <c r="H1637" t="inlineStr">
        <is>
          <t>C</t>
        </is>
      </c>
      <c r="I1637" t="inlineStr">
        <is>
          <t>Bajo</t>
        </is>
      </c>
      <c r="J1637" s="17" t="inlineStr">
        <is>
          <t>C-Bajo</t>
        </is>
      </c>
      <c r="K1637" t="inlineStr">
        <is>
          <t>LIQUIDAR — ocupan espacio y capital</t>
        </is>
      </c>
    </row>
    <row r="1638">
      <c r="A1638" t="inlineStr">
        <is>
          <t>3452990343</t>
        </is>
      </c>
      <c r="B1638" t="inlineStr">
        <is>
          <t>2DA PINO 1X8 3.20 SEGUNDA</t>
        </is>
      </c>
      <c r="C1638" t="inlineStr">
        <is>
          <t>MATERIAL SEGUNDA</t>
        </is>
      </c>
      <c r="D1638" s="22" t="n">
        <v>53</v>
      </c>
      <c r="E1638" s="19" t="n">
        <v>185500</v>
      </c>
      <c r="F1638" s="19" t="n">
        <v>53000</v>
      </c>
      <c r="G1638" s="20" t="n">
        <v>0.285714</v>
      </c>
      <c r="H1638" t="inlineStr">
        <is>
          <t>C</t>
        </is>
      </c>
      <c r="I1638" t="inlineStr">
        <is>
          <t>Bajo</t>
        </is>
      </c>
      <c r="J1638" s="17" t="inlineStr">
        <is>
          <t>C-Bajo</t>
        </is>
      </c>
      <c r="K1638" t="inlineStr">
        <is>
          <t>LIQUIDAR — ocupan espacio y capital</t>
        </is>
      </c>
    </row>
    <row r="1639">
      <c r="A1639" t="inlineStr">
        <is>
          <t>6265</t>
        </is>
      </c>
      <c r="B1639" t="inlineStr">
        <is>
          <t>BROCHA 2 1/2 MASTER GAM</t>
        </is>
      </c>
      <c r="C1639" t="inlineStr">
        <is>
          <t>FERRETERIA GENERAL</t>
        </is>
      </c>
      <c r="D1639" s="22" t="n">
        <v>120</v>
      </c>
      <c r="E1639" s="19" t="n">
        <v>185028.28</v>
      </c>
      <c r="F1639" s="19" t="n">
        <v>57732.28</v>
      </c>
      <c r="G1639" s="20" t="n">
        <v>0.312019</v>
      </c>
      <c r="H1639" t="inlineStr">
        <is>
          <t>C</t>
        </is>
      </c>
      <c r="I1639" t="inlineStr">
        <is>
          <t>Medio</t>
        </is>
      </c>
      <c r="J1639" s="17" t="inlineStr">
        <is>
          <t>C-Medio</t>
        </is>
      </c>
      <c r="K1639" t="inlineStr">
        <is>
          <t>CANDIDATO A DESCONTINUAR</t>
        </is>
      </c>
    </row>
    <row r="1640">
      <c r="A1640" t="inlineStr">
        <is>
          <t>9116</t>
        </is>
      </c>
      <c r="B1640" t="inlineStr">
        <is>
          <t>UNION 2 PVC</t>
        </is>
      </c>
      <c r="C1640" t="inlineStr">
        <is>
          <t>TUBERIA PVC, CANOAS Y ACCESORIOS</t>
        </is>
      </c>
      <c r="D1640" s="22" t="n">
        <v>196</v>
      </c>
      <c r="E1640" s="19" t="n">
        <v>184919.33</v>
      </c>
      <c r="F1640" s="19" t="n">
        <v>159812.78</v>
      </c>
      <c r="G1640" s="20" t="n">
        <v>0.8642300000000001</v>
      </c>
      <c r="H1640" t="inlineStr">
        <is>
          <t>C</t>
        </is>
      </c>
      <c r="I1640" t="inlineStr">
        <is>
          <t>Alto</t>
        </is>
      </c>
      <c r="J1640" s="17" t="inlineStr">
        <is>
          <t>C-Alto</t>
        </is>
      </c>
      <c r="K1640" t="inlineStr">
        <is>
          <t>PREMIUM — dejar quietos, son rentables aunque vendan poco</t>
        </is>
      </c>
    </row>
    <row r="1641">
      <c r="A1641" t="inlineStr">
        <is>
          <t>351100300992644</t>
        </is>
      </c>
      <c r="B1641" t="inlineStr">
        <is>
          <t>FACHALETA RIBASSOS MICA 34X50CM CAJA 1.50M2</t>
        </is>
      </c>
      <c r="C1641" t="inlineStr">
        <is>
          <t>SIN CATEGORIA</t>
        </is>
      </c>
      <c r="D1641" s="22" t="n">
        <v>17.9</v>
      </c>
      <c r="E1641" s="19" t="n">
        <v>184828.28</v>
      </c>
      <c r="F1641" s="19" t="n">
        <v>27479.65</v>
      </c>
      <c r="G1641" s="20" t="n">
        <v>0.148677</v>
      </c>
      <c r="H1641" t="inlineStr">
        <is>
          <t>C</t>
        </is>
      </c>
      <c r="I1641" t="inlineStr">
        <is>
          <t>Bajo</t>
        </is>
      </c>
      <c r="J1641" s="17" t="inlineStr">
        <is>
          <t>C-Bajo</t>
        </is>
      </c>
      <c r="K1641" t="inlineStr">
        <is>
          <t>LIQUIDAR — ocupan espacio y capital</t>
        </is>
      </c>
    </row>
    <row r="1642">
      <c r="A1642" t="inlineStr">
        <is>
          <t>351100300992301</t>
        </is>
      </c>
      <c r="B1642" t="inlineStr">
        <is>
          <t>PLAY GARDEN MANGUERA 4 CAPAS 30M</t>
        </is>
      </c>
      <c r="C1642" t="inlineStr">
        <is>
          <t>IMPORTACION GRIFERIA</t>
        </is>
      </c>
      <c r="D1642" s="22" t="n">
        <v>13</v>
      </c>
      <c r="E1642" s="19" t="n">
        <v>184679.57</v>
      </c>
      <c r="F1642" s="19" t="n">
        <v>91983.25999999999</v>
      </c>
      <c r="G1642" s="20" t="n">
        <v>0.498069</v>
      </c>
      <c r="H1642" t="inlineStr">
        <is>
          <t>C</t>
        </is>
      </c>
      <c r="I1642" t="inlineStr">
        <is>
          <t>Alto</t>
        </is>
      </c>
      <c r="J1642" s="17" t="inlineStr">
        <is>
          <t>C-Alto</t>
        </is>
      </c>
      <c r="K1642" t="inlineStr">
        <is>
          <t>PREMIUM — dejar quietos, son rentables aunque vendan poco</t>
        </is>
      </c>
    </row>
    <row r="1643">
      <c r="A1643" t="inlineStr">
        <is>
          <t>11183</t>
        </is>
      </c>
      <c r="B1643" t="inlineStr">
        <is>
          <t>LLAVE LAVAPIE F1187 COPA CRUZ</t>
        </is>
      </c>
      <c r="C1643" t="inlineStr">
        <is>
          <t>GRIFERIA - ACC. BAÑO Y COCINA</t>
        </is>
      </c>
      <c r="D1643" s="22" t="n">
        <v>42</v>
      </c>
      <c r="E1643" s="19" t="n">
        <v>184156.69</v>
      </c>
      <c r="F1643" s="19" t="n">
        <v>58878.19</v>
      </c>
      <c r="G1643" s="20" t="n">
        <v>0.319718</v>
      </c>
      <c r="H1643" t="inlineStr">
        <is>
          <t>C</t>
        </is>
      </c>
      <c r="I1643" t="inlineStr">
        <is>
          <t>Medio</t>
        </is>
      </c>
      <c r="J1643" s="17" t="inlineStr">
        <is>
          <t>C-Medio</t>
        </is>
      </c>
      <c r="K1643" t="inlineStr">
        <is>
          <t>CANDIDATO A DESCONTINUAR</t>
        </is>
      </c>
    </row>
    <row r="1644">
      <c r="A1644" t="inlineStr">
        <is>
          <t>351100300991985</t>
        </is>
      </c>
      <c r="B1644" t="inlineStr">
        <is>
          <t>ONESTO BREAK 2X40 CON CAJA PARA EXTERIOR</t>
        </is>
      </c>
      <c r="C1644" t="inlineStr">
        <is>
          <t>ACCESORIOS ELECTRICOS Y CABLES</t>
        </is>
      </c>
      <c r="D1644" s="22" t="n">
        <v>18</v>
      </c>
      <c r="E1644" s="19" t="n">
        <v>184035.61</v>
      </c>
      <c r="F1644" s="19" t="n">
        <v>52038.73</v>
      </c>
      <c r="G1644" s="20" t="n">
        <v>0.282764</v>
      </c>
      <c r="H1644" t="inlineStr">
        <is>
          <t>C</t>
        </is>
      </c>
      <c r="I1644" t="inlineStr">
        <is>
          <t>Bajo</t>
        </is>
      </c>
      <c r="J1644" s="17" t="inlineStr">
        <is>
          <t>C-Bajo</t>
        </is>
      </c>
      <c r="K1644" t="inlineStr">
        <is>
          <t>LIQUIDAR — ocupan espacio y capital</t>
        </is>
      </c>
    </row>
    <row r="1645">
      <c r="A1645" t="inlineStr">
        <is>
          <t>73590</t>
        </is>
      </c>
      <c r="B1645" t="inlineStr">
        <is>
          <t>LLANETA HULE NEGRO GERMANY</t>
        </is>
      </c>
      <c r="C1645" t="inlineStr">
        <is>
          <t>FERRETERIA GENERAL</t>
        </is>
      </c>
      <c r="D1645" s="22" t="n">
        <v>97</v>
      </c>
      <c r="E1645" s="19" t="n">
        <v>183737.13</v>
      </c>
      <c r="F1645" s="19" t="n">
        <v>65945.13</v>
      </c>
      <c r="G1645" s="20" t="n">
        <v>0.35891</v>
      </c>
      <c r="H1645" t="inlineStr">
        <is>
          <t>C</t>
        </is>
      </c>
      <c r="I1645" t="inlineStr">
        <is>
          <t>Medio</t>
        </is>
      </c>
      <c r="J1645" s="17" t="inlineStr">
        <is>
          <t>C-Medio</t>
        </is>
      </c>
      <c r="K1645" t="inlineStr">
        <is>
          <t>CANDIDATO A DESCONTINUAR</t>
        </is>
      </c>
    </row>
    <row r="1646">
      <c r="A1646" t="inlineStr">
        <is>
          <t>9126</t>
        </is>
      </c>
      <c r="B1646" t="inlineStr">
        <is>
          <t>BAJANTE RECTANGULAR 4x2  CANOA 3MT</t>
        </is>
      </c>
      <c r="C1646" t="inlineStr">
        <is>
          <t>TUBERIA PVC, CANOAS Y ACCESORIOS</t>
        </is>
      </c>
      <c r="D1646" s="22" t="n">
        <v>22</v>
      </c>
      <c r="E1646" s="19" t="n">
        <v>183717.17</v>
      </c>
      <c r="F1646" s="19" t="n">
        <v>52865.48</v>
      </c>
      <c r="G1646" s="20" t="n">
        <v>0.287755</v>
      </c>
      <c r="H1646" t="inlineStr">
        <is>
          <t>C</t>
        </is>
      </c>
      <c r="I1646" t="inlineStr">
        <is>
          <t>Bajo</t>
        </is>
      </c>
      <c r="J1646" s="17" t="inlineStr">
        <is>
          <t>C-Bajo</t>
        </is>
      </c>
      <c r="K1646" t="inlineStr">
        <is>
          <t>LIQUIDAR — ocupan espacio y capital</t>
        </is>
      </c>
    </row>
    <row r="1647">
      <c r="A1647" t="inlineStr">
        <is>
          <t>PINT-PS-0006</t>
        </is>
      </c>
      <c r="B1647" t="inlineStr">
        <is>
          <t>BOSNY SPRAY BLANCO BRILLANTESB-40</t>
        </is>
      </c>
      <c r="C1647" t="inlineStr">
        <is>
          <t>PINTURA SPRAY</t>
        </is>
      </c>
      <c r="D1647" s="22" t="n">
        <v>68</v>
      </c>
      <c r="E1647" s="19" t="n">
        <v>183596.4</v>
      </c>
      <c r="F1647" s="19" t="n">
        <v>51230.15</v>
      </c>
      <c r="G1647" s="20" t="n">
        <v>0.279037</v>
      </c>
      <c r="H1647" t="inlineStr">
        <is>
          <t>C</t>
        </is>
      </c>
      <c r="I1647" t="inlineStr">
        <is>
          <t>Bajo</t>
        </is>
      </c>
      <c r="J1647" s="17" t="inlineStr">
        <is>
          <t>C-Bajo</t>
        </is>
      </c>
      <c r="K1647" t="inlineStr">
        <is>
          <t>LIQUIDAR — ocupan espacio y capital</t>
        </is>
      </c>
    </row>
    <row r="1648">
      <c r="A1648" t="inlineStr">
        <is>
          <t>40992889</t>
        </is>
      </c>
      <c r="B1648" t="inlineStr">
        <is>
          <t>ALTIVA APAGADOR DOBLE 9004-W BLANCO EAGLE</t>
        </is>
      </c>
      <c r="C1648" t="inlineStr">
        <is>
          <t>ACCESORIOS ELECTRICOS Y CABLES</t>
        </is>
      </c>
      <c r="D1648" s="22" t="n">
        <v>64</v>
      </c>
      <c r="E1648" s="19" t="n">
        <v>183241.37</v>
      </c>
      <c r="F1648" s="19" t="n">
        <v>73395.87</v>
      </c>
      <c r="G1648" s="20" t="n">
        <v>0.400542</v>
      </c>
      <c r="H1648" t="inlineStr">
        <is>
          <t>C</t>
        </is>
      </c>
      <c r="I1648" t="inlineStr">
        <is>
          <t>Medio</t>
        </is>
      </c>
      <c r="J1648" s="17" t="inlineStr">
        <is>
          <t>C-Medio</t>
        </is>
      </c>
      <c r="K1648" t="inlineStr">
        <is>
          <t>CANDIDATO A DESCONTINUAR</t>
        </is>
      </c>
    </row>
    <row r="1649">
      <c r="A1649" t="inlineStr">
        <is>
          <t>3200990626</t>
        </is>
      </c>
      <c r="B1649" t="inlineStr">
        <is>
          <t>LLAVE TANQUE BAJO TIPO FILL PRO FV75</t>
        </is>
      </c>
      <c r="C1649" t="inlineStr">
        <is>
          <t>GRIFERIA - ACC. BAÑO Y COCINA</t>
        </is>
      </c>
      <c r="D1649" s="22" t="n">
        <v>45</v>
      </c>
      <c r="E1649" s="19" t="n">
        <v>183055.13</v>
      </c>
      <c r="F1649" s="19" t="n">
        <v>64211.34</v>
      </c>
      <c r="G1649" s="20" t="n">
        <v>0.350776</v>
      </c>
      <c r="H1649" t="inlineStr">
        <is>
          <t>C</t>
        </is>
      </c>
      <c r="I1649" t="inlineStr">
        <is>
          <t>Medio</t>
        </is>
      </c>
      <c r="J1649" s="17" t="inlineStr">
        <is>
          <t>C-Medio</t>
        </is>
      </c>
      <c r="K1649" t="inlineStr">
        <is>
          <t>CANDIDATO A DESCONTINUAR</t>
        </is>
      </c>
    </row>
    <row r="1650">
      <c r="A1650" t="inlineStr">
        <is>
          <t>30520</t>
        </is>
      </c>
      <c r="B1650" t="inlineStr">
        <is>
          <t>CONECTOR BARRIL BEIGE/ROJO 3M AMERICANO</t>
        </is>
      </c>
      <c r="C1650" t="inlineStr">
        <is>
          <t>ACCESORIOS ELECTRICOS Y CABLES</t>
        </is>
      </c>
      <c r="D1650" s="22" t="n">
        <v>1258</v>
      </c>
      <c r="E1650" s="19" t="n">
        <v>182704.07</v>
      </c>
      <c r="F1650" s="19" t="n">
        <v>60492.58</v>
      </c>
      <c r="G1650" s="20" t="n">
        <v>0.331096</v>
      </c>
      <c r="H1650" t="inlineStr">
        <is>
          <t>C</t>
        </is>
      </c>
      <c r="I1650" t="inlineStr">
        <is>
          <t>Medio</t>
        </is>
      </c>
      <c r="J1650" s="17" t="inlineStr">
        <is>
          <t>C-Medio</t>
        </is>
      </c>
      <c r="K1650" t="inlineStr">
        <is>
          <t>CANDIDATO A DESCONTINUAR</t>
        </is>
      </c>
    </row>
    <row r="1651">
      <c r="A1651" t="inlineStr">
        <is>
          <t>461</t>
        </is>
      </c>
      <c r="B1651" t="inlineStr">
        <is>
          <t>LAMINA HIERRO NEGRO #18 1.20MM 1.22x2.44</t>
        </is>
      </c>
      <c r="C1651" t="inlineStr">
        <is>
          <t>TUBERIA INDUSTRIAL, HIERROS PLANOS Y CORRUGADOS</t>
        </is>
      </c>
      <c r="D1651" s="22" t="n">
        <v>10</v>
      </c>
      <c r="E1651" s="19" t="n">
        <v>182546.28</v>
      </c>
      <c r="F1651" s="19" t="n">
        <v>37431.88</v>
      </c>
      <c r="G1651" s="20" t="n">
        <v>0.205054</v>
      </c>
      <c r="H1651" t="inlineStr">
        <is>
          <t>C</t>
        </is>
      </c>
      <c r="I1651" t="inlineStr">
        <is>
          <t>Bajo</t>
        </is>
      </c>
      <c r="J1651" s="17" t="inlineStr">
        <is>
          <t>C-Bajo</t>
        </is>
      </c>
      <c r="K1651" t="inlineStr">
        <is>
          <t>LIQUIDAR — ocupan espacio y capital</t>
        </is>
      </c>
    </row>
    <row r="1652">
      <c r="A1652" t="inlineStr">
        <is>
          <t>73967</t>
        </is>
      </c>
      <c r="B1652" t="inlineStr">
        <is>
          <t xml:space="preserve">TOTAL CUTTER P/CARTON - GYPSUM THT5126128 </t>
        </is>
      </c>
      <c r="C1652" t="inlineStr">
        <is>
          <t>FERRETERIA GENERAL</t>
        </is>
      </c>
      <c r="D1652" s="22" t="n">
        <v>67</v>
      </c>
      <c r="E1652" s="19" t="n">
        <v>182536.01</v>
      </c>
      <c r="F1652" s="19" t="n">
        <v>67352.45</v>
      </c>
      <c r="G1652" s="20" t="n">
        <v>0.368982</v>
      </c>
      <c r="H1652" t="inlineStr">
        <is>
          <t>C</t>
        </is>
      </c>
      <c r="I1652" t="inlineStr">
        <is>
          <t>Medio</t>
        </is>
      </c>
      <c r="J1652" s="17" t="inlineStr">
        <is>
          <t>C-Medio</t>
        </is>
      </c>
      <c r="K1652" t="inlineStr">
        <is>
          <t>CANDIDATO A DESCONTINUAR</t>
        </is>
      </c>
    </row>
    <row r="1653">
      <c r="A1653" t="inlineStr">
        <is>
          <t>20100006</t>
        </is>
      </c>
      <c r="B1653" t="inlineStr">
        <is>
          <t>AZULEJO DOVELA AZUL 20X30 CAJA 1.59M2</t>
        </is>
      </c>
      <c r="C1653" t="inlineStr">
        <is>
          <t>AZULEJOS</t>
        </is>
      </c>
      <c r="D1653" s="22" t="n">
        <v>22</v>
      </c>
      <c r="E1653" s="19" t="n">
        <v>182387.76</v>
      </c>
      <c r="F1653" s="19" t="n">
        <v>39353.31</v>
      </c>
      <c r="G1653" s="20" t="n">
        <v>0.215767</v>
      </c>
      <c r="H1653" t="inlineStr">
        <is>
          <t>C</t>
        </is>
      </c>
      <c r="I1653" t="inlineStr">
        <is>
          <t>Bajo</t>
        </is>
      </c>
      <c r="J1653" s="17" t="inlineStr">
        <is>
          <t>C-Bajo</t>
        </is>
      </c>
      <c r="K1653" t="inlineStr">
        <is>
          <t>LIQUIDAR — ocupan espacio y capital</t>
        </is>
      </c>
    </row>
    <row r="1654">
      <c r="A1654" t="inlineStr">
        <is>
          <t>351100300992073</t>
        </is>
      </c>
      <c r="B1654" t="inlineStr">
        <is>
          <t>COCINA GAS 5 QUEMADORES CON BASE Y ESTANTES KMGS019B DECAK</t>
        </is>
      </c>
      <c r="C1654" t="inlineStr">
        <is>
          <t>SIN CATEGORIA</t>
        </is>
      </c>
      <c r="D1654" s="22" t="n">
        <v>4</v>
      </c>
      <c r="E1654" s="19" t="n">
        <v>182300.88</v>
      </c>
      <c r="F1654" s="19" t="n">
        <v>52502.88</v>
      </c>
      <c r="G1654" s="20" t="n">
        <v>0.288001</v>
      </c>
      <c r="H1654" t="inlineStr">
        <is>
          <t>C</t>
        </is>
      </c>
      <c r="I1654" t="inlineStr">
        <is>
          <t>Bajo</t>
        </is>
      </c>
      <c r="J1654" s="17" t="inlineStr">
        <is>
          <t>C-Bajo</t>
        </is>
      </c>
      <c r="K1654" t="inlineStr">
        <is>
          <t>LIQUIDAR — ocupan espacio y capital</t>
        </is>
      </c>
    </row>
    <row r="1655">
      <c r="A1655" t="inlineStr">
        <is>
          <t>72226</t>
        </is>
      </c>
      <c r="B1655" t="inlineStr">
        <is>
          <t>VALVULA GAS C/ROSCA 300SM-888</t>
        </is>
      </c>
      <c r="C1655" t="inlineStr">
        <is>
          <t>FERRETERIA GENERAL</t>
        </is>
      </c>
      <c r="D1655" s="22" t="n">
        <v>61</v>
      </c>
      <c r="E1655" s="19" t="n">
        <v>182257.51</v>
      </c>
      <c r="F1655" s="19" t="n">
        <v>91383.50999999999</v>
      </c>
      <c r="G1655" s="20" t="n">
        <v>0.501398</v>
      </c>
      <c r="H1655" t="inlineStr">
        <is>
          <t>C</t>
        </is>
      </c>
      <c r="I1655" t="inlineStr">
        <is>
          <t>Alto</t>
        </is>
      </c>
      <c r="J1655" s="17" t="inlineStr">
        <is>
          <t>C-Alto</t>
        </is>
      </c>
      <c r="K1655" t="inlineStr">
        <is>
          <t>PREMIUM — dejar quietos, son rentables aunque vendan poco</t>
        </is>
      </c>
    </row>
    <row r="1656">
      <c r="A1656" t="inlineStr">
        <is>
          <t>9136</t>
        </is>
      </c>
      <c r="B1656" t="inlineStr">
        <is>
          <t>ADAPTADOR MACHO PVC 1/2 AGUA FRIA</t>
        </is>
      </c>
      <c r="C1656" t="inlineStr">
        <is>
          <t>TUBERIA PVC, CANOAS Y ACCESORIOS</t>
        </is>
      </c>
      <c r="D1656" s="22" t="n">
        <v>1602</v>
      </c>
      <c r="E1656" s="19" t="n">
        <v>181621.35</v>
      </c>
      <c r="F1656" s="19" t="n">
        <v>115387.22</v>
      </c>
      <c r="G1656" s="20" t="n">
        <v>0.635317</v>
      </c>
      <c r="H1656" t="inlineStr">
        <is>
          <t>C</t>
        </is>
      </c>
      <c r="I1656" t="inlineStr">
        <is>
          <t>Alto</t>
        </is>
      </c>
      <c r="J1656" s="17" t="inlineStr">
        <is>
          <t>C-Alto</t>
        </is>
      </c>
      <c r="K1656" t="inlineStr">
        <is>
          <t>PREMIUM — dejar quietos, son rentables aunque vendan poco</t>
        </is>
      </c>
    </row>
    <row r="1657">
      <c r="A1657" t="inlineStr">
        <is>
          <t>63485</t>
        </is>
      </c>
      <c r="B1657" t="inlineStr">
        <is>
          <t>CABLE 12 AZUL POR METRO</t>
        </is>
      </c>
      <c r="C1657" t="inlineStr">
        <is>
          <t>ACCESORIOS ELECTRICOS Y CABLES</t>
        </is>
      </c>
      <c r="D1657" s="22" t="n">
        <v>568</v>
      </c>
      <c r="E1657" s="19" t="n">
        <v>180944</v>
      </c>
      <c r="F1657" s="19" t="n">
        <v>53244.8</v>
      </c>
      <c r="G1657" s="20" t="n">
        <v>0.294261</v>
      </c>
      <c r="H1657" t="inlineStr">
        <is>
          <t>C</t>
        </is>
      </c>
      <c r="I1657" t="inlineStr">
        <is>
          <t>Bajo</t>
        </is>
      </c>
      <c r="J1657" s="17" t="inlineStr">
        <is>
          <t>C-Bajo</t>
        </is>
      </c>
      <c r="K1657" t="inlineStr">
        <is>
          <t>LIQUIDAR — ocupan espacio y capital</t>
        </is>
      </c>
    </row>
    <row r="1658">
      <c r="A1658" t="inlineStr">
        <is>
          <t>351100300991640</t>
        </is>
      </c>
      <c r="B1658" t="inlineStr">
        <is>
          <t>GRACIELA LAVATORIO BOWL CONICO BLANCO 5015 60000109</t>
        </is>
      </c>
      <c r="C1658" t="inlineStr">
        <is>
          <t>LOZA SANITARIA</t>
        </is>
      </c>
      <c r="D1658" s="22" t="n">
        <v>9</v>
      </c>
      <c r="E1658" s="19" t="n">
        <v>180859.08</v>
      </c>
      <c r="F1658" s="19" t="n">
        <v>61167.52</v>
      </c>
      <c r="G1658" s="20" t="n">
        <v>0.338205</v>
      </c>
      <c r="H1658" t="inlineStr">
        <is>
          <t>C</t>
        </is>
      </c>
      <c r="I1658" t="inlineStr">
        <is>
          <t>Medio</t>
        </is>
      </c>
      <c r="J1658" s="17" t="inlineStr">
        <is>
          <t>C-Medio</t>
        </is>
      </c>
      <c r="K1658" t="inlineStr">
        <is>
          <t>CANDIDATO A DESCONTINUAR</t>
        </is>
      </c>
    </row>
    <row r="1659">
      <c r="A1659" t="inlineStr">
        <is>
          <t>3050</t>
        </is>
      </c>
      <c r="B1659" t="inlineStr">
        <is>
          <t>CH BREAKER 1X15</t>
        </is>
      </c>
      <c r="C1659" t="inlineStr">
        <is>
          <t>ACCESORIOS ELECTRICOS Y CABLES</t>
        </is>
      </c>
      <c r="D1659" s="22" t="n">
        <v>38</v>
      </c>
      <c r="E1659" s="19" t="n">
        <v>180647.8</v>
      </c>
      <c r="F1659" s="19" t="n">
        <v>41892.68</v>
      </c>
      <c r="G1659" s="20" t="n">
        <v>0.231902</v>
      </c>
      <c r="H1659" t="inlineStr">
        <is>
          <t>C</t>
        </is>
      </c>
      <c r="I1659" t="inlineStr">
        <is>
          <t>Bajo</t>
        </is>
      </c>
      <c r="J1659" s="17" t="inlineStr">
        <is>
          <t>C-Bajo</t>
        </is>
      </c>
      <c r="K1659" t="inlineStr">
        <is>
          <t>LIQUIDAR — ocupan espacio y capital</t>
        </is>
      </c>
    </row>
    <row r="1660">
      <c r="A1660" t="inlineStr">
        <is>
          <t>30172</t>
        </is>
      </c>
      <c r="B1660" t="inlineStr">
        <is>
          <t>CH BREAKER 2X70</t>
        </is>
      </c>
      <c r="C1660" t="inlineStr">
        <is>
          <t>ACCESORIOS ELECTRICOS Y CABLES</t>
        </is>
      </c>
      <c r="D1660" s="22" t="n">
        <v>11</v>
      </c>
      <c r="E1660" s="19" t="n">
        <v>180314.95</v>
      </c>
      <c r="F1660" s="19" t="n">
        <v>42112.07</v>
      </c>
      <c r="G1660" s="20" t="n">
        <v>0.233547</v>
      </c>
      <c r="H1660" t="inlineStr">
        <is>
          <t>C</t>
        </is>
      </c>
      <c r="I1660" t="inlineStr">
        <is>
          <t>Bajo</t>
        </is>
      </c>
      <c r="J1660" s="17" t="inlineStr">
        <is>
          <t>C-Bajo</t>
        </is>
      </c>
      <c r="K1660" t="inlineStr">
        <is>
          <t>LIQUIDAR — ocupan espacio y capital</t>
        </is>
      </c>
    </row>
    <row r="1661">
      <c r="A1661" t="inlineStr">
        <is>
          <t>351100300992304</t>
        </is>
      </c>
      <c r="B1661" t="inlineStr">
        <is>
          <t>HUNTER ESCALERA DE 4 PELDAÑOS HO-1459</t>
        </is>
      </c>
      <c r="C1661" t="inlineStr">
        <is>
          <t>IMPORTACION FERRETERIA GENERAL</t>
        </is>
      </c>
      <c r="D1661" s="22" t="n">
        <v>8</v>
      </c>
      <c r="E1661" s="19" t="n">
        <v>180189.88</v>
      </c>
      <c r="F1661" s="19" t="n">
        <v>51482.82</v>
      </c>
      <c r="G1661" s="20" t="n">
        <v>0.285714</v>
      </c>
      <c r="H1661" t="inlineStr">
        <is>
          <t>C</t>
        </is>
      </c>
      <c r="I1661" t="inlineStr">
        <is>
          <t>Bajo</t>
        </is>
      </c>
      <c r="J1661" s="17" t="inlineStr">
        <is>
          <t>C-Bajo</t>
        </is>
      </c>
      <c r="K1661" t="inlineStr">
        <is>
          <t>LIQUIDAR — ocupan espacio y capital</t>
        </is>
      </c>
    </row>
    <row r="1662">
      <c r="A1662" t="inlineStr">
        <is>
          <t>351100300992296</t>
        </is>
      </c>
      <c r="B1662" t="inlineStr">
        <is>
          <t>CACHERA FREGADERO MONOCOMANDO CROMADA LORIENT P-11632 DAMASHKE</t>
        </is>
      </c>
      <c r="C1662" t="inlineStr">
        <is>
          <t>IMPORTACION GRIFERIA</t>
        </is>
      </c>
      <c r="D1662" s="22" t="n">
        <v>10</v>
      </c>
      <c r="E1662" s="19" t="n">
        <v>180094.32</v>
      </c>
      <c r="F1662" s="19" t="n">
        <v>89320.98</v>
      </c>
      <c r="G1662" s="20" t="n">
        <v>0.495968</v>
      </c>
      <c r="H1662" t="inlineStr">
        <is>
          <t>C</t>
        </is>
      </c>
      <c r="I1662" t="inlineStr">
        <is>
          <t>Alto</t>
        </is>
      </c>
      <c r="J1662" s="17" t="inlineStr">
        <is>
          <t>C-Alto</t>
        </is>
      </c>
      <c r="K1662" t="inlineStr">
        <is>
          <t>PREMIUM — dejar quietos, son rentables aunque vendan poco</t>
        </is>
      </c>
    </row>
    <row r="1663">
      <c r="A1663" t="inlineStr">
        <is>
          <t>9285</t>
        </is>
      </c>
      <c r="B1663" t="inlineStr">
        <is>
          <t>TANQUE AGUA 1100 LTS TRICAPA</t>
        </is>
      </c>
      <c r="C1663" t="inlineStr">
        <is>
          <t>TUBERIA PVC, CANOAS Y ACCESORIOS</t>
        </is>
      </c>
      <c r="D1663" s="22" t="n">
        <v>2</v>
      </c>
      <c r="E1663" s="19" t="n">
        <v>178603.64</v>
      </c>
      <c r="F1663" s="19" t="n">
        <v>36520.18</v>
      </c>
      <c r="G1663" s="20" t="n">
        <v>0.204476</v>
      </c>
      <c r="H1663" t="inlineStr">
        <is>
          <t>C</t>
        </is>
      </c>
      <c r="I1663" t="inlineStr">
        <is>
          <t>Bajo</t>
        </is>
      </c>
      <c r="J1663" s="17" t="inlineStr">
        <is>
          <t>C-Bajo</t>
        </is>
      </c>
      <c r="K1663" t="inlineStr">
        <is>
          <t>LIQUIDAR — ocupan espacio y capital</t>
        </is>
      </c>
    </row>
    <row r="1664">
      <c r="A1664" t="inlineStr">
        <is>
          <t>PINT-AN-0036</t>
        </is>
      </c>
      <c r="B1664" t="inlineStr">
        <is>
          <t>LANCO DUREX VERDE ANTICORROSIVO CUBETA DE739-2</t>
        </is>
      </c>
      <c r="C1664" t="inlineStr">
        <is>
          <t>ANTICORROSIVOS Y BASE ACEITE</t>
        </is>
      </c>
      <c r="D1664" s="22" t="n">
        <v>2</v>
      </c>
      <c r="E1664" s="19" t="n">
        <v>178495.58</v>
      </c>
      <c r="F1664" s="19" t="n">
        <v>61627.78</v>
      </c>
      <c r="G1664" s="20" t="n">
        <v>0.345262</v>
      </c>
      <c r="H1664" t="inlineStr">
        <is>
          <t>C</t>
        </is>
      </c>
      <c r="I1664" t="inlineStr">
        <is>
          <t>Medio</t>
        </is>
      </c>
      <c r="J1664" s="17" t="inlineStr">
        <is>
          <t>C-Medio</t>
        </is>
      </c>
      <c r="K1664" t="inlineStr">
        <is>
          <t>CANDIDATO A DESCONTINUAR</t>
        </is>
      </c>
    </row>
    <row r="1665">
      <c r="A1665" t="inlineStr">
        <is>
          <t>42865</t>
        </is>
      </c>
      <c r="B1665" t="inlineStr">
        <is>
          <t>RESISTENCIA DUCHA FAME 4 TEMPERATURAS 127V 5400W</t>
        </is>
      </c>
      <c r="C1665" t="inlineStr">
        <is>
          <t>FERRETERIA GENERAL</t>
        </is>
      </c>
      <c r="D1665" s="22" t="n">
        <v>32</v>
      </c>
      <c r="E1665" s="19" t="n">
        <v>178472.63</v>
      </c>
      <c r="F1665" s="19" t="n">
        <v>56715.67</v>
      </c>
      <c r="G1665" s="20" t="n">
        <v>0.317784</v>
      </c>
      <c r="H1665" t="inlineStr">
        <is>
          <t>C</t>
        </is>
      </c>
      <c r="I1665" t="inlineStr">
        <is>
          <t>Medio</t>
        </is>
      </c>
      <c r="J1665" s="17" t="inlineStr">
        <is>
          <t>C-Medio</t>
        </is>
      </c>
      <c r="K1665" t="inlineStr">
        <is>
          <t>CANDIDATO A DESCONTINUAR</t>
        </is>
      </c>
    </row>
    <row r="1666">
      <c r="A1666" t="inlineStr">
        <is>
          <t>351100300991284</t>
        </is>
      </c>
      <c r="B1666" t="inlineStr">
        <is>
          <t>PROTECTO HIGH STANDARD LATEX MATE BLANCO GALON</t>
        </is>
      </c>
      <c r="C1666" t="inlineStr">
        <is>
          <t>SIN CATEGORIA</t>
        </is>
      </c>
      <c r="D1666" s="22" t="n">
        <v>14</v>
      </c>
      <c r="E1666" s="19" t="n">
        <v>178387.17</v>
      </c>
      <c r="F1666" s="19" t="n">
        <v>61854.11</v>
      </c>
      <c r="G1666" s="20" t="n">
        <v>0.346741</v>
      </c>
      <c r="H1666" t="inlineStr">
        <is>
          <t>C</t>
        </is>
      </c>
      <c r="I1666" t="inlineStr">
        <is>
          <t>Medio</t>
        </is>
      </c>
      <c r="J1666" s="17" t="inlineStr">
        <is>
          <t>C-Medio</t>
        </is>
      </c>
      <c r="K1666" t="inlineStr">
        <is>
          <t>CANDIDATO A DESCONTINUAR</t>
        </is>
      </c>
    </row>
    <row r="1667">
      <c r="A1667" t="inlineStr">
        <is>
          <t>351100300991883</t>
        </is>
      </c>
      <c r="B1667" t="inlineStr">
        <is>
          <t>ACCESORIO RODAPIE PVC TAPAS ZP-03 MADERA GRIS</t>
        </is>
      </c>
      <c r="C1667" t="inlineStr">
        <is>
          <t>RODAPIE Y ACCESORIOS</t>
        </is>
      </c>
      <c r="D1667" s="22" t="n">
        <v>179</v>
      </c>
      <c r="E1667" s="19" t="n">
        <v>178127.6</v>
      </c>
      <c r="F1667" s="19" t="n">
        <v>83257.60000000001</v>
      </c>
      <c r="G1667" s="20" t="n">
        <v>0.467404</v>
      </c>
      <c r="H1667" t="inlineStr">
        <is>
          <t>C</t>
        </is>
      </c>
      <c r="I1667" t="inlineStr">
        <is>
          <t>Alto</t>
        </is>
      </c>
      <c r="J1667" s="17" t="inlineStr">
        <is>
          <t>C-Alto</t>
        </is>
      </c>
      <c r="K1667" t="inlineStr">
        <is>
          <t>PREMIUM — dejar quietos, son rentables aunque vendan poco</t>
        </is>
      </c>
    </row>
    <row r="1668">
      <c r="A1668" t="inlineStr">
        <is>
          <t>351100300990701</t>
        </is>
      </c>
      <c r="B1668" t="inlineStr">
        <is>
          <t>AGUILA NEGRO APAGADOR SENCILLO PLATA 1000BK</t>
        </is>
      </c>
      <c r="C1668" t="inlineStr">
        <is>
          <t>ACCESORIOS ELECTRICOS Y CABLES</t>
        </is>
      </c>
      <c r="D1668" s="22" t="n">
        <v>123</v>
      </c>
      <c r="E1668" s="19" t="n">
        <v>177837.53</v>
      </c>
      <c r="F1668" s="19" t="n">
        <v>51813.44</v>
      </c>
      <c r="G1668" s="20" t="n">
        <v>0.291353</v>
      </c>
      <c r="H1668" t="inlineStr">
        <is>
          <t>C</t>
        </is>
      </c>
      <c r="I1668" t="inlineStr">
        <is>
          <t>Bajo</t>
        </is>
      </c>
      <c r="J1668" s="17" t="inlineStr">
        <is>
          <t>C-Bajo</t>
        </is>
      </c>
      <c r="K1668" t="inlineStr">
        <is>
          <t>LIQUIDAR — ocupan espacio y capital</t>
        </is>
      </c>
    </row>
    <row r="1669">
      <c r="A1669" t="inlineStr">
        <is>
          <t>7117</t>
        </is>
      </c>
      <c r="B1669" t="inlineStr">
        <is>
          <t>LANCO MASILLA BLANCA 236 ML</t>
        </is>
      </c>
      <c r="C1669" t="inlineStr">
        <is>
          <t>PINTURAS Y SELLADORES</t>
        </is>
      </c>
      <c r="D1669" s="22" t="n">
        <v>117</v>
      </c>
      <c r="E1669" s="19" t="n">
        <v>177717.48</v>
      </c>
      <c r="F1669" s="19" t="n">
        <v>50624.85</v>
      </c>
      <c r="G1669" s="20" t="n">
        <v>0.284861</v>
      </c>
      <c r="H1669" t="inlineStr">
        <is>
          <t>C</t>
        </is>
      </c>
      <c r="I1669" t="inlineStr">
        <is>
          <t>Bajo</t>
        </is>
      </c>
      <c r="J1669" s="17" t="inlineStr">
        <is>
          <t>C-Bajo</t>
        </is>
      </c>
      <c r="K1669" t="inlineStr">
        <is>
          <t>LIQUIDAR — ocupan espacio y capital</t>
        </is>
      </c>
    </row>
    <row r="1670">
      <c r="A1670" t="inlineStr">
        <is>
          <t>351100300992076</t>
        </is>
      </c>
      <c r="B1670" t="inlineStr">
        <is>
          <t>$$ TOTAL INVERSOR 130AMP UTW21301 - UTW213049</t>
        </is>
      </c>
      <c r="C1670" t="inlineStr">
        <is>
          <t>ESMERILADORAS</t>
        </is>
      </c>
      <c r="D1670" s="22" t="n">
        <v>2</v>
      </c>
      <c r="E1670" s="19" t="n">
        <v>177312.64</v>
      </c>
      <c r="F1670" s="19" t="n">
        <v>41588.64</v>
      </c>
      <c r="G1670" s="20" t="n">
        <v>0.23455</v>
      </c>
      <c r="H1670" t="inlineStr">
        <is>
          <t>C</t>
        </is>
      </c>
      <c r="I1670" t="inlineStr">
        <is>
          <t>Bajo</t>
        </is>
      </c>
      <c r="J1670" s="17" t="inlineStr">
        <is>
          <t>C-Bajo</t>
        </is>
      </c>
      <c r="K1670" t="inlineStr">
        <is>
          <t>LIQUIDAR — ocupan espacio y capital</t>
        </is>
      </c>
    </row>
    <row r="1671">
      <c r="A1671" t="inlineStr">
        <is>
          <t>PINT-BT-0035</t>
        </is>
      </c>
      <c r="B1671" t="inlineStr">
        <is>
          <t>LANCO AQUAVAR BARNIZ 3 EN 1 NUEZ 1/4 AQ1362-5</t>
        </is>
      </c>
      <c r="C1671" t="inlineStr">
        <is>
          <t>BARNIZ Y TINTES</t>
        </is>
      </c>
      <c r="D1671" s="22" t="n">
        <v>25</v>
      </c>
      <c r="E1671" s="19" t="n">
        <v>177109.44</v>
      </c>
      <c r="F1671" s="19" t="n">
        <v>53249.19</v>
      </c>
      <c r="G1671" s="20" t="n">
        <v>0.300657</v>
      </c>
      <c r="H1671" t="inlineStr">
        <is>
          <t>C</t>
        </is>
      </c>
      <c r="I1671" t="inlineStr">
        <is>
          <t>Medio</t>
        </is>
      </c>
      <c r="J1671" s="17" t="inlineStr">
        <is>
          <t>C-Medio</t>
        </is>
      </c>
      <c r="K1671" t="inlineStr">
        <is>
          <t>CANDIDATO A DESCONTINUAR</t>
        </is>
      </c>
    </row>
    <row r="1672">
      <c r="A1672" t="inlineStr">
        <is>
          <t>351100300991313</t>
        </is>
      </c>
      <c r="B1672" t="inlineStr">
        <is>
          <t>ESPEJO REDONDO CON LUZ LED PG0018 60CM DIAMETRO AQUABELLA</t>
        </is>
      </c>
      <c r="C1672" t="inlineStr">
        <is>
          <t>FERRETERIA GENERAL</t>
        </is>
      </c>
      <c r="D1672" s="22" t="n">
        <v>5</v>
      </c>
      <c r="E1672" s="19" t="n">
        <v>176969.03</v>
      </c>
      <c r="F1672" s="19" t="n">
        <v>32141.03</v>
      </c>
      <c r="G1672" s="20" t="n">
        <v>0.18162</v>
      </c>
      <c r="H1672" t="inlineStr">
        <is>
          <t>C</t>
        </is>
      </c>
      <c r="I1672" t="inlineStr">
        <is>
          <t>Bajo</t>
        </is>
      </c>
      <c r="J1672" s="17" t="inlineStr">
        <is>
          <t>C-Bajo</t>
        </is>
      </c>
      <c r="K1672" t="inlineStr">
        <is>
          <t>LIQUIDAR — ocupan espacio y capital</t>
        </is>
      </c>
    </row>
    <row r="1673">
      <c r="A1673" t="inlineStr">
        <is>
          <t>7359</t>
        </is>
      </c>
      <c r="B1673" t="inlineStr">
        <is>
          <t>CINTA METRICA 8M X 1 HARDEX KNIGHT</t>
        </is>
      </c>
      <c r="C1673" t="inlineStr">
        <is>
          <t>FERRETERIA GENERAL</t>
        </is>
      </c>
      <c r="D1673" s="22" t="n">
        <v>37</v>
      </c>
      <c r="E1673" s="19" t="n">
        <v>176938.51</v>
      </c>
      <c r="F1673" s="19" t="n">
        <v>86688.91</v>
      </c>
      <c r="G1673" s="20" t="n">
        <v>0.489938</v>
      </c>
      <c r="H1673" t="inlineStr">
        <is>
          <t>C</t>
        </is>
      </c>
      <c r="I1673" t="inlineStr">
        <is>
          <t>Alto</t>
        </is>
      </c>
      <c r="J1673" s="17" t="inlineStr">
        <is>
          <t>C-Alto</t>
        </is>
      </c>
      <c r="K1673" t="inlineStr">
        <is>
          <t>PREMIUM — dejar quietos, son rentables aunque vendan poco</t>
        </is>
      </c>
    </row>
    <row r="1674">
      <c r="A1674" t="inlineStr">
        <is>
          <t>10140049</t>
        </is>
      </c>
      <c r="B1674" t="inlineStr">
        <is>
          <t>TUBO ESTRUCT. RECTANGULAR 2x6 2.38MM NEGRO</t>
        </is>
      </c>
      <c r="C1674" t="inlineStr">
        <is>
          <t>TUBERIA ESTRUCTURAL</t>
        </is>
      </c>
      <c r="D1674" s="22" t="n">
        <v>7</v>
      </c>
      <c r="E1674" s="19" t="n">
        <v>176655.26</v>
      </c>
      <c r="F1674" s="19" t="n">
        <v>21694.51</v>
      </c>
      <c r="G1674" s="20" t="n">
        <v>0.122807</v>
      </c>
      <c r="H1674" t="inlineStr">
        <is>
          <t>C</t>
        </is>
      </c>
      <c r="I1674" t="inlineStr">
        <is>
          <t>Bajo</t>
        </is>
      </c>
      <c r="J1674" s="17" t="inlineStr">
        <is>
          <t>C-Bajo</t>
        </is>
      </c>
      <c r="K1674" t="inlineStr">
        <is>
          <t>LIQUIDAR — ocupan espacio y capital</t>
        </is>
      </c>
    </row>
    <row r="1675">
      <c r="A1675" t="inlineStr">
        <is>
          <t>351100300992808</t>
        </is>
      </c>
      <c r="B1675" t="inlineStr">
        <is>
          <t>LAVATORIO TIPO BOWL NEGRO CON DORADO REDONDO DIAMANTE  CPL 10801-H</t>
        </is>
      </c>
      <c r="C1675" t="inlineStr">
        <is>
          <t>IMPORTACION LOZA</t>
        </is>
      </c>
      <c r="D1675" s="22" t="n">
        <v>4</v>
      </c>
      <c r="E1675" s="19" t="n">
        <v>176637.17</v>
      </c>
      <c r="F1675" s="19" t="n">
        <v>58547.94</v>
      </c>
      <c r="G1675" s="20" t="n">
        <v>0.3314589999999999</v>
      </c>
      <c r="H1675" t="inlineStr">
        <is>
          <t>C</t>
        </is>
      </c>
      <c r="I1675" t="inlineStr">
        <is>
          <t>Medio</t>
        </is>
      </c>
      <c r="J1675" s="17" t="inlineStr">
        <is>
          <t>C-Medio</t>
        </is>
      </c>
      <c r="K1675" t="inlineStr">
        <is>
          <t>CANDIDATO A DESCONTINUAR</t>
        </is>
      </c>
    </row>
    <row r="1676">
      <c r="A1676" t="inlineStr">
        <is>
          <t>351100300991874</t>
        </is>
      </c>
      <c r="B1676" t="inlineStr">
        <is>
          <t>ACCESORIO RODAPIE PVC ESQUINERO INTERNO ZP-03 MADERA GRIS</t>
        </is>
      </c>
      <c r="C1676" t="inlineStr">
        <is>
          <t>RODAPIE Y ACCESORIOS</t>
        </is>
      </c>
      <c r="D1676" s="22" t="n">
        <v>331</v>
      </c>
      <c r="E1676" s="19" t="n">
        <v>176540.45</v>
      </c>
      <c r="F1676" s="19" t="n">
        <v>88825.45</v>
      </c>
      <c r="G1676" s="20" t="n">
        <v>0.5031450000000001</v>
      </c>
      <c r="H1676" t="inlineStr">
        <is>
          <t>C</t>
        </is>
      </c>
      <c r="I1676" t="inlineStr">
        <is>
          <t>Alto</t>
        </is>
      </c>
      <c r="J1676" s="17" t="inlineStr">
        <is>
          <t>C-Alto</t>
        </is>
      </c>
      <c r="K1676" t="inlineStr">
        <is>
          <t>PREMIUM — dejar quietos, son rentables aunque vendan poco</t>
        </is>
      </c>
    </row>
    <row r="1677">
      <c r="A1677" t="inlineStr">
        <is>
          <t>PINT-PS-0013</t>
        </is>
      </c>
      <c r="B1677" t="inlineStr">
        <is>
          <t>BOSNY SPRAY NEGRO MATE  SB-4</t>
        </is>
      </c>
      <c r="C1677" t="inlineStr">
        <is>
          <t>PINTURA SPRAY</t>
        </is>
      </c>
      <c r="D1677" s="22" t="n">
        <v>65</v>
      </c>
      <c r="E1677" s="19" t="n">
        <v>176254.4</v>
      </c>
      <c r="F1677" s="19" t="n">
        <v>49597.6</v>
      </c>
      <c r="G1677" s="20" t="n">
        <v>0.281398</v>
      </c>
      <c r="H1677" t="inlineStr">
        <is>
          <t>C</t>
        </is>
      </c>
      <c r="I1677" t="inlineStr">
        <is>
          <t>Bajo</t>
        </is>
      </c>
      <c r="J1677" s="17" t="inlineStr">
        <is>
          <t>C-Bajo</t>
        </is>
      </c>
      <c r="K1677" t="inlineStr">
        <is>
          <t>LIQUIDAR — ocupan espacio y capital</t>
        </is>
      </c>
    </row>
    <row r="1678">
      <c r="A1678" t="inlineStr">
        <is>
          <t>351100300992348</t>
        </is>
      </c>
      <c r="B1678" t="inlineStr">
        <is>
          <t>LLAVE FREGADERO MONOCOMANDO MULTIFUNCION AQP-23208</t>
        </is>
      </c>
      <c r="C1678" t="inlineStr">
        <is>
          <t>IMPORTACION GRIFERIA</t>
        </is>
      </c>
      <c r="D1678" s="22" t="n">
        <v>13</v>
      </c>
      <c r="E1678" s="19" t="n">
        <v>175459.99</v>
      </c>
      <c r="F1678" s="19" t="n">
        <v>79691.8</v>
      </c>
      <c r="G1678" s="20" t="n">
        <v>0.454188</v>
      </c>
      <c r="H1678" t="inlineStr">
        <is>
          <t>C</t>
        </is>
      </c>
      <c r="I1678" t="inlineStr">
        <is>
          <t>Alto</t>
        </is>
      </c>
      <c r="J1678" s="17" t="inlineStr">
        <is>
          <t>C-Alto</t>
        </is>
      </c>
      <c r="K1678" t="inlineStr">
        <is>
          <t>PREMIUM — dejar quietos, son rentables aunque vendan poco</t>
        </is>
      </c>
    </row>
    <row r="1679">
      <c r="A1679" t="inlineStr">
        <is>
          <t>351100300992554</t>
        </is>
      </c>
      <c r="B1679" t="inlineStr">
        <is>
          <t>BOSCH ESMERILADORA 41/2 1000W 18V INALAMB GWS 18V-10 + BATERIA Y CARGADOR</t>
        </is>
      </c>
      <c r="C1679" t="inlineStr">
        <is>
          <t>ESMERILADORAS</t>
        </is>
      </c>
      <c r="D1679" s="22" t="n">
        <v>2</v>
      </c>
      <c r="E1679" s="19" t="n">
        <v>175305</v>
      </c>
      <c r="F1679" s="19" t="n">
        <v>-4495</v>
      </c>
      <c r="G1679" s="20" t="n">
        <v>-0.025641</v>
      </c>
      <c r="H1679" t="inlineStr">
        <is>
          <t>C</t>
        </is>
      </c>
      <c r="I1679" t="inlineStr">
        <is>
          <t>Bajo</t>
        </is>
      </c>
      <c r="J1679" s="17" t="inlineStr">
        <is>
          <t>C-Bajo</t>
        </is>
      </c>
      <c r="K1679" t="inlineStr">
        <is>
          <t>LIQUIDAR — ocupan espacio y capital</t>
        </is>
      </c>
    </row>
    <row r="1680">
      <c r="A1680" t="inlineStr">
        <is>
          <t>90992875</t>
        </is>
      </c>
      <c r="B1680" t="inlineStr">
        <is>
          <t xml:space="preserve">ESPEJO LED DP-517 OVALADO 60X80CM </t>
        </is>
      </c>
      <c r="C1680" t="inlineStr">
        <is>
          <t>GRIFERIA - ACC. BAÑO Y COCINA</t>
        </is>
      </c>
      <c r="D1680" s="22" t="n">
        <v>10</v>
      </c>
      <c r="E1680" s="19" t="n">
        <v>175225.66</v>
      </c>
      <c r="F1680" s="19" t="n">
        <v>93684.06</v>
      </c>
      <c r="G1680" s="20" t="n">
        <v>0.534648</v>
      </c>
      <c r="H1680" t="inlineStr">
        <is>
          <t>C</t>
        </is>
      </c>
      <c r="I1680" t="inlineStr">
        <is>
          <t>Alto</t>
        </is>
      </c>
      <c r="J1680" s="17" t="inlineStr">
        <is>
          <t>C-Alto</t>
        </is>
      </c>
      <c r="K1680" t="inlineStr">
        <is>
          <t>PREMIUM — dejar quietos, son rentables aunque vendan poco</t>
        </is>
      </c>
    </row>
    <row r="1681">
      <c r="A1681" t="inlineStr">
        <is>
          <t>56322</t>
        </is>
      </c>
      <c r="B1681" t="inlineStr">
        <is>
          <t>TOSCANA LLAVE FREGADERO SATINADA MC-IR15SS</t>
        </is>
      </c>
      <c r="C1681" t="inlineStr">
        <is>
          <t>GRIFERIA - ACC. BAÑO Y COCINA</t>
        </is>
      </c>
      <c r="D1681" s="22" t="n">
        <v>6</v>
      </c>
      <c r="E1681" s="19" t="n">
        <v>174581.61</v>
      </c>
      <c r="F1681" s="19" t="n">
        <v>48837.81</v>
      </c>
      <c r="G1681" s="20" t="n">
        <v>0.279742</v>
      </c>
      <c r="H1681" t="inlineStr">
        <is>
          <t>C</t>
        </is>
      </c>
      <c r="I1681" t="inlineStr">
        <is>
          <t>Bajo</t>
        </is>
      </c>
      <c r="J1681" s="17" t="inlineStr">
        <is>
          <t>C-Bajo</t>
        </is>
      </c>
      <c r="K1681" t="inlineStr">
        <is>
          <t>LIQUIDAR — ocupan espacio y capital</t>
        </is>
      </c>
    </row>
    <row r="1682">
      <c r="A1682" t="inlineStr">
        <is>
          <t>351100300991877</t>
        </is>
      </c>
      <c r="B1682" t="inlineStr">
        <is>
          <t>ACCESORIO RODAPIE PVC ESQUINERO EXTERNO ZP-03 MADERA GRIS</t>
        </is>
      </c>
      <c r="C1682" t="inlineStr">
        <is>
          <t>RODAPIE Y ACCESORIOS</t>
        </is>
      </c>
      <c r="D1682" s="22" t="n">
        <v>328</v>
      </c>
      <c r="E1682" s="19" t="n">
        <v>174479.65</v>
      </c>
      <c r="F1682" s="19" t="n">
        <v>87559.64999999999</v>
      </c>
      <c r="G1682" s="20" t="n">
        <v>0.501833</v>
      </c>
      <c r="H1682" t="inlineStr">
        <is>
          <t>C</t>
        </is>
      </c>
      <c r="I1682" t="inlineStr">
        <is>
          <t>Alto</t>
        </is>
      </c>
      <c r="J1682" s="17" t="inlineStr">
        <is>
          <t>C-Alto</t>
        </is>
      </c>
      <c r="K1682" t="inlineStr">
        <is>
          <t>PREMIUM — dejar quietos, son rentables aunque vendan poco</t>
        </is>
      </c>
    </row>
    <row r="1683">
      <c r="A1683" t="inlineStr">
        <is>
          <t>351100300991880</t>
        </is>
      </c>
      <c r="B1683" t="inlineStr">
        <is>
          <t>ACCESORIO RODAPIE PVC UNION ZP-03 MADERA GRIS</t>
        </is>
      </c>
      <c r="C1683" t="inlineStr">
        <is>
          <t>RODAPIE Y ACCESORIOS</t>
        </is>
      </c>
      <c r="D1683" s="22" t="n">
        <v>326</v>
      </c>
      <c r="E1683" s="19" t="n">
        <v>174017.2</v>
      </c>
      <c r="F1683" s="19" t="n">
        <v>87627.2</v>
      </c>
      <c r="G1683" s="20" t="n">
        <v>0.503555</v>
      </c>
      <c r="H1683" t="inlineStr">
        <is>
          <t>C</t>
        </is>
      </c>
      <c r="I1683" t="inlineStr">
        <is>
          <t>Alto</t>
        </is>
      </c>
      <c r="J1683" s="17" t="inlineStr">
        <is>
          <t>C-Alto</t>
        </is>
      </c>
      <c r="K1683" t="inlineStr">
        <is>
          <t>PREMIUM — dejar quietos, son rentables aunque vendan poco</t>
        </is>
      </c>
    </row>
    <row r="1684">
      <c r="A1684" t="inlineStr">
        <is>
          <t>351100300991371</t>
        </is>
      </c>
      <c r="B1684" t="inlineStr">
        <is>
          <t>$$ DAP DYNAGRIP ADHESIVO HEAVY DUTY AGARRE INSTANTANEO CARTUCHO 266ML</t>
        </is>
      </c>
      <c r="C1684" t="inlineStr">
        <is>
          <t>PINTURAS Y SELLADORES</t>
        </is>
      </c>
      <c r="D1684" s="22" t="n">
        <v>33</v>
      </c>
      <c r="E1684" s="19" t="n">
        <v>173540.15</v>
      </c>
      <c r="F1684" s="19" t="n">
        <v>32621.9</v>
      </c>
      <c r="G1684" s="20" t="n">
        <v>0.187979</v>
      </c>
      <c r="H1684" t="inlineStr">
        <is>
          <t>C</t>
        </is>
      </c>
      <c r="I1684" t="inlineStr">
        <is>
          <t>Bajo</t>
        </is>
      </c>
      <c r="J1684" s="17" t="inlineStr">
        <is>
          <t>C-Bajo</t>
        </is>
      </c>
      <c r="K1684" t="inlineStr">
        <is>
          <t>LIQUIDAR — ocupan espacio y capital</t>
        </is>
      </c>
    </row>
    <row r="1685">
      <c r="A1685" t="inlineStr">
        <is>
          <t>351100300990766</t>
        </is>
      </c>
      <c r="B1685" t="inlineStr">
        <is>
          <t>$$ CEDAZO PLASTICO 15X15 TIPO JORDOMEX</t>
        </is>
      </c>
      <c r="C1685" t="inlineStr">
        <is>
          <t>FERRETERIA GENERAL</t>
        </is>
      </c>
      <c r="D1685" s="22" t="n">
        <v>83</v>
      </c>
      <c r="E1685" s="19" t="n">
        <v>173278.64</v>
      </c>
      <c r="F1685" s="19" t="n">
        <v>59734.64</v>
      </c>
      <c r="G1685" s="20" t="n">
        <v>0.344732</v>
      </c>
      <c r="H1685" t="inlineStr">
        <is>
          <t>C</t>
        </is>
      </c>
      <c r="I1685" t="inlineStr">
        <is>
          <t>Medio</t>
        </is>
      </c>
      <c r="J1685" s="17" t="inlineStr">
        <is>
          <t>C-Medio</t>
        </is>
      </c>
      <c r="K1685" t="inlineStr">
        <is>
          <t>CANDIDATO A DESCONTINUAR</t>
        </is>
      </c>
    </row>
    <row r="1686">
      <c r="A1686" t="inlineStr">
        <is>
          <t>351100300992322</t>
        </is>
      </c>
      <c r="B1686" t="inlineStr">
        <is>
          <t>LAVATORIO TIPO BOWL MARMOL GRIS FF-9047SA RECTANGULAR</t>
        </is>
      </c>
      <c r="C1686" t="inlineStr">
        <is>
          <t>IMPORTACION LOZA</t>
        </is>
      </c>
      <c r="D1686" s="22" t="n">
        <v>5</v>
      </c>
      <c r="E1686" s="19" t="n">
        <v>173017.7</v>
      </c>
      <c r="F1686" s="19" t="n">
        <v>101897.38</v>
      </c>
      <c r="G1686" s="20" t="n">
        <v>0.588942</v>
      </c>
      <c r="H1686" t="inlineStr">
        <is>
          <t>C</t>
        </is>
      </c>
      <c r="I1686" t="inlineStr">
        <is>
          <t>Alto</t>
        </is>
      </c>
      <c r="J1686" s="17" t="inlineStr">
        <is>
          <t>C-Alto</t>
        </is>
      </c>
      <c r="K1686" t="inlineStr">
        <is>
          <t>PREMIUM — dejar quietos, son rentables aunque vendan poco</t>
        </is>
      </c>
    </row>
    <row r="1687">
      <c r="A1687" t="inlineStr">
        <is>
          <t>73424</t>
        </is>
      </c>
      <c r="B1687" t="inlineStr">
        <is>
          <t>TRUPER BARRA  1 X 1.5M BAP-150</t>
        </is>
      </c>
      <c r="C1687" t="inlineStr">
        <is>
          <t>FERRETERIA GENERAL</t>
        </is>
      </c>
      <c r="D1687" s="22" t="n">
        <v>13</v>
      </c>
      <c r="E1687" s="19" t="n">
        <v>172556.93</v>
      </c>
      <c r="F1687" s="19" t="n">
        <v>45778.3</v>
      </c>
      <c r="G1687" s="20" t="n">
        <v>0.265294</v>
      </c>
      <c r="H1687" t="inlineStr">
        <is>
          <t>C</t>
        </is>
      </c>
      <c r="I1687" t="inlineStr">
        <is>
          <t>Bajo</t>
        </is>
      </c>
      <c r="J1687" s="17" t="inlineStr">
        <is>
          <t>C-Bajo</t>
        </is>
      </c>
      <c r="K1687" t="inlineStr">
        <is>
          <t>LIQUIDAR — ocupan espacio y capital</t>
        </is>
      </c>
    </row>
    <row r="1688">
      <c r="A1688" t="inlineStr">
        <is>
          <t>173</t>
        </is>
      </c>
      <c r="B1688" t="inlineStr">
        <is>
          <t>PILA ROJA IZQUIERDA PEQ 90X75 #03</t>
        </is>
      </c>
      <c r="C1688" t="inlineStr">
        <is>
          <t>PILAS</t>
        </is>
      </c>
      <c r="D1688" s="22" t="n">
        <v>9</v>
      </c>
      <c r="E1688" s="19" t="n">
        <v>172469.56</v>
      </c>
      <c r="F1688" s="19" t="n">
        <v>41969.56</v>
      </c>
      <c r="G1688" s="20" t="n">
        <v>0.243345</v>
      </c>
      <c r="H1688" t="inlineStr">
        <is>
          <t>C</t>
        </is>
      </c>
      <c r="I1688" t="inlineStr">
        <is>
          <t>Bajo</t>
        </is>
      </c>
      <c r="J1688" s="17" t="inlineStr">
        <is>
          <t>C-Bajo</t>
        </is>
      </c>
      <c r="K1688" t="inlineStr">
        <is>
          <t>LIQUIDAR — ocupan espacio y capital</t>
        </is>
      </c>
    </row>
    <row r="1689">
      <c r="A1689" t="inlineStr">
        <is>
          <t>351100300992657</t>
        </is>
      </c>
      <c r="B1689" t="inlineStr">
        <is>
          <t>FANG LLAVE BAJA LAVATORIO DORADA BRILLANTE FF-6113G</t>
        </is>
      </c>
      <c r="C1689" t="inlineStr">
        <is>
          <t>IMPORTACION GRIFERIA</t>
        </is>
      </c>
      <c r="D1689" s="22" t="n">
        <v>6</v>
      </c>
      <c r="E1689" s="19" t="n">
        <v>172336.39</v>
      </c>
      <c r="F1689" s="19" t="n">
        <v>85297.81</v>
      </c>
      <c r="G1689" s="20" t="n">
        <v>0.494949</v>
      </c>
      <c r="H1689" t="inlineStr">
        <is>
          <t>C</t>
        </is>
      </c>
      <c r="I1689" t="inlineStr">
        <is>
          <t>Alto</t>
        </is>
      </c>
      <c r="J1689" s="17" t="inlineStr">
        <is>
          <t>C-Alto</t>
        </is>
      </c>
      <c r="K1689" t="inlineStr">
        <is>
          <t>PREMIUM — dejar quietos, son rentables aunque vendan poco</t>
        </is>
      </c>
    </row>
    <row r="1690">
      <c r="A1690" t="inlineStr">
        <is>
          <t>PINT-AN-0046</t>
        </is>
      </c>
      <c r="B1690" t="inlineStr">
        <is>
          <t>LANCO EXPRESS TINT GALON ACEITE EC347-4</t>
        </is>
      </c>
      <c r="C1690" t="inlineStr">
        <is>
          <t>ANTICORROSIVOS Y BASE ACEITE</t>
        </is>
      </c>
      <c r="D1690" s="22" t="n">
        <v>10</v>
      </c>
      <c r="E1690" s="19" t="n">
        <v>172123.89</v>
      </c>
      <c r="F1690" s="19" t="n">
        <v>76624.89</v>
      </c>
      <c r="G1690" s="20" t="n">
        <v>0.445173</v>
      </c>
      <c r="H1690" t="inlineStr">
        <is>
          <t>C</t>
        </is>
      </c>
      <c r="I1690" t="inlineStr">
        <is>
          <t>Medio</t>
        </is>
      </c>
      <c r="J1690" s="17" t="inlineStr">
        <is>
          <t>C-Medio</t>
        </is>
      </c>
      <c r="K1690" t="inlineStr">
        <is>
          <t>CANDIDATO A DESCONTINUAR</t>
        </is>
      </c>
    </row>
    <row r="1691">
      <c r="A1691" t="inlineStr">
        <is>
          <t>351100300992817</t>
        </is>
      </c>
      <c r="B1691" t="inlineStr">
        <is>
          <t>LLAVE LAVATORIO ALTA TIPO BOWL MONOCOMANDO CROMO AQP-23265</t>
        </is>
      </c>
      <c r="C1691" t="inlineStr">
        <is>
          <t>IMPORTACION GRIFERIA</t>
        </is>
      </c>
      <c r="D1691" s="22" t="n">
        <v>9</v>
      </c>
      <c r="E1691" s="19" t="n">
        <v>171872.09</v>
      </c>
      <c r="F1691" s="19" t="n">
        <v>84281.56</v>
      </c>
      <c r="G1691" s="20" t="n">
        <v>0.490374</v>
      </c>
      <c r="H1691" t="inlineStr">
        <is>
          <t>C</t>
        </is>
      </c>
      <c r="I1691" t="inlineStr">
        <is>
          <t>Alto</t>
        </is>
      </c>
      <c r="J1691" s="17" t="inlineStr">
        <is>
          <t>C-Alto</t>
        </is>
      </c>
      <c r="K1691" t="inlineStr">
        <is>
          <t>PREMIUM — dejar quietos, son rentables aunque vendan poco</t>
        </is>
      </c>
    </row>
    <row r="1692">
      <c r="A1692" t="inlineStr">
        <is>
          <t>351100300992880</t>
        </is>
      </c>
      <c r="B1692" t="inlineStr">
        <is>
          <t>DRY COAT SATIN DEEP GALON DC3042-4</t>
        </is>
      </c>
      <c r="C1692" t="inlineStr">
        <is>
          <t>IMPERMEABILIZANTES</t>
        </is>
      </c>
      <c r="D1692" s="22" t="n">
        <v>11</v>
      </c>
      <c r="E1692" s="19" t="n">
        <v>171814.16</v>
      </c>
      <c r="F1692" s="19" t="n">
        <v>87873.16</v>
      </c>
      <c r="G1692" s="20" t="n">
        <v>0.511443</v>
      </c>
      <c r="H1692" t="inlineStr">
        <is>
          <t>C</t>
        </is>
      </c>
      <c r="I1692" t="inlineStr">
        <is>
          <t>Alto</t>
        </is>
      </c>
      <c r="J1692" s="17" t="inlineStr">
        <is>
          <t>C-Alto</t>
        </is>
      </c>
      <c r="K1692" t="inlineStr">
        <is>
          <t>PREMIUM — dejar quietos, son rentables aunque vendan poco</t>
        </is>
      </c>
    </row>
    <row r="1693">
      <c r="A1693" t="inlineStr">
        <is>
          <t>73196</t>
        </is>
      </c>
      <c r="B1693" t="inlineStr">
        <is>
          <t>SILICON TRANSPARENTE USO GENERAL CARTUCHO HENKEL F109 1857718</t>
        </is>
      </c>
      <c r="C1693" t="inlineStr">
        <is>
          <t>FERRETERIA GENERAL</t>
        </is>
      </c>
      <c r="D1693" s="22" t="n">
        <v>35</v>
      </c>
      <c r="E1693" s="19" t="n">
        <v>171743.95</v>
      </c>
      <c r="F1693" s="19" t="n">
        <v>50612.46</v>
      </c>
      <c r="G1693" s="20" t="n">
        <v>0.294697</v>
      </c>
      <c r="H1693" t="inlineStr">
        <is>
          <t>C</t>
        </is>
      </c>
      <c r="I1693" t="inlineStr">
        <is>
          <t>Bajo</t>
        </is>
      </c>
      <c r="J1693" s="17" t="inlineStr">
        <is>
          <t>C-Bajo</t>
        </is>
      </c>
      <c r="K1693" t="inlineStr">
        <is>
          <t>LIQUIDAR — ocupan espacio y capital</t>
        </is>
      </c>
    </row>
    <row r="1694">
      <c r="A1694" t="inlineStr">
        <is>
          <t>351100300992662</t>
        </is>
      </c>
      <c r="B1694" t="inlineStr">
        <is>
          <t>LAVATORIO TIPO BOWL MARMOL CAFE REDONDO FF-9036SY</t>
        </is>
      </c>
      <c r="C1694" t="inlineStr">
        <is>
          <t>IMPORTACION LOZA</t>
        </is>
      </c>
      <c r="D1694" s="22" t="n">
        <v>6</v>
      </c>
      <c r="E1694" s="19" t="n">
        <v>171716.81</v>
      </c>
      <c r="F1694" s="19" t="n">
        <v>86056.14999999999</v>
      </c>
      <c r="G1694" s="20" t="n">
        <v>0.501152</v>
      </c>
      <c r="H1694" t="inlineStr">
        <is>
          <t>C</t>
        </is>
      </c>
      <c r="I1694" t="inlineStr">
        <is>
          <t>Alto</t>
        </is>
      </c>
      <c r="J1694" s="17" t="inlineStr">
        <is>
          <t>C-Alto</t>
        </is>
      </c>
      <c r="K1694" t="inlineStr">
        <is>
          <t>PREMIUM — dejar quietos, son rentables aunque vendan poco</t>
        </is>
      </c>
    </row>
    <row r="1695">
      <c r="A1695" t="inlineStr">
        <is>
          <t>351100300992645</t>
        </is>
      </c>
      <c r="B1695" t="inlineStr">
        <is>
          <t>FACHALETA PIZARRA BLANCO 26X36CM CAJA 1.98M2</t>
        </is>
      </c>
      <c r="C1695" t="inlineStr">
        <is>
          <t>CERAMICAS, AZULEJOS, PORCELANATOS</t>
        </is>
      </c>
      <c r="D1695" s="22" t="n">
        <v>21</v>
      </c>
      <c r="E1695" s="19" t="n">
        <v>171531.45</v>
      </c>
      <c r="F1695" s="19" t="n">
        <v>49008.99</v>
      </c>
      <c r="G1695" s="20" t="n">
        <v>0.285714</v>
      </c>
      <c r="H1695" t="inlineStr">
        <is>
          <t>C</t>
        </is>
      </c>
      <c r="I1695" t="inlineStr">
        <is>
          <t>Bajo</t>
        </is>
      </c>
      <c r="J1695" s="17" t="inlineStr">
        <is>
          <t>C-Bajo</t>
        </is>
      </c>
      <c r="K1695" t="inlineStr">
        <is>
          <t>LIQUIDAR — ocupan espacio y capital</t>
        </is>
      </c>
    </row>
    <row r="1696">
      <c r="A1696" t="inlineStr">
        <is>
          <t>PINT-PA-0102</t>
        </is>
      </c>
      <c r="B1696" t="inlineStr">
        <is>
          <t>SUPRA SATIN TINT GALON VA3682-4</t>
        </is>
      </c>
      <c r="C1696" t="inlineStr">
        <is>
          <t>PINTURA ACRILICA</t>
        </is>
      </c>
      <c r="D1696" s="22" t="n">
        <v>14</v>
      </c>
      <c r="E1696" s="19" t="n">
        <v>171017.7</v>
      </c>
      <c r="F1696" s="19" t="n">
        <v>78284.5</v>
      </c>
      <c r="G1696" s="20" t="n">
        <v>0.457757</v>
      </c>
      <c r="H1696" t="inlineStr">
        <is>
          <t>C</t>
        </is>
      </c>
      <c r="I1696" t="inlineStr">
        <is>
          <t>Alto</t>
        </is>
      </c>
      <c r="J1696" s="17" t="inlineStr">
        <is>
          <t>C-Alto</t>
        </is>
      </c>
      <c r="K1696" t="inlineStr">
        <is>
          <t>PREMIUM — dejar quietos, son rentables aunque vendan poco</t>
        </is>
      </c>
    </row>
    <row r="1697">
      <c r="A1697" t="inlineStr">
        <is>
          <t>351100300992841</t>
        </is>
      </c>
      <c r="B1697" t="inlineStr">
        <is>
          <t>LLAVE FREGADERO CUELLO FLEXIBLE SATIN HTK-LL-20C</t>
        </is>
      </c>
      <c r="C1697" t="inlineStr">
        <is>
          <t>IMPORTACION GRIFERIA</t>
        </is>
      </c>
      <c r="D1697" s="22" t="n">
        <v>18</v>
      </c>
      <c r="E1697" s="19" t="n">
        <v>170796.46</v>
      </c>
      <c r="F1697" s="19" t="n">
        <v>124152.2</v>
      </c>
      <c r="G1697" s="20" t="n">
        <v>0.726901</v>
      </c>
      <c r="H1697" t="inlineStr">
        <is>
          <t>C</t>
        </is>
      </c>
      <c r="I1697" t="inlineStr">
        <is>
          <t>Alto</t>
        </is>
      </c>
      <c r="J1697" s="17" t="inlineStr">
        <is>
          <t>C-Alto</t>
        </is>
      </c>
      <c r="K1697" t="inlineStr">
        <is>
          <t>PREMIUM — dejar quietos, son rentables aunque vendan poco</t>
        </is>
      </c>
    </row>
    <row r="1698">
      <c r="A1698" t="inlineStr">
        <is>
          <t>10180007</t>
        </is>
      </c>
      <c r="B1698" t="inlineStr">
        <is>
          <t>PERLING TIPO C 2X3 1.20MM NEGRO</t>
        </is>
      </c>
      <c r="C1698" t="inlineStr">
        <is>
          <t>PERLING</t>
        </is>
      </c>
      <c r="D1698" s="22" t="n">
        <v>31</v>
      </c>
      <c r="E1698" s="19" t="n">
        <v>170685</v>
      </c>
      <c r="F1698" s="19" t="n">
        <v>31185</v>
      </c>
      <c r="G1698" s="20" t="n">
        <v>0.182705</v>
      </c>
      <c r="H1698" t="inlineStr">
        <is>
          <t>C</t>
        </is>
      </c>
      <c r="I1698" t="inlineStr">
        <is>
          <t>Bajo</t>
        </is>
      </c>
      <c r="J1698" s="17" t="inlineStr">
        <is>
          <t>C-Bajo</t>
        </is>
      </c>
      <c r="K1698" t="inlineStr">
        <is>
          <t>LIQUIDAR — ocupan espacio y capital</t>
        </is>
      </c>
    </row>
    <row r="1699">
      <c r="A1699" t="inlineStr">
        <is>
          <t>351100300992542</t>
        </is>
      </c>
      <c r="B1699" t="inlineStr">
        <is>
          <t>BOSCH HIDROLAVADORA 2000 PSI 300L/H GHP 200</t>
        </is>
      </c>
      <c r="C1699" t="inlineStr">
        <is>
          <t>SIN CATEGORIA</t>
        </is>
      </c>
      <c r="D1699" s="22" t="n">
        <v>2</v>
      </c>
      <c r="E1699" s="19" t="n">
        <v>170397.5</v>
      </c>
      <c r="F1699" s="19" t="n">
        <v>20597.5</v>
      </c>
      <c r="G1699" s="20" t="n">
        <v>0.120879</v>
      </c>
      <c r="H1699" t="inlineStr">
        <is>
          <t>C</t>
        </is>
      </c>
      <c r="I1699" t="inlineStr">
        <is>
          <t>Bajo</t>
        </is>
      </c>
      <c r="J1699" s="17" t="inlineStr">
        <is>
          <t>C-Bajo</t>
        </is>
      </c>
      <c r="K1699" t="inlineStr">
        <is>
          <t>LIQUIDAR — ocupan espacio y capital</t>
        </is>
      </c>
    </row>
    <row r="1700">
      <c r="A1700" t="inlineStr">
        <is>
          <t>351100300992583</t>
        </is>
      </c>
      <c r="B1700" t="inlineStr">
        <is>
          <t xml:space="preserve">COMBO BASE MEDIDOR DOBLE CHM2100MR </t>
        </is>
      </c>
      <c r="C1700" t="inlineStr">
        <is>
          <t>ACCESORIOS ELECTRICOS Y CABLES</t>
        </is>
      </c>
      <c r="D1700" s="22" t="n">
        <v>1</v>
      </c>
      <c r="E1700" s="19" t="n">
        <v>170353.98</v>
      </c>
      <c r="F1700" s="19" t="n">
        <v>34034.57</v>
      </c>
      <c r="G1700" s="20" t="n">
        <v>0.199787</v>
      </c>
      <c r="H1700" t="inlineStr">
        <is>
          <t>C</t>
        </is>
      </c>
      <c r="I1700" t="inlineStr">
        <is>
          <t>Bajo</t>
        </is>
      </c>
      <c r="J1700" s="17" t="inlineStr">
        <is>
          <t>C-Bajo</t>
        </is>
      </c>
      <c r="K1700" t="inlineStr">
        <is>
          <t>LIQUIDAR — ocupan espacio y capital</t>
        </is>
      </c>
    </row>
    <row r="1701">
      <c r="A1701" t="inlineStr">
        <is>
          <t>351100300991998</t>
        </is>
      </c>
      <c r="B1701" t="inlineStr">
        <is>
          <t>ESQUINERO BLANCO DE053 PANEL ACANALADO 1X1 2.90M WALL PANEL</t>
        </is>
      </c>
      <c r="C1701" t="inlineStr">
        <is>
          <t>PANEL ACANALADO INTERIOR</t>
        </is>
      </c>
      <c r="D1701" s="22" t="n">
        <v>55</v>
      </c>
      <c r="E1701" s="19" t="n">
        <v>170168.14</v>
      </c>
      <c r="F1701" s="19" t="n">
        <v>99251.74000000001</v>
      </c>
      <c r="G1701" s="20" t="n">
        <v>0.583257</v>
      </c>
      <c r="H1701" t="inlineStr">
        <is>
          <t>C</t>
        </is>
      </c>
      <c r="I1701" t="inlineStr">
        <is>
          <t>Alto</t>
        </is>
      </c>
      <c r="J1701" s="17" t="inlineStr">
        <is>
          <t>C-Alto</t>
        </is>
      </c>
      <c r="K1701" t="inlineStr">
        <is>
          <t>PREMIUM — dejar quietos, son rentables aunque vendan poco</t>
        </is>
      </c>
    </row>
    <row r="1702">
      <c r="A1702" t="inlineStr">
        <is>
          <t>351100300992643</t>
        </is>
      </c>
      <c r="B1702" t="inlineStr">
        <is>
          <t>FACHALETA ANDES MIX 34X50CM CAJA 1.70M2</t>
        </is>
      </c>
      <c r="C1702" t="inlineStr">
        <is>
          <t>SIN CATEGORIA</t>
        </is>
      </c>
      <c r="D1702" s="22" t="n">
        <v>15</v>
      </c>
      <c r="E1702" s="19" t="n">
        <v>169946.42</v>
      </c>
      <c r="F1702" s="19" t="n">
        <v>22106.68</v>
      </c>
      <c r="G1702" s="20" t="n">
        <v>0.13008</v>
      </c>
      <c r="H1702" t="inlineStr">
        <is>
          <t>C</t>
        </is>
      </c>
      <c r="I1702" t="inlineStr">
        <is>
          <t>Bajo</t>
        </is>
      </c>
      <c r="J1702" s="17" t="inlineStr">
        <is>
          <t>C-Bajo</t>
        </is>
      </c>
      <c r="K1702" t="inlineStr">
        <is>
          <t>LIQUIDAR — ocupan espacio y capital</t>
        </is>
      </c>
    </row>
    <row r="1703">
      <c r="A1703" t="inlineStr">
        <is>
          <t>400992871</t>
        </is>
      </c>
      <c r="B1703" t="inlineStr">
        <is>
          <t>ESQUINERO DE REMATE WPC EXTERIOR MONTREAL 8-50A COFFEE 2X2 2.90M</t>
        </is>
      </c>
      <c r="C1703" t="inlineStr">
        <is>
          <t>IMPORTACION PANEL ACANALADO EXTERIOR WPC</t>
        </is>
      </c>
      <c r="D1703" s="22" t="n">
        <v>35</v>
      </c>
      <c r="E1703" s="19" t="n">
        <v>169915.93</v>
      </c>
      <c r="F1703" s="19" t="n">
        <v>109472.85</v>
      </c>
      <c r="G1703" s="20" t="n">
        <v>0.644277</v>
      </c>
      <c r="H1703" t="inlineStr">
        <is>
          <t>C</t>
        </is>
      </c>
      <c r="I1703" t="inlineStr">
        <is>
          <t>Alto</t>
        </is>
      </c>
      <c r="J1703" s="17" t="inlineStr">
        <is>
          <t>C-Alto</t>
        </is>
      </c>
      <c r="K1703" t="inlineStr">
        <is>
          <t>PREMIUM — dejar quietos, son rentables aunque vendan poco</t>
        </is>
      </c>
    </row>
    <row r="1704">
      <c r="A1704" t="inlineStr">
        <is>
          <t>72678</t>
        </is>
      </c>
      <c r="B1704" t="inlineStr">
        <is>
          <t>TORNILLO GYP TORLAK 3/4 PFX100</t>
        </is>
      </c>
      <c r="C1704" t="inlineStr">
        <is>
          <t>TORNILLERIA</t>
        </is>
      </c>
      <c r="D1704" s="22" t="n">
        <v>209</v>
      </c>
      <c r="E1704" s="19" t="n">
        <v>169784.95</v>
      </c>
      <c r="F1704" s="19" t="n">
        <v>116368.95</v>
      </c>
      <c r="G1704" s="20" t="n">
        <v>0.6853900000000001</v>
      </c>
      <c r="H1704" t="inlineStr">
        <is>
          <t>C</t>
        </is>
      </c>
      <c r="I1704" t="inlineStr">
        <is>
          <t>Alto</t>
        </is>
      </c>
      <c r="J1704" s="17" t="inlineStr">
        <is>
          <t>C-Alto</t>
        </is>
      </c>
      <c r="K1704" t="inlineStr">
        <is>
          <t>PREMIUM — dejar quietos, son rentables aunque vendan poco</t>
        </is>
      </c>
    </row>
    <row r="1705">
      <c r="A1705" t="inlineStr">
        <is>
          <t>60100009</t>
        </is>
      </c>
      <c r="B1705" t="inlineStr">
        <is>
          <t>$$ BOMBILLO LED 50W E27 6500K JUMBO ALTA POTENCIA WELLMAX  T140</t>
        </is>
      </c>
      <c r="C1705" t="inlineStr">
        <is>
          <t>SIN CATEGORIA</t>
        </is>
      </c>
      <c r="D1705" s="22" t="n">
        <v>37</v>
      </c>
      <c r="E1705" s="19" t="n">
        <v>169764.47</v>
      </c>
      <c r="F1705" s="19" t="n">
        <v>77301.77</v>
      </c>
      <c r="G1705" s="20" t="n">
        <v>0.455347</v>
      </c>
      <c r="H1705" t="inlineStr">
        <is>
          <t>C</t>
        </is>
      </c>
      <c r="I1705" t="inlineStr">
        <is>
          <t>Alto</t>
        </is>
      </c>
      <c r="J1705" s="17" t="inlineStr">
        <is>
          <t>C-Alto</t>
        </is>
      </c>
      <c r="K1705" t="inlineStr">
        <is>
          <t>PREMIUM — dejar quietos, son rentables aunque vendan poco</t>
        </is>
      </c>
    </row>
    <row r="1706">
      <c r="A1706" t="inlineStr">
        <is>
          <t>60100022</t>
        </is>
      </c>
      <c r="B1706" t="inlineStr">
        <is>
          <t>LAMPARA LED CUAD. PARCHE 840LM 12W 100-240V WELLMAX</t>
        </is>
      </c>
      <c r="C1706" t="inlineStr">
        <is>
          <t>BOMBILLOS Y LAMPARAS</t>
        </is>
      </c>
      <c r="D1706" s="22" t="n">
        <v>49</v>
      </c>
      <c r="E1706" s="19" t="n">
        <v>169585.79</v>
      </c>
      <c r="F1706" s="19" t="n">
        <v>71843.99000000001</v>
      </c>
      <c r="G1706" s="20" t="n">
        <v>0.423644</v>
      </c>
      <c r="H1706" t="inlineStr">
        <is>
          <t>C</t>
        </is>
      </c>
      <c r="I1706" t="inlineStr">
        <is>
          <t>Medio</t>
        </is>
      </c>
      <c r="J1706" s="17" t="inlineStr">
        <is>
          <t>C-Medio</t>
        </is>
      </c>
      <c r="K1706" t="inlineStr">
        <is>
          <t>CANDIDATO A DESCONTINUAR</t>
        </is>
      </c>
    </row>
    <row r="1707">
      <c r="A1707" t="inlineStr">
        <is>
          <t>351100300991882</t>
        </is>
      </c>
      <c r="B1707" t="inlineStr">
        <is>
          <t>ACCESORIO RODAPIE PVC TAPAS ZP-02 MADERA INTERMEDIA</t>
        </is>
      </c>
      <c r="C1707" t="inlineStr">
        <is>
          <t>RODAPIE Y ACCESORIOS</t>
        </is>
      </c>
      <c r="D1707" s="22" t="n">
        <v>170</v>
      </c>
      <c r="E1707" s="19" t="n">
        <v>169104.8</v>
      </c>
      <c r="F1707" s="19" t="n">
        <v>79004.8</v>
      </c>
      <c r="G1707" s="20" t="n">
        <v>0.467194</v>
      </c>
      <c r="H1707" t="inlineStr">
        <is>
          <t>C</t>
        </is>
      </c>
      <c r="I1707" t="inlineStr">
        <is>
          <t>Alto</t>
        </is>
      </c>
      <c r="J1707" s="17" t="inlineStr">
        <is>
          <t>C-Alto</t>
        </is>
      </c>
      <c r="K1707" t="inlineStr">
        <is>
          <t>PREMIUM — dejar quietos, son rentables aunque vendan poco</t>
        </is>
      </c>
    </row>
    <row r="1708">
      <c r="A1708" t="inlineStr">
        <is>
          <t>747</t>
        </is>
      </c>
      <c r="B1708" t="inlineStr">
        <is>
          <t>LAPIZ CARPINTERO LYRA 335 ROJO</t>
        </is>
      </c>
      <c r="C1708" t="inlineStr">
        <is>
          <t>FERRETERIA GENERAL</t>
        </is>
      </c>
      <c r="D1708" s="22" t="n">
        <v>350</v>
      </c>
      <c r="E1708" s="19" t="n">
        <v>169009.36</v>
      </c>
      <c r="F1708" s="19" t="n">
        <v>49487.89</v>
      </c>
      <c r="G1708" s="20" t="n">
        <v>0.292812</v>
      </c>
      <c r="H1708" t="inlineStr">
        <is>
          <t>C</t>
        </is>
      </c>
      <c r="I1708" t="inlineStr">
        <is>
          <t>Bajo</t>
        </is>
      </c>
      <c r="J1708" s="17" t="inlineStr">
        <is>
          <t>C-Bajo</t>
        </is>
      </c>
      <c r="K1708" t="inlineStr">
        <is>
          <t>LIQUIDAR — ocupan espacio y capital</t>
        </is>
      </c>
    </row>
    <row r="1709">
      <c r="A1709" t="inlineStr">
        <is>
          <t>351100300992874</t>
        </is>
      </c>
      <c r="B1709" t="inlineStr">
        <is>
          <t>ESPEJO LED DP-516 REDONDO 70CM MARCO NEGRO</t>
        </is>
      </c>
      <c r="C1709" t="inlineStr">
        <is>
          <t>GRIFERIA - ACC. BAÑO Y COCINA</t>
        </is>
      </c>
      <c r="D1709" s="22" t="n">
        <v>9</v>
      </c>
      <c r="E1709" s="19" t="n">
        <v>168384.96</v>
      </c>
      <c r="F1709" s="19" t="n">
        <v>84259.71000000001</v>
      </c>
      <c r="G1709" s="20" t="n">
        <v>0.500399</v>
      </c>
      <c r="H1709" t="inlineStr">
        <is>
          <t>C</t>
        </is>
      </c>
      <c r="I1709" t="inlineStr">
        <is>
          <t>Alto</t>
        </is>
      </c>
      <c r="J1709" s="17" t="inlineStr">
        <is>
          <t>C-Alto</t>
        </is>
      </c>
      <c r="K1709" t="inlineStr">
        <is>
          <t>PREMIUM — dejar quietos, son rentables aunque vendan poco</t>
        </is>
      </c>
    </row>
    <row r="1710">
      <c r="A1710" t="inlineStr">
        <is>
          <t>73380</t>
        </is>
      </c>
      <c r="B1710" t="inlineStr">
        <is>
          <t xml:space="preserve">STANLEY RIEL CLOSET 1.80M  72 PULG 2343-137 </t>
        </is>
      </c>
      <c r="C1710" t="inlineStr">
        <is>
          <t>FERRETERIA GENERAL</t>
        </is>
      </c>
      <c r="D1710" s="22" t="n">
        <v>21</v>
      </c>
      <c r="E1710" s="19" t="n">
        <v>168222.56</v>
      </c>
      <c r="F1710" s="19" t="n">
        <v>47200.4</v>
      </c>
      <c r="G1710" s="20" t="n">
        <v>0.280583</v>
      </c>
      <c r="H1710" t="inlineStr">
        <is>
          <t>C</t>
        </is>
      </c>
      <c r="I1710" t="inlineStr">
        <is>
          <t>Bajo</t>
        </is>
      </c>
      <c r="J1710" s="17" t="inlineStr">
        <is>
          <t>C-Bajo</t>
        </is>
      </c>
      <c r="K1710" t="inlineStr">
        <is>
          <t>LIQUIDAR — ocupan espacio y capital</t>
        </is>
      </c>
    </row>
    <row r="1711">
      <c r="A1711" t="inlineStr">
        <is>
          <t>351100300992580</t>
        </is>
      </c>
      <c r="B1711" t="inlineStr">
        <is>
          <t>PASAMANOS AM-2250 1PULG X 40CM PROMO</t>
        </is>
      </c>
      <c r="C1711" t="inlineStr">
        <is>
          <t>IMPORTACION GRIFERIA</t>
        </is>
      </c>
      <c r="D1711" s="22" t="n">
        <v>38</v>
      </c>
      <c r="E1711" s="19" t="n">
        <v>167168.14</v>
      </c>
      <c r="F1711" s="19" t="n">
        <v>118547.77</v>
      </c>
      <c r="G1711" s="20" t="n">
        <v>0.709153</v>
      </c>
      <c r="H1711" t="inlineStr">
        <is>
          <t>C</t>
        </is>
      </c>
      <c r="I1711" t="inlineStr">
        <is>
          <t>Alto</t>
        </is>
      </c>
      <c r="J1711" s="17" t="inlineStr">
        <is>
          <t>C-Alto</t>
        </is>
      </c>
      <c r="K1711" t="inlineStr">
        <is>
          <t>PREMIUM — dejar quietos, son rentables aunque vendan poco</t>
        </is>
      </c>
    </row>
    <row r="1712">
      <c r="A1712" t="inlineStr">
        <is>
          <t>71467</t>
        </is>
      </c>
      <c r="B1712" t="inlineStr">
        <is>
          <t>CEDAZO 1/2 X 1/2</t>
        </is>
      </c>
      <c r="C1712" t="inlineStr">
        <is>
          <t>FERRETERIA GENERAL</t>
        </is>
      </c>
      <c r="D1712" s="22" t="n">
        <v>187</v>
      </c>
      <c r="E1712" s="19" t="n">
        <v>166633.97</v>
      </c>
      <c r="F1712" s="19" t="n">
        <v>73181.35000000001</v>
      </c>
      <c r="G1712" s="20" t="n">
        <v>0.439174</v>
      </c>
      <c r="H1712" t="inlineStr">
        <is>
          <t>C</t>
        </is>
      </c>
      <c r="I1712" t="inlineStr">
        <is>
          <t>Medio</t>
        </is>
      </c>
      <c r="J1712" s="17" t="inlineStr">
        <is>
          <t>C-Medio</t>
        </is>
      </c>
      <c r="K1712" t="inlineStr">
        <is>
          <t>CANDIDATO A DESCONTINUAR</t>
        </is>
      </c>
    </row>
    <row r="1713">
      <c r="A1713" t="inlineStr">
        <is>
          <t>351100300992325</t>
        </is>
      </c>
      <c r="B1713" t="inlineStr">
        <is>
          <t xml:space="preserve">LAVATORIO TIPO BOWL BLANCO REDONDO FF-9061 </t>
        </is>
      </c>
      <c r="C1713" t="inlineStr">
        <is>
          <t>IMPORTACION LOZA</t>
        </is>
      </c>
      <c r="D1713" s="22" t="n">
        <v>7</v>
      </c>
      <c r="E1713" s="19" t="n">
        <v>166558.82</v>
      </c>
      <c r="F1713" s="19" t="n">
        <v>99935.28999999999</v>
      </c>
      <c r="G1713" s="20" t="n">
        <v>0.6</v>
      </c>
      <c r="H1713" t="inlineStr">
        <is>
          <t>C</t>
        </is>
      </c>
      <c r="I1713" t="inlineStr">
        <is>
          <t>Alto</t>
        </is>
      </c>
      <c r="J1713" s="17" t="inlineStr">
        <is>
          <t>C-Alto</t>
        </is>
      </c>
      <c r="K1713" t="inlineStr">
        <is>
          <t>PREMIUM — dejar quietos, son rentables aunque vendan poco</t>
        </is>
      </c>
    </row>
    <row r="1714">
      <c r="A1714" t="inlineStr">
        <is>
          <t>7451</t>
        </is>
      </c>
      <c r="B1714" t="inlineStr">
        <is>
          <t>GUIJO B-01</t>
        </is>
      </c>
      <c r="C1714" t="inlineStr">
        <is>
          <t>FERRETERIA GENERAL</t>
        </is>
      </c>
      <c r="D1714" s="22" t="n">
        <v>185</v>
      </c>
      <c r="E1714" s="19" t="n">
        <v>166444.42</v>
      </c>
      <c r="F1714" s="19" t="n">
        <v>50434.41</v>
      </c>
      <c r="G1714" s="20" t="n">
        <v>0.303011</v>
      </c>
      <c r="H1714" t="inlineStr">
        <is>
          <t>C</t>
        </is>
      </c>
      <c r="I1714" t="inlineStr">
        <is>
          <t>Medio</t>
        </is>
      </c>
      <c r="J1714" s="17" t="inlineStr">
        <is>
          <t>C-Medio</t>
        </is>
      </c>
      <c r="K1714" t="inlineStr">
        <is>
          <t>CANDIDATO A DESCONTINUAR</t>
        </is>
      </c>
    </row>
    <row r="1715">
      <c r="A1715" t="inlineStr">
        <is>
          <t>32346</t>
        </is>
      </c>
      <c r="B1715" t="inlineStr">
        <is>
          <t>ESPEJO D1016 RECTANGULAR 60x45</t>
        </is>
      </c>
      <c r="C1715" t="inlineStr">
        <is>
          <t>FERRETERIA GENERAL</t>
        </is>
      </c>
      <c r="D1715" s="22" t="n">
        <v>31</v>
      </c>
      <c r="E1715" s="19" t="n">
        <v>165895.51</v>
      </c>
      <c r="F1715" s="19" t="n">
        <v>51040.21</v>
      </c>
      <c r="G1715" s="20" t="n">
        <v>0.307665</v>
      </c>
      <c r="H1715" t="inlineStr">
        <is>
          <t>C</t>
        </is>
      </c>
      <c r="I1715" t="inlineStr">
        <is>
          <t>Medio</t>
        </is>
      </c>
      <c r="J1715" s="17" t="inlineStr">
        <is>
          <t>C-Medio</t>
        </is>
      </c>
      <c r="K1715" t="inlineStr">
        <is>
          <t>CANDIDATO A DESCONTINUAR</t>
        </is>
      </c>
    </row>
    <row r="1716">
      <c r="A1716" t="inlineStr">
        <is>
          <t>PINT-PA-0074</t>
        </is>
      </c>
      <c r="B1716" t="inlineStr">
        <is>
          <t>SUPRA LATEX ACCENT MATE 1/4 VA966-5</t>
        </is>
      </c>
      <c r="C1716" t="inlineStr">
        <is>
          <t>PINTURA ACRILICA</t>
        </is>
      </c>
      <c r="D1716" s="22" t="n">
        <v>37</v>
      </c>
      <c r="E1716" s="19" t="n">
        <v>165840.71</v>
      </c>
      <c r="F1716" s="19" t="n">
        <v>101633.96</v>
      </c>
      <c r="G1716" s="20" t="n">
        <v>0.612841</v>
      </c>
      <c r="H1716" t="inlineStr">
        <is>
          <t>C</t>
        </is>
      </c>
      <c r="I1716" t="inlineStr">
        <is>
          <t>Alto</t>
        </is>
      </c>
      <c r="J1716" s="17" t="inlineStr">
        <is>
          <t>C-Alto</t>
        </is>
      </c>
      <c r="K1716" t="inlineStr">
        <is>
          <t>PREMIUM — dejar quietos, son rentables aunque vendan poco</t>
        </is>
      </c>
    </row>
    <row r="1717">
      <c r="A1717" t="inlineStr">
        <is>
          <t>7199</t>
        </is>
      </c>
      <c r="B1717" t="inlineStr">
        <is>
          <t>CUBO TECHO 3/8</t>
        </is>
      </c>
      <c r="C1717" t="inlineStr">
        <is>
          <t>FERRETERIA GENERAL</t>
        </is>
      </c>
      <c r="D1717" s="22" t="n">
        <v>357</v>
      </c>
      <c r="E1717" s="19" t="n">
        <v>165785.4</v>
      </c>
      <c r="F1717" s="19" t="n">
        <v>101655.82</v>
      </c>
      <c r="G1717" s="20" t="n">
        <v>0.613177</v>
      </c>
      <c r="H1717" t="inlineStr">
        <is>
          <t>C</t>
        </is>
      </c>
      <c r="I1717" t="inlineStr">
        <is>
          <t>Alto</t>
        </is>
      </c>
      <c r="J1717" s="17" t="inlineStr">
        <is>
          <t>C-Alto</t>
        </is>
      </c>
      <c r="K1717" t="inlineStr">
        <is>
          <t>PREMIUM — dejar quietos, son rentables aunque vendan poco</t>
        </is>
      </c>
    </row>
    <row r="1718">
      <c r="A1718" t="inlineStr">
        <is>
          <t>351100300992825</t>
        </is>
      </c>
      <c r="B1718" t="inlineStr">
        <is>
          <t>DUCHA PORTATIL RECARGABLE 4.5L X MIN  AZ10685</t>
        </is>
      </c>
      <c r="C1718" t="inlineStr">
        <is>
          <t>IMPORTACION GRIFERIA</t>
        </is>
      </c>
      <c r="D1718" s="22" t="n">
        <v>13</v>
      </c>
      <c r="E1718" s="19" t="n">
        <v>165784.38</v>
      </c>
      <c r="F1718" s="19" t="n">
        <v>82892.2</v>
      </c>
      <c r="G1718" s="20" t="n">
        <v>0.5</v>
      </c>
      <c r="H1718" t="inlineStr">
        <is>
          <t>C</t>
        </is>
      </c>
      <c r="I1718" t="inlineStr">
        <is>
          <t>Alto</t>
        </is>
      </c>
      <c r="J1718" s="17" t="inlineStr">
        <is>
          <t>C-Alto</t>
        </is>
      </c>
      <c r="K1718" t="inlineStr">
        <is>
          <t>PREMIUM — dejar quietos, son rentables aunque vendan poco</t>
        </is>
      </c>
    </row>
    <row r="1719">
      <c r="A1719" t="inlineStr">
        <is>
          <t>9117</t>
        </is>
      </c>
      <c r="B1719" t="inlineStr">
        <is>
          <t>UNION 3 PVC</t>
        </is>
      </c>
      <c r="C1719" t="inlineStr">
        <is>
          <t>TUBERIA PVC, CANOAS Y ACCESORIOS</t>
        </is>
      </c>
      <c r="D1719" s="22" t="n">
        <v>124</v>
      </c>
      <c r="E1719" s="19" t="n">
        <v>165073.7</v>
      </c>
      <c r="F1719" s="19" t="n">
        <v>125358.22</v>
      </c>
      <c r="G1719" s="20" t="n">
        <v>0.759408</v>
      </c>
      <c r="H1719" t="inlineStr">
        <is>
          <t>C</t>
        </is>
      </c>
      <c r="I1719" t="inlineStr">
        <is>
          <t>Alto</t>
        </is>
      </c>
      <c r="J1719" s="17" t="inlineStr">
        <is>
          <t>C-Alto</t>
        </is>
      </c>
      <c r="K1719" t="inlineStr">
        <is>
          <t>PREMIUM — dejar quietos, son rentables aunque vendan poco</t>
        </is>
      </c>
    </row>
    <row r="1720">
      <c r="A1720" t="inlineStr">
        <is>
          <t>9906282</t>
        </is>
      </c>
      <c r="B1720" t="inlineStr">
        <is>
          <t>$$ FOREST GARDEN HIDROLAVADORA H 6130M / 1 / 120</t>
        </is>
      </c>
      <c r="C1720" t="inlineStr">
        <is>
          <t>SIN CATEGORIA</t>
        </is>
      </c>
      <c r="D1720" s="22" t="n">
        <v>4</v>
      </c>
      <c r="E1720" s="19" t="n">
        <v>164801.7</v>
      </c>
      <c r="F1720" s="19" t="n">
        <v>46025.7</v>
      </c>
      <c r="G1720" s="20" t="n">
        <v>0.279279</v>
      </c>
      <c r="H1720" t="inlineStr">
        <is>
          <t>C</t>
        </is>
      </c>
      <c r="I1720" t="inlineStr">
        <is>
          <t>Bajo</t>
        </is>
      </c>
      <c r="J1720" s="17" t="inlineStr">
        <is>
          <t>C-Bajo</t>
        </is>
      </c>
      <c r="K1720" t="inlineStr">
        <is>
          <t>LIQUIDAR — ocupan espacio y capital</t>
        </is>
      </c>
    </row>
    <row r="1721">
      <c r="A1721" t="inlineStr">
        <is>
          <t>71466</t>
        </is>
      </c>
      <c r="B1721" t="inlineStr">
        <is>
          <t>$$ CEDAZO 1 X 1</t>
        </is>
      </c>
      <c r="C1721" t="inlineStr">
        <is>
          <t>FERRETERIA GENERAL</t>
        </is>
      </c>
      <c r="D1721" s="22" t="n">
        <v>182</v>
      </c>
      <c r="E1721" s="19" t="n">
        <v>164656.55</v>
      </c>
      <c r="F1721" s="19" t="n">
        <v>71646.92999999999</v>
      </c>
      <c r="G1721" s="20" t="n">
        <v>0.43513</v>
      </c>
      <c r="H1721" t="inlineStr">
        <is>
          <t>C</t>
        </is>
      </c>
      <c r="I1721" t="inlineStr">
        <is>
          <t>Medio</t>
        </is>
      </c>
      <c r="J1721" s="17" t="inlineStr">
        <is>
          <t>C-Medio</t>
        </is>
      </c>
      <c r="K1721" t="inlineStr">
        <is>
          <t>CANDIDATO A DESCONTINUAR</t>
        </is>
      </c>
    </row>
    <row r="1722">
      <c r="A1722" t="inlineStr">
        <is>
          <t>4615</t>
        </is>
      </c>
      <c r="B1722" t="inlineStr">
        <is>
          <t>PILETA FREGADERO ACERO INOX 38CM X 38CM</t>
        </is>
      </c>
      <c r="C1722" t="inlineStr">
        <is>
          <t>GRIFERIA - ACC. BAÑO Y COCINA</t>
        </is>
      </c>
      <c r="D1722" s="22" t="n">
        <v>11</v>
      </c>
      <c r="E1722" s="19" t="n">
        <v>164517.89</v>
      </c>
      <c r="F1722" s="19" t="n">
        <v>41756.1</v>
      </c>
      <c r="G1722" s="20" t="n">
        <v>0.253809</v>
      </c>
      <c r="H1722" t="inlineStr">
        <is>
          <t>C</t>
        </is>
      </c>
      <c r="I1722" t="inlineStr">
        <is>
          <t>Bajo</t>
        </is>
      </c>
      <c r="J1722" s="17" t="inlineStr">
        <is>
          <t>C-Bajo</t>
        </is>
      </c>
      <c r="K1722" t="inlineStr">
        <is>
          <t>LIQUIDAR — ocupan espacio y capital</t>
        </is>
      </c>
    </row>
    <row r="1723">
      <c r="A1723" t="inlineStr">
        <is>
          <t>152</t>
        </is>
      </c>
      <c r="B1723" t="inlineStr">
        <is>
          <t>SIFON CONCRETO</t>
        </is>
      </c>
      <c r="C1723" t="inlineStr">
        <is>
          <t>BLOQUES, VARILLAS, MALLAS</t>
        </is>
      </c>
      <c r="D1723" s="22" t="n">
        <v>30</v>
      </c>
      <c r="E1723" s="19" t="n">
        <v>164290.45</v>
      </c>
      <c r="F1723" s="19" t="n">
        <v>50131.45</v>
      </c>
      <c r="G1723" s="20" t="n">
        <v>0.305139</v>
      </c>
      <c r="H1723" t="inlineStr">
        <is>
          <t>C</t>
        </is>
      </c>
      <c r="I1723" t="inlineStr">
        <is>
          <t>Medio</t>
        </is>
      </c>
      <c r="J1723" s="17" t="inlineStr">
        <is>
          <t>C-Medio</t>
        </is>
      </c>
      <c r="K1723" t="inlineStr">
        <is>
          <t>CANDIDATO A DESCONTINUAR</t>
        </is>
      </c>
    </row>
    <row r="1724">
      <c r="A1724" t="inlineStr">
        <is>
          <t>351100300992600</t>
        </is>
      </c>
      <c r="B1724" t="inlineStr">
        <is>
          <t>LANCO MAXIMA LATEX SATIN TINT CUBETA MA762-2</t>
        </is>
      </c>
      <c r="C1724" t="inlineStr">
        <is>
          <t>PINTURA ACRILICA</t>
        </is>
      </c>
      <c r="D1724" s="22" t="n">
        <v>2</v>
      </c>
      <c r="E1724" s="19" t="n">
        <v>164159.29</v>
      </c>
      <c r="F1724" s="19" t="n">
        <v>82763.28999999999</v>
      </c>
      <c r="G1724" s="20" t="n">
        <v>0.504165</v>
      </c>
      <c r="H1724" t="inlineStr">
        <is>
          <t>C</t>
        </is>
      </c>
      <c r="I1724" t="inlineStr">
        <is>
          <t>Alto</t>
        </is>
      </c>
      <c r="J1724" s="17" t="inlineStr">
        <is>
          <t>C-Alto</t>
        </is>
      </c>
      <c r="K1724" t="inlineStr">
        <is>
          <t>PREMIUM — dejar quietos, son rentables aunque vendan poco</t>
        </is>
      </c>
    </row>
    <row r="1725">
      <c r="A1725" t="inlineStr">
        <is>
          <t>9152</t>
        </is>
      </c>
      <c r="B1725" t="inlineStr">
        <is>
          <t>$$ VIEJO CURVA CONDUIT 1/2 LIVIANO</t>
        </is>
      </c>
      <c r="C1725" t="inlineStr">
        <is>
          <t>ACCESORIOS ELECTRICOS Y CABLES</t>
        </is>
      </c>
      <c r="D1725" s="22" t="n">
        <v>1067</v>
      </c>
      <c r="E1725" s="19" t="n">
        <v>164093.93</v>
      </c>
      <c r="F1725" s="19" t="n">
        <v>88617.58</v>
      </c>
      <c r="G1725" s="20" t="n">
        <v>0.540042</v>
      </c>
      <c r="H1725" t="inlineStr">
        <is>
          <t>C</t>
        </is>
      </c>
      <c r="I1725" t="inlineStr">
        <is>
          <t>Alto</t>
        </is>
      </c>
      <c r="J1725" s="17" t="inlineStr">
        <is>
          <t>C-Alto</t>
        </is>
      </c>
      <c r="K1725" t="inlineStr">
        <is>
          <t>PREMIUM — dejar quietos, son rentables aunque vendan poco</t>
        </is>
      </c>
    </row>
    <row r="1726">
      <c r="A1726" t="inlineStr">
        <is>
          <t>351100300992524</t>
        </is>
      </c>
      <c r="B1726" t="inlineStr">
        <is>
          <t>PERSIANA BLACKOUT BLANCO 120CM X 160CM AD048</t>
        </is>
      </c>
      <c r="C1726" t="inlineStr">
        <is>
          <t>FERRETERIA GENERAL</t>
        </is>
      </c>
      <c r="D1726" s="22" t="n">
        <v>12</v>
      </c>
      <c r="E1726" s="19" t="n">
        <v>164061.49</v>
      </c>
      <c r="F1726" s="19" t="n">
        <v>44744.77</v>
      </c>
      <c r="G1726" s="20" t="n">
        <v>0.272732</v>
      </c>
      <c r="H1726" t="inlineStr">
        <is>
          <t>C</t>
        </is>
      </c>
      <c r="I1726" t="inlineStr">
        <is>
          <t>Bajo</t>
        </is>
      </c>
      <c r="J1726" s="17" t="inlineStr">
        <is>
          <t>C-Bajo</t>
        </is>
      </c>
      <c r="K1726" t="inlineStr">
        <is>
          <t>LIQUIDAR — ocupan espacio y capital</t>
        </is>
      </c>
    </row>
    <row r="1727">
      <c r="A1727" t="inlineStr">
        <is>
          <t>7118</t>
        </is>
      </c>
      <c r="B1727" t="inlineStr">
        <is>
          <t>LANCO MASILLA BLANCA 473 ML</t>
        </is>
      </c>
      <c r="C1727" t="inlineStr">
        <is>
          <t>PINTURAS Y SELLADORES</t>
        </is>
      </c>
      <c r="D1727" s="22" t="n">
        <v>57</v>
      </c>
      <c r="E1727" s="19" t="n">
        <v>163746.45</v>
      </c>
      <c r="F1727" s="19" t="n">
        <v>46572.75</v>
      </c>
      <c r="G1727" s="20" t="n">
        <v>0.28442</v>
      </c>
      <c r="H1727" t="inlineStr">
        <is>
          <t>C</t>
        </is>
      </c>
      <c r="I1727" t="inlineStr">
        <is>
          <t>Bajo</t>
        </is>
      </c>
      <c r="J1727" s="17" t="inlineStr">
        <is>
          <t>C-Bajo</t>
        </is>
      </c>
      <c r="K1727" t="inlineStr">
        <is>
          <t>LIQUIDAR — ocupan espacio y capital</t>
        </is>
      </c>
    </row>
    <row r="1728">
      <c r="A1728" t="inlineStr">
        <is>
          <t>60100029</t>
        </is>
      </c>
      <c r="B1728" t="inlineStr">
        <is>
          <t>LAMPARA LED REDON. PARCHE 730LM 12W 100-240V WELLMAX</t>
        </is>
      </c>
      <c r="C1728" t="inlineStr">
        <is>
          <t>BOMBILLOS Y LAMPARAS</t>
        </is>
      </c>
      <c r="D1728" s="22" t="n">
        <v>47</v>
      </c>
      <c r="E1728" s="19" t="n">
        <v>163511.53</v>
      </c>
      <c r="F1728" s="19" t="n">
        <v>78221.23</v>
      </c>
      <c r="G1728" s="20" t="n">
        <v>0.478384</v>
      </c>
      <c r="H1728" t="inlineStr">
        <is>
          <t>C</t>
        </is>
      </c>
      <c r="I1728" t="inlineStr">
        <is>
          <t>Alto</t>
        </is>
      </c>
      <c r="J1728" s="17" t="inlineStr">
        <is>
          <t>C-Alto</t>
        </is>
      </c>
      <c r="K1728" t="inlineStr">
        <is>
          <t>PREMIUM — dejar quietos, son rentables aunque vendan poco</t>
        </is>
      </c>
    </row>
    <row r="1729">
      <c r="A1729" t="inlineStr">
        <is>
          <t>9111</t>
        </is>
      </c>
      <c r="B1729" t="inlineStr">
        <is>
          <t>UNION 1/2 PVC</t>
        </is>
      </c>
      <c r="C1729" t="inlineStr">
        <is>
          <t>TUBERIA PVC, CANOAS Y ACCESORIOS</t>
        </is>
      </c>
      <c r="D1729" s="22" t="n">
        <v>1318</v>
      </c>
      <c r="E1729" s="19" t="n">
        <v>163415.62</v>
      </c>
      <c r="F1729" s="19" t="n">
        <v>104186</v>
      </c>
      <c r="G1729" s="20" t="n">
        <v>0.637552</v>
      </c>
      <c r="H1729" t="inlineStr">
        <is>
          <t>C</t>
        </is>
      </c>
      <c r="I1729" t="inlineStr">
        <is>
          <t>Alto</t>
        </is>
      </c>
      <c r="J1729" s="17" t="inlineStr">
        <is>
          <t>C-Alto</t>
        </is>
      </c>
      <c r="K1729" t="inlineStr">
        <is>
          <t>PREMIUM — dejar quietos, son rentables aunque vendan poco</t>
        </is>
      </c>
    </row>
    <row r="1730">
      <c r="A1730" t="inlineStr">
        <is>
          <t>10100002</t>
        </is>
      </c>
      <c r="B1730" t="inlineStr">
        <is>
          <t>ANGULAR 1 X 3/16</t>
        </is>
      </c>
      <c r="C1730" t="inlineStr">
        <is>
          <t>ANGULAR HIERRO</t>
        </is>
      </c>
      <c r="D1730" s="22" t="n">
        <v>24</v>
      </c>
      <c r="E1730" s="19" t="n">
        <v>163083.57</v>
      </c>
      <c r="F1730" s="19" t="n">
        <v>46445.43</v>
      </c>
      <c r="G1730" s="20" t="n">
        <v>0.284795</v>
      </c>
      <c r="H1730" t="inlineStr">
        <is>
          <t>C</t>
        </is>
      </c>
      <c r="I1730" t="inlineStr">
        <is>
          <t>Bajo</t>
        </is>
      </c>
      <c r="J1730" s="17" t="inlineStr">
        <is>
          <t>C-Bajo</t>
        </is>
      </c>
      <c r="K1730" t="inlineStr">
        <is>
          <t>LIQUIDAR — ocupan espacio y capital</t>
        </is>
      </c>
    </row>
    <row r="1731">
      <c r="A1731" t="inlineStr">
        <is>
          <t>111339</t>
        </is>
      </c>
      <c r="B1731" t="inlineStr">
        <is>
          <t>LLAVE LAVATORIO SENCILLA 90137 EZ-FLO</t>
        </is>
      </c>
      <c r="C1731" t="inlineStr">
        <is>
          <t>GRIFERIA - ACC. BAÑO Y COCINA</t>
        </is>
      </c>
      <c r="D1731" s="22" t="n">
        <v>22</v>
      </c>
      <c r="E1731" s="19" t="n">
        <v>162064.45</v>
      </c>
      <c r="F1731" s="19" t="n">
        <v>43831.83</v>
      </c>
      <c r="G1731" s="20" t="n">
        <v>0.270459</v>
      </c>
      <c r="H1731" t="inlineStr">
        <is>
          <t>C</t>
        </is>
      </c>
      <c r="I1731" t="inlineStr">
        <is>
          <t>Bajo</t>
        </is>
      </c>
      <c r="J1731" s="17" t="inlineStr">
        <is>
          <t>C-Bajo</t>
        </is>
      </c>
      <c r="K1731" t="inlineStr">
        <is>
          <t>LIQUIDAR — ocupan espacio y capital</t>
        </is>
      </c>
    </row>
    <row r="1732">
      <c r="A1732" t="inlineStr">
        <is>
          <t>72645</t>
        </is>
      </c>
      <c r="B1732" t="inlineStr">
        <is>
          <t>LANCO CEMENTO DE CONTACTO  1/4 /LANCO</t>
        </is>
      </c>
      <c r="C1732" t="inlineStr">
        <is>
          <t>PINTURAS Y SELLADORES</t>
        </is>
      </c>
      <c r="D1732" s="22" t="n">
        <v>29</v>
      </c>
      <c r="E1732" s="19" t="n">
        <v>161820.89</v>
      </c>
      <c r="F1732" s="19" t="n">
        <v>45310.49</v>
      </c>
      <c r="G1732" s="20" t="n">
        <v>0.280004</v>
      </c>
      <c r="H1732" t="inlineStr">
        <is>
          <t>C</t>
        </is>
      </c>
      <c r="I1732" t="inlineStr">
        <is>
          <t>Bajo</t>
        </is>
      </c>
      <c r="J1732" s="17" t="inlineStr">
        <is>
          <t>C-Bajo</t>
        </is>
      </c>
      <c r="K1732" t="inlineStr">
        <is>
          <t>LIQUIDAR — ocupan espacio y capital</t>
        </is>
      </c>
    </row>
    <row r="1733">
      <c r="A1733" t="inlineStr">
        <is>
          <t>101103</t>
        </is>
      </c>
      <c r="B1733" t="inlineStr">
        <is>
          <t>TOTAL LIJADORA VIBRACION 1/2 320W  UTF1301826</t>
        </is>
      </c>
      <c r="C1733" t="inlineStr">
        <is>
          <t>HERRAMIENTA ELECTRICA</t>
        </is>
      </c>
      <c r="D1733" s="22" t="n">
        <v>7</v>
      </c>
      <c r="E1733" s="19" t="n">
        <v>161704.79</v>
      </c>
      <c r="F1733" s="19" t="n">
        <v>44518.81</v>
      </c>
      <c r="G1733" s="20" t="n">
        <v>0.275309</v>
      </c>
      <c r="H1733" t="inlineStr">
        <is>
          <t>C</t>
        </is>
      </c>
      <c r="I1733" t="inlineStr">
        <is>
          <t>Bajo</t>
        </is>
      </c>
      <c r="J1733" s="17" t="inlineStr">
        <is>
          <t>C-Bajo</t>
        </is>
      </c>
      <c r="K1733" t="inlineStr">
        <is>
          <t>LIQUIDAR — ocupan espacio y capital</t>
        </is>
      </c>
    </row>
    <row r="1734">
      <c r="A1734" t="inlineStr">
        <is>
          <t>9283442</t>
        </is>
      </c>
      <c r="B1734" t="inlineStr">
        <is>
          <t>2DA TUBO IND 3X3 1.20 GALVA SEGUNDA SEGUNDA IMPERFECTO</t>
        </is>
      </c>
      <c r="C1734" t="inlineStr">
        <is>
          <t>TUBERIA INDUSTRIAL, HIERROS PLANOS Y CORRUGADOS</t>
        </is>
      </c>
      <c r="D1734" s="22" t="n">
        <v>18</v>
      </c>
      <c r="E1734" s="19" t="n">
        <v>161681.42</v>
      </c>
      <c r="F1734" s="19" t="n">
        <v>32629.16</v>
      </c>
      <c r="G1734" s="20" t="n">
        <v>0.201811</v>
      </c>
      <c r="H1734" t="inlineStr">
        <is>
          <t>C</t>
        </is>
      </c>
      <c r="I1734" t="inlineStr">
        <is>
          <t>Bajo</t>
        </is>
      </c>
      <c r="J1734" s="17" t="inlineStr">
        <is>
          <t>C-Bajo</t>
        </is>
      </c>
      <c r="K1734" t="inlineStr">
        <is>
          <t>LIQUIDAR — ocupan espacio y capital</t>
        </is>
      </c>
    </row>
    <row r="1735">
      <c r="A1735" t="inlineStr">
        <is>
          <t>72978</t>
        </is>
      </c>
      <c r="B1735" t="inlineStr">
        <is>
          <t>DURETAN BLANCO BLISTER 95G</t>
        </is>
      </c>
      <c r="C1735" t="inlineStr">
        <is>
          <t>PINTURAS Y SELLADORES</t>
        </is>
      </c>
      <c r="D1735" s="22" t="n">
        <v>53</v>
      </c>
      <c r="E1735" s="19" t="n">
        <v>161681.28</v>
      </c>
      <c r="F1735" s="19" t="n">
        <v>45647.31</v>
      </c>
      <c r="G1735" s="20" t="n">
        <v>0.282329</v>
      </c>
      <c r="H1735" t="inlineStr">
        <is>
          <t>C</t>
        </is>
      </c>
      <c r="I1735" t="inlineStr">
        <is>
          <t>Bajo</t>
        </is>
      </c>
      <c r="J1735" s="17" t="inlineStr">
        <is>
          <t>C-Bajo</t>
        </is>
      </c>
      <c r="K1735" t="inlineStr">
        <is>
          <t>LIQUIDAR — ocupan espacio y capital</t>
        </is>
      </c>
    </row>
    <row r="1736">
      <c r="A1736" t="inlineStr">
        <is>
          <t>351100300992078</t>
        </is>
      </c>
      <c r="B1736" t="inlineStr">
        <is>
          <t>WADFOW COMBO DIA DEL PADRE MOTOGUADANA 62CC + ANTEOJO + ESCOBA JARD + ANTEOJO</t>
        </is>
      </c>
      <c r="C1736" t="inlineStr">
        <is>
          <t>SIERRAS ELECTRICAS</t>
        </is>
      </c>
      <c r="D1736" s="22" t="n">
        <v>2</v>
      </c>
      <c r="E1736" s="19" t="n">
        <v>161604.24</v>
      </c>
      <c r="F1736" s="19" t="n">
        <v>37484.24</v>
      </c>
      <c r="G1736" s="20" t="n">
        <v>0.231951</v>
      </c>
      <c r="H1736" t="inlineStr">
        <is>
          <t>C</t>
        </is>
      </c>
      <c r="I1736" t="inlineStr">
        <is>
          <t>Bajo</t>
        </is>
      </c>
      <c r="J1736" s="17" t="inlineStr">
        <is>
          <t>C-Bajo</t>
        </is>
      </c>
      <c r="K1736" t="inlineStr">
        <is>
          <t>LIQUIDAR — ocupan espacio y capital</t>
        </is>
      </c>
    </row>
    <row r="1737">
      <c r="A1737" t="inlineStr">
        <is>
          <t>351100300991879</t>
        </is>
      </c>
      <c r="B1737" t="inlineStr">
        <is>
          <t>ACCESORIO RODAPIE PVC UNION ZP-02 MADERA INTERMEDIA</t>
        </is>
      </c>
      <c r="C1737" t="inlineStr">
        <is>
          <t>RODAPIE Y ACCESORIOS</t>
        </is>
      </c>
      <c r="D1737" s="22" t="n">
        <v>297</v>
      </c>
      <c r="E1737" s="19" t="n">
        <v>159956.7</v>
      </c>
      <c r="F1737" s="19" t="n">
        <v>81251.7</v>
      </c>
      <c r="G1737" s="20" t="n">
        <v>0.507961</v>
      </c>
      <c r="H1737" t="inlineStr">
        <is>
          <t>C</t>
        </is>
      </c>
      <c r="I1737" t="inlineStr">
        <is>
          <t>Alto</t>
        </is>
      </c>
      <c r="J1737" s="17" t="inlineStr">
        <is>
          <t>C-Alto</t>
        </is>
      </c>
      <c r="K1737" t="inlineStr">
        <is>
          <t>PREMIUM — dejar quietos, son rentables aunque vendan poco</t>
        </is>
      </c>
    </row>
    <row r="1738">
      <c r="A1738" t="inlineStr">
        <is>
          <t>976</t>
        </is>
      </c>
      <c r="B1738" t="inlineStr">
        <is>
          <t>TUBO PVC 1 PARED GRUESA COMPLETO 6MTS</t>
        </is>
      </c>
      <c r="C1738" t="inlineStr">
        <is>
          <t>TUBERIA PVC, CANOAS Y ACCESORIOS</t>
        </is>
      </c>
      <c r="D1738" s="22" t="n">
        <v>16</v>
      </c>
      <c r="E1738" s="19" t="n">
        <v>159337.51</v>
      </c>
      <c r="F1738" s="19" t="n">
        <v>60250.27</v>
      </c>
      <c r="G1738" s="20" t="n">
        <v>0.37813</v>
      </c>
      <c r="H1738" t="inlineStr">
        <is>
          <t>C</t>
        </is>
      </c>
      <c r="I1738" t="inlineStr">
        <is>
          <t>Medio</t>
        </is>
      </c>
      <c r="J1738" s="17" t="inlineStr">
        <is>
          <t>C-Medio</t>
        </is>
      </c>
      <c r="K1738" t="inlineStr">
        <is>
          <t>CANDIDATO A DESCONTINUAR</t>
        </is>
      </c>
    </row>
    <row r="1739">
      <c r="A1739" t="inlineStr">
        <is>
          <t>351100300992077</t>
        </is>
      </c>
      <c r="B1739" t="inlineStr">
        <is>
          <t>COMBO TOTAL DIA DEL PADRE MOTOGUADANA 52CC + CARETA +GUANTE2 + CUERDA</t>
        </is>
      </c>
      <c r="C1739" t="inlineStr">
        <is>
          <t>SIN CATEGORIA</t>
        </is>
      </c>
      <c r="D1739" s="22" t="n">
        <v>2</v>
      </c>
      <c r="E1739" s="19" t="n">
        <v>159298.61</v>
      </c>
      <c r="F1739" s="19" t="n">
        <v>31450.61</v>
      </c>
      <c r="G1739" s="20" t="n">
        <v>0.197432</v>
      </c>
      <c r="H1739" t="inlineStr">
        <is>
          <t>C</t>
        </is>
      </c>
      <c r="I1739" t="inlineStr">
        <is>
          <t>Bajo</t>
        </is>
      </c>
      <c r="J1739" s="17" t="inlineStr">
        <is>
          <t>C-Bajo</t>
        </is>
      </c>
      <c r="K1739" t="inlineStr">
        <is>
          <t>LIQUIDAR — ocupan espacio y capital</t>
        </is>
      </c>
    </row>
    <row r="1740">
      <c r="A1740" t="inlineStr">
        <is>
          <t>74019</t>
        </is>
      </c>
      <c r="B1740" t="inlineStr">
        <is>
          <t>TOTAL R/CUCHILLA CUTTER GRANDE 1 THT519112</t>
        </is>
      </c>
      <c r="C1740" t="inlineStr">
        <is>
          <t>FERRETERIA GENERAL</t>
        </is>
      </c>
      <c r="D1740" s="22" t="n">
        <v>241</v>
      </c>
      <c r="E1740" s="19" t="n">
        <v>159245.57</v>
      </c>
      <c r="F1740" s="19" t="n">
        <v>107467.52</v>
      </c>
      <c r="G1740" s="20" t="n">
        <v>0.674854</v>
      </c>
      <c r="H1740" t="inlineStr">
        <is>
          <t>C</t>
        </is>
      </c>
      <c r="I1740" t="inlineStr">
        <is>
          <t>Alto</t>
        </is>
      </c>
      <c r="J1740" s="17" t="inlineStr">
        <is>
          <t>C-Alto</t>
        </is>
      </c>
      <c r="K1740" t="inlineStr">
        <is>
          <t>PREMIUM — dejar quietos, son rentables aunque vendan poco</t>
        </is>
      </c>
    </row>
    <row r="1741">
      <c r="A1741" t="inlineStr">
        <is>
          <t>60992864</t>
        </is>
      </c>
      <c r="B1741" t="inlineStr">
        <is>
          <t>ENERGY MASCARA SOLDAR ELECTRONICA FOTO SENSIBLE WM30/2</t>
        </is>
      </c>
      <c r="C1741" t="inlineStr">
        <is>
          <t>HERRAMIENTA ELECTRICA</t>
        </is>
      </c>
      <c r="D1741" s="22" t="n">
        <v>26</v>
      </c>
      <c r="E1741" s="19" t="n">
        <v>159050.44</v>
      </c>
      <c r="F1741" s="19" t="n">
        <v>56545.44</v>
      </c>
      <c r="G1741" s="20" t="n">
        <v>0.355519</v>
      </c>
      <c r="H1741" t="inlineStr">
        <is>
          <t>C</t>
        </is>
      </c>
      <c r="I1741" t="inlineStr">
        <is>
          <t>Medio</t>
        </is>
      </c>
      <c r="J1741" s="17" t="inlineStr">
        <is>
          <t>C-Medio</t>
        </is>
      </c>
      <c r="K1741" t="inlineStr">
        <is>
          <t>CANDIDATO A DESCONTINUAR</t>
        </is>
      </c>
    </row>
    <row r="1742">
      <c r="A1742" t="inlineStr">
        <is>
          <t>5320572</t>
        </is>
      </c>
      <c r="B1742" t="inlineStr">
        <is>
          <t>LANCO SILICONFLEX SILICON TRANSPARENTE CARTUCHO</t>
        </is>
      </c>
      <c r="C1742" t="inlineStr">
        <is>
          <t>PINTURAS Y SELLADORES</t>
        </is>
      </c>
      <c r="D1742" s="22" t="n">
        <v>49</v>
      </c>
      <c r="E1742" s="19" t="n">
        <v>159042.68</v>
      </c>
      <c r="F1742" s="19" t="n">
        <v>48522.68</v>
      </c>
      <c r="G1742" s="20" t="n">
        <v>0.305092</v>
      </c>
      <c r="H1742" t="inlineStr">
        <is>
          <t>C</t>
        </is>
      </c>
      <c r="I1742" t="inlineStr">
        <is>
          <t>Medio</t>
        </is>
      </c>
      <c r="J1742" s="17" t="inlineStr">
        <is>
          <t>C-Medio</t>
        </is>
      </c>
      <c r="K1742" t="inlineStr">
        <is>
          <t>CANDIDATO A DESCONTINUAR</t>
        </is>
      </c>
    </row>
    <row r="1743">
      <c r="A1743" t="inlineStr">
        <is>
          <t>305612</t>
        </is>
      </c>
      <c r="B1743" t="inlineStr">
        <is>
          <t>CONECTOR TSJ 1/2</t>
        </is>
      </c>
      <c r="C1743" t="inlineStr">
        <is>
          <t>ACCESORIOS ELECTRICOS Y CABLES</t>
        </is>
      </c>
      <c r="D1743" s="22" t="n">
        <v>634</v>
      </c>
      <c r="E1743" s="19" t="n">
        <v>158737.59</v>
      </c>
      <c r="F1743" s="19" t="n">
        <v>104131.17</v>
      </c>
      <c r="G1743" s="20" t="n">
        <v>0.6559959999999999</v>
      </c>
      <c r="H1743" t="inlineStr">
        <is>
          <t>C</t>
        </is>
      </c>
      <c r="I1743" t="inlineStr">
        <is>
          <t>Alto</t>
        </is>
      </c>
      <c r="J1743" s="17" t="inlineStr">
        <is>
          <t>C-Alto</t>
        </is>
      </c>
      <c r="K1743" t="inlineStr">
        <is>
          <t>PREMIUM — dejar quietos, son rentables aunque vendan poco</t>
        </is>
      </c>
    </row>
    <row r="1744">
      <c r="A1744" t="inlineStr">
        <is>
          <t>351100300992846</t>
        </is>
      </c>
      <c r="B1744" t="inlineStr">
        <is>
          <t>DUCHA EXPUESTA DE ACERO INOXIDABLE SATINADA NT16975-SS</t>
        </is>
      </c>
      <c r="C1744" t="inlineStr">
        <is>
          <t>IMPORTACION GRIFERIA</t>
        </is>
      </c>
      <c r="D1744" s="22" t="n">
        <v>2</v>
      </c>
      <c r="E1744" s="19" t="n">
        <v>158646.02</v>
      </c>
      <c r="F1744" s="19" t="n">
        <v>88061.45</v>
      </c>
      <c r="G1744" s="20" t="n">
        <v>0.5550809999999999</v>
      </c>
      <c r="H1744" t="inlineStr">
        <is>
          <t>C</t>
        </is>
      </c>
      <c r="I1744" t="inlineStr">
        <is>
          <t>Alto</t>
        </is>
      </c>
      <c r="J1744" s="17" t="inlineStr">
        <is>
          <t>C-Alto</t>
        </is>
      </c>
      <c r="K1744" t="inlineStr">
        <is>
          <t>PREMIUM — dejar quietos, son rentables aunque vendan poco</t>
        </is>
      </c>
    </row>
    <row r="1745">
      <c r="A1745" t="inlineStr">
        <is>
          <t>868</t>
        </is>
      </c>
      <c r="B1745" t="inlineStr">
        <is>
          <t>LAVATORIO ESQUINERO BLANCO OCEAN 38cm x 38cm</t>
        </is>
      </c>
      <c r="C1745" t="inlineStr">
        <is>
          <t>SIN CATEGORIA</t>
        </is>
      </c>
      <c r="D1745" s="22" t="n">
        <v>12</v>
      </c>
      <c r="E1745" s="19" t="n">
        <v>158485.01</v>
      </c>
      <c r="F1745" s="19" t="n">
        <v>50245.01</v>
      </c>
      <c r="G1745" s="20" t="n">
        <v>0.317033</v>
      </c>
      <c r="H1745" t="inlineStr">
        <is>
          <t>C</t>
        </is>
      </c>
      <c r="I1745" t="inlineStr">
        <is>
          <t>Medio</t>
        </is>
      </c>
      <c r="J1745" s="17" t="inlineStr">
        <is>
          <t>C-Medio</t>
        </is>
      </c>
      <c r="K1745" t="inlineStr">
        <is>
          <t>CANDIDATO A DESCONTINUAR</t>
        </is>
      </c>
    </row>
    <row r="1746">
      <c r="A1746" t="inlineStr">
        <is>
          <t>1040</t>
        </is>
      </c>
      <c r="B1746" t="inlineStr">
        <is>
          <t>CABLE 10 NEGRO</t>
        </is>
      </c>
      <c r="C1746" t="inlineStr">
        <is>
          <t>ACCESORIOS ELECTRICOS Y CABLES</t>
        </is>
      </c>
      <c r="D1746" s="22" t="n">
        <v>289</v>
      </c>
      <c r="E1746" s="19" t="n">
        <v>158440.17</v>
      </c>
      <c r="F1746" s="19" t="n">
        <v>45614.57</v>
      </c>
      <c r="G1746" s="20" t="n">
        <v>0.287898</v>
      </c>
      <c r="H1746" t="inlineStr">
        <is>
          <t>C</t>
        </is>
      </c>
      <c r="I1746" t="inlineStr">
        <is>
          <t>Bajo</t>
        </is>
      </c>
      <c r="J1746" s="17" t="inlineStr">
        <is>
          <t>C-Bajo</t>
        </is>
      </c>
      <c r="K1746" t="inlineStr">
        <is>
          <t>LIQUIDAR — ocupan espacio y capital</t>
        </is>
      </c>
    </row>
    <row r="1747">
      <c r="A1747" t="inlineStr">
        <is>
          <t>351100300992840</t>
        </is>
      </c>
      <c r="B1747" t="inlineStr">
        <is>
          <t>LLAVE LAVATORIO ALTA TIPO BOWL SATINADA AGUA FRIA Y AGUA CALIENTE HTK-M-12S</t>
        </is>
      </c>
      <c r="C1747" t="inlineStr">
        <is>
          <t>IMPORTACION GRIFERIA</t>
        </is>
      </c>
      <c r="D1747" s="22" t="n">
        <v>10</v>
      </c>
      <c r="E1747" s="19" t="n">
        <v>157858.41</v>
      </c>
      <c r="F1747" s="19" t="n">
        <v>101380.31</v>
      </c>
      <c r="G1747" s="20" t="n">
        <v>0.642223</v>
      </c>
      <c r="H1747" t="inlineStr">
        <is>
          <t>C</t>
        </is>
      </c>
      <c r="I1747" t="inlineStr">
        <is>
          <t>Alto</t>
        </is>
      </c>
      <c r="J1747" s="17" t="inlineStr">
        <is>
          <t>C-Alto</t>
        </is>
      </c>
      <c r="K1747" t="inlineStr">
        <is>
          <t>PREMIUM — dejar quietos, son rentables aunque vendan poco</t>
        </is>
      </c>
    </row>
    <row r="1748">
      <c r="A1748" t="inlineStr">
        <is>
          <t>7742</t>
        </is>
      </c>
      <c r="B1748" t="inlineStr">
        <is>
          <t>TACHUELON ACERO 1 BOLSA 10 UNI</t>
        </is>
      </c>
      <c r="C1748" t="inlineStr">
        <is>
          <t>FERRETERIA GENERAL</t>
        </is>
      </c>
      <c r="D1748" s="22" t="n">
        <v>330</v>
      </c>
      <c r="E1748" s="19" t="n">
        <v>157359.65</v>
      </c>
      <c r="F1748" s="19" t="n">
        <v>59643.76</v>
      </c>
      <c r="G1748" s="20" t="n">
        <v>0.379028</v>
      </c>
      <c r="H1748" t="inlineStr">
        <is>
          <t>C</t>
        </is>
      </c>
      <c r="I1748" t="inlineStr">
        <is>
          <t>Medio</t>
        </is>
      </c>
      <c r="J1748" s="17" t="inlineStr">
        <is>
          <t>C-Medio</t>
        </is>
      </c>
      <c r="K1748" t="inlineStr">
        <is>
          <t>CANDIDATO A DESCONTINUAR</t>
        </is>
      </c>
    </row>
    <row r="1749">
      <c r="A1749" t="inlineStr">
        <is>
          <t>393</t>
        </is>
      </c>
      <c r="B1749" t="inlineStr">
        <is>
          <t>PILA ENCHAPADA TIPO PILETA 50 X 50  #14</t>
        </is>
      </c>
      <c r="C1749" t="inlineStr">
        <is>
          <t>PILAS</t>
        </is>
      </c>
      <c r="D1749" s="22" t="n">
        <v>6</v>
      </c>
      <c r="E1749" s="19" t="n">
        <v>157174.77</v>
      </c>
      <c r="F1749" s="19" t="n">
        <v>40174.77</v>
      </c>
      <c r="G1749" s="20" t="n">
        <v>0.255606</v>
      </c>
      <c r="H1749" t="inlineStr">
        <is>
          <t>C</t>
        </is>
      </c>
      <c r="I1749" t="inlineStr">
        <is>
          <t>Bajo</t>
        </is>
      </c>
      <c r="J1749" s="17" t="inlineStr">
        <is>
          <t>C-Bajo</t>
        </is>
      </c>
      <c r="K1749" t="inlineStr">
        <is>
          <t>LIQUIDAR — ocupan espacio y capital</t>
        </is>
      </c>
    </row>
    <row r="1750">
      <c r="A1750" t="inlineStr">
        <is>
          <t>351100300992419</t>
        </is>
      </c>
      <c r="B1750" t="inlineStr">
        <is>
          <t>FANG LAVATORIO NEGRO MATE TIPO BOWL FF-9023YB 41CM X 38CM X 15CM</t>
        </is>
      </c>
      <c r="C1750" t="inlineStr">
        <is>
          <t>IMPORTACION LOZA</t>
        </is>
      </c>
      <c r="D1750" s="22" t="n">
        <v>4</v>
      </c>
      <c r="E1750" s="19" t="n">
        <v>157098.67</v>
      </c>
      <c r="F1750" s="19" t="n">
        <v>72568.81</v>
      </c>
      <c r="G1750" s="20" t="n">
        <v>0.461931</v>
      </c>
      <c r="H1750" t="inlineStr">
        <is>
          <t>C</t>
        </is>
      </c>
      <c r="I1750" t="inlineStr">
        <is>
          <t>Alto</t>
        </is>
      </c>
      <c r="J1750" s="17" t="inlineStr">
        <is>
          <t>C-Alto</t>
        </is>
      </c>
      <c r="K1750" t="inlineStr">
        <is>
          <t>PREMIUM — dejar quietos, son rentables aunque vendan poco</t>
        </is>
      </c>
    </row>
    <row r="1751">
      <c r="A1751" t="inlineStr">
        <is>
          <t>PINT-BT-0032</t>
        </is>
      </c>
      <c r="B1751" t="inlineStr">
        <is>
          <t>LANCO AQUAVAR BARNIZ 3 EN 1 EARLY AMERICAN 1/4 AQ1366-5</t>
        </is>
      </c>
      <c r="C1751" t="inlineStr">
        <is>
          <t>BARNIZ Y TINTES</t>
        </is>
      </c>
      <c r="D1751" s="22" t="n">
        <v>22</v>
      </c>
      <c r="E1751" s="19" t="n">
        <v>156944.07</v>
      </c>
      <c r="F1751" s="19" t="n">
        <v>47256.57</v>
      </c>
      <c r="G1751" s="20" t="n">
        <v>0.301105</v>
      </c>
      <c r="H1751" t="inlineStr">
        <is>
          <t>C</t>
        </is>
      </c>
      <c r="I1751" t="inlineStr">
        <is>
          <t>Medio</t>
        </is>
      </c>
      <c r="J1751" s="17" t="inlineStr">
        <is>
          <t>C-Medio</t>
        </is>
      </c>
      <c r="K1751" t="inlineStr">
        <is>
          <t>CANDIDATO A DESCONTINUAR</t>
        </is>
      </c>
    </row>
    <row r="1752">
      <c r="A1752" t="inlineStr">
        <is>
          <t>9100</t>
        </is>
      </c>
      <c r="B1752" t="inlineStr">
        <is>
          <t>CODO 4 X 45</t>
        </is>
      </c>
      <c r="C1752" t="inlineStr">
        <is>
          <t>TUBERIA PVC, CANOAS Y ACCESORIOS</t>
        </is>
      </c>
      <c r="D1752" s="22" t="n">
        <v>67</v>
      </c>
      <c r="E1752" s="19" t="n">
        <v>156502.09</v>
      </c>
      <c r="F1752" s="19" t="n">
        <v>101412.05</v>
      </c>
      <c r="G1752" s="20" t="n">
        <v>0.647992</v>
      </c>
      <c r="H1752" t="inlineStr">
        <is>
          <t>C</t>
        </is>
      </c>
      <c r="I1752" t="inlineStr">
        <is>
          <t>Alto</t>
        </is>
      </c>
      <c r="J1752" s="17" t="inlineStr">
        <is>
          <t>C-Alto</t>
        </is>
      </c>
      <c r="K1752" t="inlineStr">
        <is>
          <t>PREMIUM — dejar quietos, son rentables aunque vendan poco</t>
        </is>
      </c>
    </row>
    <row r="1753">
      <c r="A1753" t="inlineStr">
        <is>
          <t>351100300991496</t>
        </is>
      </c>
      <c r="B1753" t="inlineStr">
        <is>
          <t>PERFIL H UNION NIQUEL PARA LAMINA PVC 2.5M</t>
        </is>
      </c>
      <c r="C1753" t="inlineStr">
        <is>
          <t>LAMINA PVC, BAMBU, ACC</t>
        </is>
      </c>
      <c r="D1753" s="22" t="n">
        <v>59</v>
      </c>
      <c r="E1753" s="19" t="n">
        <v>156346.1</v>
      </c>
      <c r="F1753" s="19" t="n">
        <v>102183.57</v>
      </c>
      <c r="G1753" s="20" t="n">
        <v>0.653573</v>
      </c>
      <c r="H1753" t="inlineStr">
        <is>
          <t>C</t>
        </is>
      </c>
      <c r="I1753" t="inlineStr">
        <is>
          <t>Alto</t>
        </is>
      </c>
      <c r="J1753" s="17" t="inlineStr">
        <is>
          <t>C-Alto</t>
        </is>
      </c>
      <c r="K1753" t="inlineStr">
        <is>
          <t>PREMIUM — dejar quietos, son rentables aunque vendan poco</t>
        </is>
      </c>
    </row>
    <row r="1754">
      <c r="A1754" t="inlineStr">
        <is>
          <t>351100300992316</t>
        </is>
      </c>
      <c r="B1754" t="inlineStr">
        <is>
          <t>LLAVE LAVATORIO BOWL SATINADA FF 61113L</t>
        </is>
      </c>
      <c r="C1754" t="inlineStr">
        <is>
          <t>IMPORTACION GRIFERIA</t>
        </is>
      </c>
      <c r="D1754" s="22" t="n">
        <v>5</v>
      </c>
      <c r="E1754" s="19" t="n">
        <v>156274.12</v>
      </c>
      <c r="F1754" s="19" t="n">
        <v>77665.41</v>
      </c>
      <c r="G1754" s="20" t="n">
        <v>0.496982</v>
      </c>
      <c r="H1754" t="inlineStr">
        <is>
          <t>C</t>
        </is>
      </c>
      <c r="I1754" t="inlineStr">
        <is>
          <t>Alto</t>
        </is>
      </c>
      <c r="J1754" s="17" t="inlineStr">
        <is>
          <t>C-Alto</t>
        </is>
      </c>
      <c r="K1754" t="inlineStr">
        <is>
          <t>PREMIUM — dejar quietos, son rentables aunque vendan poco</t>
        </is>
      </c>
    </row>
    <row r="1755">
      <c r="A1755" t="inlineStr">
        <is>
          <t>PINT-AN-0066</t>
        </is>
      </c>
      <c r="B1755" t="inlineStr">
        <is>
          <t>LANCO ANTI. POLIURETANO AZUL GALON MM94-4</t>
        </is>
      </c>
      <c r="C1755" t="inlineStr">
        <is>
          <t>ANTICORROSIVOS Y BASE ACEITE</t>
        </is>
      </c>
      <c r="D1755" s="22" t="n">
        <v>9</v>
      </c>
      <c r="E1755" s="19" t="n">
        <v>156269.91</v>
      </c>
      <c r="F1755" s="19" t="n">
        <v>36124.86</v>
      </c>
      <c r="G1755" s="20" t="n">
        <v>0.23117</v>
      </c>
      <c r="H1755" t="inlineStr">
        <is>
          <t>C</t>
        </is>
      </c>
      <c r="I1755" t="inlineStr">
        <is>
          <t>Bajo</t>
        </is>
      </c>
      <c r="J1755" s="17" t="inlineStr">
        <is>
          <t>C-Bajo</t>
        </is>
      </c>
      <c r="K1755" t="inlineStr">
        <is>
          <t>LIQUIDAR — ocupan espacio y capital</t>
        </is>
      </c>
    </row>
    <row r="1756">
      <c r="A1756" t="inlineStr">
        <is>
          <t>97823</t>
        </is>
      </c>
      <c r="B1756" t="inlineStr">
        <is>
          <t xml:space="preserve">MASKING 2 AZUL </t>
        </is>
      </c>
      <c r="C1756" t="inlineStr">
        <is>
          <t>FERRETERIA GENERAL</t>
        </is>
      </c>
      <c r="D1756" s="22" t="n">
        <v>31</v>
      </c>
      <c r="E1756" s="19" t="n">
        <v>156187.1</v>
      </c>
      <c r="F1756" s="19" t="n">
        <v>83723.59</v>
      </c>
      <c r="G1756" s="20" t="n">
        <v>0.5360470000000001</v>
      </c>
      <c r="H1756" t="inlineStr">
        <is>
          <t>C</t>
        </is>
      </c>
      <c r="I1756" t="inlineStr">
        <is>
          <t>Alto</t>
        </is>
      </c>
      <c r="J1756" s="17" t="inlineStr">
        <is>
          <t>C-Alto</t>
        </is>
      </c>
      <c r="K1756" t="inlineStr">
        <is>
          <t>PREMIUM — dejar quietos, son rentables aunque vendan poco</t>
        </is>
      </c>
    </row>
    <row r="1757">
      <c r="A1757" t="inlineStr">
        <is>
          <t>351100300992654</t>
        </is>
      </c>
      <c r="B1757" t="inlineStr">
        <is>
          <t>HIDROTEK LLAVE CONTROL DOBLE NEGRA 1/2 X1/2  X 1/2ESCUADRA HTK-VGX-1/2B</t>
        </is>
      </c>
      <c r="C1757" t="inlineStr">
        <is>
          <t>IMPORTACION GRIFERIA</t>
        </is>
      </c>
      <c r="D1757" s="22" t="n">
        <v>30</v>
      </c>
      <c r="E1757" s="19" t="n">
        <v>155853.98</v>
      </c>
      <c r="F1757" s="19" t="n">
        <v>119734.84</v>
      </c>
      <c r="G1757" s="20" t="n">
        <v>0.76825</v>
      </c>
      <c r="H1757" t="inlineStr">
        <is>
          <t>C</t>
        </is>
      </c>
      <c r="I1757" t="inlineStr">
        <is>
          <t>Alto</t>
        </is>
      </c>
      <c r="J1757" s="17" t="inlineStr">
        <is>
          <t>C-Alto</t>
        </is>
      </c>
      <c r="K1757" t="inlineStr">
        <is>
          <t>PREMIUM — dejar quietos, son rentables aunque vendan poco</t>
        </is>
      </c>
    </row>
    <row r="1758">
      <c r="A1758" t="inlineStr">
        <is>
          <t>98323</t>
        </is>
      </c>
      <c r="B1758" t="inlineStr">
        <is>
          <t>TUBO IND 2X3 1.80 GALVANIZADO</t>
        </is>
      </c>
      <c r="C1758" t="inlineStr">
        <is>
          <t>TUBERIA INDUSTRIAL, HIERROS PLANOS Y CORRUGADOS</t>
        </is>
      </c>
      <c r="D1758" s="22" t="n">
        <v>12</v>
      </c>
      <c r="E1758" s="19" t="n">
        <v>155667.08</v>
      </c>
      <c r="F1758" s="19" t="n">
        <v>29240.88</v>
      </c>
      <c r="G1758" s="20" t="n">
        <v>0.187842</v>
      </c>
      <c r="H1758" t="inlineStr">
        <is>
          <t>C</t>
        </is>
      </c>
      <c r="I1758" t="inlineStr">
        <is>
          <t>Bajo</t>
        </is>
      </c>
      <c r="J1758" s="17" t="inlineStr">
        <is>
          <t>C-Bajo</t>
        </is>
      </c>
      <c r="K1758" t="inlineStr">
        <is>
          <t>LIQUIDAR — ocupan espacio y capital</t>
        </is>
      </c>
    </row>
    <row r="1759">
      <c r="A1759" t="inlineStr">
        <is>
          <t>PINT-AN-0056</t>
        </is>
      </c>
      <c r="B1759" t="inlineStr">
        <is>
          <t>DUREX BASE AGUA MOKA ANTICORROSIVO 1/4 DE974-5</t>
        </is>
      </c>
      <c r="C1759" t="inlineStr">
        <is>
          <t>ANTICORROSIVOS Y BASE ACEITE</t>
        </is>
      </c>
      <c r="D1759" s="22" t="n">
        <v>24</v>
      </c>
      <c r="E1759" s="19" t="n">
        <v>155455.75</v>
      </c>
      <c r="F1759" s="19" t="n">
        <v>46742.5</v>
      </c>
      <c r="G1759" s="20" t="n">
        <v>0.30068</v>
      </c>
      <c r="H1759" t="inlineStr">
        <is>
          <t>C</t>
        </is>
      </c>
      <c r="I1759" t="inlineStr">
        <is>
          <t>Medio</t>
        </is>
      </c>
      <c r="J1759" s="17" t="inlineStr">
        <is>
          <t>C-Medio</t>
        </is>
      </c>
      <c r="K1759" t="inlineStr">
        <is>
          <t>CANDIDATO A DESCONTINUAR</t>
        </is>
      </c>
    </row>
    <row r="1760">
      <c r="A1760" t="inlineStr">
        <is>
          <t>11180</t>
        </is>
      </c>
      <c r="B1760" t="inlineStr">
        <is>
          <t>DESAGUE LAVATORIO PLASTICO 26015 11/4X5 #418</t>
        </is>
      </c>
      <c r="C1760" t="inlineStr">
        <is>
          <t>FERRETERIA GENERAL</t>
        </is>
      </c>
      <c r="D1760" s="22" t="n">
        <v>147</v>
      </c>
      <c r="E1760" s="19" t="n">
        <v>154980.53</v>
      </c>
      <c r="F1760" s="19" t="n">
        <v>84565.34</v>
      </c>
      <c r="G1760" s="20" t="n">
        <v>0.545651</v>
      </c>
      <c r="H1760" t="inlineStr">
        <is>
          <t>C</t>
        </is>
      </c>
      <c r="I1760" t="inlineStr">
        <is>
          <t>Alto</t>
        </is>
      </c>
      <c r="J1760" s="17" t="inlineStr">
        <is>
          <t>C-Alto</t>
        </is>
      </c>
      <c r="K1760" t="inlineStr">
        <is>
          <t>PREMIUM — dejar quietos, son rentables aunque vendan poco</t>
        </is>
      </c>
    </row>
    <row r="1761">
      <c r="A1761" t="inlineStr">
        <is>
          <t>351100300992421</t>
        </is>
      </c>
      <c r="B1761" t="inlineStr">
        <is>
          <t>LAVATORIO TIPO BOWL BLANCO TEXTURIZADO FF-142 38CM DIAMETRO</t>
        </is>
      </c>
      <c r="C1761" t="inlineStr">
        <is>
          <t>IMPORTACION LOZA</t>
        </is>
      </c>
      <c r="D1761" s="22" t="n">
        <v>6</v>
      </c>
      <c r="E1761" s="19" t="n">
        <v>154867.26</v>
      </c>
      <c r="F1761" s="19" t="n">
        <v>81746.09</v>
      </c>
      <c r="G1761" s="20" t="n">
        <v>0.5278459999999999</v>
      </c>
      <c r="H1761" t="inlineStr">
        <is>
          <t>C</t>
        </is>
      </c>
      <c r="I1761" t="inlineStr">
        <is>
          <t>Alto</t>
        </is>
      </c>
      <c r="J1761" s="17" t="inlineStr">
        <is>
          <t>C-Alto</t>
        </is>
      </c>
      <c r="K1761" t="inlineStr">
        <is>
          <t>PREMIUM — dejar quietos, son rentables aunque vendan poco</t>
        </is>
      </c>
    </row>
    <row r="1762">
      <c r="A1762" t="inlineStr">
        <is>
          <t>73675</t>
        </is>
      </c>
      <c r="B1762" t="inlineStr">
        <is>
          <t>DURETAN GRIS NUMERO 2 HIBRIDO</t>
        </is>
      </c>
      <c r="C1762" t="inlineStr">
        <is>
          <t>PINTURAS Y SELLADORES</t>
        </is>
      </c>
      <c r="D1762" s="22" t="n">
        <v>24</v>
      </c>
      <c r="E1762" s="19" t="n">
        <v>154664.12</v>
      </c>
      <c r="F1762" s="19" t="n">
        <v>40097.72</v>
      </c>
      <c r="G1762" s="20" t="n">
        <v>0.259257</v>
      </c>
      <c r="H1762" t="inlineStr">
        <is>
          <t>C</t>
        </is>
      </c>
      <c r="I1762" t="inlineStr">
        <is>
          <t>Bajo</t>
        </is>
      </c>
      <c r="J1762" s="17" t="inlineStr">
        <is>
          <t>C-Bajo</t>
        </is>
      </c>
      <c r="K1762" t="inlineStr">
        <is>
          <t>LIQUIDAR — ocupan espacio y capital</t>
        </is>
      </c>
    </row>
    <row r="1763">
      <c r="A1763" t="inlineStr">
        <is>
          <t>7187</t>
        </is>
      </c>
      <c r="B1763" t="inlineStr">
        <is>
          <t>SILICON TRANSPARENTE 75G PENS01</t>
        </is>
      </c>
      <c r="C1763" t="inlineStr">
        <is>
          <t>FERRETERIA GENERAL</t>
        </is>
      </c>
      <c r="D1763" s="22" t="n">
        <v>61</v>
      </c>
      <c r="E1763" s="19" t="n">
        <v>154557.03</v>
      </c>
      <c r="F1763" s="19" t="n">
        <v>48813.03</v>
      </c>
      <c r="G1763" s="20" t="n">
        <v>0.315825</v>
      </c>
      <c r="H1763" t="inlineStr">
        <is>
          <t>C</t>
        </is>
      </c>
      <c r="I1763" t="inlineStr">
        <is>
          <t>Medio</t>
        </is>
      </c>
      <c r="J1763" s="17" t="inlineStr">
        <is>
          <t>C-Medio</t>
        </is>
      </c>
      <c r="K1763" t="inlineStr">
        <is>
          <t>CANDIDATO A DESCONTINUAR</t>
        </is>
      </c>
    </row>
    <row r="1764">
      <c r="A1764" t="inlineStr">
        <is>
          <t>PINT-AN-0058</t>
        </is>
      </c>
      <c r="B1764" t="inlineStr">
        <is>
          <t>DUREX BASE AGUA GRIS ANTICORROSIVO 1/4 DE1492-5</t>
        </is>
      </c>
      <c r="C1764" t="inlineStr">
        <is>
          <t>ANTICORROSIVOS Y BASE ACEITE</t>
        </is>
      </c>
      <c r="D1764" s="22" t="n">
        <v>24</v>
      </c>
      <c r="E1764" s="19" t="n">
        <v>154089.82</v>
      </c>
      <c r="F1764" s="19" t="n">
        <v>45750.07</v>
      </c>
      <c r="G1764" s="20" t="n">
        <v>0.296905</v>
      </c>
      <c r="H1764" t="inlineStr">
        <is>
          <t>C</t>
        </is>
      </c>
      <c r="I1764" t="inlineStr">
        <is>
          <t>Bajo</t>
        </is>
      </c>
      <c r="J1764" s="17" t="inlineStr">
        <is>
          <t>C-Bajo</t>
        </is>
      </c>
      <c r="K1764" t="inlineStr">
        <is>
          <t>LIQUIDAR — ocupan espacio y capital</t>
        </is>
      </c>
    </row>
    <row r="1765">
      <c r="A1765" t="inlineStr">
        <is>
          <t>351100300992174</t>
        </is>
      </c>
      <c r="B1765" t="inlineStr">
        <is>
          <t>GLADIATOR PROMO ESCUADRA MAGENTICA 25KG 6 PULG 625/1</t>
        </is>
      </c>
      <c r="C1765" t="inlineStr">
        <is>
          <t>FERRETERIA GENERAL</t>
        </is>
      </c>
      <c r="D1765" s="22" t="n">
        <v>174</v>
      </c>
      <c r="E1765" s="19" t="n">
        <v>153893.8</v>
      </c>
      <c r="F1765" s="19" t="n">
        <v>-2706.2</v>
      </c>
      <c r="G1765" s="20" t="n">
        <v>-0.017585</v>
      </c>
      <c r="H1765" t="inlineStr">
        <is>
          <t>C</t>
        </is>
      </c>
      <c r="I1765" t="inlineStr">
        <is>
          <t>Bajo</t>
        </is>
      </c>
      <c r="J1765" s="17" t="inlineStr">
        <is>
          <t>C-Bajo</t>
        </is>
      </c>
      <c r="K1765" t="inlineStr">
        <is>
          <t>LIQUIDAR — ocupan espacio y capital</t>
        </is>
      </c>
    </row>
    <row r="1766">
      <c r="A1766" t="inlineStr">
        <is>
          <t>351100300992499</t>
        </is>
      </c>
      <c r="B1766" t="inlineStr">
        <is>
          <t>AQUAFINA REGADERA CUADRADA 12” X 12” NIPLE 19” ACERO/INOX ASPERSION</t>
        </is>
      </c>
      <c r="C1766" t="inlineStr">
        <is>
          <t>GRIFERIA - ACC. BAÑO Y COCINA</t>
        </is>
      </c>
      <c r="D1766" s="22" t="n">
        <v>13</v>
      </c>
      <c r="E1766" s="19" t="n">
        <v>153372.62</v>
      </c>
      <c r="F1766" s="19" t="n">
        <v>47668.86</v>
      </c>
      <c r="G1766" s="20" t="n">
        <v>0.310804</v>
      </c>
      <c r="H1766" t="inlineStr">
        <is>
          <t>C</t>
        </is>
      </c>
      <c r="I1766" t="inlineStr">
        <is>
          <t>Medio</t>
        </is>
      </c>
      <c r="J1766" s="17" t="inlineStr">
        <is>
          <t>C-Medio</t>
        </is>
      </c>
      <c r="K1766" t="inlineStr">
        <is>
          <t>CANDIDATO A DESCONTINUAR</t>
        </is>
      </c>
    </row>
    <row r="1767">
      <c r="A1767" t="inlineStr">
        <is>
          <t>918211</t>
        </is>
      </c>
      <c r="B1767" t="inlineStr">
        <is>
          <t>TOTAL CINTA METRICA 5M TMT 126052</t>
        </is>
      </c>
      <c r="C1767" t="inlineStr">
        <is>
          <t>FERRETERIA GENERAL</t>
        </is>
      </c>
      <c r="D1767" s="22" t="n">
        <v>70</v>
      </c>
      <c r="E1767" s="19" t="n">
        <v>152996.19</v>
      </c>
      <c r="F1767" s="19" t="n">
        <v>61872.39</v>
      </c>
      <c r="G1767" s="20" t="n">
        <v>0.404405</v>
      </c>
      <c r="H1767" t="inlineStr">
        <is>
          <t>C</t>
        </is>
      </c>
      <c r="I1767" t="inlineStr">
        <is>
          <t>Medio</t>
        </is>
      </c>
      <c r="J1767" s="17" t="inlineStr">
        <is>
          <t>C-Medio</t>
        </is>
      </c>
      <c r="K1767" t="inlineStr">
        <is>
          <t>CANDIDATO A DESCONTINUAR</t>
        </is>
      </c>
    </row>
    <row r="1768">
      <c r="A1768" t="inlineStr">
        <is>
          <t>72643</t>
        </is>
      </c>
      <c r="B1768" t="inlineStr">
        <is>
          <t>DURETAN GRIS BLISTER 95G</t>
        </is>
      </c>
      <c r="C1768" t="inlineStr">
        <is>
          <t>PINTURAS Y SELLADORES</t>
        </is>
      </c>
      <c r="D1768" s="22" t="n">
        <v>50</v>
      </c>
      <c r="E1768" s="19" t="n">
        <v>152823.29</v>
      </c>
      <c r="F1768" s="19" t="n">
        <v>43357.03</v>
      </c>
      <c r="G1768" s="20" t="n">
        <v>0.283707</v>
      </c>
      <c r="H1768" t="inlineStr">
        <is>
          <t>C</t>
        </is>
      </c>
      <c r="I1768" t="inlineStr">
        <is>
          <t>Bajo</t>
        </is>
      </c>
      <c r="J1768" s="17" t="inlineStr">
        <is>
          <t>C-Bajo</t>
        </is>
      </c>
      <c r="K1768" t="inlineStr">
        <is>
          <t>LIQUIDAR — ocupan espacio y capital</t>
        </is>
      </c>
    </row>
    <row r="1769">
      <c r="A1769" t="inlineStr">
        <is>
          <t>999</t>
        </is>
      </c>
      <c r="B1769" t="inlineStr">
        <is>
          <t>CODO 3 X 45</t>
        </is>
      </c>
      <c r="C1769" t="inlineStr">
        <is>
          <t>TUBERIA PVC, CANOAS Y ACCESORIOS</t>
        </is>
      </c>
      <c r="D1769" s="22" t="n">
        <v>150</v>
      </c>
      <c r="E1769" s="19" t="n">
        <v>151978.66</v>
      </c>
      <c r="F1769" s="19" t="n">
        <v>72489.78999999999</v>
      </c>
      <c r="G1769" s="20" t="n">
        <v>0.476973</v>
      </c>
      <c r="H1769" t="inlineStr">
        <is>
          <t>C</t>
        </is>
      </c>
      <c r="I1769" t="inlineStr">
        <is>
          <t>Alto</t>
        </is>
      </c>
      <c r="J1769" s="17" t="inlineStr">
        <is>
          <t>C-Alto</t>
        </is>
      </c>
      <c r="K1769" t="inlineStr">
        <is>
          <t>PREMIUM — dejar quietos, son rentables aunque vendan poco</t>
        </is>
      </c>
    </row>
    <row r="1770">
      <c r="A1770" t="inlineStr">
        <is>
          <t>351100300992653</t>
        </is>
      </c>
      <c r="B1770" t="inlineStr">
        <is>
          <t>HIDROTEK LLAVE CONTROL NEGRA 1/2 X1/2 ESCUADRA HTK-VG-1/2B</t>
        </is>
      </c>
      <c r="C1770" t="inlineStr">
        <is>
          <t>IMPORTACION GRIFERIA</t>
        </is>
      </c>
      <c r="D1770" s="22" t="n">
        <v>34</v>
      </c>
      <c r="E1770" s="19" t="n">
        <v>151920</v>
      </c>
      <c r="F1770" s="19" t="n">
        <v>114706.33</v>
      </c>
      <c r="G1770" s="20" t="n">
        <v>0.755044</v>
      </c>
      <c r="H1770" t="inlineStr">
        <is>
          <t>C</t>
        </is>
      </c>
      <c r="I1770" t="inlineStr">
        <is>
          <t>Alto</t>
        </is>
      </c>
      <c r="J1770" s="17" t="inlineStr">
        <is>
          <t>C-Alto</t>
        </is>
      </c>
      <c r="K1770" t="inlineStr">
        <is>
          <t>PREMIUM — dejar quietos, son rentables aunque vendan poco</t>
        </is>
      </c>
    </row>
    <row r="1771">
      <c r="A1771" t="inlineStr">
        <is>
          <t>351100300991531</t>
        </is>
      </c>
      <c r="B1771" t="inlineStr">
        <is>
          <t>ARIS CEMENTO GRIS 60X60 CAJA 1.44M2 MATE CERAMICA PRIMERA CALIDAD</t>
        </is>
      </c>
      <c r="C1771" t="inlineStr">
        <is>
          <t>SIN CATEGORIA</t>
        </is>
      </c>
      <c r="D1771" s="22" t="n">
        <v>23</v>
      </c>
      <c r="E1771" s="19" t="n">
        <v>151392.27</v>
      </c>
      <c r="F1771" s="19" t="n">
        <v>35656.65</v>
      </c>
      <c r="G1771" s="20" t="n">
        <v>0.235525</v>
      </c>
      <c r="H1771" t="inlineStr">
        <is>
          <t>C</t>
        </is>
      </c>
      <c r="I1771" t="inlineStr">
        <is>
          <t>Bajo</t>
        </is>
      </c>
      <c r="J1771" s="17" t="inlineStr">
        <is>
          <t>C-Bajo</t>
        </is>
      </c>
      <c r="K1771" t="inlineStr">
        <is>
          <t>LIQUIDAR — ocupan espacio y capital</t>
        </is>
      </c>
    </row>
    <row r="1772">
      <c r="A1772" t="inlineStr">
        <is>
          <t>351100300992897</t>
        </is>
      </c>
      <c r="B1772" t="inlineStr">
        <is>
          <t>DRY COAT SATIN TINT CUBETA DC3041-2</t>
        </is>
      </c>
      <c r="C1772" t="inlineStr">
        <is>
          <t>IMPERMEABILIZANTES</t>
        </is>
      </c>
      <c r="D1772" s="22" t="n">
        <v>2</v>
      </c>
      <c r="E1772" s="19" t="n">
        <v>151327.43</v>
      </c>
      <c r="F1772" s="19" t="n">
        <v>66685.42999999999</v>
      </c>
      <c r="G1772" s="20" t="n">
        <v>0.44067</v>
      </c>
      <c r="H1772" t="inlineStr">
        <is>
          <t>C</t>
        </is>
      </c>
      <c r="I1772" t="inlineStr">
        <is>
          <t>Medio</t>
        </is>
      </c>
      <c r="J1772" s="17" t="inlineStr">
        <is>
          <t>C-Medio</t>
        </is>
      </c>
      <c r="K1772" t="inlineStr">
        <is>
          <t>CANDIDATO A DESCONTINUAR</t>
        </is>
      </c>
    </row>
    <row r="1773">
      <c r="A1773" t="inlineStr">
        <is>
          <t>351100300990774</t>
        </is>
      </c>
      <c r="B1773" t="inlineStr">
        <is>
          <t>TOTAL JUEGO CUBOS 1/2 12 PIEZAS THT141121</t>
        </is>
      </c>
      <c r="C1773" t="inlineStr">
        <is>
          <t>FERRETERIA GENERAL</t>
        </is>
      </c>
      <c r="D1773" s="22" t="n">
        <v>13</v>
      </c>
      <c r="E1773" s="19" t="n">
        <v>151233.7</v>
      </c>
      <c r="F1773" s="19" t="n">
        <v>45121.54</v>
      </c>
      <c r="G1773" s="20" t="n">
        <v>0.298356</v>
      </c>
      <c r="H1773" t="inlineStr">
        <is>
          <t>C</t>
        </is>
      </c>
      <c r="I1773" t="inlineStr">
        <is>
          <t>Bajo</t>
        </is>
      </c>
      <c r="J1773" s="17" t="inlineStr">
        <is>
          <t>C-Bajo</t>
        </is>
      </c>
      <c r="K1773" t="inlineStr">
        <is>
          <t>LIQUIDAR — ocupan espacio y capital</t>
        </is>
      </c>
    </row>
    <row r="1774">
      <c r="A1774" t="inlineStr">
        <is>
          <t>351100300990892</t>
        </is>
      </c>
      <c r="B1774" t="inlineStr">
        <is>
          <t>ENERGY TALADRO INALAMBRICO PERCUTOR 1/2 20V PC20C1 13MM</t>
        </is>
      </c>
      <c r="C1774" t="inlineStr">
        <is>
          <t>SIN CATEGORIA</t>
        </is>
      </c>
      <c r="D1774" s="22" t="n">
        <v>6</v>
      </c>
      <c r="E1774" s="19" t="n">
        <v>150810.18</v>
      </c>
      <c r="F1774" s="19" t="n">
        <v>45290.18</v>
      </c>
      <c r="G1774" s="20" t="n">
        <v>0.300312</v>
      </c>
      <c r="H1774" t="inlineStr">
        <is>
          <t>C</t>
        </is>
      </c>
      <c r="I1774" t="inlineStr">
        <is>
          <t>Medio</t>
        </is>
      </c>
      <c r="J1774" s="17" t="inlineStr">
        <is>
          <t>C-Medio</t>
        </is>
      </c>
      <c r="K1774" t="inlineStr">
        <is>
          <t>CANDIDATO A DESCONTINUAR</t>
        </is>
      </c>
    </row>
    <row r="1775">
      <c r="A1775" t="inlineStr">
        <is>
          <t>7379</t>
        </is>
      </c>
      <c r="B1775" t="inlineStr">
        <is>
          <t>TOTAL MASCARA SOLDAR ELECTRONICA LIVIANA TSP9309</t>
        </is>
      </c>
      <c r="C1775" t="inlineStr">
        <is>
          <t>HERRAMIENTA ELECTRICA</t>
        </is>
      </c>
      <c r="D1775" s="22" t="n">
        <v>14</v>
      </c>
      <c r="E1775" s="19" t="n">
        <v>150796.79</v>
      </c>
      <c r="F1775" s="19" t="n">
        <v>40726.13</v>
      </c>
      <c r="G1775" s="20" t="n">
        <v>0.270073</v>
      </c>
      <c r="H1775" t="inlineStr">
        <is>
          <t>C</t>
        </is>
      </c>
      <c r="I1775" t="inlineStr">
        <is>
          <t>Bajo</t>
        </is>
      </c>
      <c r="J1775" s="17" t="inlineStr">
        <is>
          <t>C-Bajo</t>
        </is>
      </c>
      <c r="K1775" t="inlineStr">
        <is>
          <t>LIQUIDAR — ocupan espacio y capital</t>
        </is>
      </c>
    </row>
    <row r="1776">
      <c r="A1776" t="inlineStr">
        <is>
          <t>9992908</t>
        </is>
      </c>
      <c r="B1776" t="inlineStr">
        <is>
          <t>ESPEJO LED OVALADO MARCO CUADRADO PG0058</t>
        </is>
      </c>
      <c r="C1776" t="inlineStr">
        <is>
          <t>LOZA</t>
        </is>
      </c>
      <c r="D1776" s="22" t="n">
        <v>6</v>
      </c>
      <c r="E1776" s="19" t="n">
        <v>150796.46</v>
      </c>
      <c r="F1776" s="19" t="n">
        <v>50383.46</v>
      </c>
      <c r="G1776" s="20" t="n">
        <v>0.334116</v>
      </c>
      <c r="H1776" t="inlineStr">
        <is>
          <t>C</t>
        </is>
      </c>
      <c r="I1776" t="inlineStr">
        <is>
          <t>Medio</t>
        </is>
      </c>
      <c r="J1776" s="17" t="inlineStr">
        <is>
          <t>C-Medio</t>
        </is>
      </c>
      <c r="K1776" t="inlineStr">
        <is>
          <t>CANDIDATO A DESCONTINUAR</t>
        </is>
      </c>
    </row>
    <row r="1777">
      <c r="A1777" t="inlineStr">
        <is>
          <t>320992920</t>
        </is>
      </c>
      <c r="B1777" t="inlineStr">
        <is>
          <t>DUCHA EXPUESTA DIGITAL GRIS OSCURO AQP-FT8002</t>
        </is>
      </c>
      <c r="C1777" t="inlineStr">
        <is>
          <t>IMPORTACION GRIFERIA</t>
        </is>
      </c>
      <c r="D1777" s="22" t="n">
        <v>2</v>
      </c>
      <c r="E1777" s="19" t="n">
        <v>150442.48</v>
      </c>
      <c r="F1777" s="19" t="n">
        <v>118459.09</v>
      </c>
      <c r="G1777" s="20" t="n">
        <v>0.787405</v>
      </c>
      <c r="H1777" t="inlineStr">
        <is>
          <t>C</t>
        </is>
      </c>
      <c r="I1777" t="inlineStr">
        <is>
          <t>Alto</t>
        </is>
      </c>
      <c r="J1777" s="17" t="inlineStr">
        <is>
          <t>C-Alto</t>
        </is>
      </c>
      <c r="K1777" t="inlineStr">
        <is>
          <t>PREMIUM — dejar quietos, son rentables aunque vendan poco</t>
        </is>
      </c>
    </row>
    <row r="1778">
      <c r="A1778" t="inlineStr">
        <is>
          <t>71249</t>
        </is>
      </c>
      <c r="B1778" t="inlineStr">
        <is>
          <t>BROCA METAL 1/4 IRWIN</t>
        </is>
      </c>
      <c r="C1778" t="inlineStr">
        <is>
          <t>FERRETERIA GENERAL</t>
        </is>
      </c>
      <c r="D1778" s="22" t="n">
        <v>108</v>
      </c>
      <c r="E1778" s="19" t="n">
        <v>150384.91</v>
      </c>
      <c r="F1778" s="19" t="n">
        <v>62359.51</v>
      </c>
      <c r="G1778" s="20" t="n">
        <v>0.414666</v>
      </c>
      <c r="H1778" t="inlineStr">
        <is>
          <t>C</t>
        </is>
      </c>
      <c r="I1778" t="inlineStr">
        <is>
          <t>Medio</t>
        </is>
      </c>
      <c r="J1778" s="17" t="inlineStr">
        <is>
          <t>C-Medio</t>
        </is>
      </c>
      <c r="K1778" t="inlineStr">
        <is>
          <t>CANDIDATO A DESCONTINUAR</t>
        </is>
      </c>
    </row>
    <row r="1779">
      <c r="A1779" t="inlineStr">
        <is>
          <t>24091</t>
        </is>
      </c>
      <c r="B1779" t="inlineStr">
        <is>
          <t>TOTAL HIDRO LAVADORA 1.75 HP 1400W UTGT11316</t>
        </is>
      </c>
      <c r="C1779" t="inlineStr">
        <is>
          <t>HERRAMIENTA ELECTRICA</t>
        </is>
      </c>
      <c r="D1779" s="22" t="n">
        <v>3</v>
      </c>
      <c r="E1779" s="19" t="n">
        <v>150119.52</v>
      </c>
      <c r="F1779" s="19" t="n">
        <v>33525.6</v>
      </c>
      <c r="G1779" s="20" t="n">
        <v>0.223326</v>
      </c>
      <c r="H1779" t="inlineStr">
        <is>
          <t>C</t>
        </is>
      </c>
      <c r="I1779" t="inlineStr">
        <is>
          <t>Bajo</t>
        </is>
      </c>
      <c r="J1779" s="17" t="inlineStr">
        <is>
          <t>C-Bajo</t>
        </is>
      </c>
      <c r="K1779" t="inlineStr">
        <is>
          <t>LIQUIDAR — ocupan espacio y capital</t>
        </is>
      </c>
    </row>
    <row r="1780">
      <c r="A1780" t="inlineStr">
        <is>
          <t>960546</t>
        </is>
      </c>
      <c r="B1780" t="inlineStr">
        <is>
          <t>CACHERA FREGADERO P.P G136-2000  PFISTER PFIRST</t>
        </is>
      </c>
      <c r="C1780" t="inlineStr">
        <is>
          <t>GRIFERIA - ACC. BAÑO Y COCINA</t>
        </is>
      </c>
      <c r="D1780" s="22" t="n">
        <v>4</v>
      </c>
      <c r="E1780" s="19" t="n">
        <v>149812.42</v>
      </c>
      <c r="F1780" s="19" t="n">
        <v>28506.82</v>
      </c>
      <c r="G1780" s="20" t="n">
        <v>0.190283</v>
      </c>
      <c r="H1780" t="inlineStr">
        <is>
          <t>C</t>
        </is>
      </c>
      <c r="I1780" t="inlineStr">
        <is>
          <t>Bajo</t>
        </is>
      </c>
      <c r="J1780" s="17" t="inlineStr">
        <is>
          <t>C-Bajo</t>
        </is>
      </c>
      <c r="K1780" t="inlineStr">
        <is>
          <t>LIQUIDAR — ocupan espacio y capital</t>
        </is>
      </c>
    </row>
    <row r="1781">
      <c r="A1781" t="inlineStr">
        <is>
          <t>351100300990416</t>
        </is>
      </c>
      <c r="B1781" t="inlineStr">
        <is>
          <t>PEGATANKE NEGRO</t>
        </is>
      </c>
      <c r="C1781" t="inlineStr">
        <is>
          <t>FERRETERIA GENERAL</t>
        </is>
      </c>
      <c r="D1781" s="22" t="n">
        <v>22</v>
      </c>
      <c r="E1781" s="19" t="n">
        <v>149374.44</v>
      </c>
      <c r="F1781" s="19" t="n">
        <v>42337.84</v>
      </c>
      <c r="G1781" s="20" t="n">
        <v>0.283434</v>
      </c>
      <c r="H1781" t="inlineStr">
        <is>
          <t>C</t>
        </is>
      </c>
      <c r="I1781" t="inlineStr">
        <is>
          <t>Bajo</t>
        </is>
      </c>
      <c r="J1781" s="17" t="inlineStr">
        <is>
          <t>C-Bajo</t>
        </is>
      </c>
      <c r="K1781" t="inlineStr">
        <is>
          <t>LIQUIDAR — ocupan espacio y capital</t>
        </is>
      </c>
    </row>
    <row r="1782">
      <c r="A1782" t="inlineStr">
        <is>
          <t>351100300991544</t>
        </is>
      </c>
      <c r="B1782" t="inlineStr">
        <is>
          <t>WADFOW MASCARA SOLDAR ELECTRONICA REGULABLE WWH3502</t>
        </is>
      </c>
      <c r="C1782" t="inlineStr">
        <is>
          <t>HERRAMIENTA ELECTRICA</t>
        </is>
      </c>
      <c r="D1782" s="22" t="n">
        <v>12</v>
      </c>
      <c r="E1782" s="19" t="n">
        <v>149183.23</v>
      </c>
      <c r="F1782" s="19" t="n">
        <v>47470.66</v>
      </c>
      <c r="G1782" s="20" t="n">
        <v>0.318204</v>
      </c>
      <c r="H1782" t="inlineStr">
        <is>
          <t>C</t>
        </is>
      </c>
      <c r="I1782" t="inlineStr">
        <is>
          <t>Medio</t>
        </is>
      </c>
      <c r="J1782" s="17" t="inlineStr">
        <is>
          <t>C-Medio</t>
        </is>
      </c>
      <c r="K1782" t="inlineStr">
        <is>
          <t>CANDIDATO A DESCONTINUAR</t>
        </is>
      </c>
    </row>
    <row r="1783">
      <c r="A1783" t="inlineStr">
        <is>
          <t>351100300991873</t>
        </is>
      </c>
      <c r="B1783" t="inlineStr">
        <is>
          <t>ACCESORIO RODAPIE PVC ESQUINERO INTERNO ZP-02 MADERA INTERMEDIA</t>
        </is>
      </c>
      <c r="C1783" t="inlineStr">
        <is>
          <t>RODAPIE Y ACCESORIOS</t>
        </is>
      </c>
      <c r="D1783" s="22" t="n">
        <v>277</v>
      </c>
      <c r="E1783" s="19" t="n">
        <v>148930.5</v>
      </c>
      <c r="F1783" s="19" t="n">
        <v>75525.5</v>
      </c>
      <c r="G1783" s="20" t="n">
        <v>0.507119</v>
      </c>
      <c r="H1783" t="inlineStr">
        <is>
          <t>C</t>
        </is>
      </c>
      <c r="I1783" t="inlineStr">
        <is>
          <t>Alto</t>
        </is>
      </c>
      <c r="J1783" s="17" t="inlineStr">
        <is>
          <t>C-Alto</t>
        </is>
      </c>
      <c r="K1783" t="inlineStr">
        <is>
          <t>PREMIUM — dejar quietos, son rentables aunque vendan poco</t>
        </is>
      </c>
    </row>
    <row r="1784">
      <c r="A1784" t="inlineStr">
        <is>
          <t>351100300992622</t>
        </is>
      </c>
      <c r="B1784" t="inlineStr">
        <is>
          <t>TALADRO 650W 1/2 UJDMD15651 JADEVER.</t>
        </is>
      </c>
      <c r="C1784" t="inlineStr">
        <is>
          <t>TALADROS</t>
        </is>
      </c>
      <c r="D1784" s="22" t="n">
        <v>14</v>
      </c>
      <c r="E1784" s="19" t="n">
        <v>148660.18</v>
      </c>
      <c r="F1784" s="19" t="n">
        <v>30472.04</v>
      </c>
      <c r="G1784" s="20" t="n">
        <v>0.204978</v>
      </c>
      <c r="H1784" t="inlineStr">
        <is>
          <t>C</t>
        </is>
      </c>
      <c r="I1784" t="inlineStr">
        <is>
          <t>Bajo</t>
        </is>
      </c>
      <c r="J1784" s="17" t="inlineStr">
        <is>
          <t>C-Bajo</t>
        </is>
      </c>
      <c r="K1784" t="inlineStr">
        <is>
          <t>LIQUIDAR — ocupan espacio y capital</t>
        </is>
      </c>
    </row>
    <row r="1785">
      <c r="A1785" t="inlineStr">
        <is>
          <t>7406</t>
        </is>
      </c>
      <c r="B1785" t="inlineStr">
        <is>
          <t>ALAMBRE PUAS 200VRS 168MTS</t>
        </is>
      </c>
      <c r="C1785" t="inlineStr">
        <is>
          <t>TUBERIA INDUSTRIAL, HIERROS PLANOS Y CORRUGADOS</t>
        </is>
      </c>
      <c r="D1785" s="22" t="n">
        <v>16</v>
      </c>
      <c r="E1785" s="19" t="n">
        <v>148443.36</v>
      </c>
      <c r="F1785" s="19" t="n">
        <v>42412.39</v>
      </c>
      <c r="G1785" s="20" t="n">
        <v>0.285714</v>
      </c>
      <c r="H1785" t="inlineStr">
        <is>
          <t>C</t>
        </is>
      </c>
      <c r="I1785" t="inlineStr">
        <is>
          <t>Bajo</t>
        </is>
      </c>
      <c r="J1785" s="17" t="inlineStr">
        <is>
          <t>C-Bajo</t>
        </is>
      </c>
      <c r="K1785" t="inlineStr">
        <is>
          <t>LIQUIDAR — ocupan espacio y capital</t>
        </is>
      </c>
    </row>
    <row r="1786">
      <c r="A1786" t="inlineStr">
        <is>
          <t>6202</t>
        </is>
      </c>
      <c r="B1786" t="inlineStr">
        <is>
          <t>CANFIN GALON</t>
        </is>
      </c>
      <c r="C1786" t="inlineStr">
        <is>
          <t>PINTURAS Y SELLADORES</t>
        </is>
      </c>
      <c r="D1786" s="22" t="n">
        <v>26</v>
      </c>
      <c r="E1786" s="19" t="n">
        <v>148440</v>
      </c>
      <c r="F1786" s="19" t="n">
        <v>51540</v>
      </c>
      <c r="G1786" s="20" t="n">
        <v>0.347211</v>
      </c>
      <c r="H1786" t="inlineStr">
        <is>
          <t>C</t>
        </is>
      </c>
      <c r="I1786" t="inlineStr">
        <is>
          <t>Medio</t>
        </is>
      </c>
      <c r="J1786" s="17" t="inlineStr">
        <is>
          <t>C-Medio</t>
        </is>
      </c>
      <c r="K1786" t="inlineStr">
        <is>
          <t>CANDIDATO A DESCONTINUAR</t>
        </is>
      </c>
    </row>
    <row r="1787">
      <c r="A1787" t="inlineStr">
        <is>
          <t>351100300992913</t>
        </is>
      </c>
      <c r="B1787" t="inlineStr">
        <is>
          <t>CORNISA PVC FLAT ALFA CIELOS Y PAREDES 2.90M 2104</t>
        </is>
      </c>
      <c r="C1787" t="inlineStr">
        <is>
          <t>PANEL ACANALADO INTERIOR</t>
        </is>
      </c>
      <c r="D1787" s="22" t="n">
        <v>51</v>
      </c>
      <c r="E1787" s="19" t="n">
        <v>148308.22</v>
      </c>
      <c r="F1787" s="19" t="n">
        <v>125358.22</v>
      </c>
      <c r="G1787" s="20" t="n">
        <v>0.845255</v>
      </c>
      <c r="H1787" t="inlineStr">
        <is>
          <t>C</t>
        </is>
      </c>
      <c r="I1787" t="inlineStr">
        <is>
          <t>Alto</t>
        </is>
      </c>
      <c r="J1787" s="17" t="inlineStr">
        <is>
          <t>C-Alto</t>
        </is>
      </c>
      <c r="K1787" t="inlineStr">
        <is>
          <t>PREMIUM — dejar quietos, son rentables aunque vendan poco</t>
        </is>
      </c>
    </row>
    <row r="1788">
      <c r="A1788" t="inlineStr">
        <is>
          <t>73741</t>
        </is>
      </c>
      <c r="B1788" t="inlineStr">
        <is>
          <t>TORNILLO TECHO 21/2 PB ROJO</t>
        </is>
      </c>
      <c r="C1788" t="inlineStr">
        <is>
          <t>TORNILLERIA</t>
        </is>
      </c>
      <c r="D1788" s="22" t="n">
        <v>3423</v>
      </c>
      <c r="E1788" s="19" t="n">
        <v>148210.15</v>
      </c>
      <c r="F1788" s="19" t="n">
        <v>78221.64999999999</v>
      </c>
      <c r="G1788" s="20" t="n">
        <v>0.527775</v>
      </c>
      <c r="H1788" t="inlineStr">
        <is>
          <t>C</t>
        </is>
      </c>
      <c r="I1788" t="inlineStr">
        <is>
          <t>Alto</t>
        </is>
      </c>
      <c r="J1788" s="17" t="inlineStr">
        <is>
          <t>C-Alto</t>
        </is>
      </c>
      <c r="K1788" t="inlineStr">
        <is>
          <t>PREMIUM — dejar quietos, son rentables aunque vendan poco</t>
        </is>
      </c>
    </row>
    <row r="1789">
      <c r="A1789" t="inlineStr">
        <is>
          <t>351100300991076</t>
        </is>
      </c>
      <c r="B1789" t="inlineStr">
        <is>
          <t>CERAMICA CALACATA BLANCO 34.6 X34.6 CAJA 2.15 M2</t>
        </is>
      </c>
      <c r="C1789" t="inlineStr">
        <is>
          <t>CERAMICAS, AZULEJOS, PORCELANATOS</t>
        </is>
      </c>
      <c r="D1789" s="22" t="n">
        <v>24</v>
      </c>
      <c r="E1789" s="19" t="n">
        <v>147814.76</v>
      </c>
      <c r="F1789" s="19" t="n">
        <v>33312.89</v>
      </c>
      <c r="G1789" s="20" t="n">
        <v>0.225369</v>
      </c>
      <c r="H1789" t="inlineStr">
        <is>
          <t>C</t>
        </is>
      </c>
      <c r="I1789" t="inlineStr">
        <is>
          <t>Bajo</t>
        </is>
      </c>
      <c r="J1789" s="17" t="inlineStr">
        <is>
          <t>C-Bajo</t>
        </is>
      </c>
      <c r="K1789" t="inlineStr">
        <is>
          <t>LIQUIDAR — ocupan espacio y capital</t>
        </is>
      </c>
    </row>
    <row r="1790">
      <c r="A1790" t="inlineStr">
        <is>
          <t>PINT-SE-0005</t>
        </is>
      </c>
      <c r="B1790" t="inlineStr">
        <is>
          <t>LANCO STAIN KILLER GALON BLOQUEADOR DE MANCHAS WP039-4</t>
        </is>
      </c>
      <c r="C1790" t="inlineStr">
        <is>
          <t>SELLADORES</t>
        </is>
      </c>
      <c r="D1790" s="22" t="n">
        <v>6</v>
      </c>
      <c r="E1790" s="19" t="n">
        <v>147785.03</v>
      </c>
      <c r="F1790" s="19" t="n">
        <v>34457.03</v>
      </c>
      <c r="G1790" s="20" t="n">
        <v>0.233156</v>
      </c>
      <c r="H1790" t="inlineStr">
        <is>
          <t>C</t>
        </is>
      </c>
      <c r="I1790" t="inlineStr">
        <is>
          <t>Bajo</t>
        </is>
      </c>
      <c r="J1790" s="17" t="inlineStr">
        <is>
          <t>C-Bajo</t>
        </is>
      </c>
      <c r="K1790" t="inlineStr">
        <is>
          <t>LIQUIDAR — ocupan espacio y capital</t>
        </is>
      </c>
    </row>
    <row r="1791">
      <c r="A1791" t="inlineStr">
        <is>
          <t>1178</t>
        </is>
      </c>
      <c r="B1791" t="inlineStr">
        <is>
          <t>TUBO CONCRETO 12 X 1M</t>
        </is>
      </c>
      <c r="C1791" t="inlineStr">
        <is>
          <t>BLOQUES, VARILLAS, MALLAS</t>
        </is>
      </c>
      <c r="D1791" s="22" t="n">
        <v>14</v>
      </c>
      <c r="E1791" s="19" t="n">
        <v>147276.59</v>
      </c>
      <c r="F1791" s="19" t="n">
        <v>33499.29</v>
      </c>
      <c r="G1791" s="20" t="n">
        <v>0.227458</v>
      </c>
      <c r="H1791" t="inlineStr">
        <is>
          <t>C</t>
        </is>
      </c>
      <c r="I1791" t="inlineStr">
        <is>
          <t>Bajo</t>
        </is>
      </c>
      <c r="J1791" s="17" t="inlineStr">
        <is>
          <t>C-Bajo</t>
        </is>
      </c>
      <c r="K1791" t="inlineStr">
        <is>
          <t>LIQUIDAR — ocupan espacio y capital</t>
        </is>
      </c>
    </row>
    <row r="1792">
      <c r="A1792" t="inlineStr">
        <is>
          <t>PINT-PA-0032</t>
        </is>
      </c>
      <c r="B1792" t="inlineStr">
        <is>
          <t>LANCO SUPER COAT BLANCO MATE 1/4 SC687-5</t>
        </is>
      </c>
      <c r="C1792" t="inlineStr">
        <is>
          <t>PINTURA ACRILICA</t>
        </is>
      </c>
      <c r="D1792" s="22" t="n">
        <v>29</v>
      </c>
      <c r="E1792" s="19" t="n">
        <v>147248</v>
      </c>
      <c r="F1792" s="19" t="n">
        <v>43131.5</v>
      </c>
      <c r="G1792" s="20" t="n">
        <v>0.292917</v>
      </c>
      <c r="H1792" t="inlineStr">
        <is>
          <t>C</t>
        </is>
      </c>
      <c r="I1792" t="inlineStr">
        <is>
          <t>Bajo</t>
        </is>
      </c>
      <c r="J1792" s="17" t="inlineStr">
        <is>
          <t>C-Bajo</t>
        </is>
      </c>
      <c r="K1792" t="inlineStr">
        <is>
          <t>LIQUIDAR — ocupan espacio y capital</t>
        </is>
      </c>
    </row>
    <row r="1793">
      <c r="A1793" t="inlineStr">
        <is>
          <t>6484214</t>
        </is>
      </c>
      <c r="B1793" t="inlineStr">
        <is>
          <t>TOTAL NIVEL LASER 0-15M TLL156506</t>
        </is>
      </c>
      <c r="C1793" t="inlineStr">
        <is>
          <t>HERRAMIENTA ELECTRICA</t>
        </is>
      </c>
      <c r="D1793" s="22" t="n">
        <v>5</v>
      </c>
      <c r="E1793" s="19" t="n">
        <v>146952.77</v>
      </c>
      <c r="F1793" s="19" t="n">
        <v>37906.58</v>
      </c>
      <c r="G1793" s="20" t="n">
        <v>0.257951</v>
      </c>
      <c r="H1793" t="inlineStr">
        <is>
          <t>C</t>
        </is>
      </c>
      <c r="I1793" t="inlineStr">
        <is>
          <t>Bajo</t>
        </is>
      </c>
      <c r="J1793" s="17" t="inlineStr">
        <is>
          <t>C-Bajo</t>
        </is>
      </c>
      <c r="K1793" t="inlineStr">
        <is>
          <t>LIQUIDAR — ocupan espacio y capital</t>
        </is>
      </c>
    </row>
    <row r="1794">
      <c r="A1794" t="inlineStr">
        <is>
          <t>1053</t>
        </is>
      </c>
      <c r="B1794" t="inlineStr">
        <is>
          <t>CABLE 2 VERDE</t>
        </is>
      </c>
      <c r="C1794" t="inlineStr">
        <is>
          <t>ACCESORIOS ELECTRICOS Y CABLES</t>
        </is>
      </c>
      <c r="D1794" s="22" t="n">
        <v>42</v>
      </c>
      <c r="E1794" s="19" t="n">
        <v>146928.63</v>
      </c>
      <c r="F1794" s="19" t="n">
        <v>33906.63</v>
      </c>
      <c r="G1794" s="20" t="n">
        <v>0.230769</v>
      </c>
      <c r="H1794" t="inlineStr">
        <is>
          <t>C</t>
        </is>
      </c>
      <c r="I1794" t="inlineStr">
        <is>
          <t>Bajo</t>
        </is>
      </c>
      <c r="J1794" s="17" t="inlineStr">
        <is>
          <t>C-Bajo</t>
        </is>
      </c>
      <c r="K1794" t="inlineStr">
        <is>
          <t>LIQUIDAR — ocupan espacio y capital</t>
        </is>
      </c>
    </row>
    <row r="1795">
      <c r="A1795" t="inlineStr">
        <is>
          <t>351100300992422</t>
        </is>
      </c>
      <c r="B1795" t="inlineStr">
        <is>
          <t>AQUA CACHERA FREGADERO CUELLO FLEXIBLE PLASTICA P-11682</t>
        </is>
      </c>
      <c r="C1795" t="inlineStr">
        <is>
          <t>IMPORTACION GRIFERIA</t>
        </is>
      </c>
      <c r="D1795" s="22" t="n">
        <v>13</v>
      </c>
      <c r="E1795" s="19" t="n">
        <v>146902.65</v>
      </c>
      <c r="F1795" s="19" t="n">
        <v>82790.14</v>
      </c>
      <c r="G1795" s="20" t="n">
        <v>0.563571</v>
      </c>
      <c r="H1795" t="inlineStr">
        <is>
          <t>C</t>
        </is>
      </c>
      <c r="I1795" t="inlineStr">
        <is>
          <t>Alto</t>
        </is>
      </c>
      <c r="J1795" s="17" t="inlineStr">
        <is>
          <t>C-Alto</t>
        </is>
      </c>
      <c r="K1795" t="inlineStr">
        <is>
          <t>PREMIUM — dejar quietos, son rentables aunque vendan poco</t>
        </is>
      </c>
    </row>
    <row r="1796">
      <c r="A1796" t="inlineStr">
        <is>
          <t>351100300992299</t>
        </is>
      </c>
      <c r="B1796" t="inlineStr">
        <is>
          <t>PLAY GARDEN MANGUERA 4 CAPAS 15M</t>
        </is>
      </c>
      <c r="C1796" t="inlineStr">
        <is>
          <t>IMPORTACION GRIFERIA</t>
        </is>
      </c>
      <c r="D1796" s="22" t="n">
        <v>18</v>
      </c>
      <c r="E1796" s="19" t="n">
        <v>146817.74</v>
      </c>
      <c r="F1796" s="19" t="n">
        <v>69102.10000000001</v>
      </c>
      <c r="G1796" s="20" t="n">
        <v>0.470666</v>
      </c>
      <c r="H1796" t="inlineStr">
        <is>
          <t>C</t>
        </is>
      </c>
      <c r="I1796" t="inlineStr">
        <is>
          <t>Alto</t>
        </is>
      </c>
      <c r="J1796" s="17" t="inlineStr">
        <is>
          <t>C-Alto</t>
        </is>
      </c>
      <c r="K1796" t="inlineStr">
        <is>
          <t>PREMIUM — dejar quietos, son rentables aunque vendan poco</t>
        </is>
      </c>
    </row>
    <row r="1797">
      <c r="A1797" t="inlineStr">
        <is>
          <t>351100300991016</t>
        </is>
      </c>
      <c r="B1797" t="inlineStr">
        <is>
          <t>PFISTER LLAVE LAVATORIO BOWL 12 17/32 MAIA 040-PF2LC</t>
        </is>
      </c>
      <c r="C1797" t="inlineStr">
        <is>
          <t>GRIFERIA - ACC. BAÑO Y COCINA</t>
        </is>
      </c>
      <c r="D1797" s="22" t="n">
        <v>4</v>
      </c>
      <c r="E1797" s="19" t="n">
        <v>146611.93</v>
      </c>
      <c r="F1797" s="19" t="n">
        <v>33737.53</v>
      </c>
      <c r="G1797" s="20" t="n">
        <v>0.230115</v>
      </c>
      <c r="H1797" t="inlineStr">
        <is>
          <t>C</t>
        </is>
      </c>
      <c r="I1797" t="inlineStr">
        <is>
          <t>Bajo</t>
        </is>
      </c>
      <c r="J1797" s="17" t="inlineStr">
        <is>
          <t>C-Bajo</t>
        </is>
      </c>
      <c r="K1797" t="inlineStr">
        <is>
          <t>LIQUIDAR — ocupan espacio y capital</t>
        </is>
      </c>
    </row>
    <row r="1798">
      <c r="A1798" t="inlineStr">
        <is>
          <t>351100300992592</t>
        </is>
      </c>
      <c r="B1798" t="inlineStr">
        <is>
          <t>ASPERSION XL 30CM CUADRADA AEREA ACERO INOX  R-312N RIVIERA</t>
        </is>
      </c>
      <c r="C1798" t="inlineStr">
        <is>
          <t>GRIFERIA - ACC. BAÑO Y COCINA</t>
        </is>
      </c>
      <c r="D1798" s="22" t="n">
        <v>4</v>
      </c>
      <c r="E1798" s="19" t="n">
        <v>146371.68</v>
      </c>
      <c r="F1798" s="19" t="n">
        <v>41805.32</v>
      </c>
      <c r="G1798" s="20" t="n">
        <v>0.285611</v>
      </c>
      <c r="H1798" t="inlineStr">
        <is>
          <t>C</t>
        </is>
      </c>
      <c r="I1798" t="inlineStr">
        <is>
          <t>Bajo</t>
        </is>
      </c>
      <c r="J1798" s="17" t="inlineStr">
        <is>
          <t>C-Bajo</t>
        </is>
      </c>
      <c r="K1798" t="inlineStr">
        <is>
          <t>LIQUIDAR — ocupan espacio y capital</t>
        </is>
      </c>
    </row>
    <row r="1799">
      <c r="A1799" t="inlineStr">
        <is>
          <t>PINT-PP-0004</t>
        </is>
      </c>
      <c r="B1799" t="inlineStr">
        <is>
          <t>LANCO PINTURA PISO ANTI SLIP SLATE ROJO GALON SF288-4</t>
        </is>
      </c>
      <c r="C1799" t="inlineStr">
        <is>
          <t>PINTURA Y SELLADORES PISO</t>
        </is>
      </c>
      <c r="D1799" s="22" t="n">
        <v>8</v>
      </c>
      <c r="E1799" s="19" t="n">
        <v>146358.3</v>
      </c>
      <c r="F1799" s="19" t="n">
        <v>41119.8</v>
      </c>
      <c r="G1799" s="20" t="n">
        <v>0.280953</v>
      </c>
      <c r="H1799" t="inlineStr">
        <is>
          <t>C</t>
        </is>
      </c>
      <c r="I1799" t="inlineStr">
        <is>
          <t>Bajo</t>
        </is>
      </c>
      <c r="J1799" s="17" t="inlineStr">
        <is>
          <t>C-Bajo</t>
        </is>
      </c>
      <c r="K1799" t="inlineStr">
        <is>
          <t>LIQUIDAR — ocupan espacio y capital</t>
        </is>
      </c>
    </row>
    <row r="1800">
      <c r="A1800" t="inlineStr">
        <is>
          <t>351100300992598</t>
        </is>
      </c>
      <c r="B1800" t="inlineStr">
        <is>
          <t>LANCO MAXIMA LATEX ACCENT MATE CUBETA MA684-2</t>
        </is>
      </c>
      <c r="C1800" t="inlineStr">
        <is>
          <t>PINTURA ACRILICA</t>
        </is>
      </c>
      <c r="D1800" s="22" t="n">
        <v>2</v>
      </c>
      <c r="E1800" s="19" t="n">
        <v>146017.7</v>
      </c>
      <c r="F1800" s="19" t="n">
        <v>88021.7</v>
      </c>
      <c r="G1800" s="20" t="n">
        <v>0.602815</v>
      </c>
      <c r="H1800" t="inlineStr">
        <is>
          <t>C</t>
        </is>
      </c>
      <c r="I1800" t="inlineStr">
        <is>
          <t>Alto</t>
        </is>
      </c>
      <c r="J1800" s="17" t="inlineStr">
        <is>
          <t>C-Alto</t>
        </is>
      </c>
      <c r="K1800" t="inlineStr">
        <is>
          <t>PREMIUM — dejar quietos, son rentables aunque vendan poco</t>
        </is>
      </c>
    </row>
    <row r="1801">
      <c r="A1801" t="inlineStr">
        <is>
          <t>10160016</t>
        </is>
      </c>
      <c r="B1801" t="inlineStr">
        <is>
          <t>TUBO IND. CUADRADO 11/2X11/2 1.50MM NEGRO</t>
        </is>
      </c>
      <c r="C1801" t="inlineStr">
        <is>
          <t>TUBERIA INDUSTRIAL</t>
        </is>
      </c>
      <c r="D1801" s="22" t="n">
        <v>24</v>
      </c>
      <c r="E1801" s="19" t="n">
        <v>145996.67</v>
      </c>
      <c r="F1801" s="19" t="n">
        <v>26327.27</v>
      </c>
      <c r="G1801" s="20" t="n">
        <v>0.180328</v>
      </c>
      <c r="H1801" t="inlineStr">
        <is>
          <t>C</t>
        </is>
      </c>
      <c r="I1801" t="inlineStr">
        <is>
          <t>Bajo</t>
        </is>
      </c>
      <c r="J1801" s="17" t="inlineStr">
        <is>
          <t>C-Bajo</t>
        </is>
      </c>
      <c r="K1801" t="inlineStr">
        <is>
          <t>LIQUIDAR — ocupan espacio y capital</t>
        </is>
      </c>
    </row>
    <row r="1802">
      <c r="A1802" t="inlineStr">
        <is>
          <t>14100043</t>
        </is>
      </c>
      <c r="B1802" t="inlineStr">
        <is>
          <t>PUERTA PLEGABLE GUAYANA CEDRO 90 X 210 CM</t>
        </is>
      </c>
      <c r="C1802" t="inlineStr">
        <is>
          <t>PUERTAS</t>
        </is>
      </c>
      <c r="D1802" s="22" t="n">
        <v>11</v>
      </c>
      <c r="E1802" s="19" t="n">
        <v>145852</v>
      </c>
      <c r="F1802" s="19" t="n">
        <v>41347.97</v>
      </c>
      <c r="G1802" s="20" t="n">
        <v>0.283493</v>
      </c>
      <c r="H1802" t="inlineStr">
        <is>
          <t>C</t>
        </is>
      </c>
      <c r="I1802" t="inlineStr">
        <is>
          <t>Bajo</t>
        </is>
      </c>
      <c r="J1802" s="17" t="inlineStr">
        <is>
          <t>C-Bajo</t>
        </is>
      </c>
      <c r="K1802" t="inlineStr">
        <is>
          <t>LIQUIDAR — ocupan espacio y capital</t>
        </is>
      </c>
    </row>
    <row r="1803">
      <c r="A1803" t="inlineStr">
        <is>
          <t>71545</t>
        </is>
      </c>
      <c r="B1803" t="inlineStr">
        <is>
          <t>ESPANDER GYPSUM MARIPOSA 6 U</t>
        </is>
      </c>
      <c r="C1803" t="inlineStr">
        <is>
          <t>TORNILLERIA</t>
        </is>
      </c>
      <c r="D1803" s="22" t="n">
        <v>266</v>
      </c>
      <c r="E1803" s="19" t="n">
        <v>145831.39</v>
      </c>
      <c r="F1803" s="19" t="n">
        <v>67090.64999999999</v>
      </c>
      <c r="G1803" s="20" t="n">
        <v>0.460056</v>
      </c>
      <c r="H1803" t="inlineStr">
        <is>
          <t>C</t>
        </is>
      </c>
      <c r="I1803" t="inlineStr">
        <is>
          <t>Alto</t>
        </is>
      </c>
      <c r="J1803" s="17" t="inlineStr">
        <is>
          <t>C-Alto</t>
        </is>
      </c>
      <c r="K1803" t="inlineStr">
        <is>
          <t>PREMIUM — dejar quietos, son rentables aunque vendan poco</t>
        </is>
      </c>
    </row>
    <row r="1804">
      <c r="A1804" t="inlineStr">
        <is>
          <t>PINT-PA-0024</t>
        </is>
      </c>
      <c r="B1804" t="inlineStr">
        <is>
          <t>LANCO MAXIMA SATIN ACCENT 1/4 MA764-5</t>
        </is>
      </c>
      <c r="C1804" t="inlineStr">
        <is>
          <t>PINTURA ACRILICA</t>
        </is>
      </c>
      <c r="D1804" s="22" t="n">
        <v>25</v>
      </c>
      <c r="E1804" s="19" t="n">
        <v>144653.01</v>
      </c>
      <c r="F1804" s="19" t="n">
        <v>83093.00999999999</v>
      </c>
      <c r="G1804" s="20" t="n">
        <v>0.57443</v>
      </c>
      <c r="H1804" t="inlineStr">
        <is>
          <t>C</t>
        </is>
      </c>
      <c r="I1804" t="inlineStr">
        <is>
          <t>Alto</t>
        </is>
      </c>
      <c r="J1804" s="17" t="inlineStr">
        <is>
          <t>C-Alto</t>
        </is>
      </c>
      <c r="K1804" t="inlineStr">
        <is>
          <t>PREMIUM — dejar quietos, son rentables aunque vendan poco</t>
        </is>
      </c>
    </row>
    <row r="1805">
      <c r="A1805" t="inlineStr">
        <is>
          <t>10158</t>
        </is>
      </c>
      <c r="B1805" t="inlineStr">
        <is>
          <t>LLAVE LAVATORIO COPA CLASSIC 040CSVPC PRICE PFISTER</t>
        </is>
      </c>
      <c r="C1805" t="inlineStr">
        <is>
          <t>GRIFERIA - ACC. BAÑO Y COCINA</t>
        </is>
      </c>
      <c r="D1805" s="22" t="n">
        <v>14</v>
      </c>
      <c r="E1805" s="19" t="n">
        <v>144433.84</v>
      </c>
      <c r="F1805" s="19" t="n">
        <v>42145.04</v>
      </c>
      <c r="G1805" s="20" t="n">
        <v>0.291795</v>
      </c>
      <c r="H1805" t="inlineStr">
        <is>
          <t>C</t>
        </is>
      </c>
      <c r="I1805" t="inlineStr">
        <is>
          <t>Bajo</t>
        </is>
      </c>
      <c r="J1805" s="17" t="inlineStr">
        <is>
          <t>C-Bajo</t>
        </is>
      </c>
      <c r="K1805" t="inlineStr">
        <is>
          <t>LIQUIDAR — ocupan espacio y capital</t>
        </is>
      </c>
    </row>
    <row r="1806">
      <c r="A1806" t="inlineStr">
        <is>
          <t>5242422</t>
        </is>
      </c>
      <c r="B1806" t="inlineStr">
        <is>
          <t>LLANETA TOTAL LISA THT81286</t>
        </is>
      </c>
      <c r="C1806" t="inlineStr">
        <is>
          <t>FERRETERIA GENERAL</t>
        </is>
      </c>
      <c r="D1806" s="22" t="n">
        <v>41</v>
      </c>
      <c r="E1806" s="19" t="n">
        <v>144395.9</v>
      </c>
      <c r="F1806" s="19" t="n">
        <v>42807.74</v>
      </c>
      <c r="G1806" s="20" t="n">
        <v>0.296461</v>
      </c>
      <c r="H1806" t="inlineStr">
        <is>
          <t>C</t>
        </is>
      </c>
      <c r="I1806" t="inlineStr">
        <is>
          <t>Bajo</t>
        </is>
      </c>
      <c r="J1806" s="17" t="inlineStr">
        <is>
          <t>C-Bajo</t>
        </is>
      </c>
      <c r="K1806" t="inlineStr">
        <is>
          <t>LIQUIDAR — ocupan espacio y capital</t>
        </is>
      </c>
    </row>
    <row r="1807">
      <c r="A1807" t="inlineStr">
        <is>
          <t>11172</t>
        </is>
      </c>
      <c r="B1807" t="inlineStr">
        <is>
          <t>LLAVE PASO PRICE PFISTER V97110D P.P</t>
        </is>
      </c>
      <c r="C1807" t="inlineStr">
        <is>
          <t>GRIFERIA - ACC. BAÑO Y COCINA</t>
        </is>
      </c>
      <c r="D1807" s="22" t="n">
        <v>39</v>
      </c>
      <c r="E1807" s="19" t="n">
        <v>144389.07</v>
      </c>
      <c r="F1807" s="19" t="n">
        <v>77253.07000000001</v>
      </c>
      <c r="G1807" s="20" t="n">
        <v>0.535034</v>
      </c>
      <c r="H1807" t="inlineStr">
        <is>
          <t>C</t>
        </is>
      </c>
      <c r="I1807" t="inlineStr">
        <is>
          <t>Alto</t>
        </is>
      </c>
      <c r="J1807" s="17" t="inlineStr">
        <is>
          <t>C-Alto</t>
        </is>
      </c>
      <c r="K1807" t="inlineStr">
        <is>
          <t>PREMIUM — dejar quietos, son rentables aunque vendan poco</t>
        </is>
      </c>
    </row>
    <row r="1808">
      <c r="A1808" t="inlineStr">
        <is>
          <t>351100300992630</t>
        </is>
      </c>
      <c r="B1808" t="inlineStr">
        <is>
          <t>BOSCH TALADRO INALAMB PERC 1/2 65Nm BRUSHLESS + 2 BAT  2.0Ah + CARGADOR GSB 185</t>
        </is>
      </c>
      <c r="C1808" t="inlineStr">
        <is>
          <t>HERRAMIENTAS ELECTRICAS</t>
        </is>
      </c>
      <c r="D1808" s="22" t="n">
        <v>2</v>
      </c>
      <c r="E1808" s="19" t="n">
        <v>144064.38</v>
      </c>
      <c r="F1808" s="19" t="n">
        <v>17414.38</v>
      </c>
      <c r="G1808" s="20" t="n">
        <v>0.120879</v>
      </c>
      <c r="H1808" t="inlineStr">
        <is>
          <t>C</t>
        </is>
      </c>
      <c r="I1808" t="inlineStr">
        <is>
          <t>Bajo</t>
        </is>
      </c>
      <c r="J1808" s="17" t="inlineStr">
        <is>
          <t>C-Bajo</t>
        </is>
      </c>
      <c r="K1808" t="inlineStr">
        <is>
          <t>LIQUIDAR — ocupan espacio y capital</t>
        </is>
      </c>
    </row>
    <row r="1809">
      <c r="A1809" t="inlineStr">
        <is>
          <t>116</t>
        </is>
      </c>
      <c r="B1809" t="inlineStr">
        <is>
          <t>PIEDRA BRUTA VAGONETA 7 MTS</t>
        </is>
      </c>
      <c r="C1809" t="inlineStr">
        <is>
          <t>AGREGADOS</t>
        </is>
      </c>
      <c r="D1809" s="22" t="n">
        <v>1</v>
      </c>
      <c r="E1809" s="19" t="n">
        <v>143364</v>
      </c>
      <c r="F1809" s="19" t="n">
        <v>23894</v>
      </c>
      <c r="G1809" s="20" t="n">
        <v>0.166667</v>
      </c>
      <c r="H1809" t="inlineStr">
        <is>
          <t>C</t>
        </is>
      </c>
      <c r="I1809" t="inlineStr">
        <is>
          <t>Bajo</t>
        </is>
      </c>
      <c r="J1809" s="17" t="inlineStr">
        <is>
          <t>C-Bajo</t>
        </is>
      </c>
      <c r="K1809" t="inlineStr">
        <is>
          <t>LIQUIDAR — ocupan espacio y capital</t>
        </is>
      </c>
    </row>
    <row r="1810">
      <c r="A1810" t="inlineStr">
        <is>
          <t>351100300991153</t>
        </is>
      </c>
      <c r="B1810" t="inlineStr">
        <is>
          <t>CINTA METRICA 5M X 1 BOLT HARDEX KNIGHT</t>
        </is>
      </c>
      <c r="C1810" t="inlineStr">
        <is>
          <t>FERRETERIA GENERAL</t>
        </is>
      </c>
      <c r="D1810" s="22" t="n">
        <v>51</v>
      </c>
      <c r="E1810" s="19" t="n">
        <v>143299.2</v>
      </c>
      <c r="F1810" s="19" t="n">
        <v>62056.2</v>
      </c>
      <c r="G1810" s="20" t="n">
        <v>0.433053</v>
      </c>
      <c r="H1810" t="inlineStr">
        <is>
          <t>C</t>
        </is>
      </c>
      <c r="I1810" t="inlineStr">
        <is>
          <t>Medio</t>
        </is>
      </c>
      <c r="J1810" s="17" t="inlineStr">
        <is>
          <t>C-Medio</t>
        </is>
      </c>
      <c r="K1810" t="inlineStr">
        <is>
          <t>CANDIDATO A DESCONTINUAR</t>
        </is>
      </c>
    </row>
    <row r="1811">
      <c r="A1811" t="inlineStr">
        <is>
          <t>72029</t>
        </is>
      </c>
      <c r="B1811" t="inlineStr">
        <is>
          <t>TORNILLO GYP TORLAK 1 PBX100</t>
        </is>
      </c>
      <c r="C1811" t="inlineStr">
        <is>
          <t>TORNILLERIA</t>
        </is>
      </c>
      <c r="D1811" s="22" t="n">
        <v>151</v>
      </c>
      <c r="E1811" s="19" t="n">
        <v>143291.15</v>
      </c>
      <c r="F1811" s="19" t="n">
        <v>61981.42</v>
      </c>
      <c r="G1811" s="20" t="n">
        <v>0.432556</v>
      </c>
      <c r="H1811" t="inlineStr">
        <is>
          <t>C</t>
        </is>
      </c>
      <c r="I1811" t="inlineStr">
        <is>
          <t>Medio</t>
        </is>
      </c>
      <c r="J1811" s="17" t="inlineStr">
        <is>
          <t>C-Medio</t>
        </is>
      </c>
      <c r="K1811" t="inlineStr">
        <is>
          <t>CANDIDATO A DESCONTINUAR</t>
        </is>
      </c>
    </row>
    <row r="1812">
      <c r="A1812" t="inlineStr">
        <is>
          <t>351100300992303</t>
        </is>
      </c>
      <c r="B1812" t="inlineStr">
        <is>
          <t>HUNTER SOPORTE DE TELEVISION, 26 - 65, CAPACIDAD 30KG HO-1475</t>
        </is>
      </c>
      <c r="C1812" t="inlineStr">
        <is>
          <t>IMPORTACION FERRETERIA GENERAL</t>
        </is>
      </c>
      <c r="D1812" s="22" t="n">
        <v>11</v>
      </c>
      <c r="E1812" s="19" t="n">
        <v>143075.52</v>
      </c>
      <c r="F1812" s="19" t="n">
        <v>47691.84</v>
      </c>
      <c r="G1812" s="20" t="n">
        <v>0.333333</v>
      </c>
      <c r="H1812" t="inlineStr">
        <is>
          <t>C</t>
        </is>
      </c>
      <c r="I1812" t="inlineStr">
        <is>
          <t>Medio</t>
        </is>
      </c>
      <c r="J1812" s="17" t="inlineStr">
        <is>
          <t>C-Medio</t>
        </is>
      </c>
      <c r="K1812" t="inlineStr">
        <is>
          <t>CANDIDATO A DESCONTINUAR</t>
        </is>
      </c>
    </row>
    <row r="1813">
      <c r="A1813" t="inlineStr">
        <is>
          <t>9140</t>
        </is>
      </c>
      <c r="B1813" t="inlineStr">
        <is>
          <t>$$ VIEJO TUBO CONDUIT 3/4 LIVIANO</t>
        </is>
      </c>
      <c r="C1813" t="inlineStr">
        <is>
          <t>ACCESORIOS ELECTRICOS Y CABLES</t>
        </is>
      </c>
      <c r="D1813" s="22" t="n">
        <v>187</v>
      </c>
      <c r="E1813" s="19" t="n">
        <v>143059.4</v>
      </c>
      <c r="F1813" s="19" t="n">
        <v>63929.4</v>
      </c>
      <c r="G1813" s="20" t="n">
        <v>0.446873</v>
      </c>
      <c r="H1813" t="inlineStr">
        <is>
          <t>C</t>
        </is>
      </c>
      <c r="I1813" t="inlineStr">
        <is>
          <t>Medio</t>
        </is>
      </c>
      <c r="J1813" s="17" t="inlineStr">
        <is>
          <t>C-Medio</t>
        </is>
      </c>
      <c r="K1813" t="inlineStr">
        <is>
          <t>CANDIDATO A DESCONTINUAR</t>
        </is>
      </c>
    </row>
    <row r="1814">
      <c r="A1814" t="inlineStr">
        <is>
          <t>351100300992315</t>
        </is>
      </c>
      <c r="B1814" t="inlineStr">
        <is>
          <t>GANCHO PARED CROMO ADHESIVO MULTI USO FF-0712</t>
        </is>
      </c>
      <c r="C1814" t="inlineStr">
        <is>
          <t>IMPORTACION GRIFERIA</t>
        </is>
      </c>
      <c r="D1814" s="22" t="n">
        <v>147</v>
      </c>
      <c r="E1814" s="19" t="n">
        <v>142892.92</v>
      </c>
      <c r="F1814" s="19" t="n">
        <v>59362.93</v>
      </c>
      <c r="G1814" s="20" t="n">
        <v>0.415436</v>
      </c>
      <c r="H1814" t="inlineStr">
        <is>
          <t>C</t>
        </is>
      </c>
      <c r="I1814" t="inlineStr">
        <is>
          <t>Medio</t>
        </is>
      </c>
      <c r="J1814" s="17" t="inlineStr">
        <is>
          <t>C-Medio</t>
        </is>
      </c>
      <c r="K1814" t="inlineStr">
        <is>
          <t>CANDIDATO A DESCONTINUAR</t>
        </is>
      </c>
    </row>
    <row r="1815">
      <c r="A1815" t="inlineStr">
        <is>
          <t>30203</t>
        </is>
      </c>
      <c r="B1815" t="inlineStr">
        <is>
          <t>CABLE 2 BLANCO</t>
        </is>
      </c>
      <c r="C1815" t="inlineStr">
        <is>
          <t>ACCESORIOS ELECTRICOS Y CABLES</t>
        </is>
      </c>
      <c r="D1815" s="22" t="n">
        <v>39</v>
      </c>
      <c r="E1815" s="19" t="n">
        <v>142702.9</v>
      </c>
      <c r="F1815" s="19" t="n">
        <v>29680.9</v>
      </c>
      <c r="G1815" s="20" t="n">
        <v>0.207991</v>
      </c>
      <c r="H1815" t="inlineStr">
        <is>
          <t>C</t>
        </is>
      </c>
      <c r="I1815" t="inlineStr">
        <is>
          <t>Bajo</t>
        </is>
      </c>
      <c r="J1815" s="17" t="inlineStr">
        <is>
          <t>C-Bajo</t>
        </is>
      </c>
      <c r="K1815" t="inlineStr">
        <is>
          <t>LIQUIDAR — ocupan espacio y capital</t>
        </is>
      </c>
    </row>
    <row r="1816">
      <c r="A1816" t="inlineStr">
        <is>
          <t>915</t>
        </is>
      </c>
      <c r="B1816" t="inlineStr">
        <is>
          <t>REDUCCION PVC 3 X 2</t>
        </is>
      </c>
      <c r="C1816" t="inlineStr">
        <is>
          <t>TUBERIA PVC, CANOAS Y ACCESORIOS</t>
        </is>
      </c>
      <c r="D1816" s="22" t="n">
        <v>145</v>
      </c>
      <c r="E1816" s="19" t="n">
        <v>142543.78</v>
      </c>
      <c r="F1816" s="19" t="n">
        <v>84414.52</v>
      </c>
      <c r="G1816" s="20" t="n">
        <v>0.592201</v>
      </c>
      <c r="H1816" t="inlineStr">
        <is>
          <t>C</t>
        </is>
      </c>
      <c r="I1816" t="inlineStr">
        <is>
          <t>Alto</t>
        </is>
      </c>
      <c r="J1816" s="17" t="inlineStr">
        <is>
          <t>C-Alto</t>
        </is>
      </c>
      <c r="K1816" t="inlineStr">
        <is>
          <t>PREMIUM — dejar quietos, son rentables aunque vendan poco</t>
        </is>
      </c>
    </row>
    <row r="1817">
      <c r="A1817" t="inlineStr">
        <is>
          <t>351100300992340</t>
        </is>
      </c>
      <c r="B1817" t="inlineStr">
        <is>
          <t>BOMBILLO 100W ILUMINACION INDUSTRIAL VT-222001</t>
        </is>
      </c>
      <c r="C1817" t="inlineStr">
        <is>
          <t>IMPORTACION FERRETERIA GENERAL</t>
        </is>
      </c>
      <c r="D1817" s="22" t="n">
        <v>22</v>
      </c>
      <c r="E1817" s="19" t="n">
        <v>142343.92</v>
      </c>
      <c r="F1817" s="19" t="n">
        <v>53591.71</v>
      </c>
      <c r="G1817" s="20" t="n">
        <v>0.376495</v>
      </c>
      <c r="H1817" t="inlineStr">
        <is>
          <t>C</t>
        </is>
      </c>
      <c r="I1817" t="inlineStr">
        <is>
          <t>Medio</t>
        </is>
      </c>
      <c r="J1817" s="17" t="inlineStr">
        <is>
          <t>C-Medio</t>
        </is>
      </c>
      <c r="K1817" t="inlineStr">
        <is>
          <t>CANDIDATO A DESCONTINUAR</t>
        </is>
      </c>
    </row>
    <row r="1818">
      <c r="A1818" t="inlineStr">
        <is>
          <t>351100300991780</t>
        </is>
      </c>
      <c r="B1818" t="inlineStr">
        <is>
          <t>OCEL MSC FREGADERO 2 TANQUES 84X56 ACERO INOX</t>
        </is>
      </c>
      <c r="C1818" t="inlineStr">
        <is>
          <t>GRIFERIA - ACC. BAÑO Y COCINA</t>
        </is>
      </c>
      <c r="D1818" s="22" t="n">
        <v>5</v>
      </c>
      <c r="E1818" s="19" t="n">
        <v>142239.62</v>
      </c>
      <c r="F1818" s="19" t="n">
        <v>45444.61</v>
      </c>
      <c r="G1818" s="20" t="n">
        <v>0.319493</v>
      </c>
      <c r="H1818" t="inlineStr">
        <is>
          <t>C</t>
        </is>
      </c>
      <c r="I1818" t="inlineStr">
        <is>
          <t>Medio</t>
        </is>
      </c>
      <c r="J1818" s="17" t="inlineStr">
        <is>
          <t>C-Medio</t>
        </is>
      </c>
      <c r="K1818" t="inlineStr">
        <is>
          <t>CANDIDATO A DESCONTINUAR</t>
        </is>
      </c>
    </row>
    <row r="1819">
      <c r="A1819" t="inlineStr">
        <is>
          <t>PINT-PP-0003</t>
        </is>
      </c>
      <c r="B1819" t="inlineStr">
        <is>
          <t>LANCO PINTURA PISO ANTI SLIP OLIVE VERDE GALON SF292-4</t>
        </is>
      </c>
      <c r="C1819" t="inlineStr">
        <is>
          <t>PINTURA Y SELLADORES PISO</t>
        </is>
      </c>
      <c r="D1819" s="22" t="n">
        <v>8</v>
      </c>
      <c r="E1819" s="19" t="n">
        <v>142162.32</v>
      </c>
      <c r="F1819" s="19" t="n">
        <v>38519.07</v>
      </c>
      <c r="G1819" s="20" t="n">
        <v>0.270951</v>
      </c>
      <c r="H1819" t="inlineStr">
        <is>
          <t>C</t>
        </is>
      </c>
      <c r="I1819" t="inlineStr">
        <is>
          <t>Bajo</t>
        </is>
      </c>
      <c r="J1819" s="17" t="inlineStr">
        <is>
          <t>C-Bajo</t>
        </is>
      </c>
      <c r="K1819" t="inlineStr">
        <is>
          <t>LIQUIDAR — ocupan espacio y capital</t>
        </is>
      </c>
    </row>
    <row r="1820">
      <c r="A1820" t="inlineStr">
        <is>
          <t>452522</t>
        </is>
      </c>
      <c r="B1820" t="inlineStr">
        <is>
          <t>SUR GOLTEX CUBETA</t>
        </is>
      </c>
      <c r="C1820" t="inlineStr">
        <is>
          <t>SIN CATEGORIA</t>
        </is>
      </c>
      <c r="D1820" s="22" t="n">
        <v>2</v>
      </c>
      <c r="E1820" s="19" t="n">
        <v>141591.15</v>
      </c>
      <c r="F1820" s="19" t="n">
        <v>-14018.85</v>
      </c>
      <c r="G1820" s="20" t="n">
        <v>-0.099009</v>
      </c>
      <c r="H1820" t="inlineStr">
        <is>
          <t>C</t>
        </is>
      </c>
      <c r="I1820" t="inlineStr">
        <is>
          <t>Bajo</t>
        </is>
      </c>
      <c r="J1820" s="17" t="inlineStr">
        <is>
          <t>C-Bajo</t>
        </is>
      </c>
      <c r="K1820" t="inlineStr">
        <is>
          <t>LIQUIDAR — ocupan espacio y capital</t>
        </is>
      </c>
    </row>
    <row r="1821">
      <c r="A1821" t="inlineStr">
        <is>
          <t>71253</t>
        </is>
      </c>
      <c r="B1821" t="inlineStr">
        <is>
          <t>LLAVIN PICO LORA YALE DER S/R</t>
        </is>
      </c>
      <c r="C1821" t="inlineStr">
        <is>
          <t>FERRETERIA GENERAL</t>
        </is>
      </c>
      <c r="D1821" s="22" t="n">
        <v>6</v>
      </c>
      <c r="E1821" s="19" t="n">
        <v>141576.65</v>
      </c>
      <c r="F1821" s="19" t="n">
        <v>29346.65</v>
      </c>
      <c r="G1821" s="20" t="n">
        <v>0.207285</v>
      </c>
      <c r="H1821" t="inlineStr">
        <is>
          <t>C</t>
        </is>
      </c>
      <c r="I1821" t="inlineStr">
        <is>
          <t>Bajo</t>
        </is>
      </c>
      <c r="J1821" s="17" t="inlineStr">
        <is>
          <t>C-Bajo</t>
        </is>
      </c>
      <c r="K1821" t="inlineStr">
        <is>
          <t>LIQUIDAR — ocupan espacio y capital</t>
        </is>
      </c>
    </row>
    <row r="1822">
      <c r="A1822" t="inlineStr">
        <is>
          <t>5228</t>
        </is>
      </c>
      <c r="B1822" t="inlineStr">
        <is>
          <t>FIBROLIT 10MM PLYROCK</t>
        </is>
      </c>
      <c r="C1822" t="inlineStr">
        <is>
          <t>LAMINAS Y PERFILERIA LIVIANA</t>
        </is>
      </c>
      <c r="D1822" s="22" t="n">
        <v>8</v>
      </c>
      <c r="E1822" s="19" t="n">
        <v>141228.32</v>
      </c>
      <c r="F1822" s="19" t="n">
        <v>22412.32</v>
      </c>
      <c r="G1822" s="20" t="n">
        <v>0.158696</v>
      </c>
      <c r="H1822" t="inlineStr">
        <is>
          <t>C</t>
        </is>
      </c>
      <c r="I1822" t="inlineStr">
        <is>
          <t>Bajo</t>
        </is>
      </c>
      <c r="J1822" s="17" t="inlineStr">
        <is>
          <t>C-Bajo</t>
        </is>
      </c>
      <c r="K1822" t="inlineStr">
        <is>
          <t>LIQUIDAR — ocupan espacio y capital</t>
        </is>
      </c>
    </row>
    <row r="1823">
      <c r="A1823" t="inlineStr">
        <is>
          <t>351100300991232</t>
        </is>
      </c>
      <c r="B1823" t="inlineStr">
        <is>
          <t>VARILLA CORR. # 5 X 6 MTS G60W - ASTM A706</t>
        </is>
      </c>
      <c r="C1823" t="inlineStr">
        <is>
          <t>TUBERIA INDUSTRIAL, HIERROS PLANOS Y CORRUGADOS</t>
        </is>
      </c>
      <c r="D1823" s="22" t="n">
        <v>30</v>
      </c>
      <c r="E1823" s="19" t="n">
        <v>141187.5</v>
      </c>
      <c r="F1823" s="19" t="n">
        <v>28237.5</v>
      </c>
      <c r="G1823" s="20" t="n">
        <v>0.2</v>
      </c>
      <c r="H1823" t="inlineStr">
        <is>
          <t>C</t>
        </is>
      </c>
      <c r="I1823" t="inlineStr">
        <is>
          <t>Bajo</t>
        </is>
      </c>
      <c r="J1823" s="17" t="inlineStr">
        <is>
          <t>C-Bajo</t>
        </is>
      </c>
      <c r="K1823" t="inlineStr">
        <is>
          <t>LIQUIDAR — ocupan espacio y capital</t>
        </is>
      </c>
    </row>
    <row r="1824">
      <c r="A1824" t="inlineStr">
        <is>
          <t>916</t>
        </is>
      </c>
      <c r="B1824" t="inlineStr">
        <is>
          <t>REDUCCION PVC 4 X 3</t>
        </is>
      </c>
      <c r="C1824" t="inlineStr">
        <is>
          <t>TUBERIA PVC, CANOAS Y ACCESORIOS</t>
        </is>
      </c>
      <c r="D1824" s="22" t="n">
        <v>65</v>
      </c>
      <c r="E1824" s="19" t="n">
        <v>141155.2</v>
      </c>
      <c r="F1824" s="19" t="n">
        <v>105558.21</v>
      </c>
      <c r="G1824" s="20" t="n">
        <v>0.747817</v>
      </c>
      <c r="H1824" t="inlineStr">
        <is>
          <t>C</t>
        </is>
      </c>
      <c r="I1824" t="inlineStr">
        <is>
          <t>Alto</t>
        </is>
      </c>
      <c r="J1824" s="17" t="inlineStr">
        <is>
          <t>C-Alto</t>
        </is>
      </c>
      <c r="K1824" t="inlineStr">
        <is>
          <t>PREMIUM — dejar quietos, son rentables aunque vendan poco</t>
        </is>
      </c>
    </row>
    <row r="1825">
      <c r="A1825" t="inlineStr">
        <is>
          <t>351100300992438</t>
        </is>
      </c>
      <c r="B1825" t="inlineStr">
        <is>
          <t>CACHERA FREGADERO MANIJA CRUZ AQP-23261</t>
        </is>
      </c>
      <c r="C1825" t="inlineStr">
        <is>
          <t>IMPORTACION GRIFERIA</t>
        </is>
      </c>
      <c r="D1825" s="22" t="n">
        <v>10</v>
      </c>
      <c r="E1825" s="19" t="n">
        <v>141017.73</v>
      </c>
      <c r="F1825" s="19" t="n">
        <v>94393.49000000001</v>
      </c>
      <c r="G1825" s="20" t="n">
        <v>0.6693729999999999</v>
      </c>
      <c r="H1825" t="inlineStr">
        <is>
          <t>C</t>
        </is>
      </c>
      <c r="I1825" t="inlineStr">
        <is>
          <t>Alto</t>
        </is>
      </c>
      <c r="J1825" s="17" t="inlineStr">
        <is>
          <t>C-Alto</t>
        </is>
      </c>
      <c r="K1825" t="inlineStr">
        <is>
          <t>PREMIUM — dejar quietos, son rentables aunque vendan poco</t>
        </is>
      </c>
    </row>
    <row r="1826">
      <c r="A1826" t="inlineStr">
        <is>
          <t>PINT-PA-0112</t>
        </is>
      </c>
      <c r="B1826" t="inlineStr">
        <is>
          <t>STAINLESS ACCENT SATIN GALON OF269-4</t>
        </is>
      </c>
      <c r="C1826" t="inlineStr">
        <is>
          <t>PINTURA ACRILICA</t>
        </is>
      </c>
      <c r="D1826" s="22" t="n">
        <v>9</v>
      </c>
      <c r="E1826" s="19" t="n">
        <v>140952.21</v>
      </c>
      <c r="F1826" s="19" t="n">
        <v>88023.21000000001</v>
      </c>
      <c r="G1826" s="20" t="n">
        <v>0.62449</v>
      </c>
      <c r="H1826" t="inlineStr">
        <is>
          <t>C</t>
        </is>
      </c>
      <c r="I1826" t="inlineStr">
        <is>
          <t>Alto</t>
        </is>
      </c>
      <c r="J1826" s="17" t="inlineStr">
        <is>
          <t>C-Alto</t>
        </is>
      </c>
      <c r="K1826" t="inlineStr">
        <is>
          <t>PREMIUM — dejar quietos, son rentables aunque vendan poco</t>
        </is>
      </c>
    </row>
    <row r="1827">
      <c r="A1827" t="inlineStr">
        <is>
          <t>200</t>
        </is>
      </c>
      <c r="B1827" t="inlineStr">
        <is>
          <t>LLAVE FREGADERO SENCILLA CUELLO FLEXIBLE 90117D EZ-FLO</t>
        </is>
      </c>
      <c r="C1827" t="inlineStr">
        <is>
          <t>GRIFERIA - ACC. BAÑO Y COCINA</t>
        </is>
      </c>
      <c r="D1827" s="22" t="n">
        <v>15</v>
      </c>
      <c r="E1827" s="19" t="n">
        <v>140668.29</v>
      </c>
      <c r="F1827" s="19" t="n">
        <v>38833.14</v>
      </c>
      <c r="G1827" s="20" t="n">
        <v>0.276062</v>
      </c>
      <c r="H1827" t="inlineStr">
        <is>
          <t>C</t>
        </is>
      </c>
      <c r="I1827" t="inlineStr">
        <is>
          <t>Bajo</t>
        </is>
      </c>
      <c r="J1827" s="17" t="inlineStr">
        <is>
          <t>C-Bajo</t>
        </is>
      </c>
      <c r="K1827" t="inlineStr">
        <is>
          <t>LIQUIDAR — ocupan espacio y capital</t>
        </is>
      </c>
    </row>
    <row r="1828">
      <c r="A1828" t="inlineStr">
        <is>
          <t>351100300992398</t>
        </is>
      </c>
      <c r="B1828" t="inlineStr">
        <is>
          <t>TOTAL DESATORNILLADOR 4V 1/4 25 PIEZAS TSDLI04425</t>
        </is>
      </c>
      <c r="C1828" t="inlineStr">
        <is>
          <t>TALADROS</t>
        </is>
      </c>
      <c r="D1828" s="22" t="n">
        <v>14</v>
      </c>
      <c r="E1828" s="19" t="n">
        <v>140489.46</v>
      </c>
      <c r="F1828" s="19" t="n">
        <v>39474.55</v>
      </c>
      <c r="G1828" s="20" t="n">
        <v>0.280979</v>
      </c>
      <c r="H1828" t="inlineStr">
        <is>
          <t>C</t>
        </is>
      </c>
      <c r="I1828" t="inlineStr">
        <is>
          <t>Bajo</t>
        </is>
      </c>
      <c r="J1828" s="17" t="inlineStr">
        <is>
          <t>C-Bajo</t>
        </is>
      </c>
      <c r="K1828" t="inlineStr">
        <is>
          <t>LIQUIDAR — ocupan espacio y capital</t>
        </is>
      </c>
    </row>
    <row r="1829">
      <c r="A1829" t="inlineStr">
        <is>
          <t>73882</t>
        </is>
      </c>
      <c r="B1829" t="inlineStr">
        <is>
          <t>TOTAL MOTO TOOL L C/ACCES 130W UTG501032 UTG513326</t>
        </is>
      </c>
      <c r="C1829" t="inlineStr">
        <is>
          <t>HERRAMIENTA ELECTRICA</t>
        </is>
      </c>
      <c r="D1829" s="22" t="n">
        <v>8</v>
      </c>
      <c r="E1829" s="19" t="n">
        <v>140450.7</v>
      </c>
      <c r="F1829" s="19" t="n">
        <v>42833.21</v>
      </c>
      <c r="G1829" s="20" t="n">
        <v>0.30497</v>
      </c>
      <c r="H1829" t="inlineStr">
        <is>
          <t>C</t>
        </is>
      </c>
      <c r="I1829" t="inlineStr">
        <is>
          <t>Medio</t>
        </is>
      </c>
      <c r="J1829" s="17" t="inlineStr">
        <is>
          <t>C-Medio</t>
        </is>
      </c>
      <c r="K1829" t="inlineStr">
        <is>
          <t>CANDIDATO A DESCONTINUAR</t>
        </is>
      </c>
    </row>
    <row r="1830">
      <c r="A1830" t="inlineStr">
        <is>
          <t>72586</t>
        </is>
      </c>
      <c r="B1830" t="inlineStr">
        <is>
          <t>TORNILLO GYP 2 1/2 PF</t>
        </is>
      </c>
      <c r="C1830" t="inlineStr">
        <is>
          <t>TORNILLERIA</t>
        </is>
      </c>
      <c r="D1830" s="22" t="n">
        <v>84</v>
      </c>
      <c r="E1830" s="19" t="n">
        <v>140424.07</v>
      </c>
      <c r="F1830" s="19" t="n">
        <v>96829.07000000001</v>
      </c>
      <c r="G1830" s="20" t="n">
        <v>0.689548</v>
      </c>
      <c r="H1830" t="inlineStr">
        <is>
          <t>C</t>
        </is>
      </c>
      <c r="I1830" t="inlineStr">
        <is>
          <t>Alto</t>
        </is>
      </c>
      <c r="J1830" s="17" t="inlineStr">
        <is>
          <t>C-Alto</t>
        </is>
      </c>
      <c r="K1830" t="inlineStr">
        <is>
          <t>PREMIUM — dejar quietos, son rentables aunque vendan poco</t>
        </is>
      </c>
    </row>
    <row r="1831">
      <c r="A1831" t="inlineStr">
        <is>
          <t>101104</t>
        </is>
      </c>
      <c r="B1831" t="inlineStr">
        <is>
          <t>TOTAL PISTOLA GRAVEDAD  PINTOR TAT10601</t>
        </is>
      </c>
      <c r="C1831" t="inlineStr">
        <is>
          <t>HERRAMIENTA ELECTRICA</t>
        </is>
      </c>
      <c r="D1831" s="22" t="n">
        <v>11</v>
      </c>
      <c r="E1831" s="19" t="n">
        <v>140417.81</v>
      </c>
      <c r="F1831" s="19" t="n">
        <v>39837.11</v>
      </c>
      <c r="G1831" s="20" t="n">
        <v>0.283704</v>
      </c>
      <c r="H1831" t="inlineStr">
        <is>
          <t>C</t>
        </is>
      </c>
      <c r="I1831" t="inlineStr">
        <is>
          <t>Bajo</t>
        </is>
      </c>
      <c r="J1831" s="17" t="inlineStr">
        <is>
          <t>C-Bajo</t>
        </is>
      </c>
      <c r="K1831" t="inlineStr">
        <is>
          <t>LIQUIDAR — ocupan espacio y capital</t>
        </is>
      </c>
    </row>
    <row r="1832">
      <c r="A1832" t="inlineStr">
        <is>
          <t>179</t>
        </is>
      </c>
      <c r="B1832" t="inlineStr">
        <is>
          <t>$$ PILA ENCHAPADA GRANDE 1 TANQUE 2 BATEAS  1.25 X 65 #07</t>
        </is>
      </c>
      <c r="C1832" t="inlineStr">
        <is>
          <t>FERRETERIA GENERAL</t>
        </is>
      </c>
      <c r="D1832" s="22" t="n">
        <v>3</v>
      </c>
      <c r="E1832" s="19" t="n">
        <v>140053.18</v>
      </c>
      <c r="F1832" s="19" t="n">
        <v>36553.18</v>
      </c>
      <c r="G1832" s="20" t="n">
        <v>0.260995</v>
      </c>
      <c r="H1832" t="inlineStr">
        <is>
          <t>C</t>
        </is>
      </c>
      <c r="I1832" t="inlineStr">
        <is>
          <t>Bajo</t>
        </is>
      </c>
      <c r="J1832" s="17" t="inlineStr">
        <is>
          <t>C-Bajo</t>
        </is>
      </c>
      <c r="K1832" t="inlineStr">
        <is>
          <t>LIQUIDAR — ocupan espacio y capital</t>
        </is>
      </c>
    </row>
    <row r="1833">
      <c r="A1833" t="inlineStr">
        <is>
          <t>3043</t>
        </is>
      </c>
      <c r="B1833" t="inlineStr">
        <is>
          <t>CH CENTRO DE CARGA 2 CIRCUITOS 70 EMPOTRAR 2L 70FA</t>
        </is>
      </c>
      <c r="C1833" t="inlineStr">
        <is>
          <t>ACCESORIOS ELECTRICOS Y CABLES</t>
        </is>
      </c>
      <c r="D1833" s="22" t="n">
        <v>6</v>
      </c>
      <c r="E1833" s="19" t="n">
        <v>139926.57</v>
      </c>
      <c r="F1833" s="19" t="n">
        <v>30662.95</v>
      </c>
      <c r="G1833" s="20" t="n">
        <v>0.219136</v>
      </c>
      <c r="H1833" t="inlineStr">
        <is>
          <t>C</t>
        </is>
      </c>
      <c r="I1833" t="inlineStr">
        <is>
          <t>Bajo</t>
        </is>
      </c>
      <c r="J1833" s="17" t="inlineStr">
        <is>
          <t>C-Bajo</t>
        </is>
      </c>
      <c r="K1833" t="inlineStr">
        <is>
          <t>LIQUIDAR — ocupan espacio y capital</t>
        </is>
      </c>
    </row>
    <row r="1834">
      <c r="A1834" t="inlineStr">
        <is>
          <t>22081</t>
        </is>
      </c>
      <c r="B1834" t="inlineStr">
        <is>
          <t>TOTAL JUEGO CUBOS  1/4 - 1/2 44 PCS THT421441</t>
        </is>
      </c>
      <c r="C1834" t="inlineStr">
        <is>
          <t>FERRETERIA GENERAL</t>
        </is>
      </c>
      <c r="D1834" s="22" t="n">
        <v>3</v>
      </c>
      <c r="E1834" s="19" t="n">
        <v>139704.52</v>
      </c>
      <c r="F1834" s="19" t="n">
        <v>37757.05</v>
      </c>
      <c r="G1834" s="20" t="n">
        <v>0.270264</v>
      </c>
      <c r="H1834" t="inlineStr">
        <is>
          <t>C</t>
        </is>
      </c>
      <c r="I1834" t="inlineStr">
        <is>
          <t>Bajo</t>
        </is>
      </c>
      <c r="J1834" s="17" t="inlineStr">
        <is>
          <t>C-Bajo</t>
        </is>
      </c>
      <c r="K1834" t="inlineStr">
        <is>
          <t>LIQUIDAR — ocupan espacio y capital</t>
        </is>
      </c>
    </row>
    <row r="1835">
      <c r="A1835" t="inlineStr">
        <is>
          <t>351100300991933</t>
        </is>
      </c>
      <c r="B1835" t="inlineStr">
        <is>
          <t>ACERO INOX PLANTILLA COCINA 2 QUEMADORES PAGA-2X 30CM X 51CM</t>
        </is>
      </c>
      <c r="C1835" t="inlineStr">
        <is>
          <t>FERRETERIA GENERAL</t>
        </is>
      </c>
      <c r="D1835" s="22" t="n">
        <v>12</v>
      </c>
      <c r="E1835" s="19" t="n">
        <v>139371.23</v>
      </c>
      <c r="F1835" s="19" t="n">
        <v>34373.56</v>
      </c>
      <c r="G1835" s="20" t="n">
        <v>0.246633</v>
      </c>
      <c r="H1835" t="inlineStr">
        <is>
          <t>C</t>
        </is>
      </c>
      <c r="I1835" t="inlineStr">
        <is>
          <t>Bajo</t>
        </is>
      </c>
      <c r="J1835" s="17" t="inlineStr">
        <is>
          <t>C-Bajo</t>
        </is>
      </c>
      <c r="K1835" t="inlineStr">
        <is>
          <t>LIQUIDAR — ocupan espacio y capital</t>
        </is>
      </c>
    </row>
    <row r="1836">
      <c r="A1836" t="inlineStr">
        <is>
          <t>351100300991994</t>
        </is>
      </c>
      <c r="B1836" t="inlineStr">
        <is>
          <t>ESQUINERO DE001 TIPO MADERA PANEL ACANALADO 1X1 2.90M WALL PANEL</t>
        </is>
      </c>
      <c r="C1836" t="inlineStr">
        <is>
          <t>PANEL ACANALADO INTERIOR</t>
        </is>
      </c>
      <c r="D1836" s="22" t="n">
        <v>45</v>
      </c>
      <c r="E1836" s="19" t="n">
        <v>139225.66</v>
      </c>
      <c r="F1836" s="19" t="n">
        <v>81153.61</v>
      </c>
      <c r="G1836" s="20" t="n">
        <v>0.582893</v>
      </c>
      <c r="H1836" t="inlineStr">
        <is>
          <t>C</t>
        </is>
      </c>
      <c r="I1836" t="inlineStr">
        <is>
          <t>Alto</t>
        </is>
      </c>
      <c r="J1836" s="17" t="inlineStr">
        <is>
          <t>C-Alto</t>
        </is>
      </c>
      <c r="K1836" t="inlineStr">
        <is>
          <t>PREMIUM — dejar quietos, son rentables aunque vendan poco</t>
        </is>
      </c>
    </row>
    <row r="1837">
      <c r="A1837" t="inlineStr">
        <is>
          <t>351100300992259</t>
        </is>
      </c>
      <c r="B1837" t="inlineStr">
        <is>
          <t>DIAMOND LAVATORIO NEGRO MATE RED 3142A-M2  TIPO BOWL SOBREPONER 36X36</t>
        </is>
      </c>
      <c r="C1837" t="inlineStr">
        <is>
          <t>IMPORTACION LOZA</t>
        </is>
      </c>
      <c r="D1837" s="22" t="n">
        <v>4</v>
      </c>
      <c r="E1837" s="19" t="n">
        <v>138511.07</v>
      </c>
      <c r="F1837" s="19" t="n">
        <v>65696.73</v>
      </c>
      <c r="G1837" s="20" t="n">
        <v>0.474307</v>
      </c>
      <c r="H1837" t="inlineStr">
        <is>
          <t>C</t>
        </is>
      </c>
      <c r="I1837" t="inlineStr">
        <is>
          <t>Alto</t>
        </is>
      </c>
      <c r="J1837" s="17" t="inlineStr">
        <is>
          <t>C-Alto</t>
        </is>
      </c>
      <c r="K1837" t="inlineStr">
        <is>
          <t>PREMIUM — dejar quietos, son rentables aunque vendan poco</t>
        </is>
      </c>
    </row>
    <row r="1838">
      <c r="A1838" t="inlineStr">
        <is>
          <t>351100300992394</t>
        </is>
      </c>
      <c r="B1838" t="inlineStr">
        <is>
          <t>TOTAL ATORNILLADOR GYPSUM INALAMB 20V TDSLI2042006 TDSLI20428 SIN BATERIA</t>
        </is>
      </c>
      <c r="C1838" t="inlineStr">
        <is>
          <t>TALADROS</t>
        </is>
      </c>
      <c r="D1838" s="22" t="n">
        <v>4</v>
      </c>
      <c r="E1838" s="19" t="n">
        <v>137990.11</v>
      </c>
      <c r="F1838" s="19" t="n">
        <v>31874.46</v>
      </c>
      <c r="G1838" s="20" t="n">
        <v>0.230991</v>
      </c>
      <c r="H1838" t="inlineStr">
        <is>
          <t>C</t>
        </is>
      </c>
      <c r="I1838" t="inlineStr">
        <is>
          <t>Bajo</t>
        </is>
      </c>
      <c r="J1838" s="17" t="inlineStr">
        <is>
          <t>C-Bajo</t>
        </is>
      </c>
      <c r="K1838" t="inlineStr">
        <is>
          <t>LIQUIDAR — ocupan espacio y capital</t>
        </is>
      </c>
    </row>
    <row r="1839">
      <c r="A1839" t="inlineStr">
        <is>
          <t>81234</t>
        </is>
      </c>
      <c r="B1839" t="inlineStr">
        <is>
          <t>TOTAL CANDADO 60MM TLK32602</t>
        </is>
      </c>
      <c r="C1839" t="inlineStr">
        <is>
          <t>FERRETERIA GENERAL</t>
        </is>
      </c>
      <c r="D1839" s="22" t="n">
        <v>21</v>
      </c>
      <c r="E1839" s="19" t="n">
        <v>137736.55</v>
      </c>
      <c r="F1839" s="19" t="n">
        <v>35515.9</v>
      </c>
      <c r="G1839" s="20" t="n">
        <v>0.257854</v>
      </c>
      <c r="H1839" t="inlineStr">
        <is>
          <t>C</t>
        </is>
      </c>
      <c r="I1839" t="inlineStr">
        <is>
          <t>Bajo</t>
        </is>
      </c>
      <c r="J1839" s="17" t="inlineStr">
        <is>
          <t>C-Bajo</t>
        </is>
      </c>
      <c r="K1839" t="inlineStr">
        <is>
          <t>LIQUIDAR — ocupan espacio y capital</t>
        </is>
      </c>
    </row>
    <row r="1840">
      <c r="A1840" t="inlineStr">
        <is>
          <t>351100300991562</t>
        </is>
      </c>
      <c r="B1840" t="inlineStr">
        <is>
          <t>DIAMOND ASIENTO INODORO BLANCO ELONGADO S3394 CIERRE LENTO</t>
        </is>
      </c>
      <c r="C1840" t="inlineStr">
        <is>
          <t>IMPORTACION LOZA</t>
        </is>
      </c>
      <c r="D1840" s="22" t="n">
        <v>13</v>
      </c>
      <c r="E1840" s="19" t="n">
        <v>137734.51</v>
      </c>
      <c r="F1840" s="19" t="n">
        <v>75577.17</v>
      </c>
      <c r="G1840" s="20" t="n">
        <v>0.548716</v>
      </c>
      <c r="H1840" t="inlineStr">
        <is>
          <t>C</t>
        </is>
      </c>
      <c r="I1840" t="inlineStr">
        <is>
          <t>Alto</t>
        </is>
      </c>
      <c r="J1840" s="17" t="inlineStr">
        <is>
          <t>C-Alto</t>
        </is>
      </c>
      <c r="K1840" t="inlineStr">
        <is>
          <t>PREMIUM — dejar quietos, son rentables aunque vendan poco</t>
        </is>
      </c>
    </row>
    <row r="1841">
      <c r="A1841" t="inlineStr">
        <is>
          <t>351100300991324</t>
        </is>
      </c>
      <c r="B1841" t="inlineStr">
        <is>
          <t>WADFOW JUEGO HERRAMIENTAS ROSA 22 PIEZAS WHS1M22</t>
        </is>
      </c>
      <c r="C1841" t="inlineStr">
        <is>
          <t>FERRETERIA GENERAL</t>
        </is>
      </c>
      <c r="D1841" s="22" t="n">
        <v>13</v>
      </c>
      <c r="E1841" s="19" t="n">
        <v>137700.73</v>
      </c>
      <c r="F1841" s="19" t="n">
        <v>39880.54</v>
      </c>
      <c r="G1841" s="20" t="n">
        <v>0.289617</v>
      </c>
      <c r="H1841" t="inlineStr">
        <is>
          <t>C</t>
        </is>
      </c>
      <c r="I1841" t="inlineStr">
        <is>
          <t>Bajo</t>
        </is>
      </c>
      <c r="J1841" s="17" t="inlineStr">
        <is>
          <t>C-Bajo</t>
        </is>
      </c>
      <c r="K1841" t="inlineStr">
        <is>
          <t>LIQUIDAR — ocupan espacio y capital</t>
        </is>
      </c>
    </row>
    <row r="1842">
      <c r="A1842" t="inlineStr">
        <is>
          <t>351100300991337</t>
        </is>
      </c>
      <c r="B1842" t="inlineStr">
        <is>
          <t>AQUABELLA MUEBLE DE BAÑO CON ESPEJO PG0020</t>
        </is>
      </c>
      <c r="C1842" t="inlineStr">
        <is>
          <t>LOZA SANITARIA</t>
        </is>
      </c>
      <c r="D1842" s="22" t="n">
        <v>1</v>
      </c>
      <c r="E1842" s="19" t="n">
        <v>137659.5</v>
      </c>
      <c r="F1842" s="19" t="n">
        <v>12514.5</v>
      </c>
      <c r="G1842" s="20" t="n">
        <v>0.09090899999999999</v>
      </c>
      <c r="H1842" t="inlineStr">
        <is>
          <t>C</t>
        </is>
      </c>
      <c r="I1842" t="inlineStr">
        <is>
          <t>Bajo</t>
        </is>
      </c>
      <c r="J1842" s="17" t="inlineStr">
        <is>
          <t>C-Bajo</t>
        </is>
      </c>
      <c r="K1842" t="inlineStr">
        <is>
          <t>LIQUIDAR — ocupan espacio y capital</t>
        </is>
      </c>
    </row>
    <row r="1843">
      <c r="A1843" t="inlineStr">
        <is>
          <t>351100300991851</t>
        </is>
      </c>
      <c r="B1843" t="inlineStr">
        <is>
          <t>NOVA FELPA ANTIGOTEO 3/4 X 9EXTRA GRUESA RC-40934</t>
        </is>
      </c>
      <c r="C1843" t="inlineStr">
        <is>
          <t>PINTURAS Y SELLADORES</t>
        </is>
      </c>
      <c r="D1843" s="22" t="n">
        <v>78</v>
      </c>
      <c r="E1843" s="19" t="n">
        <v>137540.6</v>
      </c>
      <c r="F1843" s="19" t="n">
        <v>38817.35</v>
      </c>
      <c r="G1843" s="20" t="n">
        <v>0.282225</v>
      </c>
      <c r="H1843" t="inlineStr">
        <is>
          <t>C</t>
        </is>
      </c>
      <c r="I1843" t="inlineStr">
        <is>
          <t>Bajo</t>
        </is>
      </c>
      <c r="J1843" s="17" t="inlineStr">
        <is>
          <t>C-Bajo</t>
        </is>
      </c>
      <c r="K1843" t="inlineStr">
        <is>
          <t>LIQUIDAR — ocupan espacio y capital</t>
        </is>
      </c>
    </row>
    <row r="1844">
      <c r="A1844" t="inlineStr">
        <is>
          <t>351100300992835</t>
        </is>
      </c>
      <c r="B1844" t="inlineStr">
        <is>
          <t>DESAGUE PARA BAÑO GRIS PLOMO TIPO POP UP 4 PULG CUADRADO ACERO INOX HTK-RJ-B/M</t>
        </is>
      </c>
      <c r="C1844" t="inlineStr">
        <is>
          <t>IMPORTACION GRIFERIA</t>
        </is>
      </c>
      <c r="D1844" s="22" t="n">
        <v>24</v>
      </c>
      <c r="E1844" s="19" t="n">
        <v>137535.4</v>
      </c>
      <c r="F1844" s="19" t="n">
        <v>100857.86</v>
      </c>
      <c r="G1844" s="20" t="n">
        <v>0.7333230000000001</v>
      </c>
      <c r="H1844" t="inlineStr">
        <is>
          <t>C</t>
        </is>
      </c>
      <c r="I1844" t="inlineStr">
        <is>
          <t>Alto</t>
        </is>
      </c>
      <c r="J1844" s="17" t="inlineStr">
        <is>
          <t>C-Alto</t>
        </is>
      </c>
      <c r="K1844" t="inlineStr">
        <is>
          <t>PREMIUM — dejar quietos, son rentables aunque vendan poco</t>
        </is>
      </c>
    </row>
    <row r="1845">
      <c r="A1845" t="inlineStr">
        <is>
          <t>500992876</t>
        </is>
      </c>
      <c r="B1845" t="inlineStr">
        <is>
          <t>FREGADERO ACERO INOX 80X49 CM LS-8049SHBE + CACHERA DIAMANTE GRIS</t>
        </is>
      </c>
      <c r="C1845" t="inlineStr">
        <is>
          <t>IMPORTACION FREGADEROS</t>
        </is>
      </c>
      <c r="D1845" s="22" t="n">
        <v>2</v>
      </c>
      <c r="E1845" s="19" t="n">
        <v>137168.14</v>
      </c>
      <c r="F1845" s="19" t="n">
        <v>70778.14</v>
      </c>
      <c r="G1845" s="20" t="n">
        <v>0.515995</v>
      </c>
      <c r="H1845" t="inlineStr">
        <is>
          <t>C</t>
        </is>
      </c>
      <c r="I1845" t="inlineStr">
        <is>
          <t>Alto</t>
        </is>
      </c>
      <c r="J1845" s="17" t="inlineStr">
        <is>
          <t>C-Alto</t>
        </is>
      </c>
      <c r="K1845" t="inlineStr">
        <is>
          <t>PREMIUM — dejar quietos, son rentables aunque vendan poco</t>
        </is>
      </c>
    </row>
    <row r="1846">
      <c r="A1846" t="inlineStr">
        <is>
          <t>351100300991390</t>
        </is>
      </c>
      <c r="B1846" t="inlineStr">
        <is>
          <t>GRACIELA FREGADERO SUBMONTAR 1 TANQUE SATIN 75X45X23 FRE-600</t>
        </is>
      </c>
      <c r="C1846" t="inlineStr">
        <is>
          <t>SIN CATEGORIA</t>
        </is>
      </c>
      <c r="D1846" s="22" t="n">
        <v>2</v>
      </c>
      <c r="E1846" s="19" t="n">
        <v>137102.1</v>
      </c>
      <c r="F1846" s="19" t="n">
        <v>24028.2</v>
      </c>
      <c r="G1846" s="20" t="n">
        <v>0.175258</v>
      </c>
      <c r="H1846" t="inlineStr">
        <is>
          <t>C</t>
        </is>
      </c>
      <c r="I1846" t="inlineStr">
        <is>
          <t>Bajo</t>
        </is>
      </c>
      <c r="J1846" s="17" t="inlineStr">
        <is>
          <t>C-Bajo</t>
        </is>
      </c>
      <c r="K1846" t="inlineStr">
        <is>
          <t>LIQUIDAR — ocupan espacio y capital</t>
        </is>
      </c>
    </row>
    <row r="1847">
      <c r="A1847" t="inlineStr">
        <is>
          <t>351100300991708</t>
        </is>
      </c>
      <c r="B1847" t="inlineStr">
        <is>
          <t>PARRILLA BBQ PORTATIL PLEGABLE 17 PULG KMCC014B DK</t>
        </is>
      </c>
      <c r="C1847" t="inlineStr">
        <is>
          <t>SIN CATEGORIA</t>
        </is>
      </c>
      <c r="D1847" s="22" t="n">
        <v>10</v>
      </c>
      <c r="E1847" s="19" t="n">
        <v>136987.22</v>
      </c>
      <c r="F1847" s="19" t="n">
        <v>49845.22</v>
      </c>
      <c r="G1847" s="20" t="n">
        <v>0.363868</v>
      </c>
      <c r="H1847" t="inlineStr">
        <is>
          <t>C</t>
        </is>
      </c>
      <c r="I1847" t="inlineStr">
        <is>
          <t>Medio</t>
        </is>
      </c>
      <c r="J1847" s="17" t="inlineStr">
        <is>
          <t>C-Medio</t>
        </is>
      </c>
      <c r="K1847" t="inlineStr">
        <is>
          <t>CANDIDATO A DESCONTINUAR</t>
        </is>
      </c>
    </row>
    <row r="1848">
      <c r="A1848" t="inlineStr">
        <is>
          <t>300992893</t>
        </is>
      </c>
      <c r="B1848" t="inlineStr">
        <is>
          <t>ALTIVA TOMA DOBLE USB-C 9011-W BLANCO  EAGLE</t>
        </is>
      </c>
      <c r="C1848" t="inlineStr">
        <is>
          <t>ACCESORIOS ELECTRICOS Y CABLES</t>
        </is>
      </c>
      <c r="D1848" s="22" t="n">
        <v>12</v>
      </c>
      <c r="E1848" s="19" t="n">
        <v>136467.34</v>
      </c>
      <c r="F1848" s="19" t="n">
        <v>48484.48</v>
      </c>
      <c r="G1848" s="20" t="n">
        <v>0.355283</v>
      </c>
      <c r="H1848" t="inlineStr">
        <is>
          <t>C</t>
        </is>
      </c>
      <c r="I1848" t="inlineStr">
        <is>
          <t>Medio</t>
        </is>
      </c>
      <c r="J1848" s="17" t="inlineStr">
        <is>
          <t>C-Medio</t>
        </is>
      </c>
      <c r="K1848" t="inlineStr">
        <is>
          <t>CANDIDATO A DESCONTINUAR</t>
        </is>
      </c>
    </row>
    <row r="1849">
      <c r="A1849" t="inlineStr">
        <is>
          <t>7920</t>
        </is>
      </c>
      <c r="B1849" t="inlineStr">
        <is>
          <t>BROCA CONCRETO 1/4 IRWIN</t>
        </is>
      </c>
      <c r="C1849" t="inlineStr">
        <is>
          <t>FERRETERIA GENERAL</t>
        </is>
      </c>
      <c r="D1849" s="22" t="n">
        <v>171</v>
      </c>
      <c r="E1849" s="19" t="n">
        <v>136414.92</v>
      </c>
      <c r="F1849" s="19" t="n">
        <v>67861.02</v>
      </c>
      <c r="G1849" s="20" t="n">
        <v>0.49746</v>
      </c>
      <c r="H1849" t="inlineStr">
        <is>
          <t>C</t>
        </is>
      </c>
      <c r="I1849" t="inlineStr">
        <is>
          <t>Alto</t>
        </is>
      </c>
      <c r="J1849" s="17" t="inlineStr">
        <is>
          <t>C-Alto</t>
        </is>
      </c>
      <c r="K1849" t="inlineStr">
        <is>
          <t>PREMIUM — dejar quietos, son rentables aunque vendan poco</t>
        </is>
      </c>
    </row>
    <row r="1850">
      <c r="A1850" t="inlineStr">
        <is>
          <t>40992888</t>
        </is>
      </c>
      <c r="B1850" t="inlineStr">
        <is>
          <t>ALTIVA APAGADOR SENCILO 9000-W BLANCO EAGLE</t>
        </is>
      </c>
      <c r="C1850" t="inlineStr">
        <is>
          <t>ACCESORIOS ELECTRICOS Y CABLES</t>
        </is>
      </c>
      <c r="D1850" s="22" t="n">
        <v>64</v>
      </c>
      <c r="E1850" s="19" t="n">
        <v>136326.19</v>
      </c>
      <c r="F1850" s="19" t="n">
        <v>54693.74</v>
      </c>
      <c r="G1850" s="20" t="n">
        <v>0.401198</v>
      </c>
      <c r="H1850" t="inlineStr">
        <is>
          <t>C</t>
        </is>
      </c>
      <c r="I1850" t="inlineStr">
        <is>
          <t>Medio</t>
        </is>
      </c>
      <c r="J1850" s="17" t="inlineStr">
        <is>
          <t>C-Medio</t>
        </is>
      </c>
      <c r="K1850" t="inlineStr">
        <is>
          <t>CANDIDATO A DESCONTINUAR</t>
        </is>
      </c>
    </row>
    <row r="1851">
      <c r="A1851" t="inlineStr">
        <is>
          <t>169</t>
        </is>
      </c>
      <c r="B1851" t="inlineStr">
        <is>
          <t>CAJA CONCRETO VARILLA COPPERWELL 25X25</t>
        </is>
      </c>
      <c r="C1851" t="inlineStr">
        <is>
          <t>BLOQUES, VARILLAS, MALLAS</t>
        </is>
      </c>
      <c r="D1851" s="22" t="n">
        <v>31</v>
      </c>
      <c r="E1851" s="19" t="n">
        <v>136285.03</v>
      </c>
      <c r="F1851" s="19" t="n">
        <v>53984.68</v>
      </c>
      <c r="G1851" s="20" t="n">
        <v>0.396116</v>
      </c>
      <c r="H1851" t="inlineStr">
        <is>
          <t>C</t>
        </is>
      </c>
      <c r="I1851" t="inlineStr">
        <is>
          <t>Medio</t>
        </is>
      </c>
      <c r="J1851" s="17" t="inlineStr">
        <is>
          <t>C-Medio</t>
        </is>
      </c>
      <c r="K1851" t="inlineStr">
        <is>
          <t>CANDIDATO A DESCONTINUAR</t>
        </is>
      </c>
    </row>
    <row r="1852">
      <c r="A1852" t="inlineStr">
        <is>
          <t>21011</t>
        </is>
      </c>
      <c r="B1852" t="inlineStr">
        <is>
          <t>TOTAL ROUTER 1600W 1/4 - 1/2 UTR111216</t>
        </is>
      </c>
      <c r="C1852" t="inlineStr">
        <is>
          <t>HERRAMIENTA ELECTRICA</t>
        </is>
      </c>
      <c r="D1852" s="22" t="n">
        <v>2</v>
      </c>
      <c r="E1852" s="19" t="n">
        <v>136159.04</v>
      </c>
      <c r="F1852" s="19" t="n">
        <v>28947.2</v>
      </c>
      <c r="G1852" s="20" t="n">
        <v>0.212598</v>
      </c>
      <c r="H1852" t="inlineStr">
        <is>
          <t>C</t>
        </is>
      </c>
      <c r="I1852" t="inlineStr">
        <is>
          <t>Bajo</t>
        </is>
      </c>
      <c r="J1852" s="17" t="inlineStr">
        <is>
          <t>C-Bajo</t>
        </is>
      </c>
      <c r="K1852" t="inlineStr">
        <is>
          <t>LIQUIDAR — ocupan espacio y capital</t>
        </is>
      </c>
    </row>
    <row r="1853">
      <c r="A1853" t="inlineStr">
        <is>
          <t>351100300992202</t>
        </is>
      </c>
      <c r="B1853" t="inlineStr">
        <is>
          <t>LAVATORIO TIPO BOWL MARMOL BLANCO  FF-127HG  41CM X 41CM X 14CM</t>
        </is>
      </c>
      <c r="C1853" t="inlineStr">
        <is>
          <t>IMPORTACION LOZA</t>
        </is>
      </c>
      <c r="D1853" s="22" t="n">
        <v>4</v>
      </c>
      <c r="E1853" s="19" t="n">
        <v>135977.88</v>
      </c>
      <c r="F1853" s="19" t="n">
        <v>48367.46</v>
      </c>
      <c r="G1853" s="20" t="n">
        <v>0.355701</v>
      </c>
      <c r="H1853" t="inlineStr">
        <is>
          <t>C</t>
        </is>
      </c>
      <c r="I1853" t="inlineStr">
        <is>
          <t>Medio</t>
        </is>
      </c>
      <c r="J1853" s="17" t="inlineStr">
        <is>
          <t>C-Medio</t>
        </is>
      </c>
      <c r="K1853" t="inlineStr">
        <is>
          <t>CANDIDATO A DESCONTINUAR</t>
        </is>
      </c>
    </row>
    <row r="1854">
      <c r="A1854" t="inlineStr">
        <is>
          <t>351100300992167</t>
        </is>
      </c>
      <c r="B1854" t="inlineStr">
        <is>
          <t xml:space="preserve">AQF-88M CACHERA FREGADERO CUELLO FLEXIBLE PALANCA NEGRA </t>
        </is>
      </c>
      <c r="C1854" t="inlineStr">
        <is>
          <t>GRIFERIA - ACC. BAÑO Y COCINA</t>
        </is>
      </c>
      <c r="D1854" s="22" t="n">
        <v>9</v>
      </c>
      <c r="E1854" s="19" t="n">
        <v>135773.39</v>
      </c>
      <c r="F1854" s="19" t="n">
        <v>45257.8</v>
      </c>
      <c r="G1854" s="20" t="n">
        <v>0.333333</v>
      </c>
      <c r="H1854" t="inlineStr">
        <is>
          <t>C</t>
        </is>
      </c>
      <c r="I1854" t="inlineStr">
        <is>
          <t>Medio</t>
        </is>
      </c>
      <c r="J1854" s="17" t="inlineStr">
        <is>
          <t>C-Medio</t>
        </is>
      </c>
      <c r="K1854" t="inlineStr">
        <is>
          <t>CANDIDATO A DESCONTINUAR</t>
        </is>
      </c>
    </row>
    <row r="1855">
      <c r="A1855" t="inlineStr">
        <is>
          <t>351100300991876</t>
        </is>
      </c>
      <c r="B1855" t="inlineStr">
        <is>
          <t>ACCESORIO RODAPIE PVC ESQUINERO EXTERNO ZP-02 MADERA INTERMEDIA</t>
        </is>
      </c>
      <c r="C1855" t="inlineStr">
        <is>
          <t>RODAPIE Y ACCESORIOS</t>
        </is>
      </c>
      <c r="D1855" s="22" t="n">
        <v>252</v>
      </c>
      <c r="E1855" s="19" t="n">
        <v>135638.1</v>
      </c>
      <c r="F1855" s="19" t="n">
        <v>68858.10000000001</v>
      </c>
      <c r="G1855" s="20" t="n">
        <v>0.50766</v>
      </c>
      <c r="H1855" t="inlineStr">
        <is>
          <t>C</t>
        </is>
      </c>
      <c r="I1855" t="inlineStr">
        <is>
          <t>Alto</t>
        </is>
      </c>
      <c r="J1855" s="17" t="inlineStr">
        <is>
          <t>C-Alto</t>
        </is>
      </c>
      <c r="K1855" t="inlineStr">
        <is>
          <t>PREMIUM — dejar quietos, son rentables aunque vendan poco</t>
        </is>
      </c>
    </row>
    <row r="1856">
      <c r="A1856" t="inlineStr">
        <is>
          <t>500992841</t>
        </is>
      </c>
      <c r="B1856" t="inlineStr">
        <is>
          <t>LLAVE LAVATORIO NEGRA METAICA HTK-M-2B</t>
        </is>
      </c>
      <c r="C1856" t="inlineStr">
        <is>
          <t>IMPORTACION GRIFERIA</t>
        </is>
      </c>
      <c r="D1856" s="22" t="n">
        <v>11</v>
      </c>
      <c r="E1856" s="19" t="n">
        <v>135539.82</v>
      </c>
      <c r="F1856" s="19" t="n">
        <v>95340.71000000001</v>
      </c>
      <c r="G1856" s="20" t="n">
        <v>0.703415</v>
      </c>
      <c r="H1856" t="inlineStr">
        <is>
          <t>C</t>
        </is>
      </c>
      <c r="I1856" t="inlineStr">
        <is>
          <t>Alto</t>
        </is>
      </c>
      <c r="J1856" s="17" t="inlineStr">
        <is>
          <t>C-Alto</t>
        </is>
      </c>
      <c r="K1856" t="inlineStr">
        <is>
          <t>PREMIUM — dejar quietos, son rentables aunque vendan poco</t>
        </is>
      </c>
    </row>
    <row r="1857">
      <c r="A1857" t="inlineStr">
        <is>
          <t>PINT-AN-0005</t>
        </is>
      </c>
      <c r="B1857" t="inlineStr">
        <is>
          <t>DUREX BASE AGUA ROJO ANTICORROSIVO 1/4 DE738-5</t>
        </is>
      </c>
      <c r="C1857" t="inlineStr">
        <is>
          <t>ANTICORROSIVOS Y BASE ACEITE</t>
        </is>
      </c>
      <c r="D1857" s="22" t="n">
        <v>21</v>
      </c>
      <c r="E1857" s="19" t="n">
        <v>135362.28</v>
      </c>
      <c r="F1857" s="19" t="n">
        <v>40635.03</v>
      </c>
      <c r="G1857" s="20" t="n">
        <v>0.300195</v>
      </c>
      <c r="H1857" t="inlineStr">
        <is>
          <t>C</t>
        </is>
      </c>
      <c r="I1857" t="inlineStr">
        <is>
          <t>Medio</t>
        </is>
      </c>
      <c r="J1857" s="17" t="inlineStr">
        <is>
          <t>C-Medio</t>
        </is>
      </c>
      <c r="K1857" t="inlineStr">
        <is>
          <t>CANDIDATO A DESCONTINUAR</t>
        </is>
      </c>
    </row>
    <row r="1858">
      <c r="A1858" t="inlineStr">
        <is>
          <t>PINT-IM-0027</t>
        </is>
      </c>
      <c r="B1858" t="inlineStr">
        <is>
          <t>LANCO SEAL COAT ACCENT SATIN CUBETA SC3497-2</t>
        </is>
      </c>
      <c r="C1858" t="inlineStr">
        <is>
          <t>IMPERMEABILIZANTES</t>
        </is>
      </c>
      <c r="D1858" s="22" t="n">
        <v>2</v>
      </c>
      <c r="E1858" s="19" t="n">
        <v>135309.73</v>
      </c>
      <c r="F1858" s="19" t="n">
        <v>81365.73</v>
      </c>
      <c r="G1858" s="20" t="n">
        <v>0.601329</v>
      </c>
      <c r="H1858" t="inlineStr">
        <is>
          <t>C</t>
        </is>
      </c>
      <c r="I1858" t="inlineStr">
        <is>
          <t>Alto</t>
        </is>
      </c>
      <c r="J1858" s="17" t="inlineStr">
        <is>
          <t>C-Alto</t>
        </is>
      </c>
      <c r="K1858" t="inlineStr">
        <is>
          <t>PREMIUM — dejar quietos, son rentables aunque vendan poco</t>
        </is>
      </c>
    </row>
    <row r="1859">
      <c r="A1859" t="inlineStr">
        <is>
          <t>7358</t>
        </is>
      </c>
      <c r="B1859" t="inlineStr">
        <is>
          <t>CINTA METRICA 10MTS X 1 HARDEX KNIGHT</t>
        </is>
      </c>
      <c r="C1859" t="inlineStr">
        <is>
          <t>FERRETERIA GENERAL</t>
        </is>
      </c>
      <c r="D1859" s="22" t="n">
        <v>28</v>
      </c>
      <c r="E1859" s="19" t="n">
        <v>135066.11</v>
      </c>
      <c r="F1859" s="19" t="n">
        <v>48961.61</v>
      </c>
      <c r="G1859" s="20" t="n">
        <v>0.362501</v>
      </c>
      <c r="H1859" t="inlineStr">
        <is>
          <t>C</t>
        </is>
      </c>
      <c r="I1859" t="inlineStr">
        <is>
          <t>Medio</t>
        </is>
      </c>
      <c r="J1859" s="17" t="inlineStr">
        <is>
          <t>C-Medio</t>
        </is>
      </c>
      <c r="K1859" t="inlineStr">
        <is>
          <t>CANDIDATO A DESCONTINUAR</t>
        </is>
      </c>
    </row>
    <row r="1860">
      <c r="A1860" t="inlineStr">
        <is>
          <t>351100300991881</t>
        </is>
      </c>
      <c r="B1860" t="inlineStr">
        <is>
          <t>ACCESORIO RODAPIE PVC TAPAS ZP-01 MADERA ROJIZA</t>
        </is>
      </c>
      <c r="C1860" t="inlineStr">
        <is>
          <t>RODAPIE Y ACCESORIOS</t>
        </is>
      </c>
      <c r="D1860" s="22" t="n">
        <v>145</v>
      </c>
      <c r="E1860" s="19" t="n">
        <v>134982</v>
      </c>
      <c r="F1860" s="19" t="n">
        <v>58132</v>
      </c>
      <c r="G1860" s="20" t="n">
        <v>0.430665</v>
      </c>
      <c r="H1860" t="inlineStr">
        <is>
          <t>C</t>
        </is>
      </c>
      <c r="I1860" t="inlineStr">
        <is>
          <t>Medio</t>
        </is>
      </c>
      <c r="J1860" s="17" t="inlineStr">
        <is>
          <t>C-Medio</t>
        </is>
      </c>
      <c r="K1860" t="inlineStr">
        <is>
          <t>CANDIDATO A DESCONTINUAR</t>
        </is>
      </c>
    </row>
    <row r="1861">
      <c r="A1861" t="inlineStr">
        <is>
          <t>71705</t>
        </is>
      </c>
      <c r="B1861" t="inlineStr">
        <is>
          <t>TOTAL MARTILLO 16 OZ FIBRA VIDRIO THCH61016</t>
        </is>
      </c>
      <c r="C1861" t="inlineStr">
        <is>
          <t>FERRETERIA GENERAL</t>
        </is>
      </c>
      <c r="D1861" s="22" t="n">
        <v>48</v>
      </c>
      <c r="E1861" s="19" t="n">
        <v>134928.49</v>
      </c>
      <c r="F1861" s="19" t="n">
        <v>40672.77</v>
      </c>
      <c r="G1861" s="20" t="n">
        <v>0.301439</v>
      </c>
      <c r="H1861" t="inlineStr">
        <is>
          <t>C</t>
        </is>
      </c>
      <c r="I1861" t="inlineStr">
        <is>
          <t>Medio</t>
        </is>
      </c>
      <c r="J1861" s="17" t="inlineStr">
        <is>
          <t>C-Medio</t>
        </is>
      </c>
      <c r="K1861" t="inlineStr">
        <is>
          <t>CANDIDATO A DESCONTINUAR</t>
        </is>
      </c>
    </row>
    <row r="1862">
      <c r="A1862" t="inlineStr">
        <is>
          <t>351100300991677</t>
        </is>
      </c>
      <c r="B1862" t="inlineStr">
        <is>
          <t>LAMINA PVC ONIX BROWN 1.22X2.44 3MM IMITACION PIEDRA NATURAL PM07</t>
        </is>
      </c>
      <c r="C1862" t="inlineStr">
        <is>
          <t>SIN CATEGORIA</t>
        </is>
      </c>
      <c r="D1862" s="22" t="n">
        <v>11</v>
      </c>
      <c r="E1862" s="19" t="n">
        <v>134329.57</v>
      </c>
      <c r="F1862" s="19" t="n">
        <v>27838.73</v>
      </c>
      <c r="G1862" s="20" t="n">
        <v>0.207242</v>
      </c>
      <c r="H1862" t="inlineStr">
        <is>
          <t>C</t>
        </is>
      </c>
      <c r="I1862" t="inlineStr">
        <is>
          <t>Bajo</t>
        </is>
      </c>
      <c r="J1862" s="17" t="inlineStr">
        <is>
          <t>C-Bajo</t>
        </is>
      </c>
      <c r="K1862" t="inlineStr">
        <is>
          <t>LIQUIDAR — ocupan espacio y capital</t>
        </is>
      </c>
    </row>
    <row r="1863">
      <c r="A1863" t="inlineStr">
        <is>
          <t>PINT-BT-0040</t>
        </is>
      </c>
      <c r="B1863" t="inlineStr">
        <is>
          <t>LANCO BARNIZ MARINO GALON VA972-4</t>
        </is>
      </c>
      <c r="C1863" t="inlineStr">
        <is>
          <t>BARNIZ Y TINTES</t>
        </is>
      </c>
      <c r="D1863" s="22" t="n">
        <v>6</v>
      </c>
      <c r="E1863" s="19" t="n">
        <v>134294.15</v>
      </c>
      <c r="F1863" s="19" t="n">
        <v>36530.9</v>
      </c>
      <c r="G1863" s="20" t="n">
        <v>0.272022</v>
      </c>
      <c r="H1863" t="inlineStr">
        <is>
          <t>C</t>
        </is>
      </c>
      <c r="I1863" t="inlineStr">
        <is>
          <t>Bajo</t>
        </is>
      </c>
      <c r="J1863" s="17" t="inlineStr">
        <is>
          <t>C-Bajo</t>
        </is>
      </c>
      <c r="K1863" t="inlineStr">
        <is>
          <t>LIQUIDAR — ocupan espacio y capital</t>
        </is>
      </c>
    </row>
    <row r="1864">
      <c r="A1864" t="inlineStr">
        <is>
          <t>351100300992305</t>
        </is>
      </c>
      <c r="B1864" t="inlineStr">
        <is>
          <t>HUNTER GUARDA POLVO BLANCO BURLETE DE PVC 90CM F-1500</t>
        </is>
      </c>
      <c r="C1864" t="inlineStr">
        <is>
          <t>IMPORTACION FERRETERIA GENERAL</t>
        </is>
      </c>
      <c r="D1864" s="22" t="n">
        <v>46</v>
      </c>
      <c r="E1864" s="19" t="n">
        <v>134190.27</v>
      </c>
      <c r="F1864" s="19" t="n">
        <v>84413.03</v>
      </c>
      <c r="G1864" s="20" t="n">
        <v>0.629055</v>
      </c>
      <c r="H1864" t="inlineStr">
        <is>
          <t>C</t>
        </is>
      </c>
      <c r="I1864" t="inlineStr">
        <is>
          <t>Alto</t>
        </is>
      </c>
      <c r="J1864" s="17" t="inlineStr">
        <is>
          <t>C-Alto</t>
        </is>
      </c>
      <c r="K1864" t="inlineStr">
        <is>
          <t>PREMIUM — dejar quietos, son rentables aunque vendan poco</t>
        </is>
      </c>
    </row>
    <row r="1865">
      <c r="A1865" t="inlineStr">
        <is>
          <t>1015</t>
        </is>
      </c>
      <c r="B1865" t="inlineStr">
        <is>
          <t>CABLE 10 VERDE</t>
        </is>
      </c>
      <c r="C1865" t="inlineStr">
        <is>
          <t>ACCESORIOS ELECTRICOS Y CABLES</t>
        </is>
      </c>
      <c r="D1865" s="22" t="n">
        <v>232</v>
      </c>
      <c r="E1865" s="19" t="n">
        <v>134094.5</v>
      </c>
      <c r="F1865" s="19" t="n">
        <v>32160.25</v>
      </c>
      <c r="G1865" s="20" t="n">
        <v>0.239833</v>
      </c>
      <c r="H1865" t="inlineStr">
        <is>
          <t>C</t>
        </is>
      </c>
      <c r="I1865" t="inlineStr">
        <is>
          <t>Bajo</t>
        </is>
      </c>
      <c r="J1865" s="17" t="inlineStr">
        <is>
          <t>C-Bajo</t>
        </is>
      </c>
      <c r="K1865" t="inlineStr">
        <is>
          <t>LIQUIDAR — ocupan espacio y capital</t>
        </is>
      </c>
    </row>
    <row r="1866">
      <c r="A1866" t="inlineStr">
        <is>
          <t>PINT-AN-0048</t>
        </is>
      </c>
      <c r="B1866" t="inlineStr">
        <is>
          <t>ESMALTE LANCO CAOBA RAPID DRY GALON RD3456-4</t>
        </is>
      </c>
      <c r="C1866" t="inlineStr">
        <is>
          <t>ANTICORROSIVOS Y BASE ACEITE</t>
        </is>
      </c>
      <c r="D1866" s="22" t="n">
        <v>6</v>
      </c>
      <c r="E1866" s="19" t="n">
        <v>133805.31</v>
      </c>
      <c r="F1866" s="19" t="n">
        <v>39261.81</v>
      </c>
      <c r="G1866" s="20" t="n">
        <v>0.293425</v>
      </c>
      <c r="H1866" t="inlineStr">
        <is>
          <t>C</t>
        </is>
      </c>
      <c r="I1866" t="inlineStr">
        <is>
          <t>Bajo</t>
        </is>
      </c>
      <c r="J1866" s="17" t="inlineStr">
        <is>
          <t>C-Bajo</t>
        </is>
      </c>
      <c r="K1866" t="inlineStr">
        <is>
          <t>LIQUIDAR — ocupan espacio y capital</t>
        </is>
      </c>
    </row>
    <row r="1867">
      <c r="A1867" t="inlineStr">
        <is>
          <t>72028</t>
        </is>
      </c>
      <c r="B1867" t="inlineStr">
        <is>
          <t>TORNILLO GYP TORLAk 3/4 PB X100</t>
        </is>
      </c>
      <c r="C1867" t="inlineStr">
        <is>
          <t>TORNILLERIA</t>
        </is>
      </c>
      <c r="D1867" s="22" t="n">
        <v>152</v>
      </c>
      <c r="E1867" s="19" t="n">
        <v>133743.99</v>
      </c>
      <c r="F1867" s="19" t="n">
        <v>91426.61</v>
      </c>
      <c r="G1867" s="20" t="n">
        <v>0.6835939999999999</v>
      </c>
      <c r="H1867" t="inlineStr">
        <is>
          <t>C</t>
        </is>
      </c>
      <c r="I1867" t="inlineStr">
        <is>
          <t>Alto</t>
        </is>
      </c>
      <c r="J1867" s="17" t="inlineStr">
        <is>
          <t>C-Alto</t>
        </is>
      </c>
      <c r="K1867" t="inlineStr">
        <is>
          <t>PREMIUM — dejar quietos, son rentables aunque vendan poco</t>
        </is>
      </c>
    </row>
    <row r="1868">
      <c r="A1868" t="inlineStr">
        <is>
          <t>351100300992704</t>
        </is>
      </c>
      <c r="B1868" t="inlineStr">
        <is>
          <t>DJ BRISA MUEBLE 60CM X 50CM INCLUYE LAVATORIO ESPEJO REPISA BRILLANTE AEREO LUX STONE Y001-NP2 60CM</t>
        </is>
      </c>
      <c r="C1868" t="inlineStr">
        <is>
          <t>IMPORTACION LOZA</t>
        </is>
      </c>
      <c r="D1868" s="22" t="n">
        <v>2</v>
      </c>
      <c r="E1868" s="19" t="n">
        <v>133705.47</v>
      </c>
      <c r="F1868" s="19" t="n">
        <v>66852.73</v>
      </c>
      <c r="G1868" s="20" t="n">
        <v>0.5</v>
      </c>
      <c r="H1868" t="inlineStr">
        <is>
          <t>C</t>
        </is>
      </c>
      <c r="I1868" t="inlineStr">
        <is>
          <t>Alto</t>
        </is>
      </c>
      <c r="J1868" s="17" t="inlineStr">
        <is>
          <t>C-Alto</t>
        </is>
      </c>
      <c r="K1868" t="inlineStr">
        <is>
          <t>PREMIUM — dejar quietos, son rentables aunque vendan poco</t>
        </is>
      </c>
    </row>
    <row r="1869">
      <c r="A1869" t="inlineStr">
        <is>
          <t>10140026</t>
        </is>
      </c>
      <c r="B1869" t="inlineStr">
        <is>
          <t>TUBO ESTRUCT. RECTANGULAR 2X4 1.80MM NEGRO</t>
        </is>
      </c>
      <c r="C1869" t="inlineStr">
        <is>
          <t>TUBERIA ESTRUCTURAL</t>
        </is>
      </c>
      <c r="D1869" s="22" t="n">
        <v>10</v>
      </c>
      <c r="E1869" s="19" t="n">
        <v>133643.97</v>
      </c>
      <c r="F1869" s="19" t="n">
        <v>23460.57</v>
      </c>
      <c r="G1869" s="20" t="n">
        <v>0.175545</v>
      </c>
      <c r="H1869" t="inlineStr">
        <is>
          <t>C</t>
        </is>
      </c>
      <c r="I1869" t="inlineStr">
        <is>
          <t>Bajo</t>
        </is>
      </c>
      <c r="J1869" s="17" t="inlineStr">
        <is>
          <t>C-Bajo</t>
        </is>
      </c>
      <c r="K1869" t="inlineStr">
        <is>
          <t>LIQUIDAR — ocupan espacio y capital</t>
        </is>
      </c>
    </row>
    <row r="1870">
      <c r="A1870" t="inlineStr">
        <is>
          <t>351100300991370</t>
        </is>
      </c>
      <c r="B1870" t="inlineStr">
        <is>
          <t>PROTECTO SELLADOR CONCRETO BLANCO 2015 CUBETA</t>
        </is>
      </c>
      <c r="C1870" t="inlineStr">
        <is>
          <t>SIN CATEGORIA</t>
        </is>
      </c>
      <c r="D1870" s="22" t="n">
        <v>4</v>
      </c>
      <c r="E1870" s="19" t="n">
        <v>133427.76</v>
      </c>
      <c r="F1870" s="19" t="n">
        <v>44475.92</v>
      </c>
      <c r="G1870" s="20" t="n">
        <v>0.333333</v>
      </c>
      <c r="H1870" t="inlineStr">
        <is>
          <t>C</t>
        </is>
      </c>
      <c r="I1870" t="inlineStr">
        <is>
          <t>Medio</t>
        </is>
      </c>
      <c r="J1870" s="17" t="inlineStr">
        <is>
          <t>C-Medio</t>
        </is>
      </c>
      <c r="K1870" t="inlineStr">
        <is>
          <t>CANDIDATO A DESCONTINUAR</t>
        </is>
      </c>
    </row>
    <row r="1871">
      <c r="A1871" t="inlineStr">
        <is>
          <t>PINT-AN-0022</t>
        </is>
      </c>
      <c r="B1871" t="inlineStr">
        <is>
          <t>LANCO ANTICORROSIVO IND GRIS 1/4 AC3438-5</t>
        </is>
      </c>
      <c r="C1871" t="inlineStr">
        <is>
          <t>ANTICORROSIVOS Y BASE ACEITE</t>
        </is>
      </c>
      <c r="D1871" s="22" t="n">
        <v>30</v>
      </c>
      <c r="E1871" s="19" t="n">
        <v>133423.08</v>
      </c>
      <c r="F1871" s="19" t="n">
        <v>40507.08</v>
      </c>
      <c r="G1871" s="20" t="n">
        <v>0.303599</v>
      </c>
      <c r="H1871" t="inlineStr">
        <is>
          <t>C</t>
        </is>
      </c>
      <c r="I1871" t="inlineStr">
        <is>
          <t>Medio</t>
        </is>
      </c>
      <c r="J1871" s="17" t="inlineStr">
        <is>
          <t>C-Medio</t>
        </is>
      </c>
      <c r="K1871" t="inlineStr">
        <is>
          <t>CANDIDATO A DESCONTINUAR</t>
        </is>
      </c>
    </row>
    <row r="1872">
      <c r="A1872" t="inlineStr">
        <is>
          <t>1118</t>
        </is>
      </c>
      <c r="B1872" t="inlineStr">
        <is>
          <t>UÑA LAVATORIO DOBLE PLATINA T8201-0001</t>
        </is>
      </c>
      <c r="C1872" t="inlineStr">
        <is>
          <t>FERRETERIA GENERAL</t>
        </is>
      </c>
      <c r="D1872" s="22" t="n">
        <v>101</v>
      </c>
      <c r="E1872" s="19" t="n">
        <v>133408.68</v>
      </c>
      <c r="F1872" s="19" t="n">
        <v>65624.61</v>
      </c>
      <c r="G1872" s="20" t="n">
        <v>0.491907</v>
      </c>
      <c r="H1872" t="inlineStr">
        <is>
          <t>C</t>
        </is>
      </c>
      <c r="I1872" t="inlineStr">
        <is>
          <t>Alto</t>
        </is>
      </c>
      <c r="J1872" s="17" t="inlineStr">
        <is>
          <t>C-Alto</t>
        </is>
      </c>
      <c r="K1872" t="inlineStr">
        <is>
          <t>PREMIUM — dejar quietos, son rentables aunque vendan poco</t>
        </is>
      </c>
    </row>
    <row r="1873">
      <c r="A1873" t="inlineStr">
        <is>
          <t>7490</t>
        </is>
      </c>
      <c r="B1873" t="inlineStr">
        <is>
          <t>CLAVO 1 CC</t>
        </is>
      </c>
      <c r="C1873" t="inlineStr">
        <is>
          <t>FERRETERIA GENERAL</t>
        </is>
      </c>
      <c r="D1873" s="22" t="n">
        <v>84.40000000000001</v>
      </c>
      <c r="E1873" s="19" t="n">
        <v>132750.78</v>
      </c>
      <c r="F1873" s="19" t="n">
        <v>71121.25</v>
      </c>
      <c r="G1873" s="20" t="n">
        <v>0.5357500000000001</v>
      </c>
      <c r="H1873" t="inlineStr">
        <is>
          <t>C</t>
        </is>
      </c>
      <c r="I1873" t="inlineStr">
        <is>
          <t>Alto</t>
        </is>
      </c>
      <c r="J1873" s="17" t="inlineStr">
        <is>
          <t>C-Alto</t>
        </is>
      </c>
      <c r="K1873" t="inlineStr">
        <is>
          <t>PREMIUM — dejar quietos, son rentables aunque vendan poco</t>
        </is>
      </c>
    </row>
    <row r="1874">
      <c r="A1874" t="inlineStr">
        <is>
          <t>14100039</t>
        </is>
      </c>
      <c r="B1874" t="inlineStr">
        <is>
          <t>PUERTA CONTEMPORANEA PINO 100 X 210 CM</t>
        </is>
      </c>
      <c r="C1874" t="inlineStr">
        <is>
          <t>SIN CATEGORIA</t>
        </is>
      </c>
      <c r="D1874" s="22" t="n">
        <v>3</v>
      </c>
      <c r="E1874" s="19" t="n">
        <v>132740.71</v>
      </c>
      <c r="F1874" s="19" t="n">
        <v>34904.71</v>
      </c>
      <c r="G1874" s="20" t="n">
        <v>0.262954</v>
      </c>
      <c r="H1874" t="inlineStr">
        <is>
          <t>C</t>
        </is>
      </c>
      <c r="I1874" t="inlineStr">
        <is>
          <t>Bajo</t>
        </is>
      </c>
      <c r="J1874" s="17" t="inlineStr">
        <is>
          <t>C-Bajo</t>
        </is>
      </c>
      <c r="K1874" t="inlineStr">
        <is>
          <t>LIQUIDAR — ocupan espacio y capital</t>
        </is>
      </c>
    </row>
    <row r="1875">
      <c r="A1875" t="inlineStr">
        <is>
          <t>178922</t>
        </is>
      </c>
      <c r="B1875" t="inlineStr">
        <is>
          <t>MASKING 1 AZUL</t>
        </is>
      </c>
      <c r="C1875" t="inlineStr">
        <is>
          <t>FERRETERIA GENERAL</t>
        </is>
      </c>
      <c r="D1875" s="22" t="n">
        <v>78</v>
      </c>
      <c r="E1875" s="19" t="n">
        <v>132652.4</v>
      </c>
      <c r="F1875" s="19" t="n">
        <v>66916.37</v>
      </c>
      <c r="G1875" s="20" t="n">
        <v>0.5044489999999999</v>
      </c>
      <c r="H1875" t="inlineStr">
        <is>
          <t>C</t>
        </is>
      </c>
      <c r="I1875" t="inlineStr">
        <is>
          <t>Alto</t>
        </is>
      </c>
      <c r="J1875" s="17" t="inlineStr">
        <is>
          <t>C-Alto</t>
        </is>
      </c>
      <c r="K1875" t="inlineStr">
        <is>
          <t>PREMIUM — dejar quietos, son rentables aunque vendan poco</t>
        </is>
      </c>
    </row>
    <row r="1876">
      <c r="A1876" t="inlineStr">
        <is>
          <t>351100300992791</t>
        </is>
      </c>
      <c r="B1876" t="inlineStr">
        <is>
          <t>EXTRACTOR COCINA ACERO INOX  75CM ACERO INOX CAME-75 45440</t>
        </is>
      </c>
      <c r="C1876" t="inlineStr">
        <is>
          <t>FERRETERIA GENERAL</t>
        </is>
      </c>
      <c r="D1876" s="22" t="n">
        <v>3</v>
      </c>
      <c r="E1876" s="19" t="n">
        <v>132610.62</v>
      </c>
      <c r="F1876" s="19" t="n">
        <v>45856.56</v>
      </c>
      <c r="G1876" s="20" t="n">
        <v>0.345799</v>
      </c>
      <c r="H1876" t="inlineStr">
        <is>
          <t>C</t>
        </is>
      </c>
      <c r="I1876" t="inlineStr">
        <is>
          <t>Medio</t>
        </is>
      </c>
      <c r="J1876" s="17" t="inlineStr">
        <is>
          <t>C-Medio</t>
        </is>
      </c>
      <c r="K1876" t="inlineStr">
        <is>
          <t>CANDIDATO A DESCONTINUAR</t>
        </is>
      </c>
    </row>
    <row r="1877">
      <c r="A1877" t="inlineStr">
        <is>
          <t>72005</t>
        </is>
      </c>
      <c r="B1877" t="inlineStr">
        <is>
          <t>TOTAL DISCO DIAMANTADO 4 1/2 SEGMENTADO  TAC21111512</t>
        </is>
      </c>
      <c r="C1877" t="inlineStr">
        <is>
          <t>FERRETERIA GENERAL</t>
        </is>
      </c>
      <c r="D1877" s="22" t="n">
        <v>38</v>
      </c>
      <c r="E1877" s="19" t="n">
        <v>132605.72</v>
      </c>
      <c r="F1877" s="19" t="n">
        <v>90094.84</v>
      </c>
      <c r="G1877" s="20" t="n">
        <v>0.679419</v>
      </c>
      <c r="H1877" t="inlineStr">
        <is>
          <t>C</t>
        </is>
      </c>
      <c r="I1877" t="inlineStr">
        <is>
          <t>Alto</t>
        </is>
      </c>
      <c r="J1877" s="17" t="inlineStr">
        <is>
          <t>C-Alto</t>
        </is>
      </c>
      <c r="K1877" t="inlineStr">
        <is>
          <t>PREMIUM — dejar quietos, son rentables aunque vendan poco</t>
        </is>
      </c>
    </row>
    <row r="1878">
      <c r="A1878" t="inlineStr">
        <is>
          <t>9716</t>
        </is>
      </c>
      <c r="B1878" t="inlineStr">
        <is>
          <t>TORNILLO TECHO 21/2 PB VERDE</t>
        </is>
      </c>
      <c r="C1878" t="inlineStr">
        <is>
          <t>TORNILLERIA</t>
        </is>
      </c>
      <c r="D1878" s="22" t="n">
        <v>2687</v>
      </c>
      <c r="E1878" s="19" t="n">
        <v>132415.38</v>
      </c>
      <c r="F1878" s="19" t="n">
        <v>81601.69</v>
      </c>
      <c r="G1878" s="20" t="n">
        <v>0.616255</v>
      </c>
      <c r="H1878" t="inlineStr">
        <is>
          <t>C</t>
        </is>
      </c>
      <c r="I1878" t="inlineStr">
        <is>
          <t>Alto</t>
        </is>
      </c>
      <c r="J1878" s="17" t="inlineStr">
        <is>
          <t>C-Alto</t>
        </is>
      </c>
      <c r="K1878" t="inlineStr">
        <is>
          <t>PREMIUM — dejar quietos, son rentables aunque vendan poco</t>
        </is>
      </c>
    </row>
    <row r="1879">
      <c r="A1879" t="inlineStr">
        <is>
          <t>1039</t>
        </is>
      </c>
      <c r="B1879" t="inlineStr">
        <is>
          <t>CABLE COAXIAL RG6</t>
        </is>
      </c>
      <c r="C1879" t="inlineStr">
        <is>
          <t>ACCESORIOS ELECTRICOS Y CABLES</t>
        </is>
      </c>
      <c r="D1879" s="22" t="n">
        <v>430</v>
      </c>
      <c r="E1879" s="19" t="n">
        <v>132316.07</v>
      </c>
      <c r="F1879" s="19" t="n">
        <v>56752.77</v>
      </c>
      <c r="G1879" s="20" t="n">
        <v>0.428918</v>
      </c>
      <c r="H1879" t="inlineStr">
        <is>
          <t>C</t>
        </is>
      </c>
      <c r="I1879" t="inlineStr">
        <is>
          <t>Medio</t>
        </is>
      </c>
      <c r="J1879" s="17" t="inlineStr">
        <is>
          <t>C-Medio</t>
        </is>
      </c>
      <c r="K1879" t="inlineStr">
        <is>
          <t>CANDIDATO A DESCONTINUAR</t>
        </is>
      </c>
    </row>
    <row r="1880">
      <c r="A1880" t="inlineStr">
        <is>
          <t>351100300990795</t>
        </is>
      </c>
      <c r="B1880" t="inlineStr">
        <is>
          <t>TOTAL SIERRA SABLE INALAMBRICA 20B TRSLI1151 SIN BATERIA</t>
        </is>
      </c>
      <c r="C1880" t="inlineStr">
        <is>
          <t>HERRAMIENTA ELECTRICA</t>
        </is>
      </c>
      <c r="D1880" s="22" t="n">
        <v>4</v>
      </c>
      <c r="E1880" s="19" t="n">
        <v>132153.14</v>
      </c>
      <c r="F1880" s="19" t="n">
        <v>40121.06</v>
      </c>
      <c r="G1880" s="20" t="n">
        <v>0.303595</v>
      </c>
      <c r="H1880" t="inlineStr">
        <is>
          <t>C</t>
        </is>
      </c>
      <c r="I1880" t="inlineStr">
        <is>
          <t>Medio</t>
        </is>
      </c>
      <c r="J1880" s="17" t="inlineStr">
        <is>
          <t>C-Medio</t>
        </is>
      </c>
      <c r="K1880" t="inlineStr">
        <is>
          <t>CANDIDATO A DESCONTINUAR</t>
        </is>
      </c>
    </row>
    <row r="1881">
      <c r="A1881" t="inlineStr">
        <is>
          <t>71360</t>
        </is>
      </c>
      <c r="B1881" t="inlineStr">
        <is>
          <t>CONECTOR BARRIL #8</t>
        </is>
      </c>
      <c r="C1881" t="inlineStr">
        <is>
          <t>ACCESORIOS ELECTRICOS Y CABLES</t>
        </is>
      </c>
      <c r="D1881" s="22" t="n">
        <v>181</v>
      </c>
      <c r="E1881" s="19" t="n">
        <v>131946.4</v>
      </c>
      <c r="F1881" s="19" t="n">
        <v>89504.07000000001</v>
      </c>
      <c r="G1881" s="20" t="n">
        <v>0.678337</v>
      </c>
      <c r="H1881" t="inlineStr">
        <is>
          <t>C</t>
        </is>
      </c>
      <c r="I1881" t="inlineStr">
        <is>
          <t>Alto</t>
        </is>
      </c>
      <c r="J1881" s="17" t="inlineStr">
        <is>
          <t>C-Alto</t>
        </is>
      </c>
      <c r="K1881" t="inlineStr">
        <is>
          <t>PREMIUM — dejar quietos, son rentables aunque vendan poco</t>
        </is>
      </c>
    </row>
    <row r="1882">
      <c r="A1882" t="inlineStr">
        <is>
          <t>20160002</t>
        </is>
      </c>
      <c r="B1882" t="inlineStr">
        <is>
          <t>PORCELANATO ARMANI BRONZE 60X120 CAJA 1.44M2 BRILLANTE</t>
        </is>
      </c>
      <c r="C1882" t="inlineStr">
        <is>
          <t>SIN CATEGORIA</t>
        </is>
      </c>
      <c r="D1882" s="22" t="n">
        <v>12</v>
      </c>
      <c r="E1882" s="19" t="n">
        <v>131681.42</v>
      </c>
      <c r="F1882" s="19" t="n">
        <v>29134.1</v>
      </c>
      <c r="G1882" s="20" t="n">
        <v>0.221247</v>
      </c>
      <c r="H1882" t="inlineStr">
        <is>
          <t>C</t>
        </is>
      </c>
      <c r="I1882" t="inlineStr">
        <is>
          <t>Bajo</t>
        </is>
      </c>
      <c r="J1882" s="17" t="inlineStr">
        <is>
          <t>C-Bajo</t>
        </is>
      </c>
      <c r="K1882" t="inlineStr">
        <is>
          <t>LIQUIDAR — ocupan espacio y capital</t>
        </is>
      </c>
    </row>
    <row r="1883">
      <c r="A1883" t="inlineStr">
        <is>
          <t>351100300992218</t>
        </is>
      </c>
      <c r="B1883" t="inlineStr">
        <is>
          <t>DESAGUE LAVATORIO CON SIFON CON REGISTRO PLASTICO AQP-015</t>
        </is>
      </c>
      <c r="C1883" t="inlineStr">
        <is>
          <t>IMPORTACION GRIFERIA</t>
        </is>
      </c>
      <c r="D1883" s="22" t="n">
        <v>84</v>
      </c>
      <c r="E1883" s="19" t="n">
        <v>131513.48</v>
      </c>
      <c r="F1883" s="19" t="n">
        <v>61351.89</v>
      </c>
      <c r="G1883" s="20" t="n">
        <v>0.466506</v>
      </c>
      <c r="H1883" t="inlineStr">
        <is>
          <t>C</t>
        </is>
      </c>
      <c r="I1883" t="inlineStr">
        <is>
          <t>Alto</t>
        </is>
      </c>
      <c r="J1883" s="17" t="inlineStr">
        <is>
          <t>C-Alto</t>
        </is>
      </c>
      <c r="K1883" t="inlineStr">
        <is>
          <t>PREMIUM — dejar quietos, son rentables aunque vendan poco</t>
        </is>
      </c>
    </row>
    <row r="1884">
      <c r="A1884" t="inlineStr">
        <is>
          <t>30241</t>
        </is>
      </c>
      <c r="B1884" t="inlineStr">
        <is>
          <t>CH CENTRO DE CARGA 2 POLOS EMPOTRAR 2L 125SP</t>
        </is>
      </c>
      <c r="C1884" t="inlineStr">
        <is>
          <t>ACCESORIOS ELECTRICOS Y CABLES</t>
        </is>
      </c>
      <c r="D1884" s="22" t="n">
        <v>4</v>
      </c>
      <c r="E1884" s="19" t="n">
        <v>131471.28</v>
      </c>
      <c r="F1884" s="19" t="n">
        <v>28939.74</v>
      </c>
      <c r="G1884" s="20" t="n">
        <v>0.220122</v>
      </c>
      <c r="H1884" t="inlineStr">
        <is>
          <t>C</t>
        </is>
      </c>
      <c r="I1884" t="inlineStr">
        <is>
          <t>Bajo</t>
        </is>
      </c>
      <c r="J1884" s="17" t="inlineStr">
        <is>
          <t>C-Bajo</t>
        </is>
      </c>
      <c r="K1884" t="inlineStr">
        <is>
          <t>LIQUIDAR — ocupan espacio y capital</t>
        </is>
      </c>
    </row>
    <row r="1885">
      <c r="A1885" t="inlineStr">
        <is>
          <t>11117</t>
        </is>
      </c>
      <c r="B1885" t="inlineStr">
        <is>
          <t>LLAVE CHORRO TRUPER 1/2 FOSET 49082</t>
        </is>
      </c>
      <c r="C1885" t="inlineStr">
        <is>
          <t>GRIFERIA - ACC. BAÑO Y COCINA</t>
        </is>
      </c>
      <c r="D1885" s="22" t="n">
        <v>53</v>
      </c>
      <c r="E1885" s="19" t="n">
        <v>131347.83</v>
      </c>
      <c r="F1885" s="19" t="n">
        <v>61531.95</v>
      </c>
      <c r="G1885" s="20" t="n">
        <v>0.468466</v>
      </c>
      <c r="H1885" t="inlineStr">
        <is>
          <t>C</t>
        </is>
      </c>
      <c r="I1885" t="inlineStr">
        <is>
          <t>Alto</t>
        </is>
      </c>
      <c r="J1885" s="17" t="inlineStr">
        <is>
          <t>C-Alto</t>
        </is>
      </c>
      <c r="K1885" t="inlineStr">
        <is>
          <t>PREMIUM — dejar quietos, son rentables aunque vendan poco</t>
        </is>
      </c>
    </row>
    <row r="1886">
      <c r="A1886" t="inlineStr">
        <is>
          <t>784</t>
        </is>
      </c>
      <c r="B1886" t="inlineStr">
        <is>
          <t>BROCA CONCRETO 3/8 IRWIN</t>
        </is>
      </c>
      <c r="C1886" t="inlineStr">
        <is>
          <t>FERRETERIA GENERAL</t>
        </is>
      </c>
      <c r="D1886" s="22" t="n">
        <v>109</v>
      </c>
      <c r="E1886" s="19" t="n">
        <v>131243.52</v>
      </c>
      <c r="F1886" s="19" t="n">
        <v>55972.02</v>
      </c>
      <c r="G1886" s="20" t="n">
        <v>0.426475</v>
      </c>
      <c r="H1886" t="inlineStr">
        <is>
          <t>C</t>
        </is>
      </c>
      <c r="I1886" t="inlineStr">
        <is>
          <t>Medio</t>
        </is>
      </c>
      <c r="J1886" s="17" t="inlineStr">
        <is>
          <t>C-Medio</t>
        </is>
      </c>
      <c r="K1886" t="inlineStr">
        <is>
          <t>CANDIDATO A DESCONTINUAR</t>
        </is>
      </c>
    </row>
    <row r="1887">
      <c r="A1887" t="inlineStr">
        <is>
          <t>PINT-IM-0014</t>
        </is>
      </c>
      <c r="B1887" t="inlineStr">
        <is>
          <t>LANCO SEAL COAT DEEP MATE GALON SC447-4</t>
        </is>
      </c>
      <c r="C1887" t="inlineStr">
        <is>
          <t>IMPERMEABILIZANTES</t>
        </is>
      </c>
      <c r="D1887" s="22" t="n">
        <v>9</v>
      </c>
      <c r="E1887" s="19" t="n">
        <v>131017.7</v>
      </c>
      <c r="F1887" s="19" t="n">
        <v>62556.5</v>
      </c>
      <c r="G1887" s="20" t="n">
        <v>0.477466</v>
      </c>
      <c r="H1887" t="inlineStr">
        <is>
          <t>C</t>
        </is>
      </c>
      <c r="I1887" t="inlineStr">
        <is>
          <t>Alto</t>
        </is>
      </c>
      <c r="J1887" s="17" t="inlineStr">
        <is>
          <t>C-Alto</t>
        </is>
      </c>
      <c r="K1887" t="inlineStr">
        <is>
          <t>PREMIUM — dejar quietos, son rentables aunque vendan poco</t>
        </is>
      </c>
    </row>
    <row r="1888">
      <c r="A1888" t="inlineStr">
        <is>
          <t>73543</t>
        </is>
      </c>
      <c r="B1888" t="inlineStr">
        <is>
          <t>TOTAL DISCO SIERRA 41/2 40 DIENTES TAC231255</t>
        </is>
      </c>
      <c r="C1888" t="inlineStr">
        <is>
          <t>FERRETERIA GENERAL</t>
        </is>
      </c>
      <c r="D1888" s="22" t="n">
        <v>45</v>
      </c>
      <c r="E1888" s="19" t="n">
        <v>130861.06</v>
      </c>
      <c r="F1888" s="19" t="n">
        <v>53807.82</v>
      </c>
      <c r="G1888" s="20" t="n">
        <v>0.411183</v>
      </c>
      <c r="H1888" t="inlineStr">
        <is>
          <t>C</t>
        </is>
      </c>
      <c r="I1888" t="inlineStr">
        <is>
          <t>Medio</t>
        </is>
      </c>
      <c r="J1888" s="17" t="inlineStr">
        <is>
          <t>C-Medio</t>
        </is>
      </c>
      <c r="K1888" t="inlineStr">
        <is>
          <t>CANDIDATO A DESCONTINUAR</t>
        </is>
      </c>
    </row>
    <row r="1889">
      <c r="A1889" t="inlineStr">
        <is>
          <t>351100300991930</t>
        </is>
      </c>
      <c r="B1889" t="inlineStr">
        <is>
          <t>LAVATORIO TIPO BOWL RI 124 VERDE / BLANCO</t>
        </is>
      </c>
      <c r="C1889" t="inlineStr">
        <is>
          <t>LOZA SANITARIA</t>
        </is>
      </c>
      <c r="D1889" s="22" t="n">
        <v>3</v>
      </c>
      <c r="E1889" s="19" t="n">
        <v>130464.6</v>
      </c>
      <c r="F1889" s="19" t="n">
        <v>37275.6</v>
      </c>
      <c r="G1889" s="20" t="n">
        <v>0.285714</v>
      </c>
      <c r="H1889" t="inlineStr">
        <is>
          <t>C</t>
        </is>
      </c>
      <c r="I1889" t="inlineStr">
        <is>
          <t>Bajo</t>
        </is>
      </c>
      <c r="J1889" s="17" t="inlineStr">
        <is>
          <t>C-Bajo</t>
        </is>
      </c>
      <c r="K1889" t="inlineStr">
        <is>
          <t>LIQUIDAR — ocupan espacio y capital</t>
        </is>
      </c>
    </row>
    <row r="1890">
      <c r="A1890" t="inlineStr">
        <is>
          <t>351100300991925</t>
        </is>
      </c>
      <c r="B1890" t="inlineStr">
        <is>
          <t>METALES CACHERA BOWL INOXIDABLE CROMADA MET-631 MET-445</t>
        </is>
      </c>
      <c r="C1890" t="inlineStr">
        <is>
          <t>SIN CATEGORIA</t>
        </is>
      </c>
      <c r="D1890" s="22" t="n">
        <v>6</v>
      </c>
      <c r="E1890" s="19" t="n">
        <v>130463.44</v>
      </c>
      <c r="F1890" s="19" t="n">
        <v>35856.16</v>
      </c>
      <c r="G1890" s="20" t="n">
        <v>0.274837</v>
      </c>
      <c r="H1890" t="inlineStr">
        <is>
          <t>C</t>
        </is>
      </c>
      <c r="I1890" t="inlineStr">
        <is>
          <t>Bajo</t>
        </is>
      </c>
      <c r="J1890" s="17" t="inlineStr">
        <is>
          <t>C-Bajo</t>
        </is>
      </c>
      <c r="K1890" t="inlineStr">
        <is>
          <t>LIQUIDAR — ocupan espacio y capital</t>
        </is>
      </c>
    </row>
    <row r="1891">
      <c r="A1891" t="inlineStr">
        <is>
          <t>10165</t>
        </is>
      </c>
      <c r="B1891" t="inlineStr">
        <is>
          <t>CACHERA FREGADERO MANIJA CRUZ CLASSIC 036CSCC PRICE PFISTER</t>
        </is>
      </c>
      <c r="C1891" t="inlineStr">
        <is>
          <t>GRIFERIA - ACC. BAÑO Y COCINA</t>
        </is>
      </c>
      <c r="D1891" s="22" t="n">
        <v>4</v>
      </c>
      <c r="E1891" s="19" t="n">
        <v>130176.95</v>
      </c>
      <c r="F1891" s="19" t="n">
        <v>42650.55</v>
      </c>
      <c r="G1891" s="20" t="n">
        <v>0.327635</v>
      </c>
      <c r="H1891" t="inlineStr">
        <is>
          <t>C</t>
        </is>
      </c>
      <c r="I1891" t="inlineStr">
        <is>
          <t>Medio</t>
        </is>
      </c>
      <c r="J1891" s="17" t="inlineStr">
        <is>
          <t>C-Medio</t>
        </is>
      </c>
      <c r="K1891" t="inlineStr">
        <is>
          <t>CANDIDATO A DESCONTINUAR</t>
        </is>
      </c>
    </row>
    <row r="1892">
      <c r="A1892" t="inlineStr">
        <is>
          <t>351100300990702</t>
        </is>
      </c>
      <c r="B1892" t="inlineStr">
        <is>
          <t>AGUILA NEGRO APAGADOR DOBLE 1004-BK PLATA</t>
        </is>
      </c>
      <c r="C1892" t="inlineStr">
        <is>
          <t>ACCESORIOS ELECTRICOS Y CABLES</t>
        </is>
      </c>
      <c r="D1892" s="22" t="n">
        <v>52</v>
      </c>
      <c r="E1892" s="19" t="n">
        <v>130122.41</v>
      </c>
      <c r="F1892" s="19" t="n">
        <v>38960.57</v>
      </c>
      <c r="G1892" s="20" t="n">
        <v>0.299415</v>
      </c>
      <c r="H1892" t="inlineStr">
        <is>
          <t>C</t>
        </is>
      </c>
      <c r="I1892" t="inlineStr">
        <is>
          <t>Bajo</t>
        </is>
      </c>
      <c r="J1892" s="17" t="inlineStr">
        <is>
          <t>C-Bajo</t>
        </is>
      </c>
      <c r="K1892" t="inlineStr">
        <is>
          <t>LIQUIDAR — ocupan espacio y capital</t>
        </is>
      </c>
    </row>
    <row r="1893">
      <c r="A1893" t="inlineStr">
        <is>
          <t>978614</t>
        </is>
      </c>
      <c r="B1893" t="inlineStr">
        <is>
          <t>TORNILLO GYP 1 PF PAQUETE 1,000 LIQUIDACION BRICO PAQ</t>
        </is>
      </c>
      <c r="C1893" t="inlineStr">
        <is>
          <t>FERRETERIA GENERAL</t>
        </is>
      </c>
      <c r="D1893" s="22" t="n">
        <v>87</v>
      </c>
      <c r="E1893" s="19" t="n">
        <v>130101.78</v>
      </c>
      <c r="F1893" s="19" t="n">
        <v>86601.78</v>
      </c>
      <c r="G1893" s="20" t="n">
        <v>0.665646</v>
      </c>
      <c r="H1893" t="inlineStr">
        <is>
          <t>C</t>
        </is>
      </c>
      <c r="I1893" t="inlineStr">
        <is>
          <t>Alto</t>
        </is>
      </c>
      <c r="J1893" s="17" t="inlineStr">
        <is>
          <t>C-Alto</t>
        </is>
      </c>
      <c r="K1893" t="inlineStr">
        <is>
          <t>PREMIUM — dejar quietos, son rentables aunque vendan poco</t>
        </is>
      </c>
    </row>
    <row r="1894">
      <c r="A1894" t="inlineStr">
        <is>
          <t>9112</t>
        </is>
      </c>
      <c r="B1894" t="inlineStr">
        <is>
          <t>UNION 1/2 C/R PVC HEMBRA</t>
        </is>
      </c>
      <c r="C1894" t="inlineStr">
        <is>
          <t>TUBERIA PVC, CANOAS Y ACCESORIOS</t>
        </is>
      </c>
      <c r="D1894" s="22" t="n">
        <v>741</v>
      </c>
      <c r="E1894" s="19" t="n">
        <v>129947.3</v>
      </c>
      <c r="F1894" s="19" t="n">
        <v>91971.05</v>
      </c>
      <c r="G1894" s="20" t="n">
        <v>0.707757</v>
      </c>
      <c r="H1894" t="inlineStr">
        <is>
          <t>C</t>
        </is>
      </c>
      <c r="I1894" t="inlineStr">
        <is>
          <t>Alto</t>
        </is>
      </c>
      <c r="J1894" s="17" t="inlineStr">
        <is>
          <t>C-Alto</t>
        </is>
      </c>
      <c r="K1894" t="inlineStr">
        <is>
          <t>PREMIUM — dejar quietos, son rentables aunque vendan poco</t>
        </is>
      </c>
    </row>
    <row r="1895">
      <c r="A1895" t="inlineStr">
        <is>
          <t>351100300992427</t>
        </is>
      </c>
      <c r="B1895" t="inlineStr">
        <is>
          <t>CORTINERO EXTENDIBLE METAL 120CM HASTA 210CM SATIN HO-1123-SN</t>
        </is>
      </c>
      <c r="C1895" t="inlineStr">
        <is>
          <t>IMPORTACION FERRETERIA GENERAL</t>
        </is>
      </c>
      <c r="D1895" s="22" t="n">
        <v>18</v>
      </c>
      <c r="E1895" s="19" t="n">
        <v>129939.59</v>
      </c>
      <c r="F1895" s="19" t="n">
        <v>64788.82</v>
      </c>
      <c r="G1895" s="20" t="n">
        <v>0.498607</v>
      </c>
      <c r="H1895" t="inlineStr">
        <is>
          <t>C</t>
        </is>
      </c>
      <c r="I1895" t="inlineStr">
        <is>
          <t>Alto</t>
        </is>
      </c>
      <c r="J1895" s="17" t="inlineStr">
        <is>
          <t>C-Alto</t>
        </is>
      </c>
      <c r="K1895" t="inlineStr">
        <is>
          <t>PREMIUM — dejar quietos, son rentables aunque vendan poco</t>
        </is>
      </c>
    </row>
    <row r="1896">
      <c r="A1896" t="inlineStr">
        <is>
          <t>351100300992298</t>
        </is>
      </c>
      <c r="B1896" t="inlineStr">
        <is>
          <t>PLAY GARDEN MANGUERA 4 CAPAS 7.60M</t>
        </is>
      </c>
      <c r="C1896" t="inlineStr">
        <is>
          <t>IMPORTACION GRIFERIA</t>
        </is>
      </c>
      <c r="D1896" s="22" t="n">
        <v>23</v>
      </c>
      <c r="E1896" s="19" t="n">
        <v>129806.98</v>
      </c>
      <c r="F1896" s="19" t="n">
        <v>64818.72</v>
      </c>
      <c r="G1896" s="20" t="n">
        <v>0.499347</v>
      </c>
      <c r="H1896" t="inlineStr">
        <is>
          <t>C</t>
        </is>
      </c>
      <c r="I1896" t="inlineStr">
        <is>
          <t>Alto</t>
        </is>
      </c>
      <c r="J1896" s="17" t="inlineStr">
        <is>
          <t>C-Alto</t>
        </is>
      </c>
      <c r="K1896" t="inlineStr">
        <is>
          <t>PREMIUM — dejar quietos, son rentables aunque vendan poco</t>
        </is>
      </c>
    </row>
    <row r="1897">
      <c r="A1897" t="inlineStr">
        <is>
          <t>351100300991563</t>
        </is>
      </c>
      <c r="B1897" t="inlineStr">
        <is>
          <t>DIAMOND ASIENTO INODORO BLANCO ELONGADO S065 CIERRE LENTO</t>
        </is>
      </c>
      <c r="C1897" t="inlineStr">
        <is>
          <t>LOZA SANITARIA</t>
        </is>
      </c>
      <c r="D1897" s="22" t="n">
        <v>13</v>
      </c>
      <c r="E1897" s="19" t="n">
        <v>129630</v>
      </c>
      <c r="F1897" s="19" t="n">
        <v>61641.3</v>
      </c>
      <c r="G1897" s="20" t="n">
        <v>0.475517</v>
      </c>
      <c r="H1897" t="inlineStr">
        <is>
          <t>C</t>
        </is>
      </c>
      <c r="I1897" t="inlineStr">
        <is>
          <t>Alto</t>
        </is>
      </c>
      <c r="J1897" s="17" t="inlineStr">
        <is>
          <t>C-Alto</t>
        </is>
      </c>
      <c r="K1897" t="inlineStr">
        <is>
          <t>PREMIUM — dejar quietos, son rentables aunque vendan poco</t>
        </is>
      </c>
    </row>
    <row r="1898">
      <c r="A1898" t="inlineStr">
        <is>
          <t>3472322</t>
        </is>
      </c>
      <c r="B1898" t="inlineStr">
        <is>
          <t xml:space="preserve">PRETUL SONDA CANERIA 7.6M </t>
        </is>
      </c>
      <c r="C1898" t="inlineStr">
        <is>
          <t>FERRETERIA GENERAL</t>
        </is>
      </c>
      <c r="D1898" s="22" t="n">
        <v>20</v>
      </c>
      <c r="E1898" s="19" t="n">
        <v>129384.57</v>
      </c>
      <c r="F1898" s="19" t="n">
        <v>38521.19</v>
      </c>
      <c r="G1898" s="20" t="n">
        <v>0.297726</v>
      </c>
      <c r="H1898" t="inlineStr">
        <is>
          <t>C</t>
        </is>
      </c>
      <c r="I1898" t="inlineStr">
        <is>
          <t>Bajo</t>
        </is>
      </c>
      <c r="J1898" s="17" t="inlineStr">
        <is>
          <t>C-Bajo</t>
        </is>
      </c>
      <c r="K1898" t="inlineStr">
        <is>
          <t>LIQUIDAR — ocupan espacio y capital</t>
        </is>
      </c>
    </row>
    <row r="1899">
      <c r="A1899" t="inlineStr">
        <is>
          <t>1052</t>
        </is>
      </c>
      <c r="B1899" t="inlineStr">
        <is>
          <t>CABLE 2 ROJO</t>
        </is>
      </c>
      <c r="C1899" t="inlineStr">
        <is>
          <t>ACCESORIOS ELECTRICOS Y CABLES</t>
        </is>
      </c>
      <c r="D1899" s="22" t="n">
        <v>35</v>
      </c>
      <c r="E1899" s="19" t="n">
        <v>129280.7</v>
      </c>
      <c r="F1899" s="19" t="n">
        <v>31413.7</v>
      </c>
      <c r="G1899" s="20" t="n">
        <v>0.242988</v>
      </c>
      <c r="H1899" t="inlineStr">
        <is>
          <t>C</t>
        </is>
      </c>
      <c r="I1899" t="inlineStr">
        <is>
          <t>Bajo</t>
        </is>
      </c>
      <c r="J1899" s="17" t="inlineStr">
        <is>
          <t>C-Bajo</t>
        </is>
      </c>
      <c r="K1899" t="inlineStr">
        <is>
          <t>LIQUIDAR — ocupan espacio y capital</t>
        </is>
      </c>
    </row>
    <row r="1900">
      <c r="A1900" t="inlineStr">
        <is>
          <t>9173</t>
        </is>
      </c>
      <c r="B1900" t="inlineStr">
        <is>
          <t>TAPA PAR CANOA LISA DERECHA - IZQUIERDA AMANCO</t>
        </is>
      </c>
      <c r="C1900" t="inlineStr">
        <is>
          <t>TUBERIA PVC, CANOAS Y ACCESORIOS</t>
        </is>
      </c>
      <c r="D1900" s="22" t="n">
        <v>89</v>
      </c>
      <c r="E1900" s="19" t="n">
        <v>129154.22</v>
      </c>
      <c r="F1900" s="19" t="n">
        <v>39358.26</v>
      </c>
      <c r="G1900" s="20" t="n">
        <v>0.304738</v>
      </c>
      <c r="H1900" t="inlineStr">
        <is>
          <t>C</t>
        </is>
      </c>
      <c r="I1900" t="inlineStr">
        <is>
          <t>Medio</t>
        </is>
      </c>
      <c r="J1900" s="17" t="inlineStr">
        <is>
          <t>C-Medio</t>
        </is>
      </c>
      <c r="K1900" t="inlineStr">
        <is>
          <t>CANDIDATO A DESCONTINUAR</t>
        </is>
      </c>
    </row>
    <row r="1901">
      <c r="A1901" t="inlineStr">
        <is>
          <t>10140034</t>
        </is>
      </c>
      <c r="B1901" t="inlineStr">
        <is>
          <t>TUBO ESTRUCT. CUADRADO 3X3 1.80MM NEGRO</t>
        </is>
      </c>
      <c r="C1901" t="inlineStr">
        <is>
          <t>TUBERIA ESTRUCTURAL</t>
        </is>
      </c>
      <c r="D1901" s="22" t="n">
        <v>9</v>
      </c>
      <c r="E1901" s="19" t="n">
        <v>128517.65</v>
      </c>
      <c r="F1901" s="19" t="n">
        <v>18684.35</v>
      </c>
      <c r="G1901" s="20" t="n">
        <v>0.145384</v>
      </c>
      <c r="H1901" t="inlineStr">
        <is>
          <t>C</t>
        </is>
      </c>
      <c r="I1901" t="inlineStr">
        <is>
          <t>Bajo</t>
        </is>
      </c>
      <c r="J1901" s="17" t="inlineStr">
        <is>
          <t>C-Bajo</t>
        </is>
      </c>
      <c r="K1901" t="inlineStr">
        <is>
          <t>LIQUIDAR — ocupan espacio y capital</t>
        </is>
      </c>
    </row>
    <row r="1902">
      <c r="A1902" t="inlineStr">
        <is>
          <t>72927</t>
        </is>
      </c>
      <c r="B1902" t="inlineStr">
        <is>
          <t xml:space="preserve">3M CINTA DOBLE PROPOSITO 1M x 3/4 DOBLE ADHESIVO </t>
        </is>
      </c>
      <c r="C1902" t="inlineStr">
        <is>
          <t>FERRETERIA GENERAL</t>
        </is>
      </c>
      <c r="D1902" s="22" t="n">
        <v>156</v>
      </c>
      <c r="E1902" s="19" t="n">
        <v>128123.9</v>
      </c>
      <c r="F1902" s="19" t="n">
        <v>47831.59</v>
      </c>
      <c r="G1902" s="20" t="n">
        <v>0.373323</v>
      </c>
      <c r="H1902" t="inlineStr">
        <is>
          <t>C</t>
        </is>
      </c>
      <c r="I1902" t="inlineStr">
        <is>
          <t>Medio</t>
        </is>
      </c>
      <c r="J1902" s="17" t="inlineStr">
        <is>
          <t>C-Medio</t>
        </is>
      </c>
      <c r="K1902" t="inlineStr">
        <is>
          <t>CANDIDATO A DESCONTINUAR</t>
        </is>
      </c>
    </row>
    <row r="1903">
      <c r="A1903" t="inlineStr">
        <is>
          <t>351100300992465</t>
        </is>
      </c>
      <c r="B1903" t="inlineStr">
        <is>
          <t>LAMPARA APLIQUE CARCASA BLANCA 4 WATTS LUZ AMARILLA VT-222090Y</t>
        </is>
      </c>
      <c r="C1903" t="inlineStr">
        <is>
          <t>ILUMINACION</t>
        </is>
      </c>
      <c r="D1903" s="22" t="n">
        <v>29</v>
      </c>
      <c r="E1903" s="19" t="n">
        <v>128027.49</v>
      </c>
      <c r="F1903" s="19" t="n">
        <v>56774.49</v>
      </c>
      <c r="G1903" s="20" t="n">
        <v>0.443455</v>
      </c>
      <c r="H1903" t="inlineStr">
        <is>
          <t>C</t>
        </is>
      </c>
      <c r="I1903" t="inlineStr">
        <is>
          <t>Medio</t>
        </is>
      </c>
      <c r="J1903" s="17" t="inlineStr">
        <is>
          <t>C-Medio</t>
        </is>
      </c>
      <c r="K1903" t="inlineStr">
        <is>
          <t>CANDIDATO A DESCONTINUAR</t>
        </is>
      </c>
    </row>
    <row r="1904">
      <c r="A1904" t="inlineStr">
        <is>
          <t>PINT-PS-0015</t>
        </is>
      </c>
      <c r="B1904" t="inlineStr">
        <is>
          <t>BOSNY SPRAY PREMIER GRIS SB-68</t>
        </is>
      </c>
      <c r="C1904" t="inlineStr">
        <is>
          <t>PINTURA SPRAY</t>
        </is>
      </c>
      <c r="D1904" s="22" t="n">
        <v>47</v>
      </c>
      <c r="E1904" s="19" t="n">
        <v>128018.44</v>
      </c>
      <c r="F1904" s="19" t="n">
        <v>36458.99</v>
      </c>
      <c r="G1904" s="20" t="n">
        <v>0.284795</v>
      </c>
      <c r="H1904" t="inlineStr">
        <is>
          <t>C</t>
        </is>
      </c>
      <c r="I1904" t="inlineStr">
        <is>
          <t>Bajo</t>
        </is>
      </c>
      <c r="J1904" s="17" t="inlineStr">
        <is>
          <t>C-Bajo</t>
        </is>
      </c>
      <c r="K1904" t="inlineStr">
        <is>
          <t>LIQUIDAR — ocupan espacio y capital</t>
        </is>
      </c>
    </row>
    <row r="1905">
      <c r="A1905" t="inlineStr">
        <is>
          <t>929</t>
        </is>
      </c>
      <c r="B1905" t="inlineStr">
        <is>
          <t xml:space="preserve">MANGUERA NIVEL 1/2  </t>
        </is>
      </c>
      <c r="C1905" t="inlineStr">
        <is>
          <t>FERRETERIA GENERAL</t>
        </is>
      </c>
      <c r="D1905" s="22" t="n">
        <v>419</v>
      </c>
      <c r="E1905" s="19" t="n">
        <v>127884.46</v>
      </c>
      <c r="F1905" s="19" t="n">
        <v>49105.03</v>
      </c>
      <c r="G1905" s="20" t="n">
        <v>0.38398</v>
      </c>
      <c r="H1905" t="inlineStr">
        <is>
          <t>C</t>
        </is>
      </c>
      <c r="I1905" t="inlineStr">
        <is>
          <t>Medio</t>
        </is>
      </c>
      <c r="J1905" s="17" t="inlineStr">
        <is>
          <t>C-Medio</t>
        </is>
      </c>
      <c r="K1905" t="inlineStr">
        <is>
          <t>CANDIDATO A DESCONTINUAR</t>
        </is>
      </c>
    </row>
    <row r="1906">
      <c r="A1906" t="inlineStr">
        <is>
          <t>72815</t>
        </is>
      </c>
      <c r="B1906" t="inlineStr">
        <is>
          <t>CINTA PAPEL GRANDE GYPSUM 150M</t>
        </is>
      </c>
      <c r="C1906" t="inlineStr">
        <is>
          <t>FERRETERIA GENERAL</t>
        </is>
      </c>
      <c r="D1906" s="22" t="n">
        <v>47</v>
      </c>
      <c r="E1906" s="19" t="n">
        <v>127643.42</v>
      </c>
      <c r="F1906" s="19" t="n">
        <v>35302.52</v>
      </c>
      <c r="G1906" s="20" t="n">
        <v>0.276571</v>
      </c>
      <c r="H1906" t="inlineStr">
        <is>
          <t>C</t>
        </is>
      </c>
      <c r="I1906" t="inlineStr">
        <is>
          <t>Bajo</t>
        </is>
      </c>
      <c r="J1906" s="17" t="inlineStr">
        <is>
          <t>C-Bajo</t>
        </is>
      </c>
      <c r="K1906" t="inlineStr">
        <is>
          <t>LIQUIDAR — ocupan espacio y capital</t>
        </is>
      </c>
    </row>
    <row r="1907">
      <c r="A1907" t="inlineStr">
        <is>
          <t>351100300991061</t>
        </is>
      </c>
      <c r="B1907" t="inlineStr">
        <is>
          <t>SET PINTOR 4 PIEZAS BANDEJA/RODILLO/FELPA/BROCHA</t>
        </is>
      </c>
      <c r="C1907" t="inlineStr">
        <is>
          <t>FERRETERIA GENERAL</t>
        </is>
      </c>
      <c r="D1907" s="22" t="n">
        <v>39</v>
      </c>
      <c r="E1907" s="19" t="n">
        <v>127560.3</v>
      </c>
      <c r="F1907" s="19" t="n">
        <v>44093.3</v>
      </c>
      <c r="G1907" s="20" t="n">
        <v>0.345666</v>
      </c>
      <c r="H1907" t="inlineStr">
        <is>
          <t>C</t>
        </is>
      </c>
      <c r="I1907" t="inlineStr">
        <is>
          <t>Medio</t>
        </is>
      </c>
      <c r="J1907" s="17" t="inlineStr">
        <is>
          <t>C-Medio</t>
        </is>
      </c>
      <c r="K1907" t="inlineStr">
        <is>
          <t>CANDIDATO A DESCONTINUAR</t>
        </is>
      </c>
    </row>
    <row r="1908">
      <c r="A1908" t="inlineStr">
        <is>
          <t>351100300992647</t>
        </is>
      </c>
      <c r="B1908" t="inlineStr">
        <is>
          <t>CIELO CROMO COMBO MUEBLE MADERA CLARO + LAVATORIO + GRIFERIA + DESAGUE 45CM X 45 CM X 78CM</t>
        </is>
      </c>
      <c r="C1908" t="inlineStr">
        <is>
          <t>LOZA</t>
        </is>
      </c>
      <c r="D1908" s="22" t="n">
        <v>2</v>
      </c>
      <c r="E1908" s="19" t="n">
        <v>127433.63</v>
      </c>
      <c r="F1908" s="19" t="n">
        <v>22879.63</v>
      </c>
      <c r="G1908" s="20" t="n">
        <v>0.179542</v>
      </c>
      <c r="H1908" t="inlineStr">
        <is>
          <t>C</t>
        </is>
      </c>
      <c r="I1908" t="inlineStr">
        <is>
          <t>Bajo</t>
        </is>
      </c>
      <c r="J1908" s="17" t="inlineStr">
        <is>
          <t>C-Bajo</t>
        </is>
      </c>
      <c r="K1908" t="inlineStr">
        <is>
          <t>LIQUIDAR — ocupan espacio y capital</t>
        </is>
      </c>
    </row>
    <row r="1909">
      <c r="A1909" t="inlineStr">
        <is>
          <t>351100300992648</t>
        </is>
      </c>
      <c r="B1909" t="inlineStr">
        <is>
          <t>CIELO CROMO COMBO MUEBLE MADERA OSCURO + LAVATORIO + GRIFERIA + DESAGUE 45CM X 45 CM X 78CM</t>
        </is>
      </c>
      <c r="C1909" t="inlineStr">
        <is>
          <t>LOZA</t>
        </is>
      </c>
      <c r="D1909" s="22" t="n">
        <v>2</v>
      </c>
      <c r="E1909" s="19" t="n">
        <v>127433.63</v>
      </c>
      <c r="F1909" s="19" t="n">
        <v>22879.63</v>
      </c>
      <c r="G1909" s="20" t="n">
        <v>0.179542</v>
      </c>
      <c r="H1909" t="inlineStr">
        <is>
          <t>C</t>
        </is>
      </c>
      <c r="I1909" t="inlineStr">
        <is>
          <t>Bajo</t>
        </is>
      </c>
      <c r="J1909" s="17" t="inlineStr">
        <is>
          <t>C-Bajo</t>
        </is>
      </c>
      <c r="K1909" t="inlineStr">
        <is>
          <t>LIQUIDAR — ocupan espacio y capital</t>
        </is>
      </c>
    </row>
    <row r="1910">
      <c r="A1910" t="inlineStr">
        <is>
          <t>351100300992096</t>
        </is>
      </c>
      <c r="B1910" t="inlineStr">
        <is>
          <t>TOTAL HIDRO LAVADORA INALAM 20V 24.8BAR SIN BATERIA TPWLI2008 TPWLI2036</t>
        </is>
      </c>
      <c r="C1910" t="inlineStr">
        <is>
          <t>HERRAMIENTAS ELECTRICAS</t>
        </is>
      </c>
      <c r="D1910" s="22" t="n">
        <v>5</v>
      </c>
      <c r="E1910" s="19" t="n">
        <v>127339.88</v>
      </c>
      <c r="F1910" s="19" t="n">
        <v>36124.17</v>
      </c>
      <c r="G1910" s="20" t="n">
        <v>0.283683</v>
      </c>
      <c r="H1910" t="inlineStr">
        <is>
          <t>C</t>
        </is>
      </c>
      <c r="I1910" t="inlineStr">
        <is>
          <t>Bajo</t>
        </is>
      </c>
      <c r="J1910" s="17" t="inlineStr">
        <is>
          <t>C-Bajo</t>
        </is>
      </c>
      <c r="K1910" t="inlineStr">
        <is>
          <t>LIQUIDAR — ocupan espacio y capital</t>
        </is>
      </c>
    </row>
    <row r="1911">
      <c r="A1911" t="inlineStr">
        <is>
          <t>45692836</t>
        </is>
      </c>
      <c r="B1911" t="inlineStr">
        <is>
          <t>DESAGUE PARA BAÑO SATINADO TIPO POP UP 4 PULG CUADRADO ACERO INOX HTK-RJ-10</t>
        </is>
      </c>
      <c r="C1911" t="inlineStr">
        <is>
          <t>IMPORTACION GRIFERIA</t>
        </is>
      </c>
      <c r="D1911" s="22" t="n">
        <v>36</v>
      </c>
      <c r="E1911" s="19" t="n">
        <v>127327.43</v>
      </c>
      <c r="F1911" s="19" t="n">
        <v>67527.10000000001</v>
      </c>
      <c r="G1911" s="20" t="n">
        <v>0.530342</v>
      </c>
      <c r="H1911" t="inlineStr">
        <is>
          <t>C</t>
        </is>
      </c>
      <c r="I1911" t="inlineStr">
        <is>
          <t>Alto</t>
        </is>
      </c>
      <c r="J1911" s="17" t="inlineStr">
        <is>
          <t>C-Alto</t>
        </is>
      </c>
      <c r="K1911" t="inlineStr">
        <is>
          <t>PREMIUM — dejar quietos, son rentables aunque vendan poco</t>
        </is>
      </c>
    </row>
    <row r="1912">
      <c r="A1912" t="inlineStr">
        <is>
          <t>351100300992309</t>
        </is>
      </c>
      <c r="B1912" t="inlineStr">
        <is>
          <t>CAMARA DE SEGURIDAD WIFI 8MM X 6MM PARA PLAFON JT-8177</t>
        </is>
      </c>
      <c r="C1912" t="inlineStr">
        <is>
          <t>IMPORTACION FERRETERIA GENERAL</t>
        </is>
      </c>
      <c r="D1912" s="22" t="n">
        <v>8</v>
      </c>
      <c r="E1912" s="19" t="n">
        <v>127240.36</v>
      </c>
      <c r="F1912" s="19" t="n">
        <v>47715.14</v>
      </c>
      <c r="G1912" s="20" t="n">
        <v>0.375</v>
      </c>
      <c r="H1912" t="inlineStr">
        <is>
          <t>C</t>
        </is>
      </c>
      <c r="I1912" t="inlineStr">
        <is>
          <t>Medio</t>
        </is>
      </c>
      <c r="J1912" s="17" t="inlineStr">
        <is>
          <t>C-Medio</t>
        </is>
      </c>
      <c r="K1912" t="inlineStr">
        <is>
          <t>CANDIDATO A DESCONTINUAR</t>
        </is>
      </c>
    </row>
    <row r="1913">
      <c r="A1913" t="inlineStr">
        <is>
          <t>PINT-IM-0001</t>
        </is>
      </c>
      <c r="B1913" t="inlineStr">
        <is>
          <t>LANCO SILICONIZER 1/4 GALON BLANCO RC200-5</t>
        </is>
      </c>
      <c r="C1913" t="inlineStr">
        <is>
          <t>IMPERMEABILIZANTES</t>
        </is>
      </c>
      <c r="D1913" s="22" t="n">
        <v>22</v>
      </c>
      <c r="E1913" s="19" t="n">
        <v>126588.17</v>
      </c>
      <c r="F1913" s="19" t="n">
        <v>39520.67</v>
      </c>
      <c r="G1913" s="20" t="n">
        <v>0.312199</v>
      </c>
      <c r="H1913" t="inlineStr">
        <is>
          <t>C</t>
        </is>
      </c>
      <c r="I1913" t="inlineStr">
        <is>
          <t>Medio</t>
        </is>
      </c>
      <c r="J1913" s="17" t="inlineStr">
        <is>
          <t>C-Medio</t>
        </is>
      </c>
      <c r="K1913" t="inlineStr">
        <is>
          <t>CANDIDATO A DESCONTINUAR</t>
        </is>
      </c>
    </row>
    <row r="1914">
      <c r="A1914" t="inlineStr">
        <is>
          <t>10200005</t>
        </is>
      </c>
      <c r="B1914" t="inlineStr">
        <is>
          <t>TUBO REDONDO 3/4 X 1.50MM NEGRO</t>
        </is>
      </c>
      <c r="C1914" t="inlineStr">
        <is>
          <t>TUBERIA REDONDA</t>
        </is>
      </c>
      <c r="D1914" s="22" t="n">
        <v>41</v>
      </c>
      <c r="E1914" s="19" t="n">
        <v>126498.44</v>
      </c>
      <c r="F1914" s="19" t="n">
        <v>27136.94</v>
      </c>
      <c r="G1914" s="20" t="n">
        <v>0.214524</v>
      </c>
      <c r="H1914" t="inlineStr">
        <is>
          <t>C</t>
        </is>
      </c>
      <c r="I1914" t="inlineStr">
        <is>
          <t>Bajo</t>
        </is>
      </c>
      <c r="J1914" s="17" t="inlineStr">
        <is>
          <t>C-Bajo</t>
        </is>
      </c>
      <c r="K1914" t="inlineStr">
        <is>
          <t>LIQUIDAR — ocupan espacio y capital</t>
        </is>
      </c>
    </row>
    <row r="1915">
      <c r="A1915" t="inlineStr">
        <is>
          <t>351100300992469</t>
        </is>
      </c>
      <c r="B1915" t="inlineStr">
        <is>
          <t>REMATE FINAL PISO SPC GRIS 45 X 2400MM DE041-C</t>
        </is>
      </c>
      <c r="C1915" t="inlineStr">
        <is>
          <t>PISO SPC</t>
        </is>
      </c>
      <c r="D1915" s="22" t="n">
        <v>26</v>
      </c>
      <c r="E1915" s="19" t="n">
        <v>126321.95</v>
      </c>
      <c r="F1915" s="19" t="n">
        <v>39588.03</v>
      </c>
      <c r="G1915" s="20" t="n">
        <v>0.31339</v>
      </c>
      <c r="H1915" t="inlineStr">
        <is>
          <t>C</t>
        </is>
      </c>
      <c r="I1915" t="inlineStr">
        <is>
          <t>Medio</t>
        </is>
      </c>
      <c r="J1915" s="17" t="inlineStr">
        <is>
          <t>C-Medio</t>
        </is>
      </c>
      <c r="K1915" t="inlineStr">
        <is>
          <t>CANDIDATO A DESCONTINUAR</t>
        </is>
      </c>
    </row>
    <row r="1916">
      <c r="A1916" t="inlineStr">
        <is>
          <t>73943</t>
        </is>
      </c>
      <c r="B1916" t="inlineStr">
        <is>
          <t>TOTAL JUEGO LLAVES COROFIJA  8 PCS THT102286</t>
        </is>
      </c>
      <c r="C1916" t="inlineStr">
        <is>
          <t>FERRETERIA GENERAL</t>
        </is>
      </c>
      <c r="D1916" s="22" t="n">
        <v>23</v>
      </c>
      <c r="E1916" s="19" t="n">
        <v>126188.25</v>
      </c>
      <c r="F1916" s="19" t="n">
        <v>37512.87</v>
      </c>
      <c r="G1916" s="20" t="n">
        <v>0.297277</v>
      </c>
      <c r="H1916" t="inlineStr">
        <is>
          <t>C</t>
        </is>
      </c>
      <c r="I1916" t="inlineStr">
        <is>
          <t>Bajo</t>
        </is>
      </c>
      <c r="J1916" s="17" t="inlineStr">
        <is>
          <t>C-Bajo</t>
        </is>
      </c>
      <c r="K1916" t="inlineStr">
        <is>
          <t>LIQUIDAR — ocupan espacio y capital</t>
        </is>
      </c>
    </row>
    <row r="1917">
      <c r="A1917" t="inlineStr">
        <is>
          <t>PINT-SE-0004</t>
        </is>
      </c>
      <c r="B1917" t="inlineStr">
        <is>
          <t>LANCO STAIN KILLER 1/4 BLOQUEADOR DE MANCHAS WP039-5</t>
        </is>
      </c>
      <c r="C1917" t="inlineStr">
        <is>
          <t>SELLADORES</t>
        </is>
      </c>
      <c r="D1917" s="22" t="n">
        <v>17</v>
      </c>
      <c r="E1917" s="19" t="n">
        <v>126041.4</v>
      </c>
      <c r="F1917" s="19" t="n">
        <v>35453.4</v>
      </c>
      <c r="G1917" s="20" t="n">
        <v>0.281284</v>
      </c>
      <c r="H1917" t="inlineStr">
        <is>
          <t>C</t>
        </is>
      </c>
      <c r="I1917" t="inlineStr">
        <is>
          <t>Bajo</t>
        </is>
      </c>
      <c r="J1917" s="17" t="inlineStr">
        <is>
          <t>C-Bajo</t>
        </is>
      </c>
      <c r="K1917" t="inlineStr">
        <is>
          <t>LIQUIDAR — ocupan espacio y capital</t>
        </is>
      </c>
    </row>
    <row r="1918">
      <c r="A1918" t="inlineStr">
        <is>
          <t>351100300992297</t>
        </is>
      </c>
      <c r="B1918" t="inlineStr">
        <is>
          <t>AQUA BLUE BRIDA 4 PULG  P-11612</t>
        </is>
      </c>
      <c r="C1918" t="inlineStr">
        <is>
          <t>IMPORTACION GRIFERIA</t>
        </is>
      </c>
      <c r="D1918" s="22" t="n">
        <v>25</v>
      </c>
      <c r="E1918" s="19" t="n">
        <v>125960.65</v>
      </c>
      <c r="F1918" s="19" t="n">
        <v>62828.81</v>
      </c>
      <c r="G1918" s="20" t="n">
        <v>0.498797</v>
      </c>
      <c r="H1918" t="inlineStr">
        <is>
          <t>C</t>
        </is>
      </c>
      <c r="I1918" t="inlineStr">
        <is>
          <t>Alto</t>
        </is>
      </c>
      <c r="J1918" s="17" t="inlineStr">
        <is>
          <t>C-Alto</t>
        </is>
      </c>
      <c r="K1918" t="inlineStr">
        <is>
          <t>PREMIUM — dejar quietos, son rentables aunque vendan poco</t>
        </is>
      </c>
    </row>
    <row r="1919">
      <c r="A1919" t="inlineStr">
        <is>
          <t>351100300991101</t>
        </is>
      </c>
      <c r="B1919" t="inlineStr">
        <is>
          <t>AZULEJO RAJU GRIS 1036D 30X60 CAJA 0.90M2</t>
        </is>
      </c>
      <c r="C1919" t="inlineStr">
        <is>
          <t>SIN CATEGORIA</t>
        </is>
      </c>
      <c r="D1919" s="22" t="n">
        <v>24</v>
      </c>
      <c r="E1919" s="19" t="n">
        <v>125378.45</v>
      </c>
      <c r="F1919" s="19" t="n">
        <v>34050.19</v>
      </c>
      <c r="G1919" s="20" t="n">
        <v>0.271579</v>
      </c>
      <c r="H1919" t="inlineStr">
        <is>
          <t>C</t>
        </is>
      </c>
      <c r="I1919" t="inlineStr">
        <is>
          <t>Bajo</t>
        </is>
      </c>
      <c r="J1919" s="17" t="inlineStr">
        <is>
          <t>C-Bajo</t>
        </is>
      </c>
      <c r="K1919" t="inlineStr">
        <is>
          <t>LIQUIDAR — ocupan espacio y capital</t>
        </is>
      </c>
    </row>
    <row r="1920">
      <c r="A1920" t="inlineStr">
        <is>
          <t>351100300991428</t>
        </is>
      </c>
      <c r="B1920" t="inlineStr">
        <is>
          <t>LANCO WET LOOK GALON</t>
        </is>
      </c>
      <c r="C1920" t="inlineStr">
        <is>
          <t>PINTURAS Y SELLADORES</t>
        </is>
      </c>
      <c r="D1920" s="22" t="n">
        <v>6</v>
      </c>
      <c r="E1920" s="19" t="n">
        <v>125368.62</v>
      </c>
      <c r="F1920" s="19" t="n">
        <v>31666.62</v>
      </c>
      <c r="G1920" s="20" t="n">
        <v>0.252588</v>
      </c>
      <c r="H1920" t="inlineStr">
        <is>
          <t>C</t>
        </is>
      </c>
      <c r="I1920" t="inlineStr">
        <is>
          <t>Bajo</t>
        </is>
      </c>
      <c r="J1920" s="17" t="inlineStr">
        <is>
          <t>C-Bajo</t>
        </is>
      </c>
      <c r="K1920" t="inlineStr">
        <is>
          <t>LIQUIDAR — ocupan espacio y capital</t>
        </is>
      </c>
    </row>
    <row r="1921">
      <c r="A1921" t="inlineStr">
        <is>
          <t>2100</t>
        </is>
      </c>
      <c r="B1921" t="inlineStr">
        <is>
          <t>LAUREL BATIENTE 1/2X2 EN VARAS</t>
        </is>
      </c>
      <c r="C1921" t="inlineStr">
        <is>
          <t>LAUREL</t>
        </is>
      </c>
      <c r="D1921" s="22" t="n">
        <v>373</v>
      </c>
      <c r="E1921" s="19" t="n">
        <v>125247.36</v>
      </c>
      <c r="F1921" s="19" t="n">
        <v>42357.36</v>
      </c>
      <c r="G1921" s="20" t="n">
        <v>0.33819</v>
      </c>
      <c r="H1921" t="inlineStr">
        <is>
          <t>C</t>
        </is>
      </c>
      <c r="I1921" t="inlineStr">
        <is>
          <t>Medio</t>
        </is>
      </c>
      <c r="J1921" s="17" t="inlineStr">
        <is>
          <t>C-Medio</t>
        </is>
      </c>
      <c r="K1921" t="inlineStr">
        <is>
          <t>CANDIDATO A DESCONTINUAR</t>
        </is>
      </c>
    </row>
    <row r="1922">
      <c r="A1922" t="inlineStr">
        <is>
          <t>351100300992382</t>
        </is>
      </c>
      <c r="B1922" t="inlineStr">
        <is>
          <t>WADFOW CAJA ORGNIZADORA 9 PIEZAS 38CM X 15CM X 32CM WTB8331 APILABLE</t>
        </is>
      </c>
      <c r="C1922" t="inlineStr">
        <is>
          <t>FERRETERIA GENERAL</t>
        </is>
      </c>
      <c r="D1922" s="22" t="n">
        <v>16</v>
      </c>
      <c r="E1922" s="19" t="n">
        <v>124676.88</v>
      </c>
      <c r="F1922" s="19" t="n">
        <v>39964.22</v>
      </c>
      <c r="G1922" s="20" t="n">
        <v>0.320542</v>
      </c>
      <c r="H1922" t="inlineStr">
        <is>
          <t>C</t>
        </is>
      </c>
      <c r="I1922" t="inlineStr">
        <is>
          <t>Medio</t>
        </is>
      </c>
      <c r="J1922" s="17" t="inlineStr">
        <is>
          <t>C-Medio</t>
        </is>
      </c>
      <c r="K1922" t="inlineStr">
        <is>
          <t>CANDIDATO A DESCONTINUAR</t>
        </is>
      </c>
    </row>
    <row r="1923">
      <c r="A1923" t="inlineStr">
        <is>
          <t>PINT-AN-0064</t>
        </is>
      </c>
      <c r="B1923" t="inlineStr">
        <is>
          <t>LANCO WALL MASTER ACCENT MATE GALON ACEITE WS1051-4</t>
        </is>
      </c>
      <c r="C1923" t="inlineStr">
        <is>
          <t>ANTICORROSIVOS Y BASE ACEITE</t>
        </is>
      </c>
      <c r="D1923" s="22" t="n">
        <v>5</v>
      </c>
      <c r="E1923" s="19" t="n">
        <v>124247.79</v>
      </c>
      <c r="F1923" s="19" t="n">
        <v>72853.28999999999</v>
      </c>
      <c r="G1923" s="20" t="n">
        <v>0.586355</v>
      </c>
      <c r="H1923" t="inlineStr">
        <is>
          <t>C</t>
        </is>
      </c>
      <c r="I1923" t="inlineStr">
        <is>
          <t>Alto</t>
        </is>
      </c>
      <c r="J1923" s="17" t="inlineStr">
        <is>
          <t>C-Alto</t>
        </is>
      </c>
      <c r="K1923" t="inlineStr">
        <is>
          <t>PREMIUM — dejar quietos, son rentables aunque vendan poco</t>
        </is>
      </c>
    </row>
    <row r="1924">
      <c r="A1924" t="inlineStr">
        <is>
          <t>351100300991552</t>
        </is>
      </c>
      <c r="B1924" t="inlineStr">
        <is>
          <t>NORTON DISCO CORTE MADERA 41/2 PARA ESMERILADORA 10147</t>
        </is>
      </c>
      <c r="C1924" t="inlineStr">
        <is>
          <t>FERRETERIA GENERAL</t>
        </is>
      </c>
      <c r="D1924" s="22" t="n">
        <v>17</v>
      </c>
      <c r="E1924" s="19" t="n">
        <v>124186.09</v>
      </c>
      <c r="F1924" s="19" t="n">
        <v>43421.84</v>
      </c>
      <c r="G1924" s="20" t="n">
        <v>0.349651</v>
      </c>
      <c r="H1924" t="inlineStr">
        <is>
          <t>C</t>
        </is>
      </c>
      <c r="I1924" t="inlineStr">
        <is>
          <t>Medio</t>
        </is>
      </c>
      <c r="J1924" s="17" t="inlineStr">
        <is>
          <t>C-Medio</t>
        </is>
      </c>
      <c r="K1924" t="inlineStr">
        <is>
          <t>CANDIDATO A DESCONTINUAR</t>
        </is>
      </c>
    </row>
    <row r="1925">
      <c r="A1925" t="inlineStr">
        <is>
          <t>722</t>
        </is>
      </c>
      <c r="B1925" t="inlineStr">
        <is>
          <t>SCOTCH BRITE GRANDE MORADA 7447 ESPONJA</t>
        </is>
      </c>
      <c r="C1925" t="inlineStr">
        <is>
          <t>FERRETERIA GENERAL</t>
        </is>
      </c>
      <c r="D1925" s="22" t="n">
        <v>175</v>
      </c>
      <c r="E1925" s="19" t="n">
        <v>124119.51</v>
      </c>
      <c r="F1925" s="19" t="n">
        <v>41573.41</v>
      </c>
      <c r="G1925" s="20" t="n">
        <v>0.334947</v>
      </c>
      <c r="H1925" t="inlineStr">
        <is>
          <t>C</t>
        </is>
      </c>
      <c r="I1925" t="inlineStr">
        <is>
          <t>Medio</t>
        </is>
      </c>
      <c r="J1925" s="17" t="inlineStr">
        <is>
          <t>C-Medio</t>
        </is>
      </c>
      <c r="K1925" t="inlineStr">
        <is>
          <t>CANDIDATO A DESCONTINUAR</t>
        </is>
      </c>
    </row>
    <row r="1926">
      <c r="A1926" t="inlineStr">
        <is>
          <t>792872</t>
        </is>
      </c>
      <c r="B1926" t="inlineStr">
        <is>
          <t>FREGADERO CORONA ESQUINERO DOBLE TANQUE 106 X 62CM LS-10862 ACERO INOX PULIDO +CACHERA DIAMENTE GRIS</t>
        </is>
      </c>
      <c r="C1926" t="inlineStr">
        <is>
          <t>IMPORTACION FREGADEROS</t>
        </is>
      </c>
      <c r="D1926" s="22" t="n">
        <v>2</v>
      </c>
      <c r="E1926" s="19" t="n">
        <v>123893.81</v>
      </c>
      <c r="F1926" s="19" t="n">
        <v>67193.81</v>
      </c>
      <c r="G1926" s="20" t="n">
        <v>0.54235</v>
      </c>
      <c r="H1926" t="inlineStr">
        <is>
          <t>C</t>
        </is>
      </c>
      <c r="I1926" t="inlineStr">
        <is>
          <t>Alto</t>
        </is>
      </c>
      <c r="J1926" s="17" t="inlineStr">
        <is>
          <t>C-Alto</t>
        </is>
      </c>
      <c r="K1926" t="inlineStr">
        <is>
          <t>PREMIUM — dejar quietos, son rentables aunque vendan poco</t>
        </is>
      </c>
    </row>
    <row r="1927">
      <c r="A1927" t="inlineStr">
        <is>
          <t>7935</t>
        </is>
      </c>
      <c r="B1927" t="inlineStr">
        <is>
          <t>LIJA MADERA #120</t>
        </is>
      </c>
      <c r="C1927" t="inlineStr">
        <is>
          <t>FERRETERIA GENERAL</t>
        </is>
      </c>
      <c r="D1927" s="22" t="n">
        <v>337</v>
      </c>
      <c r="E1927" s="19" t="n">
        <v>123834.59</v>
      </c>
      <c r="F1927" s="19" t="n">
        <v>60063.37</v>
      </c>
      <c r="G1927" s="20" t="n">
        <v>0.485029</v>
      </c>
      <c r="H1927" t="inlineStr">
        <is>
          <t>C</t>
        </is>
      </c>
      <c r="I1927" t="inlineStr">
        <is>
          <t>Alto</t>
        </is>
      </c>
      <c r="J1927" s="17" t="inlineStr">
        <is>
          <t>C-Alto</t>
        </is>
      </c>
      <c r="K1927" t="inlineStr">
        <is>
          <t>PREMIUM — dejar quietos, son rentables aunque vendan poco</t>
        </is>
      </c>
    </row>
    <row r="1928">
      <c r="A1928" t="inlineStr">
        <is>
          <t>111278</t>
        </is>
      </c>
      <c r="B1928" t="inlineStr">
        <is>
          <t>$$ LLAVE FREGADERO SENCILLA CUELLO FLEXIBLE 90117C EZ-FLO</t>
        </is>
      </c>
      <c r="C1928" t="inlineStr">
        <is>
          <t>GRIFERIA - ACC. BAÑO Y COCINA</t>
        </is>
      </c>
      <c r="D1928" s="22" t="n">
        <v>13</v>
      </c>
      <c r="E1928" s="19" t="n">
        <v>123559.98</v>
      </c>
      <c r="F1928" s="19" t="n">
        <v>35302.85</v>
      </c>
      <c r="G1928" s="20" t="n">
        <v>0.285714</v>
      </c>
      <c r="H1928" t="inlineStr">
        <is>
          <t>C</t>
        </is>
      </c>
      <c r="I1928" t="inlineStr">
        <is>
          <t>Bajo</t>
        </is>
      </c>
      <c r="J1928" s="17" t="inlineStr">
        <is>
          <t>C-Bajo</t>
        </is>
      </c>
      <c r="K1928" t="inlineStr">
        <is>
          <t>LIQUIDAR — ocupan espacio y capital</t>
        </is>
      </c>
    </row>
    <row r="1929">
      <c r="A1929" t="inlineStr">
        <is>
          <t>351100300991013</t>
        </is>
      </c>
      <c r="B1929" t="inlineStr">
        <is>
          <t>FISHER ESPUMA EXPANSIVA GRANDE 750 ML 94728 PU1/750</t>
        </is>
      </c>
      <c r="C1929" t="inlineStr">
        <is>
          <t>PINTURAS Y SELLADORES</t>
        </is>
      </c>
      <c r="D1929" s="22" t="n">
        <v>17</v>
      </c>
      <c r="E1929" s="19" t="n">
        <v>123549.92</v>
      </c>
      <c r="F1929" s="19" t="n">
        <v>34987.4</v>
      </c>
      <c r="G1929" s="20" t="n">
        <v>0.283184</v>
      </c>
      <c r="H1929" t="inlineStr">
        <is>
          <t>C</t>
        </is>
      </c>
      <c r="I1929" t="inlineStr">
        <is>
          <t>Bajo</t>
        </is>
      </c>
      <c r="J1929" s="17" t="inlineStr">
        <is>
          <t>C-Bajo</t>
        </is>
      </c>
      <c r="K1929" t="inlineStr">
        <is>
          <t>LIQUIDAR — ocupan espacio y capital</t>
        </is>
      </c>
    </row>
    <row r="1930">
      <c r="A1930" t="inlineStr">
        <is>
          <t>10140014</t>
        </is>
      </c>
      <c r="B1930" t="inlineStr">
        <is>
          <t>TUBO ESTRUCT. RECTANGULAR 1X2 1.80MM NEGRO</t>
        </is>
      </c>
      <c r="C1930" t="inlineStr">
        <is>
          <t>TUBERIA ESTRUCTURAL</t>
        </is>
      </c>
      <c r="D1930" s="22" t="n">
        <v>16</v>
      </c>
      <c r="E1930" s="19" t="n">
        <v>123240.78</v>
      </c>
      <c r="F1930" s="19" t="n">
        <v>26857.98</v>
      </c>
      <c r="G1930" s="20" t="n">
        <v>0.217931</v>
      </c>
      <c r="H1930" t="inlineStr">
        <is>
          <t>C</t>
        </is>
      </c>
      <c r="I1930" t="inlineStr">
        <is>
          <t>Bajo</t>
        </is>
      </c>
      <c r="J1930" s="17" t="inlineStr">
        <is>
          <t>C-Bajo</t>
        </is>
      </c>
      <c r="K1930" t="inlineStr">
        <is>
          <t>LIQUIDAR — ocupan espacio y capital</t>
        </is>
      </c>
    </row>
    <row r="1931">
      <c r="A1931" t="inlineStr">
        <is>
          <t>9131</t>
        </is>
      </c>
      <c r="B1931" t="inlineStr">
        <is>
          <t>CODO 1/2 X 90 CPVC AGUA CALIENTE</t>
        </is>
      </c>
      <c r="C1931" t="inlineStr">
        <is>
          <t>TUBERIA PVC, CANOAS Y ACCESORIOS</t>
        </is>
      </c>
      <c r="D1931" s="22" t="n">
        <v>377</v>
      </c>
      <c r="E1931" s="19" t="n">
        <v>123023.64</v>
      </c>
      <c r="F1931" s="19" t="n">
        <v>67151.24000000001</v>
      </c>
      <c r="G1931" s="20" t="n">
        <v>0.54584</v>
      </c>
      <c r="H1931" t="inlineStr">
        <is>
          <t>C</t>
        </is>
      </c>
      <c r="I1931" t="inlineStr">
        <is>
          <t>Alto</t>
        </is>
      </c>
      <c r="J1931" s="17" t="inlineStr">
        <is>
          <t>C-Alto</t>
        </is>
      </c>
      <c r="K1931" t="inlineStr">
        <is>
          <t>PREMIUM — dejar quietos, son rentables aunque vendan poco</t>
        </is>
      </c>
    </row>
    <row r="1932">
      <c r="A1932" t="inlineStr">
        <is>
          <t>30111</t>
        </is>
      </c>
      <c r="B1932" t="inlineStr">
        <is>
          <t>CH CENTRO DE CARGA 2 CIRCUITOS 70 A PARCHE 2L 70SP</t>
        </is>
      </c>
      <c r="C1932" t="inlineStr">
        <is>
          <t>ACCESORIOS ELECTRICOS Y CABLES</t>
        </is>
      </c>
      <c r="D1932" s="22" t="n">
        <v>5</v>
      </c>
      <c r="E1932" s="19" t="n">
        <v>122910.4</v>
      </c>
      <c r="F1932" s="19" t="n">
        <v>37475.94</v>
      </c>
      <c r="G1932" s="20" t="n">
        <v>0.304905</v>
      </c>
      <c r="H1932" t="inlineStr">
        <is>
          <t>C</t>
        </is>
      </c>
      <c r="I1932" t="inlineStr">
        <is>
          <t>Medio</t>
        </is>
      </c>
      <c r="J1932" s="17" t="inlineStr">
        <is>
          <t>C-Medio</t>
        </is>
      </c>
      <c r="K1932" t="inlineStr">
        <is>
          <t>CANDIDATO A DESCONTINUAR</t>
        </is>
      </c>
    </row>
    <row r="1933">
      <c r="A1933" t="inlineStr">
        <is>
          <t>71014</t>
        </is>
      </c>
      <c r="B1933" t="inlineStr">
        <is>
          <t>BROCA METAL 3/8 IRWIN</t>
        </is>
      </c>
      <c r="C1933" t="inlineStr">
        <is>
          <t>FERRETERIA GENERAL</t>
        </is>
      </c>
      <c r="D1933" s="22" t="n">
        <v>42</v>
      </c>
      <c r="E1933" s="19" t="n">
        <v>122799.28</v>
      </c>
      <c r="F1933" s="19" t="n">
        <v>48963.28</v>
      </c>
      <c r="G1933" s="20" t="n">
        <v>0.398726</v>
      </c>
      <c r="H1933" t="inlineStr">
        <is>
          <t>C</t>
        </is>
      </c>
      <c r="I1933" t="inlineStr">
        <is>
          <t>Medio</t>
        </is>
      </c>
      <c r="J1933" s="17" t="inlineStr">
        <is>
          <t>C-Medio</t>
        </is>
      </c>
      <c r="K1933" t="inlineStr">
        <is>
          <t>CANDIDATO A DESCONTINUAR</t>
        </is>
      </c>
    </row>
    <row r="1934">
      <c r="A1934" t="inlineStr">
        <is>
          <t>3432</t>
        </is>
      </c>
      <c r="B1934" t="inlineStr">
        <is>
          <t>PRETUL CORTADORA CERAMICA 40CM CAZ 40P</t>
        </is>
      </c>
      <c r="C1934" t="inlineStr">
        <is>
          <t>FERRETERIA GENERAL</t>
        </is>
      </c>
      <c r="D1934" s="22" t="n">
        <v>14</v>
      </c>
      <c r="E1934" s="19" t="n">
        <v>122416.64</v>
      </c>
      <c r="F1934" s="19" t="n">
        <v>51092.42</v>
      </c>
      <c r="G1934" s="20" t="n">
        <v>0.417365</v>
      </c>
      <c r="H1934" t="inlineStr">
        <is>
          <t>C</t>
        </is>
      </c>
      <c r="I1934" t="inlineStr">
        <is>
          <t>Medio</t>
        </is>
      </c>
      <c r="J1934" s="17" t="inlineStr">
        <is>
          <t>C-Medio</t>
        </is>
      </c>
      <c r="K1934" t="inlineStr">
        <is>
          <t>CANDIDATO A DESCONTINUAR</t>
        </is>
      </c>
    </row>
    <row r="1935">
      <c r="A1935" t="inlineStr">
        <is>
          <t>10120009</t>
        </is>
      </c>
      <c r="B1935" t="inlineStr">
        <is>
          <t>PLATINA 1 1/2 X 1/8</t>
        </is>
      </c>
      <c r="C1935" t="inlineStr">
        <is>
          <t>PLATINA HIERRO</t>
        </is>
      </c>
      <c r="D1935" s="22" t="n">
        <v>32</v>
      </c>
      <c r="E1935" s="19" t="n">
        <v>122388.6</v>
      </c>
      <c r="F1935" s="19" t="n">
        <v>34919.11</v>
      </c>
      <c r="G1935" s="20" t="n">
        <v>0.285313</v>
      </c>
      <c r="H1935" t="inlineStr">
        <is>
          <t>C</t>
        </is>
      </c>
      <c r="I1935" t="inlineStr">
        <is>
          <t>Bajo</t>
        </is>
      </c>
      <c r="J1935" s="17" t="inlineStr">
        <is>
          <t>C-Bajo</t>
        </is>
      </c>
      <c r="K1935" t="inlineStr">
        <is>
          <t>LIQUIDAR — ocupan espacio y capital</t>
        </is>
      </c>
    </row>
    <row r="1936">
      <c r="A1936" t="inlineStr">
        <is>
          <t>351100300992402</t>
        </is>
      </c>
      <c r="B1936" t="inlineStr">
        <is>
          <t>CAMARA DE SEGURIDAD WIFI E27 4MP CTV-40SW PARA PLAFON</t>
        </is>
      </c>
      <c r="C1936" t="inlineStr">
        <is>
          <t>HERRAMIENTA ELECTRICA</t>
        </is>
      </c>
      <c r="D1936" s="22" t="n">
        <v>9</v>
      </c>
      <c r="E1936" s="19" t="n">
        <v>122123.89</v>
      </c>
      <c r="F1936" s="19" t="n">
        <v>43517.89</v>
      </c>
      <c r="G1936" s="20" t="n">
        <v>0.356342</v>
      </c>
      <c r="H1936" t="inlineStr">
        <is>
          <t>C</t>
        </is>
      </c>
      <c r="I1936" t="inlineStr">
        <is>
          <t>Medio</t>
        </is>
      </c>
      <c r="J1936" s="17" t="inlineStr">
        <is>
          <t>C-Medio</t>
        </is>
      </c>
      <c r="K1936" t="inlineStr">
        <is>
          <t>CANDIDATO A DESCONTINUAR</t>
        </is>
      </c>
    </row>
    <row r="1937">
      <c r="A1937" t="inlineStr">
        <is>
          <t>351100300992498</t>
        </is>
      </c>
      <c r="B1937" t="inlineStr">
        <is>
          <t>AQUAFINA REGADERA REDONDA 12” NIPLE 19” NEGRA ASPERSION</t>
        </is>
      </c>
      <c r="C1937" t="inlineStr">
        <is>
          <t>GRIFERIA - ACC. BAÑO Y COCINA</t>
        </is>
      </c>
      <c r="D1937" s="22" t="n">
        <v>9</v>
      </c>
      <c r="E1937" s="19" t="n">
        <v>122092.92</v>
      </c>
      <c r="F1937" s="19" t="n">
        <v>34233.6</v>
      </c>
      <c r="G1937" s="20" t="n">
        <v>0.28039</v>
      </c>
      <c r="H1937" t="inlineStr">
        <is>
          <t>C</t>
        </is>
      </c>
      <c r="I1937" t="inlineStr">
        <is>
          <t>Bajo</t>
        </is>
      </c>
      <c r="J1937" s="17" t="inlineStr">
        <is>
          <t>C-Bajo</t>
        </is>
      </c>
      <c r="K1937" t="inlineStr">
        <is>
          <t>LIQUIDAR — ocupan espacio y capital</t>
        </is>
      </c>
    </row>
    <row r="1938">
      <c r="A1938" t="inlineStr">
        <is>
          <t>351100300991060</t>
        </is>
      </c>
      <c r="B1938" t="inlineStr">
        <is>
          <t>LANCO ESPUMA EXPANSIVA POLY FOAM 16.9OZ 500ML</t>
        </is>
      </c>
      <c r="C1938" t="inlineStr">
        <is>
          <t>PINTURAS Y SELLADORES</t>
        </is>
      </c>
      <c r="D1938" s="22" t="n">
        <v>22</v>
      </c>
      <c r="E1938" s="19" t="n">
        <v>122079.75</v>
      </c>
      <c r="F1938" s="19" t="n">
        <v>34497.75</v>
      </c>
      <c r="G1938" s="20" t="n">
        <v>0.282584</v>
      </c>
      <c r="H1938" t="inlineStr">
        <is>
          <t>C</t>
        </is>
      </c>
      <c r="I1938" t="inlineStr">
        <is>
          <t>Bajo</t>
        </is>
      </c>
      <c r="J1938" s="17" t="inlineStr">
        <is>
          <t>C-Bajo</t>
        </is>
      </c>
      <c r="K1938" t="inlineStr">
        <is>
          <t>LIQUIDAR — ocupan espacio y capital</t>
        </is>
      </c>
    </row>
    <row r="1939">
      <c r="A1939" t="inlineStr">
        <is>
          <t>72736</t>
        </is>
      </c>
      <c r="B1939" t="inlineStr">
        <is>
          <t>FILTRO ATRAPA PELUSAS COFLEX DJ-K455AS 150CM SECADORA</t>
        </is>
      </c>
      <c r="C1939" t="inlineStr">
        <is>
          <t>FERRETERIA GENERAL</t>
        </is>
      </c>
      <c r="D1939" s="22" t="n">
        <v>7</v>
      </c>
      <c r="E1939" s="19" t="n">
        <v>122043.23</v>
      </c>
      <c r="F1939" s="19" t="n">
        <v>33114.83</v>
      </c>
      <c r="G1939" s="20" t="n">
        <v>0.271337</v>
      </c>
      <c r="H1939" t="inlineStr">
        <is>
          <t>C</t>
        </is>
      </c>
      <c r="I1939" t="inlineStr">
        <is>
          <t>Bajo</t>
        </is>
      </c>
      <c r="J1939" s="17" t="inlineStr">
        <is>
          <t>C-Bajo</t>
        </is>
      </c>
      <c r="K1939" t="inlineStr">
        <is>
          <t>LIQUIDAR — ocupan espacio y capital</t>
        </is>
      </c>
    </row>
    <row r="1940">
      <c r="A1940" t="inlineStr">
        <is>
          <t>351100300991167</t>
        </is>
      </c>
      <c r="B1940" t="inlineStr">
        <is>
          <t>ENERGY LIJADORA ORBITAL 150W LO 180/120</t>
        </is>
      </c>
      <c r="C1940" t="inlineStr">
        <is>
          <t>SIN CATEGORIA</t>
        </is>
      </c>
      <c r="D1940" s="22" t="n">
        <v>9</v>
      </c>
      <c r="E1940" s="19" t="n">
        <v>121336.32</v>
      </c>
      <c r="F1940" s="19" t="n">
        <v>40084.32</v>
      </c>
      <c r="G1940" s="20" t="n">
        <v>0.330357</v>
      </c>
      <c r="H1940" t="inlineStr">
        <is>
          <t>C</t>
        </is>
      </c>
      <c r="I1940" t="inlineStr">
        <is>
          <t>Medio</t>
        </is>
      </c>
      <c r="J1940" s="17" t="inlineStr">
        <is>
          <t>C-Medio</t>
        </is>
      </c>
      <c r="K1940" t="inlineStr">
        <is>
          <t>CANDIDATO A DESCONTINUAR</t>
        </is>
      </c>
    </row>
    <row r="1941">
      <c r="A1941" t="inlineStr">
        <is>
          <t>351100300991524</t>
        </is>
      </c>
      <c r="B1941" t="inlineStr">
        <is>
          <t>ARIS AGATTA PLATA 34X34 CAJA 1.85M2 BRILLANTE CERAMICA PRIMERA CALIDAD</t>
        </is>
      </c>
      <c r="C1941" t="inlineStr">
        <is>
          <t>SIN CATEGORIA</t>
        </is>
      </c>
      <c r="D1941" s="22" t="n">
        <v>18</v>
      </c>
      <c r="E1941" s="19" t="n">
        <v>121235.84</v>
      </c>
      <c r="F1941" s="19" t="n">
        <v>34638.81</v>
      </c>
      <c r="G1941" s="20" t="n">
        <v>0.285714</v>
      </c>
      <c r="H1941" t="inlineStr">
        <is>
          <t>C</t>
        </is>
      </c>
      <c r="I1941" t="inlineStr">
        <is>
          <t>Bajo</t>
        </is>
      </c>
      <c r="J1941" s="17" t="inlineStr">
        <is>
          <t>C-Bajo</t>
        </is>
      </c>
      <c r="K1941" t="inlineStr">
        <is>
          <t>LIQUIDAR — ocupan espacio y capital</t>
        </is>
      </c>
    </row>
    <row r="1942">
      <c r="A1942" t="inlineStr">
        <is>
          <t>5316</t>
        </is>
      </c>
      <c r="B1942" t="inlineStr">
        <is>
          <t>CUMBRERA ROJO 6X6</t>
        </is>
      </c>
      <c r="C1942" t="inlineStr">
        <is>
          <t>LAMINAS DE ZINC Y ACCESORIOS</t>
        </is>
      </c>
      <c r="D1942" s="22" t="n">
        <v>42</v>
      </c>
      <c r="E1942" s="19" t="n">
        <v>121095</v>
      </c>
      <c r="F1942" s="19" t="n">
        <v>40267.5</v>
      </c>
      <c r="G1942" s="20" t="n">
        <v>0.332528</v>
      </c>
      <c r="H1942" t="inlineStr">
        <is>
          <t>C</t>
        </is>
      </c>
      <c r="I1942" t="inlineStr">
        <is>
          <t>Medio</t>
        </is>
      </c>
      <c r="J1942" s="17" t="inlineStr">
        <is>
          <t>C-Medio</t>
        </is>
      </c>
      <c r="K1942" t="inlineStr">
        <is>
          <t>CANDIDATO A DESCONTINUAR</t>
        </is>
      </c>
    </row>
    <row r="1943">
      <c r="A1943" t="inlineStr">
        <is>
          <t>7745</t>
        </is>
      </c>
      <c r="B1943" t="inlineStr">
        <is>
          <t>TIRO P/CLAVO IMPACTO ALEXCO 100 PCS 16MM</t>
        </is>
      </c>
      <c r="C1943" t="inlineStr">
        <is>
          <t>FERRETERIA GENERAL</t>
        </is>
      </c>
      <c r="D1943" s="22" t="n">
        <v>33</v>
      </c>
      <c r="E1943" s="19" t="n">
        <v>120873.89</v>
      </c>
      <c r="F1943" s="19" t="n">
        <v>41769.89</v>
      </c>
      <c r="G1943" s="20" t="n">
        <v>0.345566</v>
      </c>
      <c r="H1943" t="inlineStr">
        <is>
          <t>C</t>
        </is>
      </c>
      <c r="I1943" t="inlineStr">
        <is>
          <t>Medio</t>
        </is>
      </c>
      <c r="J1943" s="17" t="inlineStr">
        <is>
          <t>C-Medio</t>
        </is>
      </c>
      <c r="K1943" t="inlineStr">
        <is>
          <t>CANDIDATO A DESCONTINUAR</t>
        </is>
      </c>
    </row>
    <row r="1944">
      <c r="A1944" t="inlineStr">
        <is>
          <t>351100300990528</t>
        </is>
      </c>
      <c r="B1944" t="inlineStr">
        <is>
          <t>TOTAL ESPATULA 6 THT831506</t>
        </is>
      </c>
      <c r="C1944" t="inlineStr">
        <is>
          <t>FERRETERIA GENERAL</t>
        </is>
      </c>
      <c r="D1944" s="22" t="n">
        <v>66</v>
      </c>
      <c r="E1944" s="19" t="n">
        <v>120232.58</v>
      </c>
      <c r="F1944" s="19" t="n">
        <v>44631.32</v>
      </c>
      <c r="G1944" s="20" t="n">
        <v>0.371208</v>
      </c>
      <c r="H1944" t="inlineStr">
        <is>
          <t>C</t>
        </is>
      </c>
      <c r="I1944" t="inlineStr">
        <is>
          <t>Medio</t>
        </is>
      </c>
      <c r="J1944" s="17" t="inlineStr">
        <is>
          <t>C-Medio</t>
        </is>
      </c>
      <c r="K1944" t="inlineStr">
        <is>
          <t>CANDIDATO A DESCONTINUAR</t>
        </is>
      </c>
    </row>
    <row r="1945">
      <c r="A1945" t="inlineStr">
        <is>
          <t>351100300991477</t>
        </is>
      </c>
      <c r="B1945" t="inlineStr">
        <is>
          <t>TORNILLO TECHO 2 1/2 PF</t>
        </is>
      </c>
      <c r="C1945" t="inlineStr">
        <is>
          <t>TORNILLERIA</t>
        </is>
      </c>
      <c r="D1945" s="22" t="n">
        <v>3494</v>
      </c>
      <c r="E1945" s="19" t="n">
        <v>120211.18</v>
      </c>
      <c r="F1945" s="19" t="n">
        <v>43343.18</v>
      </c>
      <c r="G1945" s="20" t="n">
        <v>0.360559</v>
      </c>
      <c r="H1945" t="inlineStr">
        <is>
          <t>C</t>
        </is>
      </c>
      <c r="I1945" t="inlineStr">
        <is>
          <t>Medio</t>
        </is>
      </c>
      <c r="J1945" s="17" t="inlineStr">
        <is>
          <t>C-Medio</t>
        </is>
      </c>
      <c r="K1945" t="inlineStr">
        <is>
          <t>CANDIDATO A DESCONTINUAR</t>
        </is>
      </c>
    </row>
    <row r="1946">
      <c r="A1946" t="inlineStr">
        <is>
          <t>351100300992001</t>
        </is>
      </c>
      <c r="B1946" t="inlineStr">
        <is>
          <t>ESQUINERO AZUL GRIS DE056  PANEL ACANALADO 1X1 2.90M WALL PANEL</t>
        </is>
      </c>
      <c r="C1946" t="inlineStr">
        <is>
          <t>PANEL ACANALADO INTERIOR</t>
        </is>
      </c>
      <c r="D1946" s="22" t="n">
        <v>40</v>
      </c>
      <c r="E1946" s="19" t="n">
        <v>120115.04</v>
      </c>
      <c r="F1946" s="19" t="n">
        <v>68218.64</v>
      </c>
      <c r="G1946" s="20" t="n">
        <v>0.567944</v>
      </c>
      <c r="H1946" t="inlineStr">
        <is>
          <t>C</t>
        </is>
      </c>
      <c r="I1946" t="inlineStr">
        <is>
          <t>Alto</t>
        </is>
      </c>
      <c r="J1946" s="17" t="inlineStr">
        <is>
          <t>C-Alto</t>
        </is>
      </c>
      <c r="K1946" t="inlineStr">
        <is>
          <t>PREMIUM — dejar quietos, son rentables aunque vendan poco</t>
        </is>
      </c>
    </row>
    <row r="1947">
      <c r="A1947" t="inlineStr">
        <is>
          <t>171</t>
        </is>
      </c>
      <c r="B1947" t="inlineStr">
        <is>
          <t>TRAMPA DE GRASA SIFON</t>
        </is>
      </c>
      <c r="C1947" t="inlineStr">
        <is>
          <t>BLOQUES, VARILLAS, MALLAS</t>
        </is>
      </c>
      <c r="D1947" s="22" t="n">
        <v>17</v>
      </c>
      <c r="E1947" s="19" t="n">
        <v>119929.27</v>
      </c>
      <c r="F1947" s="19" t="n">
        <v>44707.67</v>
      </c>
      <c r="G1947" s="20" t="n">
        <v>0.372784</v>
      </c>
      <c r="H1947" t="inlineStr">
        <is>
          <t>C</t>
        </is>
      </c>
      <c r="I1947" t="inlineStr">
        <is>
          <t>Medio</t>
        </is>
      </c>
      <c r="J1947" s="17" t="inlineStr">
        <is>
          <t>C-Medio</t>
        </is>
      </c>
      <c r="K1947" t="inlineStr">
        <is>
          <t>CANDIDATO A DESCONTINUAR</t>
        </is>
      </c>
    </row>
    <row r="1948">
      <c r="A1948" t="inlineStr">
        <is>
          <t>101127</t>
        </is>
      </c>
      <c r="B1948" t="inlineStr">
        <is>
          <t>CAJA CONCRETO VARILLA COPPERWELL 30X30</t>
        </is>
      </c>
      <c r="C1948" t="inlineStr">
        <is>
          <t>BLOQUES, VARILLAS, MALLAS</t>
        </is>
      </c>
      <c r="D1948" s="22" t="n">
        <v>26</v>
      </c>
      <c r="E1948" s="19" t="n">
        <v>119881.67</v>
      </c>
      <c r="F1948" s="19" t="n">
        <v>37049.57</v>
      </c>
      <c r="G1948" s="20" t="n">
        <v>0.309051</v>
      </c>
      <c r="H1948" t="inlineStr">
        <is>
          <t>C</t>
        </is>
      </c>
      <c r="I1948" t="inlineStr">
        <is>
          <t>Medio</t>
        </is>
      </c>
      <c r="J1948" s="17" t="inlineStr">
        <is>
          <t>C-Medio</t>
        </is>
      </c>
      <c r="K1948" t="inlineStr">
        <is>
          <t>CANDIDATO A DESCONTINUAR</t>
        </is>
      </c>
    </row>
    <row r="1949">
      <c r="A1949" t="inlineStr">
        <is>
          <t>PINT-PA-0082</t>
        </is>
      </c>
      <c r="B1949" t="inlineStr">
        <is>
          <t>SUPRA LATEX DEEP MATE GALON VA965-4</t>
        </is>
      </c>
      <c r="C1949" t="inlineStr">
        <is>
          <t>PINTURA ACRILICA</t>
        </is>
      </c>
      <c r="D1949" s="22" t="n">
        <v>10</v>
      </c>
      <c r="E1949" s="19" t="n">
        <v>119746.02</v>
      </c>
      <c r="F1949" s="19" t="n">
        <v>62521.02</v>
      </c>
      <c r="G1949" s="20" t="n">
        <v>0.522114</v>
      </c>
      <c r="H1949" t="inlineStr">
        <is>
          <t>C</t>
        </is>
      </c>
      <c r="I1949" t="inlineStr">
        <is>
          <t>Alto</t>
        </is>
      </c>
      <c r="J1949" s="17" t="inlineStr">
        <is>
          <t>C-Alto</t>
        </is>
      </c>
      <c r="K1949" t="inlineStr">
        <is>
          <t>PREMIUM — dejar quietos, son rentables aunque vendan poco</t>
        </is>
      </c>
    </row>
    <row r="1950">
      <c r="A1950" t="inlineStr">
        <is>
          <t>7791</t>
        </is>
      </c>
      <c r="B1950" t="inlineStr">
        <is>
          <t>PLASTICO PALETIZAR 18</t>
        </is>
      </c>
      <c r="C1950" t="inlineStr">
        <is>
          <t>FERRETERIA GENERAL</t>
        </is>
      </c>
      <c r="D1950" s="22" t="n">
        <v>41</v>
      </c>
      <c r="E1950" s="19" t="n">
        <v>119702.12</v>
      </c>
      <c r="F1950" s="19" t="n">
        <v>40653.92</v>
      </c>
      <c r="G1950" s="20" t="n">
        <v>0.339626</v>
      </c>
      <c r="H1950" t="inlineStr">
        <is>
          <t>C</t>
        </is>
      </c>
      <c r="I1950" t="inlineStr">
        <is>
          <t>Medio</t>
        </is>
      </c>
      <c r="J1950" s="17" t="inlineStr">
        <is>
          <t>C-Medio</t>
        </is>
      </c>
      <c r="K1950" t="inlineStr">
        <is>
          <t>CANDIDATO A DESCONTINUAR</t>
        </is>
      </c>
    </row>
    <row r="1951">
      <c r="A1951" t="inlineStr">
        <is>
          <t>54838</t>
        </is>
      </c>
      <c r="B1951" t="inlineStr">
        <is>
          <t>NOVA DUCHA ELECTRICA CON NIPLE PLASTICO VT-ESH-02 110V    DE-101A CON MANGUERA</t>
        </is>
      </c>
      <c r="C1951" t="inlineStr">
        <is>
          <t>IMPORTACION GRIFERIA</t>
        </is>
      </c>
      <c r="D1951" s="22" t="n">
        <v>12</v>
      </c>
      <c r="E1951" s="19" t="n">
        <v>119600.67</v>
      </c>
      <c r="F1951" s="19" t="n">
        <v>71760.39999999999</v>
      </c>
      <c r="G1951" s="20" t="n">
        <v>0.6</v>
      </c>
      <c r="H1951" t="inlineStr">
        <is>
          <t>C</t>
        </is>
      </c>
      <c r="I1951" t="inlineStr">
        <is>
          <t>Alto</t>
        </is>
      </c>
      <c r="J1951" s="17" t="inlineStr">
        <is>
          <t>C-Alto</t>
        </is>
      </c>
      <c r="K1951" t="inlineStr">
        <is>
          <t>PREMIUM — dejar quietos, son rentables aunque vendan poco</t>
        </is>
      </c>
    </row>
    <row r="1952">
      <c r="A1952" t="inlineStr">
        <is>
          <t>PINT-AN-0042</t>
        </is>
      </c>
      <c r="B1952" t="inlineStr">
        <is>
          <t>LANCO EXPRESS DEEP GALON ACEITE EC348-4</t>
        </is>
      </c>
      <c r="C1952" t="inlineStr">
        <is>
          <t>ANTICORROSIVOS Y BASE ACEITE</t>
        </is>
      </c>
      <c r="D1952" s="22" t="n">
        <v>7</v>
      </c>
      <c r="E1952" s="19" t="n">
        <v>119421.83</v>
      </c>
      <c r="F1952" s="19" t="n">
        <v>60034.58</v>
      </c>
      <c r="G1952" s="20" t="n">
        <v>0.50271</v>
      </c>
      <c r="H1952" t="inlineStr">
        <is>
          <t>C</t>
        </is>
      </c>
      <c r="I1952" t="inlineStr">
        <is>
          <t>Alto</t>
        </is>
      </c>
      <c r="J1952" s="17" t="inlineStr">
        <is>
          <t>C-Alto</t>
        </is>
      </c>
      <c r="K1952" t="inlineStr">
        <is>
          <t>PREMIUM — dejar quietos, son rentables aunque vendan poco</t>
        </is>
      </c>
    </row>
    <row r="1953">
      <c r="A1953" t="inlineStr">
        <is>
          <t>9121</t>
        </is>
      </c>
      <c r="B1953" t="inlineStr">
        <is>
          <t>YEE 3 PVC</t>
        </is>
      </c>
      <c r="C1953" t="inlineStr">
        <is>
          <t>TUBERIA PVC, CANOAS Y ACCESORIOS</t>
        </is>
      </c>
      <c r="D1953" s="22" t="n">
        <v>35</v>
      </c>
      <c r="E1953" s="19" t="n">
        <v>119243.45</v>
      </c>
      <c r="F1953" s="19" t="n">
        <v>82443.95</v>
      </c>
      <c r="G1953" s="20" t="n">
        <v>0.691392</v>
      </c>
      <c r="H1953" t="inlineStr">
        <is>
          <t>C</t>
        </is>
      </c>
      <c r="I1953" t="inlineStr">
        <is>
          <t>Alto</t>
        </is>
      </c>
      <c r="J1953" s="17" t="inlineStr">
        <is>
          <t>C-Alto</t>
        </is>
      </c>
      <c r="K1953" t="inlineStr">
        <is>
          <t>PREMIUM — dejar quietos, son rentables aunque vendan poco</t>
        </is>
      </c>
    </row>
    <row r="1954">
      <c r="A1954" t="inlineStr">
        <is>
          <t>10159</t>
        </is>
      </c>
      <c r="B1954" t="inlineStr">
        <is>
          <t>LLAVE LAVATORIO DE PALANCA CLASSIC 040CSLPC PRICE PFISTER</t>
        </is>
      </c>
      <c r="C1954" t="inlineStr">
        <is>
          <t>GRIFERIA - ACC. BAÑO Y COCINA</t>
        </is>
      </c>
      <c r="D1954" s="22" t="n">
        <v>10</v>
      </c>
      <c r="E1954" s="19" t="n">
        <v>119078.08</v>
      </c>
      <c r="F1954" s="19" t="n">
        <v>34739.08</v>
      </c>
      <c r="G1954" s="20" t="n">
        <v>0.291734</v>
      </c>
      <c r="H1954" t="inlineStr">
        <is>
          <t>C</t>
        </is>
      </c>
      <c r="I1954" t="inlineStr">
        <is>
          <t>Bajo</t>
        </is>
      </c>
      <c r="J1954" s="17" t="inlineStr">
        <is>
          <t>C-Bajo</t>
        </is>
      </c>
      <c r="K1954" t="inlineStr">
        <is>
          <t>LIQUIDAR — ocupan espacio y capital</t>
        </is>
      </c>
    </row>
    <row r="1955">
      <c r="A1955" t="inlineStr">
        <is>
          <t>351100300992308</t>
        </is>
      </c>
      <c r="B1955" t="inlineStr">
        <is>
          <t>ABANICO SOLAR HS 168 FF CARGA DURA APROX 3-4 HORAS</t>
        </is>
      </c>
      <c r="C1955" t="inlineStr">
        <is>
          <t>IMPORTACION FERRETERIA GENERAL</t>
        </is>
      </c>
      <c r="D1955" s="22" t="n">
        <v>5</v>
      </c>
      <c r="E1955" s="19" t="n">
        <v>119026.55</v>
      </c>
      <c r="F1955" s="19" t="n">
        <v>36187.77</v>
      </c>
      <c r="G1955" s="20" t="n">
        <v>0.304031</v>
      </c>
      <c r="H1955" t="inlineStr">
        <is>
          <t>C</t>
        </is>
      </c>
      <c r="I1955" t="inlineStr">
        <is>
          <t>Medio</t>
        </is>
      </c>
      <c r="J1955" s="17" t="inlineStr">
        <is>
          <t>C-Medio</t>
        </is>
      </c>
      <c r="K1955" t="inlineStr">
        <is>
          <t>CANDIDATO A DESCONTINUAR</t>
        </is>
      </c>
    </row>
    <row r="1956">
      <c r="A1956" t="inlineStr">
        <is>
          <t>10140039</t>
        </is>
      </c>
      <c r="B1956" t="inlineStr">
        <is>
          <t>TUBO ESTRUCT. CUADRADO 4X4 (100X100) 2.38MM NEGRO</t>
        </is>
      </c>
      <c r="C1956" t="inlineStr">
        <is>
          <t>TUBERIA ESTRUCTURAL</t>
        </is>
      </c>
      <c r="D1956" s="22" t="n">
        <v>5</v>
      </c>
      <c r="E1956" s="19" t="n">
        <v>118737.36</v>
      </c>
      <c r="F1956" s="19" t="n">
        <v>17572.36</v>
      </c>
      <c r="G1956" s="20" t="n">
        <v>0.147994</v>
      </c>
      <c r="H1956" t="inlineStr">
        <is>
          <t>C</t>
        </is>
      </c>
      <c r="I1956" t="inlineStr">
        <is>
          <t>Bajo</t>
        </is>
      </c>
      <c r="J1956" s="17" t="inlineStr">
        <is>
          <t>C-Bajo</t>
        </is>
      </c>
      <c r="K1956" t="inlineStr">
        <is>
          <t>LIQUIDAR — ocupan espacio y capital</t>
        </is>
      </c>
    </row>
    <row r="1957">
      <c r="A1957" t="inlineStr">
        <is>
          <t>71018</t>
        </is>
      </c>
      <c r="B1957" t="inlineStr">
        <is>
          <t>TOTAL DISCO ESMERILAR 4 1/2</t>
        </is>
      </c>
      <c r="C1957" t="inlineStr">
        <is>
          <t>FERRETERIA GENERAL</t>
        </is>
      </c>
      <c r="D1957" s="22" t="n">
        <v>133</v>
      </c>
      <c r="E1957" s="19" t="n">
        <v>118570.64</v>
      </c>
      <c r="F1957" s="19" t="n">
        <v>68041.21000000001</v>
      </c>
      <c r="G1957" s="20" t="n">
        <v>0.573845</v>
      </c>
      <c r="H1957" t="inlineStr">
        <is>
          <t>C</t>
        </is>
      </c>
      <c r="I1957" t="inlineStr">
        <is>
          <t>Alto</t>
        </is>
      </c>
      <c r="J1957" s="17" t="inlineStr">
        <is>
          <t>C-Alto</t>
        </is>
      </c>
      <c r="K1957" t="inlineStr">
        <is>
          <t>PREMIUM — dejar quietos, son rentables aunque vendan poco</t>
        </is>
      </c>
    </row>
    <row r="1958">
      <c r="A1958" t="inlineStr">
        <is>
          <t>351100300991455</t>
        </is>
      </c>
      <c r="B1958" t="inlineStr">
        <is>
          <t>PISO LAMINADO SPC CONTRA PEDIDO CAJA 2.2M2</t>
        </is>
      </c>
      <c r="C1958" t="inlineStr">
        <is>
          <t>CERAMICAS, AZULEJOS, PORCELANATOS</t>
        </is>
      </c>
      <c r="D1958" s="22" t="n">
        <v>5</v>
      </c>
      <c r="E1958" s="19" t="n">
        <v>118362.83</v>
      </c>
      <c r="F1958" s="19" t="n">
        <v>27972.53</v>
      </c>
      <c r="G1958" s="20" t="n">
        <v>0.236329</v>
      </c>
      <c r="H1958" t="inlineStr">
        <is>
          <t>C</t>
        </is>
      </c>
      <c r="I1958" t="inlineStr">
        <is>
          <t>Bajo</t>
        </is>
      </c>
      <c r="J1958" s="17" t="inlineStr">
        <is>
          <t>C-Bajo</t>
        </is>
      </c>
      <c r="K1958" t="inlineStr">
        <is>
          <t>LIQUIDAR — ocupan espacio y capital</t>
        </is>
      </c>
    </row>
    <row r="1959">
      <c r="A1959" t="inlineStr">
        <is>
          <t>7934</t>
        </is>
      </c>
      <c r="B1959" t="inlineStr">
        <is>
          <t>LIJA MADERA #100</t>
        </is>
      </c>
      <c r="C1959" t="inlineStr">
        <is>
          <t>FERRETERIA GENERAL</t>
        </is>
      </c>
      <c r="D1959" s="22" t="n">
        <v>345</v>
      </c>
      <c r="E1959" s="19" t="n">
        <v>118280.61</v>
      </c>
      <c r="F1959" s="19" t="n">
        <v>72142.25999999999</v>
      </c>
      <c r="G1959" s="20" t="n">
        <v>0.6099250000000001</v>
      </c>
      <c r="H1959" t="inlineStr">
        <is>
          <t>C</t>
        </is>
      </c>
      <c r="I1959" t="inlineStr">
        <is>
          <t>Alto</t>
        </is>
      </c>
      <c r="J1959" s="17" t="inlineStr">
        <is>
          <t>C-Alto</t>
        </is>
      </c>
      <c r="K1959" t="inlineStr">
        <is>
          <t>PREMIUM — dejar quietos, son rentables aunque vendan poco</t>
        </is>
      </c>
    </row>
    <row r="1960">
      <c r="A1960" t="inlineStr">
        <is>
          <t>351100300992300</t>
        </is>
      </c>
      <c r="B1960" t="inlineStr">
        <is>
          <t>PLAY GARDEN MANGUERA 4 CAPAS 22.8M</t>
        </is>
      </c>
      <c r="C1960" t="inlineStr">
        <is>
          <t>IMPORTACION GRIFERIA</t>
        </is>
      </c>
      <c r="D1960" s="22" t="n">
        <v>10</v>
      </c>
      <c r="E1960" s="19" t="n">
        <v>118247.1</v>
      </c>
      <c r="F1960" s="19" t="n">
        <v>58766.67</v>
      </c>
      <c r="G1960" s="20" t="n">
        <v>0.496982</v>
      </c>
      <c r="H1960" t="inlineStr">
        <is>
          <t>C</t>
        </is>
      </c>
      <c r="I1960" t="inlineStr">
        <is>
          <t>Alto</t>
        </is>
      </c>
      <c r="J1960" s="17" t="inlineStr">
        <is>
          <t>C-Alto</t>
        </is>
      </c>
      <c r="K1960" t="inlineStr">
        <is>
          <t>PREMIUM — dejar quietos, son rentables aunque vendan poco</t>
        </is>
      </c>
    </row>
    <row r="1961">
      <c r="A1961" t="inlineStr">
        <is>
          <t>PINT-PA-0019</t>
        </is>
      </c>
      <c r="B1961" t="inlineStr">
        <is>
          <t>LANCO MAXIMA ACCENT MATE 1/4 MA684-5</t>
        </is>
      </c>
      <c r="C1961" t="inlineStr">
        <is>
          <t>PINTURA ACRILICA</t>
        </is>
      </c>
      <c r="D1961" s="22" t="n">
        <v>19</v>
      </c>
      <c r="E1961" s="19" t="n">
        <v>118165.49</v>
      </c>
      <c r="F1961" s="19" t="n">
        <v>71053.49000000001</v>
      </c>
      <c r="G1961" s="20" t="n">
        <v>0.601305</v>
      </c>
      <c r="H1961" t="inlineStr">
        <is>
          <t>C</t>
        </is>
      </c>
      <c r="I1961" t="inlineStr">
        <is>
          <t>Alto</t>
        </is>
      </c>
      <c r="J1961" s="17" t="inlineStr">
        <is>
          <t>C-Alto</t>
        </is>
      </c>
      <c r="K1961" t="inlineStr">
        <is>
          <t>PREMIUM — dejar quietos, son rentables aunque vendan poco</t>
        </is>
      </c>
    </row>
    <row r="1962">
      <c r="A1962" t="inlineStr">
        <is>
          <t>74031</t>
        </is>
      </c>
      <c r="B1962" t="inlineStr">
        <is>
          <t>TOTAL DISCO FLAP #80 4 1/2 TAC631153</t>
        </is>
      </c>
      <c r="C1962" t="inlineStr">
        <is>
          <t>FERRETERIA GENERAL</t>
        </is>
      </c>
      <c r="D1962" s="22" t="n">
        <v>119</v>
      </c>
      <c r="E1962" s="19" t="n">
        <v>118059.88</v>
      </c>
      <c r="F1962" s="19" t="n">
        <v>63194.18</v>
      </c>
      <c r="G1962" s="20" t="n">
        <v>0.535272</v>
      </c>
      <c r="H1962" t="inlineStr">
        <is>
          <t>C</t>
        </is>
      </c>
      <c r="I1962" t="inlineStr">
        <is>
          <t>Alto</t>
        </is>
      </c>
      <c r="J1962" s="17" t="inlineStr">
        <is>
          <t>C-Alto</t>
        </is>
      </c>
      <c r="K1962" t="inlineStr">
        <is>
          <t>PREMIUM — dejar quietos, son rentables aunque vendan poco</t>
        </is>
      </c>
    </row>
    <row r="1963">
      <c r="A1963" t="inlineStr">
        <is>
          <t>73987</t>
        </is>
      </c>
      <c r="B1963" t="inlineStr">
        <is>
          <t>AGARRADERA MUEBLE 309-2 AB AC</t>
        </is>
      </c>
      <c r="C1963" t="inlineStr">
        <is>
          <t>FERRETERIA GENERAL</t>
        </is>
      </c>
      <c r="D1963" s="22" t="n">
        <v>97</v>
      </c>
      <c r="E1963" s="19" t="n">
        <v>118001.62</v>
      </c>
      <c r="F1963" s="19" t="n">
        <v>63456.25</v>
      </c>
      <c r="G1963" s="20" t="n">
        <v>0.537757</v>
      </c>
      <c r="H1963" t="inlineStr">
        <is>
          <t>C</t>
        </is>
      </c>
      <c r="I1963" t="inlineStr">
        <is>
          <t>Alto</t>
        </is>
      </c>
      <c r="J1963" s="17" t="inlineStr">
        <is>
          <t>C-Alto</t>
        </is>
      </c>
      <c r="K1963" t="inlineStr">
        <is>
          <t>PREMIUM — dejar quietos, son rentables aunque vendan poco</t>
        </is>
      </c>
    </row>
    <row r="1964">
      <c r="A1964" t="inlineStr">
        <is>
          <t>351100300992443</t>
        </is>
      </c>
      <c r="B1964" t="inlineStr">
        <is>
          <t>DESAGUE METALICO TIPO PUSH AQP-643</t>
        </is>
      </c>
      <c r="C1964" t="inlineStr">
        <is>
          <t>IMPORTACION GRIFERIA</t>
        </is>
      </c>
      <c r="D1964" s="22" t="n">
        <v>30</v>
      </c>
      <c r="E1964" s="19" t="n">
        <v>117896.02</v>
      </c>
      <c r="F1964" s="19" t="n">
        <v>64098.82</v>
      </c>
      <c r="G1964" s="20" t="n">
        <v>0.543689</v>
      </c>
      <c r="H1964" t="inlineStr">
        <is>
          <t>C</t>
        </is>
      </c>
      <c r="I1964" t="inlineStr">
        <is>
          <t>Alto</t>
        </is>
      </c>
      <c r="J1964" s="17" t="inlineStr">
        <is>
          <t>C-Alto</t>
        </is>
      </c>
      <c r="K1964" t="inlineStr">
        <is>
          <t>PREMIUM — dejar quietos, son rentables aunque vendan poco</t>
        </is>
      </c>
    </row>
    <row r="1965">
      <c r="A1965" t="inlineStr">
        <is>
          <t>PINT-AN-0044</t>
        </is>
      </c>
      <c r="B1965" t="inlineStr">
        <is>
          <t>LANCO EXPRESS PASTEL GALON ACEITE EC346-4</t>
        </is>
      </c>
      <c r="C1965" t="inlineStr">
        <is>
          <t>ANTICORROSIVOS Y BASE ACEITE</t>
        </is>
      </c>
      <c r="D1965" s="22" t="n">
        <v>7</v>
      </c>
      <c r="E1965" s="19" t="n">
        <v>117340.27</v>
      </c>
      <c r="F1965" s="19" t="n">
        <v>37210.27</v>
      </c>
      <c r="G1965" s="20" t="n">
        <v>0.317114</v>
      </c>
      <c r="H1965" t="inlineStr">
        <is>
          <t>C</t>
        </is>
      </c>
      <c r="I1965" t="inlineStr">
        <is>
          <t>Medio</t>
        </is>
      </c>
      <c r="J1965" s="17" t="inlineStr">
        <is>
          <t>C-Medio</t>
        </is>
      </c>
      <c r="K1965" t="inlineStr">
        <is>
          <t>CANDIDATO A DESCONTINUAR</t>
        </is>
      </c>
    </row>
    <row r="1966">
      <c r="A1966" t="inlineStr">
        <is>
          <t>7750</t>
        </is>
      </c>
      <c r="B1966" t="inlineStr">
        <is>
          <t>CONECTOR BARRIL #6</t>
        </is>
      </c>
      <c r="C1966" t="inlineStr">
        <is>
          <t>ACCESORIOS ELECTRICOS Y CABLES</t>
        </is>
      </c>
      <c r="D1966" s="22" t="n">
        <v>138</v>
      </c>
      <c r="E1966" s="19" t="n">
        <v>116864.31</v>
      </c>
      <c r="F1966" s="19" t="n">
        <v>69649.67999999999</v>
      </c>
      <c r="G1966" s="20" t="n">
        <v>0.595988</v>
      </c>
      <c r="H1966" t="inlineStr">
        <is>
          <t>C</t>
        </is>
      </c>
      <c r="I1966" t="inlineStr">
        <is>
          <t>Alto</t>
        </is>
      </c>
      <c r="J1966" s="17" t="inlineStr">
        <is>
          <t>C-Alto</t>
        </is>
      </c>
      <c r="K1966" t="inlineStr">
        <is>
          <t>PREMIUM — dejar quietos, son rentables aunque vendan poco</t>
        </is>
      </c>
    </row>
    <row r="1967">
      <c r="A1967" t="inlineStr">
        <is>
          <t>9137</t>
        </is>
      </c>
      <c r="B1967" t="inlineStr">
        <is>
          <t>ADAPTADOR MACHO CPVC 1/2 AGUA CALIENTE</t>
        </is>
      </c>
      <c r="C1967" t="inlineStr">
        <is>
          <t>TUBERIA PVC, CANOAS Y ACCESORIOS</t>
        </is>
      </c>
      <c r="D1967" s="22" t="n">
        <v>240</v>
      </c>
      <c r="E1967" s="19" t="n">
        <v>116834.7</v>
      </c>
      <c r="F1967" s="19" t="n">
        <v>73208.10000000001</v>
      </c>
      <c r="G1967" s="20" t="n">
        <v>0.6265959999999999</v>
      </c>
      <c r="H1967" t="inlineStr">
        <is>
          <t>C</t>
        </is>
      </c>
      <c r="I1967" t="inlineStr">
        <is>
          <t>Alto</t>
        </is>
      </c>
      <c r="J1967" s="17" t="inlineStr">
        <is>
          <t>C-Alto</t>
        </is>
      </c>
      <c r="K1967" t="inlineStr">
        <is>
          <t>PREMIUM — dejar quietos, son rentables aunque vendan poco</t>
        </is>
      </c>
    </row>
    <row r="1968">
      <c r="A1968" t="inlineStr">
        <is>
          <t>35212</t>
        </is>
      </c>
      <c r="B1968" t="inlineStr">
        <is>
          <t>BROCHA 6  MASTER</t>
        </is>
      </c>
      <c r="C1968" t="inlineStr">
        <is>
          <t>FERRETERIA GENERAL</t>
        </is>
      </c>
      <c r="D1968" s="22" t="n">
        <v>23</v>
      </c>
      <c r="E1968" s="19" t="n">
        <v>116616.92</v>
      </c>
      <c r="F1968" s="19" t="n">
        <v>32662.42</v>
      </c>
      <c r="G1968" s="20" t="n">
        <v>0.280083</v>
      </c>
      <c r="H1968" t="inlineStr">
        <is>
          <t>C</t>
        </is>
      </c>
      <c r="I1968" t="inlineStr">
        <is>
          <t>Bajo</t>
        </is>
      </c>
      <c r="J1968" s="17" t="inlineStr">
        <is>
          <t>C-Bajo</t>
        </is>
      </c>
      <c r="K1968" t="inlineStr">
        <is>
          <t>LIQUIDAR — ocupan espacio y capital</t>
        </is>
      </c>
    </row>
    <row r="1969">
      <c r="A1969" t="inlineStr">
        <is>
          <t>351100300992922</t>
        </is>
      </c>
      <c r="B1969" t="inlineStr">
        <is>
          <t>LIQUIDACION FREGADERO IZQUIERDO EMPOTRAR 50CM X 100CM + CACHERA CROMADA LORIENT P-11632 + DESAGUE</t>
        </is>
      </c>
      <c r="C1969" t="inlineStr">
        <is>
          <t>GRIFERIA - ACC. BAÑO Y COCINA</t>
        </is>
      </c>
      <c r="D1969" s="22" t="n">
        <v>4</v>
      </c>
      <c r="E1969" s="19" t="n">
        <v>116289.38</v>
      </c>
      <c r="F1969" s="19" t="n">
        <v>24780.06</v>
      </c>
      <c r="G1969" s="20" t="n">
        <v>0.21309</v>
      </c>
      <c r="H1969" t="inlineStr">
        <is>
          <t>C</t>
        </is>
      </c>
      <c r="I1969" t="inlineStr">
        <is>
          <t>Bajo</t>
        </is>
      </c>
      <c r="J1969" s="17" t="inlineStr">
        <is>
          <t>C-Bajo</t>
        </is>
      </c>
      <c r="K1969" t="inlineStr">
        <is>
          <t>LIQUIDAR — ocupan espacio y capital</t>
        </is>
      </c>
    </row>
    <row r="1970">
      <c r="A1970" t="inlineStr">
        <is>
          <t>7933</t>
        </is>
      </c>
      <c r="B1970" t="inlineStr">
        <is>
          <t>LIJA MADERA #80</t>
        </is>
      </c>
      <c r="C1970" t="inlineStr">
        <is>
          <t>FERRETERIA GENERAL</t>
        </is>
      </c>
      <c r="D1970" s="22" t="n">
        <v>281</v>
      </c>
      <c r="E1970" s="19" t="n">
        <v>116278.02</v>
      </c>
      <c r="F1970" s="19" t="n">
        <v>76298.08</v>
      </c>
      <c r="G1970" s="20" t="n">
        <v>0.656169</v>
      </c>
      <c r="H1970" t="inlineStr">
        <is>
          <t>C</t>
        </is>
      </c>
      <c r="I1970" t="inlineStr">
        <is>
          <t>Alto</t>
        </is>
      </c>
      <c r="J1970" s="17" t="inlineStr">
        <is>
          <t>C-Alto</t>
        </is>
      </c>
      <c r="K1970" t="inlineStr">
        <is>
          <t>PREMIUM — dejar quietos, son rentables aunque vendan poco</t>
        </is>
      </c>
    </row>
    <row r="1971">
      <c r="A1971" t="inlineStr">
        <is>
          <t>351100300992658</t>
        </is>
      </c>
      <c r="B1971" t="inlineStr">
        <is>
          <t xml:space="preserve"> FANG CACHERA LAVATORIO DORADO DORADO FF-6107G</t>
        </is>
      </c>
      <c r="C1971" t="inlineStr">
        <is>
          <t>IMPORTACION GRIFERIA</t>
        </is>
      </c>
      <c r="D1971" s="22" t="n">
        <v>5</v>
      </c>
      <c r="E1971" s="19" t="n">
        <v>116084.08</v>
      </c>
      <c r="F1971" s="19" t="n">
        <v>61250.62</v>
      </c>
      <c r="G1971" s="20" t="n">
        <v>0.52764</v>
      </c>
      <c r="H1971" t="inlineStr">
        <is>
          <t>C</t>
        </is>
      </c>
      <c r="I1971" t="inlineStr">
        <is>
          <t>Alto</t>
        </is>
      </c>
      <c r="J1971" s="17" t="inlineStr">
        <is>
          <t>C-Alto</t>
        </is>
      </c>
      <c r="K1971" t="inlineStr">
        <is>
          <t>PREMIUM — dejar quietos, son rentables aunque vendan poco</t>
        </is>
      </c>
    </row>
    <row r="1972">
      <c r="A1972" t="inlineStr">
        <is>
          <t>72808</t>
        </is>
      </c>
      <c r="B1972" t="inlineStr">
        <is>
          <t>FANAL LLAVIN MANIJA CANNES 90450-040 PALANCA</t>
        </is>
      </c>
      <c r="C1972" t="inlineStr">
        <is>
          <t>FERRETERIA GENERAL</t>
        </is>
      </c>
      <c r="D1972" s="22" t="n">
        <v>16</v>
      </c>
      <c r="E1972" s="19" t="n">
        <v>115351.07</v>
      </c>
      <c r="F1972" s="19" t="n">
        <v>32183.87</v>
      </c>
      <c r="G1972" s="20" t="n">
        <v>0.279008</v>
      </c>
      <c r="H1972" t="inlineStr">
        <is>
          <t>C</t>
        </is>
      </c>
      <c r="I1972" t="inlineStr">
        <is>
          <t>Bajo</t>
        </is>
      </c>
      <c r="J1972" s="17" t="inlineStr">
        <is>
          <t>C-Bajo</t>
        </is>
      </c>
      <c r="K1972" t="inlineStr">
        <is>
          <t>LIQUIDAR — ocupan espacio y capital</t>
        </is>
      </c>
    </row>
    <row r="1973">
      <c r="A1973" t="inlineStr">
        <is>
          <t>23423221</t>
        </is>
      </c>
      <c r="B1973" t="inlineStr">
        <is>
          <t>GRACIELA FREGADERO DOBLE TANQUE 84X48 EMPOTRAR T3319A</t>
        </is>
      </c>
      <c r="C1973" t="inlineStr">
        <is>
          <t>GRIFERIA - ACC. BAÑO Y COCINA</t>
        </is>
      </c>
      <c r="D1973" s="22" t="n">
        <v>5</v>
      </c>
      <c r="E1973" s="19" t="n">
        <v>115289.62</v>
      </c>
      <c r="F1973" s="19" t="n">
        <v>32609.17</v>
      </c>
      <c r="G1973" s="20" t="n">
        <v>0.282846</v>
      </c>
      <c r="H1973" t="inlineStr">
        <is>
          <t>C</t>
        </is>
      </c>
      <c r="I1973" t="inlineStr">
        <is>
          <t>Bajo</t>
        </is>
      </c>
      <c r="J1973" s="17" t="inlineStr">
        <is>
          <t>C-Bajo</t>
        </is>
      </c>
      <c r="K1973" t="inlineStr">
        <is>
          <t>LIQUIDAR — ocupan espacio y capital</t>
        </is>
      </c>
    </row>
    <row r="1974">
      <c r="A1974" t="inlineStr">
        <is>
          <t>6645</t>
        </is>
      </c>
      <c r="B1974" t="inlineStr">
        <is>
          <t>MARCO RODILLO 4 CON FELPA GOLDEN STRIPE</t>
        </is>
      </c>
      <c r="C1974" t="inlineStr">
        <is>
          <t>PINTURAS Y SELLADORES</t>
        </is>
      </c>
      <c r="D1974" s="22" t="n">
        <v>67</v>
      </c>
      <c r="E1974" s="19" t="n">
        <v>115260.8</v>
      </c>
      <c r="F1974" s="19" t="n">
        <v>37891.25</v>
      </c>
      <c r="G1974" s="20" t="n">
        <v>0.328744</v>
      </c>
      <c r="H1974" t="inlineStr">
        <is>
          <t>C</t>
        </is>
      </c>
      <c r="I1974" t="inlineStr">
        <is>
          <t>Medio</t>
        </is>
      </c>
      <c r="J1974" s="17" t="inlineStr">
        <is>
          <t>C-Medio</t>
        </is>
      </c>
      <c r="K1974" t="inlineStr">
        <is>
          <t>CANDIDATO A DESCONTINUAR</t>
        </is>
      </c>
    </row>
    <row r="1975">
      <c r="A1975" t="inlineStr">
        <is>
          <t>72680</t>
        </is>
      </c>
      <c r="B1975" t="inlineStr">
        <is>
          <t>TERMINAL O INICIO PARA TABLILLA PLASTICA BLANCA</t>
        </is>
      </c>
      <c r="C1975" t="inlineStr">
        <is>
          <t>TABLILLA PVC Y CORNISAS</t>
        </is>
      </c>
      <c r="D1975" s="22" t="n">
        <v>47</v>
      </c>
      <c r="E1975" s="19" t="n">
        <v>115162.96</v>
      </c>
      <c r="F1975" s="19" t="n">
        <v>47181.6</v>
      </c>
      <c r="G1975" s="20" t="n">
        <v>0.409694</v>
      </c>
      <c r="H1975" t="inlineStr">
        <is>
          <t>C</t>
        </is>
      </c>
      <c r="I1975" t="inlineStr">
        <is>
          <t>Medio</t>
        </is>
      </c>
      <c r="J1975" s="17" t="inlineStr">
        <is>
          <t>C-Medio</t>
        </is>
      </c>
      <c r="K1975" t="inlineStr">
        <is>
          <t>CANDIDATO A DESCONTINUAR</t>
        </is>
      </c>
    </row>
    <row r="1976">
      <c r="A1976" t="inlineStr">
        <is>
          <t>351100300992198</t>
        </is>
      </c>
      <c r="B1976" t="inlineStr">
        <is>
          <t>FANG 8009H CACHERA MONOCOMANDO GRIS PLOMO</t>
        </is>
      </c>
      <c r="C1976" t="inlineStr">
        <is>
          <t>IMPORTACION GRIFERIA</t>
        </is>
      </c>
      <c r="D1976" s="22" t="n">
        <v>7</v>
      </c>
      <c r="E1976" s="19" t="n">
        <v>115044.25</v>
      </c>
      <c r="F1976" s="19" t="n">
        <v>10879.53</v>
      </c>
      <c r="G1976" s="20" t="n">
        <v>0.094568</v>
      </c>
      <c r="H1976" t="inlineStr">
        <is>
          <t>C</t>
        </is>
      </c>
      <c r="I1976" t="inlineStr">
        <is>
          <t>Bajo</t>
        </is>
      </c>
      <c r="J1976" s="17" t="inlineStr">
        <is>
          <t>C-Bajo</t>
        </is>
      </c>
      <c r="K1976" t="inlineStr">
        <is>
          <t>LIQUIDAR — ocupan espacio y capital</t>
        </is>
      </c>
    </row>
    <row r="1977">
      <c r="A1977" t="inlineStr">
        <is>
          <t>PINT-AN-0039</t>
        </is>
      </c>
      <c r="B1977" t="inlineStr">
        <is>
          <t>LANCO EXPRESS BLANCO ACEITE 1/4 EC345-5</t>
        </is>
      </c>
      <c r="C1977" t="inlineStr">
        <is>
          <t>ANTICORROSIVOS Y BASE ACEITE</t>
        </is>
      </c>
      <c r="D1977" s="22" t="n">
        <v>22</v>
      </c>
      <c r="E1977" s="19" t="n">
        <v>114982.71</v>
      </c>
      <c r="F1977" s="19" t="n">
        <v>34383.21</v>
      </c>
      <c r="G1977" s="20" t="n">
        <v>0.299029</v>
      </c>
      <c r="H1977" t="inlineStr">
        <is>
          <t>C</t>
        </is>
      </c>
      <c r="I1977" t="inlineStr">
        <is>
          <t>Bajo</t>
        </is>
      </c>
      <c r="J1977" s="17" t="inlineStr">
        <is>
          <t>C-Bajo</t>
        </is>
      </c>
      <c r="K1977" t="inlineStr">
        <is>
          <t>LIQUIDAR — ocupan espacio y capital</t>
        </is>
      </c>
    </row>
    <row r="1978">
      <c r="A1978" t="inlineStr">
        <is>
          <t>60100006</t>
        </is>
      </c>
      <c r="B1978" t="inlineStr">
        <is>
          <t>BOMBILLO LED 15W E27 100-240V WELLMAX 2100020</t>
        </is>
      </c>
      <c r="C1978" t="inlineStr">
        <is>
          <t>BOMBILLOS Y LAMPARAS</t>
        </is>
      </c>
      <c r="D1978" s="22" t="n">
        <v>109</v>
      </c>
      <c r="E1978" s="19" t="n">
        <v>114959.7</v>
      </c>
      <c r="F1978" s="19" t="n">
        <v>70168.10000000001</v>
      </c>
      <c r="G1978" s="20" t="n">
        <v>0.610371</v>
      </c>
      <c r="H1978" t="inlineStr">
        <is>
          <t>C</t>
        </is>
      </c>
      <c r="I1978" t="inlineStr">
        <is>
          <t>Alto</t>
        </is>
      </c>
      <c r="J1978" s="17" t="inlineStr">
        <is>
          <t>C-Alto</t>
        </is>
      </c>
      <c r="K1978" t="inlineStr">
        <is>
          <t>PREMIUM — dejar quietos, son rentables aunque vendan poco</t>
        </is>
      </c>
    </row>
    <row r="1979">
      <c r="A1979" t="inlineStr">
        <is>
          <t>351100300991872</t>
        </is>
      </c>
      <c r="B1979" t="inlineStr">
        <is>
          <t>ACCESORIO RODAPIE PVC ESQUINERO INTERNO ZP-01 MADERA ROJIZA</t>
        </is>
      </c>
      <c r="C1979" t="inlineStr">
        <is>
          <t>RODAPIE Y ACCESORIOS</t>
        </is>
      </c>
      <c r="D1979" s="22" t="n">
        <v>212</v>
      </c>
      <c r="E1979" s="19" t="n">
        <v>114862.1</v>
      </c>
      <c r="F1979" s="19" t="n">
        <v>58682.1</v>
      </c>
      <c r="G1979" s="20" t="n">
        <v>0.510892</v>
      </c>
      <c r="H1979" t="inlineStr">
        <is>
          <t>C</t>
        </is>
      </c>
      <c r="I1979" t="inlineStr">
        <is>
          <t>Alto</t>
        </is>
      </c>
      <c r="J1979" s="17" t="inlineStr">
        <is>
          <t>C-Alto</t>
        </is>
      </c>
      <c r="K1979" t="inlineStr">
        <is>
          <t>PREMIUM — dejar quietos, son rentables aunque vendan poco</t>
        </is>
      </c>
    </row>
    <row r="1980">
      <c r="A1980" t="inlineStr">
        <is>
          <t>351100300992891</t>
        </is>
      </c>
      <c r="B1980" t="inlineStr">
        <is>
          <t>ALTIVA APAGADOR SENCILLO TR WAY 9001-BK NEGRO EAGLE</t>
        </is>
      </c>
      <c r="C1980" t="inlineStr">
        <is>
          <t>ACCESORIOS ELECTRICOS Y CABLES</t>
        </is>
      </c>
      <c r="D1980" s="22" t="n">
        <v>39</v>
      </c>
      <c r="E1980" s="19" t="n">
        <v>114844.75</v>
      </c>
      <c r="F1980" s="19" t="n">
        <v>39525.54</v>
      </c>
      <c r="G1980" s="20" t="n">
        <v>0.344165</v>
      </c>
      <c r="H1980" t="inlineStr">
        <is>
          <t>C</t>
        </is>
      </c>
      <c r="I1980" t="inlineStr">
        <is>
          <t>Medio</t>
        </is>
      </c>
      <c r="J1980" s="17" t="inlineStr">
        <is>
          <t>C-Medio</t>
        </is>
      </c>
      <c r="K1980" t="inlineStr">
        <is>
          <t>CANDIDATO A DESCONTINUAR</t>
        </is>
      </c>
    </row>
    <row r="1981">
      <c r="A1981" t="inlineStr">
        <is>
          <t>990225</t>
        </is>
      </c>
      <c r="B1981" t="inlineStr">
        <is>
          <t>CALENTADOR FLEX FAME CON MANGUERA Y ASPERSION 127V 400W</t>
        </is>
      </c>
      <c r="C1981" t="inlineStr">
        <is>
          <t>FERRETERIA GENERAL</t>
        </is>
      </c>
      <c r="D1981" s="22" t="n">
        <v>3</v>
      </c>
      <c r="E1981" s="19" t="n">
        <v>114624.91</v>
      </c>
      <c r="F1981" s="19" t="n">
        <v>28854.16</v>
      </c>
      <c r="G1981" s="20" t="n">
        <v>0.251727</v>
      </c>
      <c r="H1981" t="inlineStr">
        <is>
          <t>C</t>
        </is>
      </c>
      <c r="I1981" t="inlineStr">
        <is>
          <t>Bajo</t>
        </is>
      </c>
      <c r="J1981" s="17" t="inlineStr">
        <is>
          <t>C-Bajo</t>
        </is>
      </c>
      <c r="K1981" t="inlineStr">
        <is>
          <t>LIQUIDAR — ocupan espacio y capital</t>
        </is>
      </c>
    </row>
    <row r="1982">
      <c r="A1982" t="inlineStr">
        <is>
          <t>351100300992396</t>
        </is>
      </c>
      <c r="B1982" t="inlineStr">
        <is>
          <t>TOTAL SET CARGADOR 6 BATERIAS 20V 2.0AH UTFBCLI2062</t>
        </is>
      </c>
      <c r="C1982" t="inlineStr">
        <is>
          <t>HERRAMIENTA ELECTRICA</t>
        </is>
      </c>
      <c r="D1982" s="22" t="n">
        <v>2</v>
      </c>
      <c r="E1982" s="19" t="n">
        <v>114622.1</v>
      </c>
      <c r="F1982" s="19" t="n">
        <v>25003.57</v>
      </c>
      <c r="G1982" s="20" t="n">
        <v>0.218139</v>
      </c>
      <c r="H1982" t="inlineStr">
        <is>
          <t>C</t>
        </is>
      </c>
      <c r="I1982" t="inlineStr">
        <is>
          <t>Bajo</t>
        </is>
      </c>
      <c r="J1982" s="17" t="inlineStr">
        <is>
          <t>C-Bajo</t>
        </is>
      </c>
      <c r="K1982" t="inlineStr">
        <is>
          <t>LIQUIDAR — ocupan espacio y capital</t>
        </is>
      </c>
    </row>
    <row r="1983">
      <c r="A1983" t="inlineStr">
        <is>
          <t>7930</t>
        </is>
      </c>
      <c r="B1983" t="inlineStr">
        <is>
          <t>ESPANDER #7 BOLSA</t>
        </is>
      </c>
      <c r="C1983" t="inlineStr">
        <is>
          <t>TORNILLERIA</t>
        </is>
      </c>
      <c r="D1983" s="22" t="n">
        <v>493</v>
      </c>
      <c r="E1983" s="19" t="n">
        <v>114347.79</v>
      </c>
      <c r="F1983" s="19" t="n">
        <v>83333.78999999999</v>
      </c>
      <c r="G1983" s="20" t="n">
        <v>0.728775</v>
      </c>
      <c r="H1983" t="inlineStr">
        <is>
          <t>C</t>
        </is>
      </c>
      <c r="I1983" t="inlineStr">
        <is>
          <t>Alto</t>
        </is>
      </c>
      <c r="J1983" s="17" t="inlineStr">
        <is>
          <t>C-Alto</t>
        </is>
      </c>
      <c r="K1983" t="inlineStr">
        <is>
          <t>PREMIUM — dejar quietos, son rentables aunque vendan poco</t>
        </is>
      </c>
    </row>
    <row r="1984">
      <c r="A1984" t="inlineStr">
        <is>
          <t>72657</t>
        </is>
      </c>
      <c r="B1984" t="inlineStr">
        <is>
          <t>RODIN PERLIN 3 RECTO RP3R</t>
        </is>
      </c>
      <c r="C1984" t="inlineStr">
        <is>
          <t>FERRETERIA GENERAL</t>
        </is>
      </c>
      <c r="D1984" s="22" t="n">
        <v>51</v>
      </c>
      <c r="E1984" s="19" t="n">
        <v>114308.6</v>
      </c>
      <c r="F1984" s="19" t="n">
        <v>36811.35</v>
      </c>
      <c r="G1984" s="20" t="n">
        <v>0.322035</v>
      </c>
      <c r="H1984" t="inlineStr">
        <is>
          <t>C</t>
        </is>
      </c>
      <c r="I1984" t="inlineStr">
        <is>
          <t>Medio</t>
        </is>
      </c>
      <c r="J1984" s="17" t="inlineStr">
        <is>
          <t>C-Medio</t>
        </is>
      </c>
      <c r="K1984" t="inlineStr">
        <is>
          <t>CANDIDATO A DESCONTINUAR</t>
        </is>
      </c>
    </row>
    <row r="1985">
      <c r="A1985" t="inlineStr">
        <is>
          <t>60100005</t>
        </is>
      </c>
      <c r="B1985" t="inlineStr">
        <is>
          <t>BOMBILLO LED 13W E27 100-240V WELLMAX 2100019</t>
        </is>
      </c>
      <c r="C1985" t="inlineStr">
        <is>
          <t>BOMBILLOS Y LAMPARAS</t>
        </is>
      </c>
      <c r="D1985" s="22" t="n">
        <v>119</v>
      </c>
      <c r="E1985" s="19" t="n">
        <v>114256.82</v>
      </c>
      <c r="F1985" s="19" t="n">
        <v>69111.35000000001</v>
      </c>
      <c r="G1985" s="20" t="n">
        <v>0.604877</v>
      </c>
      <c r="H1985" t="inlineStr">
        <is>
          <t>C</t>
        </is>
      </c>
      <c r="I1985" t="inlineStr">
        <is>
          <t>Alto</t>
        </is>
      </c>
      <c r="J1985" s="17" t="inlineStr">
        <is>
          <t>C-Alto</t>
        </is>
      </c>
      <c r="K1985" t="inlineStr">
        <is>
          <t>PREMIUM — dejar quietos, son rentables aunque vendan poco</t>
        </is>
      </c>
    </row>
    <row r="1986">
      <c r="A1986" t="inlineStr">
        <is>
          <t>351100300991957</t>
        </is>
      </c>
      <c r="B1986" t="inlineStr">
        <is>
          <t>TRUPER TALADRO 600W ROTO-1/2A7</t>
        </is>
      </c>
      <c r="C1986" t="inlineStr">
        <is>
          <t>SIN CATEGORIA</t>
        </is>
      </c>
      <c r="D1986" s="22" t="n">
        <v>7</v>
      </c>
      <c r="E1986" s="19" t="n">
        <v>113976.11</v>
      </c>
      <c r="F1986" s="19" t="n">
        <v>23109.11</v>
      </c>
      <c r="G1986" s="20" t="n">
        <v>0.202754</v>
      </c>
      <c r="H1986" t="inlineStr">
        <is>
          <t>C</t>
        </is>
      </c>
      <c r="I1986" t="inlineStr">
        <is>
          <t>Bajo</t>
        </is>
      </c>
      <c r="J1986" s="17" t="inlineStr">
        <is>
          <t>C-Bajo</t>
        </is>
      </c>
      <c r="K1986" t="inlineStr">
        <is>
          <t>LIQUIDAR — ocupan espacio y capital</t>
        </is>
      </c>
    </row>
    <row r="1987">
      <c r="A1987" t="inlineStr">
        <is>
          <t>10120006</t>
        </is>
      </c>
      <c r="B1987" t="inlineStr">
        <is>
          <t>PLATINA 1 X 3/16</t>
        </is>
      </c>
      <c r="C1987" t="inlineStr">
        <is>
          <t>PLATINA HIERRO</t>
        </is>
      </c>
      <c r="D1987" s="22" t="n">
        <v>30</v>
      </c>
      <c r="E1987" s="19" t="n">
        <v>113787.75</v>
      </c>
      <c r="F1987" s="19" t="n">
        <v>32124.39</v>
      </c>
      <c r="G1987" s="20" t="n">
        <v>0.282319</v>
      </c>
      <c r="H1987" t="inlineStr">
        <is>
          <t>C</t>
        </is>
      </c>
      <c r="I1987" t="inlineStr">
        <is>
          <t>Bajo</t>
        </is>
      </c>
      <c r="J1987" s="17" t="inlineStr">
        <is>
          <t>C-Bajo</t>
        </is>
      </c>
      <c r="K1987" t="inlineStr">
        <is>
          <t>LIQUIDAR — ocupan espacio y capital</t>
        </is>
      </c>
    </row>
    <row r="1988">
      <c r="A1988" t="inlineStr">
        <is>
          <t>351100300992374</t>
        </is>
      </c>
      <c r="B1988" t="inlineStr">
        <is>
          <t>LAMPARA NEGRA LED CUAD. EMPOT. 720LM 12W 100-240V WELLMAX NEGRA NEGRA</t>
        </is>
      </c>
      <c r="C1988" t="inlineStr">
        <is>
          <t>ILUMINACION</t>
        </is>
      </c>
      <c r="D1988" s="22" t="n">
        <v>31</v>
      </c>
      <c r="E1988" s="19" t="n">
        <v>113633.25</v>
      </c>
      <c r="F1988" s="19" t="n">
        <v>55350.15</v>
      </c>
      <c r="G1988" s="20" t="n">
        <v>0.487095</v>
      </c>
      <c r="H1988" t="inlineStr">
        <is>
          <t>C</t>
        </is>
      </c>
      <c r="I1988" t="inlineStr">
        <is>
          <t>Alto</t>
        </is>
      </c>
      <c r="J1988" s="17" t="inlineStr">
        <is>
          <t>C-Alto</t>
        </is>
      </c>
      <c r="K1988" t="inlineStr">
        <is>
          <t>PREMIUM — dejar quietos, son rentables aunque vendan poco</t>
        </is>
      </c>
    </row>
    <row r="1989">
      <c r="A1989" t="inlineStr">
        <is>
          <t>71477</t>
        </is>
      </c>
      <c r="B1989" t="inlineStr">
        <is>
          <t xml:space="preserve">MANGUERA GAS METRO AMARILLA ROJA O NEGRA </t>
        </is>
      </c>
      <c r="C1989" t="inlineStr">
        <is>
          <t>FERRETERIA GENERAL</t>
        </is>
      </c>
      <c r="D1989" s="22" t="n">
        <v>251</v>
      </c>
      <c r="E1989" s="19" t="n">
        <v>113391.84</v>
      </c>
      <c r="F1989" s="19" t="n">
        <v>45877.23</v>
      </c>
      <c r="G1989" s="20" t="n">
        <v>0.40459</v>
      </c>
      <c r="H1989" t="inlineStr">
        <is>
          <t>C</t>
        </is>
      </c>
      <c r="I1989" t="inlineStr">
        <is>
          <t>Medio</t>
        </is>
      </c>
      <c r="J1989" s="17" t="inlineStr">
        <is>
          <t>C-Medio</t>
        </is>
      </c>
      <c r="K1989" t="inlineStr">
        <is>
          <t>CANDIDATO A DESCONTINUAR</t>
        </is>
      </c>
    </row>
    <row r="1990">
      <c r="A1990" t="inlineStr">
        <is>
          <t>3059</t>
        </is>
      </c>
      <c r="B1990" t="inlineStr">
        <is>
          <t>$$ BTICINO OVAL TOMA PARCHE P38</t>
        </is>
      </c>
      <c r="C1990" t="inlineStr">
        <is>
          <t>ACCESORIOS ELECTRICOS Y CABLES</t>
        </is>
      </c>
      <c r="D1990" s="22" t="n">
        <v>44</v>
      </c>
      <c r="E1990" s="19" t="n">
        <v>112937.15</v>
      </c>
      <c r="F1990" s="19" t="n">
        <v>37080.45</v>
      </c>
      <c r="G1990" s="20" t="n">
        <v>0.328328</v>
      </c>
      <c r="H1990" t="inlineStr">
        <is>
          <t>C</t>
        </is>
      </c>
      <c r="I1990" t="inlineStr">
        <is>
          <t>Medio</t>
        </is>
      </c>
      <c r="J1990" s="17" t="inlineStr">
        <is>
          <t>C-Medio</t>
        </is>
      </c>
      <c r="K1990" t="inlineStr">
        <is>
          <t>CANDIDATO A DESCONTINUAR</t>
        </is>
      </c>
    </row>
    <row r="1991">
      <c r="A1991" t="inlineStr">
        <is>
          <t>72453</t>
        </is>
      </c>
      <c r="B1991" t="inlineStr">
        <is>
          <t>TANQUE FOSA SEPTICA 750 LTS</t>
        </is>
      </c>
      <c r="C1991" t="inlineStr">
        <is>
          <t>TUBERIA PVC, CANOAS Y ACCESORIOS</t>
        </is>
      </c>
      <c r="D1991" s="22" t="n">
        <v>1</v>
      </c>
      <c r="E1991" s="19" t="n">
        <v>112749.2</v>
      </c>
      <c r="F1991" s="19" t="n">
        <v>22549.84</v>
      </c>
      <c r="G1991" s="20" t="n">
        <v>0.2</v>
      </c>
      <c r="H1991" t="inlineStr">
        <is>
          <t>C</t>
        </is>
      </c>
      <c r="I1991" t="inlineStr">
        <is>
          <t>Bajo</t>
        </is>
      </c>
      <c r="J1991" s="17" t="inlineStr">
        <is>
          <t>C-Bajo</t>
        </is>
      </c>
      <c r="K1991" t="inlineStr">
        <is>
          <t>LIQUIDAR — ocupan espacio y capital</t>
        </is>
      </c>
    </row>
    <row r="1992">
      <c r="A1992" t="inlineStr">
        <is>
          <t>351100300992775</t>
        </is>
      </c>
      <c r="B1992" t="inlineStr">
        <is>
          <t>TOTAL SOPLADORA 20V S/B TABLI2002 144KM/H TABLI20428</t>
        </is>
      </c>
      <c r="C1992" t="inlineStr">
        <is>
          <t>HERRAMIENTAS ELECTRICAS</t>
        </is>
      </c>
      <c r="D1992" s="22" t="n">
        <v>3</v>
      </c>
      <c r="E1992" s="19" t="n">
        <v>112705.35</v>
      </c>
      <c r="F1992" s="19" t="n">
        <v>40066.42</v>
      </c>
      <c r="G1992" s="20" t="n">
        <v>0.355497</v>
      </c>
      <c r="H1992" t="inlineStr">
        <is>
          <t>C</t>
        </is>
      </c>
      <c r="I1992" t="inlineStr">
        <is>
          <t>Medio</t>
        </is>
      </c>
      <c r="J1992" s="17" t="inlineStr">
        <is>
          <t>C-Medio</t>
        </is>
      </c>
      <c r="K1992" t="inlineStr">
        <is>
          <t>CANDIDATO A DESCONTINUAR</t>
        </is>
      </c>
    </row>
    <row r="1993">
      <c r="A1993" t="inlineStr">
        <is>
          <t>113</t>
        </is>
      </c>
      <c r="B1993" t="inlineStr">
        <is>
          <t>ARENA VAGONETA 7 MTS</t>
        </is>
      </c>
      <c r="C1993" t="inlineStr">
        <is>
          <t>AGREGADOS</t>
        </is>
      </c>
      <c r="D1993" s="22" t="n">
        <v>1</v>
      </c>
      <c r="E1993" s="19" t="n">
        <v>112620</v>
      </c>
      <c r="F1993" s="19" t="n">
        <v>18770.44</v>
      </c>
      <c r="G1993" s="20" t="n">
        <v>0.166671</v>
      </c>
      <c r="H1993" t="inlineStr">
        <is>
          <t>C</t>
        </is>
      </c>
      <c r="I1993" t="inlineStr">
        <is>
          <t>Bajo</t>
        </is>
      </c>
      <c r="J1993" s="17" t="inlineStr">
        <is>
          <t>C-Bajo</t>
        </is>
      </c>
      <c r="K1993" t="inlineStr">
        <is>
          <t>LIQUIDAR — ocupan espacio y capital</t>
        </is>
      </c>
    </row>
    <row r="1994">
      <c r="A1994" t="inlineStr">
        <is>
          <t>1195</t>
        </is>
      </c>
      <c r="B1994" t="inlineStr">
        <is>
          <t>ADOQUIN 6GX10AX20L GRIS M2</t>
        </is>
      </c>
      <c r="C1994" t="inlineStr">
        <is>
          <t>BLOQUES, VARILLAS, MALLAS</t>
        </is>
      </c>
      <c r="D1994" s="22" t="n">
        <v>11</v>
      </c>
      <c r="E1994" s="19" t="n">
        <v>112571.25</v>
      </c>
      <c r="F1994" s="19" t="n">
        <v>20582.76</v>
      </c>
      <c r="G1994" s="20" t="n">
        <v>0.182842</v>
      </c>
      <c r="H1994" t="inlineStr">
        <is>
          <t>C</t>
        </is>
      </c>
      <c r="I1994" t="inlineStr">
        <is>
          <t>Bajo</t>
        </is>
      </c>
      <c r="J1994" s="17" t="inlineStr">
        <is>
          <t>C-Bajo</t>
        </is>
      </c>
      <c r="K1994" t="inlineStr">
        <is>
          <t>LIQUIDAR — ocupan espacio y capital</t>
        </is>
      </c>
    </row>
    <row r="1995">
      <c r="A1995" t="inlineStr">
        <is>
          <t>11190</t>
        </is>
      </c>
      <c r="B1995" t="inlineStr">
        <is>
          <t>EMBOLO LLAVE EMPOTRAR TW GENERICO#568 15-PP02</t>
        </is>
      </c>
      <c r="C1995" t="inlineStr">
        <is>
          <t>GRIFERIA - ACC. BAÑO Y COCINA</t>
        </is>
      </c>
      <c r="D1995" s="22" t="n">
        <v>29</v>
      </c>
      <c r="E1995" s="19" t="n">
        <v>112283.75</v>
      </c>
      <c r="F1995" s="19" t="n">
        <v>45012.95</v>
      </c>
      <c r="G1995" s="20" t="n">
        <v>0.400886</v>
      </c>
      <c r="H1995" t="inlineStr">
        <is>
          <t>C</t>
        </is>
      </c>
      <c r="I1995" t="inlineStr">
        <is>
          <t>Medio</t>
        </is>
      </c>
      <c r="J1995" s="17" t="inlineStr">
        <is>
          <t>C-Medio</t>
        </is>
      </c>
      <c r="K1995" t="inlineStr">
        <is>
          <t>CANDIDATO A DESCONTINUAR</t>
        </is>
      </c>
    </row>
    <row r="1996">
      <c r="A1996" t="inlineStr">
        <is>
          <t>351100300992100</t>
        </is>
      </c>
      <c r="B1996" t="inlineStr">
        <is>
          <t>WADFOW ROUTER PALMA 500W 1/4 UWLT155001</t>
        </is>
      </c>
      <c r="C1996" t="inlineStr">
        <is>
          <t>HERRAMIENTA ELECTRICA</t>
        </is>
      </c>
      <c r="D1996" s="22" t="n">
        <v>5</v>
      </c>
      <c r="E1996" s="19" t="n">
        <v>112256.71</v>
      </c>
      <c r="F1996" s="19" t="n">
        <v>30436.95</v>
      </c>
      <c r="G1996" s="20" t="n">
        <v>0.271137</v>
      </c>
      <c r="H1996" t="inlineStr">
        <is>
          <t>C</t>
        </is>
      </c>
      <c r="I1996" t="inlineStr">
        <is>
          <t>Bajo</t>
        </is>
      </c>
      <c r="J1996" s="17" t="inlineStr">
        <is>
          <t>C-Bajo</t>
        </is>
      </c>
      <c r="K1996" t="inlineStr">
        <is>
          <t>LIQUIDAR — ocupan espacio y capital</t>
        </is>
      </c>
    </row>
    <row r="1997">
      <c r="A1997" t="inlineStr">
        <is>
          <t>351100300990148</t>
        </is>
      </c>
      <c r="B1997" t="inlineStr">
        <is>
          <t>TOTAL MAQUINA CORTAR CERAMICA 80CM THT578004</t>
        </is>
      </c>
      <c r="C1997" t="inlineStr">
        <is>
          <t>CERAMICAS, AZULEJOS, PORCELANATOS</t>
        </is>
      </c>
      <c r="D1997" s="22" t="n">
        <v>2</v>
      </c>
      <c r="E1997" s="19" t="n">
        <v>112230.35</v>
      </c>
      <c r="F1997" s="19" t="n">
        <v>26965.13</v>
      </c>
      <c r="G1997" s="20" t="n">
        <v>0.240266</v>
      </c>
      <c r="H1997" t="inlineStr">
        <is>
          <t>C</t>
        </is>
      </c>
      <c r="I1997" t="inlineStr">
        <is>
          <t>Bajo</t>
        </is>
      </c>
      <c r="J1997" s="17" t="inlineStr">
        <is>
          <t>C-Bajo</t>
        </is>
      </c>
      <c r="K1997" t="inlineStr">
        <is>
          <t>LIQUIDAR — ocupan espacio y capital</t>
        </is>
      </c>
    </row>
    <row r="1998">
      <c r="A1998" t="inlineStr">
        <is>
          <t>351100300990622</t>
        </is>
      </c>
      <c r="B1998" t="inlineStr">
        <is>
          <t xml:space="preserve">RESISTOL CEMENTO DE CONTACTO 1/48 </t>
        </is>
      </c>
      <c r="C1998" t="inlineStr">
        <is>
          <t>FERRETERIA GENERAL</t>
        </is>
      </c>
      <c r="D1998" s="22" t="n">
        <v>96</v>
      </c>
      <c r="E1998" s="19" t="n">
        <v>112227.49</v>
      </c>
      <c r="F1998" s="19" t="n">
        <v>44272.21</v>
      </c>
      <c r="G1998" s="20" t="n">
        <v>0.394486</v>
      </c>
      <c r="H1998" t="inlineStr">
        <is>
          <t>C</t>
        </is>
      </c>
      <c r="I1998" t="inlineStr">
        <is>
          <t>Medio</t>
        </is>
      </c>
      <c r="J1998" s="17" t="inlineStr">
        <is>
          <t>C-Medio</t>
        </is>
      </c>
      <c r="K1998" t="inlineStr">
        <is>
          <t>CANDIDATO A DESCONTINUAR</t>
        </is>
      </c>
    </row>
    <row r="1999">
      <c r="A1999" t="inlineStr">
        <is>
          <t>PINT-PA-0077</t>
        </is>
      </c>
      <c r="B1999" t="inlineStr">
        <is>
          <t>SUPRA LATEX BLANCO MATE 1/4 VA950-5</t>
        </is>
      </c>
      <c r="C1999" t="inlineStr">
        <is>
          <t>PINTURA ACRILICA</t>
        </is>
      </c>
      <c r="D1999" s="22" t="n">
        <v>25</v>
      </c>
      <c r="E1999" s="19" t="n">
        <v>112138.81</v>
      </c>
      <c r="F1999" s="19" t="n">
        <v>35825.56</v>
      </c>
      <c r="G1999" s="20" t="n">
        <v>0.319475</v>
      </c>
      <c r="H1999" t="inlineStr">
        <is>
          <t>C</t>
        </is>
      </c>
      <c r="I1999" t="inlineStr">
        <is>
          <t>Medio</t>
        </is>
      </c>
      <c r="J1999" s="17" t="inlineStr">
        <is>
          <t>C-Medio</t>
        </is>
      </c>
      <c r="K1999" t="inlineStr">
        <is>
          <t>CANDIDATO A DESCONTINUAR</t>
        </is>
      </c>
    </row>
    <row r="2000">
      <c r="A2000" t="inlineStr">
        <is>
          <t>111345</t>
        </is>
      </c>
      <c r="B2000" t="inlineStr">
        <is>
          <t>LLAVE LAVATORIO SENCILLA CRUZ 90138 EZ-FLO</t>
        </is>
      </c>
      <c r="C2000" t="inlineStr">
        <is>
          <t>GRIFERIA - ACC. BAÑO Y COCINA</t>
        </is>
      </c>
      <c r="D2000" s="22" t="n">
        <v>15</v>
      </c>
      <c r="E2000" s="19" t="n">
        <v>111880.3</v>
      </c>
      <c r="F2000" s="19" t="n">
        <v>31267.15</v>
      </c>
      <c r="G2000" s="20" t="n">
        <v>0.27947</v>
      </c>
      <c r="H2000" t="inlineStr">
        <is>
          <t>C</t>
        </is>
      </c>
      <c r="I2000" t="inlineStr">
        <is>
          <t>Bajo</t>
        </is>
      </c>
      <c r="J2000" s="17" t="inlineStr">
        <is>
          <t>C-Bajo</t>
        </is>
      </c>
      <c r="K2000" t="inlineStr">
        <is>
          <t>LIQUIDAR — ocupan espacio y capital</t>
        </is>
      </c>
    </row>
    <row r="2001">
      <c r="A2001" t="inlineStr">
        <is>
          <t>3054</t>
        </is>
      </c>
      <c r="B2001" t="inlineStr">
        <is>
          <t>CH BREAKER 2X20</t>
        </is>
      </c>
      <c r="C2001" t="inlineStr">
        <is>
          <t>ACCESORIOS ELECTRICOS Y CABLES</t>
        </is>
      </c>
      <c r="D2001" s="22" t="n">
        <v>9</v>
      </c>
      <c r="E2001" s="19" t="n">
        <v>111588.77</v>
      </c>
      <c r="F2001" s="19" t="n">
        <v>24001.17</v>
      </c>
      <c r="G2001" s="20" t="n">
        <v>0.215086</v>
      </c>
      <c r="H2001" t="inlineStr">
        <is>
          <t>C</t>
        </is>
      </c>
      <c r="I2001" t="inlineStr">
        <is>
          <t>Bajo</t>
        </is>
      </c>
      <c r="J2001" s="17" t="inlineStr">
        <is>
          <t>C-Bajo</t>
        </is>
      </c>
      <c r="K2001" t="inlineStr">
        <is>
          <t>LIQUIDAR — ocupan espacio y capital</t>
        </is>
      </c>
    </row>
    <row r="2002">
      <c r="A2002" t="inlineStr">
        <is>
          <t>42910</t>
        </is>
      </c>
      <c r="B2002" t="inlineStr">
        <is>
          <t>PORCELANATO ALTO HAVANA BLACK 0.60X1.20 CAJA 2 PIEZAS 1.44M2</t>
        </is>
      </c>
      <c r="C2002" t="inlineStr">
        <is>
          <t>PORCELANATO</t>
        </is>
      </c>
      <c r="D2002" s="22" t="n">
        <v>9</v>
      </c>
      <c r="E2002" s="19" t="n">
        <v>111496.46</v>
      </c>
      <c r="F2002" s="19" t="n">
        <v>26854.08</v>
      </c>
      <c r="G2002" s="20" t="n">
        <v>0.240851</v>
      </c>
      <c r="H2002" t="inlineStr">
        <is>
          <t>C</t>
        </is>
      </c>
      <c r="I2002" t="inlineStr">
        <is>
          <t>Bajo</t>
        </is>
      </c>
      <c r="J2002" s="17" t="inlineStr">
        <is>
          <t>C-Bajo</t>
        </is>
      </c>
      <c r="K2002" t="inlineStr">
        <is>
          <t>LIQUIDAR — ocupan espacio y capital</t>
        </is>
      </c>
    </row>
    <row r="2003">
      <c r="A2003" t="inlineStr">
        <is>
          <t>392889</t>
        </is>
      </c>
      <c r="B2003" t="inlineStr">
        <is>
          <t>ALTIVA APAGADOR TRIPLE 9005-BK NEGRO EAGLE</t>
        </is>
      </c>
      <c r="C2003" t="inlineStr">
        <is>
          <t>ACCESORIOS ELECTRICOS Y CABLES</t>
        </is>
      </c>
      <c r="D2003" s="22" t="n">
        <v>26</v>
      </c>
      <c r="E2003" s="19" t="n">
        <v>111340.27</v>
      </c>
      <c r="F2003" s="19" t="n">
        <v>37674.25</v>
      </c>
      <c r="G2003" s="20" t="n">
        <v>0.3383700000000001</v>
      </c>
      <c r="H2003" t="inlineStr">
        <is>
          <t>C</t>
        </is>
      </c>
      <c r="I2003" t="inlineStr">
        <is>
          <t>Medio</t>
        </is>
      </c>
      <c r="J2003" s="17" t="inlineStr">
        <is>
          <t>C-Medio</t>
        </is>
      </c>
      <c r="K2003" t="inlineStr">
        <is>
          <t>CANDIDATO A DESCONTINUAR</t>
        </is>
      </c>
    </row>
    <row r="2004">
      <c r="A2004" t="inlineStr">
        <is>
          <t>54300992841</t>
        </is>
      </c>
      <c r="B2004" t="inlineStr">
        <is>
          <t>LLAVE LAVATORIO SATIN METALICA HTK-M-41C</t>
        </is>
      </c>
      <c r="C2004" t="inlineStr">
        <is>
          <t>IMPORTACION GRIFERIA</t>
        </is>
      </c>
      <c r="D2004" s="22" t="n">
        <v>9</v>
      </c>
      <c r="E2004" s="19" t="n">
        <v>111132.74</v>
      </c>
      <c r="F2004" s="19" t="n">
        <v>71664.52</v>
      </c>
      <c r="G2004" s="20" t="n">
        <v>0.6448550000000001</v>
      </c>
      <c r="H2004" t="inlineStr">
        <is>
          <t>C</t>
        </is>
      </c>
      <c r="I2004" t="inlineStr">
        <is>
          <t>Alto</t>
        </is>
      </c>
      <c r="J2004" s="17" t="inlineStr">
        <is>
          <t>C-Alto</t>
        </is>
      </c>
      <c r="K2004" t="inlineStr">
        <is>
          <t>PREMIUM — dejar quietos, son rentables aunque vendan poco</t>
        </is>
      </c>
    </row>
    <row r="2005">
      <c r="A2005" t="inlineStr">
        <is>
          <t>351100300991774</t>
        </is>
      </c>
      <c r="B2005" t="inlineStr">
        <is>
          <t>LAVATORIO DORADO BOWL REDONDO LX-C030 GRACIELA</t>
        </is>
      </c>
      <c r="C2005" t="inlineStr">
        <is>
          <t>LOZA SANITARIA</t>
        </is>
      </c>
      <c r="D2005" s="22" t="n">
        <v>2</v>
      </c>
      <c r="E2005" s="19" t="n">
        <v>110650.06</v>
      </c>
      <c r="F2005" s="19" t="n">
        <v>26585.44</v>
      </c>
      <c r="G2005" s="20" t="n">
        <v>0.240266</v>
      </c>
      <c r="H2005" t="inlineStr">
        <is>
          <t>C</t>
        </is>
      </c>
      <c r="I2005" t="inlineStr">
        <is>
          <t>Bajo</t>
        </is>
      </c>
      <c r="J2005" s="17" t="inlineStr">
        <is>
          <t>C-Bajo</t>
        </is>
      </c>
      <c r="K2005" t="inlineStr">
        <is>
          <t>LIQUIDAR — ocupan espacio y capital</t>
        </is>
      </c>
    </row>
    <row r="2006">
      <c r="A2006" t="inlineStr">
        <is>
          <t>7805</t>
        </is>
      </c>
      <c r="B2006" t="inlineStr">
        <is>
          <t>LLAVIN ELECTRICO YALE IZQ</t>
        </is>
      </c>
      <c r="C2006" t="inlineStr">
        <is>
          <t>FERRETERIA GENERAL</t>
        </is>
      </c>
      <c r="D2006" s="22" t="n">
        <v>3</v>
      </c>
      <c r="E2006" s="19" t="n">
        <v>110131.03</v>
      </c>
      <c r="F2006" s="19" t="n">
        <v>22236.03</v>
      </c>
      <c r="G2006" s="20" t="n">
        <v>0.201905</v>
      </c>
      <c r="H2006" t="inlineStr">
        <is>
          <t>C</t>
        </is>
      </c>
      <c r="I2006" t="inlineStr">
        <is>
          <t>Bajo</t>
        </is>
      </c>
      <c r="J2006" s="17" t="inlineStr">
        <is>
          <t>C-Bajo</t>
        </is>
      </c>
      <c r="K2006" t="inlineStr">
        <is>
          <t>LIQUIDAR — ocupan espacio y capital</t>
        </is>
      </c>
    </row>
    <row r="2007">
      <c r="A2007" t="inlineStr">
        <is>
          <t>462873</t>
        </is>
      </c>
      <c r="B2007" t="inlineStr">
        <is>
          <t>CACHERA FREGADERO ESMERALDA DORADA  LS-1</t>
        </is>
      </c>
      <c r="C2007" t="inlineStr">
        <is>
          <t>IMPORTACION GRIFERIA</t>
        </is>
      </c>
      <c r="D2007" s="22" t="n">
        <v>5</v>
      </c>
      <c r="E2007" s="19" t="n">
        <v>109955.75</v>
      </c>
      <c r="F2007" s="19" t="n">
        <v>70054.59</v>
      </c>
      <c r="G2007" s="20" t="n">
        <v>0.637116</v>
      </c>
      <c r="H2007" t="inlineStr">
        <is>
          <t>C</t>
        </is>
      </c>
      <c r="I2007" t="inlineStr">
        <is>
          <t>Alto</t>
        </is>
      </c>
      <c r="J2007" s="17" t="inlineStr">
        <is>
          <t>C-Alto</t>
        </is>
      </c>
      <c r="K2007" t="inlineStr">
        <is>
          <t>PREMIUM — dejar quietos, son rentables aunque vendan poco</t>
        </is>
      </c>
    </row>
    <row r="2008">
      <c r="A2008" t="inlineStr">
        <is>
          <t>6481</t>
        </is>
      </c>
      <c r="B2008" t="inlineStr">
        <is>
          <t>BANDEJA PINTOR ECONO PLASTICA</t>
        </is>
      </c>
      <c r="C2008" t="inlineStr">
        <is>
          <t>FERRETERIA GENERAL</t>
        </is>
      </c>
      <c r="D2008" s="22" t="n">
        <v>106</v>
      </c>
      <c r="E2008" s="19" t="n">
        <v>109922.76</v>
      </c>
      <c r="F2008" s="19" t="n">
        <v>54590.76</v>
      </c>
      <c r="G2008" s="20" t="n">
        <v>0.496628</v>
      </c>
      <c r="H2008" t="inlineStr">
        <is>
          <t>C</t>
        </is>
      </c>
      <c r="I2008" t="inlineStr">
        <is>
          <t>Alto</t>
        </is>
      </c>
      <c r="J2008" s="17" t="inlineStr">
        <is>
          <t>C-Alto</t>
        </is>
      </c>
      <c r="K2008" t="inlineStr">
        <is>
          <t>PREMIUM — dejar quietos, son rentables aunque vendan poco</t>
        </is>
      </c>
    </row>
    <row r="2009">
      <c r="A2009" t="inlineStr">
        <is>
          <t>351100300992549</t>
        </is>
      </c>
      <c r="B2009" t="inlineStr">
        <is>
          <t>BOSCH SIERRA CIRCULAR 7 1/4 1300W GKS 130</t>
        </is>
      </c>
      <c r="C2009" t="inlineStr">
        <is>
          <t>SIN CATEGORIA</t>
        </is>
      </c>
      <c r="D2009" s="22" t="n">
        <v>3</v>
      </c>
      <c r="E2009" s="19" t="n">
        <v>109687.5</v>
      </c>
      <c r="F2009" s="19" t="n">
        <v>-2812.5</v>
      </c>
      <c r="G2009" s="20" t="n">
        <v>-0.025641</v>
      </c>
      <c r="H2009" t="inlineStr">
        <is>
          <t>C</t>
        </is>
      </c>
      <c r="I2009" t="inlineStr">
        <is>
          <t>Bajo</t>
        </is>
      </c>
      <c r="J2009" s="17" t="inlineStr">
        <is>
          <t>C-Bajo</t>
        </is>
      </c>
      <c r="K2009" t="inlineStr">
        <is>
          <t>LIQUIDAR — ocupan espacio y capital</t>
        </is>
      </c>
    </row>
    <row r="2010">
      <c r="A2010" t="inlineStr">
        <is>
          <t>8159</t>
        </is>
      </c>
      <c r="B2010" t="inlineStr">
        <is>
          <t xml:space="preserve">PASAMANOS 18 </t>
        </is>
      </c>
      <c r="C2010" t="inlineStr">
        <is>
          <t>FERRETERIA GENERAL</t>
        </is>
      </c>
      <c r="D2010" s="22" t="n">
        <v>10</v>
      </c>
      <c r="E2010" s="19" t="n">
        <v>109306.8</v>
      </c>
      <c r="F2010" s="19" t="n">
        <v>51256.8</v>
      </c>
      <c r="G2010" s="20" t="n">
        <v>0.468926</v>
      </c>
      <c r="H2010" t="inlineStr">
        <is>
          <t>C</t>
        </is>
      </c>
      <c r="I2010" t="inlineStr">
        <is>
          <t>Alto</t>
        </is>
      </c>
      <c r="J2010" s="17" t="inlineStr">
        <is>
          <t>C-Alto</t>
        </is>
      </c>
      <c r="K2010" t="inlineStr">
        <is>
          <t>PREMIUM — dejar quietos, son rentables aunque vendan poco</t>
        </is>
      </c>
    </row>
    <row r="2011">
      <c r="A2011" t="inlineStr">
        <is>
          <t>681</t>
        </is>
      </c>
      <c r="B2011" t="inlineStr">
        <is>
          <t>BROCHA 1 MASTER/BASIC</t>
        </is>
      </c>
      <c r="C2011" t="inlineStr">
        <is>
          <t>FERRETERIA GENERAL</t>
        </is>
      </c>
      <c r="D2011" s="22" t="n">
        <v>122</v>
      </c>
      <c r="E2011" s="19" t="n">
        <v>109230.14</v>
      </c>
      <c r="F2011" s="19" t="n">
        <v>37993.34</v>
      </c>
      <c r="G2011" s="20" t="n">
        <v>0.347828</v>
      </c>
      <c r="H2011" t="inlineStr">
        <is>
          <t>C</t>
        </is>
      </c>
      <c r="I2011" t="inlineStr">
        <is>
          <t>Medio</t>
        </is>
      </c>
      <c r="J2011" s="17" t="inlineStr">
        <is>
          <t>C-Medio</t>
        </is>
      </c>
      <c r="K2011" t="inlineStr">
        <is>
          <t>CANDIDATO A DESCONTINUAR</t>
        </is>
      </c>
    </row>
    <row r="2012">
      <c r="A2012" t="inlineStr">
        <is>
          <t>101112</t>
        </is>
      </c>
      <c r="B2012" t="inlineStr">
        <is>
          <t>TOTAL PISTOLA MANGUERA 9 VIAS THWS010901</t>
        </is>
      </c>
      <c r="C2012" t="inlineStr">
        <is>
          <t>FERRETERIA GENERAL</t>
        </is>
      </c>
      <c r="D2012" s="22" t="n">
        <v>45</v>
      </c>
      <c r="E2012" s="19" t="n">
        <v>108999.12</v>
      </c>
      <c r="F2012" s="19" t="n">
        <v>41547.58</v>
      </c>
      <c r="G2012" s="20" t="n">
        <v>0.381174</v>
      </c>
      <c r="H2012" t="inlineStr">
        <is>
          <t>C</t>
        </is>
      </c>
      <c r="I2012" t="inlineStr">
        <is>
          <t>Medio</t>
        </is>
      </c>
      <c r="J2012" s="17" t="inlineStr">
        <is>
          <t>C-Medio</t>
        </is>
      </c>
      <c r="K2012" t="inlineStr">
        <is>
          <t>CANDIDATO A DESCONTINUAR</t>
        </is>
      </c>
    </row>
    <row r="2013">
      <c r="A2013" t="inlineStr">
        <is>
          <t>452323</t>
        </is>
      </c>
      <c r="B2013" t="inlineStr">
        <is>
          <t>3M CINTA DOBLE CARA VHB BLANCA PARA EXTERIORES 3/4 X 5M</t>
        </is>
      </c>
      <c r="C2013" t="inlineStr">
        <is>
          <t>FERRETERIA GENERAL</t>
        </is>
      </c>
      <c r="D2013" s="22" t="n">
        <v>30</v>
      </c>
      <c r="E2013" s="19" t="n">
        <v>108835.47</v>
      </c>
      <c r="F2013" s="19" t="n">
        <v>36400.59</v>
      </c>
      <c r="G2013" s="20" t="n">
        <v>0.334455</v>
      </c>
      <c r="H2013" t="inlineStr">
        <is>
          <t>C</t>
        </is>
      </c>
      <c r="I2013" t="inlineStr">
        <is>
          <t>Medio</t>
        </is>
      </c>
      <c r="J2013" s="17" t="inlineStr">
        <is>
          <t>C-Medio</t>
        </is>
      </c>
      <c r="K2013" t="inlineStr">
        <is>
          <t>CANDIDATO A DESCONTINUAR</t>
        </is>
      </c>
    </row>
    <row r="2014">
      <c r="A2014" t="inlineStr">
        <is>
          <t>123412</t>
        </is>
      </c>
      <c r="B2014" t="inlineStr">
        <is>
          <t>GRASA AKRON 250G MULTIUSO</t>
        </is>
      </c>
      <c r="C2014" t="inlineStr">
        <is>
          <t>FERRETERIA GENERAL</t>
        </is>
      </c>
      <c r="D2014" s="22" t="n">
        <v>40</v>
      </c>
      <c r="E2014" s="19" t="n">
        <v>108822.97</v>
      </c>
      <c r="F2014" s="19" t="n">
        <v>36647.77</v>
      </c>
      <c r="G2014" s="20" t="n">
        <v>0.336765</v>
      </c>
      <c r="H2014" t="inlineStr">
        <is>
          <t>C</t>
        </is>
      </c>
      <c r="I2014" t="inlineStr">
        <is>
          <t>Medio</t>
        </is>
      </c>
      <c r="J2014" s="17" t="inlineStr">
        <is>
          <t>C-Medio</t>
        </is>
      </c>
      <c r="K2014" t="inlineStr">
        <is>
          <t>CANDIDATO A DESCONTINUAR</t>
        </is>
      </c>
    </row>
    <row r="2015">
      <c r="A2015" t="inlineStr">
        <is>
          <t>11127</t>
        </is>
      </c>
      <c r="B2015" t="inlineStr">
        <is>
          <t>COPA METALICA LLAVE EMPOTRAR H187</t>
        </is>
      </c>
      <c r="C2015" t="inlineStr">
        <is>
          <t>GRIFERIA - ACC. BAÑO Y COCINA</t>
        </is>
      </c>
      <c r="D2015" s="22" t="n">
        <v>102</v>
      </c>
      <c r="E2015" s="19" t="n">
        <v>108808.46</v>
      </c>
      <c r="F2015" s="19" t="n">
        <v>34354.73</v>
      </c>
      <c r="G2015" s="20" t="n">
        <v>0.315736</v>
      </c>
      <c r="H2015" t="inlineStr">
        <is>
          <t>C</t>
        </is>
      </c>
      <c r="I2015" t="inlineStr">
        <is>
          <t>Medio</t>
        </is>
      </c>
      <c r="J2015" s="17" t="inlineStr">
        <is>
          <t>C-Medio</t>
        </is>
      </c>
      <c r="K2015" t="inlineStr">
        <is>
          <t>CANDIDATO A DESCONTINUAR</t>
        </is>
      </c>
    </row>
    <row r="2016">
      <c r="A2016" t="inlineStr">
        <is>
          <t>351100300991995</t>
        </is>
      </c>
      <c r="B2016" t="inlineStr">
        <is>
          <t>ESQUINERO DE002 TIPO MADERA PANEL ACANALADO 1X1 2.90M WALL PANEL</t>
        </is>
      </c>
      <c r="C2016" t="inlineStr">
        <is>
          <t>PANEL ACANALADO INTERIOR</t>
        </is>
      </c>
      <c r="D2016" s="22" t="n">
        <v>36</v>
      </c>
      <c r="E2016" s="19" t="n">
        <v>108747.79</v>
      </c>
      <c r="F2016" s="19" t="n">
        <v>62041.03</v>
      </c>
      <c r="G2016" s="20" t="n">
        <v>0.570504</v>
      </c>
      <c r="H2016" t="inlineStr">
        <is>
          <t>C</t>
        </is>
      </c>
      <c r="I2016" t="inlineStr">
        <is>
          <t>Alto</t>
        </is>
      </c>
      <c r="J2016" s="17" t="inlineStr">
        <is>
          <t>C-Alto</t>
        </is>
      </c>
      <c r="K2016" t="inlineStr">
        <is>
          <t>PREMIUM — dejar quietos, son rentables aunque vendan poco</t>
        </is>
      </c>
    </row>
    <row r="2017">
      <c r="A2017" t="inlineStr">
        <is>
          <t>PINT-ES-0001</t>
        </is>
      </c>
      <c r="B2017" t="inlineStr">
        <is>
          <t>REMOVEDOR PINTURA LANCO 1/4 PR111-5</t>
        </is>
      </c>
      <c r="C2017" t="inlineStr">
        <is>
          <t>ESPECIALIDADES</t>
        </is>
      </c>
      <c r="D2017" s="22" t="n">
        <v>11</v>
      </c>
      <c r="E2017" s="19" t="n">
        <v>108584.33</v>
      </c>
      <c r="F2017" s="19" t="n">
        <v>28414.13</v>
      </c>
      <c r="G2017" s="20" t="n">
        <v>0.261678</v>
      </c>
      <c r="H2017" t="inlineStr">
        <is>
          <t>C</t>
        </is>
      </c>
      <c r="I2017" t="inlineStr">
        <is>
          <t>Bajo</t>
        </is>
      </c>
      <c r="J2017" s="17" t="inlineStr">
        <is>
          <t>C-Bajo</t>
        </is>
      </c>
      <c r="K2017" t="inlineStr">
        <is>
          <t>LIQUIDAR — ocupan espacio y capital</t>
        </is>
      </c>
    </row>
    <row r="2018">
      <c r="A2018" t="inlineStr">
        <is>
          <t>7300992841</t>
        </is>
      </c>
      <c r="B2018" t="inlineStr">
        <is>
          <t>LLAVE LAVATORIO NEGRA METALICA HTK-M-38C</t>
        </is>
      </c>
      <c r="C2018" t="inlineStr">
        <is>
          <t>IMPORTACION GRIFERIA</t>
        </is>
      </c>
      <c r="D2018" s="22" t="n">
        <v>9</v>
      </c>
      <c r="E2018" s="19" t="n">
        <v>108495.58</v>
      </c>
      <c r="F2018" s="19" t="n">
        <v>82183.42999999999</v>
      </c>
      <c r="G2018" s="20" t="n">
        <v>0.757482</v>
      </c>
      <c r="H2018" t="inlineStr">
        <is>
          <t>C</t>
        </is>
      </c>
      <c r="I2018" t="inlineStr">
        <is>
          <t>Alto</t>
        </is>
      </c>
      <c r="J2018" s="17" t="inlineStr">
        <is>
          <t>C-Alto</t>
        </is>
      </c>
      <c r="K2018" t="inlineStr">
        <is>
          <t>PREMIUM — dejar quietos, son rentables aunque vendan poco</t>
        </is>
      </c>
    </row>
    <row r="2019">
      <c r="A2019" t="inlineStr">
        <is>
          <t>101016</t>
        </is>
      </c>
      <c r="B2019" t="inlineStr">
        <is>
          <t>CUNETA 6 X 95CM</t>
        </is>
      </c>
      <c r="C2019" t="inlineStr">
        <is>
          <t>BLOQUES, VARILLAS, MALLAS</t>
        </is>
      </c>
      <c r="D2019" s="22" t="n">
        <v>25</v>
      </c>
      <c r="E2019" s="19" t="n">
        <v>108482.88</v>
      </c>
      <c r="F2019" s="19" t="n">
        <v>26298.88</v>
      </c>
      <c r="G2019" s="20" t="n">
        <v>0.242424</v>
      </c>
      <c r="H2019" t="inlineStr">
        <is>
          <t>C</t>
        </is>
      </c>
      <c r="I2019" t="inlineStr">
        <is>
          <t>Bajo</t>
        </is>
      </c>
      <c r="J2019" s="17" t="inlineStr">
        <is>
          <t>C-Bajo</t>
        </is>
      </c>
      <c r="K2019" t="inlineStr">
        <is>
          <t>LIQUIDAR — ocupan espacio y capital</t>
        </is>
      </c>
    </row>
    <row r="2020">
      <c r="A2020" t="inlineStr">
        <is>
          <t>359</t>
        </is>
      </c>
      <c r="B2020" t="inlineStr">
        <is>
          <t>CAL BOLSA 5 KG</t>
        </is>
      </c>
      <c r="C2020" t="inlineStr">
        <is>
          <t>FERRETERIA GENERAL</t>
        </is>
      </c>
      <c r="D2020" s="22" t="n">
        <v>63</v>
      </c>
      <c r="E2020" s="19" t="n">
        <v>108209.03</v>
      </c>
      <c r="F2020" s="19" t="n">
        <v>31834.64</v>
      </c>
      <c r="G2020" s="20" t="n">
        <v>0.294196</v>
      </c>
      <c r="H2020" t="inlineStr">
        <is>
          <t>C</t>
        </is>
      </c>
      <c r="I2020" t="inlineStr">
        <is>
          <t>Bajo</t>
        </is>
      </c>
      <c r="J2020" s="17" t="inlineStr">
        <is>
          <t>C-Bajo</t>
        </is>
      </c>
      <c r="K2020" t="inlineStr">
        <is>
          <t>LIQUIDAR — ocupan espacio y capital</t>
        </is>
      </c>
    </row>
    <row r="2021">
      <c r="A2021" t="inlineStr">
        <is>
          <t>111267</t>
        </is>
      </c>
      <c r="B2021" t="inlineStr">
        <is>
          <t xml:space="preserve">LLAVE CONTROL 1/2 X 3/8 ESCUADRA </t>
        </is>
      </c>
      <c r="C2021" t="inlineStr">
        <is>
          <t>FERRETERIA GENERAL</t>
        </is>
      </c>
      <c r="D2021" s="22" t="n">
        <v>26</v>
      </c>
      <c r="E2021" s="19" t="n">
        <v>108127.89</v>
      </c>
      <c r="F2021" s="19" t="n">
        <v>57805.35</v>
      </c>
      <c r="G2021" s="20" t="n">
        <v>0.534602</v>
      </c>
      <c r="H2021" t="inlineStr">
        <is>
          <t>C</t>
        </is>
      </c>
      <c r="I2021" t="inlineStr">
        <is>
          <t>Alto</t>
        </is>
      </c>
      <c r="J2021" s="17" t="inlineStr">
        <is>
          <t>C-Alto</t>
        </is>
      </c>
      <c r="K2021" t="inlineStr">
        <is>
          <t>PREMIUM — dejar quietos, son rentables aunque vendan poco</t>
        </is>
      </c>
    </row>
    <row r="2022">
      <c r="A2022" t="inlineStr">
        <is>
          <t>71455</t>
        </is>
      </c>
      <c r="B2022" t="inlineStr">
        <is>
          <t>AGUILA BLANCO APAGADOR TW SENCILLO PLATA 1001-W TRES VIAS</t>
        </is>
      </c>
      <c r="C2022" t="inlineStr">
        <is>
          <t>ACCESORIOS ELECTRICOS Y CABLES</t>
        </is>
      </c>
      <c r="D2022" s="22" t="n">
        <v>71</v>
      </c>
      <c r="E2022" s="19" t="n">
        <v>108012.3</v>
      </c>
      <c r="F2022" s="19" t="n">
        <v>30298.88</v>
      </c>
      <c r="G2022" s="20" t="n">
        <v>0.280513</v>
      </c>
      <c r="H2022" t="inlineStr">
        <is>
          <t>C</t>
        </is>
      </c>
      <c r="I2022" t="inlineStr">
        <is>
          <t>Bajo</t>
        </is>
      </c>
      <c r="J2022" s="17" t="inlineStr">
        <is>
          <t>C-Bajo</t>
        </is>
      </c>
      <c r="K2022" t="inlineStr">
        <is>
          <t>LIQUIDAR — ocupan espacio y capital</t>
        </is>
      </c>
    </row>
    <row r="2023">
      <c r="A2023" t="inlineStr">
        <is>
          <t>30246</t>
        </is>
      </c>
      <c r="B2023" t="inlineStr">
        <is>
          <t>CONECTOR BARRIL #4</t>
        </is>
      </c>
      <c r="C2023" t="inlineStr">
        <is>
          <t>ACCESORIOS ELECTRICOS Y CABLES</t>
        </is>
      </c>
      <c r="D2023" s="22" t="n">
        <v>109</v>
      </c>
      <c r="E2023" s="19" t="n">
        <v>107924.68</v>
      </c>
      <c r="F2023" s="19" t="n">
        <v>60810.88</v>
      </c>
      <c r="G2023" s="20" t="n">
        <v>0.563457</v>
      </c>
      <c r="H2023" t="inlineStr">
        <is>
          <t>C</t>
        </is>
      </c>
      <c r="I2023" t="inlineStr">
        <is>
          <t>Alto</t>
        </is>
      </c>
      <c r="J2023" s="17" t="inlineStr">
        <is>
          <t>C-Alto</t>
        </is>
      </c>
      <c r="K2023" t="inlineStr">
        <is>
          <t>PREMIUM — dejar quietos, son rentables aunque vendan poco</t>
        </is>
      </c>
    </row>
    <row r="2024">
      <c r="A2024" t="inlineStr">
        <is>
          <t>265560</t>
        </is>
      </c>
      <c r="B2024" t="inlineStr">
        <is>
          <t>TOTAL ACCESORIOS MOTOTOOL 357 PIEZAS TACSD13571</t>
        </is>
      </c>
      <c r="C2024" t="inlineStr">
        <is>
          <t>FERRETERIA GENERAL</t>
        </is>
      </c>
      <c r="D2024" s="22" t="n">
        <v>6</v>
      </c>
      <c r="E2024" s="19" t="n">
        <v>107735.39</v>
      </c>
      <c r="F2024" s="19" t="n">
        <v>30134.87</v>
      </c>
      <c r="G2024" s="20" t="n">
        <v>0.279712</v>
      </c>
      <c r="H2024" t="inlineStr">
        <is>
          <t>C</t>
        </is>
      </c>
      <c r="I2024" t="inlineStr">
        <is>
          <t>Bajo</t>
        </is>
      </c>
      <c r="J2024" s="17" t="inlineStr">
        <is>
          <t>C-Bajo</t>
        </is>
      </c>
      <c r="K2024" t="inlineStr">
        <is>
          <t>LIQUIDAR — ocupan espacio y capital</t>
        </is>
      </c>
    </row>
    <row r="2025">
      <c r="A2025" t="inlineStr">
        <is>
          <t>5454</t>
        </is>
      </c>
      <c r="B2025" t="inlineStr">
        <is>
          <t>CUMBRERA BLANCA 6X6</t>
        </is>
      </c>
      <c r="C2025" t="inlineStr">
        <is>
          <t>LAMINAS DE ZINC Y ACCESORIOS</t>
        </is>
      </c>
      <c r="D2025" s="22" t="n">
        <v>37</v>
      </c>
      <c r="E2025" s="19" t="n">
        <v>107581.5</v>
      </c>
      <c r="F2025" s="19" t="n">
        <v>37089</v>
      </c>
      <c r="G2025" s="20" t="n">
        <v>0.344753</v>
      </c>
      <c r="H2025" t="inlineStr">
        <is>
          <t>C</t>
        </is>
      </c>
      <c r="I2025" t="inlineStr">
        <is>
          <t>Medio</t>
        </is>
      </c>
      <c r="J2025" s="17" t="inlineStr">
        <is>
          <t>C-Medio</t>
        </is>
      </c>
      <c r="K2025" t="inlineStr">
        <is>
          <t>CANDIDATO A DESCONTINUAR</t>
        </is>
      </c>
    </row>
    <row r="2026">
      <c r="A2026" t="inlineStr">
        <is>
          <t>7818</t>
        </is>
      </c>
      <c r="B2026" t="inlineStr">
        <is>
          <t>ESPONJA MULTIUSO  ARSA</t>
        </is>
      </c>
      <c r="C2026" t="inlineStr">
        <is>
          <t>FERRETERIA GENERAL</t>
        </is>
      </c>
      <c r="D2026" s="22" t="n">
        <v>203</v>
      </c>
      <c r="E2026" s="19" t="n">
        <v>107442.64</v>
      </c>
      <c r="F2026" s="19" t="n">
        <v>49161.34</v>
      </c>
      <c r="G2026" s="20" t="n">
        <v>0.457559</v>
      </c>
      <c r="H2026" t="inlineStr">
        <is>
          <t>C</t>
        </is>
      </c>
      <c r="I2026" t="inlineStr">
        <is>
          <t>Alto</t>
        </is>
      </c>
      <c r="J2026" s="17" t="inlineStr">
        <is>
          <t>C-Alto</t>
        </is>
      </c>
      <c r="K2026" t="inlineStr">
        <is>
          <t>PREMIUM — dejar quietos, son rentables aunque vendan poco</t>
        </is>
      </c>
    </row>
    <row r="2027">
      <c r="A2027" t="inlineStr">
        <is>
          <t>3078</t>
        </is>
      </c>
      <c r="B2027" t="inlineStr">
        <is>
          <t>AGUILA PLACA CIEGA BLANCA PLASTICA 1014W/2129W</t>
        </is>
      </c>
      <c r="C2027" t="inlineStr">
        <is>
          <t>ACCESORIOS ELECTRICOS Y CABLES</t>
        </is>
      </c>
      <c r="D2027" s="22" t="n">
        <v>119</v>
      </c>
      <c r="E2027" s="19" t="n">
        <v>107301.32</v>
      </c>
      <c r="F2027" s="19" t="n">
        <v>28360.71</v>
      </c>
      <c r="G2027" s="20" t="n">
        <v>0.264309</v>
      </c>
      <c r="H2027" t="inlineStr">
        <is>
          <t>C</t>
        </is>
      </c>
      <c r="I2027" t="inlineStr">
        <is>
          <t>Bajo</t>
        </is>
      </c>
      <c r="J2027" s="17" t="inlineStr">
        <is>
          <t>C-Bajo</t>
        </is>
      </c>
      <c r="K2027" t="inlineStr">
        <is>
          <t>LIQUIDAR — ocupan espacio y capital</t>
        </is>
      </c>
    </row>
    <row r="2028">
      <c r="A2028" t="inlineStr">
        <is>
          <t>34293</t>
        </is>
      </c>
      <c r="B2028" t="inlineStr">
        <is>
          <t>ECCOLE ADHESIVO P/ZAPATOS</t>
        </is>
      </c>
      <c r="C2028" t="inlineStr">
        <is>
          <t>FERRETERIA GENERAL</t>
        </is>
      </c>
      <c r="D2028" s="22" t="n">
        <v>44</v>
      </c>
      <c r="E2028" s="19" t="n">
        <v>107281.8</v>
      </c>
      <c r="F2028" s="19" t="n">
        <v>35551.8</v>
      </c>
      <c r="G2028" s="20" t="n">
        <v>0.331387</v>
      </c>
      <c r="H2028" t="inlineStr">
        <is>
          <t>C</t>
        </is>
      </c>
      <c r="I2028" t="inlineStr">
        <is>
          <t>Medio</t>
        </is>
      </c>
      <c r="J2028" s="17" t="inlineStr">
        <is>
          <t>C-Medio</t>
        </is>
      </c>
      <c r="K2028" t="inlineStr">
        <is>
          <t>CANDIDATO A DESCONTINUAR</t>
        </is>
      </c>
    </row>
    <row r="2029">
      <c r="A2029" t="inlineStr">
        <is>
          <t>35110030992661</t>
        </is>
      </c>
      <c r="B2029" t="inlineStr">
        <is>
          <t>LAVATORIO TIPO BOWL CUADRADO BLANCO BORDE NEGRO FF-9030 41CM X 41CM X 14CM</t>
        </is>
      </c>
      <c r="C2029" t="inlineStr">
        <is>
          <t>IMPORTACION LOZA</t>
        </is>
      </c>
      <c r="D2029" s="22" t="n">
        <v>3</v>
      </c>
      <c r="E2029" s="19" t="n">
        <v>107256.64</v>
      </c>
      <c r="F2029" s="19" t="n">
        <v>55586.52</v>
      </c>
      <c r="G2029" s="20" t="n">
        <v>0.518257</v>
      </c>
      <c r="H2029" t="inlineStr">
        <is>
          <t>C</t>
        </is>
      </c>
      <c r="I2029" t="inlineStr">
        <is>
          <t>Alto</t>
        </is>
      </c>
      <c r="J2029" s="17" t="inlineStr">
        <is>
          <t>C-Alto</t>
        </is>
      </c>
      <c r="K2029" t="inlineStr">
        <is>
          <t>PREMIUM — dejar quietos, son rentables aunque vendan poco</t>
        </is>
      </c>
    </row>
    <row r="2030">
      <c r="A2030" t="inlineStr">
        <is>
          <t>50992840</t>
        </is>
      </c>
      <c r="B2030" t="inlineStr">
        <is>
          <t xml:space="preserve">LLAVE LAVATORIO CROMADA HTK-M-10C AGUA FRIA Y CALIENTE </t>
        </is>
      </c>
      <c r="C2030" t="inlineStr">
        <is>
          <t>IMPORTACION GRIFERIA</t>
        </is>
      </c>
      <c r="D2030" s="22" t="n">
        <v>11</v>
      </c>
      <c r="E2030" s="19" t="n">
        <v>107079.65</v>
      </c>
      <c r="F2030" s="19" t="n">
        <v>66880.53</v>
      </c>
      <c r="G2030" s="20" t="n">
        <v>0.624587</v>
      </c>
      <c r="H2030" t="inlineStr">
        <is>
          <t>C</t>
        </is>
      </c>
      <c r="I2030" t="inlineStr">
        <is>
          <t>Alto</t>
        </is>
      </c>
      <c r="J2030" s="17" t="inlineStr">
        <is>
          <t>C-Alto</t>
        </is>
      </c>
      <c r="K2030" t="inlineStr">
        <is>
          <t>PREMIUM — dejar quietos, son rentables aunque vendan poco</t>
        </is>
      </c>
    </row>
    <row r="2031">
      <c r="A2031" t="inlineStr">
        <is>
          <t>6574533</t>
        </is>
      </c>
      <c r="B2031" t="inlineStr">
        <is>
          <t xml:space="preserve">PROMOCION COMPRA DUCHA CALENTADOR DE AGUA COMPACTO 3800 110V </t>
        </is>
      </c>
      <c r="C2031" t="inlineStr">
        <is>
          <t>IMPORTACION GRIFERIA</t>
        </is>
      </c>
      <c r="D2031" s="22" t="n">
        <v>11</v>
      </c>
      <c r="E2031" s="19" t="n">
        <v>107069.91</v>
      </c>
      <c r="F2031" s="19" t="n">
        <v>-180877.09</v>
      </c>
      <c r="G2031" s="20" t="n">
        <v>-1.689336</v>
      </c>
      <c r="H2031" t="inlineStr">
        <is>
          <t>C</t>
        </is>
      </c>
      <c r="I2031" t="inlineStr">
        <is>
          <t>Bajo</t>
        </is>
      </c>
      <c r="J2031" s="17" t="inlineStr">
        <is>
          <t>C-Bajo</t>
        </is>
      </c>
      <c r="K2031" t="inlineStr">
        <is>
          <t>LIQUIDAR — ocupan espacio y capital</t>
        </is>
      </c>
    </row>
    <row r="2032">
      <c r="A2032" t="inlineStr">
        <is>
          <t>7753</t>
        </is>
      </c>
      <c r="B2032" t="inlineStr">
        <is>
          <t>TAPA CIEGA LISA/HUECO OCTAGONAL</t>
        </is>
      </c>
      <c r="C2032" t="inlineStr">
        <is>
          <t>ACCESORIOS ELECTRICOS Y CABLES</t>
        </is>
      </c>
      <c r="D2032" s="22" t="n">
        <v>647</v>
      </c>
      <c r="E2032" s="19" t="n">
        <v>107012.96</v>
      </c>
      <c r="F2032" s="19" t="n">
        <v>52033.07</v>
      </c>
      <c r="G2032" s="20" t="n">
        <v>0.486232</v>
      </c>
      <c r="H2032" t="inlineStr">
        <is>
          <t>C</t>
        </is>
      </c>
      <c r="I2032" t="inlineStr">
        <is>
          <t>Alto</t>
        </is>
      </c>
      <c r="J2032" s="17" t="inlineStr">
        <is>
          <t>C-Alto</t>
        </is>
      </c>
      <c r="K2032" t="inlineStr">
        <is>
          <t>PREMIUM — dejar quietos, son rentables aunque vendan poco</t>
        </is>
      </c>
    </row>
    <row r="2033">
      <c r="A2033" t="inlineStr">
        <is>
          <t>351100300991911</t>
        </is>
      </c>
      <c r="B2033" t="inlineStr">
        <is>
          <t>GLADIATOR SOLDADURA MIG 1 KILO PEQUENA GASLESS 0.8MM 1KG A8/08/1/4</t>
        </is>
      </c>
      <c r="C2033" t="inlineStr">
        <is>
          <t>SIN CATEGORIA</t>
        </is>
      </c>
      <c r="D2033" s="22" t="n">
        <v>21</v>
      </c>
      <c r="E2033" s="19" t="n">
        <v>106961.12</v>
      </c>
      <c r="F2033" s="19" t="n">
        <v>29681.12</v>
      </c>
      <c r="G2033" s="20" t="n">
        <v>0.277494</v>
      </c>
      <c r="H2033" t="inlineStr">
        <is>
          <t>C</t>
        </is>
      </c>
      <c r="I2033" t="inlineStr">
        <is>
          <t>Bajo</t>
        </is>
      </c>
      <c r="J2033" s="17" t="inlineStr">
        <is>
          <t>C-Bajo</t>
        </is>
      </c>
      <c r="K2033" t="inlineStr">
        <is>
          <t>LIQUIDAR — ocupan espacio y capital</t>
        </is>
      </c>
    </row>
    <row r="2034">
      <c r="A2034" t="inlineStr">
        <is>
          <t>351100300991573</t>
        </is>
      </c>
      <c r="B2034" t="inlineStr">
        <is>
          <t>VEKER LLAVIN MANIJA RECT 16710 NEGRO CON SEGURO</t>
        </is>
      </c>
      <c r="C2034" t="inlineStr">
        <is>
          <t>FERRETERIA GENERAL</t>
        </is>
      </c>
      <c r="D2034" s="22" t="n">
        <v>9</v>
      </c>
      <c r="E2034" s="19" t="n">
        <v>106877.61</v>
      </c>
      <c r="F2034" s="19" t="n">
        <v>29237.61</v>
      </c>
      <c r="G2034" s="20" t="n">
        <v>0.273562</v>
      </c>
      <c r="H2034" t="inlineStr">
        <is>
          <t>C</t>
        </is>
      </c>
      <c r="I2034" t="inlineStr">
        <is>
          <t>Bajo</t>
        </is>
      </c>
      <c r="J2034" s="17" t="inlineStr">
        <is>
          <t>C-Bajo</t>
        </is>
      </c>
      <c r="K2034" t="inlineStr">
        <is>
          <t>LIQUIDAR — ocupan espacio y capital</t>
        </is>
      </c>
    </row>
    <row r="2035">
      <c r="A2035" t="inlineStr">
        <is>
          <t>351100300991135</t>
        </is>
      </c>
      <c r="B2035" t="inlineStr">
        <is>
          <t>DEWALT ESMERILADORA 41/2 20V DCG413B CON BATERIA Y CARGADOR</t>
        </is>
      </c>
      <c r="C2035" t="inlineStr">
        <is>
          <t>FERRETERIA GENERAL</t>
        </is>
      </c>
      <c r="D2035" s="22" t="n">
        <v>1</v>
      </c>
      <c r="E2035" s="19" t="n">
        <v>106871.77</v>
      </c>
      <c r="F2035" s="19" t="n">
        <v>18291.77</v>
      </c>
      <c r="G2035" s="20" t="n">
        <v>0.171156</v>
      </c>
      <c r="H2035" t="inlineStr">
        <is>
          <t>C</t>
        </is>
      </c>
      <c r="I2035" t="inlineStr">
        <is>
          <t>Bajo</t>
        </is>
      </c>
      <c r="J2035" s="17" t="inlineStr">
        <is>
          <t>C-Bajo</t>
        </is>
      </c>
      <c r="K2035" t="inlineStr">
        <is>
          <t>LIQUIDAR — ocupan espacio y capital</t>
        </is>
      </c>
    </row>
    <row r="2036">
      <c r="A2036" t="inlineStr">
        <is>
          <t>40992841</t>
        </is>
      </c>
      <c r="B2036" t="inlineStr">
        <is>
          <t>LLAVE FREGADERO CUELLO FLEXIBLE NEGRA HTK-LL-15C</t>
        </is>
      </c>
      <c r="C2036" t="inlineStr">
        <is>
          <t>IMPORTACION GRIFERIA</t>
        </is>
      </c>
      <c r="D2036" s="22" t="n">
        <v>11</v>
      </c>
      <c r="E2036" s="19" t="n">
        <v>106787.61</v>
      </c>
      <c r="F2036" s="19" t="n">
        <v>81206.36</v>
      </c>
      <c r="G2036" s="20" t="n">
        <v>0.7604470000000001</v>
      </c>
      <c r="H2036" t="inlineStr">
        <is>
          <t>C</t>
        </is>
      </c>
      <c r="I2036" t="inlineStr">
        <is>
          <t>Alto</t>
        </is>
      </c>
      <c r="J2036" s="17" t="inlineStr">
        <is>
          <t>C-Alto</t>
        </is>
      </c>
      <c r="K2036" t="inlineStr">
        <is>
          <t>PREMIUM — dejar quietos, son rentables aunque vendan poco</t>
        </is>
      </c>
    </row>
    <row r="2037">
      <c r="A2037" t="inlineStr">
        <is>
          <t>7941</t>
        </is>
      </c>
      <c r="B2037" t="inlineStr">
        <is>
          <t>LIJA METAL 80</t>
        </is>
      </c>
      <c r="C2037" t="inlineStr">
        <is>
          <t>FERRETERIA GENERAL</t>
        </is>
      </c>
      <c r="D2037" s="22" t="n">
        <v>258</v>
      </c>
      <c r="E2037" s="19" t="n">
        <v>106725.25</v>
      </c>
      <c r="F2037" s="19" t="n">
        <v>66573.66</v>
      </c>
      <c r="G2037" s="20" t="n">
        <v>0.623785</v>
      </c>
      <c r="H2037" t="inlineStr">
        <is>
          <t>C</t>
        </is>
      </c>
      <c r="I2037" t="inlineStr">
        <is>
          <t>Alto</t>
        </is>
      </c>
      <c r="J2037" s="17" t="inlineStr">
        <is>
          <t>C-Alto</t>
        </is>
      </c>
      <c r="K2037" t="inlineStr">
        <is>
          <t>PREMIUM — dejar quietos, son rentables aunque vendan poco</t>
        </is>
      </c>
    </row>
    <row r="2038">
      <c r="A2038" t="inlineStr">
        <is>
          <t>3990359</t>
        </is>
      </c>
      <c r="B2038" t="inlineStr">
        <is>
          <t>TRI CIRCLE CERRA PRINCIPAL DE LUJO TC8051-SS ALUMINIO LLAVIN</t>
        </is>
      </c>
      <c r="C2038" t="inlineStr">
        <is>
          <t>FERRETERIA GENERAL</t>
        </is>
      </c>
      <c r="D2038" s="22" t="n">
        <v>6</v>
      </c>
      <c r="E2038" s="19" t="n">
        <v>106576.91</v>
      </c>
      <c r="F2038" s="19" t="n">
        <v>39012.11</v>
      </c>
      <c r="G2038" s="20" t="n">
        <v>0.366047</v>
      </c>
      <c r="H2038" t="inlineStr">
        <is>
          <t>C</t>
        </is>
      </c>
      <c r="I2038" t="inlineStr">
        <is>
          <t>Medio</t>
        </is>
      </c>
      <c r="J2038" s="17" t="inlineStr">
        <is>
          <t>C-Medio</t>
        </is>
      </c>
      <c r="K2038" t="inlineStr">
        <is>
          <t>CANDIDATO A DESCONTINUAR</t>
        </is>
      </c>
    </row>
    <row r="2039">
      <c r="A2039" t="inlineStr">
        <is>
          <t>351100300991625</t>
        </is>
      </c>
      <c r="B2039" t="inlineStr">
        <is>
          <t>EISEN LLAVIN TRIPLE PASO NEGRO MATE IZQUIERDO KY715L-MB 4299201029900</t>
        </is>
      </c>
      <c r="C2039" t="inlineStr">
        <is>
          <t>FERRETERIA GENERAL</t>
        </is>
      </c>
      <c r="D2039" s="22" t="n">
        <v>18</v>
      </c>
      <c r="E2039" s="19" t="n">
        <v>106555.5</v>
      </c>
      <c r="F2039" s="19" t="n">
        <v>36558.1</v>
      </c>
      <c r="G2039" s="20" t="n">
        <v>0.34309</v>
      </c>
      <c r="H2039" t="inlineStr">
        <is>
          <t>C</t>
        </is>
      </c>
      <c r="I2039" t="inlineStr">
        <is>
          <t>Medio</t>
        </is>
      </c>
      <c r="J2039" s="17" t="inlineStr">
        <is>
          <t>C-Medio</t>
        </is>
      </c>
      <c r="K2039" t="inlineStr">
        <is>
          <t>CANDIDATO A DESCONTINUAR</t>
        </is>
      </c>
    </row>
    <row r="2040">
      <c r="A2040" t="inlineStr">
        <is>
          <t>351100300990784</t>
        </is>
      </c>
      <c r="B2040" t="inlineStr">
        <is>
          <t>TOTAL DEMOLEDOR 1700W UTH215456</t>
        </is>
      </c>
      <c r="C2040" t="inlineStr">
        <is>
          <t>SIN CATEGORIA</t>
        </is>
      </c>
      <c r="D2040" s="22" t="n">
        <v>1</v>
      </c>
      <c r="E2040" s="19" t="n">
        <v>106194.69</v>
      </c>
      <c r="F2040" s="19" t="n">
        <v>7820.31</v>
      </c>
      <c r="G2040" s="20" t="n">
        <v>0.073641</v>
      </c>
      <c r="H2040" t="inlineStr">
        <is>
          <t>C</t>
        </is>
      </c>
      <c r="I2040" t="inlineStr">
        <is>
          <t>Bajo</t>
        </is>
      </c>
      <c r="J2040" s="17" t="inlineStr">
        <is>
          <t>C-Bajo</t>
        </is>
      </c>
      <c r="K2040" t="inlineStr">
        <is>
          <t>LIQUIDAR — ocupan espacio y capital</t>
        </is>
      </c>
    </row>
    <row r="2041">
      <c r="A2041" t="inlineStr">
        <is>
          <t>351100300991934</t>
        </is>
      </c>
      <c r="B2041" t="inlineStr">
        <is>
          <t>FOSET JUEGO ACCESORIOS BAÑO 6 PIEZAS NEGRO TUBIG TBA-7000M</t>
        </is>
      </c>
      <c r="C2041" t="inlineStr">
        <is>
          <t>GRIFERIA - ACC. BAÑO Y COCINA</t>
        </is>
      </c>
      <c r="D2041" s="22" t="n">
        <v>6</v>
      </c>
      <c r="E2041" s="19" t="n">
        <v>106194.69</v>
      </c>
      <c r="F2041" s="19" t="n">
        <v>26182.71</v>
      </c>
      <c r="G2041" s="20" t="n">
        <v>0.246554</v>
      </c>
      <c r="H2041" t="inlineStr">
        <is>
          <t>C</t>
        </is>
      </c>
      <c r="I2041" t="inlineStr">
        <is>
          <t>Bajo</t>
        </is>
      </c>
      <c r="J2041" s="17" t="inlineStr">
        <is>
          <t>C-Bajo</t>
        </is>
      </c>
      <c r="K2041" t="inlineStr">
        <is>
          <t>LIQUIDAR — ocupan espacio y capital</t>
        </is>
      </c>
    </row>
    <row r="2042">
      <c r="A2042" t="inlineStr">
        <is>
          <t>351100300992487</t>
        </is>
      </c>
      <c r="B2042" t="inlineStr">
        <is>
          <t>CACHERA FREGADERO ZAFIRO NEGRA C175A19-2</t>
        </is>
      </c>
      <c r="C2042" t="inlineStr">
        <is>
          <t>IMPORTACION GRIFERIA</t>
        </is>
      </c>
      <c r="D2042" s="22" t="n">
        <v>6</v>
      </c>
      <c r="E2042" s="19" t="n">
        <v>106194.69</v>
      </c>
      <c r="F2042" s="19" t="n">
        <v>64949.5</v>
      </c>
      <c r="G2042" s="20" t="n">
        <v>0.611608</v>
      </c>
      <c r="H2042" t="inlineStr">
        <is>
          <t>C</t>
        </is>
      </c>
      <c r="I2042" t="inlineStr">
        <is>
          <t>Alto</t>
        </is>
      </c>
      <c r="J2042" s="17" t="inlineStr">
        <is>
          <t>C-Alto</t>
        </is>
      </c>
      <c r="K2042" t="inlineStr">
        <is>
          <t>PREMIUM — dejar quietos, son rentables aunque vendan poco</t>
        </is>
      </c>
    </row>
    <row r="2043">
      <c r="A2043" t="inlineStr">
        <is>
          <t>351100300992635</t>
        </is>
      </c>
      <c r="B2043" t="inlineStr">
        <is>
          <t>LIQUIDACION LANCO - PROTECTO PINTURA PREPARADA CUBETA</t>
        </is>
      </c>
      <c r="C2043" t="inlineStr">
        <is>
          <t>MATERIAL SEGUNDA</t>
        </is>
      </c>
      <c r="D2043" s="22" t="n">
        <v>3</v>
      </c>
      <c r="E2043" s="19" t="n">
        <v>106194.69</v>
      </c>
      <c r="F2043" s="19" t="n">
        <v>-13805.31</v>
      </c>
      <c r="G2043" s="20" t="n">
        <v>-0.13</v>
      </c>
      <c r="H2043" t="inlineStr">
        <is>
          <t>C</t>
        </is>
      </c>
      <c r="I2043" t="inlineStr">
        <is>
          <t>Bajo</t>
        </is>
      </c>
      <c r="J2043" s="17" t="inlineStr">
        <is>
          <t>C-Bajo</t>
        </is>
      </c>
      <c r="K2043" t="inlineStr">
        <is>
          <t>LIQUIDAR — ocupan espacio y capital</t>
        </is>
      </c>
    </row>
    <row r="2044">
      <c r="A2044" t="inlineStr">
        <is>
          <t>PINT-AN-0020</t>
        </is>
      </c>
      <c r="B2044" t="inlineStr">
        <is>
          <t>LANCO ANTICORROSIVO IND BLANCO 1/4 AC3434-5</t>
        </is>
      </c>
      <c r="C2044" t="inlineStr">
        <is>
          <t>ANTICORROSIVOS Y BASE ACEITE</t>
        </is>
      </c>
      <c r="D2044" s="22" t="n">
        <v>24</v>
      </c>
      <c r="E2044" s="19" t="n">
        <v>105941.75</v>
      </c>
      <c r="F2044" s="19" t="n">
        <v>31709.75</v>
      </c>
      <c r="G2044" s="20" t="n">
        <v>0.299313</v>
      </c>
      <c r="H2044" t="inlineStr">
        <is>
          <t>C</t>
        </is>
      </c>
      <c r="I2044" t="inlineStr">
        <is>
          <t>Bajo</t>
        </is>
      </c>
      <c r="J2044" s="17" t="inlineStr">
        <is>
          <t>C-Bajo</t>
        </is>
      </c>
      <c r="K2044" t="inlineStr">
        <is>
          <t>LIQUIDAR — ocupan espacio y capital</t>
        </is>
      </c>
    </row>
    <row r="2045">
      <c r="A2045" t="inlineStr">
        <is>
          <t>73092</t>
        </is>
      </c>
      <c r="B2045" t="inlineStr">
        <is>
          <t>MANGUERA ABASTO 1/2X1/2 DE UN METRO</t>
        </is>
      </c>
      <c r="C2045" t="inlineStr">
        <is>
          <t>FERRETERIA GENERAL</t>
        </is>
      </c>
      <c r="D2045" s="22" t="n">
        <v>42</v>
      </c>
      <c r="E2045" s="19" t="n">
        <v>105900</v>
      </c>
      <c r="F2045" s="19" t="n">
        <v>33798.32</v>
      </c>
      <c r="G2045" s="20" t="n">
        <v>0.319153</v>
      </c>
      <c r="H2045" t="inlineStr">
        <is>
          <t>C</t>
        </is>
      </c>
      <c r="I2045" t="inlineStr">
        <is>
          <t>Medio</t>
        </is>
      </c>
      <c r="J2045" s="17" t="inlineStr">
        <is>
          <t>C-Medio</t>
        </is>
      </c>
      <c r="K2045" t="inlineStr">
        <is>
          <t>CANDIDATO A DESCONTINUAR</t>
        </is>
      </c>
    </row>
    <row r="2046">
      <c r="A2046" t="inlineStr">
        <is>
          <t>20109</t>
        </is>
      </c>
      <c r="B2046" t="inlineStr">
        <is>
          <t>TOTAL PISTOLA SILICON 9 PESADA THT20109</t>
        </is>
      </c>
      <c r="C2046" t="inlineStr">
        <is>
          <t>FERRETERIA GENERAL</t>
        </is>
      </c>
      <c r="D2046" s="22" t="n">
        <v>24</v>
      </c>
      <c r="E2046" s="19" t="n">
        <v>105823.08</v>
      </c>
      <c r="F2046" s="19" t="n">
        <v>31417.2</v>
      </c>
      <c r="G2046" s="20" t="n">
        <v>0.296884</v>
      </c>
      <c r="H2046" t="inlineStr">
        <is>
          <t>C</t>
        </is>
      </c>
      <c r="I2046" t="inlineStr">
        <is>
          <t>Bajo</t>
        </is>
      </c>
      <c r="J2046" s="17" t="inlineStr">
        <is>
          <t>C-Bajo</t>
        </is>
      </c>
      <c r="K2046" t="inlineStr">
        <is>
          <t>LIQUIDAR — ocupan espacio y capital</t>
        </is>
      </c>
    </row>
    <row r="2047">
      <c r="A2047" t="inlineStr">
        <is>
          <t>978</t>
        </is>
      </c>
      <c r="B2047" t="inlineStr">
        <is>
          <t>$$ PEGAMENTO PVC AMANCO TRANSPARENTE 50 G</t>
        </is>
      </c>
      <c r="C2047" t="inlineStr">
        <is>
          <t>TUBERIA PVC, CANOAS Y ACCESORIOS</t>
        </is>
      </c>
      <c r="D2047" s="22" t="n">
        <v>95</v>
      </c>
      <c r="E2047" s="19" t="n">
        <v>105700.03</v>
      </c>
      <c r="F2047" s="19" t="n">
        <v>50384.9</v>
      </c>
      <c r="G2047" s="20" t="n">
        <v>0.476678</v>
      </c>
      <c r="H2047" t="inlineStr">
        <is>
          <t>C</t>
        </is>
      </c>
      <c r="I2047" t="inlineStr">
        <is>
          <t>Alto</t>
        </is>
      </c>
      <c r="J2047" s="17" t="inlineStr">
        <is>
          <t>C-Alto</t>
        </is>
      </c>
      <c r="K2047" t="inlineStr">
        <is>
          <t>PREMIUM — dejar quietos, son rentables aunque vendan poco</t>
        </is>
      </c>
    </row>
    <row r="2048">
      <c r="A2048" t="inlineStr">
        <is>
          <t>71421</t>
        </is>
      </c>
      <c r="B2048" t="inlineStr">
        <is>
          <t>TORNILLO MADERA 10 X1 1/2</t>
        </is>
      </c>
      <c r="C2048" t="inlineStr">
        <is>
          <t>TORNILLERIA</t>
        </is>
      </c>
      <c r="D2048" s="22" t="n">
        <v>3297</v>
      </c>
      <c r="E2048" s="19" t="n">
        <v>105675.48</v>
      </c>
      <c r="F2048" s="19" t="n">
        <v>88406.88</v>
      </c>
      <c r="G2048" s="20" t="n">
        <v>0.836588</v>
      </c>
      <c r="H2048" t="inlineStr">
        <is>
          <t>C</t>
        </is>
      </c>
      <c r="I2048" t="inlineStr">
        <is>
          <t>Alto</t>
        </is>
      </c>
      <c r="J2048" s="17" t="inlineStr">
        <is>
          <t>C-Alto</t>
        </is>
      </c>
      <c r="K2048" t="inlineStr">
        <is>
          <t>PREMIUM — dejar quietos, son rentables aunque vendan poco</t>
        </is>
      </c>
    </row>
    <row r="2049">
      <c r="A2049" t="inlineStr">
        <is>
          <t>PINT-AN-0049</t>
        </is>
      </c>
      <c r="B2049" t="inlineStr">
        <is>
          <t>ESMALTE LANCO RAPID DRY BLANCO 1/4 RD3446-5</t>
        </is>
      </c>
      <c r="C2049" t="inlineStr">
        <is>
          <t>ANTICORROSIVOS Y BASE ACEITE</t>
        </is>
      </c>
      <c r="D2049" s="22" t="n">
        <v>17</v>
      </c>
      <c r="E2049" s="19" t="n">
        <v>105616.68</v>
      </c>
      <c r="F2049" s="19" t="n">
        <v>29739.93</v>
      </c>
      <c r="G2049" s="20" t="n">
        <v>0.281584</v>
      </c>
      <c r="H2049" t="inlineStr">
        <is>
          <t>C</t>
        </is>
      </c>
      <c r="I2049" t="inlineStr">
        <is>
          <t>Bajo</t>
        </is>
      </c>
      <c r="J2049" s="17" t="inlineStr">
        <is>
          <t>C-Bajo</t>
        </is>
      </c>
      <c r="K2049" t="inlineStr">
        <is>
          <t>LIQUIDAR — ocupan espacio y capital</t>
        </is>
      </c>
    </row>
    <row r="2050">
      <c r="A2050" t="inlineStr">
        <is>
          <t>14100045</t>
        </is>
      </c>
      <c r="B2050" t="inlineStr">
        <is>
          <t>PUERTA PLEGABLE GUAYANA FRESNO 90 X 210 CM</t>
        </is>
      </c>
      <c r="C2050" t="inlineStr">
        <is>
          <t>PUERTAS</t>
        </is>
      </c>
      <c r="D2050" s="22" t="n">
        <v>7</v>
      </c>
      <c r="E2050" s="19" t="n">
        <v>105108.13</v>
      </c>
      <c r="F2050" s="19" t="n">
        <v>32296.86</v>
      </c>
      <c r="G2050" s="20" t="n">
        <v>0.307273</v>
      </c>
      <c r="H2050" t="inlineStr">
        <is>
          <t>C</t>
        </is>
      </c>
      <c r="I2050" t="inlineStr">
        <is>
          <t>Medio</t>
        </is>
      </c>
      <c r="J2050" s="17" t="inlineStr">
        <is>
          <t>C-Medio</t>
        </is>
      </c>
      <c r="K2050" t="inlineStr">
        <is>
          <t>CANDIDATO A DESCONTINUAR</t>
        </is>
      </c>
    </row>
    <row r="2051">
      <c r="A2051" t="inlineStr">
        <is>
          <t>978545</t>
        </is>
      </c>
      <c r="B2051" t="inlineStr">
        <is>
          <t>TOTAL ALICATE UNIVERSAL 8 THT210806</t>
        </is>
      </c>
      <c r="C2051" t="inlineStr">
        <is>
          <t>FERRETERIA GENERAL</t>
        </is>
      </c>
      <c r="D2051" s="22" t="n">
        <v>28</v>
      </c>
      <c r="E2051" s="19" t="n">
        <v>104585.86</v>
      </c>
      <c r="F2051" s="19" t="n">
        <v>36777.27</v>
      </c>
      <c r="G2051" s="20" t="n">
        <v>0.351647</v>
      </c>
      <c r="H2051" t="inlineStr">
        <is>
          <t>C</t>
        </is>
      </c>
      <c r="I2051" t="inlineStr">
        <is>
          <t>Medio</t>
        </is>
      </c>
      <c r="J2051" s="17" t="inlineStr">
        <is>
          <t>C-Medio</t>
        </is>
      </c>
      <c r="K2051" t="inlineStr">
        <is>
          <t>CANDIDATO A DESCONTINUAR</t>
        </is>
      </c>
    </row>
    <row r="2052">
      <c r="A2052" t="inlineStr">
        <is>
          <t>351100300991885</t>
        </is>
      </c>
      <c r="B2052" t="inlineStr">
        <is>
          <t>LAVATORIO BOWL REDONDO NEGRO GRACIELA 60000146</t>
        </is>
      </c>
      <c r="C2052" t="inlineStr">
        <is>
          <t>LOZA SANITARIA</t>
        </is>
      </c>
      <c r="D2052" s="22" t="n">
        <v>3</v>
      </c>
      <c r="E2052" s="19" t="n">
        <v>104584.51</v>
      </c>
      <c r="F2052" s="19" t="n">
        <v>29867.52</v>
      </c>
      <c r="G2052" s="20" t="n">
        <v>0.285583</v>
      </c>
      <c r="H2052" t="inlineStr">
        <is>
          <t>C</t>
        </is>
      </c>
      <c r="I2052" t="inlineStr">
        <is>
          <t>Bajo</t>
        </is>
      </c>
      <c r="J2052" s="17" t="inlineStr">
        <is>
          <t>C-Bajo</t>
        </is>
      </c>
      <c r="K2052" t="inlineStr">
        <is>
          <t>LIQUIDAR — ocupan espacio y capital</t>
        </is>
      </c>
    </row>
    <row r="2053">
      <c r="A2053" t="inlineStr">
        <is>
          <t>PINT-PA-0001</t>
        </is>
      </c>
      <c r="B2053" t="inlineStr">
        <is>
          <t>CORONA DURA ARRECIFE OFERTA CUBETA</t>
        </is>
      </c>
      <c r="C2053" t="inlineStr">
        <is>
          <t>PINTURA ACRILICA</t>
        </is>
      </c>
      <c r="D2053" s="22" t="n">
        <v>6</v>
      </c>
      <c r="E2053" s="19" t="n">
        <v>104488.58</v>
      </c>
      <c r="F2053" s="19" t="n">
        <v>36759.58</v>
      </c>
      <c r="G2053" s="20" t="n">
        <v>0.351805</v>
      </c>
      <c r="H2053" t="inlineStr">
        <is>
          <t>C</t>
        </is>
      </c>
      <c r="I2053" t="inlineStr">
        <is>
          <t>Medio</t>
        </is>
      </c>
      <c r="J2053" s="17" t="inlineStr">
        <is>
          <t>C-Medio</t>
        </is>
      </c>
      <c r="K2053" t="inlineStr">
        <is>
          <t>CANDIDATO A DESCONTINUAR</t>
        </is>
      </c>
    </row>
    <row r="2054">
      <c r="A2054" t="inlineStr">
        <is>
          <t>351100300990787</t>
        </is>
      </c>
      <c r="B2054" t="inlineStr">
        <is>
          <t>TOTAL DISCO SIERRA CIRCULAR CALZADA 7 1/4 X 60 T TAC231413</t>
        </is>
      </c>
      <c r="C2054" t="inlineStr">
        <is>
          <t>FERRETERIA GENERAL</t>
        </is>
      </c>
      <c r="D2054" s="22" t="n">
        <v>19</v>
      </c>
      <c r="E2054" s="19" t="n">
        <v>104319.24</v>
      </c>
      <c r="F2054" s="19" t="n">
        <v>36777.66</v>
      </c>
      <c r="G2054" s="20" t="n">
        <v>0.352549</v>
      </c>
      <c r="H2054" t="inlineStr">
        <is>
          <t>C</t>
        </is>
      </c>
      <c r="I2054" t="inlineStr">
        <is>
          <t>Medio</t>
        </is>
      </c>
      <c r="J2054" s="17" t="inlineStr">
        <is>
          <t>C-Medio</t>
        </is>
      </c>
      <c r="K2054" t="inlineStr">
        <is>
          <t>CANDIDATO A DESCONTINUAR</t>
        </is>
      </c>
    </row>
    <row r="2055">
      <c r="A2055" t="inlineStr">
        <is>
          <t>350</t>
        </is>
      </c>
      <c r="B2055" t="inlineStr">
        <is>
          <t>CERAMICA PIEDRA GRIS 34.6 x 34.6 CAJA 2.15M2 ANTIDESLIZANTE</t>
        </is>
      </c>
      <c r="C2055" t="inlineStr">
        <is>
          <t>CERAMICAS, AZULEJOS, PORCELANATOS</t>
        </is>
      </c>
      <c r="D2055" s="22" t="n">
        <v>15</v>
      </c>
      <c r="E2055" s="19" t="n">
        <v>104188.19</v>
      </c>
      <c r="F2055" s="19" t="n">
        <v>27011.75</v>
      </c>
      <c r="G2055" s="20" t="n">
        <v>0.259259</v>
      </c>
      <c r="H2055" t="inlineStr">
        <is>
          <t>C</t>
        </is>
      </c>
      <c r="I2055" t="inlineStr">
        <is>
          <t>Bajo</t>
        </is>
      </c>
      <c r="J2055" s="17" t="inlineStr">
        <is>
          <t>C-Bajo</t>
        </is>
      </c>
      <c r="K2055" t="inlineStr">
        <is>
          <t>LIQUIDAR — ocupan espacio y capital</t>
        </is>
      </c>
    </row>
    <row r="2056">
      <c r="A2056" t="inlineStr">
        <is>
          <t>71465</t>
        </is>
      </c>
      <c r="B2056" t="inlineStr">
        <is>
          <t>CEDAZO MOSQUITO ALUMINIO</t>
        </is>
      </c>
      <c r="C2056" t="inlineStr">
        <is>
          <t>FERRETERIA GENERAL</t>
        </is>
      </c>
      <c r="D2056" s="22" t="n">
        <v>66</v>
      </c>
      <c r="E2056" s="19" t="n">
        <v>104014.67</v>
      </c>
      <c r="F2056" s="19" t="n">
        <v>50369.64</v>
      </c>
      <c r="G2056" s="20" t="n">
        <v>0.484255</v>
      </c>
      <c r="H2056" t="inlineStr">
        <is>
          <t>C</t>
        </is>
      </c>
      <c r="I2056" t="inlineStr">
        <is>
          <t>Alto</t>
        </is>
      </c>
      <c r="J2056" s="17" t="inlineStr">
        <is>
          <t>C-Alto</t>
        </is>
      </c>
      <c r="K2056" t="inlineStr">
        <is>
          <t>PREMIUM — dejar quietos, son rentables aunque vendan poco</t>
        </is>
      </c>
    </row>
    <row r="2057">
      <c r="A2057" t="inlineStr">
        <is>
          <t>130</t>
        </is>
      </c>
      <c r="B2057" t="inlineStr">
        <is>
          <t xml:space="preserve">TAPA CONCRETO INTERNA 32 PULG P/ TANQUE SEPTICO SANITARIO </t>
        </is>
      </c>
      <c r="C2057" t="inlineStr">
        <is>
          <t>ACCESORIOS ELECTRICOS Y CABLES</t>
        </is>
      </c>
      <c r="D2057" s="22" t="n">
        <v>13</v>
      </c>
      <c r="E2057" s="19" t="n">
        <v>103932.45</v>
      </c>
      <c r="F2057" s="19" t="n">
        <v>26494.05</v>
      </c>
      <c r="G2057" s="20" t="n">
        <v>0.254916</v>
      </c>
      <c r="H2057" t="inlineStr">
        <is>
          <t>C</t>
        </is>
      </c>
      <c r="I2057" t="inlineStr">
        <is>
          <t>Bajo</t>
        </is>
      </c>
      <c r="J2057" s="17" t="inlineStr">
        <is>
          <t>C-Bajo</t>
        </is>
      </c>
      <c r="K2057" t="inlineStr">
        <is>
          <t>LIQUIDAR — ocupan espacio y capital</t>
        </is>
      </c>
    </row>
    <row r="2058">
      <c r="A2058" t="inlineStr">
        <is>
          <t>25895</t>
        </is>
      </c>
      <c r="B2058" t="inlineStr">
        <is>
          <t>TOTAL BROCHA PLASTICO 2 THT846026</t>
        </is>
      </c>
      <c r="C2058" t="inlineStr">
        <is>
          <t>FERRETERIA GENERAL</t>
        </is>
      </c>
      <c r="D2058" s="22" t="n">
        <v>135</v>
      </c>
      <c r="E2058" s="19" t="n">
        <v>103867.07</v>
      </c>
      <c r="F2058" s="19" t="n">
        <v>48609.95</v>
      </c>
      <c r="G2058" s="20" t="n">
        <v>0.468001</v>
      </c>
      <c r="H2058" t="inlineStr">
        <is>
          <t>C</t>
        </is>
      </c>
      <c r="I2058" t="inlineStr">
        <is>
          <t>Alto</t>
        </is>
      </c>
      <c r="J2058" s="17" t="inlineStr">
        <is>
          <t>C-Alto</t>
        </is>
      </c>
      <c r="K2058" t="inlineStr">
        <is>
          <t>PREMIUM — dejar quietos, son rentables aunque vendan poco</t>
        </is>
      </c>
    </row>
    <row r="2059">
      <c r="A2059" t="inlineStr">
        <is>
          <t>345345</t>
        </is>
      </c>
      <c r="B2059" t="inlineStr">
        <is>
          <t>TOTAL CANDADO ANTICIZALLA 80MM TLK32803</t>
        </is>
      </c>
      <c r="C2059" t="inlineStr">
        <is>
          <t>FERRETERIA GENERAL</t>
        </is>
      </c>
      <c r="D2059" s="22" t="n">
        <v>10</v>
      </c>
      <c r="E2059" s="19" t="n">
        <v>103741.23</v>
      </c>
      <c r="F2059" s="19" t="n">
        <v>32846.71</v>
      </c>
      <c r="G2059" s="20" t="n">
        <v>0.316622</v>
      </c>
      <c r="H2059" t="inlineStr">
        <is>
          <t>C</t>
        </is>
      </c>
      <c r="I2059" t="inlineStr">
        <is>
          <t>Medio</t>
        </is>
      </c>
      <c r="J2059" s="17" t="inlineStr">
        <is>
          <t>C-Medio</t>
        </is>
      </c>
      <c r="K2059" t="inlineStr">
        <is>
          <t>CANDIDATO A DESCONTINUAR</t>
        </is>
      </c>
    </row>
    <row r="2060">
      <c r="A2060" t="inlineStr">
        <is>
          <t>PINT-AN-0007</t>
        </is>
      </c>
      <c r="B2060" t="inlineStr">
        <is>
          <t>DUREX BASE AGUA VERDE ANTICORROSIVO 1/4 DE739-5</t>
        </is>
      </c>
      <c r="C2060" t="inlineStr">
        <is>
          <t>ANTICORROSIVOS Y BASE ACEITE</t>
        </is>
      </c>
      <c r="D2060" s="22" t="n">
        <v>16</v>
      </c>
      <c r="E2060" s="19" t="n">
        <v>103124.25</v>
      </c>
      <c r="F2060" s="19" t="n">
        <v>30960</v>
      </c>
      <c r="G2060" s="20" t="n">
        <v>0.30022</v>
      </c>
      <c r="H2060" t="inlineStr">
        <is>
          <t>C</t>
        </is>
      </c>
      <c r="I2060" t="inlineStr">
        <is>
          <t>Medio</t>
        </is>
      </c>
      <c r="J2060" s="17" t="inlineStr">
        <is>
          <t>C-Medio</t>
        </is>
      </c>
      <c r="K2060" t="inlineStr">
        <is>
          <t>CANDIDATO A DESCONTINUAR</t>
        </is>
      </c>
    </row>
    <row r="2061">
      <c r="A2061" t="inlineStr">
        <is>
          <t>4646567</t>
        </is>
      </c>
      <c r="B2061" t="inlineStr">
        <is>
          <t>LAVATORIO TIPO BOWL BLANCO CUADRADO CPL 10800-A</t>
        </is>
      </c>
      <c r="C2061" t="inlineStr">
        <is>
          <t>IMPORTACION LOZA</t>
        </is>
      </c>
      <c r="D2061" s="22" t="n">
        <v>4</v>
      </c>
      <c r="E2061" s="19" t="n">
        <v>103105.31</v>
      </c>
      <c r="F2061" s="19" t="n">
        <v>50160.35</v>
      </c>
      <c r="G2061" s="20" t="n">
        <v>0.486496</v>
      </c>
      <c r="H2061" t="inlineStr">
        <is>
          <t>C</t>
        </is>
      </c>
      <c r="I2061" t="inlineStr">
        <is>
          <t>Alto</t>
        </is>
      </c>
      <c r="J2061" s="17" t="inlineStr">
        <is>
          <t>C-Alto</t>
        </is>
      </c>
      <c r="K2061" t="inlineStr">
        <is>
          <t>PREMIUM — dejar quietos, son rentables aunque vendan poco</t>
        </is>
      </c>
    </row>
    <row r="2062">
      <c r="A2062" t="inlineStr">
        <is>
          <t>351100300991031</t>
        </is>
      </c>
      <c r="B2062" t="inlineStr">
        <is>
          <t>TRUPER CUCHILLO DOBLE FILO 18 C/FUNDA MACH-18X MACHETE</t>
        </is>
      </c>
      <c r="C2062" t="inlineStr">
        <is>
          <t>FERRETERIA GENERAL</t>
        </is>
      </c>
      <c r="D2062" s="22" t="n">
        <v>13</v>
      </c>
      <c r="E2062" s="19" t="n">
        <v>103066.6</v>
      </c>
      <c r="F2062" s="19" t="n">
        <v>40680.02</v>
      </c>
      <c r="G2062" s="20" t="n">
        <v>0.394696</v>
      </c>
      <c r="H2062" t="inlineStr">
        <is>
          <t>C</t>
        </is>
      </c>
      <c r="I2062" t="inlineStr">
        <is>
          <t>Medio</t>
        </is>
      </c>
      <c r="J2062" s="17" t="inlineStr">
        <is>
          <t>C-Medio</t>
        </is>
      </c>
      <c r="K2062" t="inlineStr">
        <is>
          <t>CANDIDATO A DESCONTINUAR</t>
        </is>
      </c>
    </row>
    <row r="2063">
      <c r="A2063" t="inlineStr">
        <is>
          <t>9299</t>
        </is>
      </c>
      <c r="B2063" t="inlineStr">
        <is>
          <t>CONECTOR PVC 3/4 UL CONDUIT</t>
        </is>
      </c>
      <c r="C2063" t="inlineStr">
        <is>
          <t>ACCESORIOS ELECTRICOS Y CABLES</t>
        </is>
      </c>
      <c r="D2063" s="22" t="n">
        <v>394</v>
      </c>
      <c r="E2063" s="19" t="n">
        <v>102731.51</v>
      </c>
      <c r="F2063" s="19" t="n">
        <v>64522.39</v>
      </c>
      <c r="G2063" s="20" t="n">
        <v>0.6280680000000001</v>
      </c>
      <c r="H2063" t="inlineStr">
        <is>
          <t>C</t>
        </is>
      </c>
      <c r="I2063" t="inlineStr">
        <is>
          <t>Alto</t>
        </is>
      </c>
      <c r="J2063" s="17" t="inlineStr">
        <is>
          <t>C-Alto</t>
        </is>
      </c>
      <c r="K2063" t="inlineStr">
        <is>
          <t>PREMIUM — dejar quietos, son rentables aunque vendan poco</t>
        </is>
      </c>
    </row>
    <row r="2064">
      <c r="A2064" t="inlineStr">
        <is>
          <t>592927</t>
        </is>
      </c>
      <c r="B2064" t="inlineStr">
        <is>
          <t>NEGRA AQUA1500 PUERTA DE BAÑO AQUA NEGRA AJUSTABLE 1.46M A 1.36M ALTURA 1.80M  MAMPARA</t>
        </is>
      </c>
      <c r="C2064" t="inlineStr">
        <is>
          <t>PUERTAS</t>
        </is>
      </c>
      <c r="D2064" s="22" t="n">
        <v>1</v>
      </c>
      <c r="E2064" s="19" t="n">
        <v>102522.12</v>
      </c>
      <c r="F2064" s="19" t="n">
        <v>40422.12</v>
      </c>
      <c r="G2064" s="20" t="n">
        <v>0.394277</v>
      </c>
      <c r="H2064" t="inlineStr">
        <is>
          <t>C</t>
        </is>
      </c>
      <c r="I2064" t="inlineStr">
        <is>
          <t>Medio</t>
        </is>
      </c>
      <c r="J2064" s="17" t="inlineStr">
        <is>
          <t>C-Medio</t>
        </is>
      </c>
      <c r="K2064" t="inlineStr">
        <is>
          <t>CANDIDATO A DESCONTINUAR</t>
        </is>
      </c>
    </row>
    <row r="2065">
      <c r="A2065" t="inlineStr">
        <is>
          <t>7423</t>
        </is>
      </c>
      <c r="B2065" t="inlineStr">
        <is>
          <t xml:space="preserve">CINTA PAPEL PEQUENA GYPSUM 76.25 M </t>
        </is>
      </c>
      <c r="C2065" t="inlineStr">
        <is>
          <t>FERRETERIA GENERAL</t>
        </is>
      </c>
      <c r="D2065" s="22" t="n">
        <v>69</v>
      </c>
      <c r="E2065" s="19" t="n">
        <v>102439.91</v>
      </c>
      <c r="F2065" s="19" t="n">
        <v>43816.29</v>
      </c>
      <c r="G2065" s="20" t="n">
        <v>0.427727</v>
      </c>
      <c r="H2065" t="inlineStr">
        <is>
          <t>C</t>
        </is>
      </c>
      <c r="I2065" t="inlineStr">
        <is>
          <t>Medio</t>
        </is>
      </c>
      <c r="J2065" s="17" t="inlineStr">
        <is>
          <t>C-Medio</t>
        </is>
      </c>
      <c r="K2065" t="inlineStr">
        <is>
          <t>CANDIDATO A DESCONTINUAR</t>
        </is>
      </c>
    </row>
    <row r="2066">
      <c r="A2066" t="inlineStr">
        <is>
          <t>50090357</t>
        </is>
      </c>
      <c r="B2066" t="inlineStr">
        <is>
          <t>TOTAL JUEGO PISTOLAS PINTAR INFLADOR SS TATK053-1</t>
        </is>
      </c>
      <c r="C2066" t="inlineStr">
        <is>
          <t>HERRAMIENTA ELECTRICA</t>
        </is>
      </c>
      <c r="D2066" s="22" t="n">
        <v>6</v>
      </c>
      <c r="E2066" s="19" t="n">
        <v>102332.07</v>
      </c>
      <c r="F2066" s="19" t="n">
        <v>29831.49</v>
      </c>
      <c r="G2066" s="20" t="n">
        <v>0.291517</v>
      </c>
      <c r="H2066" t="inlineStr">
        <is>
          <t>C</t>
        </is>
      </c>
      <c r="I2066" t="inlineStr">
        <is>
          <t>Bajo</t>
        </is>
      </c>
      <c r="J2066" s="17" t="inlineStr">
        <is>
          <t>C-Bajo</t>
        </is>
      </c>
      <c r="K2066" t="inlineStr">
        <is>
          <t>LIQUIDAR — ocupan espacio y capital</t>
        </is>
      </c>
    </row>
    <row r="2067">
      <c r="A2067" t="inlineStr">
        <is>
          <t>PINT-PA-0073</t>
        </is>
      </c>
      <c r="B2067" t="inlineStr">
        <is>
          <t>MULTICOLOR PROMO 2.5GL BLANCO MATE 1/2 CUBETA</t>
        </is>
      </c>
      <c r="C2067" t="inlineStr">
        <is>
          <t>PINTURA ACRILICA</t>
        </is>
      </c>
      <c r="D2067" s="22" t="n">
        <v>10</v>
      </c>
      <c r="E2067" s="19" t="n">
        <v>101769.91</v>
      </c>
      <c r="F2067" s="19" t="n">
        <v>30269.91</v>
      </c>
      <c r="G2067" s="20" t="n">
        <v>0.297435</v>
      </c>
      <c r="H2067" t="inlineStr">
        <is>
          <t>C</t>
        </is>
      </c>
      <c r="I2067" t="inlineStr">
        <is>
          <t>Bajo</t>
        </is>
      </c>
      <c r="J2067" s="17" t="inlineStr">
        <is>
          <t>C-Bajo</t>
        </is>
      </c>
      <c r="K2067" t="inlineStr">
        <is>
          <t>LIQUIDAR — ocupan espacio y capital</t>
        </is>
      </c>
    </row>
    <row r="2068">
      <c r="A2068" t="inlineStr">
        <is>
          <t>9122</t>
        </is>
      </c>
      <c r="B2068" t="inlineStr">
        <is>
          <t>YEE 4 PVC</t>
        </is>
      </c>
      <c r="C2068" t="inlineStr">
        <is>
          <t>TUBERIA PVC, CANOAS Y ACCESORIOS</t>
        </is>
      </c>
      <c r="D2068" s="22" t="n">
        <v>16</v>
      </c>
      <c r="E2068" s="19" t="n">
        <v>101729.12</v>
      </c>
      <c r="F2068" s="19" t="n">
        <v>73909.37</v>
      </c>
      <c r="G2068" s="20" t="n">
        <v>0.7265309999999999</v>
      </c>
      <c r="H2068" t="inlineStr">
        <is>
          <t>C</t>
        </is>
      </c>
      <c r="I2068" t="inlineStr">
        <is>
          <t>Alto</t>
        </is>
      </c>
      <c r="J2068" s="17" t="inlineStr">
        <is>
          <t>C-Alto</t>
        </is>
      </c>
      <c r="K2068" t="inlineStr">
        <is>
          <t>PREMIUM — dejar quietos, son rentables aunque vendan poco</t>
        </is>
      </c>
    </row>
    <row r="2069">
      <c r="A2069" t="inlineStr">
        <is>
          <t>351100300991257</t>
        </is>
      </c>
      <c r="B2069" t="inlineStr">
        <is>
          <t>TRUPER MEZCLADOR DE PINTURA 120X60 REV-12</t>
        </is>
      </c>
      <c r="C2069" t="inlineStr">
        <is>
          <t>HERRAMIENTA ELECTRICA</t>
        </is>
      </c>
      <c r="D2069" s="22" t="n">
        <v>22</v>
      </c>
      <c r="E2069" s="19" t="n">
        <v>101640.89</v>
      </c>
      <c r="F2069" s="19" t="n">
        <v>35121.98</v>
      </c>
      <c r="G2069" s="20" t="n">
        <v>0.34555</v>
      </c>
      <c r="H2069" t="inlineStr">
        <is>
          <t>C</t>
        </is>
      </c>
      <c r="I2069" t="inlineStr">
        <is>
          <t>Medio</t>
        </is>
      </c>
      <c r="J2069" s="17" t="inlineStr">
        <is>
          <t>C-Medio</t>
        </is>
      </c>
      <c r="K2069" t="inlineStr">
        <is>
          <t>CANDIDATO A DESCONTINUAR</t>
        </is>
      </c>
    </row>
    <row r="2070">
      <c r="A2070" t="inlineStr">
        <is>
          <t>351100300991860</t>
        </is>
      </c>
      <c r="B2070" t="inlineStr">
        <is>
          <t>$$ JAPPY LLAVE FREGADERO BLANCA JA-GRI-010</t>
        </is>
      </c>
      <c r="C2070" t="inlineStr">
        <is>
          <t>GRIFERIA - ACC. BAÑO Y COCINA</t>
        </is>
      </c>
      <c r="D2070" s="22" t="n">
        <v>14</v>
      </c>
      <c r="E2070" s="19" t="n">
        <v>101330.88</v>
      </c>
      <c r="F2070" s="19" t="n">
        <v>37999.08</v>
      </c>
      <c r="G2070" s="20" t="n">
        <v>0.375</v>
      </c>
      <c r="H2070" t="inlineStr">
        <is>
          <t>C</t>
        </is>
      </c>
      <c r="I2070" t="inlineStr">
        <is>
          <t>Medio</t>
        </is>
      </c>
      <c r="J2070" s="17" t="inlineStr">
        <is>
          <t>C-Medio</t>
        </is>
      </c>
      <c r="K2070" t="inlineStr">
        <is>
          <t>CANDIDATO A DESCONTINUAR</t>
        </is>
      </c>
    </row>
    <row r="2071">
      <c r="A2071" t="inlineStr">
        <is>
          <t>351100300990984</t>
        </is>
      </c>
      <c r="B2071" t="inlineStr">
        <is>
          <t>DECAKILA PLANTILLA ELECTRICA 2 DISCOS 1000W KUCC002B</t>
        </is>
      </c>
      <c r="C2071" t="inlineStr">
        <is>
          <t>SIN CATEGORIA</t>
        </is>
      </c>
      <c r="D2071" s="22" t="n">
        <v>11</v>
      </c>
      <c r="E2071" s="19" t="n">
        <v>101238.94</v>
      </c>
      <c r="F2071" s="19" t="n">
        <v>29127.34</v>
      </c>
      <c r="G2071" s="20" t="n">
        <v>0.287709</v>
      </c>
      <c r="H2071" t="inlineStr">
        <is>
          <t>C</t>
        </is>
      </c>
      <c r="I2071" t="inlineStr">
        <is>
          <t>Bajo</t>
        </is>
      </c>
      <c r="J2071" s="17" t="inlineStr">
        <is>
          <t>C-Bajo</t>
        </is>
      </c>
      <c r="K2071" t="inlineStr">
        <is>
          <t>LIQUIDAR — ocupan espacio y capital</t>
        </is>
      </c>
    </row>
    <row r="2072">
      <c r="A2072" t="inlineStr">
        <is>
          <t>71316</t>
        </is>
      </c>
      <c r="B2072" t="inlineStr">
        <is>
          <t>TORNILLO MADERA 10X2</t>
        </is>
      </c>
      <c r="C2072" t="inlineStr">
        <is>
          <t>TORNILLERIA</t>
        </is>
      </c>
      <c r="D2072" s="22" t="n">
        <v>4083</v>
      </c>
      <c r="E2072" s="19" t="n">
        <v>100963.06</v>
      </c>
      <c r="F2072" s="19" t="n">
        <v>71537.05</v>
      </c>
      <c r="G2072" s="20" t="n">
        <v>0.7085469999999999</v>
      </c>
      <c r="H2072" t="inlineStr">
        <is>
          <t>C</t>
        </is>
      </c>
      <c r="I2072" t="inlineStr">
        <is>
          <t>Alto</t>
        </is>
      </c>
      <c r="J2072" s="17" t="inlineStr">
        <is>
          <t>C-Alto</t>
        </is>
      </c>
      <c r="K2072" t="inlineStr">
        <is>
          <t>PREMIUM — dejar quietos, son rentables aunque vendan poco</t>
        </is>
      </c>
    </row>
    <row r="2073">
      <c r="A2073" t="inlineStr">
        <is>
          <t>7944</t>
        </is>
      </c>
      <c r="B2073" t="inlineStr">
        <is>
          <t xml:space="preserve">LIJA METAL 150 </t>
        </is>
      </c>
      <c r="C2073" t="inlineStr">
        <is>
          <t>FERRETERIA GENERAL</t>
        </is>
      </c>
      <c r="D2073" s="22" t="n">
        <v>229</v>
      </c>
      <c r="E2073" s="19" t="n">
        <v>100912.15</v>
      </c>
      <c r="F2073" s="19" t="n">
        <v>51415.67</v>
      </c>
      <c r="G2073" s="20" t="n">
        <v>0.509509</v>
      </c>
      <c r="H2073" t="inlineStr">
        <is>
          <t>C</t>
        </is>
      </c>
      <c r="I2073" t="inlineStr">
        <is>
          <t>Alto</t>
        </is>
      </c>
      <c r="J2073" s="17" t="inlineStr">
        <is>
          <t>C-Alto</t>
        </is>
      </c>
      <c r="K2073" t="inlineStr">
        <is>
          <t>PREMIUM — dejar quietos, son rentables aunque vendan poco</t>
        </is>
      </c>
    </row>
    <row r="2074">
      <c r="A2074" t="inlineStr">
        <is>
          <t>990548</t>
        </is>
      </c>
      <c r="B2074" t="inlineStr">
        <is>
          <t>CACHERA LAVATORIO 048-PFLC PFISTER P.P DOBLE MAIA</t>
        </is>
      </c>
      <c r="C2074" t="inlineStr">
        <is>
          <t>GRIFERIA - ACC. BAÑO Y COCINA</t>
        </is>
      </c>
      <c r="D2074" s="22" t="n">
        <v>3</v>
      </c>
      <c r="E2074" s="19" t="n">
        <v>100859.35</v>
      </c>
      <c r="F2074" s="19" t="n">
        <v>19177.15</v>
      </c>
      <c r="G2074" s="20" t="n">
        <v>0.190138</v>
      </c>
      <c r="H2074" t="inlineStr">
        <is>
          <t>C</t>
        </is>
      </c>
      <c r="I2074" t="inlineStr">
        <is>
          <t>Bajo</t>
        </is>
      </c>
      <c r="J2074" s="17" t="inlineStr">
        <is>
          <t>C-Bajo</t>
        </is>
      </c>
      <c r="K2074" t="inlineStr">
        <is>
          <t>LIQUIDAR — ocupan espacio y capital</t>
        </is>
      </c>
    </row>
    <row r="2075">
      <c r="A2075" t="inlineStr">
        <is>
          <t>351100300991878</t>
        </is>
      </c>
      <c r="B2075" t="inlineStr">
        <is>
          <t>ACCESORIO RODAPIE PVC UNION ZP-01 MADERA ROJIZA</t>
        </is>
      </c>
      <c r="C2075" t="inlineStr">
        <is>
          <t>RODAPIE Y ACCESORIOS</t>
        </is>
      </c>
      <c r="D2075" s="22" t="n">
        <v>187</v>
      </c>
      <c r="E2075" s="19" t="n">
        <v>100740.3</v>
      </c>
      <c r="F2075" s="19" t="n">
        <v>51185.3</v>
      </c>
      <c r="G2075" s="20" t="n">
        <v>0.508092</v>
      </c>
      <c r="H2075" t="inlineStr">
        <is>
          <t>C</t>
        </is>
      </c>
      <c r="I2075" t="inlineStr">
        <is>
          <t>Alto</t>
        </is>
      </c>
      <c r="J2075" s="17" t="inlineStr">
        <is>
          <t>C-Alto</t>
        </is>
      </c>
      <c r="K2075" t="inlineStr">
        <is>
          <t>PREMIUM — dejar quietos, son rentables aunque vendan poco</t>
        </is>
      </c>
    </row>
    <row r="2076">
      <c r="A2076" t="inlineStr">
        <is>
          <t>829</t>
        </is>
      </c>
      <c r="B2076" t="inlineStr">
        <is>
          <t>REJILLA VENTILACION RECTANGULAR</t>
        </is>
      </c>
      <c r="C2076" t="inlineStr">
        <is>
          <t>FERRETERIA GENERAL</t>
        </is>
      </c>
      <c r="D2076" s="22" t="n">
        <v>43</v>
      </c>
      <c r="E2076" s="19" t="n">
        <v>100452.14</v>
      </c>
      <c r="F2076" s="19" t="n">
        <v>33663.11</v>
      </c>
      <c r="G2076" s="20" t="n">
        <v>0.335116</v>
      </c>
      <c r="H2076" t="inlineStr">
        <is>
          <t>C</t>
        </is>
      </c>
      <c r="I2076" t="inlineStr">
        <is>
          <t>Medio</t>
        </is>
      </c>
      <c r="J2076" s="17" t="inlineStr">
        <is>
          <t>C-Medio</t>
        </is>
      </c>
      <c r="K2076" t="inlineStr">
        <is>
          <t>CANDIDATO A DESCONTINUAR</t>
        </is>
      </c>
    </row>
    <row r="2077">
      <c r="A2077" t="inlineStr">
        <is>
          <t>111215</t>
        </is>
      </c>
      <c r="B2077" t="inlineStr">
        <is>
          <t>DESAGUE FREGADERO PLASTICO GRACIELA / TW S9104B</t>
        </is>
      </c>
      <c r="C2077" t="inlineStr">
        <is>
          <t>FERRETERIA GENERAL</t>
        </is>
      </c>
      <c r="D2077" s="22" t="n">
        <v>60</v>
      </c>
      <c r="E2077" s="19" t="n">
        <v>100400.95</v>
      </c>
      <c r="F2077" s="19" t="n">
        <v>47365.75</v>
      </c>
      <c r="G2077" s="20" t="n">
        <v>0.471766</v>
      </c>
      <c r="H2077" t="inlineStr">
        <is>
          <t>C</t>
        </is>
      </c>
      <c r="I2077" t="inlineStr">
        <is>
          <t>Alto</t>
        </is>
      </c>
      <c r="J2077" s="17" t="inlineStr">
        <is>
          <t>C-Alto</t>
        </is>
      </c>
      <c r="K2077" t="inlineStr">
        <is>
          <t>PREMIUM — dejar quietos, son rentables aunque vendan poco</t>
        </is>
      </c>
    </row>
    <row r="2078">
      <c r="A2078" t="inlineStr">
        <is>
          <t>729</t>
        </is>
      </c>
      <c r="B2078" t="inlineStr">
        <is>
          <t>CINTA REFLECTIVA BICOLOR ROJA BLANCO POR METRO</t>
        </is>
      </c>
      <c r="C2078" t="inlineStr">
        <is>
          <t>FERRETERIA GENERAL</t>
        </is>
      </c>
      <c r="D2078" s="22" t="n">
        <v>84</v>
      </c>
      <c r="E2078" s="19" t="n">
        <v>100289.78</v>
      </c>
      <c r="F2078" s="19" t="n">
        <v>43419.62</v>
      </c>
      <c r="G2078" s="20" t="n">
        <v>0.4329419999999999</v>
      </c>
      <c r="H2078" t="inlineStr">
        <is>
          <t>C</t>
        </is>
      </c>
      <c r="I2078" t="inlineStr">
        <is>
          <t>Medio</t>
        </is>
      </c>
      <c r="J2078" s="17" t="inlineStr">
        <is>
          <t>C-Medio</t>
        </is>
      </c>
      <c r="K2078" t="inlineStr">
        <is>
          <t>CANDIDATO A DESCONTINUAR</t>
        </is>
      </c>
    </row>
    <row r="2079">
      <c r="A2079" t="inlineStr">
        <is>
          <t>923453</t>
        </is>
      </c>
      <c r="B2079" t="inlineStr">
        <is>
          <t>MASKING AZUL 11/2 HYSTICK PINTOR</t>
        </is>
      </c>
      <c r="C2079" t="inlineStr">
        <is>
          <t>FERRETERIA GENERAL</t>
        </is>
      </c>
      <c r="D2079" s="22" t="n">
        <v>19</v>
      </c>
      <c r="E2079" s="19" t="n">
        <v>99529.53999999999</v>
      </c>
      <c r="F2079" s="19" t="n">
        <v>46785.79</v>
      </c>
      <c r="G2079" s="20" t="n">
        <v>0.470069</v>
      </c>
      <c r="H2079" t="inlineStr">
        <is>
          <t>C</t>
        </is>
      </c>
      <c r="I2079" t="inlineStr">
        <is>
          <t>Alto</t>
        </is>
      </c>
      <c r="J2079" s="17" t="inlineStr">
        <is>
          <t>C-Alto</t>
        </is>
      </c>
      <c r="K2079" t="inlineStr">
        <is>
          <t>PREMIUM — dejar quietos, son rentables aunque vendan poco</t>
        </is>
      </c>
    </row>
    <row r="2080">
      <c r="A2080" t="inlineStr">
        <is>
          <t>71170</t>
        </is>
      </c>
      <c r="B2080" t="inlineStr">
        <is>
          <t>TOTAL ANTEOJO SEGURIDAD TRANSPARENTE  TSP301</t>
        </is>
      </c>
      <c r="C2080" t="inlineStr">
        <is>
          <t>FERRETERIA GENERAL</t>
        </is>
      </c>
      <c r="D2080" s="22" t="n">
        <v>99</v>
      </c>
      <c r="E2080" s="19" t="n">
        <v>99459.39</v>
      </c>
      <c r="F2080" s="19" t="n">
        <v>36340.65</v>
      </c>
      <c r="G2080" s="20" t="n">
        <v>0.365382</v>
      </c>
      <c r="H2080" t="inlineStr">
        <is>
          <t>C</t>
        </is>
      </c>
      <c r="I2080" t="inlineStr">
        <is>
          <t>Medio</t>
        </is>
      </c>
      <c r="J2080" s="17" t="inlineStr">
        <is>
          <t>C-Medio</t>
        </is>
      </c>
      <c r="K2080" t="inlineStr">
        <is>
          <t>CANDIDATO A DESCONTINUAR</t>
        </is>
      </c>
    </row>
    <row r="2081">
      <c r="A2081" t="inlineStr">
        <is>
          <t>12832</t>
        </is>
      </c>
      <c r="B2081" t="inlineStr">
        <is>
          <t>TOTAL CANDADO 30MM TLK32302</t>
        </is>
      </c>
      <c r="C2081" t="inlineStr">
        <is>
          <t>FERRETERIA GENERAL</t>
        </is>
      </c>
      <c r="D2081" s="22" t="n">
        <v>36</v>
      </c>
      <c r="E2081" s="19" t="n">
        <v>99322.59</v>
      </c>
      <c r="F2081" s="19" t="n">
        <v>33547.74</v>
      </c>
      <c r="G2081" s="20" t="n">
        <v>0.337765</v>
      </c>
      <c r="H2081" t="inlineStr">
        <is>
          <t>C</t>
        </is>
      </c>
      <c r="I2081" t="inlineStr">
        <is>
          <t>Medio</t>
        </is>
      </c>
      <c r="J2081" s="17" t="inlineStr">
        <is>
          <t>C-Medio</t>
        </is>
      </c>
      <c r="K2081" t="inlineStr">
        <is>
          <t>CANDIDATO A DESCONTINUAR</t>
        </is>
      </c>
    </row>
    <row r="2082">
      <c r="A2082" t="inlineStr">
        <is>
          <t>351100300991400</t>
        </is>
      </c>
      <c r="B2082" t="inlineStr">
        <is>
          <t>TOTAL TALADRO INALAMB 20V 3/8 ESTUCHE Y 2 BATERIAS UTDLI20028 UTDLI200528</t>
        </is>
      </c>
      <c r="C2082" t="inlineStr">
        <is>
          <t>HERRAMIENTA ELECTRICA</t>
        </is>
      </c>
      <c r="D2082" s="22" t="n">
        <v>2</v>
      </c>
      <c r="E2082" s="19" t="n">
        <v>99314.10000000001</v>
      </c>
      <c r="F2082" s="19" t="n">
        <v>25748.1</v>
      </c>
      <c r="G2082" s="20" t="n">
        <v>0.259259</v>
      </c>
      <c r="H2082" t="inlineStr">
        <is>
          <t>C</t>
        </is>
      </c>
      <c r="I2082" t="inlineStr">
        <is>
          <t>Bajo</t>
        </is>
      </c>
      <c r="J2082" s="17" t="inlineStr">
        <is>
          <t>C-Bajo</t>
        </is>
      </c>
      <c r="K2082" t="inlineStr">
        <is>
          <t>LIQUIDAR — ocupan espacio y capital</t>
        </is>
      </c>
    </row>
    <row r="2083">
      <c r="A2083" t="inlineStr">
        <is>
          <t>46546465</t>
        </is>
      </c>
      <c r="B2083" t="inlineStr">
        <is>
          <t>LLAVE LAVATORIO MONOCOMANDO NEGRA AQP-21682</t>
        </is>
      </c>
      <c r="C2083" t="inlineStr">
        <is>
          <t>IMPORTACION GRIFERIA</t>
        </is>
      </c>
      <c r="D2083" s="22" t="n">
        <v>8</v>
      </c>
      <c r="E2083" s="19" t="n">
        <v>99115.03999999999</v>
      </c>
      <c r="F2083" s="19" t="n">
        <v>58843.54</v>
      </c>
      <c r="G2083" s="20" t="n">
        <v>0.5936889999999999</v>
      </c>
      <c r="H2083" t="inlineStr">
        <is>
          <t>C</t>
        </is>
      </c>
      <c r="I2083" t="inlineStr">
        <is>
          <t>Alto</t>
        </is>
      </c>
      <c r="J2083" s="17" t="inlineStr">
        <is>
          <t>C-Alto</t>
        </is>
      </c>
      <c r="K2083" t="inlineStr">
        <is>
          <t>PREMIUM — dejar quietos, son rentables aunque vendan poco</t>
        </is>
      </c>
    </row>
    <row r="2084">
      <c r="A2084" t="inlineStr">
        <is>
          <t>351100300990513</t>
        </is>
      </c>
      <c r="B2084" t="inlineStr">
        <is>
          <t>TOTAL GUANTE ANTICORTE TSP1701-TSP1702</t>
        </is>
      </c>
      <c r="C2084" t="inlineStr">
        <is>
          <t>FERRETERIA GENERAL</t>
        </is>
      </c>
      <c r="D2084" s="22" t="n">
        <v>48</v>
      </c>
      <c r="E2084" s="19" t="n">
        <v>99073.17999999999</v>
      </c>
      <c r="F2084" s="19" t="n">
        <v>42451.84</v>
      </c>
      <c r="G2084" s="20" t="n">
        <v>0.42849</v>
      </c>
      <c r="H2084" t="inlineStr">
        <is>
          <t>C</t>
        </is>
      </c>
      <c r="I2084" t="inlineStr">
        <is>
          <t>Medio</t>
        </is>
      </c>
      <c r="J2084" s="17" t="inlineStr">
        <is>
          <t>C-Medio</t>
        </is>
      </c>
      <c r="K2084" t="inlineStr">
        <is>
          <t>CANDIDATO A DESCONTINUAR</t>
        </is>
      </c>
    </row>
    <row r="2085">
      <c r="A2085" t="inlineStr">
        <is>
          <t>1032</t>
        </is>
      </c>
      <c r="B2085" t="inlineStr">
        <is>
          <t>CABLE TGP 2X14</t>
        </is>
      </c>
      <c r="C2085" t="inlineStr">
        <is>
          <t>ACCESORIOS ELECTRICOS Y CABLES</t>
        </is>
      </c>
      <c r="D2085" s="22" t="n">
        <v>133</v>
      </c>
      <c r="E2085" s="19" t="n">
        <v>99008.58</v>
      </c>
      <c r="F2085" s="19" t="n">
        <v>21549.38</v>
      </c>
      <c r="G2085" s="20" t="n">
        <v>0.217652</v>
      </c>
      <c r="H2085" t="inlineStr">
        <is>
          <t>C</t>
        </is>
      </c>
      <c r="I2085" t="inlineStr">
        <is>
          <t>Bajo</t>
        </is>
      </c>
      <c r="J2085" s="17" t="inlineStr">
        <is>
          <t>C-Bajo</t>
        </is>
      </c>
      <c r="K2085" t="inlineStr">
        <is>
          <t>LIQUIDAR — ocupan espacio y capital</t>
        </is>
      </c>
    </row>
    <row r="2086">
      <c r="A2086" t="inlineStr">
        <is>
          <t>72564</t>
        </is>
      </c>
      <c r="B2086" t="inlineStr">
        <is>
          <t>LAUREL VENILLA 1X1 EN VARAS</t>
        </is>
      </c>
      <c r="C2086" t="inlineStr">
        <is>
          <t>LAUREL</t>
        </is>
      </c>
      <c r="D2086" s="22" t="n">
        <v>309</v>
      </c>
      <c r="E2086" s="19" t="n">
        <v>98928.06</v>
      </c>
      <c r="F2086" s="19" t="n">
        <v>28278.06</v>
      </c>
      <c r="G2086" s="20" t="n">
        <v>0.285845</v>
      </c>
      <c r="H2086" t="inlineStr">
        <is>
          <t>C</t>
        </is>
      </c>
      <c r="I2086" t="inlineStr">
        <is>
          <t>Bajo</t>
        </is>
      </c>
      <c r="J2086" s="17" t="inlineStr">
        <is>
          <t>C-Bajo</t>
        </is>
      </c>
      <c r="K2086" t="inlineStr">
        <is>
          <t>LIQUIDAR — ocupan espacio y capital</t>
        </is>
      </c>
    </row>
    <row r="2087">
      <c r="A2087" t="inlineStr">
        <is>
          <t>351100300991875</t>
        </is>
      </c>
      <c r="B2087" t="inlineStr">
        <is>
          <t>ACCESORIO RODAPIE PVC ESQUINERO EXTERNO ZP-01 MADERA ROJIZA</t>
        </is>
      </c>
      <c r="C2087" t="inlineStr">
        <is>
          <t>RODAPIE Y ACCESORIOS</t>
        </is>
      </c>
      <c r="D2087" s="22" t="n">
        <v>184</v>
      </c>
      <c r="E2087" s="19" t="n">
        <v>98877.3</v>
      </c>
      <c r="F2087" s="19" t="n">
        <v>50117.3</v>
      </c>
      <c r="G2087" s="20" t="n">
        <v>0.506864</v>
      </c>
      <c r="H2087" t="inlineStr">
        <is>
          <t>C</t>
        </is>
      </c>
      <c r="I2087" t="inlineStr">
        <is>
          <t>Alto</t>
        </is>
      </c>
      <c r="J2087" s="17" t="inlineStr">
        <is>
          <t>C-Alto</t>
        </is>
      </c>
      <c r="K2087" t="inlineStr">
        <is>
          <t>PREMIUM — dejar quietos, son rentables aunque vendan poco</t>
        </is>
      </c>
    </row>
    <row r="2088">
      <c r="A2088" t="inlineStr">
        <is>
          <t>PINT-AN-0062</t>
        </is>
      </c>
      <c r="B2088" t="inlineStr">
        <is>
          <t>LANCO ANTI. POLIURETANO BLANCO 1/4 MM93-5</t>
        </is>
      </c>
      <c r="C2088" t="inlineStr">
        <is>
          <t>ANTICORROSIVOS Y BASE ACEITE</t>
        </is>
      </c>
      <c r="D2088" s="22" t="n">
        <v>16</v>
      </c>
      <c r="E2088" s="19" t="n">
        <v>98849.56</v>
      </c>
      <c r="F2088" s="19" t="n">
        <v>27248.56</v>
      </c>
      <c r="G2088" s="20" t="n">
        <v>0.275657</v>
      </c>
      <c r="H2088" t="inlineStr">
        <is>
          <t>C</t>
        </is>
      </c>
      <c r="I2088" t="inlineStr">
        <is>
          <t>Bajo</t>
        </is>
      </c>
      <c r="J2088" s="17" t="inlineStr">
        <is>
          <t>C-Bajo</t>
        </is>
      </c>
      <c r="K2088" t="inlineStr">
        <is>
          <t>LIQUIDAR — ocupan espacio y capital</t>
        </is>
      </c>
    </row>
    <row r="2089">
      <c r="A2089" t="inlineStr">
        <is>
          <t>351100300992501</t>
        </is>
      </c>
      <c r="B2089" t="inlineStr">
        <is>
          <t>SOFA INFLABLE CAFÉ</t>
        </is>
      </c>
      <c r="C2089" t="inlineStr">
        <is>
          <t>IMPORTACION FERRETERIA GENERAL</t>
        </is>
      </c>
      <c r="D2089" s="22" t="n">
        <v>8</v>
      </c>
      <c r="E2089" s="19" t="n">
        <v>98761.06</v>
      </c>
      <c r="F2089" s="19" t="n">
        <v>29941.14</v>
      </c>
      <c r="G2089" s="20" t="n">
        <v>0.303167</v>
      </c>
      <c r="H2089" t="inlineStr">
        <is>
          <t>C</t>
        </is>
      </c>
      <c r="I2089" t="inlineStr">
        <is>
          <t>Medio</t>
        </is>
      </c>
      <c r="J2089" s="17" t="inlineStr">
        <is>
          <t>C-Medio</t>
        </is>
      </c>
      <c r="K2089" t="inlineStr">
        <is>
          <t>CANDIDATO A DESCONTINUAR</t>
        </is>
      </c>
    </row>
    <row r="2090">
      <c r="A2090" t="inlineStr">
        <is>
          <t>73329</t>
        </is>
      </c>
      <c r="B2090" t="inlineStr">
        <is>
          <t>ACOPLE HEMBRA PLASTICO MANGUERA  XCE X2A</t>
        </is>
      </c>
      <c r="C2090" t="inlineStr">
        <is>
          <t>FERRETERIA GENERAL</t>
        </is>
      </c>
      <c r="D2090" s="22" t="n">
        <v>122</v>
      </c>
      <c r="E2090" s="19" t="n">
        <v>98615.64</v>
      </c>
      <c r="F2090" s="19" t="n">
        <v>40238.64</v>
      </c>
      <c r="G2090" s="20" t="n">
        <v>0.408035</v>
      </c>
      <c r="H2090" t="inlineStr">
        <is>
          <t>C</t>
        </is>
      </c>
      <c r="I2090" t="inlineStr">
        <is>
          <t>Medio</t>
        </is>
      </c>
      <c r="J2090" s="17" t="inlineStr">
        <is>
          <t>C-Medio</t>
        </is>
      </c>
      <c r="K2090" t="inlineStr">
        <is>
          <t>CANDIDATO A DESCONTINUAR</t>
        </is>
      </c>
    </row>
    <row r="2091">
      <c r="A2091" t="inlineStr">
        <is>
          <t>351100300991541</t>
        </is>
      </c>
      <c r="B2091" t="inlineStr">
        <is>
          <t>LAMINA IMITACION DORADO METALICO MATE 1.22X2.44 5MM</t>
        </is>
      </c>
      <c r="C2091" t="inlineStr">
        <is>
          <t>SIN CATEGORIA</t>
        </is>
      </c>
      <c r="D2091" s="22" t="n">
        <v>4</v>
      </c>
      <c r="E2091" s="19" t="n">
        <v>98564.03999999999</v>
      </c>
      <c r="F2091" s="19" t="n">
        <v>14644.04</v>
      </c>
      <c r="G2091" s="20" t="n">
        <v>0.148574</v>
      </c>
      <c r="H2091" t="inlineStr">
        <is>
          <t>C</t>
        </is>
      </c>
      <c r="I2091" t="inlineStr">
        <is>
          <t>Bajo</t>
        </is>
      </c>
      <c r="J2091" s="17" t="inlineStr">
        <is>
          <t>C-Bajo</t>
        </is>
      </c>
      <c r="K2091" t="inlineStr">
        <is>
          <t>LIQUIDAR — ocupan espacio y capital</t>
        </is>
      </c>
    </row>
    <row r="2092">
      <c r="A2092" t="inlineStr">
        <is>
          <t>PINT-PA-0035</t>
        </is>
      </c>
      <c r="B2092" t="inlineStr">
        <is>
          <t>LANCO SUPER COAT DEEP MATE 1/4 SC690-5</t>
        </is>
      </c>
      <c r="C2092" t="inlineStr">
        <is>
          <t>PINTURA ACRILICA</t>
        </is>
      </c>
      <c r="D2092" s="22" t="n">
        <v>19</v>
      </c>
      <c r="E2092" s="19" t="n">
        <v>98435.84</v>
      </c>
      <c r="F2092" s="19" t="n">
        <v>50151.59</v>
      </c>
      <c r="G2092" s="20" t="n">
        <v>0.5094850000000001</v>
      </c>
      <c r="H2092" t="inlineStr">
        <is>
          <t>C</t>
        </is>
      </c>
      <c r="I2092" t="inlineStr">
        <is>
          <t>Alto</t>
        </is>
      </c>
      <c r="J2092" s="17" t="inlineStr">
        <is>
          <t>C-Alto</t>
        </is>
      </c>
      <c r="K2092" t="inlineStr">
        <is>
          <t>PREMIUM — dejar quietos, son rentables aunque vendan poco</t>
        </is>
      </c>
    </row>
    <row r="2093">
      <c r="A2093" t="inlineStr">
        <is>
          <t>30452</t>
        </is>
      </c>
      <c r="B2093" t="inlineStr">
        <is>
          <t>CURVA CONDUIT 3/4 TIPO A UL*</t>
        </is>
      </c>
      <c r="C2093" t="inlineStr">
        <is>
          <t>ACCESORIOS ELECTRICOS Y CABLES</t>
        </is>
      </c>
      <c r="D2093" s="22" t="n">
        <v>281</v>
      </c>
      <c r="E2093" s="19" t="n">
        <v>98384.49000000001</v>
      </c>
      <c r="F2093" s="19" t="n">
        <v>50895.49</v>
      </c>
      <c r="G2093" s="20" t="n">
        <v>0.517312</v>
      </c>
      <c r="H2093" t="inlineStr">
        <is>
          <t>C</t>
        </is>
      </c>
      <c r="I2093" t="inlineStr">
        <is>
          <t>Alto</t>
        </is>
      </c>
      <c r="J2093" s="17" t="inlineStr">
        <is>
          <t>C-Alto</t>
        </is>
      </c>
      <c r="K2093" t="inlineStr">
        <is>
          <t>PREMIUM — dejar quietos, son rentables aunque vendan poco</t>
        </is>
      </c>
    </row>
    <row r="2094">
      <c r="A2094" t="inlineStr">
        <is>
          <t>30161</t>
        </is>
      </c>
      <c r="B2094" t="inlineStr">
        <is>
          <t>CAJA OCTAGONAL PLASTICA</t>
        </is>
      </c>
      <c r="C2094" t="inlineStr">
        <is>
          <t>ACCESORIOS ELECTRICOS Y CABLES</t>
        </is>
      </c>
      <c r="D2094" s="22" t="n">
        <v>194</v>
      </c>
      <c r="E2094" s="19" t="n">
        <v>98340.53999999999</v>
      </c>
      <c r="F2094" s="19" t="n">
        <v>65553.69</v>
      </c>
      <c r="G2094" s="20" t="n">
        <v>0.6665989999999999</v>
      </c>
      <c r="H2094" t="inlineStr">
        <is>
          <t>C</t>
        </is>
      </c>
      <c r="I2094" t="inlineStr">
        <is>
          <t>Alto</t>
        </is>
      </c>
      <c r="J2094" s="17" t="inlineStr">
        <is>
          <t>C-Alto</t>
        </is>
      </c>
      <c r="K2094" t="inlineStr">
        <is>
          <t>PREMIUM — dejar quietos, son rentables aunque vendan poco</t>
        </is>
      </c>
    </row>
    <row r="2095">
      <c r="A2095" t="inlineStr">
        <is>
          <t>351100300992194</t>
        </is>
      </c>
      <c r="B2095" t="inlineStr">
        <is>
          <t>PROTECTOR DE PICOS 7 TOMAS 2 USB 1780J  CABLE DE 0.9M REGLETA 37054 GENERAL ELECTRIC</t>
        </is>
      </c>
      <c r="C2095" t="inlineStr">
        <is>
          <t>ACCESORIOS ELECTRICOS Y CABLES</t>
        </is>
      </c>
      <c r="D2095" s="22" t="n">
        <v>5</v>
      </c>
      <c r="E2095" s="19" t="n">
        <v>98266.3</v>
      </c>
      <c r="F2095" s="19" t="n">
        <v>27737.55</v>
      </c>
      <c r="G2095" s="20" t="n">
        <v>0.282269</v>
      </c>
      <c r="H2095" t="inlineStr">
        <is>
          <t>C</t>
        </is>
      </c>
      <c r="I2095" t="inlineStr">
        <is>
          <t>Bajo</t>
        </is>
      </c>
      <c r="J2095" s="17" t="inlineStr">
        <is>
          <t>C-Bajo</t>
        </is>
      </c>
      <c r="K2095" t="inlineStr">
        <is>
          <t>LIQUIDAR — ocupan espacio y capital</t>
        </is>
      </c>
    </row>
    <row r="2096">
      <c r="A2096" t="inlineStr">
        <is>
          <t>73843</t>
        </is>
      </c>
      <c r="B2096" t="inlineStr">
        <is>
          <t>STOP LEAK PASTA TAPAGOTERAS LANCO PT 473 ML GRIS</t>
        </is>
      </c>
      <c r="C2096" t="inlineStr">
        <is>
          <t>PINTURAS Y SELLADORES</t>
        </is>
      </c>
      <c r="D2096" s="22" t="n">
        <v>34</v>
      </c>
      <c r="E2096" s="19" t="n">
        <v>98253.09</v>
      </c>
      <c r="F2096" s="19" t="n">
        <v>27950.49</v>
      </c>
      <c r="G2096" s="20" t="n">
        <v>0.284474</v>
      </c>
      <c r="H2096" t="inlineStr">
        <is>
          <t>C</t>
        </is>
      </c>
      <c r="I2096" t="inlineStr">
        <is>
          <t>Bajo</t>
        </is>
      </c>
      <c r="J2096" s="17" t="inlineStr">
        <is>
          <t>C-Bajo</t>
        </is>
      </c>
      <c r="K2096" t="inlineStr">
        <is>
          <t>LIQUIDAR — ocupan espacio y capital</t>
        </is>
      </c>
    </row>
    <row r="2097">
      <c r="A2097" t="inlineStr">
        <is>
          <t>351100300992224</t>
        </is>
      </c>
      <c r="B2097" t="inlineStr">
        <is>
          <t>TOALLERO TIPO ARO PORTA TOALLA AQP-23222</t>
        </is>
      </c>
      <c r="C2097" t="inlineStr">
        <is>
          <t>IMPORTACION GRIFERIA</t>
        </is>
      </c>
      <c r="D2097" s="22" t="n">
        <v>20</v>
      </c>
      <c r="E2097" s="19" t="n">
        <v>98219.28999999999</v>
      </c>
      <c r="F2097" s="19" t="n">
        <v>43653.02</v>
      </c>
      <c r="G2097" s="20" t="n">
        <v>0.444444</v>
      </c>
      <c r="H2097" t="inlineStr">
        <is>
          <t>C</t>
        </is>
      </c>
      <c r="I2097" t="inlineStr">
        <is>
          <t>Medio</t>
        </is>
      </c>
      <c r="J2097" s="17" t="inlineStr">
        <is>
          <t>C-Medio</t>
        </is>
      </c>
      <c r="K2097" t="inlineStr">
        <is>
          <t>CANDIDATO A DESCONTINUAR</t>
        </is>
      </c>
    </row>
    <row r="2098">
      <c r="A2098" t="inlineStr">
        <is>
          <t>351100300992403</t>
        </is>
      </c>
      <c r="B2098" t="inlineStr">
        <is>
          <t>HERMEX TOPE DE PUERTA NEGRO MAGNETICO TOMA-6</t>
        </is>
      </c>
      <c r="C2098" t="inlineStr">
        <is>
          <t>PUERTAS</t>
        </is>
      </c>
      <c r="D2098" s="22" t="n">
        <v>57</v>
      </c>
      <c r="E2098" s="19" t="n">
        <v>98116.98</v>
      </c>
      <c r="F2098" s="19" t="n">
        <v>30386.16</v>
      </c>
      <c r="G2098" s="20" t="n">
        <v>0.309693</v>
      </c>
      <c r="H2098" t="inlineStr">
        <is>
          <t>C</t>
        </is>
      </c>
      <c r="I2098" t="inlineStr">
        <is>
          <t>Medio</t>
        </is>
      </c>
      <c r="J2098" s="17" t="inlineStr">
        <is>
          <t>C-Medio</t>
        </is>
      </c>
      <c r="K2098" t="inlineStr">
        <is>
          <t>CANDIDATO A DESCONTINUAR</t>
        </is>
      </c>
    </row>
    <row r="2099">
      <c r="A2099" t="inlineStr">
        <is>
          <t>959</t>
        </is>
      </c>
      <c r="B2099" t="inlineStr">
        <is>
          <t>TAPON PVC 4 SANITARIO</t>
        </is>
      </c>
      <c r="C2099" t="inlineStr">
        <is>
          <t>TUBERIA PVC, CANOAS Y ACCESORIOS</t>
        </is>
      </c>
      <c r="D2099" s="22" t="n">
        <v>73</v>
      </c>
      <c r="E2099" s="19" t="n">
        <v>98037</v>
      </c>
      <c r="F2099" s="19" t="n">
        <v>76882.7</v>
      </c>
      <c r="G2099" s="20" t="n">
        <v>0.7842210000000001</v>
      </c>
      <c r="H2099" t="inlineStr">
        <is>
          <t>C</t>
        </is>
      </c>
      <c r="I2099" t="inlineStr">
        <is>
          <t>Alto</t>
        </is>
      </c>
      <c r="J2099" s="17" t="inlineStr">
        <is>
          <t>C-Alto</t>
        </is>
      </c>
      <c r="K2099" t="inlineStr">
        <is>
          <t>PREMIUM — dejar quietos, son rentables aunque vendan poco</t>
        </is>
      </c>
    </row>
    <row r="2100">
      <c r="A2100" t="inlineStr">
        <is>
          <t>111342</t>
        </is>
      </c>
      <c r="B2100" t="inlineStr">
        <is>
          <t>CACHERA FREGADERO 90082A EZ-FLO</t>
        </is>
      </c>
      <c r="C2100" t="inlineStr">
        <is>
          <t>GRIFERIA - ACC. BAÑO Y COCINA</t>
        </is>
      </c>
      <c r="D2100" s="22" t="n">
        <v>6</v>
      </c>
      <c r="E2100" s="19" t="n">
        <v>97989.19</v>
      </c>
      <c r="F2100" s="19" t="n">
        <v>27996.91</v>
      </c>
      <c r="G2100" s="20" t="n">
        <v>0.285714</v>
      </c>
      <c r="H2100" t="inlineStr">
        <is>
          <t>C</t>
        </is>
      </c>
      <c r="I2100" t="inlineStr">
        <is>
          <t>Bajo</t>
        </is>
      </c>
      <c r="J2100" s="17" t="inlineStr">
        <is>
          <t>C-Bajo</t>
        </is>
      </c>
      <c r="K2100" t="inlineStr">
        <is>
          <t>LIQUIDAR — ocupan espacio y capital</t>
        </is>
      </c>
    </row>
    <row r="2101">
      <c r="A2101" t="inlineStr">
        <is>
          <t>990645</t>
        </is>
      </c>
      <c r="B2101" t="inlineStr">
        <is>
          <t>ENERGY TRONZADORA 14 220W COS14</t>
        </is>
      </c>
      <c r="C2101" t="inlineStr">
        <is>
          <t>SIN CATEGORIA</t>
        </is>
      </c>
      <c r="D2101" s="22" t="n">
        <v>2</v>
      </c>
      <c r="E2101" s="19" t="n">
        <v>97858.8</v>
      </c>
      <c r="F2101" s="19" t="n">
        <v>22458.8</v>
      </c>
      <c r="G2101" s="20" t="n">
        <v>0.229502</v>
      </c>
      <c r="H2101" t="inlineStr">
        <is>
          <t>C</t>
        </is>
      </c>
      <c r="I2101" t="inlineStr">
        <is>
          <t>Bajo</t>
        </is>
      </c>
      <c r="J2101" s="17" t="inlineStr">
        <is>
          <t>C-Bajo</t>
        </is>
      </c>
      <c r="K2101" t="inlineStr">
        <is>
          <t>LIQUIDAR — ocupan espacio y capital</t>
        </is>
      </c>
    </row>
    <row r="2102">
      <c r="A2102" t="inlineStr">
        <is>
          <t>9215</t>
        </is>
      </c>
      <c r="B2102" t="inlineStr">
        <is>
          <t>GAZA PVC 3 PUL BAJANTE REDONDA</t>
        </is>
      </c>
      <c r="C2102" t="inlineStr">
        <is>
          <t>TUBERIA PVC, CANOAS Y ACCESORIOS</t>
        </is>
      </c>
      <c r="D2102" s="22" t="n">
        <v>260</v>
      </c>
      <c r="E2102" s="19" t="n">
        <v>97653.25999999999</v>
      </c>
      <c r="F2102" s="19" t="n">
        <v>49814.33</v>
      </c>
      <c r="G2102" s="20" t="n">
        <v>0.5101140000000001</v>
      </c>
      <c r="H2102" t="inlineStr">
        <is>
          <t>C</t>
        </is>
      </c>
      <c r="I2102" t="inlineStr">
        <is>
          <t>Alto</t>
        </is>
      </c>
      <c r="J2102" s="17" t="inlineStr">
        <is>
          <t>C-Alto</t>
        </is>
      </c>
      <c r="K2102" t="inlineStr">
        <is>
          <t>PREMIUM — dejar quietos, son rentables aunque vendan poco</t>
        </is>
      </c>
    </row>
    <row r="2103">
      <c r="A2103" t="inlineStr">
        <is>
          <t>30264</t>
        </is>
      </c>
      <c r="B2103" t="inlineStr">
        <is>
          <t>AGUILA TOMA PARCHE 78V</t>
        </is>
      </c>
      <c r="C2103" t="inlineStr">
        <is>
          <t>ACCESORIOS ELECTRICOS Y CABLES</t>
        </is>
      </c>
      <c r="D2103" s="22" t="n">
        <v>102</v>
      </c>
      <c r="E2103" s="19" t="n">
        <v>97578.36</v>
      </c>
      <c r="F2103" s="19" t="n">
        <v>32246.51</v>
      </c>
      <c r="G2103" s="20" t="n">
        <v>0.330468</v>
      </c>
      <c r="H2103" t="inlineStr">
        <is>
          <t>C</t>
        </is>
      </c>
      <c r="I2103" t="inlineStr">
        <is>
          <t>Medio</t>
        </is>
      </c>
      <c r="J2103" s="17" t="inlineStr">
        <is>
          <t>C-Medio</t>
        </is>
      </c>
      <c r="K2103" t="inlineStr">
        <is>
          <t>CANDIDATO A DESCONTINUAR</t>
        </is>
      </c>
    </row>
    <row r="2104">
      <c r="A2104" t="inlineStr">
        <is>
          <t>7928</t>
        </is>
      </c>
      <c r="B2104" t="inlineStr">
        <is>
          <t>ESPANDER #8 BOLSA 76241</t>
        </is>
      </c>
      <c r="C2104" t="inlineStr">
        <is>
          <t>TORNILLERIA</t>
        </is>
      </c>
      <c r="D2104" s="22" t="n">
        <v>378</v>
      </c>
      <c r="E2104" s="19" t="n">
        <v>97432.07000000001</v>
      </c>
      <c r="F2104" s="19" t="n">
        <v>45187.97</v>
      </c>
      <c r="G2104" s="20" t="n">
        <v>0.463789</v>
      </c>
      <c r="H2104" t="inlineStr">
        <is>
          <t>C</t>
        </is>
      </c>
      <c r="I2104" t="inlineStr">
        <is>
          <t>Alto</t>
        </is>
      </c>
      <c r="J2104" s="17" t="inlineStr">
        <is>
          <t>C-Alto</t>
        </is>
      </c>
      <c r="K2104" t="inlineStr">
        <is>
          <t>PREMIUM — dejar quietos, son rentables aunque vendan poco</t>
        </is>
      </c>
    </row>
    <row r="2105">
      <c r="A2105" t="inlineStr">
        <is>
          <t>4230990566</t>
        </is>
      </c>
      <c r="B2105" t="inlineStr">
        <is>
          <t>2DA POLICARBONATO RECTANG 1.07 X 1.83 SEGUNDA</t>
        </is>
      </c>
      <c r="C2105" t="inlineStr">
        <is>
          <t>SIN CATEGORIA</t>
        </is>
      </c>
      <c r="D2105" s="22" t="n">
        <v>22</v>
      </c>
      <c r="E2105" s="19" t="n">
        <v>97345.13</v>
      </c>
      <c r="F2105" s="19" t="n">
        <v>69305.47</v>
      </c>
      <c r="G2105" s="20" t="n">
        <v>0.711956</v>
      </c>
      <c r="H2105" t="inlineStr">
        <is>
          <t>C</t>
        </is>
      </c>
      <c r="I2105" t="inlineStr">
        <is>
          <t>Alto</t>
        </is>
      </c>
      <c r="J2105" s="17" t="inlineStr">
        <is>
          <t>C-Alto</t>
        </is>
      </c>
      <c r="K2105" t="inlineStr">
        <is>
          <t>PREMIUM — dejar quietos, son rentables aunque vendan poco</t>
        </is>
      </c>
    </row>
    <row r="2106">
      <c r="A2106" t="inlineStr">
        <is>
          <t>351100300992546</t>
        </is>
      </c>
      <c r="B2106" t="inlineStr">
        <is>
          <t>BOSCH ESMERILADORA 9 2200W 5/8 GWS-2200</t>
        </is>
      </c>
      <c r="C2106" t="inlineStr">
        <is>
          <t>ESMERILADORAS</t>
        </is>
      </c>
      <c r="D2106" s="22" t="n">
        <v>2</v>
      </c>
      <c r="E2106" s="19" t="n">
        <v>97305</v>
      </c>
      <c r="F2106" s="19" t="n">
        <v>-2495</v>
      </c>
      <c r="G2106" s="20" t="n">
        <v>-0.025641</v>
      </c>
      <c r="H2106" t="inlineStr">
        <is>
          <t>C</t>
        </is>
      </c>
      <c r="I2106" t="inlineStr">
        <is>
          <t>Bajo</t>
        </is>
      </c>
      <c r="J2106" s="17" t="inlineStr">
        <is>
          <t>C-Bajo</t>
        </is>
      </c>
      <c r="K2106" t="inlineStr">
        <is>
          <t>LIQUIDAR — ocupan espacio y capital</t>
        </is>
      </c>
    </row>
    <row r="2107">
      <c r="A2107" t="inlineStr">
        <is>
          <t>73291</t>
        </is>
      </c>
      <c r="B2107" t="inlineStr">
        <is>
          <t>TOTAL DISCO DIAMANTADO 9 TURBO TAC2132301</t>
        </is>
      </c>
      <c r="C2107" t="inlineStr">
        <is>
          <t>FERRETERIA GENERAL</t>
        </is>
      </c>
      <c r="D2107" s="22" t="n">
        <v>12</v>
      </c>
      <c r="E2107" s="19" t="n">
        <v>97212.42</v>
      </c>
      <c r="F2107" s="19" t="n">
        <v>27400.14</v>
      </c>
      <c r="G2107" s="20" t="n">
        <v>0.281858</v>
      </c>
      <c r="H2107" t="inlineStr">
        <is>
          <t>C</t>
        </is>
      </c>
      <c r="I2107" t="inlineStr">
        <is>
          <t>Bajo</t>
        </is>
      </c>
      <c r="J2107" s="17" t="inlineStr">
        <is>
          <t>C-Bajo</t>
        </is>
      </c>
      <c r="K2107" t="inlineStr">
        <is>
          <t>LIQUIDAR — ocupan espacio y capital</t>
        </is>
      </c>
    </row>
    <row r="2108">
      <c r="A2108" t="inlineStr">
        <is>
          <t>PINT-AN-0026</t>
        </is>
      </c>
      <c r="B2108" t="inlineStr">
        <is>
          <t>LANCO ANTICORROSIVO IND ROJO 1/4 AC3437-5</t>
        </is>
      </c>
      <c r="C2108" t="inlineStr">
        <is>
          <t>ANTICORROSIVOS Y BASE ACEITE</t>
        </is>
      </c>
      <c r="D2108" s="22" t="n">
        <v>22</v>
      </c>
      <c r="E2108" s="19" t="n">
        <v>97148.78999999999</v>
      </c>
      <c r="F2108" s="19" t="n">
        <v>28472.79</v>
      </c>
      <c r="G2108" s="20" t="n">
        <v>0.293084</v>
      </c>
      <c r="H2108" t="inlineStr">
        <is>
          <t>C</t>
        </is>
      </c>
      <c r="I2108" t="inlineStr">
        <is>
          <t>Bajo</t>
        </is>
      </c>
      <c r="J2108" s="17" t="inlineStr">
        <is>
          <t>C-Bajo</t>
        </is>
      </c>
      <c r="K2108" t="inlineStr">
        <is>
          <t>LIQUIDAR — ocupan espacio y capital</t>
        </is>
      </c>
    </row>
    <row r="2109">
      <c r="A2109" t="inlineStr">
        <is>
          <t>351100300992547</t>
        </is>
      </c>
      <c r="B2109" t="inlineStr">
        <is>
          <t>BOSCH CALADORA 520W GST 750</t>
        </is>
      </c>
      <c r="C2109" t="inlineStr">
        <is>
          <t>HERRAMIENTAS ELECTRICAS</t>
        </is>
      </c>
      <c r="D2109" s="22" t="n">
        <v>4</v>
      </c>
      <c r="E2109" s="19" t="n">
        <v>97012.5</v>
      </c>
      <c r="F2109" s="19" t="n">
        <v>17412.5</v>
      </c>
      <c r="G2109" s="20" t="n">
        <v>0.179487</v>
      </c>
      <c r="H2109" t="inlineStr">
        <is>
          <t>C</t>
        </is>
      </c>
      <c r="I2109" t="inlineStr">
        <is>
          <t>Bajo</t>
        </is>
      </c>
      <c r="J2109" s="17" t="inlineStr">
        <is>
          <t>C-Bajo</t>
        </is>
      </c>
      <c r="K2109" t="inlineStr">
        <is>
          <t>LIQUIDAR — ocupan espacio y capital</t>
        </is>
      </c>
    </row>
    <row r="2110">
      <c r="A2110" t="inlineStr">
        <is>
          <t>72898</t>
        </is>
      </c>
      <c r="B2110" t="inlineStr">
        <is>
          <t>$$ GLADIATOR TALADRO 1050W TP 813 1/2</t>
        </is>
      </c>
      <c r="C2110" t="inlineStr">
        <is>
          <t>SIN CATEGORIA</t>
        </is>
      </c>
      <c r="D2110" s="22" t="n">
        <v>3</v>
      </c>
      <c r="E2110" s="19" t="n">
        <v>96768</v>
      </c>
      <c r="F2110" s="19" t="n">
        <v>32418</v>
      </c>
      <c r="G2110" s="20" t="n">
        <v>0.335007</v>
      </c>
      <c r="H2110" t="inlineStr">
        <is>
          <t>C</t>
        </is>
      </c>
      <c r="I2110" t="inlineStr">
        <is>
          <t>Medio</t>
        </is>
      </c>
      <c r="J2110" s="17" t="inlineStr">
        <is>
          <t>C-Medio</t>
        </is>
      </c>
      <c r="K2110" t="inlineStr">
        <is>
          <t>CANDIDATO A DESCONTINUAR</t>
        </is>
      </c>
    </row>
    <row r="2111">
      <c r="A2111" t="inlineStr">
        <is>
          <t>20140009</t>
        </is>
      </c>
      <c r="B2111" t="inlineStr">
        <is>
          <t>CERAMICA ANTIDESLIZANTE CALIZA BEIGE 2.34M2 48X48</t>
        </is>
      </c>
      <c r="C2111" t="inlineStr">
        <is>
          <t>SIN CATEGORIA</t>
        </is>
      </c>
      <c r="D2111" s="22" t="n">
        <v>14</v>
      </c>
      <c r="E2111" s="19" t="n">
        <v>96699.44</v>
      </c>
      <c r="F2111" s="19" t="n">
        <v>24658.56</v>
      </c>
      <c r="G2111" s="20" t="n">
        <v>0.255002</v>
      </c>
      <c r="H2111" t="inlineStr">
        <is>
          <t>C</t>
        </is>
      </c>
      <c r="I2111" t="inlineStr">
        <is>
          <t>Bajo</t>
        </is>
      </c>
      <c r="J2111" s="17" t="inlineStr">
        <is>
          <t>C-Bajo</t>
        </is>
      </c>
      <c r="K2111" t="inlineStr">
        <is>
          <t>LIQUIDAR — ocupan espacio y capital</t>
        </is>
      </c>
    </row>
    <row r="2112">
      <c r="A2112" t="inlineStr">
        <is>
          <t>351100300992852</t>
        </is>
      </c>
      <c r="B2112" t="inlineStr">
        <is>
          <t>IMPERFECTA LLAVE LAVATORIO SATINADA NT16403-1SS</t>
        </is>
      </c>
      <c r="C2112" t="inlineStr">
        <is>
          <t>IMPORTACION GRIFERIA</t>
        </is>
      </c>
      <c r="D2112" s="22" t="n">
        <v>11</v>
      </c>
      <c r="E2112" s="19" t="n">
        <v>96637.17</v>
      </c>
      <c r="F2112" s="19" t="n">
        <v>48856.85</v>
      </c>
      <c r="G2112" s="20" t="n">
        <v>0.5055700000000001</v>
      </c>
      <c r="H2112" t="inlineStr">
        <is>
          <t>C</t>
        </is>
      </c>
      <c r="I2112" t="inlineStr">
        <is>
          <t>Alto</t>
        </is>
      </c>
      <c r="J2112" s="17" t="inlineStr">
        <is>
          <t>C-Alto</t>
        </is>
      </c>
      <c r="K2112" t="inlineStr">
        <is>
          <t>PREMIUM — dejar quietos, son rentables aunque vendan poco</t>
        </is>
      </c>
    </row>
    <row r="2113">
      <c r="A2113" t="inlineStr">
        <is>
          <t>351100300991825</t>
        </is>
      </c>
      <c r="B2113" t="inlineStr">
        <is>
          <t>VENTILADOR CON LUZ LED Y CONTROL REMOTO ENROSCABLE E27 6500K 24337-1 DESIGNERS</t>
        </is>
      </c>
      <c r="C2113" t="inlineStr">
        <is>
          <t>SIN CATEGORIA</t>
        </is>
      </c>
      <c r="D2113" s="22" t="n">
        <v>11</v>
      </c>
      <c r="E2113" s="19" t="n">
        <v>96627.5</v>
      </c>
      <c r="F2113" s="19" t="n">
        <v>33918.63</v>
      </c>
      <c r="G2113" s="20" t="n">
        <v>0.351025</v>
      </c>
      <c r="H2113" t="inlineStr">
        <is>
          <t>C</t>
        </is>
      </c>
      <c r="I2113" t="inlineStr">
        <is>
          <t>Medio</t>
        </is>
      </c>
      <c r="J2113" s="17" t="inlineStr">
        <is>
          <t>C-Medio</t>
        </is>
      </c>
      <c r="K2113" t="inlineStr">
        <is>
          <t>CANDIDATO A DESCONTINUAR</t>
        </is>
      </c>
    </row>
    <row r="2114">
      <c r="A2114" t="inlineStr">
        <is>
          <t>351100300992851</t>
        </is>
      </c>
      <c r="B2114" t="inlineStr">
        <is>
          <t>IMPERFECTA LLAVE LAVATORIO 180MM NT16400-180</t>
        </is>
      </c>
      <c r="C2114" t="inlineStr">
        <is>
          <t>IMPORTACION GRIFERIA</t>
        </is>
      </c>
      <c r="D2114" s="22" t="n">
        <v>11</v>
      </c>
      <c r="E2114" s="19" t="n">
        <v>96548.67</v>
      </c>
      <c r="F2114" s="19" t="n">
        <v>62953.13</v>
      </c>
      <c r="G2114" s="20" t="n">
        <v>0.652035</v>
      </c>
      <c r="H2114" t="inlineStr">
        <is>
          <t>C</t>
        </is>
      </c>
      <c r="I2114" t="inlineStr">
        <is>
          <t>Alto</t>
        </is>
      </c>
      <c r="J2114" s="17" t="inlineStr">
        <is>
          <t>C-Alto</t>
        </is>
      </c>
      <c r="K2114" t="inlineStr">
        <is>
          <t>PREMIUM — dejar quietos, son rentables aunque vendan poco</t>
        </is>
      </c>
    </row>
    <row r="2115">
      <c r="A2115" t="inlineStr">
        <is>
          <t>10700</t>
        </is>
      </c>
      <c r="B2115" t="inlineStr">
        <is>
          <t>CH  CENTRO DE CARGA 14 CIRCUITOS EMPOTRAR BREAKER PRINCIPAL 2 X 100</t>
        </is>
      </c>
      <c r="C2115" t="inlineStr">
        <is>
          <t>SIN CATEGORIA</t>
        </is>
      </c>
      <c r="D2115" s="22" t="n">
        <v>1</v>
      </c>
      <c r="E2115" s="19" t="n">
        <v>96460.17999999999</v>
      </c>
      <c r="F2115" s="19" t="n">
        <v>1460.18</v>
      </c>
      <c r="G2115" s="20" t="n">
        <v>0.015138</v>
      </c>
      <c r="H2115" t="inlineStr">
        <is>
          <t>C</t>
        </is>
      </c>
      <c r="I2115" t="inlineStr">
        <is>
          <t>Bajo</t>
        </is>
      </c>
      <c r="J2115" s="17" t="inlineStr">
        <is>
          <t>C-Bajo</t>
        </is>
      </c>
      <c r="K2115" t="inlineStr">
        <is>
          <t>LIQUIDAR — ocupan espacio y capital</t>
        </is>
      </c>
    </row>
    <row r="2116">
      <c r="A2116" t="inlineStr">
        <is>
          <t>3058</t>
        </is>
      </c>
      <c r="B2116" t="inlineStr">
        <is>
          <t>CH BREAKER 2X60</t>
        </is>
      </c>
      <c r="C2116" t="inlineStr">
        <is>
          <t>ACCESORIOS ELECTRICOS Y CABLES</t>
        </is>
      </c>
      <c r="D2116" s="22" t="n">
        <v>6</v>
      </c>
      <c r="E2116" s="19" t="n">
        <v>96362</v>
      </c>
      <c r="F2116" s="19" t="n">
        <v>20710.36</v>
      </c>
      <c r="G2116" s="20" t="n">
        <v>0.214922</v>
      </c>
      <c r="H2116" t="inlineStr">
        <is>
          <t>C</t>
        </is>
      </c>
      <c r="I2116" t="inlineStr">
        <is>
          <t>Bajo</t>
        </is>
      </c>
      <c r="J2116" s="17" t="inlineStr">
        <is>
          <t>C-Bajo</t>
        </is>
      </c>
      <c r="K2116" t="inlineStr">
        <is>
          <t>LIQUIDAR — ocupan espacio y capital</t>
        </is>
      </c>
    </row>
    <row r="2117">
      <c r="A2117" t="inlineStr">
        <is>
          <t>71574</t>
        </is>
      </c>
      <c r="B2117" t="inlineStr">
        <is>
          <t>BROCA METAL 1/2 IRWIN</t>
        </is>
      </c>
      <c r="C2117" t="inlineStr">
        <is>
          <t>FERRETERIA GENERAL</t>
        </is>
      </c>
      <c r="D2117" s="22" t="n">
        <v>18</v>
      </c>
      <c r="E2117" s="19" t="n">
        <v>96117.52</v>
      </c>
      <c r="F2117" s="19" t="n">
        <v>32365.12</v>
      </c>
      <c r="G2117" s="20" t="n">
        <v>0.336724</v>
      </c>
      <c r="H2117" t="inlineStr">
        <is>
          <t>C</t>
        </is>
      </c>
      <c r="I2117" t="inlineStr">
        <is>
          <t>Medio</t>
        </is>
      </c>
      <c r="J2117" s="17" t="inlineStr">
        <is>
          <t>C-Medio</t>
        </is>
      </c>
      <c r="K2117" t="inlineStr">
        <is>
          <t>CANDIDATO A DESCONTINUAR</t>
        </is>
      </c>
    </row>
    <row r="2118">
      <c r="A2118" t="inlineStr">
        <is>
          <t>PINT-PA-0043</t>
        </is>
      </c>
      <c r="B2118" t="inlineStr">
        <is>
          <t>LANCO SUPER COAT SATIN BLANCO 1/4 SC3730-5</t>
        </is>
      </c>
      <c r="C2118" t="inlineStr">
        <is>
          <t>PINTURA ACRILICA</t>
        </is>
      </c>
      <c r="D2118" s="22" t="n">
        <v>19</v>
      </c>
      <c r="E2118" s="19" t="n">
        <v>95968.5</v>
      </c>
      <c r="F2118" s="19" t="n">
        <v>27892.5</v>
      </c>
      <c r="G2118" s="20" t="n">
        <v>0.290642</v>
      </c>
      <c r="H2118" t="inlineStr">
        <is>
          <t>C</t>
        </is>
      </c>
      <c r="I2118" t="inlineStr">
        <is>
          <t>Bajo</t>
        </is>
      </c>
      <c r="J2118" s="17" t="inlineStr">
        <is>
          <t>C-Bajo</t>
        </is>
      </c>
      <c r="K2118" t="inlineStr">
        <is>
          <t>LIQUIDAR — ocupan espacio y capital</t>
        </is>
      </c>
    </row>
    <row r="2119">
      <c r="A2119" t="inlineStr">
        <is>
          <t>351100300992204</t>
        </is>
      </c>
      <c r="B2119" t="inlineStr">
        <is>
          <t>LAVATORIO TIPO BOWL OVALADO NEGRO MATE FF-602AMB 41CM X 38CM X 14CM</t>
        </is>
      </c>
      <c r="C2119" t="inlineStr">
        <is>
          <t>IMPORTACION LOZA</t>
        </is>
      </c>
      <c r="D2119" s="22" t="n">
        <v>3</v>
      </c>
      <c r="E2119" s="19" t="n">
        <v>95955.24000000001</v>
      </c>
      <c r="F2119" s="19" t="n">
        <v>47493</v>
      </c>
      <c r="G2119" s="20" t="n">
        <v>0.494949</v>
      </c>
      <c r="H2119" t="inlineStr">
        <is>
          <t>C</t>
        </is>
      </c>
      <c r="I2119" t="inlineStr">
        <is>
          <t>Alto</t>
        </is>
      </c>
      <c r="J2119" s="17" t="inlineStr">
        <is>
          <t>C-Alto</t>
        </is>
      </c>
      <c r="K2119" t="inlineStr">
        <is>
          <t>PREMIUM — dejar quietos, son rentables aunque vendan poco</t>
        </is>
      </c>
    </row>
    <row r="2120">
      <c r="A2120" t="inlineStr">
        <is>
          <t>5266360</t>
        </is>
      </c>
      <c r="B2120" t="inlineStr">
        <is>
          <t>VENENO ROEDORES STORM SOBRE 60G</t>
        </is>
      </c>
      <c r="C2120" t="inlineStr">
        <is>
          <t>FERRETERIA GENERAL</t>
        </is>
      </c>
      <c r="D2120" s="22" t="n">
        <v>45</v>
      </c>
      <c r="E2120" s="19" t="n">
        <v>95818.47</v>
      </c>
      <c r="F2120" s="19" t="n">
        <v>27299.76</v>
      </c>
      <c r="G2120" s="20" t="n">
        <v>0.284911</v>
      </c>
      <c r="H2120" t="inlineStr">
        <is>
          <t>C</t>
        </is>
      </c>
      <c r="I2120" t="inlineStr">
        <is>
          <t>Bajo</t>
        </is>
      </c>
      <c r="J2120" s="17" t="inlineStr">
        <is>
          <t>C-Bajo</t>
        </is>
      </c>
      <c r="K2120" t="inlineStr">
        <is>
          <t>LIQUIDAR — ocupan espacio y capital</t>
        </is>
      </c>
    </row>
    <row r="2121">
      <c r="A2121" t="inlineStr">
        <is>
          <t>917422</t>
        </is>
      </c>
      <c r="B2121" t="inlineStr">
        <is>
          <t>Desatorador Tuberias GALON</t>
        </is>
      </c>
      <c r="C2121" t="inlineStr">
        <is>
          <t>FERRETERIA GENERAL</t>
        </is>
      </c>
      <c r="D2121" s="22" t="n">
        <v>9</v>
      </c>
      <c r="E2121" s="19" t="n">
        <v>95809.49000000001</v>
      </c>
      <c r="F2121" s="19" t="n">
        <v>30123.29</v>
      </c>
      <c r="G2121" s="20" t="n">
        <v>0.314408</v>
      </c>
      <c r="H2121" t="inlineStr">
        <is>
          <t>C</t>
        </is>
      </c>
      <c r="I2121" t="inlineStr">
        <is>
          <t>Medio</t>
        </is>
      </c>
      <c r="J2121" s="17" t="inlineStr">
        <is>
          <t>C-Medio</t>
        </is>
      </c>
      <c r="K2121" t="inlineStr">
        <is>
          <t>CANDIDATO A DESCONTINUAR</t>
        </is>
      </c>
    </row>
    <row r="2122">
      <c r="A2122" t="inlineStr">
        <is>
          <t>30180</t>
        </is>
      </c>
      <c r="B2122" t="inlineStr">
        <is>
          <t>CONECTOR BARRIL #02</t>
        </is>
      </c>
      <c r="C2122" t="inlineStr">
        <is>
          <t>ACCESORIOS ELECTRICOS Y CABLES</t>
        </is>
      </c>
      <c r="D2122" s="22" t="n">
        <v>66</v>
      </c>
      <c r="E2122" s="19" t="n">
        <v>95803.74000000001</v>
      </c>
      <c r="F2122" s="19" t="n">
        <v>47597.28</v>
      </c>
      <c r="G2122" s="20" t="n">
        <v>0.496821</v>
      </c>
      <c r="H2122" t="inlineStr">
        <is>
          <t>C</t>
        </is>
      </c>
      <c r="I2122" t="inlineStr">
        <is>
          <t>Alto</t>
        </is>
      </c>
      <c r="J2122" s="17" t="inlineStr">
        <is>
          <t>C-Alto</t>
        </is>
      </c>
      <c r="K2122" t="inlineStr">
        <is>
          <t>PREMIUM — dejar quietos, son rentables aunque vendan poco</t>
        </is>
      </c>
    </row>
    <row r="2123">
      <c r="A2123" t="inlineStr">
        <is>
          <t>8700992911</t>
        </is>
      </c>
      <c r="B2123" t="inlineStr">
        <is>
          <t>LAVATORIO BLANCO DORADO TIPO BOWL FF-9021G</t>
        </is>
      </c>
      <c r="C2123" t="inlineStr">
        <is>
          <t>IMPORTACION LOZA</t>
        </is>
      </c>
      <c r="D2123" s="22" t="n">
        <v>2</v>
      </c>
      <c r="E2123" s="19" t="n">
        <v>95669.87</v>
      </c>
      <c r="F2123" s="19" t="n">
        <v>45317.31</v>
      </c>
      <c r="G2123" s="20" t="n">
        <v>0.473684</v>
      </c>
      <c r="H2123" t="inlineStr">
        <is>
          <t>C</t>
        </is>
      </c>
      <c r="I2123" t="inlineStr">
        <is>
          <t>Alto</t>
        </is>
      </c>
      <c r="J2123" s="17" t="inlineStr">
        <is>
          <t>C-Alto</t>
        </is>
      </c>
      <c r="K2123" t="inlineStr">
        <is>
          <t>PREMIUM — dejar quietos, son rentables aunque vendan poco</t>
        </is>
      </c>
    </row>
    <row r="2124">
      <c r="A2124" t="inlineStr">
        <is>
          <t>10140028</t>
        </is>
      </c>
      <c r="B2124" t="inlineStr">
        <is>
          <t>TUBO ESTRUCT. RECTANGULAR 2X6 1.50MM NEGRO</t>
        </is>
      </c>
      <c r="C2124" t="inlineStr">
        <is>
          <t>TUBERIA ESTRUCTURAL</t>
        </is>
      </c>
      <c r="D2124" s="22" t="n">
        <v>6</v>
      </c>
      <c r="E2124" s="19" t="n">
        <v>95500.00999999999</v>
      </c>
      <c r="F2124" s="19" t="n">
        <v>15860.81</v>
      </c>
      <c r="G2124" s="20" t="n">
        <v>0.166082</v>
      </c>
      <c r="H2124" t="inlineStr">
        <is>
          <t>C</t>
        </is>
      </c>
      <c r="I2124" t="inlineStr">
        <is>
          <t>Bajo</t>
        </is>
      </c>
      <c r="J2124" s="17" t="inlineStr">
        <is>
          <t>C-Bajo</t>
        </is>
      </c>
      <c r="K2124" t="inlineStr">
        <is>
          <t>LIQUIDAR — ocupan espacio y capital</t>
        </is>
      </c>
    </row>
    <row r="2125">
      <c r="A2125" t="inlineStr">
        <is>
          <t>351100300992849</t>
        </is>
      </c>
      <c r="B2125" t="inlineStr">
        <is>
          <t>LLAVE LAVATORIO DORADA ACERO INOX NT16198-BG</t>
        </is>
      </c>
      <c r="C2125" t="inlineStr">
        <is>
          <t>IMPORTACION GRIFERIA</t>
        </is>
      </c>
      <c r="D2125" s="22" t="n">
        <v>4</v>
      </c>
      <c r="E2125" s="19" t="n">
        <v>95221.24000000001</v>
      </c>
      <c r="F2125" s="19" t="n">
        <v>52191.8</v>
      </c>
      <c r="G2125" s="20" t="n">
        <v>0.548111</v>
      </c>
      <c r="H2125" t="inlineStr">
        <is>
          <t>C</t>
        </is>
      </c>
      <c r="I2125" t="inlineStr">
        <is>
          <t>Alto</t>
        </is>
      </c>
      <c r="J2125" s="17" t="inlineStr">
        <is>
          <t>C-Alto</t>
        </is>
      </c>
      <c r="K2125" t="inlineStr">
        <is>
          <t>PREMIUM — dejar quietos, son rentables aunque vendan poco</t>
        </is>
      </c>
    </row>
    <row r="2126">
      <c r="A2126" t="inlineStr">
        <is>
          <t>351100300992570</t>
        </is>
      </c>
      <c r="B2126" t="inlineStr">
        <is>
          <t xml:space="preserve">ESCURRIDOR FLEXIBLE ACERO INOX 304 USO PESADO 50 X 33 CM </t>
        </is>
      </c>
      <c r="C2126" t="inlineStr">
        <is>
          <t>GRIFERIA - ACC. BAÑO Y COCINA</t>
        </is>
      </c>
      <c r="D2126" s="22" t="n">
        <v>8</v>
      </c>
      <c r="E2126" s="19" t="n">
        <v>95099.23</v>
      </c>
      <c r="F2126" s="19" t="n">
        <v>3937.23</v>
      </c>
      <c r="G2126" s="20" t="n">
        <v>0.041401</v>
      </c>
      <c r="H2126" t="inlineStr">
        <is>
          <t>C</t>
        </is>
      </c>
      <c r="I2126" t="inlineStr">
        <is>
          <t>Bajo</t>
        </is>
      </c>
      <c r="J2126" s="17" t="inlineStr">
        <is>
          <t>C-Bajo</t>
        </is>
      </c>
      <c r="K2126" t="inlineStr">
        <is>
          <t>LIQUIDAR — ocupan espacio y capital</t>
        </is>
      </c>
    </row>
    <row r="2127">
      <c r="A2127" t="inlineStr">
        <is>
          <t>73577</t>
        </is>
      </c>
      <c r="B2127" t="inlineStr">
        <is>
          <t>MECATE 6MM NAUTICA</t>
        </is>
      </c>
      <c r="C2127" t="inlineStr">
        <is>
          <t>FERRETERIA GENERAL</t>
        </is>
      </c>
      <c r="D2127" s="22" t="n">
        <v>216</v>
      </c>
      <c r="E2127" s="19" t="n">
        <v>95044.73</v>
      </c>
      <c r="F2127" s="19" t="n">
        <v>51362.62</v>
      </c>
      <c r="G2127" s="20" t="n">
        <v>0.540405</v>
      </c>
      <c r="H2127" t="inlineStr">
        <is>
          <t>C</t>
        </is>
      </c>
      <c r="I2127" t="inlineStr">
        <is>
          <t>Alto</t>
        </is>
      </c>
      <c r="J2127" s="17" t="inlineStr">
        <is>
          <t>C-Alto</t>
        </is>
      </c>
      <c r="K2127" t="inlineStr">
        <is>
          <t>PREMIUM — dejar quietos, son rentables aunque vendan poco</t>
        </is>
      </c>
    </row>
    <row r="2128">
      <c r="A2128" t="inlineStr">
        <is>
          <t>351100300992339</t>
        </is>
      </c>
      <c r="B2128" t="inlineStr">
        <is>
          <t xml:space="preserve">BOMBILLO LED 80W ILUMINACION INDUSTRIAL VT-211972 </t>
        </is>
      </c>
      <c r="C2128" t="inlineStr">
        <is>
          <t>IMPORTACION FERRETERIA GENERAL</t>
        </is>
      </c>
      <c r="D2128" s="22" t="n">
        <v>16</v>
      </c>
      <c r="E2128" s="19" t="n">
        <v>95013.57000000001</v>
      </c>
      <c r="F2128" s="19" t="n">
        <v>41130.81</v>
      </c>
      <c r="G2128" s="20" t="n">
        <v>0.432894</v>
      </c>
      <c r="H2128" t="inlineStr">
        <is>
          <t>C</t>
        </is>
      </c>
      <c r="I2128" t="inlineStr">
        <is>
          <t>Medio</t>
        </is>
      </c>
      <c r="J2128" s="17" t="inlineStr">
        <is>
          <t>C-Medio</t>
        </is>
      </c>
      <c r="K2128" t="inlineStr">
        <is>
          <t>CANDIDATO A DESCONTINUAR</t>
        </is>
      </c>
    </row>
    <row r="2129">
      <c r="A2129" t="inlineStr">
        <is>
          <t>682</t>
        </is>
      </c>
      <c r="B2129" t="inlineStr">
        <is>
          <t>BROCHA 1 1/2 MASTER GAM</t>
        </is>
      </c>
      <c r="C2129" t="inlineStr">
        <is>
          <t>FERRETERIA GENERAL</t>
        </is>
      </c>
      <c r="D2129" s="22" t="n">
        <v>93</v>
      </c>
      <c r="E2129" s="19" t="n">
        <v>94925.86</v>
      </c>
      <c r="F2129" s="19" t="n">
        <v>32635.17</v>
      </c>
      <c r="G2129" s="20" t="n">
        <v>0.343796</v>
      </c>
      <c r="H2129" t="inlineStr">
        <is>
          <t>C</t>
        </is>
      </c>
      <c r="I2129" t="inlineStr">
        <is>
          <t>Medio</t>
        </is>
      </c>
      <c r="J2129" s="17" t="inlineStr">
        <is>
          <t>C-Medio</t>
        </is>
      </c>
      <c r="K2129" t="inlineStr">
        <is>
          <t>CANDIDATO A DESCONTINUAR</t>
        </is>
      </c>
    </row>
    <row r="2130">
      <c r="A2130" t="inlineStr">
        <is>
          <t>737789</t>
        </is>
      </c>
      <c r="B2130" t="inlineStr">
        <is>
          <t>TOTAL ZAPATO SEGURIDAD S/ CORDON TSP209S1P</t>
        </is>
      </c>
      <c r="C2130" t="inlineStr">
        <is>
          <t>FERRETERIA GENERAL</t>
        </is>
      </c>
      <c r="D2130" s="22" t="n">
        <v>5</v>
      </c>
      <c r="E2130" s="19" t="n">
        <v>94916.83</v>
      </c>
      <c r="F2130" s="19" t="n">
        <v>16616.83</v>
      </c>
      <c r="G2130" s="20" t="n">
        <v>0.175067</v>
      </c>
      <c r="H2130" t="inlineStr">
        <is>
          <t>C</t>
        </is>
      </c>
      <c r="I2130" t="inlineStr">
        <is>
          <t>Bajo</t>
        </is>
      </c>
      <c r="J2130" s="17" t="inlineStr">
        <is>
          <t>C-Bajo</t>
        </is>
      </c>
      <c r="K2130" t="inlineStr">
        <is>
          <t>LIQUIDAR — ocupan espacio y capital</t>
        </is>
      </c>
    </row>
    <row r="2131">
      <c r="A2131" t="inlineStr">
        <is>
          <t>342341</t>
        </is>
      </c>
      <c r="B2131" t="inlineStr">
        <is>
          <t>CACHERA LAVATORIO CROMADA DOBLE 143-5000 PRICE PFISTER</t>
        </is>
      </c>
      <c r="C2131" t="inlineStr">
        <is>
          <t>GRIFERIA - ACC. BAÑO Y COCINA</t>
        </is>
      </c>
      <c r="D2131" s="22" t="n">
        <v>6</v>
      </c>
      <c r="E2131" s="19" t="n">
        <v>94876.82000000001</v>
      </c>
      <c r="F2131" s="19" t="n">
        <v>24126.02</v>
      </c>
      <c r="G2131" s="20" t="n">
        <v>0.254288</v>
      </c>
      <c r="H2131" t="inlineStr">
        <is>
          <t>C</t>
        </is>
      </c>
      <c r="I2131" t="inlineStr">
        <is>
          <t>Bajo</t>
        </is>
      </c>
      <c r="J2131" s="17" t="inlineStr">
        <is>
          <t>C-Bajo</t>
        </is>
      </c>
      <c r="K2131" t="inlineStr">
        <is>
          <t>LIQUIDAR — ocupan espacio y capital</t>
        </is>
      </c>
    </row>
    <row r="2132">
      <c r="A2132" t="inlineStr">
        <is>
          <t>4564215</t>
        </is>
      </c>
      <c r="B2132" t="inlineStr">
        <is>
          <t>BARANDA EXTENSIBLE PARA BEBES O MASCOTAS 140CM ANCHO X 90CM ALTO AZ11015</t>
        </is>
      </c>
      <c r="C2132" t="inlineStr">
        <is>
          <t>IMPORTACION FERRETERIA GENERAL</t>
        </is>
      </c>
      <c r="D2132" s="22" t="n">
        <v>4</v>
      </c>
      <c r="E2132" s="19" t="n">
        <v>94858.41</v>
      </c>
      <c r="F2132" s="19" t="n">
        <v>47874.98</v>
      </c>
      <c r="G2132" s="20" t="n">
        <v>0.504699</v>
      </c>
      <c r="H2132" t="inlineStr">
        <is>
          <t>C</t>
        </is>
      </c>
      <c r="I2132" t="inlineStr">
        <is>
          <t>Alto</t>
        </is>
      </c>
      <c r="J2132" s="17" t="inlineStr">
        <is>
          <t>C-Alto</t>
        </is>
      </c>
      <c r="K2132" t="inlineStr">
        <is>
          <t>PREMIUM — dejar quietos, son rentables aunque vendan poco</t>
        </is>
      </c>
    </row>
    <row r="2133">
      <c r="A2133" t="inlineStr">
        <is>
          <t>351100300991968</t>
        </is>
      </c>
      <c r="B2133" t="inlineStr">
        <is>
          <t>AQUABELLA LLAVE FREGADERO PALANCA CUELLO FLEXIBLE GRIS MATE PT61511GBQ</t>
        </is>
      </c>
      <c r="C2133" t="inlineStr">
        <is>
          <t>GRIFERIA - ACC. BAÑO Y COCINA</t>
        </is>
      </c>
      <c r="D2133" s="22" t="n">
        <v>9</v>
      </c>
      <c r="E2133" s="19" t="n">
        <v>94342.45</v>
      </c>
      <c r="F2133" s="19" t="n">
        <v>28399.45</v>
      </c>
      <c r="G2133" s="20" t="n">
        <v>0.301025</v>
      </c>
      <c r="H2133" t="inlineStr">
        <is>
          <t>C</t>
        </is>
      </c>
      <c r="I2133" t="inlineStr">
        <is>
          <t>Medio</t>
        </is>
      </c>
      <c r="J2133" s="17" t="inlineStr">
        <is>
          <t>C-Medio</t>
        </is>
      </c>
      <c r="K2133" t="inlineStr">
        <is>
          <t>CANDIDATO A DESCONTINUAR</t>
        </is>
      </c>
    </row>
    <row r="2134">
      <c r="A2134" t="inlineStr">
        <is>
          <t>351100300992223</t>
        </is>
      </c>
      <c r="B2134" t="inlineStr">
        <is>
          <t>SOPORTE PARA PAPEL HIGIENICO AQP-23221</t>
        </is>
      </c>
      <c r="C2134" t="inlineStr">
        <is>
          <t>IMPORTACION GRIFERIA</t>
        </is>
      </c>
      <c r="D2134" s="22" t="n">
        <v>18</v>
      </c>
      <c r="E2134" s="19" t="n">
        <v>94290.52</v>
      </c>
      <c r="F2134" s="19" t="n">
        <v>41906.9</v>
      </c>
      <c r="G2134" s="20" t="n">
        <v>0.444444</v>
      </c>
      <c r="H2134" t="inlineStr">
        <is>
          <t>C</t>
        </is>
      </c>
      <c r="I2134" t="inlineStr">
        <is>
          <t>Medio</t>
        </is>
      </c>
      <c r="J2134" s="17" t="inlineStr">
        <is>
          <t>C-Medio</t>
        </is>
      </c>
      <c r="K2134" t="inlineStr">
        <is>
          <t>CANDIDATO A DESCONTINUAR</t>
        </is>
      </c>
    </row>
    <row r="2135">
      <c r="A2135" t="inlineStr">
        <is>
          <t>7736</t>
        </is>
      </c>
      <c r="B2135" t="inlineStr">
        <is>
          <t>TAPE VULCANIZADO 130C SCOTCH</t>
        </is>
      </c>
      <c r="C2135" t="inlineStr">
        <is>
          <t>ACCESORIOS ELECTRICOS Y CABLES</t>
        </is>
      </c>
      <c r="D2135" s="22" t="n">
        <v>7</v>
      </c>
      <c r="E2135" s="19" t="n">
        <v>94097.35000000001</v>
      </c>
      <c r="F2135" s="19" t="n">
        <v>21336.37</v>
      </c>
      <c r="G2135" s="20" t="n">
        <v>0.226748</v>
      </c>
      <c r="H2135" t="inlineStr">
        <is>
          <t>C</t>
        </is>
      </c>
      <c r="I2135" t="inlineStr">
        <is>
          <t>Bajo</t>
        </is>
      </c>
      <c r="J2135" s="17" t="inlineStr">
        <is>
          <t>C-Bajo</t>
        </is>
      </c>
      <c r="K2135" t="inlineStr">
        <is>
          <t>LIQUIDAR — ocupan espacio y capital</t>
        </is>
      </c>
    </row>
    <row r="2136">
      <c r="A2136" t="inlineStr">
        <is>
          <t>7732</t>
        </is>
      </c>
      <c r="B2136" t="inlineStr">
        <is>
          <t>TAPE TEMFLEX PEQUEñO 3M</t>
        </is>
      </c>
      <c r="C2136" t="inlineStr">
        <is>
          <t>ACCESORIOS ELECTRICOS Y CABLES</t>
        </is>
      </c>
      <c r="D2136" s="22" t="n">
        <v>125</v>
      </c>
      <c r="E2136" s="19" t="n">
        <v>94029.60000000001</v>
      </c>
      <c r="F2136" s="19" t="n">
        <v>26625.18</v>
      </c>
      <c r="G2136" s="20" t="n">
        <v>0.283157</v>
      </c>
      <c r="H2136" t="inlineStr">
        <is>
          <t>C</t>
        </is>
      </c>
      <c r="I2136" t="inlineStr">
        <is>
          <t>Bajo</t>
        </is>
      </c>
      <c r="J2136" s="17" t="inlineStr">
        <is>
          <t>C-Bajo</t>
        </is>
      </c>
      <c r="K2136" t="inlineStr">
        <is>
          <t>LIQUIDAR — ocupan espacio y capital</t>
        </is>
      </c>
    </row>
    <row r="2137">
      <c r="A2137" t="inlineStr">
        <is>
          <t>60100017</t>
        </is>
      </c>
      <c r="B2137" t="inlineStr">
        <is>
          <t>LAMPARA LED CUAD. EMPOT. 300LM 6W 100-240V WELLMAX 2100314</t>
        </is>
      </c>
      <c r="C2137" t="inlineStr">
        <is>
          <t>BOMBILLOS Y LAMPARAS</t>
        </is>
      </c>
      <c r="D2137" s="22" t="n">
        <v>33</v>
      </c>
      <c r="E2137" s="19" t="n">
        <v>93788.32000000001</v>
      </c>
      <c r="F2137" s="19" t="n">
        <v>50723.32</v>
      </c>
      <c r="G2137" s="20" t="n">
        <v>0.540828</v>
      </c>
      <c r="H2137" t="inlineStr">
        <is>
          <t>C</t>
        </is>
      </c>
      <c r="I2137" t="inlineStr">
        <is>
          <t>Alto</t>
        </is>
      </c>
      <c r="J2137" s="17" t="inlineStr">
        <is>
          <t>C-Alto</t>
        </is>
      </c>
      <c r="K2137" t="inlineStr">
        <is>
          <t>PREMIUM — dejar quietos, son rentables aunque vendan poco</t>
        </is>
      </c>
    </row>
    <row r="2138">
      <c r="A2138" t="inlineStr">
        <is>
          <t>351100300992113</t>
        </is>
      </c>
      <c r="B2138" t="inlineStr">
        <is>
          <t>PERFIL H DORADA 2.95M PARA LAMINA BAMBU</t>
        </is>
      </c>
      <c r="C2138" t="inlineStr">
        <is>
          <t>IMPORTACION LAMINA PVC, BAMBU, ACC</t>
        </is>
      </c>
      <c r="D2138" s="22" t="n">
        <v>28</v>
      </c>
      <c r="E2138" s="19" t="n">
        <v>93722.12</v>
      </c>
      <c r="F2138" s="19" t="n">
        <v>55806.51</v>
      </c>
      <c r="G2138" s="20" t="n">
        <v>0.595446</v>
      </c>
      <c r="H2138" t="inlineStr">
        <is>
          <t>C</t>
        </is>
      </c>
      <c r="I2138" t="inlineStr">
        <is>
          <t>Alto</t>
        </is>
      </c>
      <c r="J2138" s="17" t="inlineStr">
        <is>
          <t>C-Alto</t>
        </is>
      </c>
      <c r="K2138" t="inlineStr">
        <is>
          <t>PREMIUM — dejar quietos, son rentables aunque vendan poco</t>
        </is>
      </c>
    </row>
    <row r="2139">
      <c r="A2139" t="inlineStr">
        <is>
          <t>351100300992877</t>
        </is>
      </c>
      <c r="B2139" t="inlineStr">
        <is>
          <t>ANGULAR 1 1/2 X 1 1/2 X 5.85 BLANCO U143-WHITE</t>
        </is>
      </c>
      <c r="C2139" t="inlineStr">
        <is>
          <t>PANEL ACANALADO INTERIOR</t>
        </is>
      </c>
      <c r="D2139" s="22" t="n">
        <v>10</v>
      </c>
      <c r="E2139" s="19" t="n">
        <v>93486.98</v>
      </c>
      <c r="F2139" s="19" t="n">
        <v>25347.78</v>
      </c>
      <c r="G2139" s="20" t="n">
        <v>0.271137</v>
      </c>
      <c r="H2139" t="inlineStr">
        <is>
          <t>C</t>
        </is>
      </c>
      <c r="I2139" t="inlineStr">
        <is>
          <t>Bajo</t>
        </is>
      </c>
      <c r="J2139" s="17" t="inlineStr">
        <is>
          <t>C-Bajo</t>
        </is>
      </c>
      <c r="K2139" t="inlineStr">
        <is>
          <t>LIQUIDAR — ocupan espacio y capital</t>
        </is>
      </c>
    </row>
    <row r="2140">
      <c r="A2140" t="inlineStr">
        <is>
          <t>351100300990043</t>
        </is>
      </c>
      <c r="B2140" t="inlineStr">
        <is>
          <t>SUR MASILLA PLASTICA 1/4 UNIPAR MERULA</t>
        </is>
      </c>
      <c r="C2140" t="inlineStr">
        <is>
          <t>PINTURAS Y SELLADORES</t>
        </is>
      </c>
      <c r="D2140" s="22" t="n">
        <v>13</v>
      </c>
      <c r="E2140" s="19" t="n">
        <v>93262.94</v>
      </c>
      <c r="F2140" s="19" t="n">
        <v>30537.94</v>
      </c>
      <c r="G2140" s="20" t="n">
        <v>0.327439</v>
      </c>
      <c r="H2140" t="inlineStr">
        <is>
          <t>C</t>
        </is>
      </c>
      <c r="I2140" t="inlineStr">
        <is>
          <t>Medio</t>
        </is>
      </c>
      <c r="J2140" s="17" t="inlineStr">
        <is>
          <t>C-Medio</t>
        </is>
      </c>
      <c r="K2140" t="inlineStr">
        <is>
          <t>CANDIDATO A DESCONTINUAR</t>
        </is>
      </c>
    </row>
    <row r="2141">
      <c r="A2141" t="inlineStr">
        <is>
          <t>72082</t>
        </is>
      </c>
      <c r="B2141" t="inlineStr">
        <is>
          <t>TOTAL DISCO FLAP #40 41/2 TAC631151</t>
        </is>
      </c>
      <c r="C2141" t="inlineStr">
        <is>
          <t>FERRETERIA GENERAL</t>
        </is>
      </c>
      <c r="D2141" s="22" t="n">
        <v>49</v>
      </c>
      <c r="E2141" s="19" t="n">
        <v>93060.67999999999</v>
      </c>
      <c r="F2141" s="19" t="n">
        <v>70797.97</v>
      </c>
      <c r="G2141" s="20" t="n">
        <v>0.760772</v>
      </c>
      <c r="H2141" t="inlineStr">
        <is>
          <t>C</t>
        </is>
      </c>
      <c r="I2141" t="inlineStr">
        <is>
          <t>Alto</t>
        </is>
      </c>
      <c r="J2141" s="17" t="inlineStr">
        <is>
          <t>C-Alto</t>
        </is>
      </c>
      <c r="K2141" t="inlineStr">
        <is>
          <t>PREMIUM — dejar quietos, son rentables aunque vendan poco</t>
        </is>
      </c>
    </row>
    <row r="2142">
      <c r="A2142" t="inlineStr">
        <is>
          <t>71464</t>
        </is>
      </c>
      <c r="B2142" t="inlineStr">
        <is>
          <t>CEDAZO ZARANDA 1/8 O 8 X 8</t>
        </is>
      </c>
      <c r="C2142" t="inlineStr">
        <is>
          <t>FERRETERIA GENERAL</t>
        </is>
      </c>
      <c r="D2142" s="22" t="n">
        <v>38.5</v>
      </c>
      <c r="E2142" s="19" t="n">
        <v>92770.06</v>
      </c>
      <c r="F2142" s="19" t="n">
        <v>34500.95</v>
      </c>
      <c r="G2142" s="20" t="n">
        <v>0.371898</v>
      </c>
      <c r="H2142" t="inlineStr">
        <is>
          <t>C</t>
        </is>
      </c>
      <c r="I2142" t="inlineStr">
        <is>
          <t>Medio</t>
        </is>
      </c>
      <c r="J2142" s="17" t="inlineStr">
        <is>
          <t>C-Medio</t>
        </is>
      </c>
      <c r="K2142" t="inlineStr">
        <is>
          <t>CANDIDATO A DESCONTINUAR</t>
        </is>
      </c>
    </row>
    <row r="2143">
      <c r="A2143" t="inlineStr">
        <is>
          <t>351100300992397</t>
        </is>
      </c>
      <c r="B2143" t="inlineStr">
        <is>
          <t>TOTAL SET 3 BATERIAS 20V 2.0AH TOSLI240311</t>
        </is>
      </c>
      <c r="C2143" t="inlineStr">
        <is>
          <t>SIN CATEGORIA</t>
        </is>
      </c>
      <c r="D2143" s="22" t="n">
        <v>3</v>
      </c>
      <c r="E2143" s="19" t="n">
        <v>92464.73</v>
      </c>
      <c r="F2143" s="19" t="n">
        <v>24609.01</v>
      </c>
      <c r="G2143" s="20" t="n">
        <v>0.266145</v>
      </c>
      <c r="H2143" t="inlineStr">
        <is>
          <t>C</t>
        </is>
      </c>
      <c r="I2143" t="inlineStr">
        <is>
          <t>Bajo</t>
        </is>
      </c>
      <c r="J2143" s="17" t="inlineStr">
        <is>
          <t>C-Bajo</t>
        </is>
      </c>
      <c r="K2143" t="inlineStr">
        <is>
          <t>LIQUIDAR — ocupan espacio y capital</t>
        </is>
      </c>
    </row>
    <row r="2144">
      <c r="A2144" t="inlineStr">
        <is>
          <t>7163</t>
        </is>
      </c>
      <c r="B2144" t="inlineStr">
        <is>
          <t>TAPA HUECO FREGADERO TORNILLO P2132</t>
        </is>
      </c>
      <c r="C2144" t="inlineStr">
        <is>
          <t>ACCESORIOS ELECTRICOS Y CABLES</t>
        </is>
      </c>
      <c r="D2144" s="22" t="n">
        <v>174</v>
      </c>
      <c r="E2144" s="19" t="n">
        <v>92370.44</v>
      </c>
      <c r="F2144" s="19" t="n">
        <v>46260.56</v>
      </c>
      <c r="G2144" s="20" t="n">
        <v>0.500816</v>
      </c>
      <c r="H2144" t="inlineStr">
        <is>
          <t>C</t>
        </is>
      </c>
      <c r="I2144" t="inlineStr">
        <is>
          <t>Alto</t>
        </is>
      </c>
      <c r="J2144" s="17" t="inlineStr">
        <is>
          <t>C-Alto</t>
        </is>
      </c>
      <c r="K2144" t="inlineStr">
        <is>
          <t>PREMIUM — dejar quietos, son rentables aunque vendan poco</t>
        </is>
      </c>
    </row>
    <row r="2145">
      <c r="A2145" t="inlineStr">
        <is>
          <t>74095</t>
        </is>
      </c>
      <c r="B2145" t="inlineStr">
        <is>
          <t>TOTAL JUEGO ALICATES 3 PCS THT2K0301</t>
        </is>
      </c>
      <c r="C2145" t="inlineStr">
        <is>
          <t>FERRETERIA GENERAL</t>
        </is>
      </c>
      <c r="D2145" s="22" t="n">
        <v>11</v>
      </c>
      <c r="E2145" s="19" t="n">
        <v>92059.97</v>
      </c>
      <c r="F2145" s="19" t="n">
        <v>32426.69</v>
      </c>
      <c r="G2145" s="20" t="n">
        <v>0.352234</v>
      </c>
      <c r="H2145" t="inlineStr">
        <is>
          <t>C</t>
        </is>
      </c>
      <c r="I2145" t="inlineStr">
        <is>
          <t>Medio</t>
        </is>
      </c>
      <c r="J2145" s="17" t="inlineStr">
        <is>
          <t>C-Medio</t>
        </is>
      </c>
      <c r="K2145" t="inlineStr">
        <is>
          <t>CANDIDATO A DESCONTINUAR</t>
        </is>
      </c>
    </row>
    <row r="2146">
      <c r="A2146" t="inlineStr">
        <is>
          <t>71258</t>
        </is>
      </c>
      <c r="B2146" t="inlineStr">
        <is>
          <t>BROCA METAL 3/16 IRWIN</t>
        </is>
      </c>
      <c r="C2146" t="inlineStr">
        <is>
          <t>FERRETERIA GENERAL</t>
        </is>
      </c>
      <c r="D2146" s="22" t="n">
        <v>93</v>
      </c>
      <c r="E2146" s="19" t="n">
        <v>92045.28999999999</v>
      </c>
      <c r="F2146" s="19" t="n">
        <v>40428.49</v>
      </c>
      <c r="G2146" s="20" t="n">
        <v>0.4392240000000001</v>
      </c>
      <c r="H2146" t="inlineStr">
        <is>
          <t>C</t>
        </is>
      </c>
      <c r="I2146" t="inlineStr">
        <is>
          <t>Medio</t>
        </is>
      </c>
      <c r="J2146" s="17" t="inlineStr">
        <is>
          <t>C-Medio</t>
        </is>
      </c>
      <c r="K2146" t="inlineStr">
        <is>
          <t>CANDIDATO A DESCONTINUAR</t>
        </is>
      </c>
    </row>
    <row r="2147">
      <c r="A2147" t="inlineStr">
        <is>
          <t>213</t>
        </is>
      </c>
      <c r="B2147" t="inlineStr">
        <is>
          <t>PINO VENILLA 1/2X1/2 3.05MTS</t>
        </is>
      </c>
      <c r="C2147" t="inlineStr">
        <is>
          <t>PINO</t>
        </is>
      </c>
      <c r="D2147" s="22" t="n">
        <v>207</v>
      </c>
      <c r="E2147" s="19" t="n">
        <v>92035.39999999999</v>
      </c>
      <c r="F2147" s="19" t="n">
        <v>32727.59</v>
      </c>
      <c r="G2147" s="20" t="n">
        <v>0.355598</v>
      </c>
      <c r="H2147" t="inlineStr">
        <is>
          <t>C</t>
        </is>
      </c>
      <c r="I2147" t="inlineStr">
        <is>
          <t>Medio</t>
        </is>
      </c>
      <c r="J2147" s="17" t="inlineStr">
        <is>
          <t>C-Medio</t>
        </is>
      </c>
      <c r="K2147" t="inlineStr">
        <is>
          <t>CANDIDATO A DESCONTINUAR</t>
        </is>
      </c>
    </row>
    <row r="2148">
      <c r="A2148" t="inlineStr">
        <is>
          <t>72199</t>
        </is>
      </c>
      <c r="B2148" t="inlineStr">
        <is>
          <t>TORNILLO CARROCERIA 5/16 X 5</t>
        </is>
      </c>
      <c r="C2148" t="inlineStr">
        <is>
          <t>TORNILLERIA</t>
        </is>
      </c>
      <c r="D2148" s="22" t="n">
        <v>462</v>
      </c>
      <c r="E2148" s="19" t="n">
        <v>91993.44</v>
      </c>
      <c r="F2148" s="19" t="n">
        <v>62253.45</v>
      </c>
      <c r="G2148" s="20" t="n">
        <v>0.676716</v>
      </c>
      <c r="H2148" t="inlineStr">
        <is>
          <t>C</t>
        </is>
      </c>
      <c r="I2148" t="inlineStr">
        <is>
          <t>Alto</t>
        </is>
      </c>
      <c r="J2148" s="17" t="inlineStr">
        <is>
          <t>C-Alto</t>
        </is>
      </c>
      <c r="K2148" t="inlineStr">
        <is>
          <t>PREMIUM — dejar quietos, son rentables aunque vendan poco</t>
        </is>
      </c>
    </row>
    <row r="2149">
      <c r="A2149" t="inlineStr">
        <is>
          <t>351100300992261</t>
        </is>
      </c>
      <c r="B2149" t="inlineStr">
        <is>
          <t>DIAMOND LAVATORIO AZUL MATE 2271-M6  TIPO BOWL SOBREPONER 40X40CM</t>
        </is>
      </c>
      <c r="C2149" t="inlineStr">
        <is>
          <t>IMPORTACION LOZA</t>
        </is>
      </c>
      <c r="D2149" s="22" t="n">
        <v>3</v>
      </c>
      <c r="E2149" s="19" t="n">
        <v>91991.14999999999</v>
      </c>
      <c r="F2149" s="19" t="n">
        <v>30827.11</v>
      </c>
      <c r="G2149" s="20" t="n">
        <v>0.33511</v>
      </c>
      <c r="H2149" t="inlineStr">
        <is>
          <t>C</t>
        </is>
      </c>
      <c r="I2149" t="inlineStr">
        <is>
          <t>Medio</t>
        </is>
      </c>
      <c r="J2149" s="17" t="inlineStr">
        <is>
          <t>C-Medio</t>
        </is>
      </c>
      <c r="K2149" t="inlineStr">
        <is>
          <t>CANDIDATO A DESCONTINUAR</t>
        </is>
      </c>
    </row>
    <row r="2150">
      <c r="A2150" t="inlineStr">
        <is>
          <t>20100005</t>
        </is>
      </c>
      <c r="B2150" t="inlineStr">
        <is>
          <t>AZULEJO BENARES GRIS BRILLO 25X37 CAJA 0.75M2</t>
        </is>
      </c>
      <c r="C2150" t="inlineStr">
        <is>
          <t>SIN CATEGORIA</t>
        </is>
      </c>
      <c r="D2150" s="22" t="n">
        <v>26</v>
      </c>
      <c r="E2150" s="19" t="n">
        <v>91738.58</v>
      </c>
      <c r="F2150" s="19" t="n">
        <v>26211.02</v>
      </c>
      <c r="G2150" s="20" t="n">
        <v>0.285714</v>
      </c>
      <c r="H2150" t="inlineStr">
        <is>
          <t>C</t>
        </is>
      </c>
      <c r="I2150" t="inlineStr">
        <is>
          <t>Bajo</t>
        </is>
      </c>
      <c r="J2150" s="17" t="inlineStr">
        <is>
          <t>C-Bajo</t>
        </is>
      </c>
      <c r="K2150" t="inlineStr">
        <is>
          <t>LIQUIDAR — ocupan espacio y capital</t>
        </is>
      </c>
    </row>
    <row r="2151">
      <c r="A2151" t="inlineStr">
        <is>
          <t>10140043</t>
        </is>
      </c>
      <c r="B2151" t="inlineStr">
        <is>
          <t>TUBO ESTRUCT. RECTANGULAR 4X6 3.17MM NEGRO</t>
        </is>
      </c>
      <c r="C2151" t="inlineStr">
        <is>
          <t>SIN CATEGORIA</t>
        </is>
      </c>
      <c r="D2151" s="22" t="n">
        <v>2</v>
      </c>
      <c r="E2151" s="19" t="n">
        <v>91700.44</v>
      </c>
      <c r="F2151" s="19" t="n">
        <v>15149.44</v>
      </c>
      <c r="G2151" s="20" t="n">
        <v>0.165206</v>
      </c>
      <c r="H2151" t="inlineStr">
        <is>
          <t>C</t>
        </is>
      </c>
      <c r="I2151" t="inlineStr">
        <is>
          <t>Bajo</t>
        </is>
      </c>
      <c r="J2151" s="17" t="inlineStr">
        <is>
          <t>C-Bajo</t>
        </is>
      </c>
      <c r="K2151" t="inlineStr">
        <is>
          <t>LIQUIDAR — ocupan espacio y capital</t>
        </is>
      </c>
    </row>
    <row r="2152">
      <c r="A2152" t="inlineStr">
        <is>
          <t>351100300992767</t>
        </is>
      </c>
      <c r="B2152" t="inlineStr">
        <is>
          <t>WADFOW CAJA ORGANIZADORA APILABLE 4PCS 38X18X32 WTB8344</t>
        </is>
      </c>
      <c r="C2152" t="inlineStr">
        <is>
          <t>FERRETERIA GENERAL</t>
        </is>
      </c>
      <c r="D2152" s="22" t="n">
        <v>8</v>
      </c>
      <c r="E2152" s="19" t="n">
        <v>91557.74000000001</v>
      </c>
      <c r="F2152" s="19" t="n">
        <v>32488.22</v>
      </c>
      <c r="G2152" s="20" t="n">
        <v>0.354839</v>
      </c>
      <c r="H2152" t="inlineStr">
        <is>
          <t>C</t>
        </is>
      </c>
      <c r="I2152" t="inlineStr">
        <is>
          <t>Medio</t>
        </is>
      </c>
      <c r="J2152" s="17" t="inlineStr">
        <is>
          <t>C-Medio</t>
        </is>
      </c>
      <c r="K2152" t="inlineStr">
        <is>
          <t>CANDIDATO A DESCONTINUAR</t>
        </is>
      </c>
    </row>
    <row r="2153">
      <c r="A2153" t="inlineStr">
        <is>
          <t>71463</t>
        </is>
      </c>
      <c r="B2153" t="inlineStr">
        <is>
          <t>CEDAZO ZARANDA 5/32 O 5 X 5</t>
        </is>
      </c>
      <c r="C2153" t="inlineStr">
        <is>
          <t>FERRETERIA GENERAL</t>
        </is>
      </c>
      <c r="D2153" s="22" t="n">
        <v>44</v>
      </c>
      <c r="E2153" s="19" t="n">
        <v>91400.49000000001</v>
      </c>
      <c r="F2153" s="19" t="n">
        <v>29475.77</v>
      </c>
      <c r="G2153" s="20" t="n">
        <v>0.32249</v>
      </c>
      <c r="H2153" t="inlineStr">
        <is>
          <t>C</t>
        </is>
      </c>
      <c r="I2153" t="inlineStr">
        <is>
          <t>Medio</t>
        </is>
      </c>
      <c r="J2153" s="17" t="inlineStr">
        <is>
          <t>C-Medio</t>
        </is>
      </c>
      <c r="K2153" t="inlineStr">
        <is>
          <t>CANDIDATO A DESCONTINUAR</t>
        </is>
      </c>
    </row>
    <row r="2154">
      <c r="A2154" t="inlineStr">
        <is>
          <t>351100300991017</t>
        </is>
      </c>
      <c r="B2154" t="inlineStr">
        <is>
          <t>WADFOW JUEGO HERRAMIENTA JARDIN ROSA 13PCS WHS5413</t>
        </is>
      </c>
      <c r="C2154" t="inlineStr">
        <is>
          <t>FERRETERIA GENERAL</t>
        </is>
      </c>
      <c r="D2154" s="22" t="n">
        <v>5</v>
      </c>
      <c r="E2154" s="19" t="n">
        <v>90973.97</v>
      </c>
      <c r="F2154" s="19" t="n">
        <v>28337.01</v>
      </c>
      <c r="G2154" s="20" t="n">
        <v>0.311485</v>
      </c>
      <c r="H2154" t="inlineStr">
        <is>
          <t>C</t>
        </is>
      </c>
      <c r="I2154" t="inlineStr">
        <is>
          <t>Medio</t>
        </is>
      </c>
      <c r="J2154" s="17" t="inlineStr">
        <is>
          <t>C-Medio</t>
        </is>
      </c>
      <c r="K2154" t="inlineStr">
        <is>
          <t>CANDIDATO A DESCONTINUAR</t>
        </is>
      </c>
    </row>
    <row r="2155">
      <c r="A2155" t="inlineStr">
        <is>
          <t>351100300992365</t>
        </is>
      </c>
      <c r="B2155" t="inlineStr">
        <is>
          <t>ORGANIZADOR BLANCO ROPA Y ZAPATO 110 X55 X150 AM-3318 CLOSET 35KG MAX</t>
        </is>
      </c>
      <c r="C2155" t="inlineStr">
        <is>
          <t>IMPORTACION FERRETERIA GENERAL</t>
        </is>
      </c>
      <c r="D2155" s="22" t="n">
        <v>8</v>
      </c>
      <c r="E2155" s="19" t="n">
        <v>90884.96000000001</v>
      </c>
      <c r="F2155" s="19" t="n">
        <v>48780.86</v>
      </c>
      <c r="G2155" s="20" t="n">
        <v>0.536732</v>
      </c>
      <c r="H2155" t="inlineStr">
        <is>
          <t>C</t>
        </is>
      </c>
      <c r="I2155" t="inlineStr">
        <is>
          <t>Alto</t>
        </is>
      </c>
      <c r="J2155" s="17" t="inlineStr">
        <is>
          <t>C-Alto</t>
        </is>
      </c>
      <c r="K2155" t="inlineStr">
        <is>
          <t>PREMIUM — dejar quietos, son rentables aunque vendan poco</t>
        </is>
      </c>
    </row>
    <row r="2156">
      <c r="A2156" t="inlineStr">
        <is>
          <t>357</t>
        </is>
      </c>
      <c r="B2156" t="inlineStr">
        <is>
          <t>CEMENTO BLANCO</t>
        </is>
      </c>
      <c r="C2156" t="inlineStr">
        <is>
          <t>MORTEROS, CEMENTOS</t>
        </is>
      </c>
      <c r="D2156" s="22" t="n">
        <v>142</v>
      </c>
      <c r="E2156" s="19" t="n">
        <v>90708.41</v>
      </c>
      <c r="F2156" s="19" t="n">
        <v>42341.12</v>
      </c>
      <c r="G2156" s="20" t="n">
        <v>0.466783</v>
      </c>
      <c r="H2156" t="inlineStr">
        <is>
          <t>C</t>
        </is>
      </c>
      <c r="I2156" t="inlineStr">
        <is>
          <t>Alto</t>
        </is>
      </c>
      <c r="J2156" s="17" t="inlineStr">
        <is>
          <t>C-Alto</t>
        </is>
      </c>
      <c r="K2156" t="inlineStr">
        <is>
          <t>PREMIUM — dejar quietos, son rentables aunque vendan poco</t>
        </is>
      </c>
    </row>
    <row r="2157">
      <c r="A2157" t="inlineStr">
        <is>
          <t>351100300991508</t>
        </is>
      </c>
      <c r="B2157" t="inlineStr">
        <is>
          <t>PFISTER LLAVE LAVATORIO BOWL 12 17/32 MAIA 040-PFLC</t>
        </is>
      </c>
      <c r="C2157" t="inlineStr">
        <is>
          <t>GRIFERIA - ACC. BAÑO Y COCINA</t>
        </is>
      </c>
      <c r="D2157" s="22" t="n">
        <v>3</v>
      </c>
      <c r="E2157" s="19" t="n">
        <v>90526.41</v>
      </c>
      <c r="F2157" s="19" t="n">
        <v>20890.71</v>
      </c>
      <c r="G2157" s="20" t="n">
        <v>0.230769</v>
      </c>
      <c r="H2157" t="inlineStr">
        <is>
          <t>C</t>
        </is>
      </c>
      <c r="I2157" t="inlineStr">
        <is>
          <t>Bajo</t>
        </is>
      </c>
      <c r="J2157" s="17" t="inlineStr">
        <is>
          <t>C-Bajo</t>
        </is>
      </c>
      <c r="K2157" t="inlineStr">
        <is>
          <t>LIQUIDAR — ocupan espacio y capital</t>
        </is>
      </c>
    </row>
    <row r="2158">
      <c r="A2158" t="inlineStr">
        <is>
          <t>351100300992766</t>
        </is>
      </c>
      <c r="B2158" t="inlineStr">
        <is>
          <t>WADFOW CAJA ORGANIZADORA APILABLE 9PCS 38X17X32 WTB8330</t>
        </is>
      </c>
      <c r="C2158" t="inlineStr">
        <is>
          <t>FERRETERIA GENERAL</t>
        </is>
      </c>
      <c r="D2158" s="22" t="n">
        <v>12</v>
      </c>
      <c r="E2158" s="19" t="n">
        <v>90470.33</v>
      </c>
      <c r="F2158" s="19" t="n">
        <v>31021.49</v>
      </c>
      <c r="G2158" s="20" t="n">
        <v>0.342891</v>
      </c>
      <c r="H2158" t="inlineStr">
        <is>
          <t>C</t>
        </is>
      </c>
      <c r="I2158" t="inlineStr">
        <is>
          <t>Medio</t>
        </is>
      </c>
      <c r="J2158" s="17" t="inlineStr">
        <is>
          <t>C-Medio</t>
        </is>
      </c>
      <c r="K2158" t="inlineStr">
        <is>
          <t>CANDIDATO A DESCONTINUAR</t>
        </is>
      </c>
    </row>
    <row r="2159">
      <c r="A2159" t="inlineStr">
        <is>
          <t>73492</t>
        </is>
      </c>
      <c r="B2159" t="inlineStr">
        <is>
          <t>TOTAL SARGENTO 8/30 THT1320801</t>
        </is>
      </c>
      <c r="C2159" t="inlineStr">
        <is>
          <t>FERRETERIA GENERAL</t>
        </is>
      </c>
      <c r="D2159" s="22" t="n">
        <v>23</v>
      </c>
      <c r="E2159" s="19" t="n">
        <v>90271.25999999999</v>
      </c>
      <c r="F2159" s="19" t="n">
        <v>26672.08</v>
      </c>
      <c r="G2159" s="20" t="n">
        <v>0.295466</v>
      </c>
      <c r="H2159" t="inlineStr">
        <is>
          <t>C</t>
        </is>
      </c>
      <c r="I2159" t="inlineStr">
        <is>
          <t>Bajo</t>
        </is>
      </c>
      <c r="J2159" s="17" t="inlineStr">
        <is>
          <t>C-Bajo</t>
        </is>
      </c>
      <c r="K2159" t="inlineStr">
        <is>
          <t>LIQUIDAR — ocupan espacio y capital</t>
        </is>
      </c>
    </row>
    <row r="2160">
      <c r="A2160" t="inlineStr">
        <is>
          <t>14100021</t>
        </is>
      </c>
      <c r="B2160" t="inlineStr">
        <is>
          <t>PUERTA CEDRO OVALO 85 X 210 CM</t>
        </is>
      </c>
      <c r="C2160" t="inlineStr">
        <is>
          <t>SIN CATEGORIA</t>
        </is>
      </c>
      <c r="D2160" s="22" t="n">
        <v>1</v>
      </c>
      <c r="E2160" s="19" t="n">
        <v>90265.49000000001</v>
      </c>
      <c r="F2160" s="19" t="n">
        <v>17345.13</v>
      </c>
      <c r="G2160" s="20" t="n">
        <v>0.192157</v>
      </c>
      <c r="H2160" t="inlineStr">
        <is>
          <t>C</t>
        </is>
      </c>
      <c r="I2160" t="inlineStr">
        <is>
          <t>Bajo</t>
        </is>
      </c>
      <c r="J2160" s="17" t="inlineStr">
        <is>
          <t>C-Bajo</t>
        </is>
      </c>
      <c r="K2160" t="inlineStr">
        <is>
          <t>LIQUIDAR — ocupan espacio y capital</t>
        </is>
      </c>
    </row>
    <row r="2161">
      <c r="A2161" t="inlineStr">
        <is>
          <t>6705</t>
        </is>
      </c>
      <c r="B2161" t="inlineStr">
        <is>
          <t>BROCHIN TECHO 6PULG NOVA BN00306</t>
        </is>
      </c>
      <c r="C2161" t="inlineStr">
        <is>
          <t>FERRETERIA GENERAL</t>
        </is>
      </c>
      <c r="D2161" s="22" t="n">
        <v>26</v>
      </c>
      <c r="E2161" s="19" t="n">
        <v>89847.45</v>
      </c>
      <c r="F2161" s="19" t="n">
        <v>34981.49</v>
      </c>
      <c r="G2161" s="20" t="n">
        <v>0.389343</v>
      </c>
      <c r="H2161" t="inlineStr">
        <is>
          <t>C</t>
        </is>
      </c>
      <c r="I2161" t="inlineStr">
        <is>
          <t>Medio</t>
        </is>
      </c>
      <c r="J2161" s="17" t="inlineStr">
        <is>
          <t>C-Medio</t>
        </is>
      </c>
      <c r="K2161" t="inlineStr">
        <is>
          <t>CANDIDATO A DESCONTINUAR</t>
        </is>
      </c>
    </row>
    <row r="2162">
      <c r="A2162" t="inlineStr">
        <is>
          <t>71325</t>
        </is>
      </c>
      <c r="B2162" t="inlineStr">
        <is>
          <t>GRASA CARTUCHO</t>
        </is>
      </c>
      <c r="C2162" t="inlineStr">
        <is>
          <t>FERRETERIA GENERAL</t>
        </is>
      </c>
      <c r="D2162" s="22" t="n">
        <v>24</v>
      </c>
      <c r="E2162" s="19" t="n">
        <v>89833.11</v>
      </c>
      <c r="F2162" s="19" t="n">
        <v>25731.51</v>
      </c>
      <c r="G2162" s="20" t="n">
        <v>0.286437</v>
      </c>
      <c r="H2162" t="inlineStr">
        <is>
          <t>C</t>
        </is>
      </c>
      <c r="I2162" t="inlineStr">
        <is>
          <t>Bajo</t>
        </is>
      </c>
      <c r="J2162" s="17" t="inlineStr">
        <is>
          <t>C-Bajo</t>
        </is>
      </c>
      <c r="K2162" t="inlineStr">
        <is>
          <t>LIQUIDAR — ocupan espacio y capital</t>
        </is>
      </c>
    </row>
    <row r="2163">
      <c r="A2163" t="inlineStr">
        <is>
          <t>351100300991426</t>
        </is>
      </c>
      <c r="B2163" t="inlineStr">
        <is>
          <t>LORENZETTI RESISTENCIA LOREN SHOWER 127V 5500W 7587485</t>
        </is>
      </c>
      <c r="C2163" t="inlineStr">
        <is>
          <t>ACCESORIOS ELECTRICOS Y CABLES</t>
        </is>
      </c>
      <c r="D2163" s="22" t="n">
        <v>12</v>
      </c>
      <c r="E2163" s="19" t="n">
        <v>89795.25999999999</v>
      </c>
      <c r="F2163" s="19" t="n">
        <v>25489.98</v>
      </c>
      <c r="G2163" s="20" t="n">
        <v>0.283868</v>
      </c>
      <c r="H2163" t="inlineStr">
        <is>
          <t>C</t>
        </is>
      </c>
      <c r="I2163" t="inlineStr">
        <is>
          <t>Bajo</t>
        </is>
      </c>
      <c r="J2163" s="17" t="inlineStr">
        <is>
          <t>C-Bajo</t>
        </is>
      </c>
      <c r="K2163" t="inlineStr">
        <is>
          <t>LIQUIDAR — ocupan espacio y capital</t>
        </is>
      </c>
    </row>
    <row r="2164">
      <c r="A2164" t="inlineStr">
        <is>
          <t>351100300992889</t>
        </is>
      </c>
      <c r="B2164" t="inlineStr">
        <is>
          <t>ALTIVA APAGADOR TRIPLE 9005-W BLANCO EAGLE</t>
        </is>
      </c>
      <c r="C2164" t="inlineStr">
        <is>
          <t>ACCESORIOS ELECTRICOS Y CABLES</t>
        </is>
      </c>
      <c r="D2164" s="22" t="n">
        <v>25</v>
      </c>
      <c r="E2164" s="19" t="n">
        <v>88988.25</v>
      </c>
      <c r="F2164" s="19" t="n">
        <v>30796.51</v>
      </c>
      <c r="G2164" s="20" t="n">
        <v>0.346074</v>
      </c>
      <c r="H2164" t="inlineStr">
        <is>
          <t>C</t>
        </is>
      </c>
      <c r="I2164" t="inlineStr">
        <is>
          <t>Medio</t>
        </is>
      </c>
      <c r="J2164" s="17" t="inlineStr">
        <is>
          <t>C-Medio</t>
        </is>
      </c>
      <c r="K2164" t="inlineStr">
        <is>
          <t>CANDIDATO A DESCONTINUAR</t>
        </is>
      </c>
    </row>
    <row r="2165">
      <c r="A2165" t="inlineStr">
        <is>
          <t>351100300991789</t>
        </is>
      </c>
      <c r="B2165" t="inlineStr">
        <is>
          <t>XILOTOX 4 30ML PLAGUICIDA ANTI COMEJEN Y ANTI POLILLA</t>
        </is>
      </c>
      <c r="C2165" t="inlineStr">
        <is>
          <t>FERRETERIA GENERAL</t>
        </is>
      </c>
      <c r="D2165" s="22" t="n">
        <v>30</v>
      </c>
      <c r="E2165" s="19" t="n">
        <v>88828.64</v>
      </c>
      <c r="F2165" s="19" t="n">
        <v>24947.49</v>
      </c>
      <c r="G2165" s="20" t="n">
        <v>0.28085</v>
      </c>
      <c r="H2165" t="inlineStr">
        <is>
          <t>C</t>
        </is>
      </c>
      <c r="I2165" t="inlineStr">
        <is>
          <t>Bajo</t>
        </is>
      </c>
      <c r="J2165" s="17" t="inlineStr">
        <is>
          <t>C-Bajo</t>
        </is>
      </c>
      <c r="K2165" t="inlineStr">
        <is>
          <t>LIQUIDAR — ocupan espacio y capital</t>
        </is>
      </c>
    </row>
    <row r="2166">
      <c r="A2166" t="inlineStr">
        <is>
          <t>PINT-AN-0054</t>
        </is>
      </c>
      <c r="B2166" t="inlineStr">
        <is>
          <t>LANCO ESMALTE RAPID DRY BLANCO GALON RD3446-4</t>
        </is>
      </c>
      <c r="C2166" t="inlineStr">
        <is>
          <t>ANTICORROSIVOS Y BASE ACEITE</t>
        </is>
      </c>
      <c r="D2166" s="22" t="n">
        <v>4</v>
      </c>
      <c r="E2166" s="19" t="n">
        <v>88716.81</v>
      </c>
      <c r="F2166" s="19" t="n">
        <v>24609.06</v>
      </c>
      <c r="G2166" s="20" t="n">
        <v>0.277389</v>
      </c>
      <c r="H2166" t="inlineStr">
        <is>
          <t>C</t>
        </is>
      </c>
      <c r="I2166" t="inlineStr">
        <is>
          <t>Bajo</t>
        </is>
      </c>
      <c r="J2166" s="17" t="inlineStr">
        <is>
          <t>C-Bajo</t>
        </is>
      </c>
      <c r="K2166" t="inlineStr">
        <is>
          <t>LIQUIDAR — ocupan espacio y capital</t>
        </is>
      </c>
    </row>
    <row r="2167">
      <c r="A2167" t="inlineStr">
        <is>
          <t>9141</t>
        </is>
      </c>
      <c r="B2167" t="inlineStr">
        <is>
          <t>$$ VIEJO TUBO CONDUIT 1 LIVIANO</t>
        </is>
      </c>
      <c r="C2167" t="inlineStr">
        <is>
          <t>ACCESORIOS ELECTRICOS Y CABLES</t>
        </is>
      </c>
      <c r="D2167" s="22" t="n">
        <v>67</v>
      </c>
      <c r="E2167" s="19" t="n">
        <v>88619.47</v>
      </c>
      <c r="F2167" s="19" t="n">
        <v>19671.85</v>
      </c>
      <c r="G2167" s="20" t="n">
        <v>0.221981</v>
      </c>
      <c r="H2167" t="inlineStr">
        <is>
          <t>C</t>
        </is>
      </c>
      <c r="I2167" t="inlineStr">
        <is>
          <t>Bajo</t>
        </is>
      </c>
      <c r="J2167" s="17" t="inlineStr">
        <is>
          <t>C-Bajo</t>
        </is>
      </c>
      <c r="K2167" t="inlineStr">
        <is>
          <t>LIQUIDAR — ocupan espacio y capital</t>
        </is>
      </c>
    </row>
    <row r="2168">
      <c r="A2168" t="inlineStr">
        <is>
          <t>7657</t>
        </is>
      </c>
      <c r="B2168" t="inlineStr">
        <is>
          <t>MANGUERA ICE MAKER C/ACCESORIO</t>
        </is>
      </c>
      <c r="C2168" t="inlineStr">
        <is>
          <t>FERRETERIA GENERAL</t>
        </is>
      </c>
      <c r="D2168" s="22" t="n">
        <v>21</v>
      </c>
      <c r="E2168" s="19" t="n">
        <v>88511.17999999999</v>
      </c>
      <c r="F2168" s="19" t="n">
        <v>31394.81</v>
      </c>
      <c r="G2168" s="20" t="n">
        <v>0.354699</v>
      </c>
      <c r="H2168" t="inlineStr">
        <is>
          <t>C</t>
        </is>
      </c>
      <c r="I2168" t="inlineStr">
        <is>
          <t>Medio</t>
        </is>
      </c>
      <c r="J2168" s="17" t="inlineStr">
        <is>
          <t>C-Medio</t>
        </is>
      </c>
      <c r="K2168" t="inlineStr">
        <is>
          <t>CANDIDATO A DESCONTINUAR</t>
        </is>
      </c>
    </row>
    <row r="2169">
      <c r="A2169" t="inlineStr">
        <is>
          <t>19821</t>
        </is>
      </c>
      <c r="B2169" t="inlineStr">
        <is>
          <t>DEWALT TALADRO INALAMBRICO DCD 7781S2AB-B3 2 BATERÍAS PERCUTOR</t>
        </is>
      </c>
      <c r="C2169" t="inlineStr">
        <is>
          <t>HERRAMIENTA ELECTRICA</t>
        </is>
      </c>
      <c r="D2169" s="22" t="n">
        <v>1</v>
      </c>
      <c r="E2169" s="19" t="n">
        <v>88495.58</v>
      </c>
      <c r="F2169" s="19" t="n">
        <v>-29804.42</v>
      </c>
      <c r="G2169" s="20" t="n">
        <v>-0.33679</v>
      </c>
      <c r="H2169" t="inlineStr">
        <is>
          <t>C</t>
        </is>
      </c>
      <c r="I2169" t="inlineStr">
        <is>
          <t>Bajo</t>
        </is>
      </c>
      <c r="J2169" s="17" t="inlineStr">
        <is>
          <t>C-Bajo</t>
        </is>
      </c>
      <c r="K2169" t="inlineStr">
        <is>
          <t>LIQUIDAR — ocupan espacio y capital</t>
        </is>
      </c>
    </row>
    <row r="2170">
      <c r="A2170" t="inlineStr">
        <is>
          <t>351100300992626</t>
        </is>
      </c>
      <c r="B2170" t="inlineStr">
        <is>
          <t>MUEBLE ULTRA LUJO PIEDRA SINT BLANCO MARMOL CON ESPEJO LED SUSPEDINDO 80CM X 50CM ZT-RW0380-M1</t>
        </is>
      </c>
      <c r="C2170" t="inlineStr">
        <is>
          <t>LOZA SANITARIA</t>
        </is>
      </c>
      <c r="D2170" s="22" t="n">
        <v>1</v>
      </c>
      <c r="E2170" s="19" t="n">
        <v>88495.58</v>
      </c>
      <c r="F2170" s="19" t="n">
        <v>22095.58</v>
      </c>
      <c r="G2170" s="20" t="n">
        <v>0.24968</v>
      </c>
      <c r="H2170" t="inlineStr">
        <is>
          <t>C</t>
        </is>
      </c>
      <c r="I2170" t="inlineStr">
        <is>
          <t>Bajo</t>
        </is>
      </c>
      <c r="J2170" s="17" t="inlineStr">
        <is>
          <t>C-Bajo</t>
        </is>
      </c>
      <c r="K2170" t="inlineStr">
        <is>
          <t>LIQUIDAR — ocupan espacio y capital</t>
        </is>
      </c>
    </row>
    <row r="2171">
      <c r="A2171" t="inlineStr">
        <is>
          <t>587444</t>
        </is>
      </c>
      <c r="B2171" t="inlineStr">
        <is>
          <t>LAVATORIO BRUDER + JUEGO DE ACCESORIOS ROMA</t>
        </is>
      </c>
      <c r="C2171" t="inlineStr">
        <is>
          <t>LOZA SANITARIA</t>
        </is>
      </c>
      <c r="D2171" s="22" t="n">
        <v>8</v>
      </c>
      <c r="E2171" s="19" t="n">
        <v>88495.58</v>
      </c>
      <c r="F2171" s="19" t="n">
        <v>24495.58</v>
      </c>
      <c r="G2171" s="20" t="n">
        <v>0.2768</v>
      </c>
      <c r="H2171" t="inlineStr">
        <is>
          <t>C</t>
        </is>
      </c>
      <c r="I2171" t="inlineStr">
        <is>
          <t>Bajo</t>
        </is>
      </c>
      <c r="J2171" s="17" t="inlineStr">
        <is>
          <t>C-Bajo</t>
        </is>
      </c>
      <c r="K2171" t="inlineStr">
        <is>
          <t>LIQUIDAR — ocupan espacio y capital</t>
        </is>
      </c>
    </row>
    <row r="2172">
      <c r="A2172" t="inlineStr">
        <is>
          <t>PINT-PA-0004</t>
        </is>
      </c>
      <c r="B2172" t="inlineStr">
        <is>
          <t>CORONA DURA CELESTE CIELO OFERTA CUBETA</t>
        </is>
      </c>
      <c r="C2172" t="inlineStr">
        <is>
          <t>PINTURA ACRILICA</t>
        </is>
      </c>
      <c r="D2172" s="22" t="n">
        <v>5</v>
      </c>
      <c r="E2172" s="19" t="n">
        <v>88495.58</v>
      </c>
      <c r="F2172" s="19" t="n">
        <v>35234.58</v>
      </c>
      <c r="G2172" s="20" t="n">
        <v>0.398151</v>
      </c>
      <c r="H2172" t="inlineStr">
        <is>
          <t>C</t>
        </is>
      </c>
      <c r="I2172" t="inlineStr">
        <is>
          <t>Medio</t>
        </is>
      </c>
      <c r="J2172" s="17" t="inlineStr">
        <is>
          <t>C-Medio</t>
        </is>
      </c>
      <c r="K2172" t="inlineStr">
        <is>
          <t>CANDIDATO A DESCONTINUAR</t>
        </is>
      </c>
    </row>
    <row r="2173">
      <c r="A2173" t="inlineStr">
        <is>
          <t>351100300992225</t>
        </is>
      </c>
      <c r="B2173" t="inlineStr">
        <is>
          <t>DESAGUE LAVATORIO FLEXIBLE CROMADO AQP-23369</t>
        </is>
      </c>
      <c r="C2173" t="inlineStr">
        <is>
          <t>IMPORTACION GRIFERIA</t>
        </is>
      </c>
      <c r="D2173" s="22" t="n">
        <v>35</v>
      </c>
      <c r="E2173" s="19" t="n">
        <v>88488.5</v>
      </c>
      <c r="F2173" s="19" t="n">
        <v>57931.38</v>
      </c>
      <c r="G2173" s="20" t="n">
        <v>0.654677</v>
      </c>
      <c r="H2173" t="inlineStr">
        <is>
          <t>C</t>
        </is>
      </c>
      <c r="I2173" t="inlineStr">
        <is>
          <t>Alto</t>
        </is>
      </c>
      <c r="J2173" s="17" t="inlineStr">
        <is>
          <t>C-Alto</t>
        </is>
      </c>
      <c r="K2173" t="inlineStr">
        <is>
          <t>PREMIUM — dejar quietos, son rentables aunque vendan poco</t>
        </is>
      </c>
    </row>
    <row r="2174">
      <c r="A2174" t="inlineStr">
        <is>
          <t>7746</t>
        </is>
      </c>
      <c r="B2174" t="inlineStr">
        <is>
          <t>CAJA CLAVO IMPACTO 3/4</t>
        </is>
      </c>
      <c r="C2174" t="inlineStr">
        <is>
          <t>FERRETERIA GENERAL</t>
        </is>
      </c>
      <c r="D2174" s="22" t="n">
        <v>41</v>
      </c>
      <c r="E2174" s="19" t="n">
        <v>88331.88</v>
      </c>
      <c r="F2174" s="19" t="n">
        <v>40361.88</v>
      </c>
      <c r="G2174" s="20" t="n">
        <v>0.456934</v>
      </c>
      <c r="H2174" t="inlineStr">
        <is>
          <t>C</t>
        </is>
      </c>
      <c r="I2174" t="inlineStr">
        <is>
          <t>Alto</t>
        </is>
      </c>
      <c r="J2174" s="17" t="inlineStr">
        <is>
          <t>C-Alto</t>
        </is>
      </c>
      <c r="K2174" t="inlineStr">
        <is>
          <t>PREMIUM — dejar quietos, son rentables aunque vendan poco</t>
        </is>
      </c>
    </row>
    <row r="2175">
      <c r="A2175" t="inlineStr">
        <is>
          <t>7927</t>
        </is>
      </c>
      <c r="B2175" t="inlineStr">
        <is>
          <t>ESPANDER #6 BOLSA 10U</t>
        </is>
      </c>
      <c r="C2175" t="inlineStr">
        <is>
          <t>TORNILLERIA</t>
        </is>
      </c>
      <c r="D2175" s="22" t="n">
        <v>445</v>
      </c>
      <c r="E2175" s="19" t="n">
        <v>88280.67</v>
      </c>
      <c r="F2175" s="19" t="n">
        <v>64790.67</v>
      </c>
      <c r="G2175" s="20" t="n">
        <v>0.733917</v>
      </c>
      <c r="H2175" t="inlineStr">
        <is>
          <t>C</t>
        </is>
      </c>
      <c r="I2175" t="inlineStr">
        <is>
          <t>Alto</t>
        </is>
      </c>
      <c r="J2175" s="17" t="inlineStr">
        <is>
          <t>C-Alto</t>
        </is>
      </c>
      <c r="K2175" t="inlineStr">
        <is>
          <t>PREMIUM — dejar quietos, son rentables aunque vendan poco</t>
        </is>
      </c>
    </row>
    <row r="2176">
      <c r="A2176" t="inlineStr">
        <is>
          <t>351100300992916</t>
        </is>
      </c>
      <c r="B2176" t="inlineStr">
        <is>
          <t>ESQUINERO PVC FLAT DELTA CIELOS Y PAREDES 2.90M 2112</t>
        </is>
      </c>
      <c r="C2176" t="inlineStr">
        <is>
          <t>PANEL ACANALADO INTERIOR</t>
        </is>
      </c>
      <c r="D2176" s="22" t="n">
        <v>30</v>
      </c>
      <c r="E2176" s="19" t="n">
        <v>87957.05</v>
      </c>
      <c r="F2176" s="19" t="n">
        <v>74457.05</v>
      </c>
      <c r="G2176" s="20" t="n">
        <v>0.846516</v>
      </c>
      <c r="H2176" t="inlineStr">
        <is>
          <t>C</t>
        </is>
      </c>
      <c r="I2176" t="inlineStr">
        <is>
          <t>Alto</t>
        </is>
      </c>
      <c r="J2176" s="17" t="inlineStr">
        <is>
          <t>C-Alto</t>
        </is>
      </c>
      <c r="K2176" t="inlineStr">
        <is>
          <t>PREMIUM — dejar quietos, son rentables aunque vendan poco</t>
        </is>
      </c>
    </row>
    <row r="2177">
      <c r="A2177" t="inlineStr">
        <is>
          <t>351100300992383</t>
        </is>
      </c>
      <c r="B2177" t="inlineStr">
        <is>
          <t>WADFOW CAJA ORGANIZADORA 6 PIEZAS 38CM X 18CM X 32CM WTB8346</t>
        </is>
      </c>
      <c r="C2177" t="inlineStr">
        <is>
          <t>FERRETERIA GENERAL</t>
        </is>
      </c>
      <c r="D2177" s="22" t="n">
        <v>8</v>
      </c>
      <c r="E2177" s="19" t="n">
        <v>87928.81</v>
      </c>
      <c r="F2177" s="19" t="n">
        <v>26366.27</v>
      </c>
      <c r="G2177" s="20" t="n">
        <v>0.299859</v>
      </c>
      <c r="H2177" t="inlineStr">
        <is>
          <t>C</t>
        </is>
      </c>
      <c r="I2177" t="inlineStr">
        <is>
          <t>Bajo</t>
        </is>
      </c>
      <c r="J2177" s="17" t="inlineStr">
        <is>
          <t>C-Bajo</t>
        </is>
      </c>
      <c r="K2177" t="inlineStr">
        <is>
          <t>LIQUIDAR — ocupan espacio y capital</t>
        </is>
      </c>
    </row>
    <row r="2178">
      <c r="A2178" t="inlineStr">
        <is>
          <t>7984</t>
        </is>
      </c>
      <c r="B2178" t="inlineStr">
        <is>
          <t>JUEGO ASIENTOS LLAVE EMPOTRAR PRICE PFISTER P.P</t>
        </is>
      </c>
      <c r="C2178" t="inlineStr">
        <is>
          <t>FERRETERIA GENERAL</t>
        </is>
      </c>
      <c r="D2178" s="22" t="n">
        <v>57</v>
      </c>
      <c r="E2178" s="19" t="n">
        <v>87809.59</v>
      </c>
      <c r="F2178" s="19" t="n">
        <v>36986.68</v>
      </c>
      <c r="G2178" s="20" t="n">
        <v>0.421215</v>
      </c>
      <c r="H2178" t="inlineStr">
        <is>
          <t>C</t>
        </is>
      </c>
      <c r="I2178" t="inlineStr">
        <is>
          <t>Medio</t>
        </is>
      </c>
      <c r="J2178" s="17" t="inlineStr">
        <is>
          <t>C-Medio</t>
        </is>
      </c>
      <c r="K2178" t="inlineStr">
        <is>
          <t>CANDIDATO A DESCONTINUAR</t>
        </is>
      </c>
    </row>
    <row r="2179">
      <c r="A2179" t="inlineStr">
        <is>
          <t>351100300991869</t>
        </is>
      </c>
      <c r="B2179" t="inlineStr">
        <is>
          <t>TOTAL PISTOLA SILICON PROFESIONAL THT21509</t>
        </is>
      </c>
      <c r="C2179" t="inlineStr">
        <is>
          <t>FERRETERIA GENERAL</t>
        </is>
      </c>
      <c r="D2179" s="22" t="n">
        <v>24</v>
      </c>
      <c r="E2179" s="19" t="n">
        <v>87793.24000000001</v>
      </c>
      <c r="F2179" s="19" t="n">
        <v>26631.37</v>
      </c>
      <c r="G2179" s="20" t="n">
        <v>0.303342</v>
      </c>
      <c r="H2179" t="inlineStr">
        <is>
          <t>C</t>
        </is>
      </c>
      <c r="I2179" t="inlineStr">
        <is>
          <t>Medio</t>
        </is>
      </c>
      <c r="J2179" s="17" t="inlineStr">
        <is>
          <t>C-Medio</t>
        </is>
      </c>
      <c r="K2179" t="inlineStr">
        <is>
          <t>CANDIDATO A DESCONTINUAR</t>
        </is>
      </c>
    </row>
    <row r="2180">
      <c r="A2180" t="inlineStr">
        <is>
          <t>4692910</t>
        </is>
      </c>
      <c r="B2180" t="inlineStr">
        <is>
          <t>ORINAL MATEO BLANCO 32X34X49 CM BCU211-W</t>
        </is>
      </c>
      <c r="C2180" t="inlineStr">
        <is>
          <t>IMPORTACION LOZA</t>
        </is>
      </c>
      <c r="D2180" s="22" t="n">
        <v>3</v>
      </c>
      <c r="E2180" s="19" t="n">
        <v>87607.96000000001</v>
      </c>
      <c r="F2180" s="19" t="n">
        <v>44495.16</v>
      </c>
      <c r="G2180" s="20" t="n">
        <v>0.507889</v>
      </c>
      <c r="H2180" t="inlineStr">
        <is>
          <t>C</t>
        </is>
      </c>
      <c r="I2180" t="inlineStr">
        <is>
          <t>Alto</t>
        </is>
      </c>
      <c r="J2180" s="17" t="inlineStr">
        <is>
          <t>C-Alto</t>
        </is>
      </c>
      <c r="K2180" t="inlineStr">
        <is>
          <t>PREMIUM — dejar quietos, son rentables aunque vendan poco</t>
        </is>
      </c>
    </row>
    <row r="2181">
      <c r="A2181" t="inlineStr">
        <is>
          <t>351100300990189</t>
        </is>
      </c>
      <c r="B2181" t="inlineStr">
        <is>
          <t>$$ SCOTCH BRITE POR METRO MORADA ESPONJA</t>
        </is>
      </c>
      <c r="C2181" t="inlineStr">
        <is>
          <t>FERRETERIA GENERAL</t>
        </is>
      </c>
      <c r="D2181" s="22" t="n">
        <v>50.1</v>
      </c>
      <c r="E2181" s="19" t="n">
        <v>87492.34</v>
      </c>
      <c r="F2181" s="19" t="n">
        <v>29889.43</v>
      </c>
      <c r="G2181" s="20" t="n">
        <v>0.341623</v>
      </c>
      <c r="H2181" t="inlineStr">
        <is>
          <t>C</t>
        </is>
      </c>
      <c r="I2181" t="inlineStr">
        <is>
          <t>Medio</t>
        </is>
      </c>
      <c r="J2181" s="17" t="inlineStr">
        <is>
          <t>C-Medio</t>
        </is>
      </c>
      <c r="K2181" t="inlineStr">
        <is>
          <t>CANDIDATO A DESCONTINUAR</t>
        </is>
      </c>
    </row>
    <row r="2182">
      <c r="A2182" t="inlineStr">
        <is>
          <t>420420885</t>
        </is>
      </c>
      <c r="B2182" t="inlineStr">
        <is>
          <t>PROTECTO MEGA FILLER MASILLA POLIESTER 1/4 GL (0.946L) MERULA</t>
        </is>
      </c>
      <c r="C2182" t="inlineStr">
        <is>
          <t>SIN CATEGORIA</t>
        </is>
      </c>
      <c r="D2182" s="22" t="n">
        <v>15</v>
      </c>
      <c r="E2182" s="19" t="n">
        <v>87319.02</v>
      </c>
      <c r="F2182" s="19" t="n">
        <v>35994.32</v>
      </c>
      <c r="G2182" s="20" t="n">
        <v>0.412216</v>
      </c>
      <c r="H2182" t="inlineStr">
        <is>
          <t>C</t>
        </is>
      </c>
      <c r="I2182" t="inlineStr">
        <is>
          <t>Medio</t>
        </is>
      </c>
      <c r="J2182" s="17" t="inlineStr">
        <is>
          <t>C-Medio</t>
        </is>
      </c>
      <c r="K2182" t="inlineStr">
        <is>
          <t>CANDIDATO A DESCONTINUAR</t>
        </is>
      </c>
    </row>
    <row r="2183">
      <c r="A2183" t="inlineStr">
        <is>
          <t>7903</t>
        </is>
      </c>
      <c r="B2183" t="inlineStr">
        <is>
          <t>PLASTER PLUS 1/4 CONCENTRADO</t>
        </is>
      </c>
      <c r="C2183" t="inlineStr">
        <is>
          <t>FERRETERIA GENERAL</t>
        </is>
      </c>
      <c r="D2183" s="22" t="n">
        <v>43</v>
      </c>
      <c r="E2183" s="19" t="n">
        <v>87298.21000000001</v>
      </c>
      <c r="F2183" s="19" t="n">
        <v>29565.98</v>
      </c>
      <c r="G2183" s="20" t="n">
        <v>0.338678</v>
      </c>
      <c r="H2183" t="inlineStr">
        <is>
          <t>C</t>
        </is>
      </c>
      <c r="I2183" t="inlineStr">
        <is>
          <t>Medio</t>
        </is>
      </c>
      <c r="J2183" s="17" t="inlineStr">
        <is>
          <t>C-Medio</t>
        </is>
      </c>
      <c r="K2183" t="inlineStr">
        <is>
          <t>CANDIDATO A DESCONTINUAR</t>
        </is>
      </c>
    </row>
    <row r="2184">
      <c r="A2184" t="inlineStr">
        <is>
          <t>60100032</t>
        </is>
      </c>
      <c r="B2184" t="inlineStr">
        <is>
          <t>$$ LAMPARA LED MOON 12W LUZ CALIDA INTERIOR Y EXTERIOR TECHADO P29967-19</t>
        </is>
      </c>
      <c r="C2184" t="inlineStr">
        <is>
          <t>BOMBILLOS Y LAMPARAS</t>
        </is>
      </c>
      <c r="D2184" s="22" t="n">
        <v>12</v>
      </c>
      <c r="E2184" s="19" t="n">
        <v>87172.57000000001</v>
      </c>
      <c r="F2184" s="19" t="n">
        <v>25504.57</v>
      </c>
      <c r="G2184" s="20" t="n">
        <v>0.292576</v>
      </c>
      <c r="H2184" t="inlineStr">
        <is>
          <t>C</t>
        </is>
      </c>
      <c r="I2184" t="inlineStr">
        <is>
          <t>Bajo</t>
        </is>
      </c>
      <c r="J2184" s="17" t="inlineStr">
        <is>
          <t>C-Bajo</t>
        </is>
      </c>
      <c r="K2184" t="inlineStr">
        <is>
          <t>LIQUIDAR — ocupan espacio y capital</t>
        </is>
      </c>
    </row>
    <row r="2185">
      <c r="A2185" t="inlineStr">
        <is>
          <t>351100300991959</t>
        </is>
      </c>
      <c r="B2185" t="inlineStr">
        <is>
          <t>QUALITA FREGADERO SUBMONTAR 76X45 WSU3018</t>
        </is>
      </c>
      <c r="C2185" t="inlineStr">
        <is>
          <t>SIN CATEGORIA</t>
        </is>
      </c>
      <c r="D2185" s="22" t="n">
        <v>2</v>
      </c>
      <c r="E2185" s="19" t="n">
        <v>86638.94</v>
      </c>
      <c r="F2185" s="19" t="n">
        <v>29677.96</v>
      </c>
      <c r="G2185" s="20" t="n">
        <v>0.342548</v>
      </c>
      <c r="H2185" t="inlineStr">
        <is>
          <t>C</t>
        </is>
      </c>
      <c r="I2185" t="inlineStr">
        <is>
          <t>Medio</t>
        </is>
      </c>
      <c r="J2185" s="17" t="inlineStr">
        <is>
          <t>C-Medio</t>
        </is>
      </c>
      <c r="K2185" t="inlineStr">
        <is>
          <t>CANDIDATO A DESCONTINUAR</t>
        </is>
      </c>
    </row>
    <row r="2186">
      <c r="A2186" t="inlineStr">
        <is>
          <t>72125</t>
        </is>
      </c>
      <c r="B2186" t="inlineStr">
        <is>
          <t xml:space="preserve">PRETUL JUEGO BROCA SIERRA KIT 8 P </t>
        </is>
      </c>
      <c r="C2186" t="inlineStr">
        <is>
          <t>FERRETERIA GENERAL</t>
        </is>
      </c>
      <c r="D2186" s="22" t="n">
        <v>25</v>
      </c>
      <c r="E2186" s="19" t="n">
        <v>86442.61</v>
      </c>
      <c r="F2186" s="19" t="n">
        <v>34027.76</v>
      </c>
      <c r="G2186" s="20" t="n">
        <v>0.3936460000000001</v>
      </c>
      <c r="H2186" t="inlineStr">
        <is>
          <t>C</t>
        </is>
      </c>
      <c r="I2186" t="inlineStr">
        <is>
          <t>Medio</t>
        </is>
      </c>
      <c r="J2186" s="17" t="inlineStr">
        <is>
          <t>C-Medio</t>
        </is>
      </c>
      <c r="K2186" t="inlineStr">
        <is>
          <t>CANDIDATO A DESCONTINUAR</t>
        </is>
      </c>
    </row>
    <row r="2187">
      <c r="A2187" t="inlineStr">
        <is>
          <t>71252</t>
        </is>
      </c>
      <c r="B2187" t="inlineStr">
        <is>
          <t>$$ CEDAZO 3/4 X 3/4</t>
        </is>
      </c>
      <c r="C2187" t="inlineStr">
        <is>
          <t>FERRETERIA GENERAL</t>
        </is>
      </c>
      <c r="D2187" s="22" t="n">
        <v>86</v>
      </c>
      <c r="E2187" s="19" t="n">
        <v>86404.61</v>
      </c>
      <c r="F2187" s="19" t="n">
        <v>45072.87</v>
      </c>
      <c r="G2187" s="20" t="n">
        <v>0.521649</v>
      </c>
      <c r="H2187" t="inlineStr">
        <is>
          <t>C</t>
        </is>
      </c>
      <c r="I2187" t="inlineStr">
        <is>
          <t>Alto</t>
        </is>
      </c>
      <c r="J2187" s="17" t="inlineStr">
        <is>
          <t>C-Alto</t>
        </is>
      </c>
      <c r="K2187" t="inlineStr">
        <is>
          <t>PREMIUM — dejar quietos, son rentables aunque vendan poco</t>
        </is>
      </c>
    </row>
    <row r="2188">
      <c r="A2188" t="inlineStr">
        <is>
          <t>124121</t>
        </is>
      </c>
      <c r="B2188" t="inlineStr">
        <is>
          <t>COLA BLANCA GRIP BOND 2 LANCO 1/4</t>
        </is>
      </c>
      <c r="C2188" t="inlineStr">
        <is>
          <t>PINTURAS Y SELLADORES</t>
        </is>
      </c>
      <c r="D2188" s="22" t="n">
        <v>20</v>
      </c>
      <c r="E2188" s="19" t="n">
        <v>86399.92</v>
      </c>
      <c r="F2188" s="19" t="n">
        <v>24281.92</v>
      </c>
      <c r="G2188" s="20" t="n">
        <v>0.281041</v>
      </c>
      <c r="H2188" t="inlineStr">
        <is>
          <t>C</t>
        </is>
      </c>
      <c r="I2188" t="inlineStr">
        <is>
          <t>Bajo</t>
        </is>
      </c>
      <c r="J2188" s="17" t="inlineStr">
        <is>
          <t>C-Bajo</t>
        </is>
      </c>
      <c r="K2188" t="inlineStr">
        <is>
          <t>LIQUIDAR — ocupan espacio y capital</t>
        </is>
      </c>
    </row>
    <row r="2189">
      <c r="A2189" t="inlineStr">
        <is>
          <t>351100300990024</t>
        </is>
      </c>
      <c r="B2189" t="inlineStr">
        <is>
          <t xml:space="preserve">METRO TUBO AGUA CALIENTE 1/2 </t>
        </is>
      </c>
      <c r="C2189" t="inlineStr">
        <is>
          <t>TUBERIA PVC, CANOAS Y ACCESORIOS</t>
        </is>
      </c>
      <c r="D2189" s="22" t="n">
        <v>29</v>
      </c>
      <c r="E2189" s="19" t="n">
        <v>86190</v>
      </c>
      <c r="F2189" s="19" t="n">
        <v>28190</v>
      </c>
      <c r="G2189" s="20" t="n">
        <v>0.327068</v>
      </c>
      <c r="H2189" t="inlineStr">
        <is>
          <t>C</t>
        </is>
      </c>
      <c r="I2189" t="inlineStr">
        <is>
          <t>Medio</t>
        </is>
      </c>
      <c r="J2189" s="17" t="inlineStr">
        <is>
          <t>C-Medio</t>
        </is>
      </c>
      <c r="K2189" t="inlineStr">
        <is>
          <t>CANDIDATO A DESCONTINUAR</t>
        </is>
      </c>
    </row>
    <row r="2190">
      <c r="A2190" t="inlineStr">
        <is>
          <t>38992910</t>
        </is>
      </c>
      <c r="B2190" t="inlineStr">
        <is>
          <t>LLAVE LAVATORIO LIVERPOOL ALTA NEGRO MATE TIPO BOWL AB2S001-AT-MB</t>
        </is>
      </c>
      <c r="C2190" t="inlineStr">
        <is>
          <t>IMPORTACION GRIFERIA</t>
        </is>
      </c>
      <c r="D2190" s="22" t="n">
        <v>5</v>
      </c>
      <c r="E2190" s="19" t="n">
        <v>85979.2</v>
      </c>
      <c r="F2190" s="19" t="n">
        <v>58639.79</v>
      </c>
      <c r="G2190" s="20" t="n">
        <v>0.6820229999999999</v>
      </c>
      <c r="H2190" t="inlineStr">
        <is>
          <t>C</t>
        </is>
      </c>
      <c r="I2190" t="inlineStr">
        <is>
          <t>Alto</t>
        </is>
      </c>
      <c r="J2190" s="17" t="inlineStr">
        <is>
          <t>C-Alto</t>
        </is>
      </c>
      <c r="K2190" t="inlineStr">
        <is>
          <t>PREMIUM — dejar quietos, son rentables aunque vendan poco</t>
        </is>
      </c>
    </row>
    <row r="2191">
      <c r="A2191" t="inlineStr">
        <is>
          <t>7918</t>
        </is>
      </c>
      <c r="B2191" t="inlineStr">
        <is>
          <t>CUERDA ALBAñIL BLANCA</t>
        </is>
      </c>
      <c r="C2191" t="inlineStr">
        <is>
          <t>FERRETERIA GENERAL</t>
        </is>
      </c>
      <c r="D2191" s="22" t="n">
        <v>104</v>
      </c>
      <c r="E2191" s="19" t="n">
        <v>85977.95</v>
      </c>
      <c r="F2191" s="19" t="n">
        <v>41370.44</v>
      </c>
      <c r="G2191" s="20" t="n">
        <v>0.481175</v>
      </c>
      <c r="H2191" t="inlineStr">
        <is>
          <t>C</t>
        </is>
      </c>
      <c r="I2191" t="inlineStr">
        <is>
          <t>Alto</t>
        </is>
      </c>
      <c r="J2191" s="17" t="inlineStr">
        <is>
          <t>C-Alto</t>
        </is>
      </c>
      <c r="K2191" t="inlineStr">
        <is>
          <t>PREMIUM — dejar quietos, son rentables aunque vendan poco</t>
        </is>
      </c>
    </row>
    <row r="2192">
      <c r="A2192" t="inlineStr">
        <is>
          <t>351100300990857</t>
        </is>
      </c>
      <c r="B2192" t="inlineStr">
        <is>
          <t>NEO TRONZADORA 14 CS1014</t>
        </is>
      </c>
      <c r="C2192" t="inlineStr">
        <is>
          <t>SIN CATEGORIA</t>
        </is>
      </c>
      <c r="D2192" s="22" t="n">
        <v>1</v>
      </c>
      <c r="E2192" s="19" t="n">
        <v>85956</v>
      </c>
      <c r="F2192" s="19" t="n">
        <v>16356</v>
      </c>
      <c r="G2192" s="20" t="n">
        <v>0.190283</v>
      </c>
      <c r="H2192" t="inlineStr">
        <is>
          <t>C</t>
        </is>
      </c>
      <c r="I2192" t="inlineStr">
        <is>
          <t>Bajo</t>
        </is>
      </c>
      <c r="J2192" s="17" t="inlineStr">
        <is>
          <t>C-Bajo</t>
        </is>
      </c>
      <c r="K2192" t="inlineStr">
        <is>
          <t>LIQUIDAR — ocupan espacio y capital</t>
        </is>
      </c>
    </row>
    <row r="2193">
      <c r="A2193" t="inlineStr">
        <is>
          <t>10100004</t>
        </is>
      </c>
      <c r="B2193" t="inlineStr">
        <is>
          <t>ANGULAR 1 1/4 X 3/16</t>
        </is>
      </c>
      <c r="C2193" t="inlineStr">
        <is>
          <t>ANGULAR HIERRO</t>
        </is>
      </c>
      <c r="D2193" s="22" t="n">
        <v>11</v>
      </c>
      <c r="E2193" s="19" t="n">
        <v>85876.61</v>
      </c>
      <c r="F2193" s="19" t="n">
        <v>23981.12</v>
      </c>
      <c r="G2193" s="20" t="n">
        <v>0.279251</v>
      </c>
      <c r="H2193" t="inlineStr">
        <is>
          <t>C</t>
        </is>
      </c>
      <c r="I2193" t="inlineStr">
        <is>
          <t>Bajo</t>
        </is>
      </c>
      <c r="J2193" s="17" t="inlineStr">
        <is>
          <t>C-Bajo</t>
        </is>
      </c>
      <c r="K2193" t="inlineStr">
        <is>
          <t>LIQUIDAR — ocupan espacio y capital</t>
        </is>
      </c>
    </row>
    <row r="2194">
      <c r="A2194" t="inlineStr">
        <is>
          <t>351100300992366</t>
        </is>
      </c>
      <c r="B2194" t="inlineStr">
        <is>
          <t>ORGANIZADOR NEGRO PARA ROPA MH10468</t>
        </is>
      </c>
      <c r="C2194" t="inlineStr">
        <is>
          <t>IMPORTACION FERRETERIA GENERAL</t>
        </is>
      </c>
      <c r="D2194" s="22" t="n">
        <v>7</v>
      </c>
      <c r="E2194" s="19" t="n">
        <v>85858.41</v>
      </c>
      <c r="F2194" s="19" t="n">
        <v>44604.42</v>
      </c>
      <c r="G2194" s="20" t="n">
        <v>0.5195109999999999</v>
      </c>
      <c r="H2194" t="inlineStr">
        <is>
          <t>C</t>
        </is>
      </c>
      <c r="I2194" t="inlineStr">
        <is>
          <t>Alto</t>
        </is>
      </c>
      <c r="J2194" s="17" t="inlineStr">
        <is>
          <t>C-Alto</t>
        </is>
      </c>
      <c r="K2194" t="inlineStr">
        <is>
          <t>PREMIUM — dejar quietos, son rentables aunque vendan poco</t>
        </is>
      </c>
    </row>
    <row r="2195">
      <c r="A2195" t="inlineStr">
        <is>
          <t>14100020</t>
        </is>
      </c>
      <c r="B2195" t="inlineStr">
        <is>
          <t>PUERTA CEDRO OVALO 80 X 210 CM</t>
        </is>
      </c>
      <c r="C2195" t="inlineStr">
        <is>
          <t>SIN CATEGORIA</t>
        </is>
      </c>
      <c r="D2195" s="22" t="n">
        <v>1</v>
      </c>
      <c r="E2195" s="19" t="n">
        <v>85752.21000000001</v>
      </c>
      <c r="F2195" s="19" t="n">
        <v>13628.32</v>
      </c>
      <c r="G2195" s="20" t="n">
        <v>0.158927</v>
      </c>
      <c r="H2195" t="inlineStr">
        <is>
          <t>C</t>
        </is>
      </c>
      <c r="I2195" t="inlineStr">
        <is>
          <t>Bajo</t>
        </is>
      </c>
      <c r="J2195" s="17" t="inlineStr">
        <is>
          <t>C-Bajo</t>
        </is>
      </c>
      <c r="K2195" t="inlineStr">
        <is>
          <t>LIQUIDAR — ocupan espacio y capital</t>
        </is>
      </c>
    </row>
    <row r="2196">
      <c r="A2196" t="inlineStr">
        <is>
          <t>8157</t>
        </is>
      </c>
      <c r="B2196" t="inlineStr">
        <is>
          <t>PASAMANOS 20</t>
        </is>
      </c>
      <c r="C2196" t="inlineStr">
        <is>
          <t>FERRETERIA GENERAL</t>
        </is>
      </c>
      <c r="D2196" s="22" t="n">
        <v>8</v>
      </c>
      <c r="E2196" s="19" t="n">
        <v>85752</v>
      </c>
      <c r="F2196" s="19" t="n">
        <v>42552</v>
      </c>
      <c r="G2196" s="20" t="n">
        <v>0.496222</v>
      </c>
      <c r="H2196" t="inlineStr">
        <is>
          <t>C</t>
        </is>
      </c>
      <c r="I2196" t="inlineStr">
        <is>
          <t>Alto</t>
        </is>
      </c>
      <c r="J2196" s="17" t="inlineStr">
        <is>
          <t>C-Alto</t>
        </is>
      </c>
      <c r="K2196" t="inlineStr">
        <is>
          <t>PREMIUM — dejar quietos, son rentables aunque vendan poco</t>
        </is>
      </c>
    </row>
    <row r="2197">
      <c r="A2197" t="inlineStr">
        <is>
          <t>351100300992442</t>
        </is>
      </c>
      <c r="B2197" t="inlineStr">
        <is>
          <t>LLAVE LAVATORIO ALTA TIPO BOWL NEGRA AQP-23309</t>
        </is>
      </c>
      <c r="C2197" t="inlineStr">
        <is>
          <t>IMPORTACION GRIFERIA</t>
        </is>
      </c>
      <c r="D2197" s="22" t="n">
        <v>6</v>
      </c>
      <c r="E2197" s="19" t="n">
        <v>85712.39</v>
      </c>
      <c r="F2197" s="19" t="n">
        <v>58813.79</v>
      </c>
      <c r="G2197" s="20" t="n">
        <v>0.686176</v>
      </c>
      <c r="H2197" t="inlineStr">
        <is>
          <t>C</t>
        </is>
      </c>
      <c r="I2197" t="inlineStr">
        <is>
          <t>Alto</t>
        </is>
      </c>
      <c r="J2197" s="17" t="inlineStr">
        <is>
          <t>C-Alto</t>
        </is>
      </c>
      <c r="K2197" t="inlineStr">
        <is>
          <t>PREMIUM — dejar quietos, son rentables aunque vendan poco</t>
        </is>
      </c>
    </row>
    <row r="2198">
      <c r="A2198" t="inlineStr">
        <is>
          <t>7528</t>
        </is>
      </c>
      <c r="B2198" t="inlineStr">
        <is>
          <t>CORTINERO DOBLE MASACA PLASTICO</t>
        </is>
      </c>
      <c r="C2198" t="inlineStr">
        <is>
          <t>FERRETERIA GENERAL</t>
        </is>
      </c>
      <c r="D2198" s="22" t="n">
        <v>216</v>
      </c>
      <c r="E2198" s="19" t="n">
        <v>85558.95</v>
      </c>
      <c r="F2198" s="19" t="n">
        <v>56077.95</v>
      </c>
      <c r="G2198" s="20" t="n">
        <v>0.655431</v>
      </c>
      <c r="H2198" t="inlineStr">
        <is>
          <t>C</t>
        </is>
      </c>
      <c r="I2198" t="inlineStr">
        <is>
          <t>Alto</t>
        </is>
      </c>
      <c r="J2198" s="17" t="inlineStr">
        <is>
          <t>C-Alto</t>
        </is>
      </c>
      <c r="K2198" t="inlineStr">
        <is>
          <t>PREMIUM — dejar quietos, son rentables aunque vendan poco</t>
        </is>
      </c>
    </row>
    <row r="2199">
      <c r="A2199" t="inlineStr">
        <is>
          <t>7476</t>
        </is>
      </c>
      <c r="B2199" t="inlineStr">
        <is>
          <t xml:space="preserve">MANGUERA ABASTO 1/2X3/8 </t>
        </is>
      </c>
      <c r="C2199" t="inlineStr">
        <is>
          <t>FERRETERIA GENERAL</t>
        </is>
      </c>
      <c r="D2199" s="22" t="n">
        <v>50</v>
      </c>
      <c r="E2199" s="19" t="n">
        <v>85513.17</v>
      </c>
      <c r="F2199" s="19" t="n">
        <v>30106.35</v>
      </c>
      <c r="G2199" s="20" t="n">
        <v>0.352067</v>
      </c>
      <c r="H2199" t="inlineStr">
        <is>
          <t>C</t>
        </is>
      </c>
      <c r="I2199" t="inlineStr">
        <is>
          <t>Medio</t>
        </is>
      </c>
      <c r="J2199" s="17" t="inlineStr">
        <is>
          <t>C-Medio</t>
        </is>
      </c>
      <c r="K2199" t="inlineStr">
        <is>
          <t>CANDIDATO A DESCONTINUAR</t>
        </is>
      </c>
    </row>
    <row r="2200">
      <c r="A2200" t="inlineStr">
        <is>
          <t>323490384</t>
        </is>
      </c>
      <c r="B2200" t="inlineStr">
        <is>
          <t>TOTAL JUEGO PUNTAS Y CUBOS IMPACTO 45PCS TACSDL24502</t>
        </is>
      </c>
      <c r="C2200" t="inlineStr">
        <is>
          <t>FERRETERIA GENERAL</t>
        </is>
      </c>
      <c r="D2200" s="22" t="n">
        <v>7</v>
      </c>
      <c r="E2200" s="19" t="n">
        <v>85428.69</v>
      </c>
      <c r="F2200" s="19" t="n">
        <v>23523.84</v>
      </c>
      <c r="G2200" s="20" t="n">
        <v>0.275362</v>
      </c>
      <c r="H2200" t="inlineStr">
        <is>
          <t>C</t>
        </is>
      </c>
      <c r="I2200" t="inlineStr">
        <is>
          <t>Bajo</t>
        </is>
      </c>
      <c r="J2200" s="17" t="inlineStr">
        <is>
          <t>C-Bajo</t>
        </is>
      </c>
      <c r="K2200" t="inlineStr">
        <is>
          <t>LIQUIDAR — ocupan espacio y capital</t>
        </is>
      </c>
    </row>
    <row r="2201">
      <c r="A2201" t="inlineStr">
        <is>
          <t>71470</t>
        </is>
      </c>
      <c r="B2201" t="inlineStr">
        <is>
          <t>HERMEX CERROJO LLAVE / SEGURO BRONCE CERO-21</t>
        </is>
      </c>
      <c r="C2201" t="inlineStr">
        <is>
          <t>FERRETERIA GENERAL</t>
        </is>
      </c>
      <c r="D2201" s="22" t="n">
        <v>14</v>
      </c>
      <c r="E2201" s="19" t="n">
        <v>85335.21000000001</v>
      </c>
      <c r="F2201" s="19" t="n">
        <v>26068.8</v>
      </c>
      <c r="G2201" s="20" t="n">
        <v>0.305487</v>
      </c>
      <c r="H2201" t="inlineStr">
        <is>
          <t>C</t>
        </is>
      </c>
      <c r="I2201" t="inlineStr">
        <is>
          <t>Medio</t>
        </is>
      </c>
      <c r="J2201" s="17" t="inlineStr">
        <is>
          <t>C-Medio</t>
        </is>
      </c>
      <c r="K2201" t="inlineStr">
        <is>
          <t>CANDIDATO A DESCONTINUAR</t>
        </is>
      </c>
    </row>
    <row r="2202">
      <c r="A2202" t="inlineStr">
        <is>
          <t>72452</t>
        </is>
      </c>
      <c r="B2202" t="inlineStr">
        <is>
          <t>MECHA COLOR 1/2K</t>
        </is>
      </c>
      <c r="C2202" t="inlineStr">
        <is>
          <t>FERRETERIA GENERAL</t>
        </is>
      </c>
      <c r="D2202" s="22" t="n">
        <v>44</v>
      </c>
      <c r="E2202" s="19" t="n">
        <v>85282.00999999999</v>
      </c>
      <c r="F2202" s="19" t="n">
        <v>36882.01</v>
      </c>
      <c r="G2202" s="20" t="n">
        <v>0.432471</v>
      </c>
      <c r="H2202" t="inlineStr">
        <is>
          <t>C</t>
        </is>
      </c>
      <c r="I2202" t="inlineStr">
        <is>
          <t>Medio</t>
        </is>
      </c>
      <c r="J2202" s="17" t="inlineStr">
        <is>
          <t>C-Medio</t>
        </is>
      </c>
      <c r="K2202" t="inlineStr">
        <is>
          <t>CANDIDATO A DESCONTINUAR</t>
        </is>
      </c>
    </row>
    <row r="2203">
      <c r="A2203" t="inlineStr">
        <is>
          <t>400992910</t>
        </is>
      </c>
      <c r="B2203" t="inlineStr">
        <is>
          <t>KIT LLAVE EMPOTRAR + REGADERA LUJOSA CROACIA NEGRA MATE BT003F-MB</t>
        </is>
      </c>
      <c r="C2203" t="inlineStr">
        <is>
          <t>IMPORTACION GRIFERIA</t>
        </is>
      </c>
      <c r="D2203" s="22" t="n">
        <v>2</v>
      </c>
      <c r="E2203" s="19" t="n">
        <v>84955.75</v>
      </c>
      <c r="F2203" s="19" t="n">
        <v>64323.91</v>
      </c>
      <c r="G2203" s="20" t="n">
        <v>0.7571460000000001</v>
      </c>
      <c r="H2203" t="inlineStr">
        <is>
          <t>C</t>
        </is>
      </c>
      <c r="I2203" t="inlineStr">
        <is>
          <t>Alto</t>
        </is>
      </c>
      <c r="J2203" s="17" t="inlineStr">
        <is>
          <t>C-Alto</t>
        </is>
      </c>
      <c r="K2203" t="inlineStr">
        <is>
          <t>PREMIUM — dejar quietos, son rentables aunque vendan poco</t>
        </is>
      </c>
    </row>
    <row r="2204">
      <c r="A2204" t="inlineStr">
        <is>
          <t>545546447</t>
        </is>
      </c>
      <c r="B2204" t="inlineStr">
        <is>
          <t>ASIENTO INODORO REDONDO BLANCO CAIDA LENTA HTK-ADB-04</t>
        </is>
      </c>
      <c r="C2204" t="inlineStr">
        <is>
          <t>IMPORTACION LOZA</t>
        </is>
      </c>
      <c r="D2204" s="22" t="n">
        <v>8</v>
      </c>
      <c r="E2204" s="19" t="n">
        <v>84955.75</v>
      </c>
      <c r="F2204" s="19" t="n">
        <v>73261.46000000001</v>
      </c>
      <c r="G2204" s="20" t="n">
        <v>0.8623480000000001</v>
      </c>
      <c r="H2204" t="inlineStr">
        <is>
          <t>C</t>
        </is>
      </c>
      <c r="I2204" t="inlineStr">
        <is>
          <t>Alto</t>
        </is>
      </c>
      <c r="J2204" s="17" t="inlineStr">
        <is>
          <t>C-Alto</t>
        </is>
      </c>
      <c r="K2204" t="inlineStr">
        <is>
          <t>PREMIUM — dejar quietos, son rentables aunque vendan poco</t>
        </is>
      </c>
    </row>
    <row r="2205">
      <c r="A2205" t="inlineStr">
        <is>
          <t>351100300991648</t>
        </is>
      </c>
      <c r="B2205" t="inlineStr">
        <is>
          <t>AGUILA APAGADOR DOBLE  NEGRO 1004B-BK TRI WAY</t>
        </is>
      </c>
      <c r="C2205" t="inlineStr">
        <is>
          <t>ACCESORIOS ELECTRICOS Y CABLES</t>
        </is>
      </c>
      <c r="D2205" s="22" t="n">
        <v>25</v>
      </c>
      <c r="E2205" s="19" t="n">
        <v>84753.89999999999</v>
      </c>
      <c r="F2205" s="19" t="n">
        <v>24644.55</v>
      </c>
      <c r="G2205" s="20" t="n">
        <v>0.290778</v>
      </c>
      <c r="H2205" t="inlineStr">
        <is>
          <t>C</t>
        </is>
      </c>
      <c r="I2205" t="inlineStr">
        <is>
          <t>Bajo</t>
        </is>
      </c>
      <c r="J2205" s="17" t="inlineStr">
        <is>
          <t>C-Bajo</t>
        </is>
      </c>
      <c r="K2205" t="inlineStr">
        <is>
          <t>LIQUIDAR — ocupan espacio y capital</t>
        </is>
      </c>
    </row>
    <row r="2206">
      <c r="A2206" t="inlineStr">
        <is>
          <t>10120012</t>
        </is>
      </c>
      <c r="B2206" t="inlineStr">
        <is>
          <t>PLATINA 2 X 3/16</t>
        </is>
      </c>
      <c r="C2206" t="inlineStr">
        <is>
          <t>PLATINA HIERRO</t>
        </is>
      </c>
      <c r="D2206" s="22" t="n">
        <v>12</v>
      </c>
      <c r="E2206" s="19" t="n">
        <v>84712.88</v>
      </c>
      <c r="F2206" s="19" t="n">
        <v>24317.53</v>
      </c>
      <c r="G2206" s="20" t="n">
        <v>0.287058</v>
      </c>
      <c r="H2206" t="inlineStr">
        <is>
          <t>C</t>
        </is>
      </c>
      <c r="I2206" t="inlineStr">
        <is>
          <t>Bajo</t>
        </is>
      </c>
      <c r="J2206" s="17" t="inlineStr">
        <is>
          <t>C-Bajo</t>
        </is>
      </c>
      <c r="K2206" t="inlineStr">
        <is>
          <t>LIQUIDAR — ocupan espacio y capital</t>
        </is>
      </c>
    </row>
    <row r="2207">
      <c r="A2207" t="inlineStr">
        <is>
          <t>351100300990497</t>
        </is>
      </c>
      <c r="B2207" t="inlineStr">
        <is>
          <t>PEGATANKE TRANSPARENTE</t>
        </is>
      </c>
      <c r="C2207" t="inlineStr">
        <is>
          <t>FERRETERIA GENERAL</t>
        </is>
      </c>
      <c r="D2207" s="22" t="n">
        <v>11</v>
      </c>
      <c r="E2207" s="19" t="n">
        <v>84683.06</v>
      </c>
      <c r="F2207" s="19" t="n">
        <v>24195.16</v>
      </c>
      <c r="G2207" s="20" t="n">
        <v>0.285714</v>
      </c>
      <c r="H2207" t="inlineStr">
        <is>
          <t>C</t>
        </is>
      </c>
      <c r="I2207" t="inlineStr">
        <is>
          <t>Bajo</t>
        </is>
      </c>
      <c r="J2207" s="17" t="inlineStr">
        <is>
          <t>C-Bajo</t>
        </is>
      </c>
      <c r="K2207" t="inlineStr">
        <is>
          <t>LIQUIDAR — ocupan espacio y capital</t>
        </is>
      </c>
    </row>
    <row r="2208">
      <c r="A2208" t="inlineStr">
        <is>
          <t>73736</t>
        </is>
      </c>
      <c r="B2208" t="inlineStr">
        <is>
          <t>PRETUL JUEGO BROCA SIERRA KIT-4P 26038</t>
        </is>
      </c>
      <c r="C2208" t="inlineStr">
        <is>
          <t>FERRETERIA GENERAL</t>
        </is>
      </c>
      <c r="D2208" s="22" t="n">
        <v>25</v>
      </c>
      <c r="E2208" s="19" t="n">
        <v>84524.95</v>
      </c>
      <c r="F2208" s="19" t="n">
        <v>26151.32</v>
      </c>
      <c r="G2208" s="20" t="n">
        <v>0.309392</v>
      </c>
      <c r="H2208" t="inlineStr">
        <is>
          <t>C</t>
        </is>
      </c>
      <c r="I2208" t="inlineStr">
        <is>
          <t>Medio</t>
        </is>
      </c>
      <c r="J2208" s="17" t="inlineStr">
        <is>
          <t>C-Medio</t>
        </is>
      </c>
      <c r="K2208" t="inlineStr">
        <is>
          <t>CANDIDATO A DESCONTINUAR</t>
        </is>
      </c>
    </row>
    <row r="2209">
      <c r="A2209" t="inlineStr">
        <is>
          <t>1123344</t>
        </is>
      </c>
      <c r="B2209" t="inlineStr">
        <is>
          <t>$$ LAVATORIO MAYIST AUREO</t>
        </is>
      </c>
      <c r="C2209" t="inlineStr">
        <is>
          <t>LOZA</t>
        </is>
      </c>
      <c r="D2209" s="22" t="n">
        <v>2</v>
      </c>
      <c r="E2209" s="19" t="n">
        <v>84469.03</v>
      </c>
      <c r="F2209" s="19" t="n">
        <v>13089.03</v>
      </c>
      <c r="G2209" s="20" t="n">
        <v>0.154957</v>
      </c>
      <c r="H2209" t="inlineStr">
        <is>
          <t>C</t>
        </is>
      </c>
      <c r="I2209" t="inlineStr">
        <is>
          <t>Bajo</t>
        </is>
      </c>
      <c r="J2209" s="17" t="inlineStr">
        <is>
          <t>C-Bajo</t>
        </is>
      </c>
      <c r="K2209" t="inlineStr">
        <is>
          <t>LIQUIDAR — ocupan espacio y capital</t>
        </is>
      </c>
    </row>
    <row r="2210">
      <c r="A2210" t="inlineStr">
        <is>
          <t>10152</t>
        </is>
      </c>
      <c r="B2210" t="inlineStr">
        <is>
          <t>LLAVE EMPOTRAR LAINZ 013PF2LC PRICE PFISTER</t>
        </is>
      </c>
      <c r="C2210" t="inlineStr">
        <is>
          <t>GRIFERIA - ACC. BAÑO Y COCINA</t>
        </is>
      </c>
      <c r="D2210" s="22" t="n">
        <v>5</v>
      </c>
      <c r="E2210" s="19" t="n">
        <v>84419.42</v>
      </c>
      <c r="F2210" s="19" t="n">
        <v>21492.02</v>
      </c>
      <c r="G2210" s="20" t="n">
        <v>0.254586</v>
      </c>
      <c r="H2210" t="inlineStr">
        <is>
          <t>C</t>
        </is>
      </c>
      <c r="I2210" t="inlineStr">
        <is>
          <t>Bajo</t>
        </is>
      </c>
      <c r="J2210" s="17" t="inlineStr">
        <is>
          <t>C-Bajo</t>
        </is>
      </c>
      <c r="K2210" t="inlineStr">
        <is>
          <t>LIQUIDAR — ocupan espacio y capital</t>
        </is>
      </c>
    </row>
    <row r="2211">
      <c r="A2211" t="inlineStr">
        <is>
          <t>351100300992017</t>
        </is>
      </c>
      <c r="B2211" t="inlineStr">
        <is>
          <t>$$ EMTOP NIVEL LASER 2 PUNTOS 18M ESLE21503 72442</t>
        </is>
      </c>
      <c r="C2211" t="inlineStr">
        <is>
          <t>SIN CATEGORIA</t>
        </is>
      </c>
      <c r="D2211" s="22" t="n">
        <v>3</v>
      </c>
      <c r="E2211" s="19" t="n">
        <v>83850</v>
      </c>
      <c r="F2211" s="19" t="n">
        <v>19350</v>
      </c>
      <c r="G2211" s="20" t="n">
        <v>0.230769</v>
      </c>
      <c r="H2211" t="inlineStr">
        <is>
          <t>C</t>
        </is>
      </c>
      <c r="I2211" t="inlineStr">
        <is>
          <t>Bajo</t>
        </is>
      </c>
      <c r="J2211" s="17" t="inlineStr">
        <is>
          <t>C-Bajo</t>
        </is>
      </c>
      <c r="K2211" t="inlineStr">
        <is>
          <t>LIQUIDAR — ocupan espacio y capital</t>
        </is>
      </c>
    </row>
    <row r="2212">
      <c r="A2212" t="inlineStr">
        <is>
          <t>07823</t>
        </is>
      </c>
      <c r="B2212" t="inlineStr">
        <is>
          <t>LLAVE PASO PVC 1/2 AMANCO CALIDAD</t>
        </is>
      </c>
      <c r="C2212" t="inlineStr">
        <is>
          <t>SIN CATEGORIA</t>
        </is>
      </c>
      <c r="D2212" s="22" t="n">
        <v>47</v>
      </c>
      <c r="E2212" s="19" t="n">
        <v>83836.98</v>
      </c>
      <c r="F2212" s="19" t="n">
        <v>27274.13</v>
      </c>
      <c r="G2212" s="20" t="n">
        <v>0.325323</v>
      </c>
      <c r="H2212" t="inlineStr">
        <is>
          <t>C</t>
        </is>
      </c>
      <c r="I2212" t="inlineStr">
        <is>
          <t>Medio</t>
        </is>
      </c>
      <c r="J2212" s="17" t="inlineStr">
        <is>
          <t>C-Medio</t>
        </is>
      </c>
      <c r="K2212" t="inlineStr">
        <is>
          <t>CANDIDATO A DESCONTINUAR</t>
        </is>
      </c>
    </row>
    <row r="2213">
      <c r="A2213" t="inlineStr">
        <is>
          <t>351100300992440</t>
        </is>
      </c>
      <c r="B2213" t="inlineStr">
        <is>
          <t>LLAVE LAVATORIO ALTA TIPO BOWL SATIN AQP-23307</t>
        </is>
      </c>
      <c r="C2213" t="inlineStr">
        <is>
          <t>IMPORTACION GRIFERIA</t>
        </is>
      </c>
      <c r="D2213" s="22" t="n">
        <v>6</v>
      </c>
      <c r="E2213" s="19" t="n">
        <v>83721.24000000001</v>
      </c>
      <c r="F2213" s="19" t="n">
        <v>56822.64</v>
      </c>
      <c r="G2213" s="20" t="n">
        <v>0.678712</v>
      </c>
      <c r="H2213" t="inlineStr">
        <is>
          <t>C</t>
        </is>
      </c>
      <c r="I2213" t="inlineStr">
        <is>
          <t>Alto</t>
        </is>
      </c>
      <c r="J2213" s="17" t="inlineStr">
        <is>
          <t>C-Alto</t>
        </is>
      </c>
      <c r="K2213" t="inlineStr">
        <is>
          <t>PREMIUM — dejar quietos, son rentables aunque vendan poco</t>
        </is>
      </c>
    </row>
    <row r="2214">
      <c r="A2214" t="inlineStr">
        <is>
          <t>351100300990342</t>
        </is>
      </c>
      <c r="B2214" t="inlineStr">
        <is>
          <t>2DA PINO 1X10 3.20 SEGUNDA</t>
        </is>
      </c>
      <c r="C2214" t="inlineStr">
        <is>
          <t>MATERIAL SEGUNDA</t>
        </is>
      </c>
      <c r="D2214" s="22" t="n">
        <v>22</v>
      </c>
      <c r="E2214" s="19" t="n">
        <v>83539.82000000001</v>
      </c>
      <c r="F2214" s="19" t="n">
        <v>16945.82</v>
      </c>
      <c r="G2214" s="20" t="n">
        <v>0.202847</v>
      </c>
      <c r="H2214" t="inlineStr">
        <is>
          <t>C</t>
        </is>
      </c>
      <c r="I2214" t="inlineStr">
        <is>
          <t>Bajo</t>
        </is>
      </c>
      <c r="J2214" s="17" t="inlineStr">
        <is>
          <t>C-Bajo</t>
        </is>
      </c>
      <c r="K2214" t="inlineStr">
        <is>
          <t>LIQUIDAR — ocupan espacio y capital</t>
        </is>
      </c>
    </row>
    <row r="2215">
      <c r="A2215" t="inlineStr">
        <is>
          <t>351100300990430</t>
        </is>
      </c>
      <c r="B2215" t="inlineStr">
        <is>
          <t>ENERGY SIERRA CIRCULAR 7 1400W W185/2/120</t>
        </is>
      </c>
      <c r="C2215" t="inlineStr">
        <is>
          <t>SIN CATEGORIA</t>
        </is>
      </c>
      <c r="D2215" s="22" t="n">
        <v>3</v>
      </c>
      <c r="E2215" s="19" t="n">
        <v>83506.50999999999</v>
      </c>
      <c r="F2215" s="19" t="n">
        <v>17370.71</v>
      </c>
      <c r="G2215" s="20" t="n">
        <v>0.208016</v>
      </c>
      <c r="H2215" t="inlineStr">
        <is>
          <t>C</t>
        </is>
      </c>
      <c r="I2215" t="inlineStr">
        <is>
          <t>Bajo</t>
        </is>
      </c>
      <c r="J2215" s="17" t="inlineStr">
        <is>
          <t>C-Bajo</t>
        </is>
      </c>
      <c r="K2215" t="inlineStr">
        <is>
          <t>LIQUIDAR — ocupan espacio y capital</t>
        </is>
      </c>
    </row>
    <row r="2216">
      <c r="A2216" t="inlineStr">
        <is>
          <t>351100300992572</t>
        </is>
      </c>
      <c r="B2216" t="inlineStr">
        <is>
          <t>TRANSICION T UNION PARA PISO SPC ROBLE GRIS 2.40M DE041-B</t>
        </is>
      </c>
      <c r="C2216" t="inlineStr">
        <is>
          <t>PISO SPC</t>
        </is>
      </c>
      <c r="D2216" s="22" t="n">
        <v>18</v>
      </c>
      <c r="E2216" s="19" t="n">
        <v>83439.82000000001</v>
      </c>
      <c r="F2216" s="19" t="n">
        <v>23393.26</v>
      </c>
      <c r="G2216" s="20" t="n">
        <v>0.280361</v>
      </c>
      <c r="H2216" t="inlineStr">
        <is>
          <t>C</t>
        </is>
      </c>
      <c r="I2216" t="inlineStr">
        <is>
          <t>Bajo</t>
        </is>
      </c>
      <c r="J2216" s="17" t="inlineStr">
        <is>
          <t>C-Bajo</t>
        </is>
      </c>
      <c r="K2216" t="inlineStr">
        <is>
          <t>LIQUIDAR — ocupan espacio y capital</t>
        </is>
      </c>
    </row>
    <row r="2217">
      <c r="A2217" t="inlineStr">
        <is>
          <t>71238</t>
        </is>
      </c>
      <c r="B2217" t="inlineStr">
        <is>
          <t>TORNILLO GYP 3 PF</t>
        </is>
      </c>
      <c r="C2217" t="inlineStr">
        <is>
          <t>TORNILLERIA</t>
        </is>
      </c>
      <c r="D2217" s="22" t="n">
        <v>50</v>
      </c>
      <c r="E2217" s="19" t="n">
        <v>83314.36</v>
      </c>
      <c r="F2217" s="19" t="n">
        <v>53053.36</v>
      </c>
      <c r="G2217" s="20" t="n">
        <v>0.636785</v>
      </c>
      <c r="H2217" t="inlineStr">
        <is>
          <t>C</t>
        </is>
      </c>
      <c r="I2217" t="inlineStr">
        <is>
          <t>Alto</t>
        </is>
      </c>
      <c r="J2217" s="17" t="inlineStr">
        <is>
          <t>C-Alto</t>
        </is>
      </c>
      <c r="K2217" t="inlineStr">
        <is>
          <t>PREMIUM — dejar quietos, son rentables aunque vendan poco</t>
        </is>
      </c>
    </row>
    <row r="2218">
      <c r="A2218" t="inlineStr">
        <is>
          <t>9206</t>
        </is>
      </c>
      <c r="B2218" t="inlineStr">
        <is>
          <t>UNION TRANSICION PVC 1/2 LARGA REPARACION</t>
        </is>
      </c>
      <c r="C2218" t="inlineStr">
        <is>
          <t>FERRETERIA GENERAL</t>
        </is>
      </c>
      <c r="D2218" s="22" t="n">
        <v>43</v>
      </c>
      <c r="E2218" s="19" t="n">
        <v>82927.53</v>
      </c>
      <c r="F2218" s="19" t="n">
        <v>43572.03</v>
      </c>
      <c r="G2218" s="20" t="n">
        <v>0.525423</v>
      </c>
      <c r="H2218" t="inlineStr">
        <is>
          <t>C</t>
        </is>
      </c>
      <c r="I2218" t="inlineStr">
        <is>
          <t>Alto</t>
        </is>
      </c>
      <c r="J2218" s="17" t="inlineStr">
        <is>
          <t>C-Alto</t>
        </is>
      </c>
      <c r="K2218" t="inlineStr">
        <is>
          <t>PREMIUM — dejar quietos, son rentables aunque vendan poco</t>
        </is>
      </c>
    </row>
    <row r="2219">
      <c r="A2219" t="inlineStr">
        <is>
          <t>351100300992074</t>
        </is>
      </c>
      <c r="B2219" t="inlineStr">
        <is>
          <t>HERMEX BRAZO HIDRAULICO PLATA CIPU 80KG</t>
        </is>
      </c>
      <c r="C2219" t="inlineStr">
        <is>
          <t>FERRETERIA GENERAL</t>
        </is>
      </c>
      <c r="D2219" s="22" t="n">
        <v>6</v>
      </c>
      <c r="E2219" s="19" t="n">
        <v>82878.75</v>
      </c>
      <c r="F2219" s="19" t="n">
        <v>27626.25</v>
      </c>
      <c r="G2219" s="20" t="n">
        <v>0.333333</v>
      </c>
      <c r="H2219" t="inlineStr">
        <is>
          <t>C</t>
        </is>
      </c>
      <c r="I2219" t="inlineStr">
        <is>
          <t>Medio</t>
        </is>
      </c>
      <c r="J2219" s="17" t="inlineStr">
        <is>
          <t>C-Medio</t>
        </is>
      </c>
      <c r="K2219" t="inlineStr">
        <is>
          <t>CANDIDATO A DESCONTINUAR</t>
        </is>
      </c>
    </row>
    <row r="2220">
      <c r="A2220" t="inlineStr">
        <is>
          <t>7949</t>
        </is>
      </c>
      <c r="B2220" t="inlineStr">
        <is>
          <t>TOTAL CAJA INGLETE C/ SERRUCHO  THT59126</t>
        </is>
      </c>
      <c r="C2220" t="inlineStr">
        <is>
          <t>FERRETERIA GENERAL</t>
        </is>
      </c>
      <c r="D2220" s="22" t="n">
        <v>17</v>
      </c>
      <c r="E2220" s="19" t="n">
        <v>82824.19</v>
      </c>
      <c r="F2220" s="19" t="n">
        <v>25764.37</v>
      </c>
      <c r="G2220" s="20" t="n">
        <v>0.311073</v>
      </c>
      <c r="H2220" t="inlineStr">
        <is>
          <t>C</t>
        </is>
      </c>
      <c r="I2220" t="inlineStr">
        <is>
          <t>Medio</t>
        </is>
      </c>
      <c r="J2220" s="17" t="inlineStr">
        <is>
          <t>C-Medio</t>
        </is>
      </c>
      <c r="K2220" t="inlineStr">
        <is>
          <t>CANDIDATO A DESCONTINUAR</t>
        </is>
      </c>
    </row>
    <row r="2221">
      <c r="A2221" t="inlineStr">
        <is>
          <t>73790</t>
        </is>
      </c>
      <c r="B2221" t="inlineStr">
        <is>
          <t>TOTAL CUTTER P/CARTON THT511815</t>
        </is>
      </c>
      <c r="C2221" t="inlineStr">
        <is>
          <t>FERRETERIA GENERAL</t>
        </is>
      </c>
      <c r="D2221" s="22" t="n">
        <v>84</v>
      </c>
      <c r="E2221" s="19" t="n">
        <v>82779.71000000001</v>
      </c>
      <c r="F2221" s="19" t="n">
        <v>30235.32</v>
      </c>
      <c r="G2221" s="20" t="n">
        <v>0.36525</v>
      </c>
      <c r="H2221" t="inlineStr">
        <is>
          <t>C</t>
        </is>
      </c>
      <c r="I2221" t="inlineStr">
        <is>
          <t>Medio</t>
        </is>
      </c>
      <c r="J2221" s="17" t="inlineStr">
        <is>
          <t>C-Medio</t>
        </is>
      </c>
      <c r="K2221" t="inlineStr">
        <is>
          <t>CANDIDATO A DESCONTINUAR</t>
        </is>
      </c>
    </row>
    <row r="2222">
      <c r="A2222" t="inlineStr">
        <is>
          <t>351100300992319</t>
        </is>
      </c>
      <c r="B2222" t="inlineStr">
        <is>
          <t xml:space="preserve">LAVATORIO TIPO BOWL OVALADO BLANCO DORADO  FF-9031g </t>
        </is>
      </c>
      <c r="C2222" t="inlineStr">
        <is>
          <t>IMPORTACION LOZA</t>
        </is>
      </c>
      <c r="D2222" s="22" t="n">
        <v>2</v>
      </c>
      <c r="E2222" s="19" t="n">
        <v>82755.60000000001</v>
      </c>
      <c r="F2222" s="19" t="n">
        <v>40397.45</v>
      </c>
      <c r="G2222" s="20" t="n">
        <v>0.488154</v>
      </c>
      <c r="H2222" t="inlineStr">
        <is>
          <t>C</t>
        </is>
      </c>
      <c r="I2222" t="inlineStr">
        <is>
          <t>Alto</t>
        </is>
      </c>
      <c r="J2222" s="17" t="inlineStr">
        <is>
          <t>C-Alto</t>
        </is>
      </c>
      <c r="K2222" t="inlineStr">
        <is>
          <t>PREMIUM — dejar quietos, son rentables aunque vendan poco</t>
        </is>
      </c>
    </row>
    <row r="2223">
      <c r="A2223" t="inlineStr">
        <is>
          <t>918</t>
        </is>
      </c>
      <c r="B2223" t="inlineStr">
        <is>
          <t>CONECTOR EMT 1 1/4 UL</t>
        </is>
      </c>
      <c r="C2223" t="inlineStr">
        <is>
          <t>ACCESORIOS ELECTRICOS Y CABLES</t>
        </is>
      </c>
      <c r="D2223" s="22" t="n">
        <v>93</v>
      </c>
      <c r="E2223" s="19" t="n">
        <v>82754.06</v>
      </c>
      <c r="F2223" s="19" t="n">
        <v>47169.84</v>
      </c>
      <c r="G2223" s="20" t="n">
        <v>0.57</v>
      </c>
      <c r="H2223" t="inlineStr">
        <is>
          <t>C</t>
        </is>
      </c>
      <c r="I2223" t="inlineStr">
        <is>
          <t>Alto</t>
        </is>
      </c>
      <c r="J2223" s="17" t="inlineStr">
        <is>
          <t>C-Alto</t>
        </is>
      </c>
      <c r="K2223" t="inlineStr">
        <is>
          <t>PREMIUM — dejar quietos, son rentables aunque vendan poco</t>
        </is>
      </c>
    </row>
    <row r="2224">
      <c r="A2224" t="inlineStr">
        <is>
          <t>72841</t>
        </is>
      </c>
      <c r="B2224" t="inlineStr">
        <is>
          <t>RODIN PERLIN 3 CURVO RP3</t>
        </is>
      </c>
      <c r="C2224" t="inlineStr">
        <is>
          <t>FERRETERIA GENERAL</t>
        </is>
      </c>
      <c r="D2224" s="22" t="n">
        <v>43</v>
      </c>
      <c r="E2224" s="19" t="n">
        <v>82496.27</v>
      </c>
      <c r="F2224" s="19" t="n">
        <v>23722.58</v>
      </c>
      <c r="G2224" s="20" t="n">
        <v>0.287559</v>
      </c>
      <c r="H2224" t="inlineStr">
        <is>
          <t>C</t>
        </is>
      </c>
      <c r="I2224" t="inlineStr">
        <is>
          <t>Bajo</t>
        </is>
      </c>
      <c r="J2224" s="17" t="inlineStr">
        <is>
          <t>C-Bajo</t>
        </is>
      </c>
      <c r="K2224" t="inlineStr">
        <is>
          <t>LIQUIDAR — ocupan espacio y capital</t>
        </is>
      </c>
    </row>
    <row r="2225">
      <c r="A2225" t="inlineStr">
        <is>
          <t>351100300991626</t>
        </is>
      </c>
      <c r="B2225" t="inlineStr">
        <is>
          <t>EISEN LLAVIN TRIPLE PASO NEGRO MATE DERECHO KY715R-MB</t>
        </is>
      </c>
      <c r="C2225" t="inlineStr">
        <is>
          <t>FERRETERIA GENERAL</t>
        </is>
      </c>
      <c r="D2225" s="22" t="n">
        <v>14</v>
      </c>
      <c r="E2225" s="19" t="n">
        <v>82402.92</v>
      </c>
      <c r="F2225" s="19" t="n">
        <v>28013.38</v>
      </c>
      <c r="G2225" s="20" t="n">
        <v>0.339956</v>
      </c>
      <c r="H2225" t="inlineStr">
        <is>
          <t>C</t>
        </is>
      </c>
      <c r="I2225" t="inlineStr">
        <is>
          <t>Medio</t>
        </is>
      </c>
      <c r="J2225" s="17" t="inlineStr">
        <is>
          <t>C-Medio</t>
        </is>
      </c>
      <c r="K2225" t="inlineStr">
        <is>
          <t>CANDIDATO A DESCONTINUAR</t>
        </is>
      </c>
    </row>
    <row r="2226">
      <c r="A2226" t="inlineStr">
        <is>
          <t>351100300992341</t>
        </is>
      </c>
      <c r="B2226" t="inlineStr">
        <is>
          <t>PISTOLA MANGUERA MULTIFUNCION CAMARA DE ESPUMA DT09-HW81</t>
        </is>
      </c>
      <c r="C2226" t="inlineStr">
        <is>
          <t>IMPORTACION GRIFERIA</t>
        </is>
      </c>
      <c r="D2226" s="22" t="n">
        <v>19</v>
      </c>
      <c r="E2226" s="19" t="n">
        <v>82389.38</v>
      </c>
      <c r="F2226" s="19" t="n">
        <v>57061.68</v>
      </c>
      <c r="G2226" s="20" t="n">
        <v>0.692585</v>
      </c>
      <c r="H2226" t="inlineStr">
        <is>
          <t>C</t>
        </is>
      </c>
      <c r="I2226" t="inlineStr">
        <is>
          <t>Alto</t>
        </is>
      </c>
      <c r="J2226" s="17" t="inlineStr">
        <is>
          <t>C-Alto</t>
        </is>
      </c>
      <c r="K2226" t="inlineStr">
        <is>
          <t>PREMIUM — dejar quietos, son rentables aunque vendan poco</t>
        </is>
      </c>
    </row>
    <row r="2227">
      <c r="A2227" t="inlineStr">
        <is>
          <t>73632</t>
        </is>
      </c>
      <c r="B2227" t="inlineStr">
        <is>
          <t>TOTAL MAZO 2000G THT7220006</t>
        </is>
      </c>
      <c r="C2227" t="inlineStr">
        <is>
          <t>FERRETERIA GENERAL</t>
        </is>
      </c>
      <c r="D2227" s="22" t="n">
        <v>14</v>
      </c>
      <c r="E2227" s="19" t="n">
        <v>82289.53999999999</v>
      </c>
      <c r="F2227" s="19" t="n">
        <v>22649.3</v>
      </c>
      <c r="G2227" s="20" t="n">
        <v>0.275239</v>
      </c>
      <c r="H2227" t="inlineStr">
        <is>
          <t>C</t>
        </is>
      </c>
      <c r="I2227" t="inlineStr">
        <is>
          <t>Bajo</t>
        </is>
      </c>
      <c r="J2227" s="17" t="inlineStr">
        <is>
          <t>C-Bajo</t>
        </is>
      </c>
      <c r="K2227" t="inlineStr">
        <is>
          <t>LIQUIDAR — ocupan espacio y capital</t>
        </is>
      </c>
    </row>
    <row r="2228">
      <c r="A2228" t="inlineStr">
        <is>
          <t>73778</t>
        </is>
      </c>
      <c r="B2228" t="inlineStr">
        <is>
          <t>TOTAL ZAPATO SEGURIDAD C/ CORDON  TSP202S1P</t>
        </is>
      </c>
      <c r="C2228" t="inlineStr">
        <is>
          <t>FERRETERIA GENERAL</t>
        </is>
      </c>
      <c r="D2228" s="22" t="n">
        <v>5</v>
      </c>
      <c r="E2228" s="19" t="n">
        <v>81759.41</v>
      </c>
      <c r="F2228" s="19" t="n">
        <v>18249.41</v>
      </c>
      <c r="G2228" s="20" t="n">
        <v>0.223209</v>
      </c>
      <c r="H2228" t="inlineStr">
        <is>
          <t>C</t>
        </is>
      </c>
      <c r="I2228" t="inlineStr">
        <is>
          <t>Bajo</t>
        </is>
      </c>
      <c r="J2228" s="17" t="inlineStr">
        <is>
          <t>C-Bajo</t>
        </is>
      </c>
      <c r="K2228" t="inlineStr">
        <is>
          <t>LIQUIDAR — ocupan espacio y capital</t>
        </is>
      </c>
    </row>
    <row r="2229">
      <c r="A2229" t="inlineStr">
        <is>
          <t>842908</t>
        </is>
      </c>
      <c r="B2229" t="inlineStr">
        <is>
          <t>DECK METALICO HASTA 1000KG X M2  10 PULG X 11/2 PULG 1.8MM X METRO LINEAL</t>
        </is>
      </c>
      <c r="C2229" t="inlineStr">
        <is>
          <t>TUBERIA INDUSTRIAL, HIERROS PLANOS Y CORRUGADOS</t>
        </is>
      </c>
      <c r="D2229" s="22" t="n">
        <v>21.05</v>
      </c>
      <c r="E2229" s="19" t="n">
        <v>81498.89</v>
      </c>
      <c r="F2229" s="19" t="n">
        <v>23378.56</v>
      </c>
      <c r="G2229" s="20" t="n">
        <v>0.286857</v>
      </c>
      <c r="H2229" t="inlineStr">
        <is>
          <t>C</t>
        </is>
      </c>
      <c r="I2229" t="inlineStr">
        <is>
          <t>Bajo</t>
        </is>
      </c>
      <c r="J2229" s="17" t="inlineStr">
        <is>
          <t>C-Bajo</t>
        </is>
      </c>
      <c r="K2229" t="inlineStr">
        <is>
          <t>LIQUIDAR — ocupan espacio y capital</t>
        </is>
      </c>
    </row>
    <row r="2230">
      <c r="A2230" t="inlineStr">
        <is>
          <t>3525T590587</t>
        </is>
      </c>
      <c r="B2230" t="inlineStr">
        <is>
          <t>TOTAL JUEGO CAJA DE HERRAMIENTAS 3PCS 14-17-20 TPBXK0032</t>
        </is>
      </c>
      <c r="C2230" t="inlineStr">
        <is>
          <t>FERRETERIA GENERAL</t>
        </is>
      </c>
      <c r="D2230" s="22" t="n">
        <v>4</v>
      </c>
      <c r="E2230" s="19" t="n">
        <v>81475.42999999999</v>
      </c>
      <c r="F2230" s="19" t="n">
        <v>20853.83</v>
      </c>
      <c r="G2230" s="20" t="n">
        <v>0.255952</v>
      </c>
      <c r="H2230" t="inlineStr">
        <is>
          <t>C</t>
        </is>
      </c>
      <c r="I2230" t="inlineStr">
        <is>
          <t>Bajo</t>
        </is>
      </c>
      <c r="J2230" s="17" t="inlineStr">
        <is>
          <t>C-Bajo</t>
        </is>
      </c>
      <c r="K2230" t="inlineStr">
        <is>
          <t>LIQUIDAR — ocupan espacio y capital</t>
        </is>
      </c>
    </row>
    <row r="2231">
      <c r="A2231" t="inlineStr">
        <is>
          <t>351100300991314</t>
        </is>
      </c>
      <c r="B2231" t="inlineStr">
        <is>
          <t>GLADIATOR MASCARA SOLDAR ELECTRONICA FOTOSENSIBLE MS 402</t>
        </is>
      </c>
      <c r="C2231" t="inlineStr">
        <is>
          <t>SIN CATEGORIA</t>
        </is>
      </c>
      <c r="D2231" s="22" t="n">
        <v>14</v>
      </c>
      <c r="E2231" s="19" t="n">
        <v>81399.56</v>
      </c>
      <c r="F2231" s="19" t="n">
        <v>18600.46</v>
      </c>
      <c r="G2231" s="20" t="n">
        <v>0.228508</v>
      </c>
      <c r="H2231" t="inlineStr">
        <is>
          <t>C</t>
        </is>
      </c>
      <c r="I2231" t="inlineStr">
        <is>
          <t>Bajo</t>
        </is>
      </c>
      <c r="J2231" s="17" t="inlineStr">
        <is>
          <t>C-Bajo</t>
        </is>
      </c>
      <c r="K2231" t="inlineStr">
        <is>
          <t>LIQUIDAR — ocupan espacio y capital</t>
        </is>
      </c>
    </row>
    <row r="2232">
      <c r="A2232" t="inlineStr">
        <is>
          <t>73839</t>
        </is>
      </c>
      <c r="B2232" t="inlineStr">
        <is>
          <t>STOP LEAK PASTA TAPAGOTERAS LANCO PT 473 ML ROJO</t>
        </is>
      </c>
      <c r="C2232" t="inlineStr">
        <is>
          <t>PINTURAS Y SELLADORES</t>
        </is>
      </c>
      <c r="D2232" s="22" t="n">
        <v>28</v>
      </c>
      <c r="E2232" s="19" t="n">
        <v>81397.89</v>
      </c>
      <c r="F2232" s="19" t="n">
        <v>23023.89</v>
      </c>
      <c r="G2232" s="20" t="n">
        <v>0.282856</v>
      </c>
      <c r="H2232" t="inlineStr">
        <is>
          <t>C</t>
        </is>
      </c>
      <c r="I2232" t="inlineStr">
        <is>
          <t>Bajo</t>
        </is>
      </c>
      <c r="J2232" s="17" t="inlineStr">
        <is>
          <t>C-Bajo</t>
        </is>
      </c>
      <c r="K2232" t="inlineStr">
        <is>
          <t>LIQUIDAR — ocupan espacio y capital</t>
        </is>
      </c>
    </row>
    <row r="2233">
      <c r="A2233" t="inlineStr">
        <is>
          <t>PINT-PA-0013</t>
        </is>
      </c>
      <c r="B2233" t="inlineStr">
        <is>
          <t>LANCO MAXIMA LATEX TINT MATE GALON MA682-4</t>
        </is>
      </c>
      <c r="C2233" t="inlineStr">
        <is>
          <t>PINTURA ACRILICA</t>
        </is>
      </c>
      <c r="D2233" s="22" t="n">
        <v>5</v>
      </c>
      <c r="E2233" s="19" t="n">
        <v>81371.67999999999</v>
      </c>
      <c r="F2233" s="19" t="n">
        <v>38026.68</v>
      </c>
      <c r="G2233" s="20" t="n">
        <v>0.467321</v>
      </c>
      <c r="H2233" t="inlineStr">
        <is>
          <t>C</t>
        </is>
      </c>
      <c r="I2233" t="inlineStr">
        <is>
          <t>Alto</t>
        </is>
      </c>
      <c r="J2233" s="17" t="inlineStr">
        <is>
          <t>C-Alto</t>
        </is>
      </c>
      <c r="K2233" t="inlineStr">
        <is>
          <t>PREMIUM — dejar quietos, son rentables aunque vendan poco</t>
        </is>
      </c>
    </row>
    <row r="2234">
      <c r="A2234" t="inlineStr">
        <is>
          <t>210990542</t>
        </is>
      </c>
      <c r="B2234" t="inlineStr">
        <is>
          <t>DESAGUE FREGADERO PLASTICO SIN SIFON CHE-B MIBER</t>
        </is>
      </c>
      <c r="C2234" t="inlineStr">
        <is>
          <t>GRIFERIA - ACC. BAÑO Y COCINA</t>
        </is>
      </c>
      <c r="D2234" s="22" t="n">
        <v>35</v>
      </c>
      <c r="E2234" s="19" t="n">
        <v>81361.14</v>
      </c>
      <c r="F2234" s="19" t="n">
        <v>26581.59</v>
      </c>
      <c r="G2234" s="20" t="n">
        <v>0.326711</v>
      </c>
      <c r="H2234" t="inlineStr">
        <is>
          <t>C</t>
        </is>
      </c>
      <c r="I2234" t="inlineStr">
        <is>
          <t>Medio</t>
        </is>
      </c>
      <c r="J2234" s="17" t="inlineStr">
        <is>
          <t>C-Medio</t>
        </is>
      </c>
      <c r="K2234" t="inlineStr">
        <is>
          <t>CANDIDATO A DESCONTINUAR</t>
        </is>
      </c>
    </row>
    <row r="2235">
      <c r="A2235" t="inlineStr">
        <is>
          <t>351100300990791</t>
        </is>
      </c>
      <c r="B2235" t="inlineStr">
        <is>
          <t>BTICINO LUZICA APAGADOR DOBLE PU5200</t>
        </is>
      </c>
      <c r="C2235" t="inlineStr">
        <is>
          <t>ACCESORIOS ELECTRICOS Y CABLES</t>
        </is>
      </c>
      <c r="D2235" s="22" t="n">
        <v>48</v>
      </c>
      <c r="E2235" s="19" t="n">
        <v>81335.78999999999</v>
      </c>
      <c r="F2235" s="19" t="n">
        <v>14513.01</v>
      </c>
      <c r="G2235" s="20" t="n">
        <v>0.178433</v>
      </c>
      <c r="H2235" t="inlineStr">
        <is>
          <t>C</t>
        </is>
      </c>
      <c r="I2235" t="inlineStr">
        <is>
          <t>Bajo</t>
        </is>
      </c>
      <c r="J2235" s="17" t="inlineStr">
        <is>
          <t>C-Bajo</t>
        </is>
      </c>
      <c r="K2235" t="inlineStr">
        <is>
          <t>LIQUIDAR — ocupan espacio y capital</t>
        </is>
      </c>
    </row>
    <row r="2236">
      <c r="A2236" t="inlineStr">
        <is>
          <t>71585</t>
        </is>
      </c>
      <c r="B2236" t="inlineStr">
        <is>
          <t>TOTAL NIVEL ALUMINIO 120CM/48  TMT212028 // TMT212086</t>
        </is>
      </c>
      <c r="C2236" t="inlineStr">
        <is>
          <t>FERRETERIA GENERAL</t>
        </is>
      </c>
      <c r="D2236" s="22" t="n">
        <v>8</v>
      </c>
      <c r="E2236" s="19" t="n">
        <v>81146.36</v>
      </c>
      <c r="F2236" s="19" t="n">
        <v>22205.6</v>
      </c>
      <c r="G2236" s="20" t="n">
        <v>0.273649</v>
      </c>
      <c r="H2236" t="inlineStr">
        <is>
          <t>C</t>
        </is>
      </c>
      <c r="I2236" t="inlineStr">
        <is>
          <t>Bajo</t>
        </is>
      </c>
      <c r="J2236" s="17" t="inlineStr">
        <is>
          <t>C-Bajo</t>
        </is>
      </c>
      <c r="K2236" t="inlineStr">
        <is>
          <t>LIQUIDAR — ocupan espacio y capital</t>
        </is>
      </c>
    </row>
    <row r="2237">
      <c r="A2237" t="inlineStr">
        <is>
          <t>141</t>
        </is>
      </c>
      <c r="B2237" t="inlineStr">
        <is>
          <t>PEGAMIX BOLSA 3KG</t>
        </is>
      </c>
      <c r="C2237" t="inlineStr">
        <is>
          <t>MORTEROS, CEMENTOS</t>
        </is>
      </c>
      <c r="D2237" s="22" t="n">
        <v>122</v>
      </c>
      <c r="E2237" s="19" t="n">
        <v>80973.45</v>
      </c>
      <c r="F2237" s="19" t="n">
        <v>7407.45</v>
      </c>
      <c r="G2237" s="20" t="n">
        <v>0.09147999999999999</v>
      </c>
      <c r="H2237" t="inlineStr">
        <is>
          <t>C</t>
        </is>
      </c>
      <c r="I2237" t="inlineStr">
        <is>
          <t>Bajo</t>
        </is>
      </c>
      <c r="J2237" s="17" t="inlineStr">
        <is>
          <t>C-Bajo</t>
        </is>
      </c>
      <c r="K2237" t="inlineStr">
        <is>
          <t>LIQUIDAR — ocupan espacio y capital</t>
        </is>
      </c>
    </row>
    <row r="2238">
      <c r="A2238" t="inlineStr">
        <is>
          <t>351100300991023</t>
        </is>
      </c>
      <c r="B2238" t="inlineStr">
        <is>
          <t>REPEMAX FINO GRIS SACO 40 KILOS INTACO PT1035</t>
        </is>
      </c>
      <c r="C2238" t="inlineStr">
        <is>
          <t>MORTEROS, CEMENTOS</t>
        </is>
      </c>
      <c r="D2238" s="22" t="n">
        <v>15</v>
      </c>
      <c r="E2238" s="19" t="n">
        <v>80872.5</v>
      </c>
      <c r="F2238" s="19" t="n">
        <v>17587.5</v>
      </c>
      <c r="G2238" s="20" t="n">
        <v>0.217472</v>
      </c>
      <c r="H2238" t="inlineStr">
        <is>
          <t>C</t>
        </is>
      </c>
      <c r="I2238" t="inlineStr">
        <is>
          <t>Bajo</t>
        </is>
      </c>
      <c r="J2238" s="17" t="inlineStr">
        <is>
          <t>C-Bajo</t>
        </is>
      </c>
      <c r="K2238" t="inlineStr">
        <is>
          <t>LIQUIDAR — ocupan espacio y capital</t>
        </is>
      </c>
    </row>
    <row r="2239">
      <c r="A2239" t="inlineStr">
        <is>
          <t>1141806</t>
        </is>
      </c>
      <c r="B2239" t="inlineStr">
        <is>
          <t>$$ TOTAL PULIDORA CONEJA UTP1141806</t>
        </is>
      </c>
      <c r="C2239" t="inlineStr">
        <is>
          <t>FERRETERIA GENERAL</t>
        </is>
      </c>
      <c r="D2239" s="22" t="n">
        <v>2</v>
      </c>
      <c r="E2239" s="19" t="n">
        <v>80807.69</v>
      </c>
      <c r="F2239" s="19" t="n">
        <v>22999.11</v>
      </c>
      <c r="G2239" s="20" t="n">
        <v>0.284615</v>
      </c>
      <c r="H2239" t="inlineStr">
        <is>
          <t>C</t>
        </is>
      </c>
      <c r="I2239" t="inlineStr">
        <is>
          <t>Bajo</t>
        </is>
      </c>
      <c r="J2239" s="17" t="inlineStr">
        <is>
          <t>C-Bajo</t>
        </is>
      </c>
      <c r="K2239" t="inlineStr">
        <is>
          <t>LIQUIDAR — ocupan espacio y capital</t>
        </is>
      </c>
    </row>
    <row r="2240">
      <c r="A2240" t="inlineStr">
        <is>
          <t>PINT-PA-0089</t>
        </is>
      </c>
      <c r="B2240" t="inlineStr">
        <is>
          <t>SUPRA SATIN ACCENT 1/4 VA3684-5</t>
        </is>
      </c>
      <c r="C2240" t="inlineStr">
        <is>
          <t>PINTURA ACRILICA</t>
        </is>
      </c>
      <c r="D2240" s="22" t="n">
        <v>18</v>
      </c>
      <c r="E2240" s="19" t="n">
        <v>80730.09</v>
      </c>
      <c r="F2240" s="19" t="n">
        <v>49414.59</v>
      </c>
      <c r="G2240" s="20" t="n">
        <v>0.612096</v>
      </c>
      <c r="H2240" t="inlineStr">
        <is>
          <t>C</t>
        </is>
      </c>
      <c r="I2240" t="inlineStr">
        <is>
          <t>Alto</t>
        </is>
      </c>
      <c r="J2240" s="17" t="inlineStr">
        <is>
          <t>C-Alto</t>
        </is>
      </c>
      <c r="K2240" t="inlineStr">
        <is>
          <t>PREMIUM — dejar quietos, son rentables aunque vendan poco</t>
        </is>
      </c>
    </row>
    <row r="2241">
      <c r="A2241" t="inlineStr">
        <is>
          <t>81271</t>
        </is>
      </c>
      <c r="B2241" t="inlineStr">
        <is>
          <t>TOTAL CANDADO ANTICIZALLA 70MM TLK32703</t>
        </is>
      </c>
      <c r="C2241" t="inlineStr">
        <is>
          <t>FERRETERIA GENERAL</t>
        </is>
      </c>
      <c r="D2241" s="22" t="n">
        <v>9</v>
      </c>
      <c r="E2241" s="19" t="n">
        <v>80581.66</v>
      </c>
      <c r="F2241" s="19" t="n">
        <v>24814.04</v>
      </c>
      <c r="G2241" s="20" t="n">
        <v>0.307937</v>
      </c>
      <c r="H2241" t="inlineStr">
        <is>
          <t>C</t>
        </is>
      </c>
      <c r="I2241" t="inlineStr">
        <is>
          <t>Medio</t>
        </is>
      </c>
      <c r="J2241" s="17" t="inlineStr">
        <is>
          <t>C-Medio</t>
        </is>
      </c>
      <c r="K2241" t="inlineStr">
        <is>
          <t>CANDIDATO A DESCONTINUAR</t>
        </is>
      </c>
    </row>
    <row r="2242">
      <c r="A2242" t="inlineStr">
        <is>
          <t>71582</t>
        </is>
      </c>
      <c r="B2242" t="inlineStr">
        <is>
          <t>INDUMA BISAGRA 2X2 T1106-0148</t>
        </is>
      </c>
      <c r="C2242" t="inlineStr">
        <is>
          <t>FERRETERIA GENERAL</t>
        </is>
      </c>
      <c r="D2242" s="22" t="n">
        <v>123</v>
      </c>
      <c r="E2242" s="19" t="n">
        <v>80568.46000000001</v>
      </c>
      <c r="F2242" s="19" t="n">
        <v>27552.06</v>
      </c>
      <c r="G2242" s="20" t="n">
        <v>0.341971</v>
      </c>
      <c r="H2242" t="inlineStr">
        <is>
          <t>C</t>
        </is>
      </c>
      <c r="I2242" t="inlineStr">
        <is>
          <t>Medio</t>
        </is>
      </c>
      <c r="J2242" s="17" t="inlineStr">
        <is>
          <t>C-Medio</t>
        </is>
      </c>
      <c r="K2242" t="inlineStr">
        <is>
          <t>CANDIDATO A DESCONTINUAR</t>
        </is>
      </c>
    </row>
    <row r="2243">
      <c r="A2243" t="inlineStr">
        <is>
          <t>60100004</t>
        </is>
      </c>
      <c r="B2243" t="inlineStr">
        <is>
          <t>BOMBILLO LED 9W E27 100-240V WELLMAX 2100023</t>
        </is>
      </c>
      <c r="C2243" t="inlineStr">
        <is>
          <t>BOMBILLOS Y LAMPARAS</t>
        </is>
      </c>
      <c r="D2243" s="22" t="n">
        <v>143</v>
      </c>
      <c r="E2243" s="19" t="n">
        <v>80528.37</v>
      </c>
      <c r="F2243" s="19" t="n">
        <v>43709.44</v>
      </c>
      <c r="G2243" s="20" t="n">
        <v>0.542783</v>
      </c>
      <c r="H2243" t="inlineStr">
        <is>
          <t>C</t>
        </is>
      </c>
      <c r="I2243" t="inlineStr">
        <is>
          <t>Alto</t>
        </is>
      </c>
      <c r="J2243" s="17" t="inlineStr">
        <is>
          <t>C-Alto</t>
        </is>
      </c>
      <c r="K2243" t="inlineStr">
        <is>
          <t>PREMIUM — dejar quietos, son rentables aunque vendan poco</t>
        </is>
      </c>
    </row>
    <row r="2244">
      <c r="A2244" t="inlineStr">
        <is>
          <t>351100300991908</t>
        </is>
      </c>
      <c r="B2244" t="inlineStr">
        <is>
          <t>CHINT BREAKER PARCHE 2X100 CON CAJA IP31</t>
        </is>
      </c>
      <c r="C2244" t="inlineStr">
        <is>
          <t>SIN CATEGORIA</t>
        </is>
      </c>
      <c r="D2244" s="22" t="n">
        <v>6</v>
      </c>
      <c r="E2244" s="19" t="n">
        <v>80310.72</v>
      </c>
      <c r="F2244" s="19" t="n">
        <v>22170.72</v>
      </c>
      <c r="G2244" s="20" t="n">
        <v>0.276062</v>
      </c>
      <c r="H2244" t="inlineStr">
        <is>
          <t>C</t>
        </is>
      </c>
      <c r="I2244" t="inlineStr">
        <is>
          <t>Bajo</t>
        </is>
      </c>
      <c r="J2244" s="17" t="inlineStr">
        <is>
          <t>C-Bajo</t>
        </is>
      </c>
      <c r="K2244" t="inlineStr">
        <is>
          <t>LIQUIDAR — ocupan espacio y capital</t>
        </is>
      </c>
    </row>
    <row r="2245">
      <c r="A2245" t="inlineStr">
        <is>
          <t>960547</t>
        </is>
      </c>
      <c r="B2245" t="inlineStr">
        <is>
          <t>CACHERA FREGADERO MONOCOMANDO G133-10CC  PFISTER P.P. FIRST</t>
        </is>
      </c>
      <c r="C2245" t="inlineStr">
        <is>
          <t>GRIFERIA - ACC. BAÑO Y COCINA</t>
        </is>
      </c>
      <c r="D2245" s="22" t="n">
        <v>2</v>
      </c>
      <c r="E2245" s="19" t="n">
        <v>80229.32000000001</v>
      </c>
      <c r="F2245" s="19" t="n">
        <v>16358.12</v>
      </c>
      <c r="G2245" s="20" t="n">
        <v>0.203892</v>
      </c>
      <c r="H2245" t="inlineStr">
        <is>
          <t>C</t>
        </is>
      </c>
      <c r="I2245" t="inlineStr">
        <is>
          <t>Bajo</t>
        </is>
      </c>
      <c r="J2245" s="17" t="inlineStr">
        <is>
          <t>C-Bajo</t>
        </is>
      </c>
      <c r="K2245" t="inlineStr">
        <is>
          <t>LIQUIDAR — ocupan espacio y capital</t>
        </is>
      </c>
    </row>
    <row r="2246">
      <c r="A2246" t="inlineStr">
        <is>
          <t>914</t>
        </is>
      </c>
      <c r="B2246" t="inlineStr">
        <is>
          <t>REDUCCION PVC 2 X 11/2</t>
        </is>
      </c>
      <c r="C2246" t="inlineStr">
        <is>
          <t>TUBERIA PVC, CANOAS Y ACCESORIOS</t>
        </is>
      </c>
      <c r="D2246" s="22" t="n">
        <v>101</v>
      </c>
      <c r="E2246" s="19" t="n">
        <v>80179.75999999999</v>
      </c>
      <c r="F2246" s="19" t="n">
        <v>63773.59</v>
      </c>
      <c r="G2246" s="20" t="n">
        <v>0.7953830000000001</v>
      </c>
      <c r="H2246" t="inlineStr">
        <is>
          <t>C</t>
        </is>
      </c>
      <c r="I2246" t="inlineStr">
        <is>
          <t>Alto</t>
        </is>
      </c>
      <c r="J2246" s="17" t="inlineStr">
        <is>
          <t>C-Alto</t>
        </is>
      </c>
      <c r="K2246" t="inlineStr">
        <is>
          <t>PREMIUM — dejar quietos, son rentables aunque vendan poco</t>
        </is>
      </c>
    </row>
    <row r="2247">
      <c r="A2247" t="inlineStr">
        <is>
          <t>351100300992627</t>
        </is>
      </c>
      <c r="B2247" t="inlineStr">
        <is>
          <t>TORNILLO TECHO 2 PF ROJO</t>
        </is>
      </c>
      <c r="C2247" t="inlineStr">
        <is>
          <t>TORNILLERIA</t>
        </is>
      </c>
      <c r="D2247" s="22" t="n">
        <v>2020</v>
      </c>
      <c r="E2247" s="19" t="n">
        <v>80004.41</v>
      </c>
      <c r="F2247" s="19" t="n">
        <v>45664.41</v>
      </c>
      <c r="G2247" s="20" t="n">
        <v>0.570774</v>
      </c>
      <c r="H2247" t="inlineStr">
        <is>
          <t>C</t>
        </is>
      </c>
      <c r="I2247" t="inlineStr">
        <is>
          <t>Alto</t>
        </is>
      </c>
      <c r="J2247" s="17" t="inlineStr">
        <is>
          <t>C-Alto</t>
        </is>
      </c>
      <c r="K2247" t="inlineStr">
        <is>
          <t>PREMIUM — dejar quietos, son rentables aunque vendan poco</t>
        </is>
      </c>
    </row>
    <row r="2248">
      <c r="A2248" t="inlineStr">
        <is>
          <t>8160</t>
        </is>
      </c>
      <c r="B2248" t="inlineStr">
        <is>
          <t>PASAMANOS 24</t>
        </is>
      </c>
      <c r="C2248" t="inlineStr">
        <is>
          <t>FERRETERIA GENERAL</t>
        </is>
      </c>
      <c r="D2248" s="22" t="n">
        <v>7</v>
      </c>
      <c r="E2248" s="19" t="n">
        <v>79966.8</v>
      </c>
      <c r="F2248" s="19" t="n">
        <v>34134.3</v>
      </c>
      <c r="G2248" s="20" t="n">
        <v>0.426856</v>
      </c>
      <c r="H2248" t="inlineStr">
        <is>
          <t>C</t>
        </is>
      </c>
      <c r="I2248" t="inlineStr">
        <is>
          <t>Medio</t>
        </is>
      </c>
      <c r="J2248" s="17" t="inlineStr">
        <is>
          <t>C-Medio</t>
        </is>
      </c>
      <c r="K2248" t="inlineStr">
        <is>
          <t>CANDIDATO A DESCONTINUAR</t>
        </is>
      </c>
    </row>
    <row r="2249">
      <c r="A2249" t="inlineStr">
        <is>
          <t>11158</t>
        </is>
      </c>
      <c r="B2249" t="inlineStr">
        <is>
          <t>MANIJA INODORO METALICA P1143</t>
        </is>
      </c>
      <c r="C2249" t="inlineStr">
        <is>
          <t>FERRETERIA GENERAL</t>
        </is>
      </c>
      <c r="D2249" s="22" t="n">
        <v>80</v>
      </c>
      <c r="E2249" s="19" t="n">
        <v>79768.84</v>
      </c>
      <c r="F2249" s="19" t="n">
        <v>36616.84</v>
      </c>
      <c r="G2249" s="20" t="n">
        <v>0.459037</v>
      </c>
      <c r="H2249" t="inlineStr">
        <is>
          <t>C</t>
        </is>
      </c>
      <c r="I2249" t="inlineStr">
        <is>
          <t>Alto</t>
        </is>
      </c>
      <c r="J2249" s="17" t="inlineStr">
        <is>
          <t>C-Alto</t>
        </is>
      </c>
      <c r="K2249" t="inlineStr">
        <is>
          <t>PREMIUM — dejar quietos, son rentables aunque vendan poco</t>
        </is>
      </c>
    </row>
    <row r="2250">
      <c r="A2250" t="inlineStr">
        <is>
          <t>351100300992393</t>
        </is>
      </c>
      <c r="B2250" t="inlineStr">
        <is>
          <t>TOTAL VENTOSA DOBLE 41/2 X 50KG TSP02501</t>
        </is>
      </c>
      <c r="C2250" t="inlineStr">
        <is>
          <t>HERRAMIENTAS MANUALES</t>
        </is>
      </c>
      <c r="D2250" s="22" t="n">
        <v>20</v>
      </c>
      <c r="E2250" s="19" t="n">
        <v>79737.61</v>
      </c>
      <c r="F2250" s="19" t="n">
        <v>24791.36</v>
      </c>
      <c r="G2250" s="20" t="n">
        <v>0.310912</v>
      </c>
      <c r="H2250" t="inlineStr">
        <is>
          <t>C</t>
        </is>
      </c>
      <c r="I2250" t="inlineStr">
        <is>
          <t>Medio</t>
        </is>
      </c>
      <c r="J2250" s="17" t="inlineStr">
        <is>
          <t>C-Medio</t>
        </is>
      </c>
      <c r="K2250" t="inlineStr">
        <is>
          <t>CANDIDATO A DESCONTINUAR</t>
        </is>
      </c>
    </row>
    <row r="2251">
      <c r="A2251" t="inlineStr">
        <is>
          <t>7787</t>
        </is>
      </c>
      <c r="B2251" t="inlineStr">
        <is>
          <t>BROCA METAL 1/8 IRWIN</t>
        </is>
      </c>
      <c r="C2251" t="inlineStr">
        <is>
          <t>FERRETERIA GENERAL</t>
        </is>
      </c>
      <c r="D2251" s="22" t="n">
        <v>143</v>
      </c>
      <c r="E2251" s="19" t="n">
        <v>79687.25999999999</v>
      </c>
      <c r="F2251" s="19" t="n">
        <v>33221.16</v>
      </c>
      <c r="G2251" s="20" t="n">
        <v>0.416894</v>
      </c>
      <c r="H2251" t="inlineStr">
        <is>
          <t>C</t>
        </is>
      </c>
      <c r="I2251" t="inlineStr">
        <is>
          <t>Medio</t>
        </is>
      </c>
      <c r="J2251" s="17" t="inlineStr">
        <is>
          <t>C-Medio</t>
        </is>
      </c>
      <c r="K2251" t="inlineStr">
        <is>
          <t>CANDIDATO A DESCONTINUAR</t>
        </is>
      </c>
    </row>
    <row r="2252">
      <c r="A2252" t="inlineStr">
        <is>
          <t>351100300992925</t>
        </is>
      </c>
      <c r="B2252" t="inlineStr">
        <is>
          <t>MUEBLE LAVATORIO NEGRO MELAMINA 45X45CM NO INCLUYE LOZA</t>
        </is>
      </c>
      <c r="C2252" t="inlineStr">
        <is>
          <t>LOZA SANITARIA</t>
        </is>
      </c>
      <c r="D2252" s="22" t="n">
        <v>2</v>
      </c>
      <c r="E2252" s="19" t="n">
        <v>79646.02</v>
      </c>
      <c r="F2252" s="19" t="n">
        <v>36283.18</v>
      </c>
      <c r="G2252" s="20" t="n">
        <v>0.455555</v>
      </c>
      <c r="H2252" t="inlineStr">
        <is>
          <t>C</t>
        </is>
      </c>
      <c r="I2252" t="inlineStr">
        <is>
          <t>Alto</t>
        </is>
      </c>
      <c r="J2252" s="17" t="inlineStr">
        <is>
          <t>C-Alto</t>
        </is>
      </c>
      <c r="K2252" t="inlineStr">
        <is>
          <t>PREMIUM — dejar quietos, son rentables aunque vendan poco</t>
        </is>
      </c>
    </row>
    <row r="2253">
      <c r="A2253" t="inlineStr">
        <is>
          <t>351100300992667</t>
        </is>
      </c>
      <c r="B2253" t="inlineStr">
        <is>
          <t>LAMINA NUEVA TEC XL ONDAS COBRE J03-11 1.22 X. 2.80M 5MM MATE FIBRA BAMBU CARBON PVC IMITACION PIEDR</t>
        </is>
      </c>
      <c r="C2253" t="inlineStr">
        <is>
          <t>IMPORTACION LAMINA PVC, BAMBU, ACC</t>
        </is>
      </c>
      <c r="D2253" s="22" t="n">
        <v>3</v>
      </c>
      <c r="E2253" s="19" t="n">
        <v>79643.36</v>
      </c>
      <c r="F2253" s="19" t="n">
        <v>40318.02</v>
      </c>
      <c r="G2253" s="20" t="n">
        <v>0.506232</v>
      </c>
      <c r="H2253" t="inlineStr">
        <is>
          <t>C</t>
        </is>
      </c>
      <c r="I2253" t="inlineStr">
        <is>
          <t>Alto</t>
        </is>
      </c>
      <c r="J2253" s="17" t="inlineStr">
        <is>
          <t>C-Alto</t>
        </is>
      </c>
      <c r="K2253" t="inlineStr">
        <is>
          <t>PREMIUM — dejar quietos, son rentables aunque vendan poco</t>
        </is>
      </c>
    </row>
    <row r="2254">
      <c r="A2254" t="inlineStr">
        <is>
          <t>1055</t>
        </is>
      </c>
      <c r="B2254" t="inlineStr">
        <is>
          <t>CABLE TGP 3X14</t>
        </is>
      </c>
      <c r="C2254" t="inlineStr">
        <is>
          <t>ACCESORIOS ELECTRICOS Y CABLES</t>
        </is>
      </c>
      <c r="D2254" s="22" t="n">
        <v>52</v>
      </c>
      <c r="E2254" s="19" t="n">
        <v>79411.14</v>
      </c>
      <c r="F2254" s="19" t="n">
        <v>36115.42</v>
      </c>
      <c r="G2254" s="20" t="n">
        <v>0.45479</v>
      </c>
      <c r="H2254" t="inlineStr">
        <is>
          <t>C</t>
        </is>
      </c>
      <c r="I2254" t="inlineStr">
        <is>
          <t>Alto</t>
        </is>
      </c>
      <c r="J2254" s="17" t="inlineStr">
        <is>
          <t>C-Alto</t>
        </is>
      </c>
      <c r="K2254" t="inlineStr">
        <is>
          <t>PREMIUM — dejar quietos, son rentables aunque vendan poco</t>
        </is>
      </c>
    </row>
    <row r="2255">
      <c r="A2255" t="inlineStr">
        <is>
          <t>351100300992196</t>
        </is>
      </c>
      <c r="B2255" t="inlineStr">
        <is>
          <t>PROTECTOR DE PICOS 5 TOMAS 2 USB 560J CABLE DE 0.94M REGLETA 73777-RFI GENERAL ELECTRIC</t>
        </is>
      </c>
      <c r="C2255" t="inlineStr">
        <is>
          <t>ACCESORIOS ELECTRICOS Y CABLES</t>
        </is>
      </c>
      <c r="D2255" s="22" t="n">
        <v>5</v>
      </c>
      <c r="E2255" s="19" t="n">
        <v>79348.5</v>
      </c>
      <c r="F2255" s="19" t="n">
        <v>22671</v>
      </c>
      <c r="G2255" s="20" t="n">
        <v>0.285714</v>
      </c>
      <c r="H2255" t="inlineStr">
        <is>
          <t>C</t>
        </is>
      </c>
      <c r="I2255" t="inlineStr">
        <is>
          <t>Bajo</t>
        </is>
      </c>
      <c r="J2255" s="17" t="inlineStr">
        <is>
          <t>C-Bajo</t>
        </is>
      </c>
      <c r="K2255" t="inlineStr">
        <is>
          <t>LIQUIDAR — ocupan espacio y capital</t>
        </is>
      </c>
    </row>
    <row r="2256">
      <c r="A2256" t="inlineStr">
        <is>
          <t>PINT-AN-0034</t>
        </is>
      </c>
      <c r="B2256" t="inlineStr">
        <is>
          <t>LANCO ANTICORROSIVO MATE TEJA GALON VA1457-4</t>
        </is>
      </c>
      <c r="C2256" t="inlineStr">
        <is>
          <t>ANTICORROSIVOS Y BASE ACEITE</t>
        </is>
      </c>
      <c r="D2256" s="22" t="n">
        <v>5</v>
      </c>
      <c r="E2256" s="19" t="n">
        <v>79203.53999999999</v>
      </c>
      <c r="F2256" s="19" t="n">
        <v>23212.39</v>
      </c>
      <c r="G2256" s="20" t="n">
        <v>0.293073</v>
      </c>
      <c r="H2256" t="inlineStr">
        <is>
          <t>C</t>
        </is>
      </c>
      <c r="I2256" t="inlineStr">
        <is>
          <t>Bajo</t>
        </is>
      </c>
      <c r="J2256" s="17" t="inlineStr">
        <is>
          <t>C-Bajo</t>
        </is>
      </c>
      <c r="K2256" t="inlineStr">
        <is>
          <t>LIQUIDAR — ocupan espacio y capital</t>
        </is>
      </c>
    </row>
    <row r="2257">
      <c r="A2257" t="inlineStr">
        <is>
          <t>101124</t>
        </is>
      </c>
      <c r="B2257" t="inlineStr">
        <is>
          <t>TOTAL MARCO PARA SEGUETA 12 THT541026</t>
        </is>
      </c>
      <c r="C2257" t="inlineStr">
        <is>
          <t>FERRETERIA GENERAL</t>
        </is>
      </c>
      <c r="D2257" s="22" t="n">
        <v>21</v>
      </c>
      <c r="E2257" s="19" t="n">
        <v>78992.48</v>
      </c>
      <c r="F2257" s="19" t="n">
        <v>23141.09</v>
      </c>
      <c r="G2257" s="20" t="n">
        <v>0.292953</v>
      </c>
      <c r="H2257" t="inlineStr">
        <is>
          <t>C</t>
        </is>
      </c>
      <c r="I2257" t="inlineStr">
        <is>
          <t>Bajo</t>
        </is>
      </c>
      <c r="J2257" s="17" t="inlineStr">
        <is>
          <t>C-Bajo</t>
        </is>
      </c>
      <c r="K2257" t="inlineStr">
        <is>
          <t>LIQUIDAR — ocupan espacio y capital</t>
        </is>
      </c>
    </row>
    <row r="2258">
      <c r="A2258" t="inlineStr">
        <is>
          <t>351100300992820</t>
        </is>
      </c>
      <c r="B2258" t="inlineStr">
        <is>
          <t>DESAGUE DE BAÑO 20CM X 8CM ACERO INOX NEGRO ULTRA LUJOSO AQP-23276</t>
        </is>
      </c>
      <c r="C2258" t="inlineStr">
        <is>
          <t>IMPORTACION GRIFERIA</t>
        </is>
      </c>
      <c r="D2258" s="22" t="n">
        <v>9</v>
      </c>
      <c r="E2258" s="19" t="n">
        <v>78938.05</v>
      </c>
      <c r="F2258" s="19" t="n">
        <v>54775.15</v>
      </c>
      <c r="G2258" s="20" t="n">
        <v>0.6939</v>
      </c>
      <c r="H2258" t="inlineStr">
        <is>
          <t>C</t>
        </is>
      </c>
      <c r="I2258" t="inlineStr">
        <is>
          <t>Alto</t>
        </is>
      </c>
      <c r="J2258" s="17" t="inlineStr">
        <is>
          <t>C-Alto</t>
        </is>
      </c>
      <c r="K2258" t="inlineStr">
        <is>
          <t>PREMIUM — dejar quietos, son rentables aunque vendan poco</t>
        </is>
      </c>
    </row>
    <row r="2259">
      <c r="A2259" t="inlineStr">
        <is>
          <t>351100300992172</t>
        </is>
      </c>
      <c r="B2259" t="inlineStr">
        <is>
          <t>ADAPTAR DE DADO PARA PISTOLA DE IMPACTO DE 1/2 A 1/4 JDVSV7K01</t>
        </is>
      </c>
      <c r="C2259" t="inlineStr">
        <is>
          <t>FERRETERIA GENERAL</t>
        </is>
      </c>
      <c r="D2259" s="22" t="n">
        <v>46</v>
      </c>
      <c r="E2259" s="19" t="n">
        <v>78854.03999999999</v>
      </c>
      <c r="F2259" s="19" t="n">
        <v>34575.3</v>
      </c>
      <c r="G2259" s="20" t="n">
        <v>0.438472</v>
      </c>
      <c r="H2259" t="inlineStr">
        <is>
          <t>C</t>
        </is>
      </c>
      <c r="I2259" t="inlineStr">
        <is>
          <t>Medio</t>
        </is>
      </c>
      <c r="J2259" s="17" t="inlineStr">
        <is>
          <t>C-Medio</t>
        </is>
      </c>
      <c r="K2259" t="inlineStr">
        <is>
          <t>CANDIDATO A DESCONTINUAR</t>
        </is>
      </c>
    </row>
    <row r="2260">
      <c r="A2260" t="inlineStr">
        <is>
          <t>2101</t>
        </is>
      </c>
      <c r="B2260" t="inlineStr">
        <is>
          <t>LAUREL BATIENTE 1/2X11/2 EN VARAS</t>
        </is>
      </c>
      <c r="C2260" t="inlineStr">
        <is>
          <t>LAUREL</t>
        </is>
      </c>
      <c r="D2260" s="22" t="n">
        <v>306</v>
      </c>
      <c r="E2260" s="19" t="n">
        <v>78663.84</v>
      </c>
      <c r="F2260" s="19" t="n">
        <v>27858.84</v>
      </c>
      <c r="G2260" s="20" t="n">
        <v>0.354151</v>
      </c>
      <c r="H2260" t="inlineStr">
        <is>
          <t>C</t>
        </is>
      </c>
      <c r="I2260" t="inlineStr">
        <is>
          <t>Medio</t>
        </is>
      </c>
      <c r="J2260" s="17" t="inlineStr">
        <is>
          <t>C-Medio</t>
        </is>
      </c>
      <c r="K2260" t="inlineStr">
        <is>
          <t>CANDIDATO A DESCONTINUAR</t>
        </is>
      </c>
    </row>
    <row r="2261">
      <c r="A2261" t="inlineStr">
        <is>
          <t>8156</t>
        </is>
      </c>
      <c r="B2261" t="inlineStr">
        <is>
          <t>EMPAQUE CERA INODORO 40143/103</t>
        </is>
      </c>
      <c r="C2261" t="inlineStr">
        <is>
          <t>FERRETERIA GENERAL</t>
        </is>
      </c>
      <c r="D2261" s="22" t="n">
        <v>87</v>
      </c>
      <c r="E2261" s="19" t="n">
        <v>78500.03</v>
      </c>
      <c r="F2261" s="19" t="n">
        <v>23903.33</v>
      </c>
      <c r="G2261" s="20" t="n">
        <v>0.304501</v>
      </c>
      <c r="H2261" t="inlineStr">
        <is>
          <t>C</t>
        </is>
      </c>
      <c r="I2261" t="inlineStr">
        <is>
          <t>Medio</t>
        </is>
      </c>
      <c r="J2261" s="17" t="inlineStr">
        <is>
          <t>C-Medio</t>
        </is>
      </c>
      <c r="K2261" t="inlineStr">
        <is>
          <t>CANDIDATO A DESCONTINUAR</t>
        </is>
      </c>
    </row>
    <row r="2262">
      <c r="A2262" t="inlineStr">
        <is>
          <t>351100300991929</t>
        </is>
      </c>
      <c r="B2262" t="inlineStr">
        <is>
          <t>LAVATORIO TIPO BOWL RJ 1025 NEGRO MARMOLEADO</t>
        </is>
      </c>
      <c r="C2262" t="inlineStr">
        <is>
          <t>LOZA SANITARIA</t>
        </is>
      </c>
      <c r="D2262" s="22" t="n">
        <v>2</v>
      </c>
      <c r="E2262" s="19" t="n">
        <v>78495.69</v>
      </c>
      <c r="F2262" s="19" t="n">
        <v>20989.69</v>
      </c>
      <c r="G2262" s="20" t="n">
        <v>0.267399</v>
      </c>
      <c r="H2262" t="inlineStr">
        <is>
          <t>C</t>
        </is>
      </c>
      <c r="I2262" t="inlineStr">
        <is>
          <t>Bajo</t>
        </is>
      </c>
      <c r="J2262" s="17" t="inlineStr">
        <is>
          <t>C-Bajo</t>
        </is>
      </c>
      <c r="K2262" t="inlineStr">
        <is>
          <t>LIQUIDAR — ocupan espacio y capital</t>
        </is>
      </c>
    </row>
    <row r="2263">
      <c r="A2263" t="inlineStr">
        <is>
          <t>10180016</t>
        </is>
      </c>
      <c r="B2263" t="inlineStr">
        <is>
          <t>PERLING TIPO C 2X8 3/32 2.38MM NEGRO</t>
        </is>
      </c>
      <c r="C2263" t="inlineStr">
        <is>
          <t>PERLING</t>
        </is>
      </c>
      <c r="D2263" s="22" t="n">
        <v>4</v>
      </c>
      <c r="E2263" s="19" t="n">
        <v>78281.63</v>
      </c>
      <c r="F2263" s="19" t="n">
        <v>10328.83</v>
      </c>
      <c r="G2263" s="20" t="n">
        <v>0.131944</v>
      </c>
      <c r="H2263" t="inlineStr">
        <is>
          <t>C</t>
        </is>
      </c>
      <c r="I2263" t="inlineStr">
        <is>
          <t>Bajo</t>
        </is>
      </c>
      <c r="J2263" s="17" t="inlineStr">
        <is>
          <t>C-Bajo</t>
        </is>
      </c>
      <c r="K2263" t="inlineStr">
        <is>
          <t>LIQUIDAR — ocupan espacio y capital</t>
        </is>
      </c>
    </row>
    <row r="2264">
      <c r="A2264" t="inlineStr">
        <is>
          <t>71462</t>
        </is>
      </c>
      <c r="B2264" t="inlineStr">
        <is>
          <t>$$ CEDAZO ZARANDA 1/4 O 4 X 4</t>
        </is>
      </c>
      <c r="C2264" t="inlineStr">
        <is>
          <t>FERRETERIA GENERAL</t>
        </is>
      </c>
      <c r="D2264" s="22" t="n">
        <v>31</v>
      </c>
      <c r="E2264" s="19" t="n">
        <v>78198.37</v>
      </c>
      <c r="F2264" s="19" t="n">
        <v>21700.87</v>
      </c>
      <c r="G2264" s="20" t="n">
        <v>0.277511</v>
      </c>
      <c r="H2264" t="inlineStr">
        <is>
          <t>C</t>
        </is>
      </c>
      <c r="I2264" t="inlineStr">
        <is>
          <t>Bajo</t>
        </is>
      </c>
      <c r="J2264" s="17" t="inlineStr">
        <is>
          <t>C-Bajo</t>
        </is>
      </c>
      <c r="K2264" t="inlineStr">
        <is>
          <t>LIQUIDAR — ocupan espacio y capital</t>
        </is>
      </c>
    </row>
    <row r="2265">
      <c r="A2265" t="inlineStr">
        <is>
          <t>PINT-AN-0059</t>
        </is>
      </c>
      <c r="B2265" t="inlineStr">
        <is>
          <t>DUREX BASE AGUA BLANCO ANTICORROSIVO 1/4 DE736-5</t>
        </is>
      </c>
      <c r="C2265" t="inlineStr">
        <is>
          <t>ANTICORROSIVOS Y BASE ACEITE</t>
        </is>
      </c>
      <c r="D2265" s="22" t="n">
        <v>12</v>
      </c>
      <c r="E2265" s="19" t="n">
        <v>78053.10000000001</v>
      </c>
      <c r="F2265" s="19" t="n">
        <v>23789.85</v>
      </c>
      <c r="G2265" s="20" t="n">
        <v>0.304791</v>
      </c>
      <c r="H2265" t="inlineStr">
        <is>
          <t>C</t>
        </is>
      </c>
      <c r="I2265" t="inlineStr">
        <is>
          <t>Medio</t>
        </is>
      </c>
      <c r="J2265" s="17" t="inlineStr">
        <is>
          <t>C-Medio</t>
        </is>
      </c>
      <c r="K2265" t="inlineStr">
        <is>
          <t>CANDIDATO A DESCONTINUAR</t>
        </is>
      </c>
    </row>
    <row r="2266">
      <c r="A2266" t="inlineStr">
        <is>
          <t>25893</t>
        </is>
      </c>
      <c r="B2266" t="inlineStr">
        <is>
          <t>TOTAL BROCHA  PLASTICO 4 THT846046</t>
        </is>
      </c>
      <c r="C2266" t="inlineStr">
        <is>
          <t>FERRETERIA GENERAL</t>
        </is>
      </c>
      <c r="D2266" s="22" t="n">
        <v>42</v>
      </c>
      <c r="E2266" s="19" t="n">
        <v>78029.00999999999</v>
      </c>
      <c r="F2266" s="19" t="n">
        <v>36234.56</v>
      </c>
      <c r="G2266" s="20" t="n">
        <v>0.464373</v>
      </c>
      <c r="H2266" t="inlineStr">
        <is>
          <t>C</t>
        </is>
      </c>
      <c r="I2266" t="inlineStr">
        <is>
          <t>Alto</t>
        </is>
      </c>
      <c r="J2266" s="17" t="inlineStr">
        <is>
          <t>C-Alto</t>
        </is>
      </c>
      <c r="K2266" t="inlineStr">
        <is>
          <t>PREMIUM — dejar quietos, son rentables aunque vendan poco</t>
        </is>
      </c>
    </row>
    <row r="2267">
      <c r="A2267" t="inlineStr">
        <is>
          <t>351100300991967</t>
        </is>
      </c>
      <c r="B2267" t="inlineStr">
        <is>
          <t>AQUABELLA CACHERA FREGAERO PALANCA CUELLO FLEXIBLE GRIS MATE PM61341GBQ</t>
        </is>
      </c>
      <c r="C2267" t="inlineStr">
        <is>
          <t>GRIFERIA - ACC. BAÑO Y COCINA</t>
        </is>
      </c>
      <c r="D2267" s="22" t="n">
        <v>4</v>
      </c>
      <c r="E2267" s="19" t="n">
        <v>77894</v>
      </c>
      <c r="F2267" s="19" t="n">
        <v>24174</v>
      </c>
      <c r="G2267" s="20" t="n">
        <v>0.310345</v>
      </c>
      <c r="H2267" t="inlineStr">
        <is>
          <t>C</t>
        </is>
      </c>
      <c r="I2267" t="inlineStr">
        <is>
          <t>Medio</t>
        </is>
      </c>
      <c r="J2267" s="17" t="inlineStr">
        <is>
          <t>C-Medio</t>
        </is>
      </c>
      <c r="K2267" t="inlineStr">
        <is>
          <t>CANDIDATO A DESCONTINUAR</t>
        </is>
      </c>
    </row>
    <row r="2268">
      <c r="A2268" t="inlineStr">
        <is>
          <t>351100300991187</t>
        </is>
      </c>
      <c r="B2268" t="inlineStr">
        <is>
          <t>LIQUIDACION LANCO - PROTECTO PINTURA PREPARADA GL</t>
        </is>
      </c>
      <c r="C2268" t="inlineStr">
        <is>
          <t>MATERIAL SEGUNDA</t>
        </is>
      </c>
      <c r="D2268" s="22" t="n">
        <v>11</v>
      </c>
      <c r="E2268" s="19" t="n">
        <v>77876.11</v>
      </c>
      <c r="F2268" s="19" t="n">
        <v>-87123.89</v>
      </c>
      <c r="G2268" s="20" t="n">
        <v>-1.11875</v>
      </c>
      <c r="H2268" t="inlineStr">
        <is>
          <t>C</t>
        </is>
      </c>
      <c r="I2268" t="inlineStr">
        <is>
          <t>Bajo</t>
        </is>
      </c>
      <c r="J2268" s="17" t="inlineStr">
        <is>
          <t>C-Bajo</t>
        </is>
      </c>
      <c r="K2268" t="inlineStr">
        <is>
          <t>LIQUIDAR — ocupan espacio y capital</t>
        </is>
      </c>
    </row>
    <row r="2269">
      <c r="A2269" t="inlineStr">
        <is>
          <t>351100300992805</t>
        </is>
      </c>
      <c r="B2269" t="inlineStr">
        <is>
          <t>MUEBLE DE LAVATORIO AEREO COMPACTO BLANCO 10811-BLANCO CON ESPEJO 40X50X15CM</t>
        </is>
      </c>
      <c r="C2269" t="inlineStr">
        <is>
          <t>IMPORTACION LOZA</t>
        </is>
      </c>
      <c r="D2269" s="22" t="n">
        <v>2</v>
      </c>
      <c r="E2269" s="19" t="n">
        <v>77876.11</v>
      </c>
      <c r="F2269" s="19" t="n">
        <v>40799.8</v>
      </c>
      <c r="G2269" s="20" t="n">
        <v>0.523907</v>
      </c>
      <c r="H2269" t="inlineStr">
        <is>
          <t>C</t>
        </is>
      </c>
      <c r="I2269" t="inlineStr">
        <is>
          <t>Alto</t>
        </is>
      </c>
      <c r="J2269" s="17" t="inlineStr">
        <is>
          <t>C-Alto</t>
        </is>
      </c>
      <c r="K2269" t="inlineStr">
        <is>
          <t>PREMIUM — dejar quietos, son rentables aunque vendan poco</t>
        </is>
      </c>
    </row>
    <row r="2270">
      <c r="A2270" t="inlineStr">
        <is>
          <t>351100300992792</t>
        </is>
      </c>
      <c r="B2270" t="inlineStr">
        <is>
          <t>PEGAMAX PLUS AHESIVO PARA LAMINAS Y PANELES 290ML SIMILAR AL HI BOND</t>
        </is>
      </c>
      <c r="C2270" t="inlineStr">
        <is>
          <t>ACABADOS PVC Y WPC</t>
        </is>
      </c>
      <c r="D2270" s="22" t="n">
        <v>22</v>
      </c>
      <c r="E2270" s="19" t="n">
        <v>77856.64</v>
      </c>
      <c r="F2270" s="19" t="n">
        <v>25144.64</v>
      </c>
      <c r="G2270" s="20" t="n">
        <v>0.3229610000000001</v>
      </c>
      <c r="H2270" t="inlineStr">
        <is>
          <t>C</t>
        </is>
      </c>
      <c r="I2270" t="inlineStr">
        <is>
          <t>Medio</t>
        </is>
      </c>
      <c r="J2270" s="17" t="inlineStr">
        <is>
          <t>C-Medio</t>
        </is>
      </c>
      <c r="K2270" t="inlineStr">
        <is>
          <t>CANDIDATO A DESCONTINUAR</t>
        </is>
      </c>
    </row>
    <row r="2271">
      <c r="A2271" t="inlineStr">
        <is>
          <t>9101</t>
        </is>
      </c>
      <c r="B2271" t="inlineStr">
        <is>
          <t>CODO 1/2 C/R</t>
        </is>
      </c>
      <c r="C2271" t="inlineStr">
        <is>
          <t>TUBERIA PVC, CANOAS Y ACCESORIOS</t>
        </is>
      </c>
      <c r="D2271" s="22" t="n">
        <v>257</v>
      </c>
      <c r="E2271" s="19" t="n">
        <v>77486.33</v>
      </c>
      <c r="F2271" s="19" t="n">
        <v>47207.19</v>
      </c>
      <c r="G2271" s="20" t="n">
        <v>0.609232</v>
      </c>
      <c r="H2271" t="inlineStr">
        <is>
          <t>C</t>
        </is>
      </c>
      <c r="I2271" t="inlineStr">
        <is>
          <t>Alto</t>
        </is>
      </c>
      <c r="J2271" s="17" t="inlineStr">
        <is>
          <t>C-Alto</t>
        </is>
      </c>
      <c r="K2271" t="inlineStr">
        <is>
          <t>PREMIUM — dejar quietos, son rentables aunque vendan poco</t>
        </is>
      </c>
    </row>
    <row r="2272">
      <c r="A2272" t="inlineStr">
        <is>
          <t>351100300991859</t>
        </is>
      </c>
      <c r="B2272" t="inlineStr">
        <is>
          <t>$$ JAPPY LLAVE FREGADERO NEGRA JA-GRI-003</t>
        </is>
      </c>
      <c r="C2272" t="inlineStr">
        <is>
          <t>SIN CATEGORIA</t>
        </is>
      </c>
      <c r="D2272" s="22" t="n">
        <v>11</v>
      </c>
      <c r="E2272" s="19" t="n">
        <v>77341.55</v>
      </c>
      <c r="F2272" s="19" t="n">
        <v>29033.55</v>
      </c>
      <c r="G2272" s="20" t="n">
        <v>0.375394</v>
      </c>
      <c r="H2272" t="inlineStr">
        <is>
          <t>C</t>
        </is>
      </c>
      <c r="I2272" t="inlineStr">
        <is>
          <t>Medio</t>
        </is>
      </c>
      <c r="J2272" s="17" t="inlineStr">
        <is>
          <t>C-Medio</t>
        </is>
      </c>
      <c r="K2272" t="inlineStr">
        <is>
          <t>CANDIDATO A DESCONTINUAR</t>
        </is>
      </c>
    </row>
    <row r="2273">
      <c r="A2273" t="inlineStr">
        <is>
          <t>30528</t>
        </is>
      </c>
      <c r="B2273" t="inlineStr">
        <is>
          <t xml:space="preserve">VARILLA COPPERWELL 3 M </t>
        </is>
      </c>
      <c r="C2273" t="inlineStr">
        <is>
          <t>ACCESORIOS ELECTRICOS Y CABLES</t>
        </is>
      </c>
      <c r="D2273" s="22" t="n">
        <v>6</v>
      </c>
      <c r="E2273" s="19" t="n">
        <v>77315.75</v>
      </c>
      <c r="F2273" s="19" t="n">
        <v>22384.52</v>
      </c>
      <c r="G2273" s="20" t="n">
        <v>0.289521</v>
      </c>
      <c r="H2273" t="inlineStr">
        <is>
          <t>C</t>
        </is>
      </c>
      <c r="I2273" t="inlineStr">
        <is>
          <t>Bajo</t>
        </is>
      </c>
      <c r="J2273" s="17" t="inlineStr">
        <is>
          <t>C-Bajo</t>
        </is>
      </c>
      <c r="K2273" t="inlineStr">
        <is>
          <t>LIQUIDAR — ocupan espacio y capital</t>
        </is>
      </c>
    </row>
    <row r="2274">
      <c r="A2274" t="inlineStr">
        <is>
          <t>998</t>
        </is>
      </c>
      <c r="B2274" t="inlineStr">
        <is>
          <t>CODO 2 X 45</t>
        </is>
      </c>
      <c r="C2274" t="inlineStr">
        <is>
          <t>TUBERIA PVC, CANOAS Y ACCESORIOS</t>
        </is>
      </c>
      <c r="D2274" s="22" t="n">
        <v>111</v>
      </c>
      <c r="E2274" s="19" t="n">
        <v>77168.85000000001</v>
      </c>
      <c r="F2274" s="19" t="n">
        <v>57880.41</v>
      </c>
      <c r="G2274" s="20" t="n">
        <v>0.7500490000000001</v>
      </c>
      <c r="H2274" t="inlineStr">
        <is>
          <t>C</t>
        </is>
      </c>
      <c r="I2274" t="inlineStr">
        <is>
          <t>Alto</t>
        </is>
      </c>
      <c r="J2274" s="17" t="inlineStr">
        <is>
          <t>C-Alto</t>
        </is>
      </c>
      <c r="K2274" t="inlineStr">
        <is>
          <t>PREMIUM — dejar quietos, son rentables aunque vendan poco</t>
        </is>
      </c>
    </row>
    <row r="2275">
      <c r="A2275" t="inlineStr">
        <is>
          <t>351100300990790</t>
        </is>
      </c>
      <c r="B2275" t="inlineStr">
        <is>
          <t>BTICINO LUZICA APAGADOR SENCILLO PU5100</t>
        </is>
      </c>
      <c r="C2275" t="inlineStr">
        <is>
          <t>ACCESORIOS ELECTRICOS Y CABLES</t>
        </is>
      </c>
      <c r="D2275" s="22" t="n">
        <v>80</v>
      </c>
      <c r="E2275" s="19" t="n">
        <v>77024.7</v>
      </c>
      <c r="F2275" s="19" t="n">
        <v>10552.76</v>
      </c>
      <c r="G2275" s="20" t="n">
        <v>0.137005</v>
      </c>
      <c r="H2275" t="inlineStr">
        <is>
          <t>C</t>
        </is>
      </c>
      <c r="I2275" t="inlineStr">
        <is>
          <t>Bajo</t>
        </is>
      </c>
      <c r="J2275" s="17" t="inlineStr">
        <is>
          <t>C-Bajo</t>
        </is>
      </c>
      <c r="K2275" t="inlineStr">
        <is>
          <t>LIQUIDAR — ocupan espacio y capital</t>
        </is>
      </c>
    </row>
    <row r="2276">
      <c r="A2276" t="inlineStr">
        <is>
          <t>4505456</t>
        </is>
      </c>
      <c r="B2276" t="inlineStr">
        <is>
          <t>TOTAL INVERSOR MMA/TIG 120/220V 200A UTW2200381/691</t>
        </is>
      </c>
      <c r="C2276" t="inlineStr">
        <is>
          <t>FERRETERIA GENERAL</t>
        </is>
      </c>
      <c r="D2276" s="22" t="n">
        <v>1</v>
      </c>
      <c r="E2276" s="19" t="n">
        <v>76991.14999999999</v>
      </c>
      <c r="F2276" s="19" t="n">
        <v>17782.43</v>
      </c>
      <c r="G2276" s="20" t="n">
        <v>0.230967</v>
      </c>
      <c r="H2276" t="inlineStr">
        <is>
          <t>C</t>
        </is>
      </c>
      <c r="I2276" t="inlineStr">
        <is>
          <t>Bajo</t>
        </is>
      </c>
      <c r="J2276" s="17" t="inlineStr">
        <is>
          <t>C-Bajo</t>
        </is>
      </c>
      <c r="K2276" t="inlineStr">
        <is>
          <t>LIQUIDAR — ocupan espacio y capital</t>
        </is>
      </c>
    </row>
    <row r="2277">
      <c r="A2277" t="inlineStr">
        <is>
          <t>351100300991422</t>
        </is>
      </c>
      <c r="B2277" t="inlineStr">
        <is>
          <t>ENERGY ESMERILADORA 41/2 600W AG15 /3/ 120</t>
        </is>
      </c>
      <c r="C2277" t="inlineStr">
        <is>
          <t>SIN CATEGORIA</t>
        </is>
      </c>
      <c r="D2277" s="22" t="n">
        <v>6</v>
      </c>
      <c r="E2277" s="19" t="n">
        <v>76738.57000000001</v>
      </c>
      <c r="F2277" s="19" t="n">
        <v>18634.57</v>
      </c>
      <c r="G2277" s="20" t="n">
        <v>0.242832</v>
      </c>
      <c r="H2277" t="inlineStr">
        <is>
          <t>C</t>
        </is>
      </c>
      <c r="I2277" t="inlineStr">
        <is>
          <t>Bajo</t>
        </is>
      </c>
      <c r="J2277" s="17" t="inlineStr">
        <is>
          <t>C-Bajo</t>
        </is>
      </c>
      <c r="K2277" t="inlineStr">
        <is>
          <t>LIQUIDAR — ocupan espacio y capital</t>
        </is>
      </c>
    </row>
    <row r="2278">
      <c r="A2278" t="inlineStr">
        <is>
          <t>7447</t>
        </is>
      </c>
      <c r="B2278" t="inlineStr">
        <is>
          <t>SEPARADOR P/CERAMICA 4MM</t>
        </is>
      </c>
      <c r="C2278" t="inlineStr">
        <is>
          <t>FERRETERIA GENERAL</t>
        </is>
      </c>
      <c r="D2278" s="22" t="n">
        <v>145</v>
      </c>
      <c r="E2278" s="19" t="n">
        <v>76491.56</v>
      </c>
      <c r="F2278" s="19" t="n">
        <v>41845.32</v>
      </c>
      <c r="G2278" s="20" t="n">
        <v>0.547058</v>
      </c>
      <c r="H2278" t="inlineStr">
        <is>
          <t>C</t>
        </is>
      </c>
      <c r="I2278" t="inlineStr">
        <is>
          <t>Alto</t>
        </is>
      </c>
      <c r="J2278" s="17" t="inlineStr">
        <is>
          <t>C-Alto</t>
        </is>
      </c>
      <c r="K2278" t="inlineStr">
        <is>
          <t>PREMIUM — dejar quietos, son rentables aunque vendan poco</t>
        </is>
      </c>
    </row>
    <row r="2279">
      <c r="A2279" t="inlineStr">
        <is>
          <t>351100300991369</t>
        </is>
      </c>
      <c r="B2279" t="inlineStr">
        <is>
          <t>PROTECTO METALTEC 3 EN 1 ROJO OXIDO T-310 CUBETA</t>
        </is>
      </c>
      <c r="C2279" t="inlineStr">
        <is>
          <t>SIN CATEGORIA</t>
        </is>
      </c>
      <c r="D2279" s="22" t="n">
        <v>1</v>
      </c>
      <c r="E2279" s="19" t="n">
        <v>76402.59</v>
      </c>
      <c r="F2279" s="19" t="n">
        <v>25467.53</v>
      </c>
      <c r="G2279" s="20" t="n">
        <v>0.333333</v>
      </c>
      <c r="H2279" t="inlineStr">
        <is>
          <t>C</t>
        </is>
      </c>
      <c r="I2279" t="inlineStr">
        <is>
          <t>Medio</t>
        </is>
      </c>
      <c r="J2279" s="17" t="inlineStr">
        <is>
          <t>C-Medio</t>
        </is>
      </c>
      <c r="K2279" t="inlineStr">
        <is>
          <t>CANDIDATO A DESCONTINUAR</t>
        </is>
      </c>
    </row>
    <row r="2280">
      <c r="A2280" t="inlineStr">
        <is>
          <t>844</t>
        </is>
      </c>
      <c r="B2280" t="inlineStr">
        <is>
          <t>ASIENTO INOD REDONDO BONE</t>
        </is>
      </c>
      <c r="C2280" t="inlineStr">
        <is>
          <t>IMPORTACION LOZA</t>
        </is>
      </c>
      <c r="D2280" s="22" t="n">
        <v>13</v>
      </c>
      <c r="E2280" s="19" t="n">
        <v>76331.86</v>
      </c>
      <c r="F2280" s="19" t="n">
        <v>40314.66</v>
      </c>
      <c r="G2280" s="20" t="n">
        <v>0.52815</v>
      </c>
      <c r="H2280" t="inlineStr">
        <is>
          <t>C</t>
        </is>
      </c>
      <c r="I2280" t="inlineStr">
        <is>
          <t>Alto</t>
        </is>
      </c>
      <c r="J2280" s="17" t="inlineStr">
        <is>
          <t>C-Alto</t>
        </is>
      </c>
      <c r="K2280" t="inlineStr">
        <is>
          <t>PREMIUM — dejar quietos, son rentables aunque vendan poco</t>
        </is>
      </c>
    </row>
    <row r="2281">
      <c r="A2281" t="inlineStr">
        <is>
          <t>351100300991486</t>
        </is>
      </c>
      <c r="B2281" t="inlineStr">
        <is>
          <t>AQUA PLUS ASPERSION NEGRA CON MANGUERA 22865</t>
        </is>
      </c>
      <c r="C2281" t="inlineStr">
        <is>
          <t>GRIFERIA - ACC. BAÑO Y COCINA</t>
        </is>
      </c>
      <c r="D2281" s="22" t="n">
        <v>11</v>
      </c>
      <c r="E2281" s="19" t="n">
        <v>76286.11</v>
      </c>
      <c r="F2281" s="19" t="n">
        <v>20838.3</v>
      </c>
      <c r="G2281" s="20" t="n">
        <v>0.27316</v>
      </c>
      <c r="H2281" t="inlineStr">
        <is>
          <t>C</t>
        </is>
      </c>
      <c r="I2281" t="inlineStr">
        <is>
          <t>Bajo</t>
        </is>
      </c>
      <c r="J2281" s="17" t="inlineStr">
        <is>
          <t>C-Bajo</t>
        </is>
      </c>
      <c r="K2281" t="inlineStr">
        <is>
          <t>LIQUIDAR — ocupan espacio y capital</t>
        </is>
      </c>
    </row>
    <row r="2282">
      <c r="A2282" t="inlineStr">
        <is>
          <t>351100300992918</t>
        </is>
      </c>
      <c r="B2282" t="inlineStr">
        <is>
          <t>ESQUINERO PVC FLAT NAMASTE CIELOS Y PAREDES 2.90M 2121</t>
        </is>
      </c>
      <c r="C2282" t="inlineStr">
        <is>
          <t>PANEL ACANALADO INTERIOR</t>
        </is>
      </c>
      <c r="D2282" s="22" t="n">
        <v>26</v>
      </c>
      <c r="E2282" s="19" t="n">
        <v>76268.60000000001</v>
      </c>
      <c r="F2282" s="19" t="n">
        <v>64568.6</v>
      </c>
      <c r="G2282" s="20" t="n">
        <v>0.846595</v>
      </c>
      <c r="H2282" t="inlineStr">
        <is>
          <t>C</t>
        </is>
      </c>
      <c r="I2282" t="inlineStr">
        <is>
          <t>Alto</t>
        </is>
      </c>
      <c r="J2282" s="17" t="inlineStr">
        <is>
          <t>C-Alto</t>
        </is>
      </c>
      <c r="K2282" t="inlineStr">
        <is>
          <t>PREMIUM — dejar quietos, son rentables aunque vendan poco</t>
        </is>
      </c>
    </row>
    <row r="2283">
      <c r="A2283" t="inlineStr">
        <is>
          <t>955</t>
        </is>
      </c>
      <c r="B2283" t="inlineStr">
        <is>
          <t>CODO 1 1/4 X 90</t>
        </is>
      </c>
      <c r="C2283" t="inlineStr">
        <is>
          <t>TUBERIA PVC, CANOAS Y ACCESORIOS</t>
        </is>
      </c>
      <c r="D2283" s="22" t="n">
        <v>81</v>
      </c>
      <c r="E2283" s="19" t="n">
        <v>76193.71000000001</v>
      </c>
      <c r="F2283" s="19" t="n">
        <v>55389.46</v>
      </c>
      <c r="G2283" s="20" t="n">
        <v>0.7269559999999999</v>
      </c>
      <c r="H2283" t="inlineStr">
        <is>
          <t>C</t>
        </is>
      </c>
      <c r="I2283" t="inlineStr">
        <is>
          <t>Alto</t>
        </is>
      </c>
      <c r="J2283" s="17" t="inlineStr">
        <is>
          <t>C-Alto</t>
        </is>
      </c>
      <c r="K2283" t="inlineStr">
        <is>
          <t>PREMIUM — dejar quietos, son rentables aunque vendan poco</t>
        </is>
      </c>
    </row>
    <row r="2284">
      <c r="A2284" t="inlineStr">
        <is>
          <t>7931</t>
        </is>
      </c>
      <c r="B2284" t="inlineStr">
        <is>
          <t>ESPANDER #10 BOLSA</t>
        </is>
      </c>
      <c r="C2284" t="inlineStr">
        <is>
          <t>TORNILLERIA</t>
        </is>
      </c>
      <c r="D2284" s="22" t="n">
        <v>209</v>
      </c>
      <c r="E2284" s="19" t="n">
        <v>76109.17</v>
      </c>
      <c r="F2284" s="19" t="n">
        <v>53456.17</v>
      </c>
      <c r="G2284" s="20" t="n">
        <v>0.7023619999999999</v>
      </c>
      <c r="H2284" t="inlineStr">
        <is>
          <t>C</t>
        </is>
      </c>
      <c r="I2284" t="inlineStr">
        <is>
          <t>Alto</t>
        </is>
      </c>
      <c r="J2284" s="17" t="inlineStr">
        <is>
          <t>C-Alto</t>
        </is>
      </c>
      <c r="K2284" t="inlineStr">
        <is>
          <t>PREMIUM — dejar quietos, son rentables aunque vendan poco</t>
        </is>
      </c>
    </row>
    <row r="2285">
      <c r="A2285" t="inlineStr">
        <is>
          <t>953</t>
        </is>
      </c>
      <c r="B2285" t="inlineStr">
        <is>
          <t>GAZA EMT 3/4 SENCILLA  1 OREJA</t>
        </is>
      </c>
      <c r="C2285" t="inlineStr">
        <is>
          <t>ACCESORIOS ELECTRICOS Y CABLES</t>
        </is>
      </c>
      <c r="D2285" s="22" t="n">
        <v>1293</v>
      </c>
      <c r="E2285" s="19" t="n">
        <v>75782.63</v>
      </c>
      <c r="F2285" s="19" t="n">
        <v>40036.84</v>
      </c>
      <c r="G2285" s="20" t="n">
        <v>0.528312</v>
      </c>
      <c r="H2285" t="inlineStr">
        <is>
          <t>C</t>
        </is>
      </c>
      <c r="I2285" t="inlineStr">
        <is>
          <t>Alto</t>
        </is>
      </c>
      <c r="J2285" s="17" t="inlineStr">
        <is>
          <t>C-Alto</t>
        </is>
      </c>
      <c r="K2285" t="inlineStr">
        <is>
          <t>PREMIUM — dejar quietos, son rentables aunque vendan poco</t>
        </is>
      </c>
    </row>
    <row r="2286">
      <c r="A2286" t="inlineStr">
        <is>
          <t>9144</t>
        </is>
      </c>
      <c r="B2286" t="inlineStr">
        <is>
          <t>TUBO EMT 3/4 UL</t>
        </is>
      </c>
      <c r="C2286" t="inlineStr">
        <is>
          <t>ACCESORIOS ELECTRICOS Y CABLES</t>
        </is>
      </c>
      <c r="D2286" s="22" t="n">
        <v>13</v>
      </c>
      <c r="E2286" s="19" t="n">
        <v>75705.19</v>
      </c>
      <c r="F2286" s="19" t="n">
        <v>21417.19</v>
      </c>
      <c r="G2286" s="20" t="n">
        <v>0.282903</v>
      </c>
      <c r="H2286" t="inlineStr">
        <is>
          <t>C</t>
        </is>
      </c>
      <c r="I2286" t="inlineStr">
        <is>
          <t>Bajo</t>
        </is>
      </c>
      <c r="J2286" s="17" t="inlineStr">
        <is>
          <t>C-Bajo</t>
        </is>
      </c>
      <c r="K2286" t="inlineStr">
        <is>
          <t>LIQUIDAR — ocupan espacio y capital</t>
        </is>
      </c>
    </row>
    <row r="2287">
      <c r="A2287" t="inlineStr">
        <is>
          <t>1115</t>
        </is>
      </c>
      <c r="B2287" t="inlineStr">
        <is>
          <t>UÑA LAVATORIO SENCILLA 2 PZAS</t>
        </is>
      </c>
      <c r="C2287" t="inlineStr">
        <is>
          <t>FERRETERIA GENERAL</t>
        </is>
      </c>
      <c r="D2287" s="22" t="n">
        <v>59</v>
      </c>
      <c r="E2287" s="19" t="n">
        <v>75607.78999999999</v>
      </c>
      <c r="F2287" s="19" t="n">
        <v>49493.33</v>
      </c>
      <c r="G2287" s="20" t="n">
        <v>0.654606</v>
      </c>
      <c r="H2287" t="inlineStr">
        <is>
          <t>C</t>
        </is>
      </c>
      <c r="I2287" t="inlineStr">
        <is>
          <t>Alto</t>
        </is>
      </c>
      <c r="J2287" s="17" t="inlineStr">
        <is>
          <t>C-Alto</t>
        </is>
      </c>
      <c r="K2287" t="inlineStr">
        <is>
          <t>PREMIUM — dejar quietos, son rentables aunque vendan poco</t>
        </is>
      </c>
    </row>
    <row r="2288">
      <c r="A2288" t="inlineStr">
        <is>
          <t>7107</t>
        </is>
      </c>
      <c r="B2288" t="inlineStr">
        <is>
          <t>POXIPOL GRIS 21G</t>
        </is>
      </c>
      <c r="C2288" t="inlineStr">
        <is>
          <t>FERRETERIA GENERAL</t>
        </is>
      </c>
      <c r="D2288" s="22" t="n">
        <v>30</v>
      </c>
      <c r="E2288" s="19" t="n">
        <v>75271.31</v>
      </c>
      <c r="F2288" s="19" t="n">
        <v>22376.06</v>
      </c>
      <c r="G2288" s="20" t="n">
        <v>0.297272</v>
      </c>
      <c r="H2288" t="inlineStr">
        <is>
          <t>C</t>
        </is>
      </c>
      <c r="I2288" t="inlineStr">
        <is>
          <t>Bajo</t>
        </is>
      </c>
      <c r="J2288" s="17" t="inlineStr">
        <is>
          <t>C-Bajo</t>
        </is>
      </c>
      <c r="K2288" t="inlineStr">
        <is>
          <t>LIQUIDAR — ocupan espacio y capital</t>
        </is>
      </c>
    </row>
    <row r="2289">
      <c r="A2289" t="inlineStr">
        <is>
          <t>2140</t>
        </is>
      </c>
      <c r="B2289" t="inlineStr">
        <is>
          <t>LAUREL CUARTO REDONDO 1 EN VARAS</t>
        </is>
      </c>
      <c r="C2289" t="inlineStr">
        <is>
          <t>LAUREL</t>
        </is>
      </c>
      <c r="D2289" s="22" t="n">
        <v>247</v>
      </c>
      <c r="E2289" s="19" t="n">
        <v>75047.94</v>
      </c>
      <c r="F2289" s="19" t="n">
        <v>30997.94</v>
      </c>
      <c r="G2289" s="20" t="n">
        <v>0.413042</v>
      </c>
      <c r="H2289" t="inlineStr">
        <is>
          <t>C</t>
        </is>
      </c>
      <c r="I2289" t="inlineStr">
        <is>
          <t>Medio</t>
        </is>
      </c>
      <c r="J2289" s="17" t="inlineStr">
        <is>
          <t>C-Medio</t>
        </is>
      </c>
      <c r="K2289" t="inlineStr">
        <is>
          <t>CANDIDATO A DESCONTINUAR</t>
        </is>
      </c>
    </row>
    <row r="2290">
      <c r="A2290" t="inlineStr">
        <is>
          <t>10120010</t>
        </is>
      </c>
      <c r="B2290" t="inlineStr">
        <is>
          <t>PLATINA 1 1/2 X 3/16</t>
        </is>
      </c>
      <c r="C2290" t="inlineStr">
        <is>
          <t>PLATINA HIERRO</t>
        </is>
      </c>
      <c r="D2290" s="22" t="n">
        <v>14</v>
      </c>
      <c r="E2290" s="19" t="n">
        <v>74983.78</v>
      </c>
      <c r="F2290" s="19" t="n">
        <v>21249.56</v>
      </c>
      <c r="G2290" s="20" t="n">
        <v>0.283389</v>
      </c>
      <c r="H2290" t="inlineStr">
        <is>
          <t>C</t>
        </is>
      </c>
      <c r="I2290" t="inlineStr">
        <is>
          <t>Bajo</t>
        </is>
      </c>
      <c r="J2290" s="17" t="inlineStr">
        <is>
          <t>C-Bajo</t>
        </is>
      </c>
      <c r="K2290" t="inlineStr">
        <is>
          <t>LIQUIDAR — ocupan espacio y capital</t>
        </is>
      </c>
    </row>
    <row r="2291">
      <c r="A2291" t="inlineStr">
        <is>
          <t>30619</t>
        </is>
      </c>
      <c r="B2291" t="inlineStr">
        <is>
          <t>BASE PANTALLA LCD 13/60 MOVIL</t>
        </is>
      </c>
      <c r="C2291" t="inlineStr">
        <is>
          <t>FERRETERIA GENERAL</t>
        </is>
      </c>
      <c r="D2291" s="22" t="n">
        <v>7</v>
      </c>
      <c r="E2291" s="19" t="n">
        <v>74841.72</v>
      </c>
      <c r="F2291" s="19" t="n">
        <v>21383.35</v>
      </c>
      <c r="G2291" s="20" t="n">
        <v>0.285714</v>
      </c>
      <c r="H2291" t="inlineStr">
        <is>
          <t>C</t>
        </is>
      </c>
      <c r="I2291" t="inlineStr">
        <is>
          <t>Bajo</t>
        </is>
      </c>
      <c r="J2291" s="17" t="inlineStr">
        <is>
          <t>C-Bajo</t>
        </is>
      </c>
      <c r="K2291" t="inlineStr">
        <is>
          <t>LIQUIDAR — ocupan espacio y capital</t>
        </is>
      </c>
    </row>
    <row r="2292">
      <c r="A2292" t="inlineStr">
        <is>
          <t>7313</t>
        </is>
      </c>
      <c r="B2292" t="inlineStr">
        <is>
          <t>LOCTITE SUPER BONDER PRECISION 5G 1628820</t>
        </is>
      </c>
      <c r="C2292" t="inlineStr">
        <is>
          <t>FERRETERIA GENERAL</t>
        </is>
      </c>
      <c r="D2292" s="22" t="n">
        <v>27</v>
      </c>
      <c r="E2292" s="19" t="n">
        <v>74809.49000000001</v>
      </c>
      <c r="F2292" s="19" t="n">
        <v>21197.39</v>
      </c>
      <c r="G2292" s="20" t="n">
        <v>0.283352</v>
      </c>
      <c r="H2292" t="inlineStr">
        <is>
          <t>C</t>
        </is>
      </c>
      <c r="I2292" t="inlineStr">
        <is>
          <t>Bajo</t>
        </is>
      </c>
      <c r="J2292" s="17" t="inlineStr">
        <is>
          <t>C-Bajo</t>
        </is>
      </c>
      <c r="K2292" t="inlineStr">
        <is>
          <t>LIQUIDAR — ocupan espacio y capital</t>
        </is>
      </c>
    </row>
    <row r="2293">
      <c r="A2293" t="inlineStr">
        <is>
          <t>728735</t>
        </is>
      </c>
      <c r="B2293" t="inlineStr">
        <is>
          <t>CACHERA FREGADERO DIAMANTE DORADO LS-3</t>
        </is>
      </c>
      <c r="C2293" t="inlineStr">
        <is>
          <t>IMPORTACION GRIFERIA</t>
        </is>
      </c>
      <c r="D2293" s="22" t="n">
        <v>3</v>
      </c>
      <c r="E2293" s="19" t="n">
        <v>74751.89</v>
      </c>
      <c r="F2293" s="19" t="n">
        <v>36998.41</v>
      </c>
      <c r="G2293" s="20" t="n">
        <v>0.494949</v>
      </c>
      <c r="H2293" t="inlineStr">
        <is>
          <t>C</t>
        </is>
      </c>
      <c r="I2293" t="inlineStr">
        <is>
          <t>Alto</t>
        </is>
      </c>
      <c r="J2293" s="17" t="inlineStr">
        <is>
          <t>C-Alto</t>
        </is>
      </c>
      <c r="K2293" t="inlineStr">
        <is>
          <t>PREMIUM — dejar quietos, son rentables aunque vendan poco</t>
        </is>
      </c>
    </row>
    <row r="2294">
      <c r="A2294" t="inlineStr">
        <is>
          <t>351100300990144</t>
        </is>
      </c>
      <c r="B2294" t="inlineStr">
        <is>
          <t>TOTAL MULTIMETRO DIGITAL SMART  TMT460013 TMT516004</t>
        </is>
      </c>
      <c r="C2294" t="inlineStr">
        <is>
          <t>HERRAMIENTA ELECTRICA</t>
        </is>
      </c>
      <c r="D2294" s="22" t="n">
        <v>4</v>
      </c>
      <c r="E2294" s="19" t="n">
        <v>74675.48</v>
      </c>
      <c r="F2294" s="19" t="n">
        <v>29875.7</v>
      </c>
      <c r="G2294" s="20" t="n">
        <v>0.400074</v>
      </c>
      <c r="H2294" t="inlineStr">
        <is>
          <t>C</t>
        </is>
      </c>
      <c r="I2294" t="inlineStr">
        <is>
          <t>Medio</t>
        </is>
      </c>
      <c r="J2294" s="17" t="inlineStr">
        <is>
          <t>C-Medio</t>
        </is>
      </c>
      <c r="K2294" t="inlineStr">
        <is>
          <t>CANDIDATO A DESCONTINUAR</t>
        </is>
      </c>
    </row>
    <row r="2295">
      <c r="A2295" t="inlineStr">
        <is>
          <t>71242</t>
        </is>
      </c>
      <c r="B2295" t="inlineStr">
        <is>
          <t>TORNILLO METAL 10X1 1/2</t>
        </is>
      </c>
      <c r="C2295" t="inlineStr">
        <is>
          <t>TORNILLERIA</t>
        </is>
      </c>
      <c r="D2295" s="22" t="n">
        <v>2587</v>
      </c>
      <c r="E2295" s="19" t="n">
        <v>74511.31</v>
      </c>
      <c r="F2295" s="19" t="n">
        <v>52469.54</v>
      </c>
      <c r="G2295" s="20" t="n">
        <v>0.704182</v>
      </c>
      <c r="H2295" t="inlineStr">
        <is>
          <t>C</t>
        </is>
      </c>
      <c r="I2295" t="inlineStr">
        <is>
          <t>Alto</t>
        </is>
      </c>
      <c r="J2295" s="17" t="inlineStr">
        <is>
          <t>C-Alto</t>
        </is>
      </c>
      <c r="K2295" t="inlineStr">
        <is>
          <t>PREMIUM — dejar quietos, son rentables aunque vendan poco</t>
        </is>
      </c>
    </row>
    <row r="2296">
      <c r="A2296" t="inlineStr">
        <is>
          <t>351100300992552</t>
        </is>
      </c>
      <c r="B2296" t="inlineStr">
        <is>
          <t>BOSCH TRONZADORA 2300W GCO 230</t>
        </is>
      </c>
      <c r="C2296" t="inlineStr">
        <is>
          <t>SIERRAS ELECTRICAS</t>
        </is>
      </c>
      <c r="D2296" s="22" t="n">
        <v>1</v>
      </c>
      <c r="E2296" s="19" t="n">
        <v>74504.63</v>
      </c>
      <c r="F2296" s="19" t="n">
        <v>-1910.38</v>
      </c>
      <c r="G2296" s="20" t="n">
        <v>-0.025641</v>
      </c>
      <c r="H2296" t="inlineStr">
        <is>
          <t>C</t>
        </is>
      </c>
      <c r="I2296" t="inlineStr">
        <is>
          <t>Bajo</t>
        </is>
      </c>
      <c r="J2296" s="17" t="inlineStr">
        <is>
          <t>C-Bajo</t>
        </is>
      </c>
      <c r="K2296" t="inlineStr">
        <is>
          <t>LIQUIDAR — ocupan espacio y capital</t>
        </is>
      </c>
    </row>
    <row r="2297">
      <c r="A2297" t="inlineStr">
        <is>
          <t>111273</t>
        </is>
      </c>
      <c r="B2297" t="inlineStr">
        <is>
          <t>LLAVE LAVATORIO SENCILLA CRUZ 90125 EZ-FLO</t>
        </is>
      </c>
      <c r="C2297" t="inlineStr">
        <is>
          <t>GRIFERIA - ACC. BAÑO Y COCINA</t>
        </is>
      </c>
      <c r="D2297" s="22" t="n">
        <v>10</v>
      </c>
      <c r="E2297" s="19" t="n">
        <v>74486.55</v>
      </c>
      <c r="F2297" s="19" t="n">
        <v>20744.45</v>
      </c>
      <c r="G2297" s="20" t="n">
        <v>0.278499</v>
      </c>
      <c r="H2297" t="inlineStr">
        <is>
          <t>C</t>
        </is>
      </c>
      <c r="I2297" t="inlineStr">
        <is>
          <t>Bajo</t>
        </is>
      </c>
      <c r="J2297" s="17" t="inlineStr">
        <is>
          <t>C-Bajo</t>
        </is>
      </c>
      <c r="K2297" t="inlineStr">
        <is>
          <t>LIQUIDAR — ocupan espacio y capital</t>
        </is>
      </c>
    </row>
    <row r="2298">
      <c r="A2298" t="inlineStr">
        <is>
          <t>7446</t>
        </is>
      </c>
      <c r="B2298" t="inlineStr">
        <is>
          <t>SEPARADOR P/CERAMICA 3MM</t>
        </is>
      </c>
      <c r="C2298" t="inlineStr">
        <is>
          <t>FERRETERIA GENERAL</t>
        </is>
      </c>
      <c r="D2298" s="22" t="n">
        <v>141</v>
      </c>
      <c r="E2298" s="19" t="n">
        <v>74447.78999999999</v>
      </c>
      <c r="F2298" s="19" t="n">
        <v>45740.65</v>
      </c>
      <c r="G2298" s="20" t="n">
        <v>0.614399</v>
      </c>
      <c r="H2298" t="inlineStr">
        <is>
          <t>C</t>
        </is>
      </c>
      <c r="I2298" t="inlineStr">
        <is>
          <t>Alto</t>
        </is>
      </c>
      <c r="J2298" s="17" t="inlineStr">
        <is>
          <t>C-Alto</t>
        </is>
      </c>
      <c r="K2298" t="inlineStr">
        <is>
          <t>PREMIUM — dejar quietos, son rentables aunque vendan poco</t>
        </is>
      </c>
    </row>
    <row r="2299">
      <c r="A2299" t="inlineStr">
        <is>
          <t>351100300991622</t>
        </is>
      </c>
      <c r="B2299" t="inlineStr">
        <is>
          <t>PAÑO MICRO FIBRA ROLLO 50 UNIDADES 12X12 REUTILIZABLES</t>
        </is>
      </c>
      <c r="C2299" t="inlineStr">
        <is>
          <t>FERRETERIA GENERAL</t>
        </is>
      </c>
      <c r="D2299" s="22" t="n">
        <v>10</v>
      </c>
      <c r="E2299" s="19" t="n">
        <v>74393.81</v>
      </c>
      <c r="F2299" s="19" t="n">
        <v>22393.81</v>
      </c>
      <c r="G2299" s="20" t="n">
        <v>0.301017</v>
      </c>
      <c r="H2299" t="inlineStr">
        <is>
          <t>C</t>
        </is>
      </c>
      <c r="I2299" t="inlineStr">
        <is>
          <t>Medio</t>
        </is>
      </c>
      <c r="J2299" s="17" t="inlineStr">
        <is>
          <t>C-Medio</t>
        </is>
      </c>
      <c r="K2299" t="inlineStr">
        <is>
          <t>CANDIDATO A DESCONTINUAR</t>
        </is>
      </c>
    </row>
    <row r="2300">
      <c r="A2300" t="inlineStr">
        <is>
          <t>10164</t>
        </is>
      </c>
      <c r="B2300" t="inlineStr">
        <is>
          <t>CACHERA FREGADERO DOBLE LAINZ 036PF2LC PRICE PFISTER</t>
        </is>
      </c>
      <c r="C2300" t="inlineStr">
        <is>
          <t>GRIFERIA - ACC. BAÑO Y COCINA</t>
        </is>
      </c>
      <c r="D2300" s="22" t="n">
        <v>2</v>
      </c>
      <c r="E2300" s="19" t="n">
        <v>74203.42</v>
      </c>
      <c r="F2300" s="19" t="n">
        <v>15053.62</v>
      </c>
      <c r="G2300" s="20" t="n">
        <v>0.20287</v>
      </c>
      <c r="H2300" t="inlineStr">
        <is>
          <t>C</t>
        </is>
      </c>
      <c r="I2300" t="inlineStr">
        <is>
          <t>Bajo</t>
        </is>
      </c>
      <c r="J2300" s="17" t="inlineStr">
        <is>
          <t>C-Bajo</t>
        </is>
      </c>
      <c r="K2300" t="inlineStr">
        <is>
          <t>LIQUIDAR — ocupan espacio y capital</t>
        </is>
      </c>
    </row>
    <row r="2301">
      <c r="A2301" t="inlineStr">
        <is>
          <t>5992895</t>
        </is>
      </c>
      <c r="B2301" t="inlineStr">
        <is>
          <t xml:space="preserve"> MUEBLE ORGANIZADOR BLANCO CON 3 REPISAS OWC-3</t>
        </is>
      </c>
      <c r="C2301" t="inlineStr">
        <is>
          <t>FERRETERIA GENERAL</t>
        </is>
      </c>
      <c r="D2301" s="22" t="n">
        <v>5</v>
      </c>
      <c r="E2301" s="19" t="n">
        <v>74202.2</v>
      </c>
      <c r="F2301" s="19" t="n">
        <v>37101.1</v>
      </c>
      <c r="G2301" s="20" t="n">
        <v>0.5</v>
      </c>
      <c r="H2301" t="inlineStr">
        <is>
          <t>C</t>
        </is>
      </c>
      <c r="I2301" t="inlineStr">
        <is>
          <t>Alto</t>
        </is>
      </c>
      <c r="J2301" s="17" t="inlineStr">
        <is>
          <t>C-Alto</t>
        </is>
      </c>
      <c r="K2301" t="inlineStr">
        <is>
          <t>PREMIUM — dejar quietos, son rentables aunque vendan poco</t>
        </is>
      </c>
    </row>
    <row r="2302">
      <c r="A2302" t="inlineStr">
        <is>
          <t>72679</t>
        </is>
      </c>
      <c r="B2302" t="inlineStr">
        <is>
          <t>BANDEJA METALICA GYPSUM 14 BATEA</t>
        </is>
      </c>
      <c r="C2302" t="inlineStr">
        <is>
          <t>FERRETERIA GENERAL</t>
        </is>
      </c>
      <c r="D2302" s="22" t="n">
        <v>18</v>
      </c>
      <c r="E2302" s="19" t="n">
        <v>74137.64</v>
      </c>
      <c r="F2302" s="19" t="n">
        <v>21442.42</v>
      </c>
      <c r="G2302" s="20" t="n">
        <v>0.289225</v>
      </c>
      <c r="H2302" t="inlineStr">
        <is>
          <t>C</t>
        </is>
      </c>
      <c r="I2302" t="inlineStr">
        <is>
          <t>Bajo</t>
        </is>
      </c>
      <c r="J2302" s="17" t="inlineStr">
        <is>
          <t>C-Bajo</t>
        </is>
      </c>
      <c r="K2302" t="inlineStr">
        <is>
          <t>LIQUIDAR — ocupan espacio y capital</t>
        </is>
      </c>
    </row>
    <row r="2303">
      <c r="A2303" t="inlineStr">
        <is>
          <t>351100300992844</t>
        </is>
      </c>
      <c r="B2303" t="inlineStr">
        <is>
          <t>LLAVIN MANIJA SATINADO NT1408-SS</t>
        </is>
      </c>
      <c r="C2303" t="inlineStr">
        <is>
          <t>IMPORTACION FERRETERIA GENERAL</t>
        </is>
      </c>
      <c r="D2303" s="22" t="n">
        <v>10</v>
      </c>
      <c r="E2303" s="19" t="n">
        <v>74092.92</v>
      </c>
      <c r="F2303" s="19" t="n">
        <v>39615.08</v>
      </c>
      <c r="G2303" s="20" t="n">
        <v>0.534667</v>
      </c>
      <c r="H2303" t="inlineStr">
        <is>
          <t>C</t>
        </is>
      </c>
      <c r="I2303" t="inlineStr">
        <is>
          <t>Alto</t>
        </is>
      </c>
      <c r="J2303" s="17" t="inlineStr">
        <is>
          <t>C-Alto</t>
        </is>
      </c>
      <c r="K2303" t="inlineStr">
        <is>
          <t>PREMIUM — dejar quietos, son rentables aunque vendan poco</t>
        </is>
      </c>
    </row>
    <row r="2304">
      <c r="A2304" t="inlineStr">
        <is>
          <t>6625</t>
        </is>
      </c>
      <c r="B2304" t="inlineStr">
        <is>
          <t>PROTECTO KORAZA 3825 CUBETA SATIN BLANCO</t>
        </is>
      </c>
      <c r="C2304" t="inlineStr">
        <is>
          <t>SIN CATEGORIA</t>
        </is>
      </c>
      <c r="D2304" s="22" t="n">
        <v>1</v>
      </c>
      <c r="E2304" s="19" t="n">
        <v>73659.28999999999</v>
      </c>
      <c r="F2304" s="19" t="n">
        <v>20457.29</v>
      </c>
      <c r="G2304" s="20" t="n">
        <v>0.277729</v>
      </c>
      <c r="H2304" t="inlineStr">
        <is>
          <t>C</t>
        </is>
      </c>
      <c r="I2304" t="inlineStr">
        <is>
          <t>Bajo</t>
        </is>
      </c>
      <c r="J2304" s="17" t="inlineStr">
        <is>
          <t>C-Bajo</t>
        </is>
      </c>
      <c r="K2304" t="inlineStr">
        <is>
          <t>LIQUIDAR — ocupan espacio y capital</t>
        </is>
      </c>
    </row>
    <row r="2305">
      <c r="A2305" t="inlineStr">
        <is>
          <t>351100300991912</t>
        </is>
      </c>
      <c r="B2305" t="inlineStr">
        <is>
          <t>JUEGO CAMPING 4 PIEZAS WCPS9101 WFW</t>
        </is>
      </c>
      <c r="C2305" t="inlineStr">
        <is>
          <t>SIN CATEGORIA</t>
        </is>
      </c>
      <c r="D2305" s="22" t="n">
        <v>1</v>
      </c>
      <c r="E2305" s="19" t="n">
        <v>73479.64999999999</v>
      </c>
      <c r="F2305" s="19" t="n">
        <v>18487.8</v>
      </c>
      <c r="G2305" s="20" t="n">
        <v>0.251604</v>
      </c>
      <c r="H2305" t="inlineStr">
        <is>
          <t>C</t>
        </is>
      </c>
      <c r="I2305" t="inlineStr">
        <is>
          <t>Bajo</t>
        </is>
      </c>
      <c r="J2305" s="17" t="inlineStr">
        <is>
          <t>C-Bajo</t>
        </is>
      </c>
      <c r="K2305" t="inlineStr">
        <is>
          <t>LIQUIDAR — ocupan espacio y capital</t>
        </is>
      </c>
    </row>
    <row r="2306">
      <c r="A2306" t="inlineStr">
        <is>
          <t>93</t>
        </is>
      </c>
      <c r="B2306" t="inlineStr">
        <is>
          <t>CODO RECTANGULAR PVC PARA BAJANTE CANOA</t>
        </is>
      </c>
      <c r="C2306" t="inlineStr">
        <is>
          <t>TUBERIA PVC, CANOAS Y ACCESORIOS</t>
        </is>
      </c>
      <c r="D2306" s="22" t="n">
        <v>28</v>
      </c>
      <c r="E2306" s="19" t="n">
        <v>73302.37</v>
      </c>
      <c r="F2306" s="19" t="n">
        <v>20319.09</v>
      </c>
      <c r="G2306" s="20" t="n">
        <v>0.277196</v>
      </c>
      <c r="H2306" t="inlineStr">
        <is>
          <t>C</t>
        </is>
      </c>
      <c r="I2306" t="inlineStr">
        <is>
          <t>Bajo</t>
        </is>
      </c>
      <c r="J2306" s="17" t="inlineStr">
        <is>
          <t>C-Bajo</t>
        </is>
      </c>
      <c r="K2306" t="inlineStr">
        <is>
          <t>LIQUIDAR — ocupan espacio y capital</t>
        </is>
      </c>
    </row>
    <row r="2307">
      <c r="A2307" t="inlineStr">
        <is>
          <t>7108</t>
        </is>
      </c>
      <c r="B2307" t="inlineStr">
        <is>
          <t>POXIPOL TRANSPARENTE 16G</t>
        </is>
      </c>
      <c r="C2307" t="inlineStr">
        <is>
          <t>FERRETERIA GENERAL</t>
        </is>
      </c>
      <c r="D2307" s="22" t="n">
        <v>29</v>
      </c>
      <c r="E2307" s="19" t="n">
        <v>73255.33</v>
      </c>
      <c r="F2307" s="19" t="n">
        <v>21096.66</v>
      </c>
      <c r="G2307" s="20" t="n">
        <v>0.287988</v>
      </c>
      <c r="H2307" t="inlineStr">
        <is>
          <t>C</t>
        </is>
      </c>
      <c r="I2307" t="inlineStr">
        <is>
          <t>Bajo</t>
        </is>
      </c>
      <c r="J2307" s="17" t="inlineStr">
        <is>
          <t>C-Bajo</t>
        </is>
      </c>
      <c r="K2307" t="inlineStr">
        <is>
          <t>LIQUIDAR — ocupan espacio y capital</t>
        </is>
      </c>
    </row>
    <row r="2308">
      <c r="A2308" t="inlineStr">
        <is>
          <t>4367566</t>
        </is>
      </c>
      <c r="B2308" t="inlineStr">
        <is>
          <t>NOVA EXTENSION PINTOR 165-300CM</t>
        </is>
      </c>
      <c r="C2308" t="inlineStr">
        <is>
          <t>PINTURAS Y SELLADORES</t>
        </is>
      </c>
      <c r="D2308" s="22" t="n">
        <v>18</v>
      </c>
      <c r="E2308" s="19" t="n">
        <v>73227.74000000001</v>
      </c>
      <c r="F2308" s="19" t="n">
        <v>27175.19</v>
      </c>
      <c r="G2308" s="20" t="n">
        <v>0.371105</v>
      </c>
      <c r="H2308" t="inlineStr">
        <is>
          <t>C</t>
        </is>
      </c>
      <c r="I2308" t="inlineStr">
        <is>
          <t>Medio</t>
        </is>
      </c>
      <c r="J2308" s="17" t="inlineStr">
        <is>
          <t>C-Medio</t>
        </is>
      </c>
      <c r="K2308" t="inlineStr">
        <is>
          <t>CANDIDATO A DESCONTINUAR</t>
        </is>
      </c>
    </row>
    <row r="2309">
      <c r="A2309" t="inlineStr">
        <is>
          <t>979</t>
        </is>
      </c>
      <c r="B2309" t="inlineStr">
        <is>
          <t>TAPON PVC 4 CON REGISTRO</t>
        </is>
      </c>
      <c r="C2309" t="inlineStr">
        <is>
          <t>TUBERIA PVC, CANOAS Y ACCESORIOS</t>
        </is>
      </c>
      <c r="D2309" s="22" t="n">
        <v>30</v>
      </c>
      <c r="E2309" s="19" t="n">
        <v>73154.83</v>
      </c>
      <c r="F2309" s="19" t="n">
        <v>37312.6</v>
      </c>
      <c r="G2309" s="20" t="n">
        <v>0.51005</v>
      </c>
      <c r="H2309" t="inlineStr">
        <is>
          <t>C</t>
        </is>
      </c>
      <c r="I2309" t="inlineStr">
        <is>
          <t>Alto</t>
        </is>
      </c>
      <c r="J2309" s="17" t="inlineStr">
        <is>
          <t>C-Alto</t>
        </is>
      </c>
      <c r="K2309" t="inlineStr">
        <is>
          <t>PREMIUM — dejar quietos, son rentables aunque vendan poco</t>
        </is>
      </c>
    </row>
    <row r="2310">
      <c r="A2310" t="inlineStr">
        <is>
          <t>43242</t>
        </is>
      </c>
      <c r="B2310" t="inlineStr">
        <is>
          <t>CARGADOR BATERIA LITIO 20C UTFCLI2001</t>
        </is>
      </c>
      <c r="C2310" t="inlineStr">
        <is>
          <t>HERRAMIENTA ELECTRICA</t>
        </is>
      </c>
      <c r="D2310" s="22" t="n">
        <v>11</v>
      </c>
      <c r="E2310" s="19" t="n">
        <v>73148.33</v>
      </c>
      <c r="F2310" s="19" t="n">
        <v>24249.98</v>
      </c>
      <c r="G2310" s="20" t="n">
        <v>0.331518</v>
      </c>
      <c r="H2310" t="inlineStr">
        <is>
          <t>C</t>
        </is>
      </c>
      <c r="I2310" t="inlineStr">
        <is>
          <t>Medio</t>
        </is>
      </c>
      <c r="J2310" s="17" t="inlineStr">
        <is>
          <t>C-Medio</t>
        </is>
      </c>
      <c r="K2310" t="inlineStr">
        <is>
          <t>CANDIDATO A DESCONTINUAR</t>
        </is>
      </c>
    </row>
    <row r="2311">
      <c r="A2311" t="inlineStr">
        <is>
          <t>14100011</t>
        </is>
      </c>
      <c r="B2311" t="inlineStr">
        <is>
          <t>PUERTA CEDRO 7 TABLEROS 80 X 210 CM</t>
        </is>
      </c>
      <c r="C2311" t="inlineStr">
        <is>
          <t>SIN CATEGORIA</t>
        </is>
      </c>
      <c r="D2311" s="22" t="n">
        <v>1</v>
      </c>
      <c r="E2311" s="19" t="n">
        <v>73141.59</v>
      </c>
      <c r="F2311" s="19" t="n">
        <v>12610.59</v>
      </c>
      <c r="G2311" s="20" t="n">
        <v>0.172413</v>
      </c>
      <c r="H2311" t="inlineStr">
        <is>
          <t>C</t>
        </is>
      </c>
      <c r="I2311" t="inlineStr">
        <is>
          <t>Bajo</t>
        </is>
      </c>
      <c r="J2311" s="17" t="inlineStr">
        <is>
          <t>C-Bajo</t>
        </is>
      </c>
      <c r="K2311" t="inlineStr">
        <is>
          <t>LIQUIDAR — ocupan espacio y capital</t>
        </is>
      </c>
    </row>
    <row r="2312">
      <c r="A2312" t="inlineStr">
        <is>
          <t>82313</t>
        </is>
      </c>
      <c r="B2312" t="inlineStr">
        <is>
          <t>TOTAL CANDADO ANTICIZALLA 60MM TLK32603</t>
        </is>
      </c>
      <c r="C2312" t="inlineStr">
        <is>
          <t>FERRETERIA GENERAL</t>
        </is>
      </c>
      <c r="D2312" s="22" t="n">
        <v>11</v>
      </c>
      <c r="E2312" s="19" t="n">
        <v>73032.5</v>
      </c>
      <c r="F2312" s="19" t="n">
        <v>22711.07</v>
      </c>
      <c r="G2312" s="20" t="n">
        <v>0.310972</v>
      </c>
      <c r="H2312" t="inlineStr">
        <is>
          <t>C</t>
        </is>
      </c>
      <c r="I2312" t="inlineStr">
        <is>
          <t>Medio</t>
        </is>
      </c>
      <c r="J2312" s="17" t="inlineStr">
        <is>
          <t>C-Medio</t>
        </is>
      </c>
      <c r="K2312" t="inlineStr">
        <is>
          <t>CANDIDATO A DESCONTINUAR</t>
        </is>
      </c>
    </row>
    <row r="2313">
      <c r="A2313" t="inlineStr">
        <is>
          <t>10120001</t>
        </is>
      </c>
      <c r="B2313" t="inlineStr">
        <is>
          <t>PLATINA 1/2 X 1/8</t>
        </is>
      </c>
      <c r="C2313" t="inlineStr">
        <is>
          <t>PLATINA HIERRO</t>
        </is>
      </c>
      <c r="D2313" s="22" t="n">
        <v>64</v>
      </c>
      <c r="E2313" s="19" t="n">
        <v>73016.52</v>
      </c>
      <c r="F2313" s="19" t="n">
        <v>18825.02</v>
      </c>
      <c r="G2313" s="20" t="n">
        <v>0.257819</v>
      </c>
      <c r="H2313" t="inlineStr">
        <is>
          <t>C</t>
        </is>
      </c>
      <c r="I2313" t="inlineStr">
        <is>
          <t>Bajo</t>
        </is>
      </c>
      <c r="J2313" s="17" t="inlineStr">
        <is>
          <t>C-Bajo</t>
        </is>
      </c>
      <c r="K2313" t="inlineStr">
        <is>
          <t>LIQUIDAR — ocupan espacio y capital</t>
        </is>
      </c>
    </row>
    <row r="2314">
      <c r="A2314" t="inlineStr">
        <is>
          <t>351100300992601</t>
        </is>
      </c>
      <c r="B2314" t="inlineStr">
        <is>
          <t>LANCO MAXIMA LATEX SATIN DEEP CUBETA MA763-2</t>
        </is>
      </c>
      <c r="C2314" t="inlineStr">
        <is>
          <t>PINTURA ACRILICA</t>
        </is>
      </c>
      <c r="D2314" s="22" t="n">
        <v>1</v>
      </c>
      <c r="E2314" s="19" t="n">
        <v>73008.85000000001</v>
      </c>
      <c r="F2314" s="19" t="n">
        <v>37397.85</v>
      </c>
      <c r="G2314" s="20" t="n">
        <v>0.5122370000000001</v>
      </c>
      <c r="H2314" t="inlineStr">
        <is>
          <t>C</t>
        </is>
      </c>
      <c r="I2314" t="inlineStr">
        <is>
          <t>Alto</t>
        </is>
      </c>
      <c r="J2314" s="17" t="inlineStr">
        <is>
          <t>C-Alto</t>
        </is>
      </c>
      <c r="K2314" t="inlineStr">
        <is>
          <t>PREMIUM — dejar quietos, son rentables aunque vendan poco</t>
        </is>
      </c>
    </row>
    <row r="2315">
      <c r="A2315" t="inlineStr">
        <is>
          <t>71021</t>
        </is>
      </c>
      <c r="B2315" t="inlineStr">
        <is>
          <t>ESPANDER GYPSUN BLANCO 6 U</t>
        </is>
      </c>
      <c r="C2315" t="inlineStr">
        <is>
          <t>TORNILLERIA</t>
        </is>
      </c>
      <c r="D2315" s="22" t="n">
        <v>220</v>
      </c>
      <c r="E2315" s="19" t="n">
        <v>72964.94</v>
      </c>
      <c r="F2315" s="19" t="n">
        <v>36439.79</v>
      </c>
      <c r="G2315" s="20" t="n">
        <v>0.499415</v>
      </c>
      <c r="H2315" t="inlineStr">
        <is>
          <t>C</t>
        </is>
      </c>
      <c r="I2315" t="inlineStr">
        <is>
          <t>Alto</t>
        </is>
      </c>
      <c r="J2315" s="17" t="inlineStr">
        <is>
          <t>C-Alto</t>
        </is>
      </c>
      <c r="K2315" t="inlineStr">
        <is>
          <t>PREMIUM — dejar quietos, son rentables aunque vendan poco</t>
        </is>
      </c>
    </row>
    <row r="2316">
      <c r="A2316" t="inlineStr">
        <is>
          <t>10120007</t>
        </is>
      </c>
      <c r="B2316" t="inlineStr">
        <is>
          <t>PLATINA 1 1/4 X 1/8</t>
        </is>
      </c>
      <c r="C2316" t="inlineStr">
        <is>
          <t>PLATINA HIERRO</t>
        </is>
      </c>
      <c r="D2316" s="22" t="n">
        <v>25</v>
      </c>
      <c r="E2316" s="19" t="n">
        <v>72874.56</v>
      </c>
      <c r="F2316" s="19" t="n">
        <v>22338.5</v>
      </c>
      <c r="G2316" s="20" t="n">
        <v>0.306534</v>
      </c>
      <c r="H2316" t="inlineStr">
        <is>
          <t>C</t>
        </is>
      </c>
      <c r="I2316" t="inlineStr">
        <is>
          <t>Medio</t>
        </is>
      </c>
      <c r="J2316" s="17" t="inlineStr">
        <is>
          <t>C-Medio</t>
        </is>
      </c>
      <c r="K2316" t="inlineStr">
        <is>
          <t>CANDIDATO A DESCONTINUAR</t>
        </is>
      </c>
    </row>
    <row r="2317">
      <c r="A2317" t="inlineStr">
        <is>
          <t>351100300991767</t>
        </is>
      </c>
      <c r="B2317" t="inlineStr">
        <is>
          <t>GRACIELA CACHERA MONOCOMANDO DORADA BAJA TPL2301-1TG</t>
        </is>
      </c>
      <c r="C2317" t="inlineStr">
        <is>
          <t>GRIFERIA - ACC. BAÑO Y COCINA</t>
        </is>
      </c>
      <c r="D2317" s="22" t="n">
        <v>2</v>
      </c>
      <c r="E2317" s="19" t="n">
        <v>72869.16</v>
      </c>
      <c r="F2317" s="19" t="n">
        <v>19485.96</v>
      </c>
      <c r="G2317" s="20" t="n">
        <v>0.26741</v>
      </c>
      <c r="H2317" t="inlineStr">
        <is>
          <t>C</t>
        </is>
      </c>
      <c r="I2317" t="inlineStr">
        <is>
          <t>Bajo</t>
        </is>
      </c>
      <c r="J2317" s="17" t="inlineStr">
        <is>
          <t>C-Bajo</t>
        </is>
      </c>
      <c r="K2317" t="inlineStr">
        <is>
          <t>LIQUIDAR — ocupan espacio y capital</t>
        </is>
      </c>
    </row>
    <row r="2318">
      <c r="A2318" t="inlineStr">
        <is>
          <t>PINT-PA-0105</t>
        </is>
      </c>
      <c r="B2318" t="inlineStr">
        <is>
          <t>STAINLESS TINT MATE GALON OF376-4</t>
        </is>
      </c>
      <c r="C2318" t="inlineStr">
        <is>
          <t>PINTURA ACRILICA</t>
        </is>
      </c>
      <c r="D2318" s="22" t="n">
        <v>5</v>
      </c>
      <c r="E2318" s="19" t="n">
        <v>72787.61</v>
      </c>
      <c r="F2318" s="19" t="n">
        <v>31522.61</v>
      </c>
      <c r="G2318" s="20" t="n">
        <v>0.433077</v>
      </c>
      <c r="H2318" t="inlineStr">
        <is>
          <t>C</t>
        </is>
      </c>
      <c r="I2318" t="inlineStr">
        <is>
          <t>Medio</t>
        </is>
      </c>
      <c r="J2318" s="17" t="inlineStr">
        <is>
          <t>C-Medio</t>
        </is>
      </c>
      <c r="K2318" t="inlineStr">
        <is>
          <t>CANDIDATO A DESCONTINUAR</t>
        </is>
      </c>
    </row>
    <row r="2319">
      <c r="A2319" t="inlineStr">
        <is>
          <t>73966</t>
        </is>
      </c>
      <c r="B2319" t="inlineStr">
        <is>
          <t>TOTAL TIJERA AVIACION  DERECHA THT523106</t>
        </is>
      </c>
      <c r="C2319" t="inlineStr">
        <is>
          <t>FERRETERIA GENERAL</t>
        </is>
      </c>
      <c r="D2319" s="22" t="n">
        <v>22</v>
      </c>
      <c r="E2319" s="19" t="n">
        <v>72414.55</v>
      </c>
      <c r="F2319" s="19" t="n">
        <v>20372.89</v>
      </c>
      <c r="G2319" s="20" t="n">
        <v>0.281337</v>
      </c>
      <c r="H2319" t="inlineStr">
        <is>
          <t>C</t>
        </is>
      </c>
      <c r="I2319" t="inlineStr">
        <is>
          <t>Bajo</t>
        </is>
      </c>
      <c r="J2319" s="17" t="inlineStr">
        <is>
          <t>C-Bajo</t>
        </is>
      </c>
      <c r="K2319" t="inlineStr">
        <is>
          <t>LIQUIDAR — ocupan espacio y capital</t>
        </is>
      </c>
    </row>
    <row r="2320">
      <c r="A2320" t="inlineStr">
        <is>
          <t>10100003</t>
        </is>
      </c>
      <c r="B2320" t="inlineStr">
        <is>
          <t>ANGULAR 1 1/4 X 1/8</t>
        </is>
      </c>
      <c r="C2320" t="inlineStr">
        <is>
          <t>ANGULAR HIERRO</t>
        </is>
      </c>
      <c r="D2320" s="22" t="n">
        <v>14</v>
      </c>
      <c r="E2320" s="19" t="n">
        <v>72339.02</v>
      </c>
      <c r="F2320" s="19" t="n">
        <v>17159.94</v>
      </c>
      <c r="G2320" s="20" t="n">
        <v>0.237216</v>
      </c>
      <c r="H2320" t="inlineStr">
        <is>
          <t>C</t>
        </is>
      </c>
      <c r="I2320" t="inlineStr">
        <is>
          <t>Bajo</t>
        </is>
      </c>
      <c r="J2320" s="17" t="inlineStr">
        <is>
          <t>C-Bajo</t>
        </is>
      </c>
      <c r="K2320" t="inlineStr">
        <is>
          <t>LIQUIDAR — ocupan espacio y capital</t>
        </is>
      </c>
    </row>
    <row r="2321">
      <c r="A2321" t="inlineStr">
        <is>
          <t>354</t>
        </is>
      </c>
      <c r="B2321" t="inlineStr">
        <is>
          <t>OCRE ROJO</t>
        </is>
      </c>
      <c r="C2321" t="inlineStr">
        <is>
          <t>FERRETERIA GENERAL</t>
        </is>
      </c>
      <c r="D2321" s="22" t="n">
        <v>65</v>
      </c>
      <c r="E2321" s="19" t="n">
        <v>72286.99000000001</v>
      </c>
      <c r="F2321" s="19" t="n">
        <v>33839.59</v>
      </c>
      <c r="G2321" s="20" t="n">
        <v>0.468128</v>
      </c>
      <c r="H2321" t="inlineStr">
        <is>
          <t>C</t>
        </is>
      </c>
      <c r="I2321" t="inlineStr">
        <is>
          <t>Alto</t>
        </is>
      </c>
      <c r="J2321" s="17" t="inlineStr">
        <is>
          <t>C-Alto</t>
        </is>
      </c>
      <c r="K2321" t="inlineStr">
        <is>
          <t>PREMIUM — dejar quietos, son rentables aunque vendan poco</t>
        </is>
      </c>
    </row>
    <row r="2322">
      <c r="A2322" t="inlineStr">
        <is>
          <t>990042</t>
        </is>
      </c>
      <c r="B2322" t="inlineStr">
        <is>
          <t>CINTA DUCTO 48MM X 30M.</t>
        </is>
      </c>
      <c r="C2322" t="inlineStr">
        <is>
          <t>FERRETERIA GENERAL</t>
        </is>
      </c>
      <c r="D2322" s="22" t="n">
        <v>14</v>
      </c>
      <c r="E2322" s="19" t="n">
        <v>72171.11</v>
      </c>
      <c r="F2322" s="19" t="n">
        <v>18478.31</v>
      </c>
      <c r="G2322" s="20" t="n">
        <v>0.256035</v>
      </c>
      <c r="H2322" t="inlineStr">
        <is>
          <t>C</t>
        </is>
      </c>
      <c r="I2322" t="inlineStr">
        <is>
          <t>Bajo</t>
        </is>
      </c>
      <c r="J2322" s="17" t="inlineStr">
        <is>
          <t>C-Bajo</t>
        </is>
      </c>
      <c r="K2322" t="inlineStr">
        <is>
          <t>LIQUIDAR — ocupan espacio y capital</t>
        </is>
      </c>
    </row>
    <row r="2323">
      <c r="A2323" t="inlineStr">
        <is>
          <t>351100300990065</t>
        </is>
      </c>
      <c r="B2323" t="inlineStr">
        <is>
          <t xml:space="preserve">MAYIST LLAVIN PRINCIPAL COBRE 5260 DE LUJO </t>
        </is>
      </c>
      <c r="C2323" t="inlineStr">
        <is>
          <t>FERRETERIA GENERAL</t>
        </is>
      </c>
      <c r="D2323" s="22" t="n">
        <v>4</v>
      </c>
      <c r="E2323" s="19" t="n">
        <v>72030</v>
      </c>
      <c r="F2323" s="19" t="n">
        <v>24010</v>
      </c>
      <c r="G2323" s="20" t="n">
        <v>0.333333</v>
      </c>
      <c r="H2323" t="inlineStr">
        <is>
          <t>C</t>
        </is>
      </c>
      <c r="I2323" t="inlineStr">
        <is>
          <t>Medio</t>
        </is>
      </c>
      <c r="J2323" s="17" t="inlineStr">
        <is>
          <t>C-Medio</t>
        </is>
      </c>
      <c r="K2323" t="inlineStr">
        <is>
          <t>CANDIDATO A DESCONTINUAR</t>
        </is>
      </c>
    </row>
    <row r="2324">
      <c r="A2324" t="inlineStr">
        <is>
          <t>351100300992375</t>
        </is>
      </c>
      <c r="B2324" t="inlineStr">
        <is>
          <t>LAMPARA NEGRA LED REDOM. EMPOT. 720LM 12W 100-240V WELLMAX NEGRA NEGRA</t>
        </is>
      </c>
      <c r="C2324" t="inlineStr">
        <is>
          <t>BOMBILLOS Y LAMPARAS</t>
        </is>
      </c>
      <c r="D2324" s="22" t="n">
        <v>22</v>
      </c>
      <c r="E2324" s="19" t="n">
        <v>71875.44</v>
      </c>
      <c r="F2324" s="19" t="n">
        <v>35839.44</v>
      </c>
      <c r="G2324" s="20" t="n">
        <v>0.498633</v>
      </c>
      <c r="H2324" t="inlineStr">
        <is>
          <t>C</t>
        </is>
      </c>
      <c r="I2324" t="inlineStr">
        <is>
          <t>Alto</t>
        </is>
      </c>
      <c r="J2324" s="17" t="inlineStr">
        <is>
          <t>C-Alto</t>
        </is>
      </c>
      <c r="K2324" t="inlineStr">
        <is>
          <t>PREMIUM — dejar quietos, son rentables aunque vendan poco</t>
        </is>
      </c>
    </row>
    <row r="2325">
      <c r="A2325" t="inlineStr">
        <is>
          <t>15310</t>
        </is>
      </c>
      <c r="B2325" t="inlineStr">
        <is>
          <t>TOTAL GUANTE CUERO SOLDAR LARGO TSP15161</t>
        </is>
      </c>
      <c r="C2325" t="inlineStr">
        <is>
          <t>FERRETERIA GENERAL</t>
        </is>
      </c>
      <c r="D2325" s="22" t="n">
        <v>11</v>
      </c>
      <c r="E2325" s="19" t="n">
        <v>71743.94</v>
      </c>
      <c r="F2325" s="19" t="n">
        <v>20927.24</v>
      </c>
      <c r="G2325" s="20" t="n">
        <v>0.291693</v>
      </c>
      <c r="H2325" t="inlineStr">
        <is>
          <t>C</t>
        </is>
      </c>
      <c r="I2325" t="inlineStr">
        <is>
          <t>Bajo</t>
        </is>
      </c>
      <c r="J2325" s="17" t="inlineStr">
        <is>
          <t>C-Bajo</t>
        </is>
      </c>
      <c r="K2325" t="inlineStr">
        <is>
          <t>LIQUIDAR — ocupan espacio y capital</t>
        </is>
      </c>
    </row>
    <row r="2326">
      <c r="A2326" t="inlineStr">
        <is>
          <t>335990566</t>
        </is>
      </c>
      <c r="B2326" t="inlineStr">
        <is>
          <t>NOVA EXTENSION PINTOR 122-244CM EXP-14896</t>
        </is>
      </c>
      <c r="C2326" t="inlineStr">
        <is>
          <t>PINTURAS Y SELLADORES</t>
        </is>
      </c>
      <c r="D2326" s="22" t="n">
        <v>8</v>
      </c>
      <c r="E2326" s="19" t="n">
        <v>71691.61</v>
      </c>
      <c r="F2326" s="19" t="n">
        <v>21899.46</v>
      </c>
      <c r="G2326" s="20" t="n">
        <v>0.305468</v>
      </c>
      <c r="H2326" t="inlineStr">
        <is>
          <t>C</t>
        </is>
      </c>
      <c r="I2326" t="inlineStr">
        <is>
          <t>Medio</t>
        </is>
      </c>
      <c r="J2326" s="17" t="inlineStr">
        <is>
          <t>C-Medio</t>
        </is>
      </c>
      <c r="K2326" t="inlineStr">
        <is>
          <t>CANDIDATO A DESCONTINUAR</t>
        </is>
      </c>
    </row>
    <row r="2327">
      <c r="A2327" t="inlineStr">
        <is>
          <t>11144</t>
        </is>
      </c>
      <c r="B2327" t="inlineStr">
        <is>
          <t>FLANGER METALICO LLAVE EMPOTRAR #846 SA101</t>
        </is>
      </c>
      <c r="C2327" t="inlineStr">
        <is>
          <t>FERRETERIA GENERAL</t>
        </is>
      </c>
      <c r="D2327" s="22" t="n">
        <v>46</v>
      </c>
      <c r="E2327" s="19" t="n">
        <v>71464.78999999999</v>
      </c>
      <c r="F2327" s="19" t="n">
        <v>24454.37</v>
      </c>
      <c r="G2327" s="20" t="n">
        <v>0.342188</v>
      </c>
      <c r="H2327" t="inlineStr">
        <is>
          <t>C</t>
        </is>
      </c>
      <c r="I2327" t="inlineStr">
        <is>
          <t>Medio</t>
        </is>
      </c>
      <c r="J2327" s="17" t="inlineStr">
        <is>
          <t>C-Medio</t>
        </is>
      </c>
      <c r="K2327" t="inlineStr">
        <is>
          <t>CANDIDATO A DESCONTINUAR</t>
        </is>
      </c>
    </row>
    <row r="2328">
      <c r="A2328" t="inlineStr">
        <is>
          <t>9174</t>
        </is>
      </c>
      <c r="B2328" t="inlineStr">
        <is>
          <t>UNION CANOA LISA AMANCO</t>
        </is>
      </c>
      <c r="C2328" t="inlineStr">
        <is>
          <t>TUBERIA PVC, CANOAS Y ACCESORIOS</t>
        </is>
      </c>
      <c r="D2328" s="22" t="n">
        <v>77</v>
      </c>
      <c r="E2328" s="19" t="n">
        <v>71392.24000000001</v>
      </c>
      <c r="F2328" s="19" t="n">
        <v>23036.3</v>
      </c>
      <c r="G2328" s="20" t="n">
        <v>0.322672</v>
      </c>
      <c r="H2328" t="inlineStr">
        <is>
          <t>C</t>
        </is>
      </c>
      <c r="I2328" t="inlineStr">
        <is>
          <t>Medio</t>
        </is>
      </c>
      <c r="J2328" s="17" t="inlineStr">
        <is>
          <t>C-Medio</t>
        </is>
      </c>
      <c r="K2328" t="inlineStr">
        <is>
          <t>CANDIDATO A DESCONTINUAR</t>
        </is>
      </c>
    </row>
    <row r="2329">
      <c r="A2329" t="inlineStr">
        <is>
          <t>PINT-PA-0037</t>
        </is>
      </c>
      <c r="B2329" t="inlineStr">
        <is>
          <t>LANCO SUPER COAT PASTEL MATE 1/4 SC688-5</t>
        </is>
      </c>
      <c r="C2329" t="inlineStr">
        <is>
          <t>PINTURA ACRILICA</t>
        </is>
      </c>
      <c r="D2329" s="22" t="n">
        <v>14</v>
      </c>
      <c r="E2329" s="19" t="n">
        <v>71320.96000000001</v>
      </c>
      <c r="F2329" s="19" t="n">
        <v>23271.46</v>
      </c>
      <c r="G2329" s="20" t="n">
        <v>0.326292</v>
      </c>
      <c r="H2329" t="inlineStr">
        <is>
          <t>C</t>
        </is>
      </c>
      <c r="I2329" t="inlineStr">
        <is>
          <t>Medio</t>
        </is>
      </c>
      <c r="J2329" s="17" t="inlineStr">
        <is>
          <t>C-Medio</t>
        </is>
      </c>
      <c r="K2329" t="inlineStr">
        <is>
          <t>CANDIDATO A DESCONTINUAR</t>
        </is>
      </c>
    </row>
    <row r="2330">
      <c r="A2330" t="inlineStr">
        <is>
          <t>351100300992118</t>
        </is>
      </c>
      <c r="B2330" t="inlineStr">
        <is>
          <t>PERFIL IN NEGRO 2.95M PARA LAMINA BAMBU</t>
        </is>
      </c>
      <c r="C2330" t="inlineStr">
        <is>
          <t>IMPORTACION LAMINA PVC, BAMBU, ACC</t>
        </is>
      </c>
      <c r="D2330" s="22" t="n">
        <v>23</v>
      </c>
      <c r="E2330" s="19" t="n">
        <v>71238.94</v>
      </c>
      <c r="F2330" s="19" t="n">
        <v>38041.68</v>
      </c>
      <c r="G2330" s="20" t="n">
        <v>0.5340010000000001</v>
      </c>
      <c r="H2330" t="inlineStr">
        <is>
          <t>C</t>
        </is>
      </c>
      <c r="I2330" t="inlineStr">
        <is>
          <t>Alto</t>
        </is>
      </c>
      <c r="J2330" s="17" t="inlineStr">
        <is>
          <t>C-Alto</t>
        </is>
      </c>
      <c r="K2330" t="inlineStr">
        <is>
          <t>PREMIUM — dejar quietos, son rentables aunque vendan poco</t>
        </is>
      </c>
    </row>
    <row r="2331">
      <c r="A2331" t="inlineStr">
        <is>
          <t>351100300991489</t>
        </is>
      </c>
      <c r="B2331" t="inlineStr">
        <is>
          <t>LAMINA PVC 9206 MADERA ROJIZA 1.22X2.44 3MM IMITACION MADERA NATURAL</t>
        </is>
      </c>
      <c r="C2331" t="inlineStr">
        <is>
          <t>SIN CATEGORIA</t>
        </is>
      </c>
      <c r="D2331" s="22" t="n">
        <v>5</v>
      </c>
      <c r="E2331" s="19" t="n">
        <v>71173.60000000001</v>
      </c>
      <c r="F2331" s="19" t="n">
        <v>24281.94</v>
      </c>
      <c r="G2331" s="20" t="n">
        <v>0.341165</v>
      </c>
      <c r="H2331" t="inlineStr">
        <is>
          <t>C</t>
        </is>
      </c>
      <c r="I2331" t="inlineStr">
        <is>
          <t>Medio</t>
        </is>
      </c>
      <c r="J2331" s="17" t="inlineStr">
        <is>
          <t>C-Medio</t>
        </is>
      </c>
      <c r="K2331" t="inlineStr">
        <is>
          <t>CANDIDATO A DESCONTINUAR</t>
        </is>
      </c>
    </row>
    <row r="2332">
      <c r="A2332" t="inlineStr">
        <is>
          <t>71760</t>
        </is>
      </c>
      <c r="B2332" t="inlineStr">
        <is>
          <t>TOTAL DISCO FLAP #60 41/2 TAC631152</t>
        </is>
      </c>
      <c r="C2332" t="inlineStr">
        <is>
          <t>FERRETERIA GENERAL</t>
        </is>
      </c>
      <c r="D2332" s="22" t="n">
        <v>80</v>
      </c>
      <c r="E2332" s="19" t="n">
        <v>71159.21000000001</v>
      </c>
      <c r="F2332" s="19" t="n">
        <v>35245.61</v>
      </c>
      <c r="G2332" s="20" t="n">
        <v>0.495306</v>
      </c>
      <c r="H2332" t="inlineStr">
        <is>
          <t>C</t>
        </is>
      </c>
      <c r="I2332" t="inlineStr">
        <is>
          <t>Alto</t>
        </is>
      </c>
      <c r="J2332" s="17" t="inlineStr">
        <is>
          <t>C-Alto</t>
        </is>
      </c>
      <c r="K2332" t="inlineStr">
        <is>
          <t>PREMIUM — dejar quietos, son rentables aunque vendan poco</t>
        </is>
      </c>
    </row>
    <row r="2333">
      <c r="A2333" t="inlineStr">
        <is>
          <t>7906</t>
        </is>
      </c>
      <c r="B2333" t="inlineStr">
        <is>
          <t>ACIDO MURIATICO LITRO</t>
        </is>
      </c>
      <c r="C2333" t="inlineStr">
        <is>
          <t>FERRETERIA GENERAL</t>
        </is>
      </c>
      <c r="D2333" s="22" t="n">
        <v>58</v>
      </c>
      <c r="E2333" s="19" t="n">
        <v>70949.28999999999</v>
      </c>
      <c r="F2333" s="19" t="n">
        <v>26986.65</v>
      </c>
      <c r="G2333" s="20" t="n">
        <v>0.380365</v>
      </c>
      <c r="H2333" t="inlineStr">
        <is>
          <t>C</t>
        </is>
      </c>
      <c r="I2333" t="inlineStr">
        <is>
          <t>Medio</t>
        </is>
      </c>
      <c r="J2333" s="17" t="inlineStr">
        <is>
          <t>C-Medio</t>
        </is>
      </c>
      <c r="K2333" t="inlineStr">
        <is>
          <t>CANDIDATO A DESCONTINUAR</t>
        </is>
      </c>
    </row>
    <row r="2334">
      <c r="A2334" t="inlineStr">
        <is>
          <t>351100300991644</t>
        </is>
      </c>
      <c r="B2334" t="inlineStr">
        <is>
          <t>AZULEJO SANTOSH PERLA BRILLANTE 30X60 CAJA 0.90M2</t>
        </is>
      </c>
      <c r="C2334" t="inlineStr">
        <is>
          <t>SIN CATEGORIA</t>
        </is>
      </c>
      <c r="D2334" s="22" t="n">
        <v>15</v>
      </c>
      <c r="E2334" s="19" t="n">
        <v>70821.24000000001</v>
      </c>
      <c r="F2334" s="19" t="n">
        <v>24601.09</v>
      </c>
      <c r="G2334" s="20" t="n">
        <v>0.347369</v>
      </c>
      <c r="H2334" t="inlineStr">
        <is>
          <t>C</t>
        </is>
      </c>
      <c r="I2334" t="inlineStr">
        <is>
          <t>Medio</t>
        </is>
      </c>
      <c r="J2334" s="17" t="inlineStr">
        <is>
          <t>C-Medio</t>
        </is>
      </c>
      <c r="K2334" t="inlineStr">
        <is>
          <t>CANDIDATO A DESCONTINUAR</t>
        </is>
      </c>
    </row>
    <row r="2335">
      <c r="A2335" t="inlineStr">
        <is>
          <t>351100300990799</t>
        </is>
      </c>
      <c r="B2335" t="inlineStr">
        <is>
          <t>TOTAL DEMOLEDOR 1300W SDS HEX UTH2130016</t>
        </is>
      </c>
      <c r="C2335" t="inlineStr">
        <is>
          <t>SIN CATEGORIA</t>
        </is>
      </c>
      <c r="D2335" s="22" t="n">
        <v>1</v>
      </c>
      <c r="E2335" s="19" t="n">
        <v>70796.46000000001</v>
      </c>
      <c r="F2335" s="19" t="n">
        <v>16967.82</v>
      </c>
      <c r="G2335" s="20" t="n">
        <v>0.23967</v>
      </c>
      <c r="H2335" t="inlineStr">
        <is>
          <t>C</t>
        </is>
      </c>
      <c r="I2335" t="inlineStr">
        <is>
          <t>Bajo</t>
        </is>
      </c>
      <c r="J2335" s="17" t="inlineStr">
        <is>
          <t>C-Bajo</t>
        </is>
      </c>
      <c r="K2335" t="inlineStr">
        <is>
          <t>LIQUIDAR — ocupan espacio y capital</t>
        </is>
      </c>
    </row>
    <row r="2336">
      <c r="A2336" t="inlineStr">
        <is>
          <t>351100300992266</t>
        </is>
      </c>
      <c r="B2336" t="inlineStr">
        <is>
          <t>SUR CUBETA ULTRA DRY</t>
        </is>
      </c>
      <c r="C2336" t="inlineStr">
        <is>
          <t>SIN CATEGORIA</t>
        </is>
      </c>
      <c r="D2336" s="22" t="n">
        <v>1</v>
      </c>
      <c r="E2336" s="19" t="n">
        <v>70796.46000000001</v>
      </c>
      <c r="F2336" s="19" t="n">
        <v>20539.46</v>
      </c>
      <c r="G2336" s="20" t="n">
        <v>0.29012</v>
      </c>
      <c r="H2336" t="inlineStr">
        <is>
          <t>C</t>
        </is>
      </c>
      <c r="I2336" t="inlineStr">
        <is>
          <t>Bajo</t>
        </is>
      </c>
      <c r="J2336" s="17" t="inlineStr">
        <is>
          <t>C-Bajo</t>
        </is>
      </c>
      <c r="K2336" t="inlineStr">
        <is>
          <t>LIQUIDAR — ocupan espacio y capital</t>
        </is>
      </c>
    </row>
    <row r="2337">
      <c r="A2337" t="inlineStr">
        <is>
          <t>9192</t>
        </is>
      </c>
      <c r="B2337" t="inlineStr">
        <is>
          <t>UNION CANOA PECHO PALOMA AMANCO</t>
        </is>
      </c>
      <c r="C2337" t="inlineStr">
        <is>
          <t>TUBERIA PVC, CANOAS Y ACCESORIOS</t>
        </is>
      </c>
      <c r="D2337" s="22" t="n">
        <v>98</v>
      </c>
      <c r="E2337" s="19" t="n">
        <v>70746.53</v>
      </c>
      <c r="F2337" s="19" t="n">
        <v>20433.85</v>
      </c>
      <c r="G2337" s="20" t="n">
        <v>0.288832</v>
      </c>
      <c r="H2337" t="inlineStr">
        <is>
          <t>C</t>
        </is>
      </c>
      <c r="I2337" t="inlineStr">
        <is>
          <t>Bajo</t>
        </is>
      </c>
      <c r="J2337" s="17" t="inlineStr">
        <is>
          <t>C-Bajo</t>
        </is>
      </c>
      <c r="K2337" t="inlineStr">
        <is>
          <t>LIQUIDAR — ocupan espacio y capital</t>
        </is>
      </c>
    </row>
    <row r="2338">
      <c r="A2338" t="inlineStr">
        <is>
          <t>73991</t>
        </is>
      </c>
      <c r="B2338" t="inlineStr">
        <is>
          <t>TOTAL MARCO SEGUETAL 12 THT541036</t>
        </is>
      </c>
      <c r="C2338" t="inlineStr">
        <is>
          <t>FERRETERIA GENERAL</t>
        </is>
      </c>
      <c r="D2338" s="22" t="n">
        <v>41</v>
      </c>
      <c r="E2338" s="19" t="n">
        <v>70683.75</v>
      </c>
      <c r="F2338" s="19" t="n">
        <v>24214.19</v>
      </c>
      <c r="G2338" s="20" t="n">
        <v>0.342571</v>
      </c>
      <c r="H2338" t="inlineStr">
        <is>
          <t>C</t>
        </is>
      </c>
      <c r="I2338" t="inlineStr">
        <is>
          <t>Medio</t>
        </is>
      </c>
      <c r="J2338" s="17" t="inlineStr">
        <is>
          <t>C-Medio</t>
        </is>
      </c>
      <c r="K2338" t="inlineStr">
        <is>
          <t>CANDIDATO A DESCONTINUAR</t>
        </is>
      </c>
    </row>
    <row r="2339">
      <c r="A2339" t="inlineStr">
        <is>
          <t>351100300991704</t>
        </is>
      </c>
      <c r="B2339" t="inlineStr">
        <is>
          <t>JADEVER CAPA Y PANTALON VERDE JDCR300</t>
        </is>
      </c>
      <c r="C2339" t="inlineStr">
        <is>
          <t>FERRETERIA GENERAL</t>
        </is>
      </c>
      <c r="D2339" s="22" t="n">
        <v>13</v>
      </c>
      <c r="E2339" s="19" t="n">
        <v>70532.21000000001</v>
      </c>
      <c r="F2339" s="19" t="n">
        <v>18593.91</v>
      </c>
      <c r="G2339" s="20" t="n">
        <v>0.263623</v>
      </c>
      <c r="H2339" t="inlineStr">
        <is>
          <t>C</t>
        </is>
      </c>
      <c r="I2339" t="inlineStr">
        <is>
          <t>Bajo</t>
        </is>
      </c>
      <c r="J2339" s="17" t="inlineStr">
        <is>
          <t>C-Bajo</t>
        </is>
      </c>
      <c r="K2339" t="inlineStr">
        <is>
          <t>LIQUIDAR — ocupan espacio y capital</t>
        </is>
      </c>
    </row>
    <row r="2340">
      <c r="A2340" t="inlineStr">
        <is>
          <t>72979</t>
        </is>
      </c>
      <c r="B2340" t="inlineStr">
        <is>
          <t>DURETAN NEGRO BLISTER 95 G</t>
        </is>
      </c>
      <c r="C2340" t="inlineStr">
        <is>
          <t>PINTURAS Y SELLADORES</t>
        </is>
      </c>
      <c r="D2340" s="22" t="n">
        <v>23</v>
      </c>
      <c r="E2340" s="19" t="n">
        <v>70461.46000000001</v>
      </c>
      <c r="F2340" s="19" t="n">
        <v>20107.09</v>
      </c>
      <c r="G2340" s="20" t="n">
        <v>0.285363</v>
      </c>
      <c r="H2340" t="inlineStr">
        <is>
          <t>C</t>
        </is>
      </c>
      <c r="I2340" t="inlineStr">
        <is>
          <t>Bajo</t>
        </is>
      </c>
      <c r="J2340" s="17" t="inlineStr">
        <is>
          <t>C-Bajo</t>
        </is>
      </c>
      <c r="K2340" t="inlineStr">
        <is>
          <t>LIQUIDAR — ocupan espacio y capital</t>
        </is>
      </c>
    </row>
    <row r="2341">
      <c r="A2341" t="inlineStr">
        <is>
          <t>10160017</t>
        </is>
      </c>
      <c r="B2341" t="inlineStr">
        <is>
          <t>TUBO IND. RECTANGULAR 1X11/2 1.20MM NEGRO</t>
        </is>
      </c>
      <c r="C2341" t="inlineStr">
        <is>
          <t>TUBERIA INDUSTRIAL</t>
        </is>
      </c>
      <c r="D2341" s="22" t="n">
        <v>17</v>
      </c>
      <c r="E2341" s="19" t="n">
        <v>70295.34</v>
      </c>
      <c r="F2341" s="19" t="n">
        <v>12369.54</v>
      </c>
      <c r="G2341" s="20" t="n">
        <v>0.175965</v>
      </c>
      <c r="H2341" t="inlineStr">
        <is>
          <t>C</t>
        </is>
      </c>
      <c r="I2341" t="inlineStr">
        <is>
          <t>Bajo</t>
        </is>
      </c>
      <c r="J2341" s="17" t="inlineStr">
        <is>
          <t>C-Bajo</t>
        </is>
      </c>
      <c r="K2341" t="inlineStr">
        <is>
          <t>LIQUIDAR — ocupan espacio y capital</t>
        </is>
      </c>
    </row>
    <row r="2342">
      <c r="A2342" t="inlineStr">
        <is>
          <t>72384</t>
        </is>
      </c>
      <c r="B2342" t="inlineStr">
        <is>
          <t>TRUPER PICO ZACHO  TP-5MX</t>
        </is>
      </c>
      <c r="C2342" t="inlineStr">
        <is>
          <t>FERRETERIA GENERAL</t>
        </is>
      </c>
      <c r="D2342" s="22" t="n">
        <v>7</v>
      </c>
      <c r="E2342" s="19" t="n">
        <v>70170.38</v>
      </c>
      <c r="F2342" s="19" t="n">
        <v>19996.47</v>
      </c>
      <c r="G2342" s="20" t="n">
        <v>0.28497</v>
      </c>
      <c r="H2342" t="inlineStr">
        <is>
          <t>C</t>
        </is>
      </c>
      <c r="I2342" t="inlineStr">
        <is>
          <t>Bajo</t>
        </is>
      </c>
      <c r="J2342" s="17" t="inlineStr">
        <is>
          <t>C-Bajo</t>
        </is>
      </c>
      <c r="K2342" t="inlineStr">
        <is>
          <t>LIQUIDAR — ocupan espacio y capital</t>
        </is>
      </c>
    </row>
    <row r="2343">
      <c r="A2343" t="inlineStr">
        <is>
          <t>10200004</t>
        </is>
      </c>
      <c r="B2343" t="inlineStr">
        <is>
          <t>TUBO REDONDO 3/4 X 1.20MM NEGRO</t>
        </is>
      </c>
      <c r="C2343" t="inlineStr">
        <is>
          <t>TUBERIA REDONDA</t>
        </is>
      </c>
      <c r="D2343" s="22" t="n">
        <v>28</v>
      </c>
      <c r="E2343" s="19" t="n">
        <v>70004.49000000001</v>
      </c>
      <c r="F2343" s="19" t="n">
        <v>13775.24</v>
      </c>
      <c r="G2343" s="20" t="n">
        <v>0.196777</v>
      </c>
      <c r="H2343" t="inlineStr">
        <is>
          <t>C</t>
        </is>
      </c>
      <c r="I2343" t="inlineStr">
        <is>
          <t>Bajo</t>
        </is>
      </c>
      <c r="J2343" s="17" t="inlineStr">
        <is>
          <t>C-Bajo</t>
        </is>
      </c>
      <c r="K2343" t="inlineStr">
        <is>
          <t>LIQUIDAR — ocupan espacio y capital</t>
        </is>
      </c>
    </row>
    <row r="2344">
      <c r="A2344" t="inlineStr">
        <is>
          <t>351100300992888</t>
        </is>
      </c>
      <c r="B2344" t="inlineStr">
        <is>
          <t>ALTIVA APAGADOR SENCILLO TRI WAY 9001-W BLANCO EAGLE</t>
        </is>
      </c>
      <c r="C2344" t="inlineStr">
        <is>
          <t>ACCESORIOS ELECTRICOS Y CABLES</t>
        </is>
      </c>
      <c r="D2344" s="22" t="n">
        <v>30</v>
      </c>
      <c r="E2344" s="19" t="n">
        <v>69960.77</v>
      </c>
      <c r="F2344" s="19" t="n">
        <v>25061.32</v>
      </c>
      <c r="G2344" s="20" t="n">
        <v>0.35822</v>
      </c>
      <c r="H2344" t="inlineStr">
        <is>
          <t>C</t>
        </is>
      </c>
      <c r="I2344" t="inlineStr">
        <is>
          <t>Medio</t>
        </is>
      </c>
      <c r="J2344" s="17" t="inlineStr">
        <is>
          <t>C-Medio</t>
        </is>
      </c>
      <c r="K2344" t="inlineStr">
        <is>
          <t>CANDIDATO A DESCONTINUAR</t>
        </is>
      </c>
    </row>
    <row r="2345">
      <c r="A2345" t="inlineStr">
        <is>
          <t>73108</t>
        </is>
      </c>
      <c r="B2345" t="inlineStr">
        <is>
          <t>TOTAL DISCO DIAMANTADO 4 1/2 TURBO  TAC2131151</t>
        </is>
      </c>
      <c r="C2345" t="inlineStr">
        <is>
          <t>FERRETERIA GENERAL</t>
        </is>
      </c>
      <c r="D2345" s="22" t="n">
        <v>20</v>
      </c>
      <c r="E2345" s="19" t="n">
        <v>69805.03999999999</v>
      </c>
      <c r="F2345" s="19" t="n">
        <v>35531.33</v>
      </c>
      <c r="G2345" s="20" t="n">
        <v>0.509008</v>
      </c>
      <c r="H2345" t="inlineStr">
        <is>
          <t>C</t>
        </is>
      </c>
      <c r="I2345" t="inlineStr">
        <is>
          <t>Alto</t>
        </is>
      </c>
      <c r="J2345" s="17" t="inlineStr">
        <is>
          <t>C-Alto</t>
        </is>
      </c>
      <c r="K2345" t="inlineStr">
        <is>
          <t>PREMIUM — dejar quietos, son rentables aunque vendan poco</t>
        </is>
      </c>
    </row>
    <row r="2346">
      <c r="A2346" t="inlineStr">
        <is>
          <t>203892</t>
        </is>
      </c>
      <c r="B2346" t="inlineStr">
        <is>
          <t>TOTAL GUANTE CUERO Y LONA TSP14101</t>
        </is>
      </c>
      <c r="C2346" t="inlineStr">
        <is>
          <t>FERRETERIA GENERAL</t>
        </is>
      </c>
      <c r="D2346" s="22" t="n">
        <v>29</v>
      </c>
      <c r="E2346" s="19" t="n">
        <v>69769.62</v>
      </c>
      <c r="F2346" s="19" t="n">
        <v>21394.49</v>
      </c>
      <c r="G2346" s="20" t="n">
        <v>0.306645</v>
      </c>
      <c r="H2346" t="inlineStr">
        <is>
          <t>C</t>
        </is>
      </c>
      <c r="I2346" t="inlineStr">
        <is>
          <t>Medio</t>
        </is>
      </c>
      <c r="J2346" s="17" t="inlineStr">
        <is>
          <t>C-Medio</t>
        </is>
      </c>
      <c r="K2346" t="inlineStr">
        <is>
          <t>CANDIDATO A DESCONTINUAR</t>
        </is>
      </c>
    </row>
    <row r="2347">
      <c r="A2347" t="inlineStr">
        <is>
          <t>351100300992187</t>
        </is>
      </c>
      <c r="B2347" t="inlineStr">
        <is>
          <t>RS-603M DESAGUE NEGRO CUADRADO 6X6 ZAMAC</t>
        </is>
      </c>
      <c r="C2347" t="inlineStr">
        <is>
          <t>GRIFERIA - ACC. BAÑO Y COCINA</t>
        </is>
      </c>
      <c r="D2347" s="22" t="n">
        <v>8</v>
      </c>
      <c r="E2347" s="19" t="n">
        <v>69738.05</v>
      </c>
      <c r="F2347" s="19" t="n">
        <v>28380.93</v>
      </c>
      <c r="G2347" s="20" t="n">
        <v>0.406965</v>
      </c>
      <c r="H2347" t="inlineStr">
        <is>
          <t>C</t>
        </is>
      </c>
      <c r="I2347" t="inlineStr">
        <is>
          <t>Medio</t>
        </is>
      </c>
      <c r="J2347" s="17" t="inlineStr">
        <is>
          <t>C-Medio</t>
        </is>
      </c>
      <c r="K2347" t="inlineStr">
        <is>
          <t>CANDIDATO A DESCONTINUAR</t>
        </is>
      </c>
    </row>
    <row r="2348">
      <c r="A2348" t="inlineStr">
        <is>
          <t>351100300991993</t>
        </is>
      </c>
      <c r="B2348" t="inlineStr">
        <is>
          <t>SOPORTE VERTICAL PARA TALADRO JDADS2543 JADEVER</t>
        </is>
      </c>
      <c r="C2348" t="inlineStr">
        <is>
          <t>FERRETERIA GENERAL</t>
        </is>
      </c>
      <c r="D2348" s="22" t="n">
        <v>8</v>
      </c>
      <c r="E2348" s="19" t="n">
        <v>69576.98</v>
      </c>
      <c r="F2348" s="19" t="n">
        <v>18880.65</v>
      </c>
      <c r="G2348" s="20" t="n">
        <v>0.271363</v>
      </c>
      <c r="H2348" t="inlineStr">
        <is>
          <t>C</t>
        </is>
      </c>
      <c r="I2348" t="inlineStr">
        <is>
          <t>Bajo</t>
        </is>
      </c>
      <c r="J2348" s="17" t="inlineStr">
        <is>
          <t>C-Bajo</t>
        </is>
      </c>
      <c r="K2348" t="inlineStr">
        <is>
          <t>LIQUIDAR — ocupan espacio y capital</t>
        </is>
      </c>
    </row>
    <row r="2349">
      <c r="A2349" t="inlineStr">
        <is>
          <t>71840</t>
        </is>
      </c>
      <c r="B2349" t="inlineStr">
        <is>
          <t>AGUILA ENCHUFE POLARIZADO 1709</t>
        </is>
      </c>
      <c r="C2349" t="inlineStr">
        <is>
          <t>ACCESORIOS ELECTRICOS Y CABLES</t>
        </is>
      </c>
      <c r="D2349" s="22" t="n">
        <v>63</v>
      </c>
      <c r="E2349" s="19" t="n">
        <v>69506.50999999999</v>
      </c>
      <c r="F2349" s="19" t="n">
        <v>23586.54</v>
      </c>
      <c r="G2349" s="20" t="n">
        <v>0.339343</v>
      </c>
      <c r="H2349" t="inlineStr">
        <is>
          <t>C</t>
        </is>
      </c>
      <c r="I2349" t="inlineStr">
        <is>
          <t>Medio</t>
        </is>
      </c>
      <c r="J2349" s="17" t="inlineStr">
        <is>
          <t>C-Medio</t>
        </is>
      </c>
      <c r="K2349" t="inlineStr">
        <is>
          <t>CANDIDATO A DESCONTINUAR</t>
        </is>
      </c>
    </row>
    <row r="2350">
      <c r="A2350" t="inlineStr">
        <is>
          <t>9138</t>
        </is>
      </c>
      <c r="B2350" t="inlineStr">
        <is>
          <t>UNION CPVC CON ROSCA ADAPTADOR AGUA CALIENTE</t>
        </is>
      </c>
      <c r="C2350" t="inlineStr">
        <is>
          <t>TUBERIA PVC, CANOAS Y ACCESORIOS</t>
        </is>
      </c>
      <c r="D2350" s="22" t="n">
        <v>55</v>
      </c>
      <c r="E2350" s="19" t="n">
        <v>69420.58</v>
      </c>
      <c r="F2350" s="19" t="n">
        <v>35340.34</v>
      </c>
      <c r="G2350" s="20" t="n">
        <v>0.509076</v>
      </c>
      <c r="H2350" t="inlineStr">
        <is>
          <t>C</t>
        </is>
      </c>
      <c r="I2350" t="inlineStr">
        <is>
          <t>Alto</t>
        </is>
      </c>
      <c r="J2350" s="17" t="inlineStr">
        <is>
          <t>C-Alto</t>
        </is>
      </c>
      <c r="K2350" t="inlineStr">
        <is>
          <t>PREMIUM — dejar quietos, son rentables aunque vendan poco</t>
        </is>
      </c>
    </row>
    <row r="2351">
      <c r="A2351" t="inlineStr">
        <is>
          <t>7135</t>
        </is>
      </c>
      <c r="B2351" t="inlineStr">
        <is>
          <t>TRUPER SOPLETE ELECTRONICO 1/4 BOQ-90</t>
        </is>
      </c>
      <c r="C2351" t="inlineStr">
        <is>
          <t>FERRETERIA GENERAL</t>
        </is>
      </c>
      <c r="D2351" s="22" t="n">
        <v>10</v>
      </c>
      <c r="E2351" s="19" t="n">
        <v>69418.03</v>
      </c>
      <c r="F2351" s="19" t="n">
        <v>27989.71</v>
      </c>
      <c r="G2351" s="20" t="n">
        <v>0.403205</v>
      </c>
      <c r="H2351" t="inlineStr">
        <is>
          <t>C</t>
        </is>
      </c>
      <c r="I2351" t="inlineStr">
        <is>
          <t>Medio</t>
        </is>
      </c>
      <c r="J2351" s="17" t="inlineStr">
        <is>
          <t>C-Medio</t>
        </is>
      </c>
      <c r="K2351" t="inlineStr">
        <is>
          <t>CANDIDATO A DESCONTINUAR</t>
        </is>
      </c>
    </row>
    <row r="2352">
      <c r="A2352" t="inlineStr">
        <is>
          <t>351100300992739</t>
        </is>
      </c>
      <c r="B2352" t="inlineStr">
        <is>
          <t>LANCO TRANSITION BLANCO CUBETA CEILING PAINT</t>
        </is>
      </c>
      <c r="C2352" t="inlineStr">
        <is>
          <t>SELLADORES</t>
        </is>
      </c>
      <c r="D2352" s="22" t="n">
        <v>1</v>
      </c>
      <c r="E2352" s="19" t="n">
        <v>69380.53</v>
      </c>
      <c r="F2352" s="19" t="n">
        <v>19025.53</v>
      </c>
      <c r="G2352" s="20" t="n">
        <v>0.27422</v>
      </c>
      <c r="H2352" t="inlineStr">
        <is>
          <t>C</t>
        </is>
      </c>
      <c r="I2352" t="inlineStr">
        <is>
          <t>Bajo</t>
        </is>
      </c>
      <c r="J2352" s="17" t="inlineStr">
        <is>
          <t>C-Bajo</t>
        </is>
      </c>
      <c r="K2352" t="inlineStr">
        <is>
          <t>LIQUIDAR — ocupan espacio y capital</t>
        </is>
      </c>
    </row>
    <row r="2353">
      <c r="A2353" t="inlineStr">
        <is>
          <t>21006</t>
        </is>
      </c>
      <c r="B2353" t="inlineStr">
        <is>
          <t>TOTAL NIVEL 100CM / 40PULG TMT210028 // TMT210086</t>
        </is>
      </c>
      <c r="C2353" t="inlineStr">
        <is>
          <t>FERRETERIA GENERAL</t>
        </is>
      </c>
      <c r="D2353" s="22" t="n">
        <v>8</v>
      </c>
      <c r="E2353" s="19" t="n">
        <v>69332.27</v>
      </c>
      <c r="F2353" s="19" t="n">
        <v>19881.91</v>
      </c>
      <c r="G2353" s="20" t="n">
        <v>0.286763</v>
      </c>
      <c r="H2353" t="inlineStr">
        <is>
          <t>C</t>
        </is>
      </c>
      <c r="I2353" t="inlineStr">
        <is>
          <t>Bajo</t>
        </is>
      </c>
      <c r="J2353" s="17" t="inlineStr">
        <is>
          <t>C-Bajo</t>
        </is>
      </c>
      <c r="K2353" t="inlineStr">
        <is>
          <t>LIQUIDAR — ocupan espacio y capital</t>
        </is>
      </c>
    </row>
    <row r="2354">
      <c r="A2354" t="inlineStr">
        <is>
          <t>351100300991216</t>
        </is>
      </c>
      <c r="B2354" t="inlineStr">
        <is>
          <t>DIAMOND INODORO S3394 BLANCO BORDE RECTANGULAR SIFON OCULTO ULTRA LUJOSO DOBLE DESCARGA</t>
        </is>
      </c>
      <c r="C2354" t="inlineStr">
        <is>
          <t>SIN CATEGORIA</t>
        </is>
      </c>
      <c r="D2354" s="22" t="n">
        <v>1</v>
      </c>
      <c r="E2354" s="19" t="n">
        <v>69202.73</v>
      </c>
      <c r="F2354" s="19" t="n">
        <v>20326.87</v>
      </c>
      <c r="G2354" s="20" t="n">
        <v>0.293729</v>
      </c>
      <c r="H2354" t="inlineStr">
        <is>
          <t>C</t>
        </is>
      </c>
      <c r="I2354" t="inlineStr">
        <is>
          <t>Bajo</t>
        </is>
      </c>
      <c r="J2354" s="17" t="inlineStr">
        <is>
          <t>C-Bajo</t>
        </is>
      </c>
      <c r="K2354" t="inlineStr">
        <is>
          <t>LIQUIDAR — ocupan espacio y capital</t>
        </is>
      </c>
    </row>
    <row r="2355">
      <c r="A2355" t="inlineStr">
        <is>
          <t>73283</t>
        </is>
      </c>
      <c r="B2355" t="inlineStr">
        <is>
          <t>TOTAL ENGRAPADORA 4-14MM THT311425</t>
        </is>
      </c>
      <c r="C2355" t="inlineStr">
        <is>
          <t>FERRETERIA GENERAL</t>
        </is>
      </c>
      <c r="D2355" s="22" t="n">
        <v>15</v>
      </c>
      <c r="E2355" s="19" t="n">
        <v>69134.28999999999</v>
      </c>
      <c r="F2355" s="19" t="n">
        <v>20562.19</v>
      </c>
      <c r="G2355" s="20" t="n">
        <v>0.297424</v>
      </c>
      <c r="H2355" t="inlineStr">
        <is>
          <t>C</t>
        </is>
      </c>
      <c r="I2355" t="inlineStr">
        <is>
          <t>Bajo</t>
        </is>
      </c>
      <c r="J2355" s="17" t="inlineStr">
        <is>
          <t>C-Bajo</t>
        </is>
      </c>
      <c r="K2355" t="inlineStr">
        <is>
          <t>LIQUIDAR — ocupan espacio y capital</t>
        </is>
      </c>
    </row>
    <row r="2356">
      <c r="A2356" t="inlineStr">
        <is>
          <t>1193</t>
        </is>
      </c>
      <c r="B2356" t="inlineStr">
        <is>
          <t>$$ IMPERSA IMPERTOP NIVELADOR PARA PISO STANDARD 4826999990000</t>
        </is>
      </c>
      <c r="C2356" t="inlineStr">
        <is>
          <t>SIN CATEGORIA</t>
        </is>
      </c>
      <c r="D2356" s="22" t="n">
        <v>16</v>
      </c>
      <c r="E2356" s="19" t="n">
        <v>69092.92</v>
      </c>
      <c r="F2356" s="19" t="n">
        <v>15767.83</v>
      </c>
      <c r="G2356" s="20" t="n">
        <v>0.228212</v>
      </c>
      <c r="H2356" t="inlineStr">
        <is>
          <t>C</t>
        </is>
      </c>
      <c r="I2356" t="inlineStr">
        <is>
          <t>Bajo</t>
        </is>
      </c>
      <c r="J2356" s="17" t="inlineStr">
        <is>
          <t>C-Bajo</t>
        </is>
      </c>
      <c r="K2356" t="inlineStr">
        <is>
          <t>LIQUIDAR — ocupan espacio y capital</t>
        </is>
      </c>
    </row>
    <row r="2357">
      <c r="A2357" t="inlineStr">
        <is>
          <t>351100300991538</t>
        </is>
      </c>
      <c r="B2357" t="inlineStr">
        <is>
          <t>TOTAL DISCO DIAMANTADO 9 CONTINUO TAC2122301</t>
        </is>
      </c>
      <c r="C2357" t="inlineStr">
        <is>
          <t>FERRETERIA GENERAL</t>
        </is>
      </c>
      <c r="D2357" s="22" t="n">
        <v>10</v>
      </c>
      <c r="E2357" s="19" t="n">
        <v>69002.83</v>
      </c>
      <c r="F2357" s="19" t="n">
        <v>24514.16</v>
      </c>
      <c r="G2357" s="20" t="n">
        <v>0.355263</v>
      </c>
      <c r="H2357" t="inlineStr">
        <is>
          <t>C</t>
        </is>
      </c>
      <c r="I2357" t="inlineStr">
        <is>
          <t>Medio</t>
        </is>
      </c>
      <c r="J2357" s="17" t="inlineStr">
        <is>
          <t>C-Medio</t>
        </is>
      </c>
      <c r="K2357" t="inlineStr">
        <is>
          <t>CANDIDATO A DESCONTINUAR</t>
        </is>
      </c>
    </row>
    <row r="2358">
      <c r="A2358" t="inlineStr">
        <is>
          <t>351100300992497</t>
        </is>
      </c>
      <c r="B2358" t="inlineStr">
        <is>
          <t>AQUAFINA REGADERA REDONDA 12” NIPLE 19” ACERO/INOX ASPERSION</t>
        </is>
      </c>
      <c r="C2358" t="inlineStr">
        <is>
          <t>GRIFERIA - ACC. BAÑO Y COCINA</t>
        </is>
      </c>
      <c r="D2358" s="22" t="n">
        <v>6</v>
      </c>
      <c r="E2358" s="19" t="n">
        <v>68974.41</v>
      </c>
      <c r="F2358" s="19" t="n">
        <v>18699.12</v>
      </c>
      <c r="G2358" s="20" t="n">
        <v>0.271102</v>
      </c>
      <c r="H2358" t="inlineStr">
        <is>
          <t>C</t>
        </is>
      </c>
      <c r="I2358" t="inlineStr">
        <is>
          <t>Bajo</t>
        </is>
      </c>
      <c r="J2358" s="17" t="inlineStr">
        <is>
          <t>C-Bajo</t>
        </is>
      </c>
      <c r="K2358" t="inlineStr">
        <is>
          <t>LIQUIDAR — ocupan espacio y capital</t>
        </is>
      </c>
    </row>
    <row r="2359">
      <c r="A2359" t="inlineStr">
        <is>
          <t>98111</t>
        </is>
      </c>
      <c r="B2359" t="inlineStr">
        <is>
          <t>TOTAL REMACHADORA 10 THT32101</t>
        </is>
      </c>
      <c r="C2359" t="inlineStr">
        <is>
          <t>FERRETERIA GENERAL</t>
        </is>
      </c>
      <c r="D2359" s="22" t="n">
        <v>18</v>
      </c>
      <c r="E2359" s="19" t="n">
        <v>68950.23</v>
      </c>
      <c r="F2359" s="19" t="n">
        <v>22856.41</v>
      </c>
      <c r="G2359" s="20" t="n">
        <v>0.331491</v>
      </c>
      <c r="H2359" t="inlineStr">
        <is>
          <t>C</t>
        </is>
      </c>
      <c r="I2359" t="inlineStr">
        <is>
          <t>Medio</t>
        </is>
      </c>
      <c r="J2359" s="17" t="inlineStr">
        <is>
          <t>C-Medio</t>
        </is>
      </c>
      <c r="K2359" t="inlineStr">
        <is>
          <t>CANDIDATO A DESCONTINUAR</t>
        </is>
      </c>
    </row>
    <row r="2360">
      <c r="A2360" t="inlineStr">
        <is>
          <t>351100300990577</t>
        </is>
      </c>
      <c r="B2360" t="inlineStr">
        <is>
          <t>MARCO SEGURIDAD CEDRO</t>
        </is>
      </c>
      <c r="C2360" t="inlineStr">
        <is>
          <t>SIN CATEGORIA</t>
        </is>
      </c>
      <c r="D2360" s="22" t="n">
        <v>3</v>
      </c>
      <c r="E2360" s="19" t="n">
        <v>68814.16</v>
      </c>
      <c r="F2360" s="19" t="n">
        <v>15716.81</v>
      </c>
      <c r="G2360" s="20" t="n">
        <v>0.228395</v>
      </c>
      <c r="H2360" t="inlineStr">
        <is>
          <t>C</t>
        </is>
      </c>
      <c r="I2360" t="inlineStr">
        <is>
          <t>Bajo</t>
        </is>
      </c>
      <c r="J2360" s="17" t="inlineStr">
        <is>
          <t>C-Bajo</t>
        </is>
      </c>
      <c r="K2360" t="inlineStr">
        <is>
          <t>LIQUIDAR — ocupan espacio y capital</t>
        </is>
      </c>
    </row>
    <row r="2361">
      <c r="A2361" t="inlineStr">
        <is>
          <t>PINT-PA-0023</t>
        </is>
      </c>
      <c r="B2361" t="inlineStr">
        <is>
          <t>LANCO MAXIMA TINT MATE 1/4 MA682-5</t>
        </is>
      </c>
      <c r="C2361" t="inlineStr">
        <is>
          <t>PINTURA ACRILICA</t>
        </is>
      </c>
      <c r="D2361" s="22" t="n">
        <v>11</v>
      </c>
      <c r="E2361" s="19" t="n">
        <v>68628.32000000001</v>
      </c>
      <c r="F2361" s="19" t="n">
        <v>30205.07</v>
      </c>
      <c r="G2361" s="20" t="n">
        <v>0.440125</v>
      </c>
      <c r="H2361" t="inlineStr">
        <is>
          <t>C</t>
        </is>
      </c>
      <c r="I2361" t="inlineStr">
        <is>
          <t>Medio</t>
        </is>
      </c>
      <c r="J2361" s="17" t="inlineStr">
        <is>
          <t>C-Medio</t>
        </is>
      </c>
      <c r="K2361" t="inlineStr">
        <is>
          <t>CANDIDATO A DESCONTINUAR</t>
        </is>
      </c>
    </row>
    <row r="2362">
      <c r="A2362" t="inlineStr">
        <is>
          <t>351100300992343</t>
        </is>
      </c>
      <c r="B2362" t="inlineStr">
        <is>
          <t>ESCUADRA RAPIDA 12 DT07-AR012</t>
        </is>
      </c>
      <c r="C2362" t="inlineStr">
        <is>
          <t>IMPORTACION FERRETERIA GENERAL</t>
        </is>
      </c>
      <c r="D2362" s="22" t="n">
        <v>14</v>
      </c>
      <c r="E2362" s="19" t="n">
        <v>68511.09</v>
      </c>
      <c r="F2362" s="19" t="n">
        <v>34132.77</v>
      </c>
      <c r="G2362" s="20" t="n">
        <v>0.498208</v>
      </c>
      <c r="H2362" t="inlineStr">
        <is>
          <t>C</t>
        </is>
      </c>
      <c r="I2362" t="inlineStr">
        <is>
          <t>Alto</t>
        </is>
      </c>
      <c r="J2362" s="17" t="inlineStr">
        <is>
          <t>C-Alto</t>
        </is>
      </c>
      <c r="K2362" t="inlineStr">
        <is>
          <t>PREMIUM — dejar quietos, son rentables aunque vendan poco</t>
        </is>
      </c>
    </row>
    <row r="2363">
      <c r="A2363" t="inlineStr">
        <is>
          <t>PINT-PS-0009</t>
        </is>
      </c>
      <c r="B2363" t="inlineStr">
        <is>
          <t>BOSNY SPRAY DORADO GOLD SB-183</t>
        </is>
      </c>
      <c r="C2363" t="inlineStr">
        <is>
          <t>PINTURA SPRAY</t>
        </is>
      </c>
      <c r="D2363" s="22" t="n">
        <v>17</v>
      </c>
      <c r="E2363" s="19" t="n">
        <v>68418.37</v>
      </c>
      <c r="F2363" s="19" t="n">
        <v>19302.82</v>
      </c>
      <c r="G2363" s="20" t="n">
        <v>0.282129</v>
      </c>
      <c r="H2363" t="inlineStr">
        <is>
          <t>C</t>
        </is>
      </c>
      <c r="I2363" t="inlineStr">
        <is>
          <t>Bajo</t>
        </is>
      </c>
      <c r="J2363" s="17" t="inlineStr">
        <is>
          <t>C-Bajo</t>
        </is>
      </c>
      <c r="K2363" t="inlineStr">
        <is>
          <t>LIQUIDAR — ocupan espacio y capital</t>
        </is>
      </c>
    </row>
    <row r="2364">
      <c r="A2364" t="inlineStr">
        <is>
          <t>30177</t>
        </is>
      </c>
      <c r="B2364" t="inlineStr">
        <is>
          <t>VARILLA COPPERWELL 2.44 M</t>
        </is>
      </c>
      <c r="C2364" t="inlineStr">
        <is>
          <t>ACCESORIOS ELECTRICOS Y CABLES</t>
        </is>
      </c>
      <c r="D2364" s="22" t="n">
        <v>11</v>
      </c>
      <c r="E2364" s="19" t="n">
        <v>68396.7</v>
      </c>
      <c r="F2364" s="19" t="n">
        <v>23782.43</v>
      </c>
      <c r="G2364" s="20" t="n">
        <v>0.3477129999999999</v>
      </c>
      <c r="H2364" t="inlineStr">
        <is>
          <t>C</t>
        </is>
      </c>
      <c r="I2364" t="inlineStr">
        <is>
          <t>Medio</t>
        </is>
      </c>
      <c r="J2364" s="17" t="inlineStr">
        <is>
          <t>C-Medio</t>
        </is>
      </c>
      <c r="K2364" t="inlineStr">
        <is>
          <t>CANDIDATO A DESCONTINUAR</t>
        </is>
      </c>
    </row>
    <row r="2365">
      <c r="A2365" t="inlineStr">
        <is>
          <t>30415</t>
        </is>
      </c>
      <c r="B2365" t="inlineStr">
        <is>
          <t>CURVA CONDUIT 11/4 TIPO A UL*</t>
        </is>
      </c>
      <c r="C2365" t="inlineStr">
        <is>
          <t>ACCESORIOS ELECTRICOS Y CABLES</t>
        </is>
      </c>
      <c r="D2365" s="22" t="n">
        <v>51</v>
      </c>
      <c r="E2365" s="19" t="n">
        <v>68201.52</v>
      </c>
      <c r="F2365" s="19" t="n">
        <v>43568.52</v>
      </c>
      <c r="G2365" s="20" t="n">
        <v>0.6388199999999999</v>
      </c>
      <c r="H2365" t="inlineStr">
        <is>
          <t>C</t>
        </is>
      </c>
      <c r="I2365" t="inlineStr">
        <is>
          <t>Alto</t>
        </is>
      </c>
      <c r="J2365" s="17" t="inlineStr">
        <is>
          <t>C-Alto</t>
        </is>
      </c>
      <c r="K2365" t="inlineStr">
        <is>
          <t>PREMIUM — dejar quietos, son rentables aunque vendan poco</t>
        </is>
      </c>
    </row>
    <row r="2366">
      <c r="A2366" t="inlineStr">
        <is>
          <t>351100300991799</t>
        </is>
      </c>
      <c r="B2366" t="inlineStr">
        <is>
          <t>PANEL ACANALADO FX87-6 ROBLE 16CM X 2.90M WALL PANEL</t>
        </is>
      </c>
      <c r="C2366" t="inlineStr">
        <is>
          <t>PANEL ACANALADO INTERIOR</t>
        </is>
      </c>
      <c r="D2366" s="22" t="n">
        <v>14</v>
      </c>
      <c r="E2366" s="19" t="n">
        <v>68141.59</v>
      </c>
      <c r="F2366" s="19" t="n">
        <v>27716.59</v>
      </c>
      <c r="G2366" s="20" t="n">
        <v>0.4067499999999999</v>
      </c>
      <c r="H2366" t="inlineStr">
        <is>
          <t>C</t>
        </is>
      </c>
      <c r="I2366" t="inlineStr">
        <is>
          <t>Medio</t>
        </is>
      </c>
      <c r="J2366" s="17" t="inlineStr">
        <is>
          <t>C-Medio</t>
        </is>
      </c>
      <c r="K2366" t="inlineStr">
        <is>
          <t>CANDIDATO A DESCONTINUAR</t>
        </is>
      </c>
    </row>
    <row r="2367">
      <c r="A2367" t="inlineStr">
        <is>
          <t>351100300992898</t>
        </is>
      </c>
      <c r="B2367" t="inlineStr">
        <is>
          <t>DUREX BLANCO MATE CUBETA DE736-2</t>
        </is>
      </c>
      <c r="C2367" t="inlineStr">
        <is>
          <t>ANTICORROSIVOS Y BASE ACEITE</t>
        </is>
      </c>
      <c r="D2367" s="22" t="n">
        <v>1</v>
      </c>
      <c r="E2367" s="19" t="n">
        <v>68137.17</v>
      </c>
      <c r="F2367" s="19" t="n">
        <v>20555.17</v>
      </c>
      <c r="G2367" s="20" t="n">
        <v>0.301673</v>
      </c>
      <c r="H2367" t="inlineStr">
        <is>
          <t>C</t>
        </is>
      </c>
      <c r="I2367" t="inlineStr">
        <is>
          <t>Medio</t>
        </is>
      </c>
      <c r="J2367" s="17" t="inlineStr">
        <is>
          <t>C-Medio</t>
        </is>
      </c>
      <c r="K2367" t="inlineStr">
        <is>
          <t>CANDIDATO A DESCONTINUAR</t>
        </is>
      </c>
    </row>
    <row r="2368">
      <c r="A2368" t="inlineStr">
        <is>
          <t>20100008</t>
        </is>
      </c>
      <c r="B2368" t="inlineStr">
        <is>
          <t>AZULEJO OPORTO VERDE 25X33 CAJA 1.42M2</t>
        </is>
      </c>
      <c r="C2368" t="inlineStr">
        <is>
          <t>AZULEJOS</t>
        </is>
      </c>
      <c r="D2368" s="22" t="n">
        <v>7</v>
      </c>
      <c r="E2368" s="19" t="n">
        <v>68110.62</v>
      </c>
      <c r="F2368" s="19" t="n">
        <v>13699.97</v>
      </c>
      <c r="G2368" s="20" t="n">
        <v>0.201143</v>
      </c>
      <c r="H2368" t="inlineStr">
        <is>
          <t>C</t>
        </is>
      </c>
      <c r="I2368" t="inlineStr">
        <is>
          <t>Bajo</t>
        </is>
      </c>
      <c r="J2368" s="17" t="inlineStr">
        <is>
          <t>C-Bajo</t>
        </is>
      </c>
      <c r="K2368" t="inlineStr">
        <is>
          <t>LIQUIDAR — ocupan espacio y capital</t>
        </is>
      </c>
    </row>
    <row r="2369">
      <c r="A2369" t="inlineStr">
        <is>
          <t>351100300992505</t>
        </is>
      </c>
      <c r="B2369" t="inlineStr">
        <is>
          <t>TOTAL VIBRADOR CONCRETO INALAMB SIN BATERIA TCVLI202301</t>
        </is>
      </c>
      <c r="C2369" t="inlineStr">
        <is>
          <t>SIN CATEGORIA</t>
        </is>
      </c>
      <c r="D2369" s="22" t="n">
        <v>2</v>
      </c>
      <c r="E2369" s="19" t="n">
        <v>68090.10000000001</v>
      </c>
      <c r="F2369" s="19" t="n">
        <v>17431.74</v>
      </c>
      <c r="G2369" s="20" t="n">
        <v>0.25601</v>
      </c>
      <c r="H2369" t="inlineStr">
        <is>
          <t>C</t>
        </is>
      </c>
      <c r="I2369" t="inlineStr">
        <is>
          <t>Bajo</t>
        </is>
      </c>
      <c r="J2369" s="17" t="inlineStr">
        <is>
          <t>C-Bajo</t>
        </is>
      </c>
      <c r="K2369" t="inlineStr">
        <is>
          <t>LIQUIDAR — ocupan espacio y capital</t>
        </is>
      </c>
    </row>
    <row r="2370">
      <c r="A2370" t="inlineStr">
        <is>
          <t>123113</t>
        </is>
      </c>
      <c r="B2370" t="inlineStr">
        <is>
          <t>COLA BLANCA GRIP BOND 2 LANCO PINTA 16OZ</t>
        </is>
      </c>
      <c r="C2370" t="inlineStr">
        <is>
          <t>PINTURAS Y SELLADORES</t>
        </is>
      </c>
      <c r="D2370" s="22" t="n">
        <v>26</v>
      </c>
      <c r="E2370" s="19" t="n">
        <v>68068.16</v>
      </c>
      <c r="F2370" s="19" t="n">
        <v>19279.16</v>
      </c>
      <c r="G2370" s="20" t="n">
        <v>0.283233</v>
      </c>
      <c r="H2370" t="inlineStr">
        <is>
          <t>C</t>
        </is>
      </c>
      <c r="I2370" t="inlineStr">
        <is>
          <t>Bajo</t>
        </is>
      </c>
      <c r="J2370" s="17" t="inlineStr">
        <is>
          <t>C-Bajo</t>
        </is>
      </c>
      <c r="K2370" t="inlineStr">
        <is>
          <t>LIQUIDAR — ocupan espacio y capital</t>
        </is>
      </c>
    </row>
    <row r="2371">
      <c r="A2371" t="inlineStr">
        <is>
          <t>PINT-AN-0061</t>
        </is>
      </c>
      <c r="B2371" t="inlineStr">
        <is>
          <t>LANCO ANTI. POLIURETANO GRIS 1/4 MM86-5</t>
        </is>
      </c>
      <c r="C2371" t="inlineStr">
        <is>
          <t>ANTICORROSIVOS Y BASE ACEITE</t>
        </is>
      </c>
      <c r="D2371" s="22" t="n">
        <v>11</v>
      </c>
      <c r="E2371" s="19" t="n">
        <v>67925.72</v>
      </c>
      <c r="F2371" s="19" t="n">
        <v>18848.72</v>
      </c>
      <c r="G2371" s="20" t="n">
        <v>0.27749</v>
      </c>
      <c r="H2371" t="inlineStr">
        <is>
          <t>C</t>
        </is>
      </c>
      <c r="I2371" t="inlineStr">
        <is>
          <t>Bajo</t>
        </is>
      </c>
      <c r="J2371" s="17" t="inlineStr">
        <is>
          <t>C-Bajo</t>
        </is>
      </c>
      <c r="K2371" t="inlineStr">
        <is>
          <t>LIQUIDAR — ocupan espacio y capital</t>
        </is>
      </c>
    </row>
    <row r="2372">
      <c r="A2372" t="inlineStr">
        <is>
          <t>7445</t>
        </is>
      </c>
      <c r="B2372" t="inlineStr">
        <is>
          <t>SEPARADOR P/CERAMICA 2MM</t>
        </is>
      </c>
      <c r="C2372" t="inlineStr">
        <is>
          <t>FERRETERIA GENERAL</t>
        </is>
      </c>
      <c r="D2372" s="22" t="n">
        <v>130</v>
      </c>
      <c r="E2372" s="19" t="n">
        <v>67923.86</v>
      </c>
      <c r="F2372" s="19" t="n">
        <v>55595.96</v>
      </c>
      <c r="G2372" s="20" t="n">
        <v>0.8185039999999999</v>
      </c>
      <c r="H2372" t="inlineStr">
        <is>
          <t>C</t>
        </is>
      </c>
      <c r="I2372" t="inlineStr">
        <is>
          <t>Alto</t>
        </is>
      </c>
      <c r="J2372" s="17" t="inlineStr">
        <is>
          <t>C-Alto</t>
        </is>
      </c>
      <c r="K2372" t="inlineStr">
        <is>
          <t>PREMIUM — dejar quietos, son rentables aunque vendan poco</t>
        </is>
      </c>
    </row>
    <row r="2373">
      <c r="A2373" t="inlineStr">
        <is>
          <t>7648</t>
        </is>
      </c>
      <c r="B2373" t="inlineStr">
        <is>
          <t>YEE LAVADORA METAL X6BY</t>
        </is>
      </c>
      <c r="C2373" t="inlineStr">
        <is>
          <t>FERRETERIA GENERAL</t>
        </is>
      </c>
      <c r="D2373" s="22" t="n">
        <v>42</v>
      </c>
      <c r="E2373" s="19" t="n">
        <v>67903.58</v>
      </c>
      <c r="F2373" s="19" t="n">
        <v>24212.5</v>
      </c>
      <c r="G2373" s="20" t="n">
        <v>0.3565720000000001</v>
      </c>
      <c r="H2373" t="inlineStr">
        <is>
          <t>C</t>
        </is>
      </c>
      <c r="I2373" t="inlineStr">
        <is>
          <t>Medio</t>
        </is>
      </c>
      <c r="J2373" s="17" t="inlineStr">
        <is>
          <t>C-Medio</t>
        </is>
      </c>
      <c r="K2373" t="inlineStr">
        <is>
          <t>CANDIDATO A DESCONTINUAR</t>
        </is>
      </c>
    </row>
    <row r="2374">
      <c r="A2374" t="inlineStr">
        <is>
          <t>9002</t>
        </is>
      </c>
      <c r="B2374" t="inlineStr">
        <is>
          <t>GLADIATOR ESMERILADORA 4 1/2 950 W AA 815/1/120</t>
        </is>
      </c>
      <c r="C2374" t="inlineStr">
        <is>
          <t>SIN CATEGORIA</t>
        </is>
      </c>
      <c r="D2374" s="22" t="n">
        <v>4</v>
      </c>
      <c r="E2374" s="19" t="n">
        <v>67874.99000000001</v>
      </c>
      <c r="F2374" s="19" t="n">
        <v>16355.99</v>
      </c>
      <c r="G2374" s="20" t="n">
        <v>0.240972</v>
      </c>
      <c r="H2374" t="inlineStr">
        <is>
          <t>C</t>
        </is>
      </c>
      <c r="I2374" t="inlineStr">
        <is>
          <t>Bajo</t>
        </is>
      </c>
      <c r="J2374" s="17" t="inlineStr">
        <is>
          <t>C-Bajo</t>
        </is>
      </c>
      <c r="K2374" t="inlineStr">
        <is>
          <t>LIQUIDAR — ocupan espacio y capital</t>
        </is>
      </c>
    </row>
    <row r="2375">
      <c r="A2375" t="inlineStr">
        <is>
          <t>351100300992830</t>
        </is>
      </c>
      <c r="B2375" t="inlineStr">
        <is>
          <t>ASPERSION CUADRADA CORMADA CON ASPERSION TIPO TELEFONO HTK-SET-2</t>
        </is>
      </c>
      <c r="C2375" t="inlineStr">
        <is>
          <t>IMPORTACION GRIFERIA</t>
        </is>
      </c>
      <c r="D2375" s="22" t="n">
        <v>7</v>
      </c>
      <c r="E2375" s="19" t="n">
        <v>67849.56</v>
      </c>
      <c r="F2375" s="19" t="n">
        <v>35291.6</v>
      </c>
      <c r="G2375" s="20" t="n">
        <v>0.520145</v>
      </c>
      <c r="H2375" t="inlineStr">
        <is>
          <t>C</t>
        </is>
      </c>
      <c r="I2375" t="inlineStr">
        <is>
          <t>Alto</t>
        </is>
      </c>
      <c r="J2375" s="17" t="inlineStr">
        <is>
          <t>C-Alto</t>
        </is>
      </c>
      <c r="K2375" t="inlineStr">
        <is>
          <t>PREMIUM — dejar quietos, son rentables aunque vendan poco</t>
        </is>
      </c>
    </row>
    <row r="2376">
      <c r="A2376" t="inlineStr">
        <is>
          <t>72101</t>
        </is>
      </c>
      <c r="B2376" t="inlineStr">
        <is>
          <t>BROCA METAL 5/16 IRWIN</t>
        </is>
      </c>
      <c r="C2376" t="inlineStr">
        <is>
          <t>FERRETERIA GENERAL</t>
        </is>
      </c>
      <c r="D2376" s="22" t="n">
        <v>28</v>
      </c>
      <c r="E2376" s="19" t="n">
        <v>67774.86</v>
      </c>
      <c r="F2376" s="19" t="n">
        <v>34139.16</v>
      </c>
      <c r="G2376" s="20" t="n">
        <v>0.503714</v>
      </c>
      <c r="H2376" t="inlineStr">
        <is>
          <t>C</t>
        </is>
      </c>
      <c r="I2376" t="inlineStr">
        <is>
          <t>Alto</t>
        </is>
      </c>
      <c r="J2376" s="17" t="inlineStr">
        <is>
          <t>C-Alto</t>
        </is>
      </c>
      <c r="K2376" t="inlineStr">
        <is>
          <t>PREMIUM — dejar quietos, son rentables aunque vendan poco</t>
        </is>
      </c>
    </row>
    <row r="2377">
      <c r="A2377" t="inlineStr">
        <is>
          <t>351100300992843</t>
        </is>
      </c>
      <c r="B2377" t="inlineStr">
        <is>
          <t>LLAVIN MANIJA NEGRO NT1408-BK</t>
        </is>
      </c>
      <c r="C2377" t="inlineStr">
        <is>
          <t>IMPORTACION FERRETERIA GENERAL</t>
        </is>
      </c>
      <c r="D2377" s="22" t="n">
        <v>9</v>
      </c>
      <c r="E2377" s="19" t="n">
        <v>67699.12</v>
      </c>
      <c r="F2377" s="19" t="n">
        <v>34123.94</v>
      </c>
      <c r="G2377" s="20" t="n">
        <v>0.504053</v>
      </c>
      <c r="H2377" t="inlineStr">
        <is>
          <t>C</t>
        </is>
      </c>
      <c r="I2377" t="inlineStr">
        <is>
          <t>Alto</t>
        </is>
      </c>
      <c r="J2377" s="17" t="inlineStr">
        <is>
          <t>C-Alto</t>
        </is>
      </c>
      <c r="K2377" t="inlineStr">
        <is>
          <t>PREMIUM — dejar quietos, son rentables aunque vendan poco</t>
        </is>
      </c>
    </row>
    <row r="2378">
      <c r="A2378" t="inlineStr">
        <is>
          <t>10140031</t>
        </is>
      </c>
      <c r="B2378" t="inlineStr">
        <is>
          <t>TUBO ESTRUCT. RECTANGULAR 2X8 2.38MM NEGRO</t>
        </is>
      </c>
      <c r="C2378" t="inlineStr">
        <is>
          <t>SIN CATEGORIA</t>
        </is>
      </c>
      <c r="D2378" s="22" t="n">
        <v>2</v>
      </c>
      <c r="E2378" s="19" t="n">
        <v>67694.50999999999</v>
      </c>
      <c r="F2378" s="19" t="n">
        <v>12207.21</v>
      </c>
      <c r="G2378" s="20" t="n">
        <v>0.180328</v>
      </c>
      <c r="H2378" t="inlineStr">
        <is>
          <t>C</t>
        </is>
      </c>
      <c r="I2378" t="inlineStr">
        <is>
          <t>Bajo</t>
        </is>
      </c>
      <c r="J2378" s="17" t="inlineStr">
        <is>
          <t>C-Bajo</t>
        </is>
      </c>
      <c r="K2378" t="inlineStr">
        <is>
          <t>LIQUIDAR — ocupan espacio y capital</t>
        </is>
      </c>
    </row>
    <row r="2379">
      <c r="A2379" t="inlineStr">
        <is>
          <t>351100300992915</t>
        </is>
      </c>
      <c r="B2379" t="inlineStr">
        <is>
          <t>ESQUINERO PVC FLAT OMEGA CIELOS Y PAREDES 2.90M 2106</t>
        </is>
      </c>
      <c r="C2379" t="inlineStr">
        <is>
          <t>PANEL ACANALADO INTERIOR</t>
        </is>
      </c>
      <c r="D2379" s="22" t="n">
        <v>23</v>
      </c>
      <c r="E2379" s="19" t="n">
        <v>67546.32000000001</v>
      </c>
      <c r="F2379" s="19" t="n">
        <v>57196.32</v>
      </c>
      <c r="G2379" s="20" t="n">
        <v>0.846772</v>
      </c>
      <c r="H2379" t="inlineStr">
        <is>
          <t>C</t>
        </is>
      </c>
      <c r="I2379" t="inlineStr">
        <is>
          <t>Alto</t>
        </is>
      </c>
      <c r="J2379" s="17" t="inlineStr">
        <is>
          <t>C-Alto</t>
        </is>
      </c>
      <c r="K2379" t="inlineStr">
        <is>
          <t>PREMIUM — dejar quietos, son rentables aunque vendan poco</t>
        </is>
      </c>
    </row>
    <row r="2380">
      <c r="A2380" t="inlineStr">
        <is>
          <t>351100300991856</t>
        </is>
      </c>
      <c r="B2380" t="inlineStr">
        <is>
          <t>$$ SHERWIN SILICON COCINA Y BAÑOS BLANCO</t>
        </is>
      </c>
      <c r="C2380" t="inlineStr">
        <is>
          <t>PINTURAS Y SELLADORES</t>
        </is>
      </c>
      <c r="D2380" s="22" t="n">
        <v>17</v>
      </c>
      <c r="E2380" s="19" t="n">
        <v>67495.21000000001</v>
      </c>
      <c r="F2380" s="19" t="n">
        <v>22418.86</v>
      </c>
      <c r="G2380" s="20" t="n">
        <v>0.332155</v>
      </c>
      <c r="H2380" t="inlineStr">
        <is>
          <t>C</t>
        </is>
      </c>
      <c r="I2380" t="inlineStr">
        <is>
          <t>Medio</t>
        </is>
      </c>
      <c r="J2380" s="17" t="inlineStr">
        <is>
          <t>C-Medio</t>
        </is>
      </c>
      <c r="K2380" t="inlineStr">
        <is>
          <t>CANDIDATO A DESCONTINUAR</t>
        </is>
      </c>
    </row>
    <row r="2381">
      <c r="A2381" t="inlineStr">
        <is>
          <t>PINT-AN-0016</t>
        </is>
      </c>
      <c r="B2381" t="inlineStr">
        <is>
          <t>LANCO ANTI. POLIURETANO VERDE 1/4 MM96-5</t>
        </is>
      </c>
      <c r="C2381" t="inlineStr">
        <is>
          <t>ANTICORROSIVOS Y BASE ACEITE</t>
        </is>
      </c>
      <c r="D2381" s="22" t="n">
        <v>11</v>
      </c>
      <c r="E2381" s="19" t="n">
        <v>67426.17</v>
      </c>
      <c r="F2381" s="19" t="n">
        <v>18898.17</v>
      </c>
      <c r="G2381" s="20" t="n">
        <v>0.280279</v>
      </c>
      <c r="H2381" t="inlineStr">
        <is>
          <t>C</t>
        </is>
      </c>
      <c r="I2381" t="inlineStr">
        <is>
          <t>Bajo</t>
        </is>
      </c>
      <c r="J2381" s="17" t="inlineStr">
        <is>
          <t>C-Bajo</t>
        </is>
      </c>
      <c r="K2381" t="inlineStr">
        <is>
          <t>LIQUIDAR — ocupan espacio y capital</t>
        </is>
      </c>
    </row>
    <row r="2382">
      <c r="A2382" t="inlineStr">
        <is>
          <t>9118</t>
        </is>
      </c>
      <c r="B2382" t="inlineStr">
        <is>
          <t>UNION 4 PVC</t>
        </is>
      </c>
      <c r="C2382" t="inlineStr">
        <is>
          <t>TUBERIA PVC, CANOAS Y ACCESORIOS</t>
        </is>
      </c>
      <c r="D2382" s="22" t="n">
        <v>41</v>
      </c>
      <c r="E2382" s="19" t="n">
        <v>67317</v>
      </c>
      <c r="F2382" s="19" t="n">
        <v>40607.4</v>
      </c>
      <c r="G2382" s="20" t="n">
        <v>0.603226</v>
      </c>
      <c r="H2382" t="inlineStr">
        <is>
          <t>C</t>
        </is>
      </c>
      <c r="I2382" t="inlineStr">
        <is>
          <t>Alto</t>
        </is>
      </c>
      <c r="J2382" s="17" t="inlineStr">
        <is>
          <t>C-Alto</t>
        </is>
      </c>
      <c r="K2382" t="inlineStr">
        <is>
          <t>PREMIUM — dejar quietos, son rentables aunque vendan poco</t>
        </is>
      </c>
    </row>
    <row r="2383">
      <c r="A2383" t="inlineStr">
        <is>
          <t>351100300990160</t>
        </is>
      </c>
      <c r="B2383" t="inlineStr">
        <is>
          <t>TOTAL RANURADORA PARED 1500W 125MM UTCWLC1256</t>
        </is>
      </c>
      <c r="C2383" t="inlineStr">
        <is>
          <t>HERRAMIENTA ELECTRICA</t>
        </is>
      </c>
      <c r="D2383" s="22" t="n">
        <v>1</v>
      </c>
      <c r="E2383" s="19" t="n">
        <v>67199.28999999999</v>
      </c>
      <c r="F2383" s="19" t="n">
        <v>10867.66</v>
      </c>
      <c r="G2383" s="20" t="n">
        <v>0.161723</v>
      </c>
      <c r="H2383" t="inlineStr">
        <is>
          <t>C</t>
        </is>
      </c>
      <c r="I2383" t="inlineStr">
        <is>
          <t>Bajo</t>
        </is>
      </c>
      <c r="J2383" s="17" t="inlineStr">
        <is>
          <t>C-Bajo</t>
        </is>
      </c>
      <c r="K2383" t="inlineStr">
        <is>
          <t>LIQUIDAR — ocupan espacio y capital</t>
        </is>
      </c>
    </row>
    <row r="2384">
      <c r="A2384" t="inlineStr">
        <is>
          <t>PINT-AN-0063</t>
        </is>
      </c>
      <c r="B2384" t="inlineStr">
        <is>
          <t>LANCO ANTI. POLIURETANO ROJO 1/4 MM95-5</t>
        </is>
      </c>
      <c r="C2384" t="inlineStr">
        <is>
          <t>ANTICORROSIVOS Y BASE ACEITE</t>
        </is>
      </c>
      <c r="D2384" s="22" t="n">
        <v>11</v>
      </c>
      <c r="E2384" s="19" t="n">
        <v>67129.00999999999</v>
      </c>
      <c r="F2384" s="19" t="n">
        <v>18235.01</v>
      </c>
      <c r="G2384" s="20" t="n">
        <v>0.271641</v>
      </c>
      <c r="H2384" t="inlineStr">
        <is>
          <t>C</t>
        </is>
      </c>
      <c r="I2384" t="inlineStr">
        <is>
          <t>Bajo</t>
        </is>
      </c>
      <c r="J2384" s="17" t="inlineStr">
        <is>
          <t>C-Bajo</t>
        </is>
      </c>
      <c r="K2384" t="inlineStr">
        <is>
          <t>LIQUIDAR — ocupan espacio y capital</t>
        </is>
      </c>
    </row>
    <row r="2385">
      <c r="A2385" t="inlineStr">
        <is>
          <t>351100300990327</t>
        </is>
      </c>
      <c r="B2385" t="inlineStr">
        <is>
          <t>PINO TAPAJUNTAS 3M</t>
        </is>
      </c>
      <c r="C2385" t="inlineStr">
        <is>
          <t>PINO</t>
        </is>
      </c>
      <c r="D2385" s="22" t="n">
        <v>52</v>
      </c>
      <c r="E2385" s="19" t="n">
        <v>66959.19</v>
      </c>
      <c r="F2385" s="19" t="n">
        <v>28360.23</v>
      </c>
      <c r="G2385" s="20" t="n">
        <v>0.423545</v>
      </c>
      <c r="H2385" t="inlineStr">
        <is>
          <t>C</t>
        </is>
      </c>
      <c r="I2385" t="inlineStr">
        <is>
          <t>Medio</t>
        </is>
      </c>
      <c r="J2385" s="17" t="inlineStr">
        <is>
          <t>C-Medio</t>
        </is>
      </c>
      <c r="K2385" t="inlineStr">
        <is>
          <t>CANDIDATO A DESCONTINUAR</t>
        </is>
      </c>
    </row>
    <row r="2386">
      <c r="A2386" t="inlineStr">
        <is>
          <t>6667</t>
        </is>
      </c>
      <c r="B2386" t="inlineStr">
        <is>
          <t>MASILLA MADERA LANCO PINE 8OZ WF827-7</t>
        </is>
      </c>
      <c r="C2386" t="inlineStr">
        <is>
          <t>PINTURAS Y SELLADORES</t>
        </is>
      </c>
      <c r="D2386" s="22" t="n">
        <v>40</v>
      </c>
      <c r="E2386" s="19" t="n">
        <v>66716.46000000001</v>
      </c>
      <c r="F2386" s="19" t="n">
        <v>22724.46</v>
      </c>
      <c r="G2386" s="20" t="n">
        <v>0.340612</v>
      </c>
      <c r="H2386" t="inlineStr">
        <is>
          <t>C</t>
        </is>
      </c>
      <c r="I2386" t="inlineStr">
        <is>
          <t>Medio</t>
        </is>
      </c>
      <c r="J2386" s="17" t="inlineStr">
        <is>
          <t>C-Medio</t>
        </is>
      </c>
      <c r="K2386" t="inlineStr">
        <is>
          <t>CANDIDATO A DESCONTINUAR</t>
        </is>
      </c>
    </row>
    <row r="2387">
      <c r="A2387" t="inlineStr">
        <is>
          <t>10180012</t>
        </is>
      </c>
      <c r="B2387" t="inlineStr">
        <is>
          <t>PERLING TIPO C 2X6 1.50MM NEGRO</t>
        </is>
      </c>
      <c r="C2387" t="inlineStr">
        <is>
          <t>PERLING</t>
        </is>
      </c>
      <c r="D2387" s="22" t="n">
        <v>6</v>
      </c>
      <c r="E2387" s="19" t="n">
        <v>66714.12</v>
      </c>
      <c r="F2387" s="19" t="n">
        <v>11847.53</v>
      </c>
      <c r="G2387" s="20" t="n">
        <v>0.177586</v>
      </c>
      <c r="H2387" t="inlineStr">
        <is>
          <t>C</t>
        </is>
      </c>
      <c r="I2387" t="inlineStr">
        <is>
          <t>Bajo</t>
        </is>
      </c>
      <c r="J2387" s="17" t="inlineStr">
        <is>
          <t>C-Bajo</t>
        </is>
      </c>
      <c r="K2387" t="inlineStr">
        <is>
          <t>LIQUIDAR — ocupan espacio y capital</t>
        </is>
      </c>
    </row>
    <row r="2388">
      <c r="A2388" t="inlineStr">
        <is>
          <t>958</t>
        </is>
      </c>
      <c r="B2388" t="inlineStr">
        <is>
          <t>FLANGER PVC 3</t>
        </is>
      </c>
      <c r="C2388" t="inlineStr">
        <is>
          <t>TUBERIA PVC, CANOAS Y ACCESORIOS</t>
        </is>
      </c>
      <c r="D2388" s="22" t="n">
        <v>25</v>
      </c>
      <c r="E2388" s="19" t="n">
        <v>66684.88</v>
      </c>
      <c r="F2388" s="19" t="n">
        <v>49194.65</v>
      </c>
      <c r="G2388" s="20" t="n">
        <v>0.737718</v>
      </c>
      <c r="H2388" t="inlineStr">
        <is>
          <t>C</t>
        </is>
      </c>
      <c r="I2388" t="inlineStr">
        <is>
          <t>Alto</t>
        </is>
      </c>
      <c r="J2388" s="17" t="inlineStr">
        <is>
          <t>C-Alto</t>
        </is>
      </c>
      <c r="K2388" t="inlineStr">
        <is>
          <t>PREMIUM — dejar quietos, son rentables aunque vendan poco</t>
        </is>
      </c>
    </row>
    <row r="2389">
      <c r="A2389" t="inlineStr">
        <is>
          <t>71296</t>
        </is>
      </c>
      <c r="B2389" t="inlineStr">
        <is>
          <t>ARANDELA PLANA 1/4</t>
        </is>
      </c>
      <c r="C2389" t="inlineStr">
        <is>
          <t>TORNILLERIA</t>
        </is>
      </c>
      <c r="D2389" s="22" t="n">
        <v>3783</v>
      </c>
      <c r="E2389" s="19" t="n">
        <v>66596.62</v>
      </c>
      <c r="F2389" s="19" t="n">
        <v>38449.56</v>
      </c>
      <c r="G2389" s="20" t="n">
        <v>0.57735</v>
      </c>
      <c r="H2389" t="inlineStr">
        <is>
          <t>C</t>
        </is>
      </c>
      <c r="I2389" t="inlineStr">
        <is>
          <t>Alto</t>
        </is>
      </c>
      <c r="J2389" s="17" t="inlineStr">
        <is>
          <t>C-Alto</t>
        </is>
      </c>
      <c r="K2389" t="inlineStr">
        <is>
          <t>PREMIUM — dejar quietos, son rentables aunque vendan poco</t>
        </is>
      </c>
    </row>
    <row r="2390">
      <c r="A2390" t="inlineStr">
        <is>
          <t>10400</t>
        </is>
      </c>
      <c r="B2390" t="inlineStr">
        <is>
          <t>MEDIA CAÑA CANET BLANCA 2.40 MTS 6.5MM</t>
        </is>
      </c>
      <c r="C2390" t="inlineStr">
        <is>
          <t>TABLILLA PVC Y CORNISAS</t>
        </is>
      </c>
      <c r="D2390" s="22" t="n">
        <v>30</v>
      </c>
      <c r="E2390" s="19" t="n">
        <v>66548.97</v>
      </c>
      <c r="F2390" s="19" t="n">
        <v>18208.31</v>
      </c>
      <c r="G2390" s="20" t="n">
        <v>0.273608</v>
      </c>
      <c r="H2390" t="inlineStr">
        <is>
          <t>C</t>
        </is>
      </c>
      <c r="I2390" t="inlineStr">
        <is>
          <t>Bajo</t>
        </is>
      </c>
      <c r="J2390" s="17" t="inlineStr">
        <is>
          <t>C-Bajo</t>
        </is>
      </c>
      <c r="K2390" t="inlineStr">
        <is>
          <t>LIQUIDAR — ocupan espacio y capital</t>
        </is>
      </c>
    </row>
    <row r="2391">
      <c r="A2391" t="inlineStr">
        <is>
          <t>72419</t>
        </is>
      </c>
      <c r="B2391" t="inlineStr">
        <is>
          <t>AGUILA ENCHUFE POLARIZADO 2867</t>
        </is>
      </c>
      <c r="C2391" t="inlineStr">
        <is>
          <t>ACCESORIOS ELECTRICOS Y CABLES</t>
        </is>
      </c>
      <c r="D2391" s="22" t="n">
        <v>51</v>
      </c>
      <c r="E2391" s="19" t="n">
        <v>66525.82000000001</v>
      </c>
      <c r="F2391" s="19" t="n">
        <v>19136.38</v>
      </c>
      <c r="G2391" s="20" t="n">
        <v>0.287653</v>
      </c>
      <c r="H2391" t="inlineStr">
        <is>
          <t>C</t>
        </is>
      </c>
      <c r="I2391" t="inlineStr">
        <is>
          <t>Bajo</t>
        </is>
      </c>
      <c r="J2391" s="17" t="inlineStr">
        <is>
          <t>C-Bajo</t>
        </is>
      </c>
      <c r="K2391" t="inlineStr">
        <is>
          <t>LIQUIDAR — ocupan espacio y capital</t>
        </is>
      </c>
    </row>
    <row r="2392">
      <c r="A2392" t="inlineStr">
        <is>
          <t>9297</t>
        </is>
      </c>
      <c r="B2392" t="inlineStr">
        <is>
          <t>COFLEX ADAPTADOR SIFON  UNIVERSAL P-B9030</t>
        </is>
      </c>
      <c r="C2392" t="inlineStr">
        <is>
          <t>FERRETERIA GENERAL</t>
        </is>
      </c>
      <c r="D2392" s="22" t="n">
        <v>71</v>
      </c>
      <c r="E2392" s="19" t="n">
        <v>66402.82000000001</v>
      </c>
      <c r="F2392" s="19" t="n">
        <v>19994.38</v>
      </c>
      <c r="G2392" s="20" t="n">
        <v>0.301107</v>
      </c>
      <c r="H2392" t="inlineStr">
        <is>
          <t>C</t>
        </is>
      </c>
      <c r="I2392" t="inlineStr">
        <is>
          <t>Medio</t>
        </is>
      </c>
      <c r="J2392" s="17" t="inlineStr">
        <is>
          <t>C-Medio</t>
        </is>
      </c>
      <c r="K2392" t="inlineStr">
        <is>
          <t>CANDIDATO A DESCONTINUAR</t>
        </is>
      </c>
    </row>
    <row r="2393">
      <c r="A2393" t="inlineStr">
        <is>
          <t>73673</t>
        </is>
      </c>
      <c r="B2393" t="inlineStr">
        <is>
          <t>APAGADOR PARCHE PLATA 10150V</t>
        </is>
      </c>
      <c r="C2393" t="inlineStr">
        <is>
          <t>ACCESORIOS ELECTRICOS Y CABLES</t>
        </is>
      </c>
      <c r="D2393" s="22" t="n">
        <v>91</v>
      </c>
      <c r="E2393" s="19" t="n">
        <v>65950.37</v>
      </c>
      <c r="F2393" s="19" t="n">
        <v>20446.07</v>
      </c>
      <c r="G2393" s="20" t="n">
        <v>0.310022</v>
      </c>
      <c r="H2393" t="inlineStr">
        <is>
          <t>C</t>
        </is>
      </c>
      <c r="I2393" t="inlineStr">
        <is>
          <t>Medio</t>
        </is>
      </c>
      <c r="J2393" s="17" t="inlineStr">
        <is>
          <t>C-Medio</t>
        </is>
      </c>
      <c r="K2393" t="inlineStr">
        <is>
          <t>CANDIDATO A DESCONTINUAR</t>
        </is>
      </c>
    </row>
    <row r="2394">
      <c r="A2394" t="inlineStr">
        <is>
          <t>351100300992550</t>
        </is>
      </c>
      <c r="B2394" t="inlineStr">
        <is>
          <t xml:space="preserve">BOSCH MEDIDOR LASER GLM+30-23 HASTA 30M </t>
        </is>
      </c>
      <c r="C2394" t="inlineStr">
        <is>
          <t>HERRAMIENTAS ELECTRICAS</t>
        </is>
      </c>
      <c r="D2394" s="22" t="n">
        <v>3</v>
      </c>
      <c r="E2394" s="19" t="n">
        <v>65910</v>
      </c>
      <c r="F2394" s="19" t="n">
        <v>15210</v>
      </c>
      <c r="G2394" s="20" t="n">
        <v>0.230769</v>
      </c>
      <c r="H2394" t="inlineStr">
        <is>
          <t>C</t>
        </is>
      </c>
      <c r="I2394" t="inlineStr">
        <is>
          <t>Bajo</t>
        </is>
      </c>
      <c r="J2394" s="17" t="inlineStr">
        <is>
          <t>C-Bajo</t>
        </is>
      </c>
      <c r="K2394" t="inlineStr">
        <is>
          <t>LIQUIDAR — ocupan espacio y capital</t>
        </is>
      </c>
    </row>
    <row r="2395">
      <c r="A2395" t="inlineStr">
        <is>
          <t>72126</t>
        </is>
      </c>
      <c r="B2395" t="inlineStr">
        <is>
          <t>PRETUL JUEGO BROCA SIERRA KIT 3 S-206</t>
        </is>
      </c>
      <c r="C2395" t="inlineStr">
        <is>
          <t>FERRETERIA GENERAL</t>
        </is>
      </c>
      <c r="D2395" s="22" t="n">
        <v>38</v>
      </c>
      <c r="E2395" s="19" t="n">
        <v>65886.19</v>
      </c>
      <c r="F2395" s="19" t="n">
        <v>26784.2</v>
      </c>
      <c r="G2395" s="20" t="n">
        <v>0.406522</v>
      </c>
      <c r="H2395" t="inlineStr">
        <is>
          <t>C</t>
        </is>
      </c>
      <c r="I2395" t="inlineStr">
        <is>
          <t>Medio</t>
        </is>
      </c>
      <c r="J2395" s="17" t="inlineStr">
        <is>
          <t>C-Medio</t>
        </is>
      </c>
      <c r="K2395" t="inlineStr">
        <is>
          <t>CANDIDATO A DESCONTINUAR</t>
        </is>
      </c>
    </row>
    <row r="2396">
      <c r="A2396" t="inlineStr">
        <is>
          <t>PINT-BT-0029</t>
        </is>
      </c>
      <c r="B2396" t="inlineStr">
        <is>
          <t>DICOLOR TINTE MADERA TABACO LITRO COD M 90 03</t>
        </is>
      </c>
      <c r="C2396" t="inlineStr">
        <is>
          <t>BARNIZ Y TINTES</t>
        </is>
      </c>
      <c r="D2396" s="22" t="n">
        <v>9</v>
      </c>
      <c r="E2396" s="19" t="n">
        <v>65874.21000000001</v>
      </c>
      <c r="F2396" s="19" t="n">
        <v>18505.41</v>
      </c>
      <c r="G2396" s="20" t="n">
        <v>0.28092</v>
      </c>
      <c r="H2396" t="inlineStr">
        <is>
          <t>C</t>
        </is>
      </c>
      <c r="I2396" t="inlineStr">
        <is>
          <t>Bajo</t>
        </is>
      </c>
      <c r="J2396" s="17" t="inlineStr">
        <is>
          <t>C-Bajo</t>
        </is>
      </c>
      <c r="K2396" t="inlineStr">
        <is>
          <t>LIQUIDAR — ocupan espacio y capital</t>
        </is>
      </c>
    </row>
    <row r="2397">
      <c r="A2397" t="inlineStr">
        <is>
          <t>7527</t>
        </is>
      </c>
      <c r="B2397" t="inlineStr">
        <is>
          <t>VALVULA GAS CON DOBLE PRENSA CILINDRO VIEJO</t>
        </is>
      </c>
      <c r="C2397" t="inlineStr">
        <is>
          <t>FERRETERIA GENERAL</t>
        </is>
      </c>
      <c r="D2397" s="22" t="n">
        <v>13</v>
      </c>
      <c r="E2397" s="19" t="n">
        <v>65859.33</v>
      </c>
      <c r="F2397" s="19" t="n">
        <v>27212.86</v>
      </c>
      <c r="G2397" s="20" t="n">
        <v>0.413197</v>
      </c>
      <c r="H2397" t="inlineStr">
        <is>
          <t>C</t>
        </is>
      </c>
      <c r="I2397" t="inlineStr">
        <is>
          <t>Medio</t>
        </is>
      </c>
      <c r="J2397" s="17" t="inlineStr">
        <is>
          <t>C-Medio</t>
        </is>
      </c>
      <c r="K2397" t="inlineStr">
        <is>
          <t>CANDIDATO A DESCONTINUAR</t>
        </is>
      </c>
    </row>
    <row r="2398">
      <c r="A2398" t="inlineStr">
        <is>
          <t>20100009</t>
        </is>
      </c>
      <c r="B2398" t="inlineStr">
        <is>
          <t>AZULEJO SEVILLA BEIGE LISO 25X33 1.42M</t>
        </is>
      </c>
      <c r="C2398" t="inlineStr">
        <is>
          <t>SIN CATEGORIA</t>
        </is>
      </c>
      <c r="D2398" s="22" t="n">
        <v>8</v>
      </c>
      <c r="E2398" s="19" t="n">
        <v>65775.84</v>
      </c>
      <c r="F2398" s="19" t="n">
        <v>15179.04</v>
      </c>
      <c r="G2398" s="20" t="n">
        <v>0.230769</v>
      </c>
      <c r="H2398" t="inlineStr">
        <is>
          <t>C</t>
        </is>
      </c>
      <c r="I2398" t="inlineStr">
        <is>
          <t>Bajo</t>
        </is>
      </c>
      <c r="J2398" s="17" t="inlineStr">
        <is>
          <t>C-Bajo</t>
        </is>
      </c>
      <c r="K2398" t="inlineStr">
        <is>
          <t>LIQUIDAR — ocupan espacio y capital</t>
        </is>
      </c>
    </row>
    <row r="2399">
      <c r="A2399" t="inlineStr">
        <is>
          <t>351100300991176</t>
        </is>
      </c>
      <c r="B2399" t="inlineStr">
        <is>
          <t>FANAL LLAVIN MANIJA NEGRO MATE CANNES 90450-068</t>
        </is>
      </c>
      <c r="C2399" t="inlineStr">
        <is>
          <t>FERRETERIA GENERAL</t>
        </is>
      </c>
      <c r="D2399" s="22" t="n">
        <v>9</v>
      </c>
      <c r="E2399" s="19" t="n">
        <v>65527.66</v>
      </c>
      <c r="F2399" s="19" t="n">
        <v>17564.86</v>
      </c>
      <c r="G2399" s="20" t="n">
        <v>0.268053</v>
      </c>
      <c r="H2399" t="inlineStr">
        <is>
          <t>C</t>
        </is>
      </c>
      <c r="I2399" t="inlineStr">
        <is>
          <t>Bajo</t>
        </is>
      </c>
      <c r="J2399" s="17" t="inlineStr">
        <is>
          <t>C-Bajo</t>
        </is>
      </c>
      <c r="K2399" t="inlineStr">
        <is>
          <t>LIQUIDAR — ocupan espacio y capital</t>
        </is>
      </c>
    </row>
    <row r="2400">
      <c r="A2400" t="inlineStr">
        <is>
          <t>3242345</t>
        </is>
      </c>
      <c r="B2400" t="inlineStr">
        <is>
          <t>2DA PINO 1X12 3.20 SEGUNDA</t>
        </is>
      </c>
      <c r="C2400" t="inlineStr">
        <is>
          <t>MATERIAL SEGUNDA</t>
        </is>
      </c>
      <c r="D2400" s="22" t="n">
        <v>13</v>
      </c>
      <c r="E2400" s="19" t="n">
        <v>65520</v>
      </c>
      <c r="F2400" s="19" t="n">
        <v>18720</v>
      </c>
      <c r="G2400" s="20" t="n">
        <v>0.285714</v>
      </c>
      <c r="H2400" t="inlineStr">
        <is>
          <t>C</t>
        </is>
      </c>
      <c r="I2400" t="inlineStr">
        <is>
          <t>Bajo</t>
        </is>
      </c>
      <c r="J2400" s="17" t="inlineStr">
        <is>
          <t>C-Bajo</t>
        </is>
      </c>
      <c r="K2400" t="inlineStr">
        <is>
          <t>LIQUIDAR — ocupan espacio y capital</t>
        </is>
      </c>
    </row>
    <row r="2401">
      <c r="A2401" t="inlineStr">
        <is>
          <t>30682</t>
        </is>
      </c>
      <c r="B2401" t="inlineStr">
        <is>
          <t>TRI CIRCLE CERRA PRINCIPAL DE LUJO TC8051-AC COBRE ANTIGUO LLAVIN</t>
        </is>
      </c>
      <c r="C2401" t="inlineStr">
        <is>
          <t>FERRETERIA GENERAL</t>
        </is>
      </c>
      <c r="D2401" s="22" t="n">
        <v>4</v>
      </c>
      <c r="E2401" s="19" t="n">
        <v>65508.53</v>
      </c>
      <c r="F2401" s="19" t="n">
        <v>21161.93</v>
      </c>
      <c r="G2401" s="20" t="n">
        <v>0.323041</v>
      </c>
      <c r="H2401" t="inlineStr">
        <is>
          <t>C</t>
        </is>
      </c>
      <c r="I2401" t="inlineStr">
        <is>
          <t>Medio</t>
        </is>
      </c>
      <c r="J2401" s="17" t="inlineStr">
        <is>
          <t>C-Medio</t>
        </is>
      </c>
      <c r="K2401" t="inlineStr">
        <is>
          <t>CANDIDATO A DESCONTINUAR</t>
        </is>
      </c>
    </row>
    <row r="2402">
      <c r="A2402" t="inlineStr">
        <is>
          <t>30689</t>
        </is>
      </c>
      <c r="B2402" t="inlineStr">
        <is>
          <t>CAJA CUADRADA DOBLE FONDO</t>
        </is>
      </c>
      <c r="C2402" t="inlineStr">
        <is>
          <t>ACCESORIOS ELECTRICOS Y CABLES</t>
        </is>
      </c>
      <c r="D2402" s="22" t="n">
        <v>78</v>
      </c>
      <c r="E2402" s="19" t="n">
        <v>65312.96</v>
      </c>
      <c r="F2402" s="19" t="n">
        <v>26922.96</v>
      </c>
      <c r="G2402" s="20" t="n">
        <v>0.412215</v>
      </c>
      <c r="H2402" t="inlineStr">
        <is>
          <t>C</t>
        </is>
      </c>
      <c r="I2402" t="inlineStr">
        <is>
          <t>Medio</t>
        </is>
      </c>
      <c r="J2402" s="17" t="inlineStr">
        <is>
          <t>C-Medio</t>
        </is>
      </c>
      <c r="K2402" t="inlineStr">
        <is>
          <t>CANDIDATO A DESCONTINUAR</t>
        </is>
      </c>
    </row>
    <row r="2403">
      <c r="A2403" t="inlineStr">
        <is>
          <t>30491</t>
        </is>
      </c>
      <c r="B2403" t="inlineStr">
        <is>
          <t>BASE MEDIDOR GYS 100A JYS 100A</t>
        </is>
      </c>
      <c r="C2403" t="inlineStr">
        <is>
          <t>ACCESORIOS ELECTRICOS Y CABLES</t>
        </is>
      </c>
      <c r="D2403" s="22" t="n">
        <v>11</v>
      </c>
      <c r="E2403" s="19" t="n">
        <v>65178.85</v>
      </c>
      <c r="F2403" s="19" t="n">
        <v>21137.69</v>
      </c>
      <c r="G2403" s="20" t="n">
        <v>0.324303</v>
      </c>
      <c r="H2403" t="inlineStr">
        <is>
          <t>C</t>
        </is>
      </c>
      <c r="I2403" t="inlineStr">
        <is>
          <t>Medio</t>
        </is>
      </c>
      <c r="J2403" s="17" t="inlineStr">
        <is>
          <t>C-Medio</t>
        </is>
      </c>
      <c r="K2403" t="inlineStr">
        <is>
          <t>CANDIDATO A DESCONTINUAR</t>
        </is>
      </c>
    </row>
    <row r="2404">
      <c r="A2404" t="inlineStr">
        <is>
          <t>351100300991608</t>
        </is>
      </c>
      <c r="B2404" t="inlineStr">
        <is>
          <t>BLACK AND DECKER ORILLADORA ELECTRICA ST4500-B3</t>
        </is>
      </c>
      <c r="C2404" t="inlineStr">
        <is>
          <t>HERRAMIENTA ELECTRICA</t>
        </is>
      </c>
      <c r="D2404" s="22" t="n">
        <v>2</v>
      </c>
      <c r="E2404" s="19" t="n">
        <v>65046.24</v>
      </c>
      <c r="F2404" s="19" t="n">
        <v>14655.24</v>
      </c>
      <c r="G2404" s="20" t="n">
        <v>0.225305</v>
      </c>
      <c r="H2404" t="inlineStr">
        <is>
          <t>C</t>
        </is>
      </c>
      <c r="I2404" t="inlineStr">
        <is>
          <t>Bajo</t>
        </is>
      </c>
      <c r="J2404" s="17" t="inlineStr">
        <is>
          <t>C-Bajo</t>
        </is>
      </c>
      <c r="K2404" t="inlineStr">
        <is>
          <t>LIQUIDAR — ocupan espacio y capital</t>
        </is>
      </c>
    </row>
    <row r="2405">
      <c r="A2405" t="inlineStr">
        <is>
          <t>72233</t>
        </is>
      </c>
      <c r="B2405" t="inlineStr">
        <is>
          <t>$$ GLADIATOR TALADRO 1/2 PERCUTOR TP 913 / 120 1V</t>
        </is>
      </c>
      <c r="C2405" t="inlineStr">
        <is>
          <t>SIN CATEGORIA</t>
        </is>
      </c>
      <c r="D2405" s="22" t="n">
        <v>4</v>
      </c>
      <c r="E2405" s="19" t="n">
        <v>65004.94</v>
      </c>
      <c r="F2405" s="19" t="n">
        <v>17034.94</v>
      </c>
      <c r="G2405" s="20" t="n">
        <v>0.262056</v>
      </c>
      <c r="H2405" t="inlineStr">
        <is>
          <t>C</t>
        </is>
      </c>
      <c r="I2405" t="inlineStr">
        <is>
          <t>Bajo</t>
        </is>
      </c>
      <c r="J2405" s="17" t="inlineStr">
        <is>
          <t>C-Bajo</t>
        </is>
      </c>
      <c r="K2405" t="inlineStr">
        <is>
          <t>LIQUIDAR — ocupan espacio y capital</t>
        </is>
      </c>
    </row>
    <row r="2406">
      <c r="A2406" t="inlineStr">
        <is>
          <t>19120</t>
        </is>
      </c>
      <c r="B2406" t="inlineStr">
        <is>
          <t>ACEITE WD 40 PENETRANTE 52008 8ONZ</t>
        </is>
      </c>
      <c r="C2406" t="inlineStr">
        <is>
          <t>SIN CATEGORIA</t>
        </is>
      </c>
      <c r="D2406" s="22" t="n">
        <v>21</v>
      </c>
      <c r="E2406" s="19" t="n">
        <v>64843.1</v>
      </c>
      <c r="F2406" s="19" t="n">
        <v>18537.87</v>
      </c>
      <c r="G2406" s="20" t="n">
        <v>0.285888</v>
      </c>
      <c r="H2406" t="inlineStr">
        <is>
          <t>C</t>
        </is>
      </c>
      <c r="I2406" t="inlineStr">
        <is>
          <t>Bajo</t>
        </is>
      </c>
      <c r="J2406" s="17" t="inlineStr">
        <is>
          <t>C-Bajo</t>
        </is>
      </c>
      <c r="K2406" t="inlineStr">
        <is>
          <t>LIQUIDAR — ocupan espacio y capital</t>
        </is>
      </c>
    </row>
    <row r="2407">
      <c r="A2407" t="inlineStr">
        <is>
          <t>72991</t>
        </is>
      </c>
      <c r="B2407" t="inlineStr">
        <is>
          <t>TOTAL NIVEL ALUMINIO MAGNETICO 100CM/40 TMT21005M/TMT210086M</t>
        </is>
      </c>
      <c r="C2407" t="inlineStr">
        <is>
          <t>FERRETERIA GENERAL</t>
        </is>
      </c>
      <c r="D2407" s="22" t="n">
        <v>6</v>
      </c>
      <c r="E2407" s="19" t="n">
        <v>64728.38</v>
      </c>
      <c r="F2407" s="19" t="n">
        <v>17947.87</v>
      </c>
      <c r="G2407" s="20" t="n">
        <v>0.27728</v>
      </c>
      <c r="H2407" t="inlineStr">
        <is>
          <t>C</t>
        </is>
      </c>
      <c r="I2407" t="inlineStr">
        <is>
          <t>Bajo</t>
        </is>
      </c>
      <c r="J2407" s="17" t="inlineStr">
        <is>
          <t>C-Bajo</t>
        </is>
      </c>
      <c r="K2407" t="inlineStr">
        <is>
          <t>LIQUIDAR — ocupan espacio y capital</t>
        </is>
      </c>
    </row>
    <row r="2408">
      <c r="A2408" t="inlineStr">
        <is>
          <t>56817</t>
        </is>
      </c>
      <c r="B2408" t="inlineStr">
        <is>
          <t>EXTRACTOR DE BAÑO 8 PULG CON CUBIERTA VT-2904</t>
        </is>
      </c>
      <c r="C2408" t="inlineStr">
        <is>
          <t>IMPORTACION FERRETERIA GENERAL</t>
        </is>
      </c>
      <c r="D2408" s="22" t="n">
        <v>5</v>
      </c>
      <c r="E2408" s="19" t="n">
        <v>64655.91</v>
      </c>
      <c r="F2408" s="19" t="n">
        <v>31935.31</v>
      </c>
      <c r="G2408" s="20" t="n">
        <v>0.493927</v>
      </c>
      <c r="H2408" t="inlineStr">
        <is>
          <t>C</t>
        </is>
      </c>
      <c r="I2408" t="inlineStr">
        <is>
          <t>Alto</t>
        </is>
      </c>
      <c r="J2408" s="17" t="inlineStr">
        <is>
          <t>C-Alto</t>
        </is>
      </c>
      <c r="K2408" t="inlineStr">
        <is>
          <t>PREMIUM — dejar quietos, son rentables aunque vendan poco</t>
        </is>
      </c>
    </row>
    <row r="2409">
      <c r="A2409" t="inlineStr">
        <is>
          <t>32399</t>
        </is>
      </c>
      <c r="B2409" t="inlineStr">
        <is>
          <t>TOTAL MAZO 1500GR THT7215006</t>
        </is>
      </c>
      <c r="C2409" t="inlineStr">
        <is>
          <t>FERRETERIA GENERAL</t>
        </is>
      </c>
      <c r="D2409" s="22" t="n">
        <v>13</v>
      </c>
      <c r="E2409" s="19" t="n">
        <v>64636.9</v>
      </c>
      <c r="F2409" s="19" t="n">
        <v>18543.43</v>
      </c>
      <c r="G2409" s="20" t="n">
        <v>0.286886</v>
      </c>
      <c r="H2409" t="inlineStr">
        <is>
          <t>C</t>
        </is>
      </c>
      <c r="I2409" t="inlineStr">
        <is>
          <t>Bajo</t>
        </is>
      </c>
      <c r="J2409" s="17" t="inlineStr">
        <is>
          <t>C-Bajo</t>
        </is>
      </c>
      <c r="K2409" t="inlineStr">
        <is>
          <t>LIQUIDAR — ocupan espacio y capital</t>
        </is>
      </c>
    </row>
    <row r="2410">
      <c r="A2410" t="inlineStr">
        <is>
          <t>71603</t>
        </is>
      </c>
      <c r="B2410" t="inlineStr">
        <is>
          <t>TUERCA 1/4</t>
        </is>
      </c>
      <c r="C2410" t="inlineStr">
        <is>
          <t>TORNILLERIA</t>
        </is>
      </c>
      <c r="D2410" s="22" t="n">
        <v>3666</v>
      </c>
      <c r="E2410" s="19" t="n">
        <v>64627.66</v>
      </c>
      <c r="F2410" s="19" t="n">
        <v>43222.69</v>
      </c>
      <c r="G2410" s="20" t="n">
        <v>0.6687959999999999</v>
      </c>
      <c r="H2410" t="inlineStr">
        <is>
          <t>C</t>
        </is>
      </c>
      <c r="I2410" t="inlineStr">
        <is>
          <t>Alto</t>
        </is>
      </c>
      <c r="J2410" s="17" t="inlineStr">
        <is>
          <t>C-Alto</t>
        </is>
      </c>
      <c r="K2410" t="inlineStr">
        <is>
          <t>PREMIUM — dejar quietos, son rentables aunque vendan poco</t>
        </is>
      </c>
    </row>
    <row r="2411">
      <c r="A2411" t="inlineStr">
        <is>
          <t>351100300992027</t>
        </is>
      </c>
      <c r="B2411" t="inlineStr">
        <is>
          <t>FOSET PASAMANOS CON JABONERA ANGULAR ESPECIAL 40CM BARS-40AJ</t>
        </is>
      </c>
      <c r="C2411" t="inlineStr">
        <is>
          <t>FERRETERIA GENERAL</t>
        </is>
      </c>
      <c r="D2411" s="22" t="n">
        <v>5</v>
      </c>
      <c r="E2411" s="19" t="n">
        <v>64597.19</v>
      </c>
      <c r="F2411" s="19" t="n">
        <v>18456.34</v>
      </c>
      <c r="G2411" s="20" t="n">
        <v>0.285714</v>
      </c>
      <c r="H2411" t="inlineStr">
        <is>
          <t>C</t>
        </is>
      </c>
      <c r="I2411" t="inlineStr">
        <is>
          <t>Bajo</t>
        </is>
      </c>
      <c r="J2411" s="17" t="inlineStr">
        <is>
          <t>C-Bajo</t>
        </is>
      </c>
      <c r="K2411" t="inlineStr">
        <is>
          <t>LIQUIDAR — ocupan espacio y capital</t>
        </is>
      </c>
    </row>
    <row r="2412">
      <c r="A2412" t="inlineStr">
        <is>
          <t>PINT-AN-0067</t>
        </is>
      </c>
      <c r="B2412" t="inlineStr">
        <is>
          <t>DUREX BASE AGUA TEJA ANTICORROSIVO 1/4 DE787-5</t>
        </is>
      </c>
      <c r="C2412" t="inlineStr">
        <is>
          <t>ANTICORROSIVOS Y BASE ACEITE</t>
        </is>
      </c>
      <c r="D2412" s="22" t="n">
        <v>10</v>
      </c>
      <c r="E2412" s="19" t="n">
        <v>64513.27</v>
      </c>
      <c r="F2412" s="19" t="n">
        <v>19760.77</v>
      </c>
      <c r="G2412" s="20" t="n">
        <v>0.306306</v>
      </c>
      <c r="H2412" t="inlineStr">
        <is>
          <t>C</t>
        </is>
      </c>
      <c r="I2412" t="inlineStr">
        <is>
          <t>Medio</t>
        </is>
      </c>
      <c r="J2412" s="17" t="inlineStr">
        <is>
          <t>C-Medio</t>
        </is>
      </c>
      <c r="K2412" t="inlineStr">
        <is>
          <t>CANDIDATO A DESCONTINUAR</t>
        </is>
      </c>
    </row>
    <row r="2413">
      <c r="A2413" t="inlineStr">
        <is>
          <t>111270</t>
        </is>
      </c>
      <c r="B2413" t="inlineStr">
        <is>
          <t>CACHERA LAVATORIO COPA METAL 10291 EZ-FLO</t>
        </is>
      </c>
      <c r="C2413" t="inlineStr">
        <is>
          <t>SIN CATEGORIA</t>
        </is>
      </c>
      <c r="D2413" s="22" t="n">
        <v>3</v>
      </c>
      <c r="E2413" s="19" t="n">
        <v>64434.07</v>
      </c>
      <c r="F2413" s="19" t="n">
        <v>17980.87</v>
      </c>
      <c r="G2413" s="20" t="n">
        <v>0.279058</v>
      </c>
      <c r="H2413" t="inlineStr">
        <is>
          <t>C</t>
        </is>
      </c>
      <c r="I2413" t="inlineStr">
        <is>
          <t>Bajo</t>
        </is>
      </c>
      <c r="J2413" s="17" t="inlineStr">
        <is>
          <t>C-Bajo</t>
        </is>
      </c>
      <c r="K2413" t="inlineStr">
        <is>
          <t>LIQUIDAR — ocupan espacio y capital</t>
        </is>
      </c>
    </row>
    <row r="2414">
      <c r="A2414" t="inlineStr">
        <is>
          <t>351100300992786</t>
        </is>
      </c>
      <c r="B2414" t="inlineStr">
        <is>
          <t>TORNILLO TECHO 5 P.B</t>
        </is>
      </c>
      <c r="C2414" t="inlineStr">
        <is>
          <t>TORNILLERIA</t>
        </is>
      </c>
      <c r="D2414" s="22" t="n">
        <v>500</v>
      </c>
      <c r="E2414" s="19" t="n">
        <v>64159.29</v>
      </c>
      <c r="F2414" s="19" t="n">
        <v>20409.29</v>
      </c>
      <c r="G2414" s="20" t="n">
        <v>0.318103</v>
      </c>
      <c r="H2414" t="inlineStr">
        <is>
          <t>C</t>
        </is>
      </c>
      <c r="I2414" t="inlineStr">
        <is>
          <t>Medio</t>
        </is>
      </c>
      <c r="J2414" s="17" t="inlineStr">
        <is>
          <t>C-Medio</t>
        </is>
      </c>
      <c r="K2414" t="inlineStr">
        <is>
          <t>CANDIDATO A DESCONTINUAR</t>
        </is>
      </c>
    </row>
    <row r="2415">
      <c r="A2415" t="inlineStr">
        <is>
          <t>351100300992219</t>
        </is>
      </c>
      <c r="B2415" t="inlineStr">
        <is>
          <t>PORTA PAPEL HIGIENICO AQP-23186</t>
        </is>
      </c>
      <c r="C2415" t="inlineStr">
        <is>
          <t>IMPORTACION GRIFERIA</t>
        </is>
      </c>
      <c r="D2415" s="22" t="n">
        <v>14</v>
      </c>
      <c r="E2415" s="19" t="n">
        <v>64056.65</v>
      </c>
      <c r="F2415" s="19" t="n">
        <v>31398.98</v>
      </c>
      <c r="G2415" s="20" t="n">
        <v>0.490175</v>
      </c>
      <c r="H2415" t="inlineStr">
        <is>
          <t>C</t>
        </is>
      </c>
      <c r="I2415" t="inlineStr">
        <is>
          <t>Alto</t>
        </is>
      </c>
      <c r="J2415" s="17" t="inlineStr">
        <is>
          <t>C-Alto</t>
        </is>
      </c>
      <c r="K2415" t="inlineStr">
        <is>
          <t>PREMIUM — dejar quietos, son rentables aunque vendan poco</t>
        </is>
      </c>
    </row>
    <row r="2416">
      <c r="A2416" t="inlineStr">
        <is>
          <t>30170</t>
        </is>
      </c>
      <c r="B2416" t="inlineStr">
        <is>
          <t>AGUILA SONDA ELECTRICA 15M NYLON VYN3015</t>
        </is>
      </c>
      <c r="C2416" t="inlineStr">
        <is>
          <t>ACCESORIOS ELECTRICOS Y CABLES</t>
        </is>
      </c>
      <c r="D2416" s="22" t="n">
        <v>11</v>
      </c>
      <c r="E2416" s="19" t="n">
        <v>63912.24</v>
      </c>
      <c r="F2416" s="19" t="n">
        <v>18260.64</v>
      </c>
      <c r="G2416" s="20" t="n">
        <v>0.285714</v>
      </c>
      <c r="H2416" t="inlineStr">
        <is>
          <t>C</t>
        </is>
      </c>
      <c r="I2416" t="inlineStr">
        <is>
          <t>Bajo</t>
        </is>
      </c>
      <c r="J2416" s="17" t="inlineStr">
        <is>
          <t>C-Bajo</t>
        </is>
      </c>
      <c r="K2416" t="inlineStr">
        <is>
          <t>LIQUIDAR — ocupan espacio y capital</t>
        </is>
      </c>
    </row>
    <row r="2417">
      <c r="A2417" t="inlineStr">
        <is>
          <t>7661</t>
        </is>
      </c>
      <c r="B2417" t="inlineStr">
        <is>
          <t>TORNILLO TECHO 3 PB</t>
        </is>
      </c>
      <c r="C2417" t="inlineStr">
        <is>
          <t>TORNILLERIA</t>
        </is>
      </c>
      <c r="D2417" s="22" t="n">
        <v>1308</v>
      </c>
      <c r="E2417" s="19" t="n">
        <v>63875.39</v>
      </c>
      <c r="F2417" s="19" t="n">
        <v>32599.69</v>
      </c>
      <c r="G2417" s="20" t="n">
        <v>0.510364</v>
      </c>
      <c r="H2417" t="inlineStr">
        <is>
          <t>C</t>
        </is>
      </c>
      <c r="I2417" t="inlineStr">
        <is>
          <t>Alto</t>
        </is>
      </c>
      <c r="J2417" s="17" t="inlineStr">
        <is>
          <t>C-Alto</t>
        </is>
      </c>
      <c r="K2417" t="inlineStr">
        <is>
          <t>PREMIUM — dejar quietos, son rentables aunque vendan poco</t>
        </is>
      </c>
    </row>
    <row r="2418">
      <c r="A2418" t="inlineStr">
        <is>
          <t>54422</t>
        </is>
      </c>
      <c r="B2418" t="inlineStr">
        <is>
          <t>TOTAL MAZO HULE 8 ONZ THT76836</t>
        </is>
      </c>
      <c r="C2418" t="inlineStr">
        <is>
          <t>FERRETERIA GENERAL</t>
        </is>
      </c>
      <c r="D2418" s="22" t="n">
        <v>31</v>
      </c>
      <c r="E2418" s="19" t="n">
        <v>63763.58</v>
      </c>
      <c r="F2418" s="19" t="n">
        <v>18400.04</v>
      </c>
      <c r="G2418" s="20" t="n">
        <v>0.288567</v>
      </c>
      <c r="H2418" t="inlineStr">
        <is>
          <t>C</t>
        </is>
      </c>
      <c r="I2418" t="inlineStr">
        <is>
          <t>Bajo</t>
        </is>
      </c>
      <c r="J2418" s="17" t="inlineStr">
        <is>
          <t>C-Bajo</t>
        </is>
      </c>
      <c r="K2418" t="inlineStr">
        <is>
          <t>LIQUIDAR — ocupan espacio y capital</t>
        </is>
      </c>
    </row>
    <row r="2419">
      <c r="A2419" t="inlineStr">
        <is>
          <t>351100300992575</t>
        </is>
      </c>
      <c r="B2419" t="inlineStr">
        <is>
          <t>CACHERA LAVATORIO TIPO BOWL NEGRA ULTRA LUJO FF6002B</t>
        </is>
      </c>
      <c r="C2419" t="inlineStr">
        <is>
          <t>IMPORTACION GRIFERIA</t>
        </is>
      </c>
      <c r="D2419" s="22" t="n">
        <v>2</v>
      </c>
      <c r="E2419" s="19" t="n">
        <v>63716.81</v>
      </c>
      <c r="F2419" s="19" t="n">
        <v>32439.46</v>
      </c>
      <c r="G2419" s="20" t="n">
        <v>0.509119</v>
      </c>
      <c r="H2419" t="inlineStr">
        <is>
          <t>C</t>
        </is>
      </c>
      <c r="I2419" t="inlineStr">
        <is>
          <t>Alto</t>
        </is>
      </c>
      <c r="J2419" s="17" t="inlineStr">
        <is>
          <t>C-Alto</t>
        </is>
      </c>
      <c r="K2419" t="inlineStr">
        <is>
          <t>PREMIUM — dejar quietos, son rentables aunque vendan poco</t>
        </is>
      </c>
    </row>
    <row r="2420">
      <c r="A2420" t="inlineStr">
        <is>
          <t>PINT-PA-0058</t>
        </is>
      </c>
      <c r="B2420" t="inlineStr">
        <is>
          <t>MULTICOLOR LATEX BLANCO MATE GALON</t>
        </is>
      </c>
      <c r="C2420" t="inlineStr">
        <is>
          <t>PINTURA ACRILICA</t>
        </is>
      </c>
      <c r="D2420" s="22" t="n">
        <v>12</v>
      </c>
      <c r="E2420" s="19" t="n">
        <v>63716.81</v>
      </c>
      <c r="F2420" s="19" t="n">
        <v>26096.81</v>
      </c>
      <c r="G2420" s="20" t="n">
        <v>0.409575</v>
      </c>
      <c r="H2420" t="inlineStr">
        <is>
          <t>C</t>
        </is>
      </c>
      <c r="I2420" t="inlineStr">
        <is>
          <t>Medio</t>
        </is>
      </c>
      <c r="J2420" s="17" t="inlineStr">
        <is>
          <t>C-Medio</t>
        </is>
      </c>
      <c r="K2420" t="inlineStr">
        <is>
          <t>CANDIDATO A DESCONTINUAR</t>
        </is>
      </c>
    </row>
    <row r="2421">
      <c r="A2421" t="inlineStr">
        <is>
          <t>10120003</t>
        </is>
      </c>
      <c r="B2421" t="inlineStr">
        <is>
          <t>PLATINA 3/4 X 1/8</t>
        </is>
      </c>
      <c r="C2421" t="inlineStr">
        <is>
          <t>PLATINA HIERRO</t>
        </is>
      </c>
      <c r="D2421" s="22" t="n">
        <v>37</v>
      </c>
      <c r="E2421" s="19" t="n">
        <v>63599.69</v>
      </c>
      <c r="F2421" s="19" t="n">
        <v>17370.95</v>
      </c>
      <c r="G2421" s="20" t="n">
        <v>0.27313</v>
      </c>
      <c r="H2421" t="inlineStr">
        <is>
          <t>C</t>
        </is>
      </c>
      <c r="I2421" t="inlineStr">
        <is>
          <t>Bajo</t>
        </is>
      </c>
      <c r="J2421" s="17" t="inlineStr">
        <is>
          <t>C-Bajo</t>
        </is>
      </c>
      <c r="K2421" t="inlineStr">
        <is>
          <t>LIQUIDAR — ocupan espacio y capital</t>
        </is>
      </c>
    </row>
    <row r="2422">
      <c r="A2422" t="inlineStr">
        <is>
          <t>11175</t>
        </is>
      </c>
      <c r="B2422" t="inlineStr">
        <is>
          <t>LLAVE CHORRO PVC BLANCA</t>
        </is>
      </c>
      <c r="C2422" t="inlineStr">
        <is>
          <t>FERRETERIA GENERAL</t>
        </is>
      </c>
      <c r="D2422" s="22" t="n">
        <v>72</v>
      </c>
      <c r="E2422" s="19" t="n">
        <v>63504.73</v>
      </c>
      <c r="F2422" s="19" t="n">
        <v>41599.7</v>
      </c>
      <c r="G2422" s="20" t="n">
        <v>0.655065</v>
      </c>
      <c r="H2422" t="inlineStr">
        <is>
          <t>C</t>
        </is>
      </c>
      <c r="I2422" t="inlineStr">
        <is>
          <t>Alto</t>
        </is>
      </c>
      <c r="J2422" s="17" t="inlineStr">
        <is>
          <t>C-Alto</t>
        </is>
      </c>
      <c r="K2422" t="inlineStr">
        <is>
          <t>PREMIUM — dejar quietos, son rentables aunque vendan poco</t>
        </is>
      </c>
    </row>
    <row r="2423">
      <c r="A2423" t="inlineStr">
        <is>
          <t>7819</t>
        </is>
      </c>
      <c r="B2423" t="inlineStr">
        <is>
          <t>ESCUADRA MUEBLE 14X16</t>
        </is>
      </c>
      <c r="C2423" t="inlineStr">
        <is>
          <t>FERRETERIA GENERAL</t>
        </is>
      </c>
      <c r="D2423" s="22" t="n">
        <v>15</v>
      </c>
      <c r="E2423" s="19" t="n">
        <v>63415.17</v>
      </c>
      <c r="F2423" s="19" t="n">
        <v>18118.62</v>
      </c>
      <c r="G2423" s="20" t="n">
        <v>0.285714</v>
      </c>
      <c r="H2423" t="inlineStr">
        <is>
          <t>C</t>
        </is>
      </c>
      <c r="I2423" t="inlineStr">
        <is>
          <t>Bajo</t>
        </is>
      </c>
      <c r="J2423" s="17" t="inlineStr">
        <is>
          <t>C-Bajo</t>
        </is>
      </c>
      <c r="K2423" t="inlineStr">
        <is>
          <t>LIQUIDAR — ocupan espacio y capital</t>
        </is>
      </c>
    </row>
    <row r="2424">
      <c r="A2424" t="inlineStr">
        <is>
          <t>1151</t>
        </is>
      </c>
      <c r="B2424" t="inlineStr">
        <is>
          <t>TOTAL ESMERILADORA 41/2  INALAMBRICO 1 BATERIA 20V UTAGLI2011582</t>
        </is>
      </c>
      <c r="C2424" t="inlineStr">
        <is>
          <t>HERRAMIENTA ELECTRICA</t>
        </is>
      </c>
      <c r="D2424" s="22" t="n">
        <v>1</v>
      </c>
      <c r="E2424" s="19" t="n">
        <v>63339.26</v>
      </c>
      <c r="F2424" s="19" t="n">
        <v>12667.85</v>
      </c>
      <c r="G2424" s="20" t="n">
        <v>0.2</v>
      </c>
      <c r="H2424" t="inlineStr">
        <is>
          <t>C</t>
        </is>
      </c>
      <c r="I2424" t="inlineStr">
        <is>
          <t>Bajo</t>
        </is>
      </c>
      <c r="J2424" s="17" t="inlineStr">
        <is>
          <t>C-Bajo</t>
        </is>
      </c>
      <c r="K2424" t="inlineStr">
        <is>
          <t>LIQUIDAR — ocupan espacio y capital</t>
        </is>
      </c>
    </row>
    <row r="2425">
      <c r="A2425" t="inlineStr">
        <is>
          <t>917</t>
        </is>
      </c>
      <c r="B2425" t="inlineStr">
        <is>
          <t>REDUCCION PVC 4 X 2</t>
        </is>
      </c>
      <c r="C2425" t="inlineStr">
        <is>
          <t>TUBERIA PVC, CANOAS Y ACCESORIOS</t>
        </is>
      </c>
      <c r="D2425" s="22" t="n">
        <v>29</v>
      </c>
      <c r="E2425" s="19" t="n">
        <v>63275.39</v>
      </c>
      <c r="F2425" s="19" t="n">
        <v>50987.39</v>
      </c>
      <c r="G2425" s="20" t="n">
        <v>0.805801</v>
      </c>
      <c r="H2425" t="inlineStr">
        <is>
          <t>C</t>
        </is>
      </c>
      <c r="I2425" t="inlineStr">
        <is>
          <t>Alto</t>
        </is>
      </c>
      <c r="J2425" s="17" t="inlineStr">
        <is>
          <t>C-Alto</t>
        </is>
      </c>
      <c r="K2425" t="inlineStr">
        <is>
          <t>PREMIUM — dejar quietos, son rentables aunque vendan poco</t>
        </is>
      </c>
    </row>
    <row r="2426">
      <c r="A2426" t="inlineStr">
        <is>
          <t>7978</t>
        </is>
      </c>
      <c r="B2426" t="inlineStr">
        <is>
          <t>TOTAL TIRALINEA C/TINTA Y NIVEL THT661301</t>
        </is>
      </c>
      <c r="C2426" t="inlineStr">
        <is>
          <t>FERRETERIA GENERAL</t>
        </is>
      </c>
      <c r="D2426" s="22" t="n">
        <v>28</v>
      </c>
      <c r="E2426" s="19" t="n">
        <v>63014.2</v>
      </c>
      <c r="F2426" s="19" t="n">
        <v>23520.05</v>
      </c>
      <c r="G2426" s="20" t="n">
        <v>0.37325</v>
      </c>
      <c r="H2426" t="inlineStr">
        <is>
          <t>C</t>
        </is>
      </c>
      <c r="I2426" t="inlineStr">
        <is>
          <t>Medio</t>
        </is>
      </c>
      <c r="J2426" s="17" t="inlineStr">
        <is>
          <t>C-Medio</t>
        </is>
      </c>
      <c r="K2426" t="inlineStr">
        <is>
          <t>CANDIDATO A DESCONTINUAR</t>
        </is>
      </c>
    </row>
    <row r="2427">
      <c r="A2427" t="inlineStr">
        <is>
          <t>351100300992429</t>
        </is>
      </c>
      <c r="B2427" t="inlineStr">
        <is>
          <t>MALLA MOSQUITERA PARA PUERTA CON IMAN HASTA 1M ANCHO X 2.10M ALTO HO-1386</t>
        </is>
      </c>
      <c r="C2427" t="inlineStr">
        <is>
          <t>IMPORTACION FERRETERIA GENERAL</t>
        </is>
      </c>
      <c r="D2427" s="22" t="n">
        <v>8</v>
      </c>
      <c r="E2427" s="19" t="n">
        <v>63008.85</v>
      </c>
      <c r="F2427" s="19" t="n">
        <v>46915.83</v>
      </c>
      <c r="G2427" s="20" t="n">
        <v>0.7445910000000001</v>
      </c>
      <c r="H2427" t="inlineStr">
        <is>
          <t>C</t>
        </is>
      </c>
      <c r="I2427" t="inlineStr">
        <is>
          <t>Alto</t>
        </is>
      </c>
      <c r="J2427" s="17" t="inlineStr">
        <is>
          <t>C-Alto</t>
        </is>
      </c>
      <c r="K2427" t="inlineStr">
        <is>
          <t>PREMIUM — dejar quietos, son rentables aunque vendan poco</t>
        </is>
      </c>
    </row>
    <row r="2428">
      <c r="A2428" t="inlineStr">
        <is>
          <t>71568</t>
        </is>
      </c>
      <c r="B2428" t="inlineStr">
        <is>
          <t>BROCA CONCRETO 5/16 IRWIN</t>
        </is>
      </c>
      <c r="C2428" t="inlineStr">
        <is>
          <t>FERRETERIA GENERAL</t>
        </is>
      </c>
      <c r="D2428" s="22" t="n">
        <v>66</v>
      </c>
      <c r="E2428" s="19" t="n">
        <v>62966.79</v>
      </c>
      <c r="F2428" s="19" t="n">
        <v>30681.99</v>
      </c>
      <c r="G2428" s="20" t="n">
        <v>0.487273</v>
      </c>
      <c r="H2428" t="inlineStr">
        <is>
          <t>C</t>
        </is>
      </c>
      <c r="I2428" t="inlineStr">
        <is>
          <t>Alto</t>
        </is>
      </c>
      <c r="J2428" s="17" t="inlineStr">
        <is>
          <t>C-Alto</t>
        </is>
      </c>
      <c r="K2428" t="inlineStr">
        <is>
          <t>PREMIUM — dejar quietos, son rentables aunque vendan poco</t>
        </is>
      </c>
    </row>
    <row r="2429">
      <c r="A2429" t="inlineStr">
        <is>
          <t>351100300991776</t>
        </is>
      </c>
      <c r="B2429" t="inlineStr">
        <is>
          <t>GRACIELA CACHERA BAJA LAVATORIO MONOC DORADO BRILLANTE BAJA RY5017-6</t>
        </is>
      </c>
      <c r="C2429" t="inlineStr">
        <is>
          <t>GRIFERIA - ACC. BAÑO Y COCINA</t>
        </is>
      </c>
      <c r="D2429" s="22" t="n">
        <v>2</v>
      </c>
      <c r="E2429" s="19" t="n">
        <v>62748.68</v>
      </c>
      <c r="F2429" s="19" t="n">
        <v>12948.14</v>
      </c>
      <c r="G2429" s="20" t="n">
        <v>0.206349</v>
      </c>
      <c r="H2429" t="inlineStr">
        <is>
          <t>C</t>
        </is>
      </c>
      <c r="I2429" t="inlineStr">
        <is>
          <t>Bajo</t>
        </is>
      </c>
      <c r="J2429" s="17" t="inlineStr">
        <is>
          <t>C-Bajo</t>
        </is>
      </c>
      <c r="K2429" t="inlineStr">
        <is>
          <t>LIQUIDAR — ocupan espacio y capital</t>
        </is>
      </c>
    </row>
    <row r="2430">
      <c r="A2430" t="inlineStr">
        <is>
          <t>PINT-PS-0011</t>
        </is>
      </c>
      <c r="B2430" t="inlineStr">
        <is>
          <t>BOSNY SPRAY NEGRO ALTA TEMPERATURA  SB-0039</t>
        </is>
      </c>
      <c r="C2430" t="inlineStr">
        <is>
          <t>PINTURA SPRAY</t>
        </is>
      </c>
      <c r="D2430" s="22" t="n">
        <v>16</v>
      </c>
      <c r="E2430" s="19" t="n">
        <v>62736.8</v>
      </c>
      <c r="F2430" s="19" t="n">
        <v>17924.8</v>
      </c>
      <c r="G2430" s="20" t="n">
        <v>0.285714</v>
      </c>
      <c r="H2430" t="inlineStr">
        <is>
          <t>C</t>
        </is>
      </c>
      <c r="I2430" t="inlineStr">
        <is>
          <t>Bajo</t>
        </is>
      </c>
      <c r="J2430" s="17" t="inlineStr">
        <is>
          <t>C-Bajo</t>
        </is>
      </c>
      <c r="K2430" t="inlineStr">
        <is>
          <t>LIQUIDAR — ocupan espacio y capital</t>
        </is>
      </c>
    </row>
    <row r="2431">
      <c r="A2431" t="inlineStr">
        <is>
          <t>30482</t>
        </is>
      </c>
      <c r="B2431" t="inlineStr">
        <is>
          <t>CURVA CONDUIT 1 TIPO A UL*</t>
        </is>
      </c>
      <c r="C2431" t="inlineStr">
        <is>
          <t>ACCESORIOS ELECTRICOS Y CABLES</t>
        </is>
      </c>
      <c r="D2431" s="22" t="n">
        <v>102</v>
      </c>
      <c r="E2431" s="19" t="n">
        <v>62666.32</v>
      </c>
      <c r="F2431" s="19" t="n">
        <v>23042.38</v>
      </c>
      <c r="G2431" s="20" t="n">
        <v>0.3677</v>
      </c>
      <c r="H2431" t="inlineStr">
        <is>
          <t>C</t>
        </is>
      </c>
      <c r="I2431" t="inlineStr">
        <is>
          <t>Medio</t>
        </is>
      </c>
      <c r="J2431" s="17" t="inlineStr">
        <is>
          <t>C-Medio</t>
        </is>
      </c>
      <c r="K2431" t="inlineStr">
        <is>
          <t>CANDIDATO A DESCONTINUAR</t>
        </is>
      </c>
    </row>
    <row r="2432">
      <c r="A2432" t="inlineStr">
        <is>
          <t>14100046</t>
        </is>
      </c>
      <c r="B2432" t="inlineStr">
        <is>
          <t>PUERTA PLEGABLE MADERA CLARO TIVOLI 91 X 210 CM</t>
        </is>
      </c>
      <c r="C2432" t="inlineStr">
        <is>
          <t>PUERTAS</t>
        </is>
      </c>
      <c r="D2432" s="22" t="n">
        <v>3</v>
      </c>
      <c r="E2432" s="19" t="n">
        <v>62631.92</v>
      </c>
      <c r="F2432" s="19" t="n">
        <v>15657.98</v>
      </c>
      <c r="G2432" s="20" t="n">
        <v>0.25</v>
      </c>
      <c r="H2432" t="inlineStr">
        <is>
          <t>C</t>
        </is>
      </c>
      <c r="I2432" t="inlineStr">
        <is>
          <t>Bajo</t>
        </is>
      </c>
      <c r="J2432" s="17" t="inlineStr">
        <is>
          <t>C-Bajo</t>
        </is>
      </c>
      <c r="K2432" t="inlineStr">
        <is>
          <t>LIQUIDAR — ocupan espacio y capital</t>
        </is>
      </c>
    </row>
    <row r="2433">
      <c r="A2433" t="inlineStr">
        <is>
          <t>73806</t>
        </is>
      </c>
      <c r="B2433" t="inlineStr">
        <is>
          <t>TOTAL CORTADORA TUBO  42MM THT534216</t>
        </is>
      </c>
      <c r="C2433" t="inlineStr">
        <is>
          <t>FERRETERIA GENERAL</t>
        </is>
      </c>
      <c r="D2433" s="22" t="n">
        <v>18</v>
      </c>
      <c r="E2433" s="19" t="n">
        <v>62571.53</v>
      </c>
      <c r="F2433" s="19" t="n">
        <v>19331.14</v>
      </c>
      <c r="G2433" s="20" t="n">
        <v>0.308945</v>
      </c>
      <c r="H2433" t="inlineStr">
        <is>
          <t>C</t>
        </is>
      </c>
      <c r="I2433" t="inlineStr">
        <is>
          <t>Medio</t>
        </is>
      </c>
      <c r="J2433" s="17" t="inlineStr">
        <is>
          <t>C-Medio</t>
        </is>
      </c>
      <c r="K2433" t="inlineStr">
        <is>
          <t>CANDIDATO A DESCONTINUAR</t>
        </is>
      </c>
    </row>
    <row r="2434">
      <c r="A2434" t="inlineStr">
        <is>
          <t>7590396</t>
        </is>
      </c>
      <c r="B2434" t="inlineStr">
        <is>
          <t>TOTAL JUEGO BROCAS Y PUNTAS MIXTAS 19PCS UTACSDB1901</t>
        </is>
      </c>
      <c r="C2434" t="inlineStr">
        <is>
          <t>FERRETERIA GENERAL</t>
        </is>
      </c>
      <c r="D2434" s="22" t="n">
        <v>20</v>
      </c>
      <c r="E2434" s="19" t="n">
        <v>62445.97</v>
      </c>
      <c r="F2434" s="19" t="n">
        <v>18310.87</v>
      </c>
      <c r="G2434" s="20" t="n">
        <v>0.293227</v>
      </c>
      <c r="H2434" t="inlineStr">
        <is>
          <t>C</t>
        </is>
      </c>
      <c r="I2434" t="inlineStr">
        <is>
          <t>Bajo</t>
        </is>
      </c>
      <c r="J2434" s="17" t="inlineStr">
        <is>
          <t>C-Bajo</t>
        </is>
      </c>
      <c r="K2434" t="inlineStr">
        <is>
          <t>LIQUIDAR — ocupan espacio y capital</t>
        </is>
      </c>
    </row>
    <row r="2435">
      <c r="A2435" t="inlineStr">
        <is>
          <t>PINT-PA-0025</t>
        </is>
      </c>
      <c r="B2435" t="inlineStr">
        <is>
          <t>LANCO MAXIMA SATIN BLANCO 1/4 MA760-5</t>
        </is>
      </c>
      <c r="C2435" t="inlineStr">
        <is>
          <t>PINTURA ACRILICA</t>
        </is>
      </c>
      <c r="D2435" s="22" t="n">
        <v>10</v>
      </c>
      <c r="E2435" s="19" t="n">
        <v>62389.38</v>
      </c>
      <c r="F2435" s="19" t="n">
        <v>19184.9</v>
      </c>
      <c r="G2435" s="20" t="n">
        <v>0.307503</v>
      </c>
      <c r="H2435" t="inlineStr">
        <is>
          <t>C</t>
        </is>
      </c>
      <c r="I2435" t="inlineStr">
        <is>
          <t>Medio</t>
        </is>
      </c>
      <c r="J2435" s="17" t="inlineStr">
        <is>
          <t>C-Medio</t>
        </is>
      </c>
      <c r="K2435" t="inlineStr">
        <is>
          <t>CANDIDATO A DESCONTINUAR</t>
        </is>
      </c>
    </row>
    <row r="2436">
      <c r="A2436" t="inlineStr">
        <is>
          <t>9120</t>
        </is>
      </c>
      <c r="B2436" t="inlineStr">
        <is>
          <t>YEE 2 PVC</t>
        </is>
      </c>
      <c r="C2436" t="inlineStr">
        <is>
          <t>TUBERIA PVC, CANOAS Y ACCESORIOS</t>
        </is>
      </c>
      <c r="D2436" s="22" t="n">
        <v>57</v>
      </c>
      <c r="E2436" s="19" t="n">
        <v>62269.08</v>
      </c>
      <c r="F2436" s="19" t="n">
        <v>41714.34</v>
      </c>
      <c r="G2436" s="20" t="n">
        <v>0.669905</v>
      </c>
      <c r="H2436" t="inlineStr">
        <is>
          <t>C</t>
        </is>
      </c>
      <c r="I2436" t="inlineStr">
        <is>
          <t>Alto</t>
        </is>
      </c>
      <c r="J2436" s="17" t="inlineStr">
        <is>
          <t>C-Alto</t>
        </is>
      </c>
      <c r="K2436" t="inlineStr">
        <is>
          <t>PREMIUM — dejar quietos, son rentables aunque vendan poco</t>
        </is>
      </c>
    </row>
    <row r="2437">
      <c r="A2437" t="inlineStr">
        <is>
          <t>30165</t>
        </is>
      </c>
      <c r="B2437" t="inlineStr">
        <is>
          <t>BTICINO OVAL PLAFON  BEIGE P21AN</t>
        </is>
      </c>
      <c r="C2437" t="inlineStr">
        <is>
          <t>ACCESORIOS ELECTRICOS Y CABLES</t>
        </is>
      </c>
      <c r="D2437" s="22" t="n">
        <v>44</v>
      </c>
      <c r="E2437" s="19" t="n">
        <v>62094.34</v>
      </c>
      <c r="F2437" s="19" t="n">
        <v>17520.48</v>
      </c>
      <c r="G2437" s="20" t="n">
        <v>0.282159</v>
      </c>
      <c r="H2437" t="inlineStr">
        <is>
          <t>C</t>
        </is>
      </c>
      <c r="I2437" t="inlineStr">
        <is>
          <t>Bajo</t>
        </is>
      </c>
      <c r="J2437" s="17" t="inlineStr">
        <is>
          <t>C-Bajo</t>
        </is>
      </c>
      <c r="K2437" t="inlineStr">
        <is>
          <t>LIQUIDAR — ocupan espacio y capital</t>
        </is>
      </c>
    </row>
    <row r="2438">
      <c r="A2438" t="inlineStr">
        <is>
          <t>111114</t>
        </is>
      </c>
      <c r="B2438" t="inlineStr">
        <is>
          <t>CACHERA FREGADERO CUELLO ALTO MANIJA BLANCA 90082 EZ-FLO</t>
        </is>
      </c>
      <c r="C2438" t="inlineStr">
        <is>
          <t>GRIFERIA - ACC. BAÑO Y COCINA</t>
        </is>
      </c>
      <c r="D2438" s="22" t="n">
        <v>4</v>
      </c>
      <c r="E2438" s="19" t="n">
        <v>62059.82</v>
      </c>
      <c r="F2438" s="19" t="n">
        <v>15398.3</v>
      </c>
      <c r="G2438" s="20" t="n">
        <v>0.24812</v>
      </c>
      <c r="H2438" t="inlineStr">
        <is>
          <t>C</t>
        </is>
      </c>
      <c r="I2438" t="inlineStr">
        <is>
          <t>Bajo</t>
        </is>
      </c>
      <c r="J2438" s="17" t="inlineStr">
        <is>
          <t>C-Bajo</t>
        </is>
      </c>
      <c r="K2438" t="inlineStr">
        <is>
          <t>LIQUIDAR — ocupan espacio y capital</t>
        </is>
      </c>
    </row>
    <row r="2439">
      <c r="A2439" t="inlineStr">
        <is>
          <t>546445</t>
        </is>
      </c>
      <c r="B2439" t="inlineStr">
        <is>
          <t>TOTAL PISTOLA IMPACTO 1/2-20V UTIWLI2001 2 BATERIAS 1 CARGADOR 1 ESTUCHE</t>
        </is>
      </c>
      <c r="C2439" t="inlineStr">
        <is>
          <t>SIN CATEGORIA</t>
        </is>
      </c>
      <c r="D2439" s="22" t="n">
        <v>1</v>
      </c>
      <c r="E2439" s="19" t="n">
        <v>62027.52</v>
      </c>
      <c r="F2439" s="19" t="n">
        <v>13568.52</v>
      </c>
      <c r="G2439" s="20" t="n">
        <v>0.21875</v>
      </c>
      <c r="H2439" t="inlineStr">
        <is>
          <t>C</t>
        </is>
      </c>
      <c r="I2439" t="inlineStr">
        <is>
          <t>Bajo</t>
        </is>
      </c>
      <c r="J2439" s="17" t="inlineStr">
        <is>
          <t>C-Bajo</t>
        </is>
      </c>
      <c r="K2439" t="inlineStr">
        <is>
          <t>LIQUIDAR — ocupan espacio y capital</t>
        </is>
      </c>
    </row>
    <row r="2440">
      <c r="A2440" t="inlineStr">
        <is>
          <t>351100300991504</t>
        </is>
      </c>
      <c r="B2440" t="inlineStr">
        <is>
          <t>GLADIATOR ESMERILADORA 41/2 1200W AA915 /120L VV MANGO LARGO</t>
        </is>
      </c>
      <c r="C2440" t="inlineStr">
        <is>
          <t>SIN CATEGORIA</t>
        </is>
      </c>
      <c r="D2440" s="22" t="n">
        <v>3</v>
      </c>
      <c r="E2440" s="19" t="n">
        <v>61951.31</v>
      </c>
      <c r="F2440" s="19" t="n">
        <v>7495.81</v>
      </c>
      <c r="G2440" s="20" t="n">
        <v>0.120995</v>
      </c>
      <c r="H2440" t="inlineStr">
        <is>
          <t>C</t>
        </is>
      </c>
      <c r="I2440" t="inlineStr">
        <is>
          <t>Bajo</t>
        </is>
      </c>
      <c r="J2440" s="17" t="inlineStr">
        <is>
          <t>C-Bajo</t>
        </is>
      </c>
      <c r="K2440" t="inlineStr">
        <is>
          <t>LIQUIDAR — ocupan espacio y capital</t>
        </is>
      </c>
    </row>
    <row r="2441">
      <c r="A2441" t="inlineStr">
        <is>
          <t>PINT-PA-0069</t>
        </is>
      </c>
      <c r="B2441" t="inlineStr">
        <is>
          <t>MULTICOLOR OXIDO AZUL CUBETA</t>
        </is>
      </c>
      <c r="C2441" t="inlineStr">
        <is>
          <t>PINTURA ACRILICA</t>
        </is>
      </c>
      <c r="D2441" s="22" t="n">
        <v>1</v>
      </c>
      <c r="E2441" s="19" t="n">
        <v>61946.9</v>
      </c>
      <c r="F2441" s="19" t="n">
        <v>20146.9</v>
      </c>
      <c r="G2441" s="20" t="n">
        <v>0.325229</v>
      </c>
      <c r="H2441" t="inlineStr">
        <is>
          <t>C</t>
        </is>
      </c>
      <c r="I2441" t="inlineStr">
        <is>
          <t>Medio</t>
        </is>
      </c>
      <c r="J2441" s="17" t="inlineStr">
        <is>
          <t>C-Medio</t>
        </is>
      </c>
      <c r="K2441" t="inlineStr">
        <is>
          <t>CANDIDATO A DESCONTINUAR</t>
        </is>
      </c>
    </row>
    <row r="2442">
      <c r="A2442" t="inlineStr">
        <is>
          <t>4179</t>
        </is>
      </c>
      <c r="B2442" t="inlineStr">
        <is>
          <t xml:space="preserve">$$ TOTAL DISCO METAL 9 CORTE NORMAL </t>
        </is>
      </c>
      <c r="C2442" t="inlineStr">
        <is>
          <t>FERRETERIA GENERAL</t>
        </is>
      </c>
      <c r="D2442" s="22" t="n">
        <v>38</v>
      </c>
      <c r="E2442" s="19" t="n">
        <v>61875.24</v>
      </c>
      <c r="F2442" s="19" t="n">
        <v>30666.6</v>
      </c>
      <c r="G2442" s="20" t="n">
        <v>0.4956199999999999</v>
      </c>
      <c r="H2442" t="inlineStr">
        <is>
          <t>C</t>
        </is>
      </c>
      <c r="I2442" t="inlineStr">
        <is>
          <t>Alto</t>
        </is>
      </c>
      <c r="J2442" s="17" t="inlineStr">
        <is>
          <t>C-Alto</t>
        </is>
      </c>
      <c r="K2442" t="inlineStr">
        <is>
          <t>PREMIUM — dejar quietos, son rentables aunque vendan poco</t>
        </is>
      </c>
    </row>
    <row r="2443">
      <c r="A2443" t="inlineStr">
        <is>
          <t>73163</t>
        </is>
      </c>
      <c r="B2443" t="inlineStr">
        <is>
          <t>DESAGUE LAVATORIO PUSH METALICO CON REBOSADERO 4206CP</t>
        </is>
      </c>
      <c r="C2443" t="inlineStr">
        <is>
          <t>FERRETERIA GENERAL</t>
        </is>
      </c>
      <c r="D2443" s="22" t="n">
        <v>8</v>
      </c>
      <c r="E2443" s="19" t="n">
        <v>61859.15</v>
      </c>
      <c r="F2443" s="19" t="n">
        <v>19451.15</v>
      </c>
      <c r="G2443" s="20" t="n">
        <v>0.314443</v>
      </c>
      <c r="H2443" t="inlineStr">
        <is>
          <t>C</t>
        </is>
      </c>
      <c r="I2443" t="inlineStr">
        <is>
          <t>Medio</t>
        </is>
      </c>
      <c r="J2443" s="17" t="inlineStr">
        <is>
          <t>C-Medio</t>
        </is>
      </c>
      <c r="K2443" t="inlineStr">
        <is>
          <t>CANDIDATO A DESCONTINUAR</t>
        </is>
      </c>
    </row>
    <row r="2444">
      <c r="A2444" t="inlineStr">
        <is>
          <t>14100013</t>
        </is>
      </c>
      <c r="B2444" t="inlineStr">
        <is>
          <t>PUERTA CEDRO 7 TABLEROS 90 X 210 CM</t>
        </is>
      </c>
      <c r="C2444" t="inlineStr">
        <is>
          <t>SIN CATEGORIA</t>
        </is>
      </c>
      <c r="D2444" s="22" t="n">
        <v>1</v>
      </c>
      <c r="E2444" s="19" t="n">
        <v>61672.57</v>
      </c>
      <c r="F2444" s="19" t="n">
        <v>610.62</v>
      </c>
      <c r="G2444" s="20" t="n">
        <v>0.009901</v>
      </c>
      <c r="H2444" t="inlineStr">
        <is>
          <t>C</t>
        </is>
      </c>
      <c r="I2444" t="inlineStr">
        <is>
          <t>Bajo</t>
        </is>
      </c>
      <c r="J2444" s="17" t="inlineStr">
        <is>
          <t>C-Bajo</t>
        </is>
      </c>
      <c r="K2444" t="inlineStr">
        <is>
          <t>LIQUIDAR — ocupan espacio y capital</t>
        </is>
      </c>
    </row>
    <row r="2445">
      <c r="A2445" t="inlineStr">
        <is>
          <t>73952</t>
        </is>
      </c>
      <c r="B2445" t="inlineStr">
        <is>
          <t>AGUILA SONDA ELECTRICA 30M NYLON VYN4030</t>
        </is>
      </c>
      <c r="C2445" t="inlineStr">
        <is>
          <t>ACCESORIOS ELECTRICOS Y CABLES</t>
        </is>
      </c>
      <c r="D2445" s="22" t="n">
        <v>5</v>
      </c>
      <c r="E2445" s="19" t="n">
        <v>61631.22</v>
      </c>
      <c r="F2445" s="19" t="n">
        <v>18492.97</v>
      </c>
      <c r="G2445" s="20" t="n">
        <v>0.300059</v>
      </c>
      <c r="H2445" t="inlineStr">
        <is>
          <t>C</t>
        </is>
      </c>
      <c r="I2445" t="inlineStr">
        <is>
          <t>Medio</t>
        </is>
      </c>
      <c r="J2445" s="17" t="inlineStr">
        <is>
          <t>C-Medio</t>
        </is>
      </c>
      <c r="K2445" t="inlineStr">
        <is>
          <t>CANDIDATO A DESCONTINUAR</t>
        </is>
      </c>
    </row>
    <row r="2446">
      <c r="A2446" t="inlineStr">
        <is>
          <t>72278</t>
        </is>
      </c>
      <c r="B2446" t="inlineStr">
        <is>
          <t>YALE LLAVIN PELOTA C/LLAVE</t>
        </is>
      </c>
      <c r="C2446" t="inlineStr">
        <is>
          <t>FERRETERIA GENERAL</t>
        </is>
      </c>
      <c r="D2446" s="22" t="n">
        <v>7</v>
      </c>
      <c r="E2446" s="19" t="n">
        <v>61604</v>
      </c>
      <c r="F2446" s="19" t="n">
        <v>16234</v>
      </c>
      <c r="G2446" s="20" t="n">
        <v>0.263522</v>
      </c>
      <c r="H2446" t="inlineStr">
        <is>
          <t>C</t>
        </is>
      </c>
      <c r="I2446" t="inlineStr">
        <is>
          <t>Bajo</t>
        </is>
      </c>
      <c r="J2446" s="17" t="inlineStr">
        <is>
          <t>C-Bajo</t>
        </is>
      </c>
      <c r="K2446" t="inlineStr">
        <is>
          <t>LIQUIDAR — ocupan espacio y capital</t>
        </is>
      </c>
    </row>
    <row r="2447">
      <c r="A2447" t="inlineStr">
        <is>
          <t>351100300992278</t>
        </is>
      </c>
      <c r="B2447" t="inlineStr">
        <is>
          <t>ESQUINERO DE REMATE WPC EXTERIOR CAOBA 2X2 2.90M DE084-A</t>
        </is>
      </c>
      <c r="C2447" t="inlineStr">
        <is>
          <t>PANEL ACANALADO EXTERIOR WPC</t>
        </is>
      </c>
      <c r="D2447" s="22" t="n">
        <v>13</v>
      </c>
      <c r="E2447" s="19" t="n">
        <v>61548.67</v>
      </c>
      <c r="F2447" s="19" t="n">
        <v>17601.65</v>
      </c>
      <c r="G2447" s="20" t="n">
        <v>0.285979</v>
      </c>
      <c r="H2447" t="inlineStr">
        <is>
          <t>C</t>
        </is>
      </c>
      <c r="I2447" t="inlineStr">
        <is>
          <t>Bajo</t>
        </is>
      </c>
      <c r="J2447" s="17" t="inlineStr">
        <is>
          <t>C-Bajo</t>
        </is>
      </c>
      <c r="K2447" t="inlineStr">
        <is>
          <t>LIQUIDAR — ocupan espacio y capital</t>
        </is>
      </c>
    </row>
    <row r="2448">
      <c r="A2448" t="inlineStr">
        <is>
          <t>30250</t>
        </is>
      </c>
      <c r="B2448" t="inlineStr">
        <is>
          <t>AGUILA TIMBRE DIN DONG 6774</t>
        </is>
      </c>
      <c r="C2448" t="inlineStr">
        <is>
          <t>ACCESORIOS ELECTRICOS Y CABLES</t>
        </is>
      </c>
      <c r="D2448" s="22" t="n">
        <v>9</v>
      </c>
      <c r="E2448" s="19" t="n">
        <v>61428.53</v>
      </c>
      <c r="F2448" s="19" t="n">
        <v>17859.38</v>
      </c>
      <c r="G2448" s="20" t="n">
        <v>0.290734</v>
      </c>
      <c r="H2448" t="inlineStr">
        <is>
          <t>C</t>
        </is>
      </c>
      <c r="I2448" t="inlineStr">
        <is>
          <t>Bajo</t>
        </is>
      </c>
      <c r="J2448" s="17" t="inlineStr">
        <is>
          <t>C-Bajo</t>
        </is>
      </c>
      <c r="K2448" t="inlineStr">
        <is>
          <t>LIQUIDAR — ocupan espacio y capital</t>
        </is>
      </c>
    </row>
    <row r="2449">
      <c r="A2449" t="inlineStr">
        <is>
          <t>351100300992289</t>
        </is>
      </c>
      <c r="B2449" t="inlineStr">
        <is>
          <t>PERFIL UNION PLATA CON PREVISTA LUZ LED LAMINA BAMBU DE136</t>
        </is>
      </c>
      <c r="C2449" t="inlineStr">
        <is>
          <t>LAMINA PVC, BAMBU, ACC</t>
        </is>
      </c>
      <c r="D2449" s="22" t="n">
        <v>10</v>
      </c>
      <c r="E2449" s="19" t="n">
        <v>61053.89</v>
      </c>
      <c r="F2449" s="19" t="n">
        <v>30218.59</v>
      </c>
      <c r="G2449" s="20" t="n">
        <v>0.494949</v>
      </c>
      <c r="H2449" t="inlineStr">
        <is>
          <t>C</t>
        </is>
      </c>
      <c r="I2449" t="inlineStr">
        <is>
          <t>Alto</t>
        </is>
      </c>
      <c r="J2449" s="17" t="inlineStr">
        <is>
          <t>C-Alto</t>
        </is>
      </c>
      <c r="K2449" t="inlineStr">
        <is>
          <t>PREMIUM — dejar quietos, son rentables aunque vendan poco</t>
        </is>
      </c>
    </row>
    <row r="2450">
      <c r="A2450" t="inlineStr">
        <is>
          <t>73528</t>
        </is>
      </c>
      <c r="B2450" t="inlineStr">
        <is>
          <t>TRUPER DELANTAL CUERO  9 ESPAC POHE-9C</t>
        </is>
      </c>
      <c r="C2450" t="inlineStr">
        <is>
          <t>FERRETERIA GENERAL</t>
        </is>
      </c>
      <c r="D2450" s="22" t="n">
        <v>9</v>
      </c>
      <c r="E2450" s="19" t="n">
        <v>61037.03</v>
      </c>
      <c r="F2450" s="19" t="n">
        <v>20436.04</v>
      </c>
      <c r="G2450" s="20" t="n">
        <v>0.334814</v>
      </c>
      <c r="H2450" t="inlineStr">
        <is>
          <t>C</t>
        </is>
      </c>
      <c r="I2450" t="inlineStr">
        <is>
          <t>Medio</t>
        </is>
      </c>
      <c r="J2450" s="17" t="inlineStr">
        <is>
          <t>C-Medio</t>
        </is>
      </c>
      <c r="K2450" t="inlineStr">
        <is>
          <t>CANDIDATO A DESCONTINUAR</t>
        </is>
      </c>
    </row>
    <row r="2451">
      <c r="A2451" t="inlineStr">
        <is>
          <t>351100300992650</t>
        </is>
      </c>
      <c r="B2451" t="inlineStr">
        <is>
          <t>MICROMETRO DIGITAL YT-72305</t>
        </is>
      </c>
      <c r="C2451" t="inlineStr">
        <is>
          <t>FERRETERIA GENERAL</t>
        </is>
      </c>
      <c r="D2451" s="22" t="n">
        <v>2</v>
      </c>
      <c r="E2451" s="19" t="n">
        <v>61017.7</v>
      </c>
      <c r="F2451" s="19" t="n">
        <v>18071.86</v>
      </c>
      <c r="G2451" s="20" t="n">
        <v>0.296174</v>
      </c>
      <c r="H2451" t="inlineStr">
        <is>
          <t>C</t>
        </is>
      </c>
      <c r="I2451" t="inlineStr">
        <is>
          <t>Bajo</t>
        </is>
      </c>
      <c r="J2451" s="17" t="inlineStr">
        <is>
          <t>C-Bajo</t>
        </is>
      </c>
      <c r="K2451" t="inlineStr">
        <is>
          <t>LIQUIDAR — ocupan espacio y capital</t>
        </is>
      </c>
    </row>
    <row r="2452">
      <c r="A2452" t="inlineStr">
        <is>
          <t>10160</t>
        </is>
      </c>
      <c r="B2452" t="inlineStr">
        <is>
          <t>LLAVE LAVATORIO MANIJA CRUZ CLASSIC 040CSCPC PRICE PFISTER</t>
        </is>
      </c>
      <c r="C2452" t="inlineStr">
        <is>
          <t>GRIFERIA - ACC. BAÑO Y COCINA</t>
        </is>
      </c>
      <c r="D2452" s="22" t="n">
        <v>5</v>
      </c>
      <c r="E2452" s="19" t="n">
        <v>60728.13</v>
      </c>
      <c r="F2452" s="19" t="n">
        <v>16415.73</v>
      </c>
      <c r="G2452" s="20" t="n">
        <v>0.270315</v>
      </c>
      <c r="H2452" t="inlineStr">
        <is>
          <t>C</t>
        </is>
      </c>
      <c r="I2452" t="inlineStr">
        <is>
          <t>Bajo</t>
        </is>
      </c>
      <c r="J2452" s="17" t="inlineStr">
        <is>
          <t>C-Bajo</t>
        </is>
      </c>
      <c r="K2452" t="inlineStr">
        <is>
          <t>LIQUIDAR — ocupan espacio y capital</t>
        </is>
      </c>
    </row>
    <row r="2453">
      <c r="A2453" t="inlineStr">
        <is>
          <t>73415</t>
        </is>
      </c>
      <c r="B2453" t="inlineStr">
        <is>
          <t>BISAGRA SOLD PLATINA B-13</t>
        </is>
      </c>
      <c r="C2453" t="inlineStr">
        <is>
          <t>FERRETERIA GENERAL</t>
        </is>
      </c>
      <c r="D2453" s="22" t="n">
        <v>31</v>
      </c>
      <c r="E2453" s="19" t="n">
        <v>60718.51</v>
      </c>
      <c r="F2453" s="19" t="n">
        <v>15745.89</v>
      </c>
      <c r="G2453" s="20" t="n">
        <v>0.259326</v>
      </c>
      <c r="H2453" t="inlineStr">
        <is>
          <t>C</t>
        </is>
      </c>
      <c r="I2453" t="inlineStr">
        <is>
          <t>Bajo</t>
        </is>
      </c>
      <c r="J2453" s="17" t="inlineStr">
        <is>
          <t>C-Bajo</t>
        </is>
      </c>
      <c r="K2453" t="inlineStr">
        <is>
          <t>LIQUIDAR — ocupan espacio y capital</t>
        </is>
      </c>
    </row>
    <row r="2454">
      <c r="A2454" t="inlineStr">
        <is>
          <t>71335</t>
        </is>
      </c>
      <c r="B2454" t="inlineStr">
        <is>
          <t>TORNILLO TECHO 4 PB</t>
        </is>
      </c>
      <c r="C2454" t="inlineStr">
        <is>
          <t>TORNILLERIA</t>
        </is>
      </c>
      <c r="D2454" s="22" t="n">
        <v>1128</v>
      </c>
      <c r="E2454" s="19" t="n">
        <v>60592.16</v>
      </c>
      <c r="F2454" s="19" t="n">
        <v>27880.16</v>
      </c>
      <c r="G2454" s="20" t="n">
        <v>0.460128</v>
      </c>
      <c r="H2454" t="inlineStr">
        <is>
          <t>C</t>
        </is>
      </c>
      <c r="I2454" t="inlineStr">
        <is>
          <t>Alto</t>
        </is>
      </c>
      <c r="J2454" s="17" t="inlineStr">
        <is>
          <t>C-Alto</t>
        </is>
      </c>
      <c r="K2454" t="inlineStr">
        <is>
          <t>PREMIUM — dejar quietos, son rentables aunque vendan poco</t>
        </is>
      </c>
    </row>
    <row r="2455">
      <c r="A2455" t="inlineStr">
        <is>
          <t>6196</t>
        </is>
      </c>
      <c r="B2455" t="inlineStr">
        <is>
          <t xml:space="preserve">MASKING 2 </t>
        </is>
      </c>
      <c r="C2455" t="inlineStr">
        <is>
          <t>FERRETERIA GENERAL</t>
        </is>
      </c>
      <c r="D2455" s="22" t="n">
        <v>57</v>
      </c>
      <c r="E2455" s="19" t="n">
        <v>60543.63</v>
      </c>
      <c r="F2455" s="19" t="n">
        <v>36794.72</v>
      </c>
      <c r="G2455" s="20" t="n">
        <v>0.607739</v>
      </c>
      <c r="H2455" t="inlineStr">
        <is>
          <t>C</t>
        </is>
      </c>
      <c r="I2455" t="inlineStr">
        <is>
          <t>Alto</t>
        </is>
      </c>
      <c r="J2455" s="17" t="inlineStr">
        <is>
          <t>C-Alto</t>
        </is>
      </c>
      <c r="K2455" t="inlineStr">
        <is>
          <t>PREMIUM — dejar quietos, son rentables aunque vendan poco</t>
        </is>
      </c>
    </row>
    <row r="2456">
      <c r="A2456" t="inlineStr">
        <is>
          <t>420420973</t>
        </is>
      </c>
      <c r="B2456" t="inlineStr">
        <is>
          <t>PROTECTO CORROTEC MATE ROJO OXIDO 6515 1 GL (3.785L)</t>
        </is>
      </c>
      <c r="C2456" t="inlineStr">
        <is>
          <t>SIN CATEGORIA</t>
        </is>
      </c>
      <c r="D2456" s="22" t="n">
        <v>4</v>
      </c>
      <c r="E2456" s="19" t="n">
        <v>60285.73</v>
      </c>
      <c r="F2456" s="19" t="n">
        <v>22071.57</v>
      </c>
      <c r="G2456" s="20" t="n">
        <v>0.3661160000000001</v>
      </c>
      <c r="H2456" t="inlineStr">
        <is>
          <t>C</t>
        </is>
      </c>
      <c r="I2456" t="inlineStr">
        <is>
          <t>Medio</t>
        </is>
      </c>
      <c r="J2456" s="17" t="inlineStr">
        <is>
          <t>C-Medio</t>
        </is>
      </c>
      <c r="K2456" t="inlineStr">
        <is>
          <t>CANDIDATO A DESCONTINUAR</t>
        </is>
      </c>
    </row>
    <row r="2457">
      <c r="A2457" t="inlineStr">
        <is>
          <t>351100300991177</t>
        </is>
      </c>
      <c r="B2457" t="inlineStr">
        <is>
          <t>FANAL LLAVIN PELOTA NEGRO MATE 90450-069</t>
        </is>
      </c>
      <c r="C2457" t="inlineStr">
        <is>
          <t>FERRETERIA GENERAL</t>
        </is>
      </c>
      <c r="D2457" s="22" t="n">
        <v>13</v>
      </c>
      <c r="E2457" s="19" t="n">
        <v>60271.84</v>
      </c>
      <c r="F2457" s="19" t="n">
        <v>16932.34</v>
      </c>
      <c r="G2457" s="20" t="n">
        <v>0.280933</v>
      </c>
      <c r="H2457" t="inlineStr">
        <is>
          <t>C</t>
        </is>
      </c>
      <c r="I2457" t="inlineStr">
        <is>
          <t>Bajo</t>
        </is>
      </c>
      <c r="J2457" s="17" t="inlineStr">
        <is>
          <t>C-Bajo</t>
        </is>
      </c>
      <c r="K2457" t="inlineStr">
        <is>
          <t>LIQUIDAR — ocupan espacio y capital</t>
        </is>
      </c>
    </row>
    <row r="2458">
      <c r="A2458" t="inlineStr">
        <is>
          <t>73615</t>
        </is>
      </c>
      <c r="B2458" t="inlineStr">
        <is>
          <t>MECATE 12MM NAUTICA</t>
        </is>
      </c>
      <c r="C2458" t="inlineStr">
        <is>
          <t>FERRETERIA GENERAL</t>
        </is>
      </c>
      <c r="D2458" s="22" t="n">
        <v>56</v>
      </c>
      <c r="E2458" s="19" t="n">
        <v>60126.53</v>
      </c>
      <c r="F2458" s="19" t="n">
        <v>17179.01</v>
      </c>
      <c r="G2458" s="20" t="n">
        <v>0.285714</v>
      </c>
      <c r="H2458" t="inlineStr">
        <is>
          <t>C</t>
        </is>
      </c>
      <c r="I2458" t="inlineStr">
        <is>
          <t>Bajo</t>
        </is>
      </c>
      <c r="J2458" s="17" t="inlineStr">
        <is>
          <t>C-Bajo</t>
        </is>
      </c>
      <c r="K2458" t="inlineStr">
        <is>
          <t>LIQUIDAR — ocupan espacio y capital</t>
        </is>
      </c>
    </row>
    <row r="2459">
      <c r="A2459" t="inlineStr">
        <is>
          <t>351100300990417</t>
        </is>
      </c>
      <c r="B2459" t="inlineStr">
        <is>
          <t>NOVA EXTENSION PINTOR 183CM EXP 13672</t>
        </is>
      </c>
      <c r="C2459" t="inlineStr">
        <is>
          <t>PINTURAS Y SELLADORES</t>
        </is>
      </c>
      <c r="D2459" s="22" t="n">
        <v>7</v>
      </c>
      <c r="E2459" s="19" t="n">
        <v>60095.11</v>
      </c>
      <c r="F2459" s="19" t="n">
        <v>27994.86</v>
      </c>
      <c r="G2459" s="20" t="n">
        <v>0.465843</v>
      </c>
      <c r="H2459" t="inlineStr">
        <is>
          <t>C</t>
        </is>
      </c>
      <c r="I2459" t="inlineStr">
        <is>
          <t>Alto</t>
        </is>
      </c>
      <c r="J2459" s="17" t="inlineStr">
        <is>
          <t>C-Alto</t>
        </is>
      </c>
      <c r="K2459" t="inlineStr">
        <is>
          <t>PREMIUM — dejar quietos, son rentables aunque vendan poco</t>
        </is>
      </c>
    </row>
    <row r="2460">
      <c r="A2460" t="inlineStr">
        <is>
          <t>7489</t>
        </is>
      </c>
      <c r="B2460" t="inlineStr">
        <is>
          <t>CLAVO 1 1/2 CC</t>
        </is>
      </c>
      <c r="C2460" t="inlineStr">
        <is>
          <t>FERRETERIA GENERAL</t>
        </is>
      </c>
      <c r="D2460" s="22" t="n">
        <v>32.65</v>
      </c>
      <c r="E2460" s="19" t="n">
        <v>60056.11</v>
      </c>
      <c r="F2460" s="19" t="n">
        <v>36731.85</v>
      </c>
      <c r="G2460" s="20" t="n">
        <v>0.611626</v>
      </c>
      <c r="H2460" t="inlineStr">
        <is>
          <t>C</t>
        </is>
      </c>
      <c r="I2460" t="inlineStr">
        <is>
          <t>Alto</t>
        </is>
      </c>
      <c r="J2460" s="17" t="inlineStr">
        <is>
          <t>C-Alto</t>
        </is>
      </c>
      <c r="K2460" t="inlineStr">
        <is>
          <t>PREMIUM — dejar quietos, son rentables aunque vendan poco</t>
        </is>
      </c>
    </row>
    <row r="2461">
      <c r="A2461" t="inlineStr">
        <is>
          <t>420420936</t>
        </is>
      </c>
      <c r="B2461" t="inlineStr">
        <is>
          <t>PROTECTO DRY-BLOCK MATE BASE INTERMEDIA 1 GL (3.785L)</t>
        </is>
      </c>
      <c r="C2461" t="inlineStr">
        <is>
          <t>SIN CATEGORIA</t>
        </is>
      </c>
      <c r="D2461" s="22" t="n">
        <v>4</v>
      </c>
      <c r="E2461" s="19" t="n">
        <v>60029.78</v>
      </c>
      <c r="F2461" s="19" t="n">
        <v>17354.78</v>
      </c>
      <c r="G2461" s="20" t="n">
        <v>0.289103</v>
      </c>
      <c r="H2461" t="inlineStr">
        <is>
          <t>C</t>
        </is>
      </c>
      <c r="I2461" t="inlineStr">
        <is>
          <t>Bajo</t>
        </is>
      </c>
      <c r="J2461" s="17" t="inlineStr">
        <is>
          <t>C-Bajo</t>
        </is>
      </c>
      <c r="K2461" t="inlineStr">
        <is>
          <t>LIQUIDAR — ocupan espacio y capital</t>
        </is>
      </c>
    </row>
    <row r="2462">
      <c r="A2462" t="inlineStr">
        <is>
          <t>967</t>
        </is>
      </c>
      <c r="B2462" t="inlineStr">
        <is>
          <t>UNION DE TOPE 1/2</t>
        </is>
      </c>
      <c r="C2462" t="inlineStr">
        <is>
          <t>TUBERIA PVC, CANOAS Y ACCESORIOS</t>
        </is>
      </c>
      <c r="D2462" s="22" t="n">
        <v>28</v>
      </c>
      <c r="E2462" s="19" t="n">
        <v>59924.01</v>
      </c>
      <c r="F2462" s="19" t="n">
        <v>27708.8</v>
      </c>
      <c r="G2462" s="20" t="n">
        <v>0.462399</v>
      </c>
      <c r="H2462" t="inlineStr">
        <is>
          <t>C</t>
        </is>
      </c>
      <c r="I2462" t="inlineStr">
        <is>
          <t>Alto</t>
        </is>
      </c>
      <c r="J2462" s="17" t="inlineStr">
        <is>
          <t>C-Alto</t>
        </is>
      </c>
      <c r="K2462" t="inlineStr">
        <is>
          <t>PREMIUM — dejar quietos, son rentables aunque vendan poco</t>
        </is>
      </c>
    </row>
    <row r="2463">
      <c r="A2463" t="inlineStr">
        <is>
          <t>9134</t>
        </is>
      </c>
      <c r="B2463" t="inlineStr">
        <is>
          <t>TEE 1/2 AGUA CALIENTE CPVC</t>
        </is>
      </c>
      <c r="C2463" t="inlineStr">
        <is>
          <t>TUBERIA PVC, CANOAS Y ACCESORIOS</t>
        </is>
      </c>
      <c r="D2463" s="22" t="n">
        <v>103</v>
      </c>
      <c r="E2463" s="19" t="n">
        <v>59887.73</v>
      </c>
      <c r="F2463" s="19" t="n">
        <v>47517.73</v>
      </c>
      <c r="G2463" s="20" t="n">
        <v>0.793447</v>
      </c>
      <c r="H2463" t="inlineStr">
        <is>
          <t>C</t>
        </is>
      </c>
      <c r="I2463" t="inlineStr">
        <is>
          <t>Alto</t>
        </is>
      </c>
      <c r="J2463" s="17" t="inlineStr">
        <is>
          <t>C-Alto</t>
        </is>
      </c>
      <c r="K2463" t="inlineStr">
        <is>
          <t>PREMIUM — dejar quietos, son rentables aunque vendan poco</t>
        </is>
      </c>
    </row>
    <row r="2464">
      <c r="A2464" t="inlineStr">
        <is>
          <t>1180</t>
        </is>
      </c>
      <c r="B2464" t="inlineStr">
        <is>
          <t>TUBO CONCRETO 8 x 1M</t>
        </is>
      </c>
      <c r="C2464" t="inlineStr">
        <is>
          <t>BLOQUES, VARILLAS, MALLAS</t>
        </is>
      </c>
      <c r="D2464" s="22" t="n">
        <v>7</v>
      </c>
      <c r="E2464" s="19" t="n">
        <v>59863.71</v>
      </c>
      <c r="F2464" s="19" t="n">
        <v>13814.7</v>
      </c>
      <c r="G2464" s="20" t="n">
        <v>0.230769</v>
      </c>
      <c r="H2464" t="inlineStr">
        <is>
          <t>C</t>
        </is>
      </c>
      <c r="I2464" t="inlineStr">
        <is>
          <t>Bajo</t>
        </is>
      </c>
      <c r="J2464" s="17" t="inlineStr">
        <is>
          <t>C-Bajo</t>
        </is>
      </c>
      <c r="K2464" t="inlineStr">
        <is>
          <t>LIQUIDAR — ocupan espacio y capital</t>
        </is>
      </c>
    </row>
    <row r="2465">
      <c r="A2465" t="inlineStr">
        <is>
          <t>59902153</t>
        </is>
      </c>
      <c r="B2465" t="inlineStr">
        <is>
          <t xml:space="preserve">BOSCH PUNTA PHILLIPS EXTRA DURA 2 X 2 </t>
        </is>
      </c>
      <c r="C2465" t="inlineStr">
        <is>
          <t>HERRAMIENTA ELECTRICA</t>
        </is>
      </c>
      <c r="D2465" s="22" t="n">
        <v>77</v>
      </c>
      <c r="E2465" s="19" t="n">
        <v>59504.35</v>
      </c>
      <c r="F2465" s="19" t="n">
        <v>18012.6</v>
      </c>
      <c r="G2465" s="20" t="n">
        <v>0.302711</v>
      </c>
      <c r="H2465" t="inlineStr">
        <is>
          <t>C</t>
        </is>
      </c>
      <c r="I2465" t="inlineStr">
        <is>
          <t>Medio</t>
        </is>
      </c>
      <c r="J2465" s="17" t="inlineStr">
        <is>
          <t>C-Medio</t>
        </is>
      </c>
      <c r="K2465" t="inlineStr">
        <is>
          <t>CANDIDATO A DESCONTINUAR</t>
        </is>
      </c>
    </row>
    <row r="2466">
      <c r="A2466" t="inlineStr">
        <is>
          <t>351100300991964</t>
        </is>
      </c>
      <c r="B2466" t="inlineStr">
        <is>
          <t>TRUPER MANGUERA JARDIN 20M 4 CAPAS REFORZADA ROJA MAN-20X1/2X</t>
        </is>
      </c>
      <c r="C2466" t="inlineStr">
        <is>
          <t>FERRETERIA GENERAL</t>
        </is>
      </c>
      <c r="D2466" s="22" t="n">
        <v>7</v>
      </c>
      <c r="E2466" s="19" t="n">
        <v>59377.64</v>
      </c>
      <c r="F2466" s="19" t="n">
        <v>16965.04</v>
      </c>
      <c r="G2466" s="20" t="n">
        <v>0.285714</v>
      </c>
      <c r="H2466" t="inlineStr">
        <is>
          <t>C</t>
        </is>
      </c>
      <c r="I2466" t="inlineStr">
        <is>
          <t>Bajo</t>
        </is>
      </c>
      <c r="J2466" s="17" t="inlineStr">
        <is>
          <t>C-Bajo</t>
        </is>
      </c>
      <c r="K2466" t="inlineStr">
        <is>
          <t>LIQUIDAR — ocupan espacio y capital</t>
        </is>
      </c>
    </row>
    <row r="2467">
      <c r="A2467" t="inlineStr">
        <is>
          <t>2142</t>
        </is>
      </c>
      <c r="B2467" t="inlineStr">
        <is>
          <t>PINO 3X3 3.20MTS</t>
        </is>
      </c>
      <c r="C2467" t="inlineStr">
        <is>
          <t>PINO</t>
        </is>
      </c>
      <c r="D2467" s="22" t="n">
        <v>8</v>
      </c>
      <c r="E2467" s="19" t="n">
        <v>59316.3</v>
      </c>
      <c r="F2467" s="19" t="n">
        <v>16833.52</v>
      </c>
      <c r="G2467" s="20" t="n">
        <v>0.283793</v>
      </c>
      <c r="H2467" t="inlineStr">
        <is>
          <t>C</t>
        </is>
      </c>
      <c r="I2467" t="inlineStr">
        <is>
          <t>Bajo</t>
        </is>
      </c>
      <c r="J2467" s="17" t="inlineStr">
        <is>
          <t>C-Bajo</t>
        </is>
      </c>
      <c r="K2467" t="inlineStr">
        <is>
          <t>LIQUIDAR — ocupan espacio y capital</t>
        </is>
      </c>
    </row>
    <row r="2468">
      <c r="A2468" t="inlineStr">
        <is>
          <t>351100300992821</t>
        </is>
      </c>
      <c r="B2468" t="inlineStr">
        <is>
          <t>SIFON FLEXIBLE CROMADO 11/4 X 11/2 AQP-22982</t>
        </is>
      </c>
      <c r="C2468" t="inlineStr">
        <is>
          <t>IMPORTACION GRIFERIA</t>
        </is>
      </c>
      <c r="D2468" s="22" t="n">
        <v>27</v>
      </c>
      <c r="E2468" s="19" t="n">
        <v>59314.16</v>
      </c>
      <c r="F2468" s="19" t="n">
        <v>44816.42</v>
      </c>
      <c r="G2468" s="20" t="n">
        <v>0.7555769999999999</v>
      </c>
      <c r="H2468" t="inlineStr">
        <is>
          <t>C</t>
        </is>
      </c>
      <c r="I2468" t="inlineStr">
        <is>
          <t>Alto</t>
        </is>
      </c>
      <c r="J2468" s="17" t="inlineStr">
        <is>
          <t>C-Alto</t>
        </is>
      </c>
      <c r="K2468" t="inlineStr">
        <is>
          <t>PREMIUM — dejar quietos, son rentables aunque vendan poco</t>
        </is>
      </c>
    </row>
    <row r="2469">
      <c r="A2469" t="inlineStr">
        <is>
          <t>9210</t>
        </is>
      </c>
      <c r="B2469" t="inlineStr">
        <is>
          <t>SIFON PVC 4  914734</t>
        </is>
      </c>
      <c r="C2469" t="inlineStr">
        <is>
          <t>TUBERIA PVC, CANOAS Y ACCESORIOS</t>
        </is>
      </c>
      <c r="D2469" s="22" t="n">
        <v>2</v>
      </c>
      <c r="E2469" s="19" t="n">
        <v>59245.38</v>
      </c>
      <c r="F2469" s="19" t="n">
        <v>18686.42</v>
      </c>
      <c r="G2469" s="20" t="n">
        <v>0.315407</v>
      </c>
      <c r="H2469" t="inlineStr">
        <is>
          <t>C</t>
        </is>
      </c>
      <c r="I2469" t="inlineStr">
        <is>
          <t>Medio</t>
        </is>
      </c>
      <c r="J2469" s="17" t="inlineStr">
        <is>
          <t>C-Medio</t>
        </is>
      </c>
      <c r="K2469" t="inlineStr">
        <is>
          <t>CANDIDATO A DESCONTINUAR</t>
        </is>
      </c>
    </row>
    <row r="2470">
      <c r="A2470" t="inlineStr">
        <is>
          <t>7816</t>
        </is>
      </c>
      <c r="B2470" t="inlineStr">
        <is>
          <t>ESCUADRA MUEBLE 8X10</t>
        </is>
      </c>
      <c r="C2470" t="inlineStr">
        <is>
          <t>FERRETERIA GENERAL</t>
        </is>
      </c>
      <c r="D2470" s="22" t="n">
        <v>70</v>
      </c>
      <c r="E2470" s="19" t="n">
        <v>59019.57</v>
      </c>
      <c r="F2470" s="19" t="n">
        <v>39495.99</v>
      </c>
      <c r="G2470" s="20" t="n">
        <v>0.669202</v>
      </c>
      <c r="H2470" t="inlineStr">
        <is>
          <t>C</t>
        </is>
      </c>
      <c r="I2470" t="inlineStr">
        <is>
          <t>Alto</t>
        </is>
      </c>
      <c r="J2470" s="17" t="inlineStr">
        <is>
          <t>C-Alto</t>
        </is>
      </c>
      <c r="K2470" t="inlineStr">
        <is>
          <t>PREMIUM — dejar quietos, son rentables aunque vendan poco</t>
        </is>
      </c>
    </row>
    <row r="2471">
      <c r="A2471" t="inlineStr">
        <is>
          <t>45674</t>
        </is>
      </c>
      <c r="B2471" t="inlineStr">
        <is>
          <t>LAVATORIO TIPO BOWL LEMANS 46X32X13 CM BCYP-8417A-366C</t>
        </is>
      </c>
      <c r="C2471" t="inlineStr">
        <is>
          <t>IMPORTACION LOZA</t>
        </is>
      </c>
      <c r="D2471" s="22" t="n">
        <v>2</v>
      </c>
      <c r="E2471" s="19" t="n">
        <v>58681.42</v>
      </c>
      <c r="F2471" s="19" t="n">
        <v>32084.46</v>
      </c>
      <c r="G2471" s="20" t="n">
        <v>0.5467569999999999</v>
      </c>
      <c r="H2471" t="inlineStr">
        <is>
          <t>C</t>
        </is>
      </c>
      <c r="I2471" t="inlineStr">
        <is>
          <t>Alto</t>
        </is>
      </c>
      <c r="J2471" s="17" t="inlineStr">
        <is>
          <t>C-Alto</t>
        </is>
      </c>
      <c r="K2471" t="inlineStr">
        <is>
          <t>PREMIUM — dejar quietos, son rentables aunque vendan poco</t>
        </is>
      </c>
    </row>
    <row r="2472">
      <c r="A2472" t="inlineStr">
        <is>
          <t>351100300991467</t>
        </is>
      </c>
      <c r="B2472" t="inlineStr">
        <is>
          <t>ESQUINERO NEGRO MATE DE006 PANEL ACANALADO WALL PANEL 1X1 2.90M</t>
        </is>
      </c>
      <c r="C2472" t="inlineStr">
        <is>
          <t>PANEL ACANALADO INTERIOR</t>
        </is>
      </c>
      <c r="D2472" s="22" t="n">
        <v>19</v>
      </c>
      <c r="E2472" s="19" t="n">
        <v>58663.72</v>
      </c>
      <c r="F2472" s="19" t="n">
        <v>34012.93</v>
      </c>
      <c r="G2472" s="20" t="n">
        <v>0.5797950000000001</v>
      </c>
      <c r="H2472" t="inlineStr">
        <is>
          <t>C</t>
        </is>
      </c>
      <c r="I2472" t="inlineStr">
        <is>
          <t>Alto</t>
        </is>
      </c>
      <c r="J2472" s="17" t="inlineStr">
        <is>
          <t>C-Alto</t>
        </is>
      </c>
      <c r="K2472" t="inlineStr">
        <is>
          <t>PREMIUM — dejar quietos, son rentables aunque vendan poco</t>
        </is>
      </c>
    </row>
    <row r="2473">
      <c r="A2473" t="inlineStr">
        <is>
          <t>351100300992921</t>
        </is>
      </c>
      <c r="B2473" t="inlineStr">
        <is>
          <t>LIQUIDACION FREGADERO IZQUIERDO PARCHE 50CM X 100CM + CACHERA CROMADA LORIENT P-11632 + DESAGUE</t>
        </is>
      </c>
      <c r="C2473" t="inlineStr">
        <is>
          <t>GRIFERIA - ACC. BAÑO Y COCINA</t>
        </is>
      </c>
      <c r="D2473" s="22" t="n">
        <v>2</v>
      </c>
      <c r="E2473" s="19" t="n">
        <v>58584.07</v>
      </c>
      <c r="F2473" s="19" t="n">
        <v>12829.41</v>
      </c>
      <c r="G2473" s="20" t="n">
        <v>0.218991</v>
      </c>
      <c r="H2473" t="inlineStr">
        <is>
          <t>C</t>
        </is>
      </c>
      <c r="I2473" t="inlineStr">
        <is>
          <t>Bajo</t>
        </is>
      </c>
      <c r="J2473" s="17" t="inlineStr">
        <is>
          <t>C-Bajo</t>
        </is>
      </c>
      <c r="K2473" t="inlineStr">
        <is>
          <t>LIQUIDAR — ocupan espacio y capital</t>
        </is>
      </c>
    </row>
    <row r="2474">
      <c r="A2474" t="inlineStr">
        <is>
          <t>53990542</t>
        </is>
      </c>
      <c r="B2474" t="inlineStr">
        <is>
          <t>TOTAL DISCO VELCRO PCS TAC731251</t>
        </is>
      </c>
      <c r="C2474" t="inlineStr">
        <is>
          <t>FERRETERIA GENERAL</t>
        </is>
      </c>
      <c r="D2474" s="22" t="n">
        <v>59</v>
      </c>
      <c r="E2474" s="19" t="n">
        <v>58514.61</v>
      </c>
      <c r="F2474" s="19" t="n">
        <v>26075.79</v>
      </c>
      <c r="G2474" s="20" t="n">
        <v>0.445629</v>
      </c>
      <c r="H2474" t="inlineStr">
        <is>
          <t>C</t>
        </is>
      </c>
      <c r="I2474" t="inlineStr">
        <is>
          <t>Medio</t>
        </is>
      </c>
      <c r="J2474" s="17" t="inlineStr">
        <is>
          <t>C-Medio</t>
        </is>
      </c>
      <c r="K2474" t="inlineStr">
        <is>
          <t>CANDIDATO A DESCONTINUAR</t>
        </is>
      </c>
    </row>
    <row r="2475">
      <c r="A2475" t="inlineStr">
        <is>
          <t>9128</t>
        </is>
      </c>
      <c r="B2475" t="inlineStr">
        <is>
          <t>TAPON PVC 1/2 LISO</t>
        </is>
      </c>
      <c r="C2475" t="inlineStr">
        <is>
          <t>TUBERIA PVC, CANOAS Y ACCESORIOS</t>
        </is>
      </c>
      <c r="D2475" s="22" t="n">
        <v>445</v>
      </c>
      <c r="E2475" s="19" t="n">
        <v>58501.17</v>
      </c>
      <c r="F2475" s="19" t="n">
        <v>41146.17</v>
      </c>
      <c r="G2475" s="20" t="n">
        <v>0.703339</v>
      </c>
      <c r="H2475" t="inlineStr">
        <is>
          <t>C</t>
        </is>
      </c>
      <c r="I2475" t="inlineStr">
        <is>
          <t>Alto</t>
        </is>
      </c>
      <c r="J2475" s="17" t="inlineStr">
        <is>
          <t>C-Alto</t>
        </is>
      </c>
      <c r="K2475" t="inlineStr">
        <is>
          <t>PREMIUM — dejar quietos, son rentables aunque vendan poco</t>
        </is>
      </c>
    </row>
    <row r="2476">
      <c r="A2476" t="inlineStr">
        <is>
          <t>PINT-BT-0027</t>
        </is>
      </c>
      <c r="B2476" t="inlineStr">
        <is>
          <t>DICOLOR TINTE MADERA NOGAL OSCURO LITRO  COD  M 95 03</t>
        </is>
      </c>
      <c r="C2476" t="inlineStr">
        <is>
          <t>SIN CATEGORIA</t>
        </is>
      </c>
      <c r="D2476" s="22" t="n">
        <v>8</v>
      </c>
      <c r="E2476" s="19" t="n">
        <v>58358.36</v>
      </c>
      <c r="F2476" s="19" t="n">
        <v>16252.76</v>
      </c>
      <c r="G2476" s="20" t="n">
        <v>0.278499</v>
      </c>
      <c r="H2476" t="inlineStr">
        <is>
          <t>C</t>
        </is>
      </c>
      <c r="I2476" t="inlineStr">
        <is>
          <t>Bajo</t>
        </is>
      </c>
      <c r="J2476" s="17" t="inlineStr">
        <is>
          <t>C-Bajo</t>
        </is>
      </c>
      <c r="K2476" t="inlineStr">
        <is>
          <t>LIQUIDAR — ocupan espacio y capital</t>
        </is>
      </c>
    </row>
    <row r="2477">
      <c r="A2477" t="inlineStr">
        <is>
          <t>952</t>
        </is>
      </c>
      <c r="B2477" t="inlineStr">
        <is>
          <t xml:space="preserve">GAZA EMT 1 SENCILLA 1 OREJA </t>
        </is>
      </c>
      <c r="C2477" t="inlineStr">
        <is>
          <t>ACCESORIOS ELECTRICOS Y CABLES</t>
        </is>
      </c>
      <c r="D2477" s="22" t="n">
        <v>332</v>
      </c>
      <c r="E2477" s="19" t="n">
        <v>58275.48</v>
      </c>
      <c r="F2477" s="19" t="n">
        <v>43796.35</v>
      </c>
      <c r="G2477" s="20" t="n">
        <v>0.75154</v>
      </c>
      <c r="H2477" t="inlineStr">
        <is>
          <t>C</t>
        </is>
      </c>
      <c r="I2477" t="inlineStr">
        <is>
          <t>Alto</t>
        </is>
      </c>
      <c r="J2477" s="17" t="inlineStr">
        <is>
          <t>C-Alto</t>
        </is>
      </c>
      <c r="K2477" t="inlineStr">
        <is>
          <t>PREMIUM — dejar quietos, son rentables aunque vendan poco</t>
        </is>
      </c>
    </row>
    <row r="2478">
      <c r="A2478" t="inlineStr">
        <is>
          <t>PINT-PA-0106</t>
        </is>
      </c>
      <c r="B2478" t="inlineStr">
        <is>
          <t>STAINLESS DEEP MATE GALON OF377-4</t>
        </is>
      </c>
      <c r="C2478" t="inlineStr">
        <is>
          <t>PINTURA ACRILICA</t>
        </is>
      </c>
      <c r="D2478" s="22" t="n">
        <v>4</v>
      </c>
      <c r="E2478" s="19" t="n">
        <v>58230.09</v>
      </c>
      <c r="F2478" s="19" t="n">
        <v>29342.09</v>
      </c>
      <c r="G2478" s="20" t="n">
        <v>0.503899</v>
      </c>
      <c r="H2478" t="inlineStr">
        <is>
          <t>C</t>
        </is>
      </c>
      <c r="I2478" t="inlineStr">
        <is>
          <t>Alto</t>
        </is>
      </c>
      <c r="J2478" s="17" t="inlineStr">
        <is>
          <t>C-Alto</t>
        </is>
      </c>
      <c r="K2478" t="inlineStr">
        <is>
          <t>PREMIUM — dejar quietos, son rentables aunque vendan poco</t>
        </is>
      </c>
    </row>
    <row r="2479">
      <c r="A2479" t="inlineStr">
        <is>
          <t>312</t>
        </is>
      </c>
      <c r="B2479" t="inlineStr">
        <is>
          <t>FRAGUA AAA LADRILLO</t>
        </is>
      </c>
      <c r="C2479" t="inlineStr">
        <is>
          <t>CERAMICAS, AZULEJOS, PORCELANATOS</t>
        </is>
      </c>
      <c r="D2479" s="22" t="n">
        <v>50</v>
      </c>
      <c r="E2479" s="19" t="n">
        <v>58135.67</v>
      </c>
      <c r="F2479" s="19" t="n">
        <v>18335.67</v>
      </c>
      <c r="G2479" s="20" t="n">
        <v>0.315395</v>
      </c>
      <c r="H2479" t="inlineStr">
        <is>
          <t>C</t>
        </is>
      </c>
      <c r="I2479" t="inlineStr">
        <is>
          <t>Medio</t>
        </is>
      </c>
      <c r="J2479" s="17" t="inlineStr">
        <is>
          <t>C-Medio</t>
        </is>
      </c>
      <c r="K2479" t="inlineStr">
        <is>
          <t>CANDIDATO A DESCONTINUAR</t>
        </is>
      </c>
    </row>
    <row r="2480">
      <c r="A2480" t="inlineStr">
        <is>
          <t>30391</t>
        </is>
      </c>
      <c r="B2480" t="inlineStr">
        <is>
          <t>AGUILA CAJA PASO 4X4 PVC UL CON CONOS 222-B</t>
        </is>
      </c>
      <c r="C2480" t="inlineStr">
        <is>
          <t>ACCESORIOS ELECTRICOS Y CABLES</t>
        </is>
      </c>
      <c r="D2480" s="22" t="n">
        <v>22</v>
      </c>
      <c r="E2480" s="19" t="n">
        <v>58097.48</v>
      </c>
      <c r="F2480" s="19" t="n">
        <v>16293.1</v>
      </c>
      <c r="G2480" s="20" t="n">
        <v>0.280444</v>
      </c>
      <c r="H2480" t="inlineStr">
        <is>
          <t>C</t>
        </is>
      </c>
      <c r="I2480" t="inlineStr">
        <is>
          <t>Bajo</t>
        </is>
      </c>
      <c r="J2480" s="17" t="inlineStr">
        <is>
          <t>C-Bajo</t>
        </is>
      </c>
      <c r="K2480" t="inlineStr">
        <is>
          <t>LIQUIDAR — ocupan espacio y capital</t>
        </is>
      </c>
    </row>
    <row r="2481">
      <c r="A2481" t="inlineStr">
        <is>
          <t>7422</t>
        </is>
      </c>
      <c r="B2481" t="inlineStr">
        <is>
          <t>CINTA MALLA PEQUENA 48MMX45 MTS</t>
        </is>
      </c>
      <c r="C2481" t="inlineStr">
        <is>
          <t>FERRETERIA GENERAL</t>
        </is>
      </c>
      <c r="D2481" s="22" t="n">
        <v>68</v>
      </c>
      <c r="E2481" s="19" t="n">
        <v>58050.02</v>
      </c>
      <c r="F2481" s="19" t="n">
        <v>28687.87</v>
      </c>
      <c r="G2481" s="20" t="n">
        <v>0.494192</v>
      </c>
      <c r="H2481" t="inlineStr">
        <is>
          <t>C</t>
        </is>
      </c>
      <c r="I2481" t="inlineStr">
        <is>
          <t>Alto</t>
        </is>
      </c>
      <c r="J2481" s="17" t="inlineStr">
        <is>
          <t>C-Alto</t>
        </is>
      </c>
      <c r="K2481" t="inlineStr">
        <is>
          <t>PREMIUM — dejar quietos, son rentables aunque vendan poco</t>
        </is>
      </c>
    </row>
    <row r="2482">
      <c r="A2482" t="inlineStr">
        <is>
          <t>PINT-BT-0043</t>
        </is>
      </c>
      <c r="B2482" t="inlineStr">
        <is>
          <t>SELLADOR MADERA CONCENTRADO 1/4 LANCO SS501-5</t>
        </is>
      </c>
      <c r="C2482" t="inlineStr">
        <is>
          <t>BARNIZ Y TINTES</t>
        </is>
      </c>
      <c r="D2482" s="22" t="n">
        <v>12</v>
      </c>
      <c r="E2482" s="19" t="n">
        <v>57682.41</v>
      </c>
      <c r="F2482" s="19" t="n">
        <v>15499.41</v>
      </c>
      <c r="G2482" s="20" t="n">
        <v>0.268703</v>
      </c>
      <c r="H2482" t="inlineStr">
        <is>
          <t>C</t>
        </is>
      </c>
      <c r="I2482" t="inlineStr">
        <is>
          <t>Bajo</t>
        </is>
      </c>
      <c r="J2482" s="17" t="inlineStr">
        <is>
          <t>C-Bajo</t>
        </is>
      </c>
      <c r="K2482" t="inlineStr">
        <is>
          <t>LIQUIDAR — ocupan espacio y capital</t>
        </is>
      </c>
    </row>
    <row r="2483">
      <c r="A2483" t="inlineStr">
        <is>
          <t>30121</t>
        </is>
      </c>
      <c r="B2483" t="inlineStr">
        <is>
          <t>AGUILA ENCHUFE GRANDE 1723</t>
        </is>
      </c>
      <c r="C2483" t="inlineStr">
        <is>
          <t>ACCESORIOS ELECTRICOS Y CABLES</t>
        </is>
      </c>
      <c r="D2483" s="22" t="n">
        <v>63</v>
      </c>
      <c r="E2483" s="19" t="n">
        <v>57549.48</v>
      </c>
      <c r="F2483" s="19" t="n">
        <v>16367.92</v>
      </c>
      <c r="G2483" s="20" t="n">
        <v>0.284415</v>
      </c>
      <c r="H2483" t="inlineStr">
        <is>
          <t>C</t>
        </is>
      </c>
      <c r="I2483" t="inlineStr">
        <is>
          <t>Bajo</t>
        </is>
      </c>
      <c r="J2483" s="17" t="inlineStr">
        <is>
          <t>C-Bajo</t>
        </is>
      </c>
      <c r="K2483" t="inlineStr">
        <is>
          <t>LIQUIDAR — ocupan espacio y capital</t>
        </is>
      </c>
    </row>
    <row r="2484">
      <c r="A2484" t="inlineStr">
        <is>
          <t>PINT-PA-0090</t>
        </is>
      </c>
      <c r="B2484" t="inlineStr">
        <is>
          <t>SUPRA SATIN ACCENT CUBETA VA3684-2</t>
        </is>
      </c>
      <c r="C2484" t="inlineStr">
        <is>
          <t>PINTURA ACRILICA</t>
        </is>
      </c>
      <c r="D2484" s="22" t="n">
        <v>1</v>
      </c>
      <c r="E2484" s="19" t="n">
        <v>57522.12</v>
      </c>
      <c r="F2484" s="19" t="n">
        <v>21188.62</v>
      </c>
      <c r="G2484" s="20" t="n">
        <v>0.368356</v>
      </c>
      <c r="H2484" t="inlineStr">
        <is>
          <t>C</t>
        </is>
      </c>
      <c r="I2484" t="inlineStr">
        <is>
          <t>Medio</t>
        </is>
      </c>
      <c r="J2484" s="17" t="inlineStr">
        <is>
          <t>C-Medio</t>
        </is>
      </c>
      <c r="K2484" t="inlineStr">
        <is>
          <t>CANDIDATO A DESCONTINUAR</t>
        </is>
      </c>
    </row>
    <row r="2485">
      <c r="A2485" t="inlineStr">
        <is>
          <t>351100300991249</t>
        </is>
      </c>
      <c r="B2485" t="inlineStr">
        <is>
          <t>DELCA LAMPARA SOLAR 180W 6500K</t>
        </is>
      </c>
      <c r="C2485" t="inlineStr">
        <is>
          <t>LIQUIDACION</t>
        </is>
      </c>
      <c r="D2485" s="22" t="n">
        <v>1</v>
      </c>
      <c r="E2485" s="19" t="n">
        <v>57456</v>
      </c>
      <c r="F2485" s="19" t="n">
        <v>14256</v>
      </c>
      <c r="G2485" s="20" t="n">
        <v>0.24812</v>
      </c>
      <c r="H2485" t="inlineStr">
        <is>
          <t>C</t>
        </is>
      </c>
      <c r="I2485" t="inlineStr">
        <is>
          <t>Bajo</t>
        </is>
      </c>
      <c r="J2485" s="17" t="inlineStr">
        <is>
          <t>C-Bajo</t>
        </is>
      </c>
      <c r="K2485" t="inlineStr">
        <is>
          <t>LIQUIDAR — ocupan espacio y capital</t>
        </is>
      </c>
    </row>
    <row r="2486">
      <c r="A2486" t="inlineStr">
        <is>
          <t>7979</t>
        </is>
      </c>
      <c r="B2486" t="inlineStr">
        <is>
          <t>SIFON CENTRO C/PERA GRACIELA/FAMA NB101</t>
        </is>
      </c>
      <c r="C2486" t="inlineStr">
        <is>
          <t>FERRETERIA GENERAL</t>
        </is>
      </c>
      <c r="D2486" s="22" t="n">
        <v>22</v>
      </c>
      <c r="E2486" s="19" t="n">
        <v>57454.6</v>
      </c>
      <c r="F2486" s="19" t="n">
        <v>20629.24</v>
      </c>
      <c r="G2486" s="20" t="n">
        <v>0.359053</v>
      </c>
      <c r="H2486" t="inlineStr">
        <is>
          <t>C</t>
        </is>
      </c>
      <c r="I2486" t="inlineStr">
        <is>
          <t>Medio</t>
        </is>
      </c>
      <c r="J2486" s="17" t="inlineStr">
        <is>
          <t>C-Medio</t>
        </is>
      </c>
      <c r="K2486" t="inlineStr">
        <is>
          <t>CANDIDATO A DESCONTINUAR</t>
        </is>
      </c>
    </row>
    <row r="2487">
      <c r="A2487" t="inlineStr">
        <is>
          <t>351100300992275</t>
        </is>
      </c>
      <c r="B2487" t="inlineStr">
        <is>
          <t>ESQUINERO DE REMATE WPC  EXTERIOR MARRON CLARO 2X2 2.90M DE085-B</t>
        </is>
      </c>
      <c r="C2487" t="inlineStr">
        <is>
          <t>PANEL ACANALADO EXTERIOR WPC</t>
        </is>
      </c>
      <c r="D2487" s="22" t="n">
        <v>12</v>
      </c>
      <c r="E2487" s="19" t="n">
        <v>57436.28</v>
      </c>
      <c r="F2487" s="19" t="n">
        <v>18198.86</v>
      </c>
      <c r="G2487" s="20" t="n">
        <v>0.316853</v>
      </c>
      <c r="H2487" t="inlineStr">
        <is>
          <t>C</t>
        </is>
      </c>
      <c r="I2487" t="inlineStr">
        <is>
          <t>Medio</t>
        </is>
      </c>
      <c r="J2487" s="17" t="inlineStr">
        <is>
          <t>C-Medio</t>
        </is>
      </c>
      <c r="K2487" t="inlineStr">
        <is>
          <t>CANDIDATO A DESCONTINUAR</t>
        </is>
      </c>
    </row>
    <row r="2488">
      <c r="A2488" t="inlineStr">
        <is>
          <t>351100300990194</t>
        </is>
      </c>
      <c r="B2488" t="inlineStr">
        <is>
          <t>CORNISA ROSADA 5.90M</t>
        </is>
      </c>
      <c r="C2488" t="inlineStr">
        <is>
          <t>TABLILLA PVC Y CORNISAS</t>
        </is>
      </c>
      <c r="D2488" s="22" t="n">
        <v>22</v>
      </c>
      <c r="E2488" s="19" t="n">
        <v>57345.13</v>
      </c>
      <c r="F2488" s="19" t="n">
        <v>4036.74</v>
      </c>
      <c r="G2488" s="20" t="n">
        <v>0.070394</v>
      </c>
      <c r="H2488" t="inlineStr">
        <is>
          <t>C</t>
        </is>
      </c>
      <c r="I2488" t="inlineStr">
        <is>
          <t>Bajo</t>
        </is>
      </c>
      <c r="J2488" s="17" t="inlineStr">
        <is>
          <t>C-Bajo</t>
        </is>
      </c>
      <c r="K2488" t="inlineStr">
        <is>
          <t>LIQUIDAR — ocupan espacio y capital</t>
        </is>
      </c>
    </row>
    <row r="2489">
      <c r="A2489" t="inlineStr">
        <is>
          <t>72613</t>
        </is>
      </c>
      <c r="B2489" t="inlineStr">
        <is>
          <t xml:space="preserve">MECATE 10MM NAUTICO </t>
        </is>
      </c>
      <c r="C2489" t="inlineStr">
        <is>
          <t>FERRETERIA GENERAL</t>
        </is>
      </c>
      <c r="D2489" s="22" t="n">
        <v>74</v>
      </c>
      <c r="E2489" s="19" t="n">
        <v>57304.03</v>
      </c>
      <c r="F2489" s="19" t="n">
        <v>17655.42</v>
      </c>
      <c r="G2489" s="20" t="n">
        <v>0.308101</v>
      </c>
      <c r="H2489" t="inlineStr">
        <is>
          <t>C</t>
        </is>
      </c>
      <c r="I2489" t="inlineStr">
        <is>
          <t>Medio</t>
        </is>
      </c>
      <c r="J2489" s="17" t="inlineStr">
        <is>
          <t>C-Medio</t>
        </is>
      </c>
      <c r="K2489" t="inlineStr">
        <is>
          <t>CANDIDATO A DESCONTINUAR</t>
        </is>
      </c>
    </row>
    <row r="2490">
      <c r="A2490" t="inlineStr">
        <is>
          <t>30315</t>
        </is>
      </c>
      <c r="B2490" t="inlineStr">
        <is>
          <t>AGUILA PLACA DOBLE INTERPERIE  1962</t>
        </is>
      </c>
      <c r="C2490" t="inlineStr">
        <is>
          <t>ACCESORIOS ELECTRICOS Y CABLES</t>
        </is>
      </c>
      <c r="D2490" s="22" t="n">
        <v>24</v>
      </c>
      <c r="E2490" s="19" t="n">
        <v>57242.71</v>
      </c>
      <c r="F2490" s="19" t="n">
        <v>17223.06</v>
      </c>
      <c r="G2490" s="20" t="n">
        <v>0.300878</v>
      </c>
      <c r="H2490" t="inlineStr">
        <is>
          <t>C</t>
        </is>
      </c>
      <c r="I2490" t="inlineStr">
        <is>
          <t>Medio</t>
        </is>
      </c>
      <c r="J2490" s="17" t="inlineStr">
        <is>
          <t>C-Medio</t>
        </is>
      </c>
      <c r="K2490" t="inlineStr">
        <is>
          <t>CANDIDATO A DESCONTINUAR</t>
        </is>
      </c>
    </row>
    <row r="2491">
      <c r="A2491" t="inlineStr">
        <is>
          <t>10160014</t>
        </is>
      </c>
      <c r="B2491" t="inlineStr">
        <is>
          <t>TUBO IND. CUADRADO 11/4 X 11/4 1.20MM NEGRO</t>
        </is>
      </c>
      <c r="C2491" t="inlineStr">
        <is>
          <t>TUBERIA INDUSTRIAL</t>
        </is>
      </c>
      <c r="D2491" s="22" t="n">
        <v>13</v>
      </c>
      <c r="E2491" s="19" t="n">
        <v>57205.34</v>
      </c>
      <c r="F2491" s="19" t="n">
        <v>10300.04</v>
      </c>
      <c r="G2491" s="20" t="n">
        <v>0.180054</v>
      </c>
      <c r="H2491" t="inlineStr">
        <is>
          <t>C</t>
        </is>
      </c>
      <c r="I2491" t="inlineStr">
        <is>
          <t>Bajo</t>
        </is>
      </c>
      <c r="J2491" s="17" t="inlineStr">
        <is>
          <t>C-Bajo</t>
        </is>
      </c>
      <c r="K2491" t="inlineStr">
        <is>
          <t>LIQUIDAR — ocupan espacio y capital</t>
        </is>
      </c>
    </row>
    <row r="2492">
      <c r="A2492" t="inlineStr">
        <is>
          <t>30175</t>
        </is>
      </c>
      <c r="B2492" t="inlineStr">
        <is>
          <t>VARILLA COPPERWELL 1.50 M</t>
        </is>
      </c>
      <c r="C2492" t="inlineStr">
        <is>
          <t>ACCESORIOS ELECTRICOS Y CABLES</t>
        </is>
      </c>
      <c r="D2492" s="22" t="n">
        <v>13</v>
      </c>
      <c r="E2492" s="19" t="n">
        <v>57201</v>
      </c>
      <c r="F2492" s="19" t="n">
        <v>20405.12</v>
      </c>
      <c r="G2492" s="20" t="n">
        <v>0.356727</v>
      </c>
      <c r="H2492" t="inlineStr">
        <is>
          <t>C</t>
        </is>
      </c>
      <c r="I2492" t="inlineStr">
        <is>
          <t>Medio</t>
        </is>
      </c>
      <c r="J2492" s="17" t="inlineStr">
        <is>
          <t>C-Medio</t>
        </is>
      </c>
      <c r="K2492" t="inlineStr">
        <is>
          <t>CANDIDATO A DESCONTINUAR</t>
        </is>
      </c>
    </row>
    <row r="2493">
      <c r="A2493" t="inlineStr">
        <is>
          <t>351100300992119</t>
        </is>
      </c>
      <c r="B2493" t="inlineStr">
        <is>
          <t>PERFIL OUT DORADA 2.95M PARA LAMINA BAMBU</t>
        </is>
      </c>
      <c r="C2493" t="inlineStr">
        <is>
          <t>IMPORTACION LAMINA PVC, BAMBU, ACC</t>
        </is>
      </c>
      <c r="D2493" s="22" t="n">
        <v>17</v>
      </c>
      <c r="E2493" s="19" t="n">
        <v>56899.11</v>
      </c>
      <c r="F2493" s="19" t="n">
        <v>30195.69</v>
      </c>
      <c r="G2493" s="20" t="n">
        <v>0.530688</v>
      </c>
      <c r="H2493" t="inlineStr">
        <is>
          <t>C</t>
        </is>
      </c>
      <c r="I2493" t="inlineStr">
        <is>
          <t>Alto</t>
        </is>
      </c>
      <c r="J2493" s="17" t="inlineStr">
        <is>
          <t>C-Alto</t>
        </is>
      </c>
      <c r="K2493" t="inlineStr">
        <is>
          <t>PREMIUM — dejar quietos, son rentables aunque vendan poco</t>
        </is>
      </c>
    </row>
    <row r="2494">
      <c r="A2494" t="inlineStr">
        <is>
          <t>73786</t>
        </is>
      </c>
      <c r="B2494" t="inlineStr">
        <is>
          <t>TOTAL JUEGO DESATORNILLADOR 6 PCS THT250606</t>
        </is>
      </c>
      <c r="C2494" t="inlineStr">
        <is>
          <t>FERRETERIA GENERAL</t>
        </is>
      </c>
      <c r="D2494" s="22" t="n">
        <v>19</v>
      </c>
      <c r="E2494" s="19" t="n">
        <v>56875.08</v>
      </c>
      <c r="F2494" s="19" t="n">
        <v>16948.82</v>
      </c>
      <c r="G2494" s="20" t="n">
        <v>0.298001</v>
      </c>
      <c r="H2494" t="inlineStr">
        <is>
          <t>C</t>
        </is>
      </c>
      <c r="I2494" t="inlineStr">
        <is>
          <t>Bajo</t>
        </is>
      </c>
      <c r="J2494" s="17" t="inlineStr">
        <is>
          <t>C-Bajo</t>
        </is>
      </c>
      <c r="K2494" t="inlineStr">
        <is>
          <t>LIQUIDAR — ocupan espacio y capital</t>
        </is>
      </c>
    </row>
    <row r="2495">
      <c r="A2495" t="inlineStr">
        <is>
          <t>351100300992241</t>
        </is>
      </c>
      <c r="B2495" t="inlineStr">
        <is>
          <t>TUBO AGUA CALIENTE 3/4 CPVC</t>
        </is>
      </c>
      <c r="C2495" t="inlineStr">
        <is>
          <t>TUBERIA PVC, CANOAS Y ACCESORIOS</t>
        </is>
      </c>
      <c r="D2495" s="22" t="n">
        <v>3</v>
      </c>
      <c r="E2495" s="19" t="n">
        <v>56808</v>
      </c>
      <c r="F2495" s="19" t="n">
        <v>31161</v>
      </c>
      <c r="G2495" s="20" t="n">
        <v>0.548532</v>
      </c>
      <c r="H2495" t="inlineStr">
        <is>
          <t>C</t>
        </is>
      </c>
      <c r="I2495" t="inlineStr">
        <is>
          <t>Alto</t>
        </is>
      </c>
      <c r="J2495" s="17" t="inlineStr">
        <is>
          <t>C-Alto</t>
        </is>
      </c>
      <c r="K2495" t="inlineStr">
        <is>
          <t>PREMIUM — dejar quietos, son rentables aunque vendan poco</t>
        </is>
      </c>
    </row>
    <row r="2496">
      <c r="A2496" t="inlineStr">
        <is>
          <t>7111</t>
        </is>
      </c>
      <c r="B2496" t="inlineStr">
        <is>
          <t>POXILINA 70G</t>
        </is>
      </c>
      <c r="C2496" t="inlineStr">
        <is>
          <t>FERRETERIA GENERAL</t>
        </is>
      </c>
      <c r="D2496" s="22" t="n">
        <v>22</v>
      </c>
      <c r="E2496" s="19" t="n">
        <v>56708.85</v>
      </c>
      <c r="F2496" s="19" t="n">
        <v>16968.94</v>
      </c>
      <c r="G2496" s="20" t="n">
        <v>0.299229</v>
      </c>
      <c r="H2496" t="inlineStr">
        <is>
          <t>C</t>
        </is>
      </c>
      <c r="I2496" t="inlineStr">
        <is>
          <t>Bajo</t>
        </is>
      </c>
      <c r="J2496" s="17" t="inlineStr">
        <is>
          <t>C-Bajo</t>
        </is>
      </c>
      <c r="K2496" t="inlineStr">
        <is>
          <t>LIQUIDAR — ocupan espacio y capital</t>
        </is>
      </c>
    </row>
    <row r="2497">
      <c r="A2497" t="inlineStr">
        <is>
          <t>71497</t>
        </is>
      </c>
      <c r="B2497" t="inlineStr">
        <is>
          <t>BROCA CONCRETO 3/16 IRWIN</t>
        </is>
      </c>
      <c r="C2497" t="inlineStr">
        <is>
          <t>FERRETERIA GENERAL</t>
        </is>
      </c>
      <c r="D2497" s="22" t="n">
        <v>85</v>
      </c>
      <c r="E2497" s="19" t="n">
        <v>56691.44</v>
      </c>
      <c r="F2497" s="19" t="n">
        <v>24648.74</v>
      </c>
      <c r="G2497" s="20" t="n">
        <v>0.434788</v>
      </c>
      <c r="H2497" t="inlineStr">
        <is>
          <t>C</t>
        </is>
      </c>
      <c r="I2497" t="inlineStr">
        <is>
          <t>Medio</t>
        </is>
      </c>
      <c r="J2497" s="17" t="inlineStr">
        <is>
          <t>C-Medio</t>
        </is>
      </c>
      <c r="K2497" t="inlineStr">
        <is>
          <t>CANDIDATO A DESCONTINUAR</t>
        </is>
      </c>
    </row>
    <row r="2498">
      <c r="A2498" t="inlineStr">
        <is>
          <t>351100300992437</t>
        </is>
      </c>
      <c r="B2498" t="inlineStr">
        <is>
          <t>CACHERA FREGADERO MANIJA COPA AQP-23259</t>
        </is>
      </c>
      <c r="C2498" t="inlineStr">
        <is>
          <t>IMPORTACION GRIFERIA</t>
        </is>
      </c>
      <c r="D2498" s="22" t="n">
        <v>4</v>
      </c>
      <c r="E2498" s="19" t="n">
        <v>56633.63</v>
      </c>
      <c r="F2498" s="19" t="n">
        <v>34397.45</v>
      </c>
      <c r="G2498" s="20" t="n">
        <v>0.607368</v>
      </c>
      <c r="H2498" t="inlineStr">
        <is>
          <t>C</t>
        </is>
      </c>
      <c r="I2498" t="inlineStr">
        <is>
          <t>Alto</t>
        </is>
      </c>
      <c r="J2498" s="17" t="inlineStr">
        <is>
          <t>C-Alto</t>
        </is>
      </c>
      <c r="K2498" t="inlineStr">
        <is>
          <t>PREMIUM — dejar quietos, son rentables aunque vendan poco</t>
        </is>
      </c>
    </row>
    <row r="2499">
      <c r="A2499" t="inlineStr">
        <is>
          <t>23424</t>
        </is>
      </c>
      <c r="B2499" t="inlineStr">
        <is>
          <t>FITTIN PRESION NEGRO PONCHADORA</t>
        </is>
      </c>
      <c r="C2499" t="inlineStr">
        <is>
          <t>FERRETERIA GENERAL</t>
        </is>
      </c>
      <c r="D2499" s="22" t="n">
        <v>92</v>
      </c>
      <c r="E2499" s="19" t="n">
        <v>56620.83</v>
      </c>
      <c r="F2499" s="19" t="n">
        <v>18431.22</v>
      </c>
      <c r="G2499" s="20" t="n">
        <v>0.32552</v>
      </c>
      <c r="H2499" t="inlineStr">
        <is>
          <t>C</t>
        </is>
      </c>
      <c r="I2499" t="inlineStr">
        <is>
          <t>Medio</t>
        </is>
      </c>
      <c r="J2499" s="17" t="inlineStr">
        <is>
          <t>C-Medio</t>
        </is>
      </c>
      <c r="K2499" t="inlineStr">
        <is>
          <t>CANDIDATO A DESCONTINUAR</t>
        </is>
      </c>
    </row>
    <row r="2500">
      <c r="A2500" t="inlineStr">
        <is>
          <t>990458</t>
        </is>
      </c>
      <c r="B2500" t="inlineStr">
        <is>
          <t>CUMBRERA VERDE 6X6</t>
        </is>
      </c>
      <c r="C2500" t="inlineStr">
        <is>
          <t>LAMINAS DE ZINC Y ACCESORIOS</t>
        </is>
      </c>
      <c r="D2500" s="22" t="n">
        <v>20</v>
      </c>
      <c r="E2500" s="19" t="n">
        <v>56550</v>
      </c>
      <c r="F2500" s="19" t="n">
        <v>17550</v>
      </c>
      <c r="G2500" s="20" t="n">
        <v>0.310345</v>
      </c>
      <c r="H2500" t="inlineStr">
        <is>
          <t>C</t>
        </is>
      </c>
      <c r="I2500" t="inlineStr">
        <is>
          <t>Medio</t>
        </is>
      </c>
      <c r="J2500" s="17" t="inlineStr">
        <is>
          <t>C-Medio</t>
        </is>
      </c>
      <c r="K2500" t="inlineStr">
        <is>
          <t>CANDIDATO A DESCONTINUAR</t>
        </is>
      </c>
    </row>
    <row r="2501">
      <c r="A2501" t="inlineStr">
        <is>
          <t>72410</t>
        </is>
      </c>
      <c r="B2501" t="inlineStr">
        <is>
          <t>ASIENTO INOD ELONGADO BLANCO INCESA 1200733</t>
        </is>
      </c>
      <c r="C2501" t="inlineStr">
        <is>
          <t>LOZA SANITARIA</t>
        </is>
      </c>
      <c r="D2501" s="22" t="n">
        <v>5</v>
      </c>
      <c r="E2501" s="19" t="n">
        <v>56538.88</v>
      </c>
      <c r="F2501" s="19" t="n">
        <v>14235.72</v>
      </c>
      <c r="G2501" s="20" t="n">
        <v>0.251786</v>
      </c>
      <c r="H2501" t="inlineStr">
        <is>
          <t>C</t>
        </is>
      </c>
      <c r="I2501" t="inlineStr">
        <is>
          <t>Bajo</t>
        </is>
      </c>
      <c r="J2501" s="17" t="inlineStr">
        <is>
          <t>C-Bajo</t>
        </is>
      </c>
      <c r="K2501" t="inlineStr">
        <is>
          <t>LIQUIDAR — ocupan espacio y capital</t>
        </is>
      </c>
    </row>
    <row r="2502">
      <c r="A2502" t="inlineStr">
        <is>
          <t>73498</t>
        </is>
      </c>
      <c r="B2502" t="inlineStr">
        <is>
          <t>CEPILLO ACERO ALEMAN 3 LINEAS LINEAS</t>
        </is>
      </c>
      <c r="C2502" t="inlineStr">
        <is>
          <t>FERRETERIA GENERAL</t>
        </is>
      </c>
      <c r="D2502" s="22" t="n">
        <v>57</v>
      </c>
      <c r="E2502" s="19" t="n">
        <v>56415.57</v>
      </c>
      <c r="F2502" s="19" t="n">
        <v>23242.47</v>
      </c>
      <c r="G2502" s="20" t="n">
        <v>0.411987</v>
      </c>
      <c r="H2502" t="inlineStr">
        <is>
          <t>C</t>
        </is>
      </c>
      <c r="I2502" t="inlineStr">
        <is>
          <t>Medio</t>
        </is>
      </c>
      <c r="J2502" s="17" t="inlineStr">
        <is>
          <t>C-Medio</t>
        </is>
      </c>
      <c r="K2502" t="inlineStr">
        <is>
          <t>CANDIDATO A DESCONTINUAR</t>
        </is>
      </c>
    </row>
    <row r="2503">
      <c r="A2503" t="inlineStr">
        <is>
          <t>9727</t>
        </is>
      </c>
      <c r="B2503" t="inlineStr">
        <is>
          <t>TORNILLO GYP 2 1/2 PB</t>
        </is>
      </c>
      <c r="C2503" t="inlineStr">
        <is>
          <t>TORNILLERIA</t>
        </is>
      </c>
      <c r="D2503" s="22" t="n">
        <v>32</v>
      </c>
      <c r="E2503" s="19" t="n">
        <v>56339.1</v>
      </c>
      <c r="F2503" s="19" t="n">
        <v>30236.16</v>
      </c>
      <c r="G2503" s="20" t="n">
        <v>0.536682</v>
      </c>
      <c r="H2503" t="inlineStr">
        <is>
          <t>C</t>
        </is>
      </c>
      <c r="I2503" t="inlineStr">
        <is>
          <t>Alto</t>
        </is>
      </c>
      <c r="J2503" s="17" t="inlineStr">
        <is>
          <t>C-Alto</t>
        </is>
      </c>
      <c r="K2503" t="inlineStr">
        <is>
          <t>PREMIUM — dejar quietos, son rentables aunque vendan poco</t>
        </is>
      </c>
    </row>
    <row r="2504">
      <c r="A2504" t="inlineStr">
        <is>
          <t>7728</t>
        </is>
      </c>
      <c r="B2504" t="inlineStr">
        <is>
          <t xml:space="preserve">MASKING 1 </t>
        </is>
      </c>
      <c r="C2504" t="inlineStr">
        <is>
          <t>FERRETERIA GENERAL</t>
        </is>
      </c>
      <c r="D2504" s="22" t="n">
        <v>120</v>
      </c>
      <c r="E2504" s="19" t="n">
        <v>56332.95</v>
      </c>
      <c r="F2504" s="19" t="n">
        <v>23551.35</v>
      </c>
      <c r="G2504" s="20" t="n">
        <v>0.418074</v>
      </c>
      <c r="H2504" t="inlineStr">
        <is>
          <t>C</t>
        </is>
      </c>
      <c r="I2504" t="inlineStr">
        <is>
          <t>Medio</t>
        </is>
      </c>
      <c r="J2504" s="17" t="inlineStr">
        <is>
          <t>C-Medio</t>
        </is>
      </c>
      <c r="K2504" t="inlineStr">
        <is>
          <t>CANDIDATO A DESCONTINUAR</t>
        </is>
      </c>
    </row>
    <row r="2505">
      <c r="A2505" t="inlineStr">
        <is>
          <t>351100300991862</t>
        </is>
      </c>
      <c r="B2505" t="inlineStr">
        <is>
          <t>JAPPY LLAVE FREGADERO NEGRA JA-GRI-001</t>
        </is>
      </c>
      <c r="C2505" t="inlineStr">
        <is>
          <t>GRIFERIA - ACC. BAÑO Y COCINA</t>
        </is>
      </c>
      <c r="D2505" s="22" t="n">
        <v>8</v>
      </c>
      <c r="E2505" s="19" t="n">
        <v>56254.84</v>
      </c>
      <c r="F2505" s="19" t="n">
        <v>20874.44</v>
      </c>
      <c r="G2505" s="20" t="n">
        <v>0.371069</v>
      </c>
      <c r="H2505" t="inlineStr">
        <is>
          <t>C</t>
        </is>
      </c>
      <c r="I2505" t="inlineStr">
        <is>
          <t>Medio</t>
        </is>
      </c>
      <c r="J2505" s="17" t="inlineStr">
        <is>
          <t>C-Medio</t>
        </is>
      </c>
      <c r="K2505" t="inlineStr">
        <is>
          <t>CANDIDATO A DESCONTINUAR</t>
        </is>
      </c>
    </row>
    <row r="2506">
      <c r="A2506" t="inlineStr">
        <is>
          <t>351100300991800</t>
        </is>
      </c>
      <c r="B2506" t="inlineStr">
        <is>
          <t>PANEL ACANALADO K7033-1 GRIS OSCURO 16CM X 2.90M WALL PANEL</t>
        </is>
      </c>
      <c r="C2506" t="inlineStr">
        <is>
          <t>PANEL ACANALADO INTERIOR</t>
        </is>
      </c>
      <c r="D2506" s="22" t="n">
        <v>12</v>
      </c>
      <c r="E2506" s="19" t="n">
        <v>56216.81</v>
      </c>
      <c r="F2506" s="19" t="n">
        <v>21566.81</v>
      </c>
      <c r="G2506" s="20" t="n">
        <v>0.383636</v>
      </c>
      <c r="H2506" t="inlineStr">
        <is>
          <t>C</t>
        </is>
      </c>
      <c r="I2506" t="inlineStr">
        <is>
          <t>Medio</t>
        </is>
      </c>
      <c r="J2506" s="17" t="inlineStr">
        <is>
          <t>C-Medio</t>
        </is>
      </c>
      <c r="K2506" t="inlineStr">
        <is>
          <t>CANDIDATO A DESCONTINUAR</t>
        </is>
      </c>
    </row>
    <row r="2507">
      <c r="A2507" t="inlineStr">
        <is>
          <t>351100300992604</t>
        </is>
      </c>
      <c r="B2507" t="inlineStr">
        <is>
          <t>LANCO SUPER COAT SATIN TINT CUBETA SC3732-2</t>
        </is>
      </c>
      <c r="C2507" t="inlineStr">
        <is>
          <t>PINTURA ACRILICA</t>
        </is>
      </c>
      <c r="D2507" s="22" t="n">
        <v>1</v>
      </c>
      <c r="E2507" s="19" t="n">
        <v>56194.69</v>
      </c>
      <c r="F2507" s="19" t="n">
        <v>24799.69</v>
      </c>
      <c r="G2507" s="20" t="n">
        <v>0.441317</v>
      </c>
      <c r="H2507" t="inlineStr">
        <is>
          <t>C</t>
        </is>
      </c>
      <c r="I2507" t="inlineStr">
        <is>
          <t>Medio</t>
        </is>
      </c>
      <c r="J2507" s="17" t="inlineStr">
        <is>
          <t>C-Medio</t>
        </is>
      </c>
      <c r="K2507" t="inlineStr">
        <is>
          <t>CANDIDATO A DESCONTINUAR</t>
        </is>
      </c>
    </row>
    <row r="2508">
      <c r="A2508" t="inlineStr">
        <is>
          <t>PINT-PA-0030</t>
        </is>
      </c>
      <c r="B2508" t="inlineStr">
        <is>
          <t>LANCO SUPER COAT ACCENT MATE CUBETA SC691-2</t>
        </is>
      </c>
      <c r="C2508" t="inlineStr">
        <is>
          <t>PINTURA ACRILICA</t>
        </is>
      </c>
      <c r="D2508" s="22" t="n">
        <v>1</v>
      </c>
      <c r="E2508" s="19" t="n">
        <v>56194.69</v>
      </c>
      <c r="F2508" s="19" t="n">
        <v>33825.69</v>
      </c>
      <c r="G2508" s="20" t="n">
        <v>0.6019369999999999</v>
      </c>
      <c r="H2508" t="inlineStr">
        <is>
          <t>C</t>
        </is>
      </c>
      <c r="I2508" t="inlineStr">
        <is>
          <t>Alto</t>
        </is>
      </c>
      <c r="J2508" s="17" t="inlineStr">
        <is>
          <t>C-Alto</t>
        </is>
      </c>
      <c r="K2508" t="inlineStr">
        <is>
          <t>PREMIUM — dejar quietos, son rentables aunque vendan poco</t>
        </is>
      </c>
    </row>
    <row r="2509">
      <c r="A2509" t="inlineStr">
        <is>
          <t>351100300990583</t>
        </is>
      </c>
      <c r="B2509" t="inlineStr">
        <is>
          <t>TOTAL JUEGO CUCHILLAS MULTIFUNCION USO MULTIPLE TMLI2001 TAKTMT1502</t>
        </is>
      </c>
      <c r="C2509" t="inlineStr">
        <is>
          <t>HERRAMIENTA ELECTRICA</t>
        </is>
      </c>
      <c r="D2509" s="22" t="n">
        <v>10</v>
      </c>
      <c r="E2509" s="19" t="n">
        <v>56134.45</v>
      </c>
      <c r="F2509" s="19" t="n">
        <v>17619.55</v>
      </c>
      <c r="G2509" s="20" t="n">
        <v>0.313881</v>
      </c>
      <c r="H2509" t="inlineStr">
        <is>
          <t>C</t>
        </is>
      </c>
      <c r="I2509" t="inlineStr">
        <is>
          <t>Medio</t>
        </is>
      </c>
      <c r="J2509" s="17" t="inlineStr">
        <is>
          <t>C-Medio</t>
        </is>
      </c>
      <c r="K2509" t="inlineStr">
        <is>
          <t>CANDIDATO A DESCONTINUAR</t>
        </is>
      </c>
    </row>
    <row r="2510">
      <c r="A2510" t="inlineStr">
        <is>
          <t>351100300992764</t>
        </is>
      </c>
      <c r="B2510" t="inlineStr">
        <is>
          <t>LANCO DURA LIFE 1/4  DF2824-5</t>
        </is>
      </c>
      <c r="C2510" t="inlineStr">
        <is>
          <t>SELLADORES</t>
        </is>
      </c>
      <c r="D2510" s="22" t="n">
        <v>6</v>
      </c>
      <c r="E2510" s="19" t="n">
        <v>56076.3</v>
      </c>
      <c r="F2510" s="19" t="n">
        <v>16021.8</v>
      </c>
      <c r="G2510" s="20" t="n">
        <v>0.285714</v>
      </c>
      <c r="H2510" t="inlineStr">
        <is>
          <t>C</t>
        </is>
      </c>
      <c r="I2510" t="inlineStr">
        <is>
          <t>Bajo</t>
        </is>
      </c>
      <c r="J2510" s="17" t="inlineStr">
        <is>
          <t>C-Bajo</t>
        </is>
      </c>
      <c r="K2510" t="inlineStr">
        <is>
          <t>LIQUIDAR — ocupan espacio y capital</t>
        </is>
      </c>
    </row>
    <row r="2511">
      <c r="A2511" t="inlineStr">
        <is>
          <t>351100300990725</t>
        </is>
      </c>
      <c r="B2511" t="inlineStr">
        <is>
          <t>TRUPER MACANA 4 CABO MADERA CSR-4</t>
        </is>
      </c>
      <c r="C2511" t="inlineStr">
        <is>
          <t>FERRETERIA GENERAL</t>
        </is>
      </c>
      <c r="D2511" s="22" t="n">
        <v>8</v>
      </c>
      <c r="E2511" s="19" t="n">
        <v>56051.87</v>
      </c>
      <c r="F2511" s="19" t="n">
        <v>16014.82</v>
      </c>
      <c r="G2511" s="20" t="n">
        <v>0.285714</v>
      </c>
      <c r="H2511" t="inlineStr">
        <is>
          <t>C</t>
        </is>
      </c>
      <c r="I2511" t="inlineStr">
        <is>
          <t>Bajo</t>
        </is>
      </c>
      <c r="J2511" s="17" t="inlineStr">
        <is>
          <t>C-Bajo</t>
        </is>
      </c>
      <c r="K2511" t="inlineStr">
        <is>
          <t>LIQUIDAR — ocupan espacio y capital</t>
        </is>
      </c>
    </row>
    <row r="2512">
      <c r="A2512" t="inlineStr">
        <is>
          <t>72962</t>
        </is>
      </c>
      <c r="B2512" t="inlineStr">
        <is>
          <t>CLAVO ACERO 21/2 BAR CAJA 250 UNIDADES</t>
        </is>
      </c>
      <c r="C2512" t="inlineStr">
        <is>
          <t>FERRETERIA GENERAL</t>
        </is>
      </c>
      <c r="D2512" s="22" t="n">
        <v>9</v>
      </c>
      <c r="E2512" s="19" t="n">
        <v>56007.4</v>
      </c>
      <c r="F2512" s="19" t="n">
        <v>17221.9</v>
      </c>
      <c r="G2512" s="20" t="n">
        <v>0.307493</v>
      </c>
      <c r="H2512" t="inlineStr">
        <is>
          <t>C</t>
        </is>
      </c>
      <c r="I2512" t="inlineStr">
        <is>
          <t>Medio</t>
        </is>
      </c>
      <c r="J2512" s="17" t="inlineStr">
        <is>
          <t>C-Medio</t>
        </is>
      </c>
      <c r="K2512" t="inlineStr">
        <is>
          <t>CANDIDATO A DESCONTINUAR</t>
        </is>
      </c>
    </row>
    <row r="2513">
      <c r="A2513" t="inlineStr">
        <is>
          <t>73990</t>
        </is>
      </c>
      <c r="B2513" t="inlineStr">
        <is>
          <t>TOTAL NIVEL ALUMINIO  150CM/60 TMT215028 // TMT215086</t>
        </is>
      </c>
      <c r="C2513" t="inlineStr">
        <is>
          <t>FERRETERIA GENERAL</t>
        </is>
      </c>
      <c r="D2513" s="22" t="n">
        <v>5</v>
      </c>
      <c r="E2513" s="19" t="n">
        <v>55989.14</v>
      </c>
      <c r="F2513" s="19" t="n">
        <v>19329.4</v>
      </c>
      <c r="G2513" s="20" t="n">
        <v>0.345235</v>
      </c>
      <c r="H2513" t="inlineStr">
        <is>
          <t>C</t>
        </is>
      </c>
      <c r="I2513" t="inlineStr">
        <is>
          <t>Medio</t>
        </is>
      </c>
      <c r="J2513" s="17" t="inlineStr">
        <is>
          <t>C-Medio</t>
        </is>
      </c>
      <c r="K2513" t="inlineStr">
        <is>
          <t>CANDIDATO A DESCONTINUAR</t>
        </is>
      </c>
    </row>
    <row r="2514">
      <c r="A2514" t="inlineStr">
        <is>
          <t>351100300991747</t>
        </is>
      </c>
      <c r="B2514" t="inlineStr">
        <is>
          <t>GRACIELA LAVATORIO BOWL DIAMANTE BLANCO 5613 60000108</t>
        </is>
      </c>
      <c r="C2514" t="inlineStr">
        <is>
          <t>LOZA SANITARIA</t>
        </is>
      </c>
      <c r="D2514" s="22" t="n">
        <v>2</v>
      </c>
      <c r="E2514" s="19" t="n">
        <v>55934.7</v>
      </c>
      <c r="F2514" s="19" t="n">
        <v>11542.08</v>
      </c>
      <c r="G2514" s="20" t="n">
        <v>0.206349</v>
      </c>
      <c r="H2514" t="inlineStr">
        <is>
          <t>C</t>
        </is>
      </c>
      <c r="I2514" t="inlineStr">
        <is>
          <t>Bajo</t>
        </is>
      </c>
      <c r="J2514" s="17" t="inlineStr">
        <is>
          <t>C-Bajo</t>
        </is>
      </c>
      <c r="K2514" t="inlineStr">
        <is>
          <t>LIQUIDAR — ocupan espacio y capital</t>
        </is>
      </c>
    </row>
    <row r="2515">
      <c r="A2515" t="inlineStr">
        <is>
          <t>351100300991145</t>
        </is>
      </c>
      <c r="B2515" t="inlineStr">
        <is>
          <t>METALES CACHERA FREGADERO MONOCOMANDO NEGRA FLEXIBLE PALANCA MET-616</t>
        </is>
      </c>
      <c r="C2515" t="inlineStr">
        <is>
          <t>SIN CATEGORIA</t>
        </is>
      </c>
      <c r="D2515" s="22" t="n">
        <v>4</v>
      </c>
      <c r="E2515" s="19" t="n">
        <v>55770.4</v>
      </c>
      <c r="F2515" s="19" t="n">
        <v>15934.4</v>
      </c>
      <c r="G2515" s="20" t="n">
        <v>0.285714</v>
      </c>
      <c r="H2515" t="inlineStr">
        <is>
          <t>C</t>
        </is>
      </c>
      <c r="I2515" t="inlineStr">
        <is>
          <t>Bajo</t>
        </is>
      </c>
      <c r="J2515" s="17" t="inlineStr">
        <is>
          <t>C-Bajo</t>
        </is>
      </c>
      <c r="K2515" t="inlineStr">
        <is>
          <t>LIQUIDAR — ocupan espacio y capital</t>
        </is>
      </c>
    </row>
    <row r="2516">
      <c r="A2516" t="inlineStr">
        <is>
          <t>73650</t>
        </is>
      </c>
      <c r="B2516" t="inlineStr">
        <is>
          <t>BISAGRA SOLD PLATINA B-11</t>
        </is>
      </c>
      <c r="C2516" t="inlineStr">
        <is>
          <t>FERRETERIA GENERAL</t>
        </is>
      </c>
      <c r="D2516" s="22" t="n">
        <v>14</v>
      </c>
      <c r="E2516" s="19" t="n">
        <v>55699.66</v>
      </c>
      <c r="F2516" s="19" t="n">
        <v>18530.95</v>
      </c>
      <c r="G2516" s="20" t="n">
        <v>0.332694</v>
      </c>
      <c r="H2516" t="inlineStr">
        <is>
          <t>C</t>
        </is>
      </c>
      <c r="I2516" t="inlineStr">
        <is>
          <t>Medio</t>
        </is>
      </c>
      <c r="J2516" s="17" t="inlineStr">
        <is>
          <t>C-Medio</t>
        </is>
      </c>
      <c r="K2516" t="inlineStr">
        <is>
          <t>CANDIDATO A DESCONTINUAR</t>
        </is>
      </c>
    </row>
    <row r="2517">
      <c r="A2517" t="inlineStr">
        <is>
          <t>351100300991678</t>
        </is>
      </c>
      <c r="B2517" t="inlineStr">
        <is>
          <t>METALES CACHERA LAVATORIO MONOCOMANDO SATIN MET-609</t>
        </is>
      </c>
      <c r="C2517" t="inlineStr">
        <is>
          <t>SIN CATEGORIA</t>
        </is>
      </c>
      <c r="D2517" s="22" t="n">
        <v>3</v>
      </c>
      <c r="E2517" s="19" t="n">
        <v>55676.87</v>
      </c>
      <c r="F2517" s="19" t="n">
        <v>15505.97</v>
      </c>
      <c r="G2517" s="20" t="n">
        <v>0.278499</v>
      </c>
      <c r="H2517" t="inlineStr">
        <is>
          <t>C</t>
        </is>
      </c>
      <c r="I2517" t="inlineStr">
        <is>
          <t>Bajo</t>
        </is>
      </c>
      <c r="J2517" s="17" t="inlineStr">
        <is>
          <t>C-Bajo</t>
        </is>
      </c>
      <c r="K2517" t="inlineStr">
        <is>
          <t>LIQUIDAR — ocupan espacio y capital</t>
        </is>
      </c>
    </row>
    <row r="2518">
      <c r="A2518" t="inlineStr">
        <is>
          <t>72182</t>
        </is>
      </c>
      <c r="B2518" t="inlineStr">
        <is>
          <t>TAPON PVC 3¨ SANITARIO</t>
        </is>
      </c>
      <c r="C2518" t="inlineStr">
        <is>
          <t>TUBERIA PVC, CANOAS Y ACCESORIOS</t>
        </is>
      </c>
      <c r="D2518" s="22" t="n">
        <v>69</v>
      </c>
      <c r="E2518" s="19" t="n">
        <v>55675.53</v>
      </c>
      <c r="F2518" s="19" t="n">
        <v>42992.43</v>
      </c>
      <c r="G2518" s="20" t="n">
        <v>0.772196</v>
      </c>
      <c r="H2518" t="inlineStr">
        <is>
          <t>C</t>
        </is>
      </c>
      <c r="I2518" t="inlineStr">
        <is>
          <t>Alto</t>
        </is>
      </c>
      <c r="J2518" s="17" t="inlineStr">
        <is>
          <t>C-Alto</t>
        </is>
      </c>
      <c r="K2518" t="inlineStr">
        <is>
          <t>PREMIUM — dejar quietos, son rentables aunque vendan poco</t>
        </is>
      </c>
    </row>
    <row r="2519">
      <c r="A2519" t="inlineStr">
        <is>
          <t>72776</t>
        </is>
      </c>
      <c r="B2519" t="inlineStr">
        <is>
          <t>TRUPER PALIN DOBLE CA-36</t>
        </is>
      </c>
      <c r="C2519" t="inlineStr">
        <is>
          <t>FERRETERIA GENERAL</t>
        </is>
      </c>
      <c r="D2519" s="22" t="n">
        <v>4</v>
      </c>
      <c r="E2519" s="19" t="n">
        <v>55672.21</v>
      </c>
      <c r="F2519" s="19" t="n">
        <v>15534.67</v>
      </c>
      <c r="G2519" s="20" t="n">
        <v>0.279038</v>
      </c>
      <c r="H2519" t="inlineStr">
        <is>
          <t>C</t>
        </is>
      </c>
      <c r="I2519" t="inlineStr">
        <is>
          <t>Bajo</t>
        </is>
      </c>
      <c r="J2519" s="17" t="inlineStr">
        <is>
          <t>C-Bajo</t>
        </is>
      </c>
      <c r="K2519" t="inlineStr">
        <is>
          <t>LIQUIDAR — ocupan espacio y capital</t>
        </is>
      </c>
    </row>
    <row r="2520">
      <c r="A2520" t="inlineStr">
        <is>
          <t>72602</t>
        </is>
      </c>
      <c r="B2520" t="inlineStr">
        <is>
          <t>TOTAL JUEGO LLAVES ALLEN T/CUCHILLA MM THT1061826</t>
        </is>
      </c>
      <c r="C2520" t="inlineStr">
        <is>
          <t>FERRETERIA GENERAL</t>
        </is>
      </c>
      <c r="D2520" s="22" t="n">
        <v>26</v>
      </c>
      <c r="E2520" s="19" t="n">
        <v>55459.15</v>
      </c>
      <c r="F2520" s="19" t="n">
        <v>20367.59</v>
      </c>
      <c r="G2520" s="20" t="n">
        <v>0.367254</v>
      </c>
      <c r="H2520" t="inlineStr">
        <is>
          <t>C</t>
        </is>
      </c>
      <c r="I2520" t="inlineStr">
        <is>
          <t>Medio</t>
        </is>
      </c>
      <c r="J2520" s="17" t="inlineStr">
        <is>
          <t>C-Medio</t>
        </is>
      </c>
      <c r="K2520" t="inlineStr">
        <is>
          <t>CANDIDATO A DESCONTINUAR</t>
        </is>
      </c>
    </row>
    <row r="2521">
      <c r="A2521" t="inlineStr">
        <is>
          <t>1022</t>
        </is>
      </c>
      <c r="B2521" t="inlineStr">
        <is>
          <t>CABLE 4 VERDE</t>
        </is>
      </c>
      <c r="C2521" t="inlineStr">
        <is>
          <t>ACCESORIOS ELECTRICOS Y CABLES</t>
        </is>
      </c>
      <c r="D2521" s="22" t="n">
        <v>23</v>
      </c>
      <c r="E2521" s="19" t="n">
        <v>55379.32</v>
      </c>
      <c r="F2521" s="19" t="n">
        <v>13251.82</v>
      </c>
      <c r="G2521" s="20" t="n">
        <v>0.239292</v>
      </c>
      <c r="H2521" t="inlineStr">
        <is>
          <t>C</t>
        </is>
      </c>
      <c r="I2521" t="inlineStr">
        <is>
          <t>Bajo</t>
        </is>
      </c>
      <c r="J2521" s="17" t="inlineStr">
        <is>
          <t>C-Bajo</t>
        </is>
      </c>
      <c r="K2521" t="inlineStr">
        <is>
          <t>LIQUIDAR — ocupan espacio y capital</t>
        </is>
      </c>
    </row>
    <row r="2522">
      <c r="A2522" t="inlineStr">
        <is>
          <t>94</t>
        </is>
      </c>
      <c r="B2522" t="inlineStr">
        <is>
          <t>METRO TUBO PVC 11/4</t>
        </is>
      </c>
      <c r="C2522" t="inlineStr">
        <is>
          <t>TUBERIA PVC, CANOAS Y ACCESORIOS</t>
        </is>
      </c>
      <c r="D2522" s="22" t="n">
        <v>48</v>
      </c>
      <c r="E2522" s="19" t="n">
        <v>55221.12</v>
      </c>
      <c r="F2522" s="19" t="n">
        <v>5020.1</v>
      </c>
      <c r="G2522" s="20" t="n">
        <v>0.09090899999999999</v>
      </c>
      <c r="H2522" t="inlineStr">
        <is>
          <t>C</t>
        </is>
      </c>
      <c r="I2522" t="inlineStr">
        <is>
          <t>Bajo</t>
        </is>
      </c>
      <c r="J2522" s="17" t="inlineStr">
        <is>
          <t>C-Bajo</t>
        </is>
      </c>
      <c r="K2522" t="inlineStr">
        <is>
          <t>LIQUIDAR — ocupan espacio y capital</t>
        </is>
      </c>
    </row>
    <row r="2523">
      <c r="A2523" t="inlineStr">
        <is>
          <t>111262</t>
        </is>
      </c>
      <c r="B2523" t="inlineStr">
        <is>
          <t>MANGUERA ABASTO LAVADORA 3/4X3/4 A120</t>
        </is>
      </c>
      <c r="C2523" t="inlineStr">
        <is>
          <t>FERRETERIA GENERAL</t>
        </is>
      </c>
      <c r="D2523" s="22" t="n">
        <v>11</v>
      </c>
      <c r="E2523" s="19" t="n">
        <v>54944.24</v>
      </c>
      <c r="F2523" s="19" t="n">
        <v>20456.57</v>
      </c>
      <c r="G2523" s="20" t="n">
        <v>0.372315</v>
      </c>
      <c r="H2523" t="inlineStr">
        <is>
          <t>C</t>
        </is>
      </c>
      <c r="I2523" t="inlineStr">
        <is>
          <t>Medio</t>
        </is>
      </c>
      <c r="J2523" s="17" t="inlineStr">
        <is>
          <t>C-Medio</t>
        </is>
      </c>
      <c r="K2523" t="inlineStr">
        <is>
          <t>CANDIDATO A DESCONTINUAR</t>
        </is>
      </c>
    </row>
    <row r="2524">
      <c r="A2524" t="inlineStr">
        <is>
          <t>351100300990031</t>
        </is>
      </c>
      <c r="B2524" t="inlineStr">
        <is>
          <t>ONZA TINTE</t>
        </is>
      </c>
      <c r="C2524" t="inlineStr">
        <is>
          <t>PINTURAS Y SELLADORES</t>
        </is>
      </c>
      <c r="D2524" s="22" t="n">
        <v>31</v>
      </c>
      <c r="E2524" s="19" t="n">
        <v>54867.26</v>
      </c>
      <c r="F2524" s="19" t="n">
        <v>26967.26</v>
      </c>
      <c r="G2524" s="20" t="n">
        <v>0.4915</v>
      </c>
      <c r="H2524" t="inlineStr">
        <is>
          <t>C</t>
        </is>
      </c>
      <c r="I2524" t="inlineStr">
        <is>
          <t>Alto</t>
        </is>
      </c>
      <c r="J2524" s="17" t="inlineStr">
        <is>
          <t>C-Alto</t>
        </is>
      </c>
      <c r="K2524" t="inlineStr">
        <is>
          <t>PREMIUM — dejar quietos, son rentables aunque vendan poco</t>
        </is>
      </c>
    </row>
    <row r="2525">
      <c r="A2525" t="inlineStr">
        <is>
          <t>20209</t>
        </is>
      </c>
      <c r="B2525" t="inlineStr">
        <is>
          <t>TOTAL PISTOLA SILICON 9 THT20209 - THT21809</t>
        </is>
      </c>
      <c r="C2525" t="inlineStr">
        <is>
          <t>FERRETERIA GENERAL</t>
        </is>
      </c>
      <c r="D2525" s="22" t="n">
        <v>38</v>
      </c>
      <c r="E2525" s="19" t="n">
        <v>54724.93</v>
      </c>
      <c r="F2525" s="19" t="n">
        <v>18006.93</v>
      </c>
      <c r="G2525" s="20" t="n">
        <v>0.329044</v>
      </c>
      <c r="H2525" t="inlineStr">
        <is>
          <t>C</t>
        </is>
      </c>
      <c r="I2525" t="inlineStr">
        <is>
          <t>Medio</t>
        </is>
      </c>
      <c r="J2525" s="17" t="inlineStr">
        <is>
          <t>C-Medio</t>
        </is>
      </c>
      <c r="K2525" t="inlineStr">
        <is>
          <t>CANDIDATO A DESCONTINUAR</t>
        </is>
      </c>
    </row>
    <row r="2526">
      <c r="A2526" t="inlineStr">
        <is>
          <t>9142</t>
        </is>
      </c>
      <c r="B2526" t="inlineStr">
        <is>
          <t>$$ VIEJO TUBO CONDUIT 1 1/4 LIVIANO</t>
        </is>
      </c>
      <c r="C2526" t="inlineStr">
        <is>
          <t>ACCESORIOS ELECTRICOS Y CABLES</t>
        </is>
      </c>
      <c r="D2526" s="22" t="n">
        <v>30</v>
      </c>
      <c r="E2526" s="19" t="n">
        <v>54696.69</v>
      </c>
      <c r="F2526" s="19" t="n">
        <v>27522.09</v>
      </c>
      <c r="G2526" s="20" t="n">
        <v>0.503176</v>
      </c>
      <c r="H2526" t="inlineStr">
        <is>
          <t>C</t>
        </is>
      </c>
      <c r="I2526" t="inlineStr">
        <is>
          <t>Alto</t>
        </is>
      </c>
      <c r="J2526" s="17" t="inlineStr">
        <is>
          <t>C-Alto</t>
        </is>
      </c>
      <c r="K2526" t="inlineStr">
        <is>
          <t>PREMIUM — dejar quietos, son rentables aunque vendan poco</t>
        </is>
      </c>
    </row>
    <row r="2527">
      <c r="A2527" t="inlineStr">
        <is>
          <t>76231</t>
        </is>
      </c>
      <c r="B2527" t="inlineStr">
        <is>
          <t>TOTAL LLAVE FRANCESA 10  THT1010103</t>
        </is>
      </c>
      <c r="C2527" t="inlineStr">
        <is>
          <t>FERRETERIA GENERAL</t>
        </is>
      </c>
      <c r="D2527" s="22" t="n">
        <v>16</v>
      </c>
      <c r="E2527" s="19" t="n">
        <v>54694.81</v>
      </c>
      <c r="F2527" s="19" t="n">
        <v>16567.06</v>
      </c>
      <c r="G2527" s="20" t="n">
        <v>0.3029</v>
      </c>
      <c r="H2527" t="inlineStr">
        <is>
          <t>C</t>
        </is>
      </c>
      <c r="I2527" t="inlineStr">
        <is>
          <t>Medio</t>
        </is>
      </c>
      <c r="J2527" s="17" t="inlineStr">
        <is>
          <t>C-Medio</t>
        </is>
      </c>
      <c r="K2527" t="inlineStr">
        <is>
          <t>CANDIDATO A DESCONTINUAR</t>
        </is>
      </c>
    </row>
    <row r="2528">
      <c r="A2528" t="inlineStr">
        <is>
          <t>30480</t>
        </is>
      </c>
      <c r="B2528" t="inlineStr">
        <is>
          <t>CONECTOR PVC 1 UL CONDUIT</t>
        </is>
      </c>
      <c r="C2528" t="inlineStr">
        <is>
          <t>ACCESORIOS ELECTRICOS Y CABLES</t>
        </is>
      </c>
      <c r="D2528" s="22" t="n">
        <v>82</v>
      </c>
      <c r="E2528" s="19" t="n">
        <v>54664.67</v>
      </c>
      <c r="F2528" s="19" t="n">
        <v>24982.31</v>
      </c>
      <c r="G2528" s="20" t="n">
        <v>0.45701</v>
      </c>
      <c r="H2528" t="inlineStr">
        <is>
          <t>C</t>
        </is>
      </c>
      <c r="I2528" t="inlineStr">
        <is>
          <t>Alto</t>
        </is>
      </c>
      <c r="J2528" s="17" t="inlineStr">
        <is>
          <t>C-Alto</t>
        </is>
      </c>
      <c r="K2528" t="inlineStr">
        <is>
          <t>PREMIUM — dejar quietos, son rentables aunque vendan poco</t>
        </is>
      </c>
    </row>
    <row r="2529">
      <c r="A2529" t="inlineStr">
        <is>
          <t>351100300992085</t>
        </is>
      </c>
      <c r="B2529" t="inlineStr">
        <is>
          <t>WADFOW INFLADOR COMPRESOR P/ CARRO 12V WAAC501</t>
        </is>
      </c>
      <c r="C2529" t="inlineStr">
        <is>
          <t>HERRAMIENTAS ELECTRICAS</t>
        </is>
      </c>
      <c r="D2529" s="22" t="n">
        <v>4</v>
      </c>
      <c r="E2529" s="19" t="n">
        <v>54366.58</v>
      </c>
      <c r="F2529" s="19" t="n">
        <v>11828.66</v>
      </c>
      <c r="G2529" s="20" t="n">
        <v>0.217572</v>
      </c>
      <c r="H2529" t="inlineStr">
        <is>
          <t>C</t>
        </is>
      </c>
      <c r="I2529" t="inlineStr">
        <is>
          <t>Bajo</t>
        </is>
      </c>
      <c r="J2529" s="17" t="inlineStr">
        <is>
          <t>C-Bajo</t>
        </is>
      </c>
      <c r="K2529" t="inlineStr">
        <is>
          <t>LIQUIDAR — ocupan espacio y capital</t>
        </is>
      </c>
    </row>
    <row r="2530">
      <c r="A2530" t="inlineStr">
        <is>
          <t>351100300992026</t>
        </is>
      </c>
      <c r="B2530" t="inlineStr">
        <is>
          <t>$$ FOSET PASAMANOS ANGULAR  40 CM X 11/4 BARS-40A</t>
        </is>
      </c>
      <c r="C2530" t="inlineStr">
        <is>
          <t>FERRETERIA GENERAL</t>
        </is>
      </c>
      <c r="D2530" s="22" t="n">
        <v>5</v>
      </c>
      <c r="E2530" s="19" t="n">
        <v>54366.56</v>
      </c>
      <c r="F2530" s="19" t="n">
        <v>19694.01</v>
      </c>
      <c r="G2530" s="20" t="n">
        <v>0.362245</v>
      </c>
      <c r="H2530" t="inlineStr">
        <is>
          <t>C</t>
        </is>
      </c>
      <c r="I2530" t="inlineStr">
        <is>
          <t>Medio</t>
        </is>
      </c>
      <c r="J2530" s="17" t="inlineStr">
        <is>
          <t>C-Medio</t>
        </is>
      </c>
      <c r="K2530" t="inlineStr">
        <is>
          <t>CANDIDATO A DESCONTINUAR</t>
        </is>
      </c>
    </row>
    <row r="2531">
      <c r="A2531" t="inlineStr">
        <is>
          <t>351100300992072</t>
        </is>
      </c>
      <c r="B2531" t="inlineStr">
        <is>
          <t>PLANTILLA GAS 4 QUEMADORES SOBREPONER KMGS010B DECAK</t>
        </is>
      </c>
      <c r="C2531" t="inlineStr">
        <is>
          <t>HERRAMIENTA ELECTRICA</t>
        </is>
      </c>
      <c r="D2531" s="22" t="n">
        <v>2</v>
      </c>
      <c r="E2531" s="19" t="n">
        <v>54336.28</v>
      </c>
      <c r="F2531" s="19" t="n">
        <v>15548.08</v>
      </c>
      <c r="G2531" s="20" t="n">
        <v>0.286146</v>
      </c>
      <c r="H2531" t="inlineStr">
        <is>
          <t>C</t>
        </is>
      </c>
      <c r="I2531" t="inlineStr">
        <is>
          <t>Bajo</t>
        </is>
      </c>
      <c r="J2531" s="17" t="inlineStr">
        <is>
          <t>C-Bajo</t>
        </is>
      </c>
      <c r="K2531" t="inlineStr">
        <is>
          <t>LIQUIDAR — ocupan espacio y capital</t>
        </is>
      </c>
    </row>
    <row r="2532">
      <c r="A2532" t="inlineStr">
        <is>
          <t>351100300990415</t>
        </is>
      </c>
      <c r="B2532" t="inlineStr">
        <is>
          <t>PEGATANKE BLANCO</t>
        </is>
      </c>
      <c r="C2532" t="inlineStr">
        <is>
          <t>FERRETERIA GENERAL</t>
        </is>
      </c>
      <c r="D2532" s="22" t="n">
        <v>8</v>
      </c>
      <c r="E2532" s="19" t="n">
        <v>54218.9</v>
      </c>
      <c r="F2532" s="19" t="n">
        <v>15296.5</v>
      </c>
      <c r="G2532" s="20" t="n">
        <v>0.282125</v>
      </c>
      <c r="H2532" t="inlineStr">
        <is>
          <t>C</t>
        </is>
      </c>
      <c r="I2532" t="inlineStr">
        <is>
          <t>Bajo</t>
        </is>
      </c>
      <c r="J2532" s="17" t="inlineStr">
        <is>
          <t>C-Bajo</t>
        </is>
      </c>
      <c r="K2532" t="inlineStr">
        <is>
          <t>LIQUIDAR — ocupan espacio y capital</t>
        </is>
      </c>
    </row>
    <row r="2533">
      <c r="A2533" t="inlineStr">
        <is>
          <t>351100300992468</t>
        </is>
      </c>
      <c r="B2533" t="inlineStr">
        <is>
          <t>FANAL LLAVIN PELOTA BRONCE S/LLAVE 90430-004</t>
        </is>
      </c>
      <c r="C2533" t="inlineStr">
        <is>
          <t>FERRETERIA GENERAL</t>
        </is>
      </c>
      <c r="D2533" s="22" t="n">
        <v>12</v>
      </c>
      <c r="E2533" s="19" t="n">
        <v>54159.29</v>
      </c>
      <c r="F2533" s="19" t="n">
        <v>16959.29</v>
      </c>
      <c r="G2533" s="20" t="n">
        <v>0.313137</v>
      </c>
      <c r="H2533" t="inlineStr">
        <is>
          <t>C</t>
        </is>
      </c>
      <c r="I2533" t="inlineStr">
        <is>
          <t>Medio</t>
        </is>
      </c>
      <c r="J2533" s="17" t="inlineStr">
        <is>
          <t>C-Medio</t>
        </is>
      </c>
      <c r="K2533" t="inlineStr">
        <is>
          <t>CANDIDATO A DESCONTINUAR</t>
        </is>
      </c>
    </row>
    <row r="2534">
      <c r="A2534" t="inlineStr">
        <is>
          <t>PINT-AN-0065</t>
        </is>
      </c>
      <c r="B2534" t="inlineStr">
        <is>
          <t>LANCO WALL MASTER ACCENT MATE 1/4 ACEITE WS1051-5</t>
        </is>
      </c>
      <c r="C2534" t="inlineStr">
        <is>
          <t>ANTICORROSIVOS Y BASE ACEITE</t>
        </is>
      </c>
      <c r="D2534" s="22" t="n">
        <v>8</v>
      </c>
      <c r="E2534" s="19" t="n">
        <v>54159.29</v>
      </c>
      <c r="F2534" s="19" t="n">
        <v>32268.33</v>
      </c>
      <c r="G2534" s="20" t="n">
        <v>0.595804</v>
      </c>
      <c r="H2534" t="inlineStr">
        <is>
          <t>C</t>
        </is>
      </c>
      <c r="I2534" t="inlineStr">
        <is>
          <t>Alto</t>
        </is>
      </c>
      <c r="J2534" s="17" t="inlineStr">
        <is>
          <t>C-Alto</t>
        </is>
      </c>
      <c r="K2534" t="inlineStr">
        <is>
          <t>PREMIUM — dejar quietos, son rentables aunque vendan poco</t>
        </is>
      </c>
    </row>
    <row r="2535">
      <c r="A2535" t="inlineStr">
        <is>
          <t>420420899</t>
        </is>
      </c>
      <c r="B2535" t="inlineStr">
        <is>
          <t>PROTECTO METALTEC 3EN1 PROTECTO NEGRO T-95 1 GL (3.785L)</t>
        </is>
      </c>
      <c r="C2535" t="inlineStr">
        <is>
          <t>SIN CATEGORIA</t>
        </is>
      </c>
      <c r="D2535" s="22" t="n">
        <v>3</v>
      </c>
      <c r="E2535" s="19" t="n">
        <v>53991.77</v>
      </c>
      <c r="F2535" s="19" t="n">
        <v>22428.04</v>
      </c>
      <c r="G2535" s="20" t="n">
        <v>0.415397</v>
      </c>
      <c r="H2535" t="inlineStr">
        <is>
          <t>C</t>
        </is>
      </c>
      <c r="I2535" t="inlineStr">
        <is>
          <t>Medio</t>
        </is>
      </c>
      <c r="J2535" s="17" t="inlineStr">
        <is>
          <t>C-Medio</t>
        </is>
      </c>
      <c r="K2535" t="inlineStr">
        <is>
          <t>CANDIDATO A DESCONTINUAR</t>
        </is>
      </c>
    </row>
    <row r="2536">
      <c r="A2536" t="inlineStr">
        <is>
          <t>71090</t>
        </is>
      </c>
      <c r="B2536" t="inlineStr">
        <is>
          <t xml:space="preserve">YALE LLAVIN PELOTA S/LLAVE </t>
        </is>
      </c>
      <c r="C2536" t="inlineStr">
        <is>
          <t>FERRETERIA GENERAL</t>
        </is>
      </c>
      <c r="D2536" s="22" t="n">
        <v>6</v>
      </c>
      <c r="E2536" s="19" t="n">
        <v>53872</v>
      </c>
      <c r="F2536" s="19" t="n">
        <v>11872</v>
      </c>
      <c r="G2536" s="20" t="n">
        <v>0.220374</v>
      </c>
      <c r="H2536" t="inlineStr">
        <is>
          <t>C</t>
        </is>
      </c>
      <c r="I2536" t="inlineStr">
        <is>
          <t>Bajo</t>
        </is>
      </c>
      <c r="J2536" s="17" t="inlineStr">
        <is>
          <t>C-Bajo</t>
        </is>
      </c>
      <c r="K2536" t="inlineStr">
        <is>
          <t>LIQUIDAR — ocupan espacio y capital</t>
        </is>
      </c>
    </row>
    <row r="2537">
      <c r="A2537" t="inlineStr">
        <is>
          <t>60100021</t>
        </is>
      </c>
      <c r="B2537" t="inlineStr">
        <is>
          <t>LAMPARA LED CUAD. EMPOT. 1920LM 24W 100-240V WELLMAX 21003911</t>
        </is>
      </c>
      <c r="C2537" t="inlineStr">
        <is>
          <t>BOMBILLOS Y LAMPARAS</t>
        </is>
      </c>
      <c r="D2537" s="22" t="n">
        <v>7</v>
      </c>
      <c r="E2537" s="19" t="n">
        <v>53865</v>
      </c>
      <c r="F2537" s="19" t="n">
        <v>17442</v>
      </c>
      <c r="G2537" s="20" t="n">
        <v>0.32381</v>
      </c>
      <c r="H2537" t="inlineStr">
        <is>
          <t>C</t>
        </is>
      </c>
      <c r="I2537" t="inlineStr">
        <is>
          <t>Medio</t>
        </is>
      </c>
      <c r="J2537" s="17" t="inlineStr">
        <is>
          <t>C-Medio</t>
        </is>
      </c>
      <c r="K2537" t="inlineStr">
        <is>
          <t>CANDIDATO A DESCONTINUAR</t>
        </is>
      </c>
    </row>
    <row r="2538">
      <c r="A2538" t="inlineStr">
        <is>
          <t>71426</t>
        </is>
      </c>
      <c r="B2538" t="inlineStr">
        <is>
          <t>MANGUERA NIVEL 3/8</t>
        </is>
      </c>
      <c r="C2538" t="inlineStr">
        <is>
          <t>FERRETERIA GENERAL</t>
        </is>
      </c>
      <c r="D2538" s="22" t="n">
        <v>285</v>
      </c>
      <c r="E2538" s="19" t="n">
        <v>53646.71</v>
      </c>
      <c r="F2538" s="19" t="n">
        <v>20500.96</v>
      </c>
      <c r="G2538" s="20" t="n">
        <v>0.382147</v>
      </c>
      <c r="H2538" t="inlineStr">
        <is>
          <t>C</t>
        </is>
      </c>
      <c r="I2538" t="inlineStr">
        <is>
          <t>Medio</t>
        </is>
      </c>
      <c r="J2538" s="17" t="inlineStr">
        <is>
          <t>C-Medio</t>
        </is>
      </c>
      <c r="K2538" t="inlineStr">
        <is>
          <t>CANDIDATO A DESCONTINUAR</t>
        </is>
      </c>
    </row>
    <row r="2539">
      <c r="A2539" t="inlineStr">
        <is>
          <t>7946</t>
        </is>
      </c>
      <c r="B2539" t="inlineStr">
        <is>
          <t xml:space="preserve">LIJA METAL 220 </t>
        </is>
      </c>
      <c r="C2539" t="inlineStr">
        <is>
          <t>FERRETERIA GENERAL</t>
        </is>
      </c>
      <c r="D2539" s="22" t="n">
        <v>158</v>
      </c>
      <c r="E2539" s="19" t="n">
        <v>53577.79</v>
      </c>
      <c r="F2539" s="19" t="n">
        <v>31375.36</v>
      </c>
      <c r="G2539" s="20" t="n">
        <v>0.585604</v>
      </c>
      <c r="H2539" t="inlineStr">
        <is>
          <t>C</t>
        </is>
      </c>
      <c r="I2539" t="inlineStr">
        <is>
          <t>Alto</t>
        </is>
      </c>
      <c r="J2539" s="17" t="inlineStr">
        <is>
          <t>C-Alto</t>
        </is>
      </c>
      <c r="K2539" t="inlineStr">
        <is>
          <t>PREMIUM — dejar quietos, son rentables aunque vendan poco</t>
        </is>
      </c>
    </row>
    <row r="2540">
      <c r="A2540" t="inlineStr">
        <is>
          <t>PINT-AN-0030</t>
        </is>
      </c>
      <c r="B2540" t="inlineStr">
        <is>
          <t>LANCO ANTICORROSIVO IND VERDE 1/4 AC3439-5</t>
        </is>
      </c>
      <c r="C2540" t="inlineStr">
        <is>
          <t>ANTICORROSIVOS Y BASE ACEITE</t>
        </is>
      </c>
      <c r="D2540" s="22" t="n">
        <v>12</v>
      </c>
      <c r="E2540" s="19" t="n">
        <v>53474.22</v>
      </c>
      <c r="F2540" s="19" t="n">
        <v>15728.22</v>
      </c>
      <c r="G2540" s="20" t="n">
        <v>0.294127</v>
      </c>
      <c r="H2540" t="inlineStr">
        <is>
          <t>C</t>
        </is>
      </c>
      <c r="I2540" t="inlineStr">
        <is>
          <t>Bajo</t>
        </is>
      </c>
      <c r="J2540" s="17" t="inlineStr">
        <is>
          <t>C-Bajo</t>
        </is>
      </c>
      <c r="K2540" t="inlineStr">
        <is>
          <t>LIQUIDAR — ocupan espacio y capital</t>
        </is>
      </c>
    </row>
    <row r="2541">
      <c r="A2541" t="inlineStr">
        <is>
          <t>7945</t>
        </is>
      </c>
      <c r="B2541" t="inlineStr">
        <is>
          <t>LIJA METAL 180</t>
        </is>
      </c>
      <c r="C2541" t="inlineStr">
        <is>
          <t>FERRETERIA GENERAL</t>
        </is>
      </c>
      <c r="D2541" s="22" t="n">
        <v>151</v>
      </c>
      <c r="E2541" s="19" t="n">
        <v>53414.32</v>
      </c>
      <c r="F2541" s="19" t="n">
        <v>22542.37</v>
      </c>
      <c r="G2541" s="20" t="n">
        <v>0.422029</v>
      </c>
      <c r="H2541" t="inlineStr">
        <is>
          <t>C</t>
        </is>
      </c>
      <c r="I2541" t="inlineStr">
        <is>
          <t>Medio</t>
        </is>
      </c>
      <c r="J2541" s="17" t="inlineStr">
        <is>
          <t>C-Medio</t>
        </is>
      </c>
      <c r="K2541" t="inlineStr">
        <is>
          <t>CANDIDATO A DESCONTINUAR</t>
        </is>
      </c>
    </row>
    <row r="2542">
      <c r="A2542" t="inlineStr">
        <is>
          <t>6731</t>
        </is>
      </c>
      <c r="B2542" t="inlineStr">
        <is>
          <t>FELPA 4 GOLDEN STRIPE ANTIGOTEO</t>
        </is>
      </c>
      <c r="C2542" t="inlineStr">
        <is>
          <t>PINTURAS Y SELLADORES</t>
        </is>
      </c>
      <c r="D2542" s="22" t="n">
        <v>56</v>
      </c>
      <c r="E2542" s="19" t="n">
        <v>53344.35</v>
      </c>
      <c r="F2542" s="19" t="n">
        <v>15869.55</v>
      </c>
      <c r="G2542" s="20" t="n">
        <v>0.297493</v>
      </c>
      <c r="H2542" t="inlineStr">
        <is>
          <t>C</t>
        </is>
      </c>
      <c r="I2542" t="inlineStr">
        <is>
          <t>Bajo</t>
        </is>
      </c>
      <c r="J2542" s="17" t="inlineStr">
        <is>
          <t>C-Bajo</t>
        </is>
      </c>
      <c r="K2542" t="inlineStr">
        <is>
          <t>LIQUIDAR — ocupan espacio y capital</t>
        </is>
      </c>
    </row>
    <row r="2543">
      <c r="A2543" t="inlineStr">
        <is>
          <t>30436</t>
        </is>
      </c>
      <c r="B2543" t="inlineStr">
        <is>
          <t>CANALETA 1/2 X 1/2 CON ADHESIVO</t>
        </is>
      </c>
      <c r="C2543" t="inlineStr">
        <is>
          <t>ACCESORIOS ELECTRICOS Y CABLES</t>
        </is>
      </c>
      <c r="D2543" s="22" t="n">
        <v>105</v>
      </c>
      <c r="E2543" s="19" t="n">
        <v>53230.09</v>
      </c>
      <c r="F2543" s="19" t="n">
        <v>24527.47</v>
      </c>
      <c r="G2543" s="20" t="n">
        <v>0.460782</v>
      </c>
      <c r="H2543" t="inlineStr">
        <is>
          <t>C</t>
        </is>
      </c>
      <c r="I2543" t="inlineStr">
        <is>
          <t>Alto</t>
        </is>
      </c>
      <c r="J2543" s="17" t="inlineStr">
        <is>
          <t>C-Alto</t>
        </is>
      </c>
      <c r="K2543" t="inlineStr">
        <is>
          <t>PREMIUM — dejar quietos, son rentables aunque vendan poco</t>
        </is>
      </c>
    </row>
    <row r="2544">
      <c r="A2544" t="inlineStr">
        <is>
          <t>351100300992336</t>
        </is>
      </c>
      <c r="B2544" t="inlineStr">
        <is>
          <t>ESTANTE PARA BAÑO RECTO FF-0885</t>
        </is>
      </c>
      <c r="C2544" t="inlineStr">
        <is>
          <t>IMPORTACION GRIFERIA</t>
        </is>
      </c>
      <c r="D2544" s="22" t="n">
        <v>14</v>
      </c>
      <c r="E2544" s="19" t="n">
        <v>53160.18</v>
      </c>
      <c r="F2544" s="19" t="n">
        <v>28780.9</v>
      </c>
      <c r="G2544" s="20" t="n">
        <v>0.5414</v>
      </c>
      <c r="H2544" t="inlineStr">
        <is>
          <t>C</t>
        </is>
      </c>
      <c r="I2544" t="inlineStr">
        <is>
          <t>Alto</t>
        </is>
      </c>
      <c r="J2544" s="17" t="inlineStr">
        <is>
          <t>C-Alto</t>
        </is>
      </c>
      <c r="K2544" t="inlineStr">
        <is>
          <t>PREMIUM — dejar quietos, son rentables aunque vendan poco</t>
        </is>
      </c>
    </row>
    <row r="2545">
      <c r="A2545" t="inlineStr">
        <is>
          <t>2793Y492</t>
        </is>
      </c>
      <c r="B2545" t="inlineStr">
        <is>
          <t>2DA POLICARBONATO TEJA 1.05 X 1.91 SEGUNDA</t>
        </is>
      </c>
      <c r="C2545" t="inlineStr">
        <is>
          <t>SIN CATEGORIA</t>
        </is>
      </c>
      <c r="D2545" s="22" t="n">
        <v>4</v>
      </c>
      <c r="E2545" s="19" t="n">
        <v>53097.35</v>
      </c>
      <c r="F2545" s="19" t="n">
        <v>47999.23</v>
      </c>
      <c r="G2545" s="20" t="n">
        <v>0.903985</v>
      </c>
      <c r="H2545" t="inlineStr">
        <is>
          <t>C</t>
        </is>
      </c>
      <c r="I2545" t="inlineStr">
        <is>
          <t>Alto</t>
        </is>
      </c>
      <c r="J2545" s="17" t="inlineStr">
        <is>
          <t>C-Alto</t>
        </is>
      </c>
      <c r="K2545" t="inlineStr">
        <is>
          <t>PREMIUM — dejar quietos, son rentables aunque vendan poco</t>
        </is>
      </c>
    </row>
    <row r="2546">
      <c r="A2546" t="inlineStr">
        <is>
          <t>351100300990856</t>
        </is>
      </c>
      <c r="B2546" t="inlineStr">
        <is>
          <t>GLADIATOR TRONZADORA 14 2500W CS814</t>
        </is>
      </c>
      <c r="C2546" t="inlineStr">
        <is>
          <t>SIN CATEGORIA</t>
        </is>
      </c>
      <c r="D2546" s="22" t="n">
        <v>1</v>
      </c>
      <c r="E2546" s="19" t="n">
        <v>53097.35</v>
      </c>
      <c r="F2546" s="19" t="n">
        <v>1185.35</v>
      </c>
      <c r="G2546" s="20" t="n">
        <v>0.022324</v>
      </c>
      <c r="H2546" t="inlineStr">
        <is>
          <t>C</t>
        </is>
      </c>
      <c r="I2546" t="inlineStr">
        <is>
          <t>Bajo</t>
        </is>
      </c>
      <c r="J2546" s="17" t="inlineStr">
        <is>
          <t>C-Bajo</t>
        </is>
      </c>
      <c r="K2546" t="inlineStr">
        <is>
          <t>LIQUIDAR — ocupan espacio y capital</t>
        </is>
      </c>
    </row>
    <row r="2547">
      <c r="A2547" t="inlineStr">
        <is>
          <t>351100300991311</t>
        </is>
      </c>
      <c r="B2547" t="inlineStr">
        <is>
          <t>PANTALLA 10.26 PULG PARA VEHICULO FUNCION CARPLAY Y ANDROID AUTO</t>
        </is>
      </c>
      <c r="C2547" t="inlineStr">
        <is>
          <t>ACCESORIOS ELECTRICOS Y CABLES</t>
        </is>
      </c>
      <c r="D2547" s="22" t="n">
        <v>1</v>
      </c>
      <c r="E2547" s="19" t="n">
        <v>53097.35</v>
      </c>
      <c r="F2547" s="19" t="n">
        <v>21097.35</v>
      </c>
      <c r="G2547" s="20" t="n">
        <v>0.397333</v>
      </c>
      <c r="H2547" t="inlineStr">
        <is>
          <t>C</t>
        </is>
      </c>
      <c r="I2547" t="inlineStr">
        <is>
          <t>Medio</t>
        </is>
      </c>
      <c r="J2547" s="17" t="inlineStr">
        <is>
          <t>C-Medio</t>
        </is>
      </c>
      <c r="K2547" t="inlineStr">
        <is>
          <t>CANDIDATO A DESCONTINUAR</t>
        </is>
      </c>
    </row>
    <row r="2548">
      <c r="A2548" t="inlineStr">
        <is>
          <t>PINT-PA-0006</t>
        </is>
      </c>
      <c r="B2548" t="inlineStr">
        <is>
          <t>CORONA DURA LILA OFERTA CUBETA</t>
        </is>
      </c>
      <c r="C2548" t="inlineStr">
        <is>
          <t>PINTURA ACRILICA</t>
        </is>
      </c>
      <c r="D2548" s="22" t="n">
        <v>3</v>
      </c>
      <c r="E2548" s="19" t="n">
        <v>53097.35</v>
      </c>
      <c r="F2548" s="19" t="n">
        <v>21111.35</v>
      </c>
      <c r="G2548" s="20" t="n">
        <v>0.397597</v>
      </c>
      <c r="H2548" t="inlineStr">
        <is>
          <t>C</t>
        </is>
      </c>
      <c r="I2548" t="inlineStr">
        <is>
          <t>Medio</t>
        </is>
      </c>
      <c r="J2548" s="17" t="inlineStr">
        <is>
          <t>C-Medio</t>
        </is>
      </c>
      <c r="K2548" t="inlineStr">
        <is>
          <t>CANDIDATO A DESCONTINUAR</t>
        </is>
      </c>
    </row>
    <row r="2549">
      <c r="A2549" t="inlineStr">
        <is>
          <t>234398</t>
        </is>
      </c>
      <c r="B2549" t="inlineStr">
        <is>
          <t>ALAMBRE GALVANIZADO DELGADO #22 ROLLO 1K</t>
        </is>
      </c>
      <c r="C2549" t="inlineStr">
        <is>
          <t>FERRETERIA GENERAL</t>
        </is>
      </c>
      <c r="D2549" s="22" t="n">
        <v>22</v>
      </c>
      <c r="E2549" s="19" t="n">
        <v>52902.8</v>
      </c>
      <c r="F2549" s="19" t="n">
        <v>31664.45</v>
      </c>
      <c r="G2549" s="20" t="n">
        <v>0.59854</v>
      </c>
      <c r="H2549" t="inlineStr">
        <is>
          <t>C</t>
        </is>
      </c>
      <c r="I2549" t="inlineStr">
        <is>
          <t>Alto</t>
        </is>
      </c>
      <c r="J2549" s="17" t="inlineStr">
        <is>
          <t>C-Alto</t>
        </is>
      </c>
      <c r="K2549" t="inlineStr">
        <is>
          <t>PREMIUM — dejar quietos, son rentables aunque vendan poco</t>
        </is>
      </c>
    </row>
    <row r="2550">
      <c r="A2550" t="inlineStr">
        <is>
          <t>9220</t>
        </is>
      </c>
      <c r="B2550" t="inlineStr">
        <is>
          <t>SIFON PVC 2 SIN REGISTRO</t>
        </is>
      </c>
      <c r="C2550" t="inlineStr">
        <is>
          <t>TUBERIA PVC, CANOAS Y ACCESORIOS</t>
        </is>
      </c>
      <c r="D2550" s="22" t="n">
        <v>8</v>
      </c>
      <c r="E2550" s="19" t="n">
        <v>52814.35</v>
      </c>
      <c r="F2550" s="19" t="n">
        <v>21334.35</v>
      </c>
      <c r="G2550" s="20" t="n">
        <v>0.40395</v>
      </c>
      <c r="H2550" t="inlineStr">
        <is>
          <t>C</t>
        </is>
      </c>
      <c r="I2550" t="inlineStr">
        <is>
          <t>Medio</t>
        </is>
      </c>
      <c r="J2550" s="17" t="inlineStr">
        <is>
          <t>C-Medio</t>
        </is>
      </c>
      <c r="K2550" t="inlineStr">
        <is>
          <t>CANDIDATO A DESCONTINUAR</t>
        </is>
      </c>
    </row>
    <row r="2551">
      <c r="A2551" t="inlineStr">
        <is>
          <t>73638</t>
        </is>
      </c>
      <c r="B2551" t="inlineStr">
        <is>
          <t>TOTAL RASTRILLO CON CABO THTHW0204</t>
        </is>
      </c>
      <c r="C2551" t="inlineStr">
        <is>
          <t>FERRETERIA GENERAL</t>
        </is>
      </c>
      <c r="D2551" s="22" t="n">
        <v>9</v>
      </c>
      <c r="E2551" s="19" t="n">
        <v>52800.37</v>
      </c>
      <c r="F2551" s="19" t="n">
        <v>15423.31</v>
      </c>
      <c r="G2551" s="20" t="n">
        <v>0.292106</v>
      </c>
      <c r="H2551" t="inlineStr">
        <is>
          <t>C</t>
        </is>
      </c>
      <c r="I2551" t="inlineStr">
        <is>
          <t>Bajo</t>
        </is>
      </c>
      <c r="J2551" s="17" t="inlineStr">
        <is>
          <t>C-Bajo</t>
        </is>
      </c>
      <c r="K2551" t="inlineStr">
        <is>
          <t>LIQUIDAR — ocupan espacio y capital</t>
        </is>
      </c>
    </row>
    <row r="2552">
      <c r="A2552" t="inlineStr">
        <is>
          <t>92</t>
        </is>
      </c>
      <c r="B2552" t="inlineStr">
        <is>
          <t>METRO TUBO PVC 1</t>
        </is>
      </c>
      <c r="C2552" t="inlineStr">
        <is>
          <t>TUBERIA PVC, CANOAS Y ACCESORIOS</t>
        </is>
      </c>
      <c r="D2552" s="22" t="n">
        <v>20</v>
      </c>
      <c r="E2552" s="19" t="n">
        <v>52539.82</v>
      </c>
      <c r="F2552" s="19" t="n">
        <v>2539.82</v>
      </c>
      <c r="G2552" s="20" t="n">
        <v>0.048341</v>
      </c>
      <c r="H2552" t="inlineStr">
        <is>
          <t>C</t>
        </is>
      </c>
      <c r="I2552" t="inlineStr">
        <is>
          <t>Bajo</t>
        </is>
      </c>
      <c r="J2552" s="17" t="inlineStr">
        <is>
          <t>C-Bajo</t>
        </is>
      </c>
      <c r="K2552" t="inlineStr">
        <is>
          <t>LIQUIDAR — ocupan espacio y capital</t>
        </is>
      </c>
    </row>
    <row r="2553">
      <c r="A2553" t="inlineStr">
        <is>
          <t>77</t>
        </is>
      </c>
      <c r="B2553" t="inlineStr">
        <is>
          <t>POTASA ROCAL 1/8</t>
        </is>
      </c>
      <c r="C2553" t="inlineStr">
        <is>
          <t>FERRETERIA GENERAL</t>
        </is>
      </c>
      <c r="D2553" s="22" t="n">
        <v>39</v>
      </c>
      <c r="E2553" s="19" t="n">
        <v>52515.59</v>
      </c>
      <c r="F2553" s="19" t="n">
        <v>19764.65</v>
      </c>
      <c r="G2553" s="20" t="n">
        <v>0.376358</v>
      </c>
      <c r="H2553" t="inlineStr">
        <is>
          <t>C</t>
        </is>
      </c>
      <c r="I2553" t="inlineStr">
        <is>
          <t>Medio</t>
        </is>
      </c>
      <c r="J2553" s="17" t="inlineStr">
        <is>
          <t>C-Medio</t>
        </is>
      </c>
      <c r="K2553" t="inlineStr">
        <is>
          <t>CANDIDATO A DESCONTINUAR</t>
        </is>
      </c>
    </row>
    <row r="2554">
      <c r="A2554" t="inlineStr">
        <is>
          <t>6203</t>
        </is>
      </c>
      <c r="B2554" t="inlineStr">
        <is>
          <t>CANFIN LITRO</t>
        </is>
      </c>
      <c r="C2554" t="inlineStr">
        <is>
          <t>PINTURAS Y SELLADORES</t>
        </is>
      </c>
      <c r="D2554" s="22" t="n">
        <v>28</v>
      </c>
      <c r="E2554" s="19" t="n">
        <v>52147.2</v>
      </c>
      <c r="F2554" s="19" t="n">
        <v>19555.2</v>
      </c>
      <c r="G2554" s="20" t="n">
        <v>0.375</v>
      </c>
      <c r="H2554" t="inlineStr">
        <is>
          <t>C</t>
        </is>
      </c>
      <c r="I2554" t="inlineStr">
        <is>
          <t>Medio</t>
        </is>
      </c>
      <c r="J2554" s="17" t="inlineStr">
        <is>
          <t>C-Medio</t>
        </is>
      </c>
      <c r="K2554" t="inlineStr">
        <is>
          <t>CANDIDATO A DESCONTINUAR</t>
        </is>
      </c>
    </row>
    <row r="2555">
      <c r="A2555" t="inlineStr">
        <is>
          <t>30647</t>
        </is>
      </c>
      <c r="B2555" t="inlineStr">
        <is>
          <t xml:space="preserve">CAJA CUADRADA EMT 1/2X3/4 </t>
        </is>
      </c>
      <c r="C2555" t="inlineStr">
        <is>
          <t>ACCESORIOS ELECTRICOS Y CABLES</t>
        </is>
      </c>
      <c r="D2555" s="22" t="n">
        <v>91</v>
      </c>
      <c r="E2555" s="19" t="n">
        <v>52132.3</v>
      </c>
      <c r="F2555" s="19" t="n">
        <v>22443.55</v>
      </c>
      <c r="G2555" s="20" t="n">
        <v>0.430511</v>
      </c>
      <c r="H2555" t="inlineStr">
        <is>
          <t>C</t>
        </is>
      </c>
      <c r="I2555" t="inlineStr">
        <is>
          <t>Medio</t>
        </is>
      </c>
      <c r="J2555" s="17" t="inlineStr">
        <is>
          <t>C-Medio</t>
        </is>
      </c>
      <c r="K2555" t="inlineStr">
        <is>
          <t>CANDIDATO A DESCONTINUAR</t>
        </is>
      </c>
    </row>
    <row r="2556">
      <c r="A2556" t="inlineStr">
        <is>
          <t>PINT-AN-0043</t>
        </is>
      </c>
      <c r="B2556" t="inlineStr">
        <is>
          <t>LANCO EXPRESS PASTEL ACEITE 1/4 EC346-5</t>
        </is>
      </c>
      <c r="C2556" t="inlineStr">
        <is>
          <t>ANTICORROSIVOS Y BASE ACEITE</t>
        </is>
      </c>
      <c r="D2556" s="22" t="n">
        <v>10</v>
      </c>
      <c r="E2556" s="19" t="n">
        <v>52120.94</v>
      </c>
      <c r="F2556" s="19" t="n">
        <v>16987.19</v>
      </c>
      <c r="G2556" s="20" t="n">
        <v>0.325919</v>
      </c>
      <c r="H2556" t="inlineStr">
        <is>
          <t>C</t>
        </is>
      </c>
      <c r="I2556" t="inlineStr">
        <is>
          <t>Medio</t>
        </is>
      </c>
      <c r="J2556" s="17" t="inlineStr">
        <is>
          <t>C-Medio</t>
        </is>
      </c>
      <c r="K2556" t="inlineStr">
        <is>
          <t>CANDIDATO A DESCONTINUAR</t>
        </is>
      </c>
    </row>
    <row r="2557">
      <c r="A2557" t="inlineStr">
        <is>
          <t>PINT-AN-0019</t>
        </is>
      </c>
      <c r="B2557" t="inlineStr">
        <is>
          <t>LANCO ANTICORROSIVO IND AZUL GALON AC3436-4</t>
        </is>
      </c>
      <c r="C2557" t="inlineStr">
        <is>
          <t>ANTICORROSIVOS Y BASE ACEITE</t>
        </is>
      </c>
      <c r="D2557" s="22" t="n">
        <v>4</v>
      </c>
      <c r="E2557" s="19" t="n">
        <v>52115.04</v>
      </c>
      <c r="F2557" s="19" t="n">
        <v>17133.64</v>
      </c>
      <c r="G2557" s="20" t="n">
        <v>0.3287660000000001</v>
      </c>
      <c r="H2557" t="inlineStr">
        <is>
          <t>C</t>
        </is>
      </c>
      <c r="I2557" t="inlineStr">
        <is>
          <t>Medio</t>
        </is>
      </c>
      <c r="J2557" s="17" t="inlineStr">
        <is>
          <t>C-Medio</t>
        </is>
      </c>
      <c r="K2557" t="inlineStr">
        <is>
          <t>CANDIDATO A DESCONTINUAR</t>
        </is>
      </c>
    </row>
    <row r="2558">
      <c r="A2558" t="inlineStr">
        <is>
          <t>30992910</t>
        </is>
      </c>
      <c r="B2558" t="inlineStr">
        <is>
          <t>LLAVE FREGADERO SINGAPUR GRIS PLOMO CON REPOSA ESPONJA Y CUELLO EXTRAIBLE BZ002-GD</t>
        </is>
      </c>
      <c r="C2558" t="inlineStr">
        <is>
          <t>IMPORTACION GRIFERIA</t>
        </is>
      </c>
      <c r="D2558" s="22" t="n">
        <v>2</v>
      </c>
      <c r="E2558" s="19" t="n">
        <v>51952.21</v>
      </c>
      <c r="F2558" s="19" t="n">
        <v>34296.98</v>
      </c>
      <c r="G2558" s="20" t="n">
        <v>0.6601640000000001</v>
      </c>
      <c r="H2558" t="inlineStr">
        <is>
          <t>C</t>
        </is>
      </c>
      <c r="I2558" t="inlineStr">
        <is>
          <t>Alto</t>
        </is>
      </c>
      <c r="J2558" s="17" t="inlineStr">
        <is>
          <t>C-Alto</t>
        </is>
      </c>
      <c r="K2558" t="inlineStr">
        <is>
          <t>PREMIUM — dejar quietos, son rentables aunque vendan poco</t>
        </is>
      </c>
    </row>
    <row r="2559">
      <c r="A2559" t="inlineStr">
        <is>
          <t>PINT-PS-0016</t>
        </is>
      </c>
      <c r="B2559" t="inlineStr">
        <is>
          <t>BOSNY SPRAY ROJO SEMAFORO SB-23</t>
        </is>
      </c>
      <c r="C2559" t="inlineStr">
        <is>
          <t>PINTURA SPRAY</t>
        </is>
      </c>
      <c r="D2559" s="22" t="n">
        <v>19</v>
      </c>
      <c r="E2559" s="19" t="n">
        <v>51636.19</v>
      </c>
      <c r="F2559" s="19" t="n">
        <v>14694.34</v>
      </c>
      <c r="G2559" s="20" t="n">
        <v>0.284575</v>
      </c>
      <c r="H2559" t="inlineStr">
        <is>
          <t>C</t>
        </is>
      </c>
      <c r="I2559" t="inlineStr">
        <is>
          <t>Bajo</t>
        </is>
      </c>
      <c r="J2559" s="17" t="inlineStr">
        <is>
          <t>C-Bajo</t>
        </is>
      </c>
      <c r="K2559" t="inlineStr">
        <is>
          <t>LIQUIDAR — ocupan espacio y capital</t>
        </is>
      </c>
    </row>
    <row r="2560">
      <c r="A2560" t="inlineStr">
        <is>
          <t>54834</t>
        </is>
      </c>
      <c r="B2560" t="inlineStr">
        <is>
          <t>DESAGUE PARA BAÑO DORADO TIPO POP UP 4 PULG CUADRADO ACERO INOX HTK-RJ-B/G</t>
        </is>
      </c>
      <c r="C2560" t="inlineStr">
        <is>
          <t>IMPORTACION GRIFERIA</t>
        </is>
      </c>
      <c r="D2560" s="22" t="n">
        <v>9</v>
      </c>
      <c r="E2560" s="19" t="n">
        <v>51597.35</v>
      </c>
      <c r="F2560" s="19" t="n">
        <v>35750.26</v>
      </c>
      <c r="G2560" s="20" t="n">
        <v>0.6928700000000001</v>
      </c>
      <c r="H2560" t="inlineStr">
        <is>
          <t>C</t>
        </is>
      </c>
      <c r="I2560" t="inlineStr">
        <is>
          <t>Alto</t>
        </is>
      </c>
      <c r="J2560" s="17" t="inlineStr">
        <is>
          <t>C-Alto</t>
        </is>
      </c>
      <c r="K2560" t="inlineStr">
        <is>
          <t>PREMIUM — dejar quietos, son rentables aunque vendan poco</t>
        </is>
      </c>
    </row>
    <row r="2561">
      <c r="A2561" t="inlineStr">
        <is>
          <t>PINT-PS-0007</t>
        </is>
      </c>
      <c r="B2561" t="inlineStr">
        <is>
          <t>BOSNY SPRAY BLANCO MATE PREMIER SB-286</t>
        </is>
      </c>
      <c r="C2561" t="inlineStr">
        <is>
          <t>PINTURA SPRAY</t>
        </is>
      </c>
      <c r="D2561" s="22" t="n">
        <v>19</v>
      </c>
      <c r="E2561" s="19" t="n">
        <v>51582.28</v>
      </c>
      <c r="F2561" s="19" t="n">
        <v>14679.53</v>
      </c>
      <c r="G2561" s="20" t="n">
        <v>0.284585</v>
      </c>
      <c r="H2561" t="inlineStr">
        <is>
          <t>C</t>
        </is>
      </c>
      <c r="I2561" t="inlineStr">
        <is>
          <t>Bajo</t>
        </is>
      </c>
      <c r="J2561" s="17" t="inlineStr">
        <is>
          <t>C-Bajo</t>
        </is>
      </c>
      <c r="K2561" t="inlineStr">
        <is>
          <t>LIQUIDAR — ocupan espacio y capital</t>
        </is>
      </c>
    </row>
    <row r="2562">
      <c r="A2562" t="inlineStr">
        <is>
          <t>351100300992093</t>
        </is>
      </c>
      <c r="B2562" t="inlineStr">
        <is>
          <t>WADFOW ATORNILLO GYPSUM INALAMBRICO SIN BATERIA 20V WDS20428</t>
        </is>
      </c>
      <c r="C2562" t="inlineStr">
        <is>
          <t>SIN CATEGORIA</t>
        </is>
      </c>
      <c r="D2562" s="22" t="n">
        <v>2</v>
      </c>
      <c r="E2562" s="19" t="n">
        <v>51535.4</v>
      </c>
      <c r="F2562" s="19" t="n">
        <v>12830.77</v>
      </c>
      <c r="G2562" s="20" t="n">
        <v>0.24897</v>
      </c>
      <c r="H2562" t="inlineStr">
        <is>
          <t>C</t>
        </is>
      </c>
      <c r="I2562" t="inlineStr">
        <is>
          <t>Bajo</t>
        </is>
      </c>
      <c r="J2562" s="17" t="inlineStr">
        <is>
          <t>C-Bajo</t>
        </is>
      </c>
      <c r="K2562" t="inlineStr">
        <is>
          <t>LIQUIDAR — ocupan espacio y capital</t>
        </is>
      </c>
    </row>
    <row r="2563">
      <c r="A2563" t="inlineStr">
        <is>
          <t>342305604</t>
        </is>
      </c>
      <c r="B2563" t="inlineStr">
        <is>
          <t>TOTAL JUEGO ESQUINERO METALICO 6PCS TAMWH6002</t>
        </is>
      </c>
      <c r="C2563" t="inlineStr">
        <is>
          <t>FERRETERIA GENERAL</t>
        </is>
      </c>
      <c r="D2563" s="22" t="n">
        <v>12</v>
      </c>
      <c r="E2563" s="19" t="n">
        <v>51503.46</v>
      </c>
      <c r="F2563" s="19" t="n">
        <v>15110.35</v>
      </c>
      <c r="G2563" s="20" t="n">
        <v>0.293385</v>
      </c>
      <c r="H2563" t="inlineStr">
        <is>
          <t>C</t>
        </is>
      </c>
      <c r="I2563" t="inlineStr">
        <is>
          <t>Bajo</t>
        </is>
      </c>
      <c r="J2563" s="17" t="inlineStr">
        <is>
          <t>C-Bajo</t>
        </is>
      </c>
      <c r="K2563" t="inlineStr">
        <is>
          <t>LIQUIDAR — ocupan espacio y capital</t>
        </is>
      </c>
    </row>
    <row r="2564">
      <c r="A2564" t="inlineStr">
        <is>
          <t>7106</t>
        </is>
      </c>
      <c r="B2564" t="inlineStr">
        <is>
          <t>POXIPOL GRIS 108G</t>
        </is>
      </c>
      <c r="C2564" t="inlineStr">
        <is>
          <t>FERRETERIA GENERAL</t>
        </is>
      </c>
      <c r="D2564" s="22" t="n">
        <v>7</v>
      </c>
      <c r="E2564" s="19" t="n">
        <v>51391.1</v>
      </c>
      <c r="F2564" s="19" t="n">
        <v>18380.42</v>
      </c>
      <c r="G2564" s="20" t="n">
        <v>0.357658</v>
      </c>
      <c r="H2564" t="inlineStr">
        <is>
          <t>C</t>
        </is>
      </c>
      <c r="I2564" t="inlineStr">
        <is>
          <t>Medio</t>
        </is>
      </c>
      <c r="J2564" s="17" t="inlineStr">
        <is>
          <t>C-Medio</t>
        </is>
      </c>
      <c r="K2564" t="inlineStr">
        <is>
          <t>CANDIDATO A DESCONTINUAR</t>
        </is>
      </c>
    </row>
    <row r="2565">
      <c r="A2565" t="inlineStr">
        <is>
          <t>351100300990767</t>
        </is>
      </c>
      <c r="B2565" t="inlineStr">
        <is>
          <t>$$ CEDAZO PLASTICO 6X8 TIPO JORDOMEX</t>
        </is>
      </c>
      <c r="C2565" t="inlineStr">
        <is>
          <t>FERRETERIA GENERAL</t>
        </is>
      </c>
      <c r="D2565" s="22" t="n">
        <v>24</v>
      </c>
      <c r="E2565" s="19" t="n">
        <v>51313.05</v>
      </c>
      <c r="F2565" s="19" t="n">
        <v>18918.45</v>
      </c>
      <c r="G2565" s="20" t="n">
        <v>0.368687</v>
      </c>
      <c r="H2565" t="inlineStr">
        <is>
          <t>C</t>
        </is>
      </c>
      <c r="I2565" t="inlineStr">
        <is>
          <t>Medio</t>
        </is>
      </c>
      <c r="J2565" s="17" t="inlineStr">
        <is>
          <t>C-Medio</t>
        </is>
      </c>
      <c r="K2565" t="inlineStr">
        <is>
          <t>CANDIDATO A DESCONTINUAR</t>
        </is>
      </c>
    </row>
    <row r="2566">
      <c r="A2566" t="inlineStr">
        <is>
          <t>73631</t>
        </is>
      </c>
      <c r="B2566" t="inlineStr">
        <is>
          <t>TOTAL MAZO 1000G  THSTH61000</t>
        </is>
      </c>
      <c r="C2566" t="inlineStr">
        <is>
          <t>FERRETERIA GENERAL</t>
        </is>
      </c>
      <c r="D2566" s="22" t="n">
        <v>12</v>
      </c>
      <c r="E2566" s="19" t="n">
        <v>51301.64</v>
      </c>
      <c r="F2566" s="19" t="n">
        <v>17404</v>
      </c>
      <c r="G2566" s="20" t="n">
        <v>0.339248</v>
      </c>
      <c r="H2566" t="inlineStr">
        <is>
          <t>C</t>
        </is>
      </c>
      <c r="I2566" t="inlineStr">
        <is>
          <t>Medio</t>
        </is>
      </c>
      <c r="J2566" s="17" t="inlineStr">
        <is>
          <t>C-Medio</t>
        </is>
      </c>
      <c r="K2566" t="inlineStr">
        <is>
          <t>CANDIDATO A DESCONTINUAR</t>
        </is>
      </c>
    </row>
    <row r="2567">
      <c r="A2567" t="inlineStr">
        <is>
          <t>351100300990628</t>
        </is>
      </c>
      <c r="B2567" t="inlineStr">
        <is>
          <t>AGARRADERA MUEBLE 303-1 AB AC</t>
        </is>
      </c>
      <c r="C2567" t="inlineStr">
        <is>
          <t>FERRETERIA GENERAL</t>
        </is>
      </c>
      <c r="D2567" s="22" t="n">
        <v>78</v>
      </c>
      <c r="E2567" s="19" t="n">
        <v>51295.9</v>
      </c>
      <c r="F2567" s="19" t="n">
        <v>19062.4</v>
      </c>
      <c r="G2567" s="20" t="n">
        <v>0.371616</v>
      </c>
      <c r="H2567" t="inlineStr">
        <is>
          <t>C</t>
        </is>
      </c>
      <c r="I2567" t="inlineStr">
        <is>
          <t>Medio</t>
        </is>
      </c>
      <c r="J2567" s="17" t="inlineStr">
        <is>
          <t>C-Medio</t>
        </is>
      </c>
      <c r="K2567" t="inlineStr">
        <is>
          <t>CANDIDATO A DESCONTINUAR</t>
        </is>
      </c>
    </row>
    <row r="2568">
      <c r="A2568" t="inlineStr">
        <is>
          <t>73460</t>
        </is>
      </c>
      <c r="B2568" t="inlineStr">
        <is>
          <t>CINTA MALLA 4 X 45M PEQUEÑA ANCHA 100MMX45MTS PEQUEÑA</t>
        </is>
      </c>
      <c r="C2568" t="inlineStr">
        <is>
          <t>FERRETERIA GENERAL</t>
        </is>
      </c>
      <c r="D2568" s="22" t="n">
        <v>21</v>
      </c>
      <c r="E2568" s="19" t="n">
        <v>51277.35</v>
      </c>
      <c r="F2568" s="19" t="n">
        <v>29863.35</v>
      </c>
      <c r="G2568" s="20" t="n">
        <v>0.582389</v>
      </c>
      <c r="H2568" t="inlineStr">
        <is>
          <t>C</t>
        </is>
      </c>
      <c r="I2568" t="inlineStr">
        <is>
          <t>Alto</t>
        </is>
      </c>
      <c r="J2568" s="17" t="inlineStr">
        <is>
          <t>C-Alto</t>
        </is>
      </c>
      <c r="K2568" t="inlineStr">
        <is>
          <t>PREMIUM — dejar quietos, son rentables aunque vendan poco</t>
        </is>
      </c>
    </row>
    <row r="2569">
      <c r="A2569" t="inlineStr">
        <is>
          <t>7467</t>
        </is>
      </c>
      <c r="B2569" t="inlineStr">
        <is>
          <t>PICAPORTE PLATINA 3 C/RECIB PPT03</t>
        </is>
      </c>
      <c r="C2569" t="inlineStr">
        <is>
          <t>PICAPORTES Y ALDABAS</t>
        </is>
      </c>
      <c r="D2569" s="22" t="n">
        <v>45</v>
      </c>
      <c r="E2569" s="19" t="n">
        <v>51201.19</v>
      </c>
      <c r="F2569" s="19" t="n">
        <v>17023.74</v>
      </c>
      <c r="G2569" s="20" t="n">
        <v>0.332487</v>
      </c>
      <c r="H2569" t="inlineStr">
        <is>
          <t>C</t>
        </is>
      </c>
      <c r="I2569" t="inlineStr">
        <is>
          <t>Medio</t>
        </is>
      </c>
      <c r="J2569" s="17" t="inlineStr">
        <is>
          <t>C-Medio</t>
        </is>
      </c>
      <c r="K2569" t="inlineStr">
        <is>
          <t>CANDIDATO A DESCONTINUAR</t>
        </is>
      </c>
    </row>
    <row r="2570">
      <c r="A2570" t="inlineStr">
        <is>
          <t>111294</t>
        </is>
      </c>
      <c r="B2570" t="inlineStr">
        <is>
          <t>CUBO SACA EMBOLO LLAVE BAÑO</t>
        </is>
      </c>
      <c r="C2570" t="inlineStr">
        <is>
          <t>FERRETERIA GENERAL</t>
        </is>
      </c>
      <c r="D2570" s="22" t="n">
        <v>9</v>
      </c>
      <c r="E2570" s="19" t="n">
        <v>50956.35</v>
      </c>
      <c r="F2570" s="19" t="n">
        <v>14437.23</v>
      </c>
      <c r="G2570" s="20" t="n">
        <v>0.283325</v>
      </c>
      <c r="H2570" t="inlineStr">
        <is>
          <t>C</t>
        </is>
      </c>
      <c r="I2570" t="inlineStr">
        <is>
          <t>Bajo</t>
        </is>
      </c>
      <c r="J2570" s="17" t="inlineStr">
        <is>
          <t>C-Bajo</t>
        </is>
      </c>
      <c r="K2570" t="inlineStr">
        <is>
          <t>LIQUIDAR — ocupan espacio y capital</t>
        </is>
      </c>
    </row>
    <row r="2571">
      <c r="A2571" t="inlineStr">
        <is>
          <t>351100300992040</t>
        </is>
      </c>
      <c r="B2571" t="inlineStr">
        <is>
          <t>INDUMA BISAGRA 2X3 T1103-0111</t>
        </is>
      </c>
      <c r="C2571" t="inlineStr">
        <is>
          <t>FERRETERIA GENERAL</t>
        </is>
      </c>
      <c r="D2571" s="22" t="n">
        <v>63</v>
      </c>
      <c r="E2571" s="19" t="n">
        <v>50926.23</v>
      </c>
      <c r="F2571" s="19" t="n">
        <v>14148.72</v>
      </c>
      <c r="G2571" s="20" t="n">
        <v>0.277828</v>
      </c>
      <c r="H2571" t="inlineStr">
        <is>
          <t>C</t>
        </is>
      </c>
      <c r="I2571" t="inlineStr">
        <is>
          <t>Bajo</t>
        </is>
      </c>
      <c r="J2571" s="17" t="inlineStr">
        <is>
          <t>C-Bajo</t>
        </is>
      </c>
      <c r="K2571" t="inlineStr">
        <is>
          <t>LIQUIDAR — ocupan espacio y capital</t>
        </is>
      </c>
    </row>
    <row r="2572">
      <c r="A2572" t="inlineStr">
        <is>
          <t>351100300991853</t>
        </is>
      </c>
      <c r="B2572" t="inlineStr">
        <is>
          <t>MAKITA PUNTA PHILLIPS #2 X 3 BLISTER 2 U E-01149</t>
        </is>
      </c>
      <c r="C2572" t="inlineStr">
        <is>
          <t>HERRAMIENTA ELECTRICA</t>
        </is>
      </c>
      <c r="D2572" s="22" t="n">
        <v>19</v>
      </c>
      <c r="E2572" s="19" t="n">
        <v>50850.44</v>
      </c>
      <c r="F2572" s="19" t="n">
        <v>14100.44</v>
      </c>
      <c r="G2572" s="20" t="n">
        <v>0.277292</v>
      </c>
      <c r="H2572" t="inlineStr">
        <is>
          <t>C</t>
        </is>
      </c>
      <c r="I2572" t="inlineStr">
        <is>
          <t>Bajo</t>
        </is>
      </c>
      <c r="J2572" s="17" t="inlineStr">
        <is>
          <t>C-Bajo</t>
        </is>
      </c>
      <c r="K2572" t="inlineStr">
        <is>
          <t>LIQUIDAR — ocupan espacio y capital</t>
        </is>
      </c>
    </row>
    <row r="2573">
      <c r="A2573" t="inlineStr">
        <is>
          <t>30515</t>
        </is>
      </c>
      <c r="B2573" t="inlineStr">
        <is>
          <t>AMARRA PLASTICA NEGRA 10 PAQ 100 UND</t>
        </is>
      </c>
      <c r="C2573" t="inlineStr">
        <is>
          <t>FERRETERIA GENERAL</t>
        </is>
      </c>
      <c r="D2573" s="22" t="n">
        <v>1160</v>
      </c>
      <c r="E2573" s="19" t="n">
        <v>50842.98</v>
      </c>
      <c r="F2573" s="19" t="n">
        <v>40655.42</v>
      </c>
      <c r="G2573" s="20" t="n">
        <v>0.799627</v>
      </c>
      <c r="H2573" t="inlineStr">
        <is>
          <t>C</t>
        </is>
      </c>
      <c r="I2573" t="inlineStr">
        <is>
          <t>Alto</t>
        </is>
      </c>
      <c r="J2573" s="17" t="inlineStr">
        <is>
          <t>C-Alto</t>
        </is>
      </c>
      <c r="K2573" t="inlineStr">
        <is>
          <t>PREMIUM — dejar quietos, son rentables aunque vendan poco</t>
        </is>
      </c>
    </row>
    <row r="2574">
      <c r="A2574" t="inlineStr">
        <is>
          <t>10045</t>
        </is>
      </c>
      <c r="B2574" t="inlineStr">
        <is>
          <t>TOTAL GUANTE HULE VERDE TSP13101</t>
        </is>
      </c>
      <c r="C2574" t="inlineStr">
        <is>
          <t>FERRETERIA GENERAL</t>
        </is>
      </c>
      <c r="D2574" s="22" t="n">
        <v>54</v>
      </c>
      <c r="E2574" s="19" t="n">
        <v>50827.66</v>
      </c>
      <c r="F2574" s="19" t="n">
        <v>17739.31</v>
      </c>
      <c r="G2574" s="20" t="n">
        <v>0.349009</v>
      </c>
      <c r="H2574" t="inlineStr">
        <is>
          <t>C</t>
        </is>
      </c>
      <c r="I2574" t="inlineStr">
        <is>
          <t>Medio</t>
        </is>
      </c>
      <c r="J2574" s="17" t="inlineStr">
        <is>
          <t>C-Medio</t>
        </is>
      </c>
      <c r="K2574" t="inlineStr">
        <is>
          <t>CANDIDATO A DESCONTINUAR</t>
        </is>
      </c>
    </row>
    <row r="2575">
      <c r="A2575" t="inlineStr">
        <is>
          <t>10160015</t>
        </is>
      </c>
      <c r="B2575" t="inlineStr">
        <is>
          <t>TUBO IND. CUADRADO 11/2X11/2 1.20MM NEGRO</t>
        </is>
      </c>
      <c r="C2575" t="inlineStr">
        <is>
          <t>TUBERIA INDUSTRIAL</t>
        </is>
      </c>
      <c r="D2575" s="22" t="n">
        <v>10</v>
      </c>
      <c r="E2575" s="19" t="n">
        <v>50721.54</v>
      </c>
      <c r="F2575" s="19" t="n">
        <v>8979.540000000001</v>
      </c>
      <c r="G2575" s="20" t="n">
        <v>0.177036</v>
      </c>
      <c r="H2575" t="inlineStr">
        <is>
          <t>C</t>
        </is>
      </c>
      <c r="I2575" t="inlineStr">
        <is>
          <t>Bajo</t>
        </is>
      </c>
      <c r="J2575" s="17" t="inlineStr">
        <is>
          <t>C-Bajo</t>
        </is>
      </c>
      <c r="K2575" t="inlineStr">
        <is>
          <t>LIQUIDAR — ocupan espacio y capital</t>
        </is>
      </c>
    </row>
    <row r="2576">
      <c r="A2576" t="inlineStr">
        <is>
          <t>30427</t>
        </is>
      </c>
      <c r="B2576" t="inlineStr">
        <is>
          <t>AGUILA PROBADOR CORRIENTE RIENDAS #914</t>
        </is>
      </c>
      <c r="C2576" t="inlineStr">
        <is>
          <t>ACCESORIOS ELECTRICOS Y CABLES</t>
        </is>
      </c>
      <c r="D2576" s="22" t="n">
        <v>36</v>
      </c>
      <c r="E2576" s="19" t="n">
        <v>50683.31</v>
      </c>
      <c r="F2576" s="19" t="n">
        <v>14172.24</v>
      </c>
      <c r="G2576" s="20" t="n">
        <v>0.279623</v>
      </c>
      <c r="H2576" t="inlineStr">
        <is>
          <t>C</t>
        </is>
      </c>
      <c r="I2576" t="inlineStr">
        <is>
          <t>Bajo</t>
        </is>
      </c>
      <c r="J2576" s="17" t="inlineStr">
        <is>
          <t>C-Bajo</t>
        </is>
      </c>
      <c r="K2576" t="inlineStr">
        <is>
          <t>LIQUIDAR — ocupan espacio y capital</t>
        </is>
      </c>
    </row>
    <row r="2577">
      <c r="A2577" t="inlineStr">
        <is>
          <t>30498</t>
        </is>
      </c>
      <c r="B2577" t="inlineStr">
        <is>
          <t>AGUILA BLANCO APAGADOR TW DOBLE PLATA 1004BW</t>
        </is>
      </c>
      <c r="C2577" t="inlineStr">
        <is>
          <t>ACCESORIOS ELECTRICOS Y CABLES</t>
        </is>
      </c>
      <c r="D2577" s="22" t="n">
        <v>18</v>
      </c>
      <c r="E2577" s="19" t="n">
        <v>50502.83</v>
      </c>
      <c r="F2577" s="19" t="n">
        <v>14330.99</v>
      </c>
      <c r="G2577" s="20" t="n">
        <v>0.283766</v>
      </c>
      <c r="H2577" t="inlineStr">
        <is>
          <t>C</t>
        </is>
      </c>
      <c r="I2577" t="inlineStr">
        <is>
          <t>Bajo</t>
        </is>
      </c>
      <c r="J2577" s="17" t="inlineStr">
        <is>
          <t>C-Bajo</t>
        </is>
      </c>
      <c r="K2577" t="inlineStr">
        <is>
          <t>LIQUIDAR — ocupan espacio y capital</t>
        </is>
      </c>
    </row>
    <row r="2578">
      <c r="A2578" t="inlineStr">
        <is>
          <t>72483</t>
        </is>
      </c>
      <c r="B2578" t="inlineStr">
        <is>
          <t>CAJA DE PASO 8X8 UL</t>
        </is>
      </c>
      <c r="C2578" t="inlineStr">
        <is>
          <t>ACCESORIOS ELECTRICOS Y CABLES</t>
        </is>
      </c>
      <c r="D2578" s="22" t="n">
        <v>6</v>
      </c>
      <c r="E2578" s="19" t="n">
        <v>50486.85</v>
      </c>
      <c r="F2578" s="19" t="n">
        <v>11327.91</v>
      </c>
      <c r="G2578" s="20" t="n">
        <v>0.224373</v>
      </c>
      <c r="H2578" t="inlineStr">
        <is>
          <t>C</t>
        </is>
      </c>
      <c r="I2578" t="inlineStr">
        <is>
          <t>Bajo</t>
        </is>
      </c>
      <c r="J2578" s="17" t="inlineStr">
        <is>
          <t>C-Bajo</t>
        </is>
      </c>
      <c r="K2578" t="inlineStr">
        <is>
          <t>LIQUIDAR — ocupan espacio y capital</t>
        </is>
      </c>
    </row>
    <row r="2579">
      <c r="A2579" t="inlineStr">
        <is>
          <t>351100300992120</t>
        </is>
      </c>
      <c r="B2579" t="inlineStr">
        <is>
          <t>PERFIL OUT NEGRO 2.95M PARA LAMINA BAMBU</t>
        </is>
      </c>
      <c r="C2579" t="inlineStr">
        <is>
          <t>IMPORTACION LAMINA PVC, BAMBU, ACC</t>
        </is>
      </c>
      <c r="D2579" s="22" t="n">
        <v>15</v>
      </c>
      <c r="E2579" s="19" t="n">
        <v>50341.59</v>
      </c>
      <c r="F2579" s="19" t="n">
        <v>26779.74</v>
      </c>
      <c r="G2579" s="20" t="n">
        <v>0.531961</v>
      </c>
      <c r="H2579" t="inlineStr">
        <is>
          <t>C</t>
        </is>
      </c>
      <c r="I2579" t="inlineStr">
        <is>
          <t>Alto</t>
        </is>
      </c>
      <c r="J2579" s="17" t="inlineStr">
        <is>
          <t>C-Alto</t>
        </is>
      </c>
      <c r="K2579" t="inlineStr">
        <is>
          <t>PREMIUM — dejar quietos, son rentables aunque vendan poco</t>
        </is>
      </c>
    </row>
    <row r="2580">
      <c r="A2580" t="inlineStr">
        <is>
          <t>73370</t>
        </is>
      </c>
      <c r="B2580" t="inlineStr">
        <is>
          <t>TRUPER ESCUADRA CARPINTERO10  EC-10</t>
        </is>
      </c>
      <c r="C2580" t="inlineStr">
        <is>
          <t>FERRETERIA GENERAL</t>
        </is>
      </c>
      <c r="D2580" s="22" t="n">
        <v>15</v>
      </c>
      <c r="E2580" s="19" t="n">
        <v>50266.75</v>
      </c>
      <c r="F2580" s="19" t="n">
        <v>21248.38</v>
      </c>
      <c r="G2580" s="20" t="n">
        <v>0.422712</v>
      </c>
      <c r="H2580" t="inlineStr">
        <is>
          <t>C</t>
        </is>
      </c>
      <c r="I2580" t="inlineStr">
        <is>
          <t>Medio</t>
        </is>
      </c>
      <c r="J2580" s="17" t="inlineStr">
        <is>
          <t>C-Medio</t>
        </is>
      </c>
      <c r="K2580" t="inlineStr">
        <is>
          <t>CANDIDATO A DESCONTINUAR</t>
        </is>
      </c>
    </row>
    <row r="2581">
      <c r="A2581" t="inlineStr">
        <is>
          <t>123117</t>
        </is>
      </c>
      <c r="B2581" t="inlineStr">
        <is>
          <t>COLA BLANCA GRIP BOND 2 LANCO 4OZ</t>
        </is>
      </c>
      <c r="C2581" t="inlineStr">
        <is>
          <t>PINTURAS Y SELLADORES</t>
        </is>
      </c>
      <c r="D2581" s="22" t="n">
        <v>55</v>
      </c>
      <c r="E2581" s="19" t="n">
        <v>50160.29</v>
      </c>
      <c r="F2581" s="19" t="n">
        <v>14272.79</v>
      </c>
      <c r="G2581" s="20" t="n">
        <v>0.284544</v>
      </c>
      <c r="H2581" t="inlineStr">
        <is>
          <t>C</t>
        </is>
      </c>
      <c r="I2581" t="inlineStr">
        <is>
          <t>Bajo</t>
        </is>
      </c>
      <c r="J2581" s="17" t="inlineStr">
        <is>
          <t>C-Bajo</t>
        </is>
      </c>
      <c r="K2581" t="inlineStr">
        <is>
          <t>LIQUIDAR — ocupan espacio y capital</t>
        </is>
      </c>
    </row>
    <row r="2582">
      <c r="A2582" t="inlineStr">
        <is>
          <t>10200010</t>
        </is>
      </c>
      <c r="B2582" t="inlineStr">
        <is>
          <t>TUBO REDONDO 2 X 1.50MM NEGRO</t>
        </is>
      </c>
      <c r="C2582" t="inlineStr">
        <is>
          <t>TUBERIA REDONDA</t>
        </is>
      </c>
      <c r="D2582" s="22" t="n">
        <v>7</v>
      </c>
      <c r="E2582" s="19" t="n">
        <v>50122.8</v>
      </c>
      <c r="F2582" s="19" t="n">
        <v>11566.8</v>
      </c>
      <c r="G2582" s="20" t="n">
        <v>0.230769</v>
      </c>
      <c r="H2582" t="inlineStr">
        <is>
          <t>C</t>
        </is>
      </c>
      <c r="I2582" t="inlineStr">
        <is>
          <t>Bajo</t>
        </is>
      </c>
      <c r="J2582" s="17" t="inlineStr">
        <is>
          <t>C-Bajo</t>
        </is>
      </c>
      <c r="K2582" t="inlineStr">
        <is>
          <t>LIQUIDAR — ocupan espacio y capital</t>
        </is>
      </c>
    </row>
    <row r="2583">
      <c r="A2583" t="inlineStr">
        <is>
          <t>71287</t>
        </is>
      </c>
      <c r="B2583" t="inlineStr">
        <is>
          <t>BISAGRA PRESION BRONCE</t>
        </is>
      </c>
      <c r="C2583" t="inlineStr">
        <is>
          <t>FERRETERIA GENERAL</t>
        </is>
      </c>
      <c r="D2583" s="22" t="n">
        <v>96</v>
      </c>
      <c r="E2583" s="19" t="n">
        <v>50083.92</v>
      </c>
      <c r="F2583" s="19" t="n">
        <v>23952.03</v>
      </c>
      <c r="G2583" s="20" t="n">
        <v>0.478238</v>
      </c>
      <c r="H2583" t="inlineStr">
        <is>
          <t>C</t>
        </is>
      </c>
      <c r="I2583" t="inlineStr">
        <is>
          <t>Alto</t>
        </is>
      </c>
      <c r="J2583" s="17" t="inlineStr">
        <is>
          <t>C-Alto</t>
        </is>
      </c>
      <c r="K2583" t="inlineStr">
        <is>
          <t>PREMIUM — dejar quietos, son rentables aunque vendan poco</t>
        </is>
      </c>
    </row>
    <row r="2584">
      <c r="A2584" t="inlineStr">
        <is>
          <t>787234</t>
        </is>
      </c>
      <c r="B2584" t="inlineStr">
        <is>
          <t>TOTAL PORTA ELECTRODO 300AMP TWAH3006</t>
        </is>
      </c>
      <c r="C2584" t="inlineStr">
        <is>
          <t>FERRETERIA GENERAL</t>
        </is>
      </c>
      <c r="D2584" s="22" t="n">
        <v>18</v>
      </c>
      <c r="E2584" s="19" t="n">
        <v>49976.18</v>
      </c>
      <c r="F2584" s="19" t="n">
        <v>14838.62</v>
      </c>
      <c r="G2584" s="20" t="n">
        <v>0.296914</v>
      </c>
      <c r="H2584" t="inlineStr">
        <is>
          <t>C</t>
        </is>
      </c>
      <c r="I2584" t="inlineStr">
        <is>
          <t>Bajo</t>
        </is>
      </c>
      <c r="J2584" s="17" t="inlineStr">
        <is>
          <t>C-Bajo</t>
        </is>
      </c>
      <c r="K2584" t="inlineStr">
        <is>
          <t>LIQUIDAR — ocupan espacio y capital</t>
        </is>
      </c>
    </row>
    <row r="2585">
      <c r="A2585" t="inlineStr">
        <is>
          <t>10180010</t>
        </is>
      </c>
      <c r="B2585" t="inlineStr">
        <is>
          <t>PERLING TIPO C 2X4 1.50MM 1/16 NEGRO</t>
        </is>
      </c>
      <c r="C2585" t="inlineStr">
        <is>
          <t>PERLING</t>
        </is>
      </c>
      <c r="D2585" s="22" t="n">
        <v>6</v>
      </c>
      <c r="E2585" s="19" t="n">
        <v>49958.53</v>
      </c>
      <c r="F2585" s="19" t="n">
        <v>7258.93</v>
      </c>
      <c r="G2585" s="20" t="n">
        <v>0.145299</v>
      </c>
      <c r="H2585" t="inlineStr">
        <is>
          <t>C</t>
        </is>
      </c>
      <c r="I2585" t="inlineStr">
        <is>
          <t>Bajo</t>
        </is>
      </c>
      <c r="J2585" s="17" t="inlineStr">
        <is>
          <t>C-Bajo</t>
        </is>
      </c>
      <c r="K2585" t="inlineStr">
        <is>
          <t>LIQUIDAR — ocupan espacio y capital</t>
        </is>
      </c>
    </row>
    <row r="2586">
      <c r="A2586" t="inlineStr">
        <is>
          <t>PINT-PA-0028</t>
        </is>
      </c>
      <c r="B2586" t="inlineStr">
        <is>
          <t>LANCO MAXIMA SATIN TINT 1/4 MA762-5</t>
        </is>
      </c>
      <c r="C2586" t="inlineStr">
        <is>
          <t>PINTURA ACRILICA</t>
        </is>
      </c>
      <c r="D2586" s="22" t="n">
        <v>8</v>
      </c>
      <c r="E2586" s="19" t="n">
        <v>49911.5</v>
      </c>
      <c r="F2586" s="19" t="n">
        <v>22058</v>
      </c>
      <c r="G2586" s="20" t="n">
        <v>0.441942</v>
      </c>
      <c r="H2586" t="inlineStr">
        <is>
          <t>C</t>
        </is>
      </c>
      <c r="I2586" t="inlineStr">
        <is>
          <t>Medio</t>
        </is>
      </c>
      <c r="J2586" s="17" t="inlineStr">
        <is>
          <t>C-Medio</t>
        </is>
      </c>
      <c r="K2586" t="inlineStr">
        <is>
          <t>CANDIDATO A DESCONTINUAR</t>
        </is>
      </c>
    </row>
    <row r="2587">
      <c r="A2587" t="inlineStr">
        <is>
          <t>351100300990860</t>
        </is>
      </c>
      <c r="B2587" t="inlineStr">
        <is>
          <t>NEO LIJADORA DE BANDA 3 PUÑG 900W LB 976 / 1 /120</t>
        </is>
      </c>
      <c r="C2587" t="inlineStr">
        <is>
          <t>SIN CATEGORIA</t>
        </is>
      </c>
      <c r="D2587" s="22" t="n">
        <v>2</v>
      </c>
      <c r="E2587" s="19" t="n">
        <v>49875</v>
      </c>
      <c r="F2587" s="19" t="n">
        <v>11875</v>
      </c>
      <c r="G2587" s="20" t="n">
        <v>0.238095</v>
      </c>
      <c r="H2587" t="inlineStr">
        <is>
          <t>C</t>
        </is>
      </c>
      <c r="I2587" t="inlineStr">
        <is>
          <t>Bajo</t>
        </is>
      </c>
      <c r="J2587" s="17" t="inlineStr">
        <is>
          <t>C-Bajo</t>
        </is>
      </c>
      <c r="K2587" t="inlineStr">
        <is>
          <t>LIQUIDAR — ocupan espacio y capital</t>
        </is>
      </c>
    </row>
    <row r="2588">
      <c r="A2588" t="inlineStr">
        <is>
          <t>10140023</t>
        </is>
      </c>
      <c r="B2588" t="inlineStr">
        <is>
          <t>TUBO ESTRUCT. RECTANGULAR 2X3 1.50MM NEGRO</t>
        </is>
      </c>
      <c r="C2588" t="inlineStr">
        <is>
          <t>SIN CATEGORIA</t>
        </is>
      </c>
      <c r="D2588" s="22" t="n">
        <v>5</v>
      </c>
      <c r="E2588" s="19" t="n">
        <v>49687.55</v>
      </c>
      <c r="F2588" s="19" t="n">
        <v>8960.049999999999</v>
      </c>
      <c r="G2588" s="20" t="n">
        <v>0.180328</v>
      </c>
      <c r="H2588" t="inlineStr">
        <is>
          <t>C</t>
        </is>
      </c>
      <c r="I2588" t="inlineStr">
        <is>
          <t>Bajo</t>
        </is>
      </c>
      <c r="J2588" s="17" t="inlineStr">
        <is>
          <t>C-Bajo</t>
        </is>
      </c>
      <c r="K2588" t="inlineStr">
        <is>
          <t>LIQUIDAR — ocupan espacio y capital</t>
        </is>
      </c>
    </row>
    <row r="2589">
      <c r="A2589" t="inlineStr">
        <is>
          <t>71241</t>
        </is>
      </c>
      <c r="B2589" t="inlineStr">
        <is>
          <t>CLAVO ACERO 1 BOLSA 10U</t>
        </is>
      </c>
      <c r="C2589" t="inlineStr">
        <is>
          <t>FERRETERIA GENERAL</t>
        </is>
      </c>
      <c r="D2589" s="22" t="n">
        <v>377</v>
      </c>
      <c r="E2589" s="19" t="n">
        <v>49636.44</v>
      </c>
      <c r="F2589" s="19" t="n">
        <v>4142.83</v>
      </c>
      <c r="G2589" s="20" t="n">
        <v>0.083463</v>
      </c>
      <c r="H2589" t="inlineStr">
        <is>
          <t>C</t>
        </is>
      </c>
      <c r="I2589" t="inlineStr">
        <is>
          <t>Bajo</t>
        </is>
      </c>
      <c r="J2589" s="17" t="inlineStr">
        <is>
          <t>C-Bajo</t>
        </is>
      </c>
      <c r="K2589" t="inlineStr">
        <is>
          <t>LIQUIDAR — ocupan espacio y capital</t>
        </is>
      </c>
    </row>
    <row r="2590">
      <c r="A2590" t="inlineStr">
        <is>
          <t>9145</t>
        </is>
      </c>
      <c r="B2590" t="inlineStr">
        <is>
          <t>TUBO EMT 1</t>
        </is>
      </c>
      <c r="C2590" t="inlineStr">
        <is>
          <t>ACCESORIOS ELECTRICOS Y CABLES</t>
        </is>
      </c>
      <c r="D2590" s="22" t="n">
        <v>5</v>
      </c>
      <c r="E2590" s="19" t="n">
        <v>49628.43</v>
      </c>
      <c r="F2590" s="19" t="n">
        <v>19613.43</v>
      </c>
      <c r="G2590" s="20" t="n">
        <v>0.395205</v>
      </c>
      <c r="H2590" t="inlineStr">
        <is>
          <t>C</t>
        </is>
      </c>
      <c r="I2590" t="inlineStr">
        <is>
          <t>Medio</t>
        </is>
      </c>
      <c r="J2590" s="17" t="inlineStr">
        <is>
          <t>C-Medio</t>
        </is>
      </c>
      <c r="K2590" t="inlineStr">
        <is>
          <t>CANDIDATO A DESCONTINUAR</t>
        </is>
      </c>
    </row>
    <row r="2591">
      <c r="A2591" t="inlineStr">
        <is>
          <t>72248</t>
        </is>
      </c>
      <c r="B2591" t="inlineStr">
        <is>
          <t>LIJA METAL 60</t>
        </is>
      </c>
      <c r="C2591" t="inlineStr">
        <is>
          <t>FERRETERIA GENERAL</t>
        </is>
      </c>
      <c r="D2591" s="22" t="n">
        <v>102</v>
      </c>
      <c r="E2591" s="19" t="n">
        <v>49519.01</v>
      </c>
      <c r="F2591" s="19" t="n">
        <v>14023.01</v>
      </c>
      <c r="G2591" s="20" t="n">
        <v>0.283184</v>
      </c>
      <c r="H2591" t="inlineStr">
        <is>
          <t>C</t>
        </is>
      </c>
      <c r="I2591" t="inlineStr">
        <is>
          <t>Bajo</t>
        </is>
      </c>
      <c r="J2591" s="17" t="inlineStr">
        <is>
          <t>C-Bajo</t>
        </is>
      </c>
      <c r="K2591" t="inlineStr">
        <is>
          <t>LIQUIDAR — ocupan espacio y capital</t>
        </is>
      </c>
    </row>
    <row r="2592">
      <c r="A2592" t="inlineStr">
        <is>
          <t>30501</t>
        </is>
      </c>
      <c r="B2592" t="inlineStr">
        <is>
          <t>FITTIN ROSCA RG-6 CALIDAD  1010266</t>
        </is>
      </c>
      <c r="C2592" t="inlineStr">
        <is>
          <t>FERRETERIA GENERAL</t>
        </is>
      </c>
      <c r="D2592" s="22" t="n">
        <v>140</v>
      </c>
      <c r="E2592" s="19" t="n">
        <v>49465.56</v>
      </c>
      <c r="F2592" s="19" t="n">
        <v>39037.73</v>
      </c>
      <c r="G2592" s="20" t="n">
        <v>0.7891899999999999</v>
      </c>
      <c r="H2592" t="inlineStr">
        <is>
          <t>C</t>
        </is>
      </c>
      <c r="I2592" t="inlineStr">
        <is>
          <t>Alto</t>
        </is>
      </c>
      <c r="J2592" s="17" t="inlineStr">
        <is>
          <t>C-Alto</t>
        </is>
      </c>
      <c r="K2592" t="inlineStr">
        <is>
          <t>PREMIUM — dejar quietos, son rentables aunque vendan poco</t>
        </is>
      </c>
    </row>
    <row r="2593">
      <c r="A2593" t="inlineStr">
        <is>
          <t>72411</t>
        </is>
      </c>
      <c r="B2593" t="inlineStr">
        <is>
          <t>ASIENTO INOD ELONGADO BONE INCESA 1200543</t>
        </is>
      </c>
      <c r="C2593" t="inlineStr">
        <is>
          <t>LOZA SANITARIA</t>
        </is>
      </c>
      <c r="D2593" s="22" t="n">
        <v>4</v>
      </c>
      <c r="E2593" s="19" t="n">
        <v>49377.64</v>
      </c>
      <c r="F2593" s="19" t="n">
        <v>14107.9</v>
      </c>
      <c r="G2593" s="20" t="n">
        <v>0.285714</v>
      </c>
      <c r="H2593" t="inlineStr">
        <is>
          <t>C</t>
        </is>
      </c>
      <c r="I2593" t="inlineStr">
        <is>
          <t>Bajo</t>
        </is>
      </c>
      <c r="J2593" s="17" t="inlineStr">
        <is>
          <t>C-Bajo</t>
        </is>
      </c>
      <c r="K2593" t="inlineStr">
        <is>
          <t>LIQUIDAR — ocupan espacio y capital</t>
        </is>
      </c>
    </row>
    <row r="2594">
      <c r="A2594" t="inlineStr">
        <is>
          <t>251</t>
        </is>
      </c>
      <c r="B2594" t="inlineStr">
        <is>
          <t>PINO MEDIA CAÑA 1</t>
        </is>
      </c>
      <c r="C2594" t="inlineStr">
        <is>
          <t>PINO</t>
        </is>
      </c>
      <c r="D2594" s="22" t="n">
        <v>29</v>
      </c>
      <c r="E2594" s="19" t="n">
        <v>49304.28</v>
      </c>
      <c r="F2594" s="19" t="n">
        <v>14158.55</v>
      </c>
      <c r="G2594" s="20" t="n">
        <v>0.287167</v>
      </c>
      <c r="H2594" t="inlineStr">
        <is>
          <t>C</t>
        </is>
      </c>
      <c r="I2594" t="inlineStr">
        <is>
          <t>Bajo</t>
        </is>
      </c>
      <c r="J2594" s="17" t="inlineStr">
        <is>
          <t>C-Bajo</t>
        </is>
      </c>
      <c r="K2594" t="inlineStr">
        <is>
          <t>LIQUIDAR — ocupan espacio y capital</t>
        </is>
      </c>
    </row>
    <row r="2595">
      <c r="A2595" t="inlineStr">
        <is>
          <t>6765</t>
        </is>
      </c>
      <c r="B2595" t="inlineStr">
        <is>
          <t>TOTAL TENAZA CORTE ENTERO 9 THT2891</t>
        </is>
      </c>
      <c r="C2595" t="inlineStr">
        <is>
          <t>FERRETERIA GENERAL</t>
        </is>
      </c>
      <c r="D2595" s="22" t="n">
        <v>19</v>
      </c>
      <c r="E2595" s="19" t="n">
        <v>49297.99</v>
      </c>
      <c r="F2595" s="19" t="n">
        <v>15039.04</v>
      </c>
      <c r="G2595" s="20" t="n">
        <v>0.305064</v>
      </c>
      <c r="H2595" t="inlineStr">
        <is>
          <t>C</t>
        </is>
      </c>
      <c r="I2595" t="inlineStr">
        <is>
          <t>Medio</t>
        </is>
      </c>
      <c r="J2595" s="17" t="inlineStr">
        <is>
          <t>C-Medio</t>
        </is>
      </c>
      <c r="K2595" t="inlineStr">
        <is>
          <t>CANDIDATO A DESCONTINUAR</t>
        </is>
      </c>
    </row>
    <row r="2596">
      <c r="A2596" t="inlineStr">
        <is>
          <t>351100300992834</t>
        </is>
      </c>
      <c r="B2596" t="inlineStr">
        <is>
          <t>DESAGUE PARA BAÑO CROMADO TIPO POP UP 4 PULG CUADRADO ACERO INOX HTK-RJ-B/C</t>
        </is>
      </c>
      <c r="C2596" t="inlineStr">
        <is>
          <t>IMPORTACION GRIFERIA</t>
        </is>
      </c>
      <c r="D2596" s="22" t="n">
        <v>14</v>
      </c>
      <c r="E2596" s="19" t="n">
        <v>49238.94</v>
      </c>
      <c r="F2596" s="19" t="n">
        <v>32029.73</v>
      </c>
      <c r="G2596" s="20" t="n">
        <v>0.650496</v>
      </c>
      <c r="H2596" t="inlineStr">
        <is>
          <t>C</t>
        </is>
      </c>
      <c r="I2596" t="inlineStr">
        <is>
          <t>Alto</t>
        </is>
      </c>
      <c r="J2596" s="17" t="inlineStr">
        <is>
          <t>C-Alto</t>
        </is>
      </c>
      <c r="K2596" t="inlineStr">
        <is>
          <t>PREMIUM — dejar quietos, son rentables aunque vendan poco</t>
        </is>
      </c>
    </row>
    <row r="2597">
      <c r="A2597" t="inlineStr">
        <is>
          <t>990324</t>
        </is>
      </c>
      <c r="B2597" t="inlineStr">
        <is>
          <t>ENERGY SIERRA CALADORA 400W JS10/120</t>
        </is>
      </c>
      <c r="C2597" t="inlineStr">
        <is>
          <t>SIN CATEGORIA</t>
        </is>
      </c>
      <c r="D2597" s="22" t="n">
        <v>3</v>
      </c>
      <c r="E2597" s="19" t="n">
        <v>49140</v>
      </c>
      <c r="F2597" s="19" t="n">
        <v>10140</v>
      </c>
      <c r="G2597" s="20" t="n">
        <v>0.206349</v>
      </c>
      <c r="H2597" t="inlineStr">
        <is>
          <t>C</t>
        </is>
      </c>
      <c r="I2597" t="inlineStr">
        <is>
          <t>Bajo</t>
        </is>
      </c>
      <c r="J2597" s="17" t="inlineStr">
        <is>
          <t>C-Bajo</t>
        </is>
      </c>
      <c r="K2597" t="inlineStr">
        <is>
          <t>LIQUIDAR — ocupan espacio y capital</t>
        </is>
      </c>
    </row>
    <row r="2598">
      <c r="A2598" t="inlineStr">
        <is>
          <t>6762</t>
        </is>
      </c>
      <c r="B2598" t="inlineStr">
        <is>
          <t>RESISTOL CEMENTO DE CONTACTO 1/8</t>
        </is>
      </c>
      <c r="C2598" t="inlineStr">
        <is>
          <t>PINTURAS Y SELLADORES</t>
        </is>
      </c>
      <c r="D2598" s="22" t="n">
        <v>14</v>
      </c>
      <c r="E2598" s="19" t="n">
        <v>49113.91</v>
      </c>
      <c r="F2598" s="19" t="n">
        <v>16300.99</v>
      </c>
      <c r="G2598" s="20" t="n">
        <v>0.331902</v>
      </c>
      <c r="H2598" t="inlineStr">
        <is>
          <t>C</t>
        </is>
      </c>
      <c r="I2598" t="inlineStr">
        <is>
          <t>Medio</t>
        </is>
      </c>
      <c r="J2598" s="17" t="inlineStr">
        <is>
          <t>C-Medio</t>
        </is>
      </c>
      <c r="K2598" t="inlineStr">
        <is>
          <t>CANDIDATO A DESCONTINUAR</t>
        </is>
      </c>
    </row>
    <row r="2599">
      <c r="A2599" t="inlineStr">
        <is>
          <t>351100300992818</t>
        </is>
      </c>
      <c r="B2599" t="inlineStr">
        <is>
          <t>LLAVE LAVATORIO MONOCOMANDO NEGRA AQP-21681</t>
        </is>
      </c>
      <c r="C2599" t="inlineStr">
        <is>
          <t>IMPORTACION GRIFERIA</t>
        </is>
      </c>
      <c r="D2599" s="22" t="n">
        <v>4</v>
      </c>
      <c r="E2599" s="19" t="n">
        <v>48938.05</v>
      </c>
      <c r="F2599" s="19" t="n">
        <v>30144.68</v>
      </c>
      <c r="G2599" s="20" t="n">
        <v>0.615976</v>
      </c>
      <c r="H2599" t="inlineStr">
        <is>
          <t>C</t>
        </is>
      </c>
      <c r="I2599" t="inlineStr">
        <is>
          <t>Alto</t>
        </is>
      </c>
      <c r="J2599" s="17" t="inlineStr">
        <is>
          <t>C-Alto</t>
        </is>
      </c>
      <c r="K2599" t="inlineStr">
        <is>
          <t>PREMIUM — dejar quietos, son rentables aunque vendan poco</t>
        </is>
      </c>
    </row>
    <row r="2600">
      <c r="A2600" t="inlineStr">
        <is>
          <t>55644</t>
        </is>
      </c>
      <c r="B2600" t="inlineStr">
        <is>
          <t>ALICATE NIVELADOR PORCELANATOS</t>
        </is>
      </c>
      <c r="C2600" t="inlineStr">
        <is>
          <t>FERRETERIA GENERAL</t>
        </is>
      </c>
      <c r="D2600" s="22" t="n">
        <v>15</v>
      </c>
      <c r="E2600" s="19" t="n">
        <v>48937.36</v>
      </c>
      <c r="F2600" s="19" t="n">
        <v>24120.65</v>
      </c>
      <c r="G2600" s="20" t="n">
        <v>0.492888</v>
      </c>
      <c r="H2600" t="inlineStr">
        <is>
          <t>C</t>
        </is>
      </c>
      <c r="I2600" t="inlineStr">
        <is>
          <t>Alto</t>
        </is>
      </c>
      <c r="J2600" s="17" t="inlineStr">
        <is>
          <t>C-Alto</t>
        </is>
      </c>
      <c r="K2600" t="inlineStr">
        <is>
          <t>PREMIUM — dejar quietos, son rentables aunque vendan poco</t>
        </is>
      </c>
    </row>
    <row r="2601">
      <c r="A2601" t="inlineStr">
        <is>
          <t>351100300992430</t>
        </is>
      </c>
      <c r="B2601" t="inlineStr">
        <is>
          <t>JUEGO CACHERA FREGADERO + DESAGUE + MANGUERA ABASTO ECONOMICA P-11441 AQUA BLUE</t>
        </is>
      </c>
      <c r="C2601" t="inlineStr">
        <is>
          <t>IMPORTACION GRIFERIA</t>
        </is>
      </c>
      <c r="D2601" s="22" t="n">
        <v>3</v>
      </c>
      <c r="E2601" s="19" t="n">
        <v>48884.71</v>
      </c>
      <c r="F2601" s="19" t="n">
        <v>24442.35</v>
      </c>
      <c r="G2601" s="20" t="n">
        <v>0.5</v>
      </c>
      <c r="H2601" t="inlineStr">
        <is>
          <t>C</t>
        </is>
      </c>
      <c r="I2601" t="inlineStr">
        <is>
          <t>Alto</t>
        </is>
      </c>
      <c r="J2601" s="17" t="inlineStr">
        <is>
          <t>C-Alto</t>
        </is>
      </c>
      <c r="K2601" t="inlineStr">
        <is>
          <t>PREMIUM — dejar quietos, son rentables aunque vendan poco</t>
        </is>
      </c>
    </row>
    <row r="2602">
      <c r="A2602" t="inlineStr">
        <is>
          <t>73841</t>
        </is>
      </c>
      <c r="B2602" t="inlineStr">
        <is>
          <t>STOP LEAK PASTA TAPAGOTERAS LANCO PT 473 ML VERDE</t>
        </is>
      </c>
      <c r="C2602" t="inlineStr">
        <is>
          <t>PINTURAS Y SELLADORES</t>
        </is>
      </c>
      <c r="D2602" s="22" t="n">
        <v>17</v>
      </c>
      <c r="E2602" s="19" t="n">
        <v>48708.45</v>
      </c>
      <c r="F2602" s="19" t="n">
        <v>13853.25</v>
      </c>
      <c r="G2602" s="20" t="n">
        <v>0.284412</v>
      </c>
      <c r="H2602" t="inlineStr">
        <is>
          <t>C</t>
        </is>
      </c>
      <c r="I2602" t="inlineStr">
        <is>
          <t>Bajo</t>
        </is>
      </c>
      <c r="J2602" s="17" t="inlineStr">
        <is>
          <t>C-Bajo</t>
        </is>
      </c>
      <c r="K2602" t="inlineStr">
        <is>
          <t>LIQUIDAR — ocupan espacio y capital</t>
        </is>
      </c>
    </row>
    <row r="2603">
      <c r="A2603" t="inlineStr">
        <is>
          <t>351100300992809</t>
        </is>
      </c>
      <c r="B2603" t="inlineStr">
        <is>
          <t>HIDROTEK ASPERSION CUADRADA DE DUCHA CROMADA 8 PULG HTK-RG-14C</t>
        </is>
      </c>
      <c r="C2603" t="inlineStr">
        <is>
          <t>IMPORTACION GRIFERIA</t>
        </is>
      </c>
      <c r="D2603" s="22" t="n">
        <v>7</v>
      </c>
      <c r="E2603" s="19" t="n">
        <v>48707.96</v>
      </c>
      <c r="F2603" s="19" t="n">
        <v>30103.42</v>
      </c>
      <c r="G2603" s="20" t="n">
        <v>0.618039</v>
      </c>
      <c r="H2603" t="inlineStr">
        <is>
          <t>C</t>
        </is>
      </c>
      <c r="I2603" t="inlineStr">
        <is>
          <t>Alto</t>
        </is>
      </c>
      <c r="J2603" s="17" t="inlineStr">
        <is>
          <t>C-Alto</t>
        </is>
      </c>
      <c r="K2603" t="inlineStr">
        <is>
          <t>PREMIUM — dejar quietos, son rentables aunque vendan poco</t>
        </is>
      </c>
    </row>
    <row r="2604">
      <c r="A2604" t="inlineStr">
        <is>
          <t>351100300992774</t>
        </is>
      </c>
      <c r="B2604" t="inlineStr">
        <is>
          <t>LLAVE SENCILLA DE PARED CROMADA SPG BAR LAVATORIO / FREGADERO 126-A</t>
        </is>
      </c>
      <c r="C2604" t="inlineStr">
        <is>
          <t>GRIFERIA - ACC. BAÑO Y COCINA</t>
        </is>
      </c>
      <c r="D2604" s="22" t="n">
        <v>10</v>
      </c>
      <c r="E2604" s="19" t="n">
        <v>48672.6</v>
      </c>
      <c r="F2604" s="19" t="n">
        <v>-1327.4</v>
      </c>
      <c r="G2604" s="20" t="n">
        <v>-0.027272</v>
      </c>
      <c r="H2604" t="inlineStr">
        <is>
          <t>C</t>
        </is>
      </c>
      <c r="I2604" t="inlineStr">
        <is>
          <t>Bajo</t>
        </is>
      </c>
      <c r="J2604" s="17" t="inlineStr">
        <is>
          <t>C-Bajo</t>
        </is>
      </c>
      <c r="K2604" t="inlineStr">
        <is>
          <t>LIQUIDAR — ocupan espacio y capital</t>
        </is>
      </c>
    </row>
    <row r="2605">
      <c r="A2605" t="inlineStr">
        <is>
          <t>351100300992199</t>
        </is>
      </c>
      <c r="B2605" t="inlineStr">
        <is>
          <t>FANG 8016H CACHERA MONOCOMANDO GRIS PLOMO</t>
        </is>
      </c>
      <c r="C2605" t="inlineStr">
        <is>
          <t>IMPORTACION GRIFERIA</t>
        </is>
      </c>
      <c r="D2605" s="22" t="n">
        <v>3</v>
      </c>
      <c r="E2605" s="19" t="n">
        <v>48672.57</v>
      </c>
      <c r="F2605" s="19" t="n">
        <v>12216.74</v>
      </c>
      <c r="G2605" s="20" t="n">
        <v>0.250998</v>
      </c>
      <c r="H2605" t="inlineStr">
        <is>
          <t>C</t>
        </is>
      </c>
      <c r="I2605" t="inlineStr">
        <is>
          <t>Bajo</t>
        </is>
      </c>
      <c r="J2605" s="17" t="inlineStr">
        <is>
          <t>C-Bajo</t>
        </is>
      </c>
      <c r="K2605" t="inlineStr">
        <is>
          <t>LIQUIDAR — ocupan espacio y capital</t>
        </is>
      </c>
    </row>
    <row r="2606">
      <c r="A2606" t="inlineStr">
        <is>
          <t>351100300992807</t>
        </is>
      </c>
      <c r="B2606" t="inlineStr">
        <is>
          <t>MUEBLE DE LAVATORIO AEREO LUJOSO NEGRO 10812-NEGRO CON ESPEJO 40X50X15CM</t>
        </is>
      </c>
      <c r="C2606" t="inlineStr">
        <is>
          <t>IMPORTACION LOZA</t>
        </is>
      </c>
      <c r="D2606" s="22" t="n">
        <v>1</v>
      </c>
      <c r="E2606" s="19" t="n">
        <v>48672.57</v>
      </c>
      <c r="F2606" s="19" t="n">
        <v>24619.61</v>
      </c>
      <c r="G2606" s="20" t="n">
        <v>0.505821</v>
      </c>
      <c r="H2606" t="inlineStr">
        <is>
          <t>C</t>
        </is>
      </c>
      <c r="I2606" t="inlineStr">
        <is>
          <t>Alto</t>
        </is>
      </c>
      <c r="J2606" s="17" t="inlineStr">
        <is>
          <t>C-Alto</t>
        </is>
      </c>
      <c r="K2606" t="inlineStr">
        <is>
          <t>PREMIUM — dejar quietos, son rentables aunque vendan poco</t>
        </is>
      </c>
    </row>
    <row r="2607">
      <c r="A2607" t="inlineStr">
        <is>
          <t>7992875</t>
        </is>
      </c>
      <c r="B2607" t="inlineStr">
        <is>
          <t>FREGADERO DOS TANQUES 78X43X20 CM SATIN ACERO INOX JABONERA LS-7843</t>
        </is>
      </c>
      <c r="C2607" t="inlineStr">
        <is>
          <t>IMPORTACION GRIFERIA</t>
        </is>
      </c>
      <c r="D2607" s="22" t="n">
        <v>1</v>
      </c>
      <c r="E2607" s="19" t="n">
        <v>48672.57</v>
      </c>
      <c r="F2607" s="19" t="n">
        <v>27567.2</v>
      </c>
      <c r="G2607" s="20" t="n">
        <v>0.566381</v>
      </c>
      <c r="H2607" t="inlineStr">
        <is>
          <t>C</t>
        </is>
      </c>
      <c r="I2607" t="inlineStr">
        <is>
          <t>Alto</t>
        </is>
      </c>
      <c r="J2607" s="17" t="inlineStr">
        <is>
          <t>C-Alto</t>
        </is>
      </c>
      <c r="K2607" t="inlineStr">
        <is>
          <t>PREMIUM — dejar quietos, son rentables aunque vendan poco</t>
        </is>
      </c>
    </row>
    <row r="2608">
      <c r="A2608" t="inlineStr">
        <is>
          <t>7865</t>
        </is>
      </c>
      <c r="B2608" t="inlineStr">
        <is>
          <t>SEPARADOR P/CERAMICA 5 MM</t>
        </is>
      </c>
      <c r="C2608" t="inlineStr">
        <is>
          <t>FERRETERIA GENERAL</t>
        </is>
      </c>
      <c r="D2608" s="22" t="n">
        <v>85</v>
      </c>
      <c r="E2608" s="19" t="n">
        <v>48623.45</v>
      </c>
      <c r="F2608" s="19" t="n">
        <v>26298.69</v>
      </c>
      <c r="G2608" s="20" t="n">
        <v>0.540864</v>
      </c>
      <c r="H2608" t="inlineStr">
        <is>
          <t>C</t>
        </is>
      </c>
      <c r="I2608" t="inlineStr">
        <is>
          <t>Alto</t>
        </is>
      </c>
      <c r="J2608" s="17" t="inlineStr">
        <is>
          <t>C-Alto</t>
        </is>
      </c>
      <c r="K2608" t="inlineStr">
        <is>
          <t>PREMIUM — dejar quietos, son rentables aunque vendan poco</t>
        </is>
      </c>
    </row>
    <row r="2609">
      <c r="A2609" t="inlineStr">
        <is>
          <t>30455</t>
        </is>
      </c>
      <c r="B2609" t="inlineStr">
        <is>
          <t>DUCTO ELECTRICO 2 VIAS CH</t>
        </is>
      </c>
      <c r="C2609" t="inlineStr">
        <is>
          <t>SIN CATEGORIA</t>
        </is>
      </c>
      <c r="D2609" s="22" t="n">
        <v>2</v>
      </c>
      <c r="E2609" s="19" t="n">
        <v>48603.99</v>
      </c>
      <c r="F2609" s="19" t="n">
        <v>25413.74</v>
      </c>
      <c r="G2609" s="20" t="n">
        <v>0.5228739999999999</v>
      </c>
      <c r="H2609" t="inlineStr">
        <is>
          <t>C</t>
        </is>
      </c>
      <c r="I2609" t="inlineStr">
        <is>
          <t>Alto</t>
        </is>
      </c>
      <c r="J2609" s="17" t="inlineStr">
        <is>
          <t>C-Alto</t>
        </is>
      </c>
      <c r="K2609" t="inlineStr">
        <is>
          <t>PREMIUM — dejar quietos, son rentables aunque vendan poco</t>
        </is>
      </c>
    </row>
    <row r="2610">
      <c r="A2610" t="inlineStr">
        <is>
          <t>20300992910</t>
        </is>
      </c>
      <c r="B2610" t="inlineStr">
        <is>
          <t>LLAVE LAVATORIO MADRID CROMADA METALICA BA2004-CH</t>
        </is>
      </c>
      <c r="C2610" t="inlineStr">
        <is>
          <t>IMPORTACION GRIFERIA</t>
        </is>
      </c>
      <c r="D2610" s="22" t="n">
        <v>7</v>
      </c>
      <c r="E2610" s="19" t="n">
        <v>48518.58</v>
      </c>
      <c r="F2610" s="19" t="n">
        <v>34478.71</v>
      </c>
      <c r="G2610" s="20" t="n">
        <v>0.710629</v>
      </c>
      <c r="H2610" t="inlineStr">
        <is>
          <t>C</t>
        </is>
      </c>
      <c r="I2610" t="inlineStr">
        <is>
          <t>Alto</t>
        </is>
      </c>
      <c r="J2610" s="17" t="inlineStr">
        <is>
          <t>C-Alto</t>
        </is>
      </c>
      <c r="K2610" t="inlineStr">
        <is>
          <t>PREMIUM — dejar quietos, son rentables aunque vendan poco</t>
        </is>
      </c>
    </row>
    <row r="2611">
      <c r="A2611" t="inlineStr">
        <is>
          <t>351100300991131</t>
        </is>
      </c>
      <c r="B2611" t="inlineStr">
        <is>
          <t>WADFOW JUEGO ACOPLE MANGUERA RAPIDO 3PCS WQC2E33</t>
        </is>
      </c>
      <c r="C2611" t="inlineStr">
        <is>
          <t>FERRETERIA GENERAL</t>
        </is>
      </c>
      <c r="D2611" s="22" t="n">
        <v>38</v>
      </c>
      <c r="E2611" s="19" t="n">
        <v>48485.03</v>
      </c>
      <c r="F2611" s="19" t="n">
        <v>20682.44</v>
      </c>
      <c r="G2611" s="20" t="n">
        <v>0.426574</v>
      </c>
      <c r="H2611" t="inlineStr">
        <is>
          <t>C</t>
        </is>
      </c>
      <c r="I2611" t="inlineStr">
        <is>
          <t>Medio</t>
        </is>
      </c>
      <c r="J2611" s="17" t="inlineStr">
        <is>
          <t>C-Medio</t>
        </is>
      </c>
      <c r="K2611" t="inlineStr">
        <is>
          <t>CANDIDATO A DESCONTINUAR</t>
        </is>
      </c>
    </row>
    <row r="2612">
      <c r="A2612" t="inlineStr">
        <is>
          <t>104011</t>
        </is>
      </c>
      <c r="B2612" t="inlineStr">
        <is>
          <t>TOTAL PISTOLA GRAVEDAD 1.5MM 400CC TAT10401</t>
        </is>
      </c>
      <c r="C2612" t="inlineStr">
        <is>
          <t>FERRETERIA GENERAL</t>
        </is>
      </c>
      <c r="D2612" s="22" t="n">
        <v>5</v>
      </c>
      <c r="E2612" s="19" t="n">
        <v>48458.13</v>
      </c>
      <c r="F2612" s="19" t="n">
        <v>14304.54</v>
      </c>
      <c r="G2612" s="20" t="n">
        <v>0.295194</v>
      </c>
      <c r="H2612" t="inlineStr">
        <is>
          <t>C</t>
        </is>
      </c>
      <c r="I2612" t="inlineStr">
        <is>
          <t>Bajo</t>
        </is>
      </c>
      <c r="J2612" s="17" t="inlineStr">
        <is>
          <t>C-Bajo</t>
        </is>
      </c>
      <c r="K2612" t="inlineStr">
        <is>
          <t>LIQUIDAR — ocupan espacio y capital</t>
        </is>
      </c>
    </row>
    <row r="2613">
      <c r="A2613" t="inlineStr">
        <is>
          <t>15175</t>
        </is>
      </c>
      <c r="B2613" t="inlineStr">
        <is>
          <t>TUBO LED 18W 1200MM VIDRIO 110-240V   2100365</t>
        </is>
      </c>
      <c r="C2613" t="inlineStr">
        <is>
          <t>ACCESORIOS ELECTRICOS Y CABLES</t>
        </is>
      </c>
      <c r="D2613" s="22" t="n">
        <v>25</v>
      </c>
      <c r="E2613" s="19" t="n">
        <v>48407.08</v>
      </c>
      <c r="F2613" s="19" t="n">
        <v>19382.08</v>
      </c>
      <c r="G2613" s="20" t="n">
        <v>0.400398</v>
      </c>
      <c r="H2613" t="inlineStr">
        <is>
          <t>C</t>
        </is>
      </c>
      <c r="I2613" t="inlineStr">
        <is>
          <t>Medio</t>
        </is>
      </c>
      <c r="J2613" s="17" t="inlineStr">
        <is>
          <t>C-Medio</t>
        </is>
      </c>
      <c r="K2613" t="inlineStr">
        <is>
          <t>CANDIDATO A DESCONTINUAR</t>
        </is>
      </c>
    </row>
    <row r="2614">
      <c r="A2614" t="inlineStr">
        <is>
          <t>146</t>
        </is>
      </c>
      <c r="B2614" t="inlineStr">
        <is>
          <t>ALAMBRE GALVANIZADO #12 ROLLO 1/2K</t>
        </is>
      </c>
      <c r="C2614" t="inlineStr">
        <is>
          <t>FERRETERIA GENERAL</t>
        </is>
      </c>
      <c r="D2614" s="22" t="n">
        <v>20.5</v>
      </c>
      <c r="E2614" s="19" t="n">
        <v>48398.76</v>
      </c>
      <c r="F2614" s="19" t="n">
        <v>17570.49</v>
      </c>
      <c r="G2614" s="20" t="n">
        <v>0.363036</v>
      </c>
      <c r="H2614" t="inlineStr">
        <is>
          <t>C</t>
        </is>
      </c>
      <c r="I2614" t="inlineStr">
        <is>
          <t>Medio</t>
        </is>
      </c>
      <c r="J2614" s="17" t="inlineStr">
        <is>
          <t>C-Medio</t>
        </is>
      </c>
      <c r="K2614" t="inlineStr">
        <is>
          <t>CANDIDATO A DESCONTINUAR</t>
        </is>
      </c>
    </row>
    <row r="2615">
      <c r="A2615" t="inlineStr">
        <is>
          <t>351100300992069</t>
        </is>
      </c>
      <c r="B2615" t="inlineStr">
        <is>
          <t>TOTAL CIZALLA 36 THT113366</t>
        </is>
      </c>
      <c r="C2615" t="inlineStr">
        <is>
          <t>FERRETERIA GENERAL</t>
        </is>
      </c>
      <c r="D2615" s="22" t="n">
        <v>3</v>
      </c>
      <c r="E2615" s="19" t="n">
        <v>48390.65</v>
      </c>
      <c r="F2615" s="19" t="n">
        <v>12091.47</v>
      </c>
      <c r="G2615" s="20" t="n">
        <v>0.249872</v>
      </c>
      <c r="H2615" t="inlineStr">
        <is>
          <t>C</t>
        </is>
      </c>
      <c r="I2615" t="inlineStr">
        <is>
          <t>Bajo</t>
        </is>
      </c>
      <c r="J2615" s="17" t="inlineStr">
        <is>
          <t>C-Bajo</t>
        </is>
      </c>
      <c r="K2615" t="inlineStr">
        <is>
          <t>LIQUIDAR — ocupan espacio y capital</t>
        </is>
      </c>
    </row>
    <row r="2616">
      <c r="A2616" t="inlineStr">
        <is>
          <t>7128</t>
        </is>
      </c>
      <c r="B2616" t="inlineStr">
        <is>
          <t>NO MAS CLAVOS 113GR</t>
        </is>
      </c>
      <c r="C2616" t="inlineStr">
        <is>
          <t>FERRETERIA GENERAL</t>
        </is>
      </c>
      <c r="D2616" s="22" t="n">
        <v>18</v>
      </c>
      <c r="E2616" s="19" t="n">
        <v>48331.69</v>
      </c>
      <c r="F2616" s="19" t="n">
        <v>13713.1</v>
      </c>
      <c r="G2616" s="20" t="n">
        <v>0.283729</v>
      </c>
      <c r="H2616" t="inlineStr">
        <is>
          <t>C</t>
        </is>
      </c>
      <c r="I2616" t="inlineStr">
        <is>
          <t>Bajo</t>
        </is>
      </c>
      <c r="J2616" s="17" t="inlineStr">
        <is>
          <t>C-Bajo</t>
        </is>
      </c>
      <c r="K2616" t="inlineStr">
        <is>
          <t>LIQUIDAR — ocupan espacio y capital</t>
        </is>
      </c>
    </row>
    <row r="2617">
      <c r="A2617" t="inlineStr">
        <is>
          <t>351100300991503</t>
        </is>
      </c>
      <c r="B2617" t="inlineStr">
        <is>
          <t>PRESERVANTE MADERA USO EXTERIOR LITRO XILOCROMO</t>
        </is>
      </c>
      <c r="C2617" t="inlineStr">
        <is>
          <t>FERRETERIA GENERAL</t>
        </is>
      </c>
      <c r="D2617" s="22" t="n">
        <v>12</v>
      </c>
      <c r="E2617" s="19" t="n">
        <v>48299.3</v>
      </c>
      <c r="F2617" s="19" t="n">
        <v>15095.52</v>
      </c>
      <c r="G2617" s="20" t="n">
        <v>0.312541</v>
      </c>
      <c r="H2617" t="inlineStr">
        <is>
          <t>C</t>
        </is>
      </c>
      <c r="I2617" t="inlineStr">
        <is>
          <t>Medio</t>
        </is>
      </c>
      <c r="J2617" s="17" t="inlineStr">
        <is>
          <t>C-Medio</t>
        </is>
      </c>
      <c r="K2617" t="inlineStr">
        <is>
          <t>CANDIDATO A DESCONTINUAR</t>
        </is>
      </c>
    </row>
    <row r="2618">
      <c r="A2618" t="inlineStr">
        <is>
          <t>351100300992682</t>
        </is>
      </c>
      <c r="B2618" t="inlineStr">
        <is>
          <t>CALENTADOR DE AGUA INSTANTANEO A GAS 6 LITROS / MIN CALE-6L COMPACTO</t>
        </is>
      </c>
      <c r="C2618" t="inlineStr">
        <is>
          <t>GRIFERIA - ACC. BAÑO Y COCINA</t>
        </is>
      </c>
      <c r="D2618" s="22" t="n">
        <v>1</v>
      </c>
      <c r="E2618" s="19" t="n">
        <v>48230.09</v>
      </c>
      <c r="F2618" s="19" t="n">
        <v>15540.97</v>
      </c>
      <c r="G2618" s="20" t="n">
        <v>0.322226</v>
      </c>
      <c r="H2618" t="inlineStr">
        <is>
          <t>C</t>
        </is>
      </c>
      <c r="I2618" t="inlineStr">
        <is>
          <t>Medio</t>
        </is>
      </c>
      <c r="J2618" s="17" t="inlineStr">
        <is>
          <t>C-Medio</t>
        </is>
      </c>
      <c r="K2618" t="inlineStr">
        <is>
          <t>CANDIDATO A DESCONTINUAR</t>
        </is>
      </c>
    </row>
    <row r="2619">
      <c r="A2619" t="inlineStr">
        <is>
          <t>351100300990199</t>
        </is>
      </c>
      <c r="B2619" t="inlineStr">
        <is>
          <t>TOTAL ESPATULA 4 THT831006</t>
        </is>
      </c>
      <c r="C2619" t="inlineStr">
        <is>
          <t>FERRETERIA GENERAL</t>
        </is>
      </c>
      <c r="D2619" s="22" t="n">
        <v>45</v>
      </c>
      <c r="E2619" s="19" t="n">
        <v>48226.35</v>
      </c>
      <c r="F2619" s="19" t="n">
        <v>14744.37</v>
      </c>
      <c r="G2619" s="20" t="n">
        <v>0.305733</v>
      </c>
      <c r="H2619" t="inlineStr">
        <is>
          <t>C</t>
        </is>
      </c>
      <c r="I2619" t="inlineStr">
        <is>
          <t>Medio</t>
        </is>
      </c>
      <c r="J2619" s="17" t="inlineStr">
        <is>
          <t>C-Medio</t>
        </is>
      </c>
      <c r="K2619" t="inlineStr">
        <is>
          <t>CANDIDATO A DESCONTINUAR</t>
        </is>
      </c>
    </row>
    <row r="2620">
      <c r="A2620" t="inlineStr">
        <is>
          <t>242</t>
        </is>
      </c>
      <c r="B2620" t="inlineStr">
        <is>
          <t>PINO BOLILLO 3/4 3.05</t>
        </is>
      </c>
      <c r="C2620" t="inlineStr">
        <is>
          <t>PINO</t>
        </is>
      </c>
      <c r="D2620" s="22" t="n">
        <v>28</v>
      </c>
      <c r="E2620" s="19" t="n">
        <v>48201.42</v>
      </c>
      <c r="F2620" s="19" t="n">
        <v>13747.22</v>
      </c>
      <c r="G2620" s="20" t="n">
        <v>0.285204</v>
      </c>
      <c r="H2620" t="inlineStr">
        <is>
          <t>C</t>
        </is>
      </c>
      <c r="I2620" t="inlineStr">
        <is>
          <t>Bajo</t>
        </is>
      </c>
      <c r="J2620" s="17" t="inlineStr">
        <is>
          <t>C-Bajo</t>
        </is>
      </c>
      <c r="K2620" t="inlineStr">
        <is>
          <t>LIQUIDAR — ocupan espacio y capital</t>
        </is>
      </c>
    </row>
    <row r="2621">
      <c r="A2621" t="inlineStr">
        <is>
          <t>7737</t>
        </is>
      </c>
      <c r="B2621" t="inlineStr">
        <is>
          <t>CLAVO ACERO 1 NEGRO</t>
        </is>
      </c>
      <c r="C2621" t="inlineStr">
        <is>
          <t>FERRETERIA GENERAL</t>
        </is>
      </c>
      <c r="D2621" s="22" t="n">
        <v>75</v>
      </c>
      <c r="E2621" s="19" t="n">
        <v>47950.81</v>
      </c>
      <c r="F2621" s="19" t="n">
        <v>13525.81</v>
      </c>
      <c r="G2621" s="20" t="n">
        <v>0.282077</v>
      </c>
      <c r="H2621" t="inlineStr">
        <is>
          <t>C</t>
        </is>
      </c>
      <c r="I2621" t="inlineStr">
        <is>
          <t>Bajo</t>
        </is>
      </c>
      <c r="J2621" s="17" t="inlineStr">
        <is>
          <t>C-Bajo</t>
        </is>
      </c>
      <c r="K2621" t="inlineStr">
        <is>
          <t>LIQUIDAR — ocupan espacio y capital</t>
        </is>
      </c>
    </row>
    <row r="2622">
      <c r="A2622" t="inlineStr">
        <is>
          <t>7858</t>
        </is>
      </c>
      <c r="B2622" t="inlineStr">
        <is>
          <t>CONDULETA 1 1/4 UL</t>
        </is>
      </c>
      <c r="C2622" t="inlineStr">
        <is>
          <t>ACCESORIOS ELECTRICOS Y CABLES</t>
        </is>
      </c>
      <c r="D2622" s="22" t="n">
        <v>43</v>
      </c>
      <c r="E2622" s="19" t="n">
        <v>47933.21</v>
      </c>
      <c r="F2622" s="19" t="n">
        <v>20272.32</v>
      </c>
      <c r="G2622" s="20" t="n">
        <v>0.4229290000000001</v>
      </c>
      <c r="H2622" t="inlineStr">
        <is>
          <t>C</t>
        </is>
      </c>
      <c r="I2622" t="inlineStr">
        <is>
          <t>Medio</t>
        </is>
      </c>
      <c r="J2622" s="17" t="inlineStr">
        <is>
          <t>C-Medio</t>
        </is>
      </c>
      <c r="K2622" t="inlineStr">
        <is>
          <t>CANDIDATO A DESCONTINUAR</t>
        </is>
      </c>
    </row>
    <row r="2623">
      <c r="A2623" t="inlineStr">
        <is>
          <t>56426</t>
        </is>
      </c>
      <c r="B2623" t="inlineStr">
        <is>
          <t>LLAVE LAVATORIO PUSH 90106 EZ-FLO</t>
        </is>
      </c>
      <c r="C2623" t="inlineStr">
        <is>
          <t>GRIFERIA - ACC. BAÑO Y COCINA</t>
        </is>
      </c>
      <c r="D2623" s="22" t="n">
        <v>3</v>
      </c>
      <c r="E2623" s="19" t="n">
        <v>47864.8</v>
      </c>
      <c r="F2623" s="19" t="n">
        <v>13675.66</v>
      </c>
      <c r="G2623" s="20" t="n">
        <v>0.285714</v>
      </c>
      <c r="H2623" t="inlineStr">
        <is>
          <t>C</t>
        </is>
      </c>
      <c r="I2623" t="inlineStr">
        <is>
          <t>Bajo</t>
        </is>
      </c>
      <c r="J2623" s="17" t="inlineStr">
        <is>
          <t>C-Bajo</t>
        </is>
      </c>
      <c r="K2623" t="inlineStr">
        <is>
          <t>LIQUIDAR — ocupan espacio y capital</t>
        </is>
      </c>
    </row>
    <row r="2624">
      <c r="A2624" t="inlineStr">
        <is>
          <t>PINT-AN-0029</t>
        </is>
      </c>
      <c r="B2624" t="inlineStr">
        <is>
          <t>LANCO ANTICORROSIVO MATE TEJA 1/4 VA1457-5</t>
        </is>
      </c>
      <c r="C2624" t="inlineStr">
        <is>
          <t>ANTICORROSIVOS Y BASE ACEITE</t>
        </is>
      </c>
      <c r="D2624" s="22" t="n">
        <v>10</v>
      </c>
      <c r="E2624" s="19" t="n">
        <v>47858.86</v>
      </c>
      <c r="F2624" s="19" t="n">
        <v>13697.86</v>
      </c>
      <c r="G2624" s="20" t="n">
        <v>0.286214</v>
      </c>
      <c r="H2624" t="inlineStr">
        <is>
          <t>C</t>
        </is>
      </c>
      <c r="I2624" t="inlineStr">
        <is>
          <t>Bajo</t>
        </is>
      </c>
      <c r="J2624" s="17" t="inlineStr">
        <is>
          <t>C-Bajo</t>
        </is>
      </c>
      <c r="K2624" t="inlineStr">
        <is>
          <t>LIQUIDAR — ocupan espacio y capital</t>
        </is>
      </c>
    </row>
    <row r="2625">
      <c r="A2625" t="inlineStr">
        <is>
          <t>420420926</t>
        </is>
      </c>
      <c r="B2625" t="inlineStr">
        <is>
          <t>PROTECTO PRO PROTECTO LATEX MATE BLANCO 9070 CUBETA 5 GL (18.925L)</t>
        </is>
      </c>
      <c r="C2625" t="inlineStr">
        <is>
          <t>SIN CATEGORIA</t>
        </is>
      </c>
      <c r="D2625" s="22" t="n">
        <v>1</v>
      </c>
      <c r="E2625" s="19" t="n">
        <v>47787.61</v>
      </c>
      <c r="F2625" s="19" t="n">
        <v>16763.38</v>
      </c>
      <c r="G2625" s="20" t="n">
        <v>0.350789</v>
      </c>
      <c r="H2625" t="inlineStr">
        <is>
          <t>C</t>
        </is>
      </c>
      <c r="I2625" t="inlineStr">
        <is>
          <t>Medio</t>
        </is>
      </c>
      <c r="J2625" s="17" t="inlineStr">
        <is>
          <t>C-Medio</t>
        </is>
      </c>
      <c r="K2625" t="inlineStr">
        <is>
          <t>CANDIDATO A DESCONTINUAR</t>
        </is>
      </c>
    </row>
    <row r="2626">
      <c r="A2626" t="inlineStr">
        <is>
          <t>3026</t>
        </is>
      </c>
      <c r="B2626" t="inlineStr">
        <is>
          <t>AGUILA TOMA ARMAR POLARIZADO 270W</t>
        </is>
      </c>
      <c r="C2626" t="inlineStr">
        <is>
          <t>ACCESORIOS ELECTRICOS Y CABLES</t>
        </is>
      </c>
      <c r="D2626" s="22" t="n">
        <v>61</v>
      </c>
      <c r="E2626" s="19" t="n">
        <v>47777.56</v>
      </c>
      <c r="F2626" s="19" t="n">
        <v>17296.7</v>
      </c>
      <c r="G2626" s="20" t="n">
        <v>0.362026</v>
      </c>
      <c r="H2626" t="inlineStr">
        <is>
          <t>C</t>
        </is>
      </c>
      <c r="I2626" t="inlineStr">
        <is>
          <t>Medio</t>
        </is>
      </c>
      <c r="J2626" s="17" t="inlineStr">
        <is>
          <t>C-Medio</t>
        </is>
      </c>
      <c r="K2626" t="inlineStr">
        <is>
          <t>CANDIDATO A DESCONTINUAR</t>
        </is>
      </c>
    </row>
    <row r="2627">
      <c r="A2627" t="inlineStr">
        <is>
          <t>351100300992335</t>
        </is>
      </c>
      <c r="B2627" t="inlineStr">
        <is>
          <t>ESTANTE PARA BAÑO ESQUINERO FF-0886H ADHESIVO</t>
        </is>
      </c>
      <c r="C2627" t="inlineStr">
        <is>
          <t>IMPORTACION GRIFERIA</t>
        </is>
      </c>
      <c r="D2627" s="22" t="n">
        <v>12</v>
      </c>
      <c r="E2627" s="19" t="n">
        <v>47707.96</v>
      </c>
      <c r="F2627" s="19" t="n">
        <v>24865.61</v>
      </c>
      <c r="G2627" s="20" t="n">
        <v>0.521205</v>
      </c>
      <c r="H2627" t="inlineStr">
        <is>
          <t>C</t>
        </is>
      </c>
      <c r="I2627" t="inlineStr">
        <is>
          <t>Alto</t>
        </is>
      </c>
      <c r="J2627" s="17" t="inlineStr">
        <is>
          <t>C-Alto</t>
        </is>
      </c>
      <c r="K2627" t="inlineStr">
        <is>
          <t>PREMIUM — dejar quietos, son rentables aunque vendan poco</t>
        </is>
      </c>
    </row>
    <row r="2628">
      <c r="A2628" t="inlineStr">
        <is>
          <t>351100300992424</t>
        </is>
      </c>
      <c r="B2628" t="inlineStr">
        <is>
          <t>HERRAMIENTA PARA EFECTO MADERA 4 PULG PS-1135</t>
        </is>
      </c>
      <c r="C2628" t="inlineStr">
        <is>
          <t>IMPORTACION FERRETERIA GENERAL</t>
        </is>
      </c>
      <c r="D2628" s="22" t="n">
        <v>18</v>
      </c>
      <c r="E2628" s="19" t="n">
        <v>47628.32</v>
      </c>
      <c r="F2628" s="19" t="n">
        <v>27771.61</v>
      </c>
      <c r="G2628" s="20" t="n">
        <v>0.58309</v>
      </c>
      <c r="H2628" t="inlineStr">
        <is>
          <t>C</t>
        </is>
      </c>
      <c r="I2628" t="inlineStr">
        <is>
          <t>Alto</t>
        </is>
      </c>
      <c r="J2628" s="17" t="inlineStr">
        <is>
          <t>C-Alto</t>
        </is>
      </c>
      <c r="K2628" t="inlineStr">
        <is>
          <t>PREMIUM — dejar quietos, son rentables aunque vendan poco</t>
        </is>
      </c>
    </row>
    <row r="2629">
      <c r="A2629" t="inlineStr">
        <is>
          <t>937</t>
        </is>
      </c>
      <c r="B2629" t="inlineStr">
        <is>
          <t>GAZA EMT 1/2 SENCILLA 1 OREJA</t>
        </is>
      </c>
      <c r="C2629" t="inlineStr">
        <is>
          <t>ACCESORIOS ELECTRICOS Y CABLES</t>
        </is>
      </c>
      <c r="D2629" s="22" t="n">
        <v>1274</v>
      </c>
      <c r="E2629" s="19" t="n">
        <v>47607.45</v>
      </c>
      <c r="F2629" s="19" t="n">
        <v>27099.19</v>
      </c>
      <c r="G2629" s="20" t="n">
        <v>0.569222</v>
      </c>
      <c r="H2629" t="inlineStr">
        <is>
          <t>C</t>
        </is>
      </c>
      <c r="I2629" t="inlineStr">
        <is>
          <t>Alto</t>
        </is>
      </c>
      <c r="J2629" s="17" t="inlineStr">
        <is>
          <t>C-Alto</t>
        </is>
      </c>
      <c r="K2629" t="inlineStr">
        <is>
          <t>PREMIUM — dejar quietos, son rentables aunque vendan poco</t>
        </is>
      </c>
    </row>
    <row r="2630">
      <c r="A2630" t="inlineStr">
        <is>
          <t>7940</t>
        </is>
      </c>
      <c r="B2630" t="inlineStr">
        <is>
          <t>LIJA MADERA #150</t>
        </is>
      </c>
      <c r="C2630" t="inlineStr">
        <is>
          <t>FERRETERIA GENERAL</t>
        </is>
      </c>
      <c r="D2630" s="22" t="n">
        <v>135</v>
      </c>
      <c r="E2630" s="19" t="n">
        <v>47592.61</v>
      </c>
      <c r="F2630" s="19" t="n">
        <v>24337.51</v>
      </c>
      <c r="G2630" s="20" t="n">
        <v>0.511372</v>
      </c>
      <c r="H2630" t="inlineStr">
        <is>
          <t>C</t>
        </is>
      </c>
      <c r="I2630" t="inlineStr">
        <is>
          <t>Alto</t>
        </is>
      </c>
      <c r="J2630" s="17" t="inlineStr">
        <is>
          <t>C-Alto</t>
        </is>
      </c>
      <c r="K2630" t="inlineStr">
        <is>
          <t>PREMIUM — dejar quietos, son rentables aunque vendan poco</t>
        </is>
      </c>
    </row>
    <row r="2631">
      <c r="A2631" t="inlineStr">
        <is>
          <t>PINT-PA-0111</t>
        </is>
      </c>
      <c r="B2631" t="inlineStr">
        <is>
          <t>STAINLESS DEEP SATIN GALON OF268-4</t>
        </is>
      </c>
      <c r="C2631" t="inlineStr">
        <is>
          <t>PINTURA ACRILICA</t>
        </is>
      </c>
      <c r="D2631" s="22" t="n">
        <v>3</v>
      </c>
      <c r="E2631" s="19" t="n">
        <v>47566.37</v>
      </c>
      <c r="F2631" s="19" t="n">
        <v>24243.12</v>
      </c>
      <c r="G2631" s="20" t="n">
        <v>0.509669</v>
      </c>
      <c r="H2631" t="inlineStr">
        <is>
          <t>C</t>
        </is>
      </c>
      <c r="I2631" t="inlineStr">
        <is>
          <t>Alto</t>
        </is>
      </c>
      <c r="J2631" s="17" t="inlineStr">
        <is>
          <t>C-Alto</t>
        </is>
      </c>
      <c r="K2631" t="inlineStr">
        <is>
          <t>PREMIUM — dejar quietos, son rentables aunque vendan poco</t>
        </is>
      </c>
    </row>
    <row r="2632">
      <c r="A2632" t="inlineStr">
        <is>
          <t>351100300992619</t>
        </is>
      </c>
      <c r="B2632" t="inlineStr">
        <is>
          <t>REPUESTO MANGUER ABASTO Y JABONERAS  PARA FREGADEROS DIGITALES</t>
        </is>
      </c>
      <c r="C2632" t="inlineStr">
        <is>
          <t>GRIFERIA - ACC. BAÑO Y COCINA</t>
        </is>
      </c>
      <c r="D2632" s="22" t="n">
        <v>13</v>
      </c>
      <c r="E2632" s="19" t="n">
        <v>47541.83</v>
      </c>
      <c r="F2632" s="19" t="n">
        <v>18269.42</v>
      </c>
      <c r="G2632" s="20" t="n">
        <v>0.384281</v>
      </c>
      <c r="H2632" t="inlineStr">
        <is>
          <t>C</t>
        </is>
      </c>
      <c r="I2632" t="inlineStr">
        <is>
          <t>Medio</t>
        </is>
      </c>
      <c r="J2632" s="17" t="inlineStr">
        <is>
          <t>C-Medio</t>
        </is>
      </c>
      <c r="K2632" t="inlineStr">
        <is>
          <t>CANDIDATO A DESCONTINUAR</t>
        </is>
      </c>
    </row>
    <row r="2633">
      <c r="A2633" t="inlineStr">
        <is>
          <t>351100300992385</t>
        </is>
      </c>
      <c r="B2633" t="inlineStr">
        <is>
          <t>WADFOW DISCO CORTE MADERA USO MULTIPLE WCCD1K45</t>
        </is>
      </c>
      <c r="C2633" t="inlineStr">
        <is>
          <t>FERRETERIA GENERAL</t>
        </is>
      </c>
      <c r="D2633" s="22" t="n">
        <v>22</v>
      </c>
      <c r="E2633" s="19" t="n">
        <v>47482.3</v>
      </c>
      <c r="F2633" s="19" t="n">
        <v>23551.86</v>
      </c>
      <c r="G2633" s="20" t="n">
        <v>0.496014</v>
      </c>
      <c r="H2633" t="inlineStr">
        <is>
          <t>C</t>
        </is>
      </c>
      <c r="I2633" t="inlineStr">
        <is>
          <t>Alto</t>
        </is>
      </c>
      <c r="J2633" s="17" t="inlineStr">
        <is>
          <t>C-Alto</t>
        </is>
      </c>
      <c r="K2633" t="inlineStr">
        <is>
          <t>PREMIUM — dejar quietos, son rentables aunque vendan poco</t>
        </is>
      </c>
    </row>
    <row r="2634">
      <c r="A2634" t="inlineStr">
        <is>
          <t>72653</t>
        </is>
      </c>
      <c r="B2634" t="inlineStr">
        <is>
          <t>INDUMA BISAGRA 1X11/2 T1103-0108</t>
        </is>
      </c>
      <c r="C2634" t="inlineStr">
        <is>
          <t>FERRETERIA GENERAL</t>
        </is>
      </c>
      <c r="D2634" s="22" t="n">
        <v>109</v>
      </c>
      <c r="E2634" s="19" t="n">
        <v>47368.8</v>
      </c>
      <c r="F2634" s="19" t="n">
        <v>21007.8</v>
      </c>
      <c r="G2634" s="20" t="n">
        <v>0.4434940000000001</v>
      </c>
      <c r="H2634" t="inlineStr">
        <is>
          <t>C</t>
        </is>
      </c>
      <c r="I2634" t="inlineStr">
        <is>
          <t>Medio</t>
        </is>
      </c>
      <c r="J2634" s="17" t="inlineStr">
        <is>
          <t>C-Medio</t>
        </is>
      </c>
      <c r="K2634" t="inlineStr">
        <is>
          <t>CANDIDATO A DESCONTINUAR</t>
        </is>
      </c>
    </row>
    <row r="2635">
      <c r="A2635" t="inlineStr">
        <is>
          <t>41562</t>
        </is>
      </c>
      <c r="B2635" t="inlineStr">
        <is>
          <t>AGARRADERA 693-1AB</t>
        </is>
      </c>
      <c r="C2635" t="inlineStr">
        <is>
          <t>FERRETERIA GENERAL</t>
        </is>
      </c>
      <c r="D2635" s="22" t="n">
        <v>22</v>
      </c>
      <c r="E2635" s="19" t="n">
        <v>47272.13</v>
      </c>
      <c r="F2635" s="19" t="n">
        <v>21434.09</v>
      </c>
      <c r="G2635" s="20" t="n">
        <v>0.453419</v>
      </c>
      <c r="H2635" t="inlineStr">
        <is>
          <t>C</t>
        </is>
      </c>
      <c r="I2635" t="inlineStr">
        <is>
          <t>Alto</t>
        </is>
      </c>
      <c r="J2635" s="17" t="inlineStr">
        <is>
          <t>C-Alto</t>
        </is>
      </c>
      <c r="K2635" t="inlineStr">
        <is>
          <t>PREMIUM — dejar quietos, son rentables aunque vendan poco</t>
        </is>
      </c>
    </row>
    <row r="2636">
      <c r="A2636" t="inlineStr">
        <is>
          <t>530359</t>
        </is>
      </c>
      <c r="B2636" t="inlineStr">
        <is>
          <t>TOTAL SERRUCHO P / PLASTICO 16 TMT55166 THT55400</t>
        </is>
      </c>
      <c r="C2636" t="inlineStr">
        <is>
          <t>FERRETERIA GENERAL</t>
        </is>
      </c>
      <c r="D2636" s="22" t="n">
        <v>19</v>
      </c>
      <c r="E2636" s="19" t="n">
        <v>47181.35</v>
      </c>
      <c r="F2636" s="19" t="n">
        <v>14048.88</v>
      </c>
      <c r="G2636" s="20" t="n">
        <v>0.297763</v>
      </c>
      <c r="H2636" t="inlineStr">
        <is>
          <t>C</t>
        </is>
      </c>
      <c r="I2636" t="inlineStr">
        <is>
          <t>Bajo</t>
        </is>
      </c>
      <c r="J2636" s="17" t="inlineStr">
        <is>
          <t>C-Bajo</t>
        </is>
      </c>
      <c r="K2636" t="inlineStr">
        <is>
          <t>LIQUIDAR — ocupan espacio y capital</t>
        </is>
      </c>
    </row>
    <row r="2637">
      <c r="A2637" t="inlineStr">
        <is>
          <t>351100300991457</t>
        </is>
      </c>
      <c r="B2637" t="inlineStr">
        <is>
          <t>AGUILA APAGADOR NEGRO TRIPLE NEGRO PLATA 1005BK</t>
        </is>
      </c>
      <c r="C2637" t="inlineStr">
        <is>
          <t>ACCESORIOS ELECTRICOS Y CABLES</t>
        </is>
      </c>
      <c r="D2637" s="22" t="n">
        <v>13</v>
      </c>
      <c r="E2637" s="19" t="n">
        <v>47134.77</v>
      </c>
      <c r="F2637" s="19" t="n">
        <v>13834.57</v>
      </c>
      <c r="G2637" s="20" t="n">
        <v>0.293511</v>
      </c>
      <c r="H2637" t="inlineStr">
        <is>
          <t>C</t>
        </is>
      </c>
      <c r="I2637" t="inlineStr">
        <is>
          <t>Bajo</t>
        </is>
      </c>
      <c r="J2637" s="17" t="inlineStr">
        <is>
          <t>C-Bajo</t>
        </is>
      </c>
      <c r="K2637" t="inlineStr">
        <is>
          <t>LIQUIDAR — ocupan espacio y capital</t>
        </is>
      </c>
    </row>
    <row r="2638">
      <c r="A2638" t="inlineStr">
        <is>
          <t>351100300992353</t>
        </is>
      </c>
      <c r="B2638" t="inlineStr">
        <is>
          <t>CACHERA FREGADERO FLEXIBLE DOBLE NEGRA AQP-23255</t>
        </is>
      </c>
      <c r="C2638" t="inlineStr">
        <is>
          <t>IMPORTACION GRIFERIA</t>
        </is>
      </c>
      <c r="D2638" s="22" t="n">
        <v>3</v>
      </c>
      <c r="E2638" s="19" t="n">
        <v>47123.89</v>
      </c>
      <c r="F2638" s="19" t="n">
        <v>32390.33</v>
      </c>
      <c r="G2638" s="20" t="n">
        <v>0.687344</v>
      </c>
      <c r="H2638" t="inlineStr">
        <is>
          <t>C</t>
        </is>
      </c>
      <c r="I2638" t="inlineStr">
        <is>
          <t>Alto</t>
        </is>
      </c>
      <c r="J2638" s="17" t="inlineStr">
        <is>
          <t>C-Alto</t>
        </is>
      </c>
      <c r="K2638" t="inlineStr">
        <is>
          <t>PREMIUM — dejar quietos, son rentables aunque vendan poco</t>
        </is>
      </c>
    </row>
    <row r="2639">
      <c r="A2639" t="inlineStr">
        <is>
          <t>351100300992068</t>
        </is>
      </c>
      <c r="B2639" t="inlineStr">
        <is>
          <t>TOTA JUEGO ALICATES 4 PIEZAS THT2CK241S</t>
        </is>
      </c>
      <c r="C2639" t="inlineStr">
        <is>
          <t>FERRETERIA GENERAL</t>
        </is>
      </c>
      <c r="D2639" s="22" t="n">
        <v>3</v>
      </c>
      <c r="E2639" s="19" t="n">
        <v>47024.57</v>
      </c>
      <c r="F2639" s="19" t="n">
        <v>13435.59</v>
      </c>
      <c r="G2639" s="20" t="n">
        <v>0.285714</v>
      </c>
      <c r="H2639" t="inlineStr">
        <is>
          <t>C</t>
        </is>
      </c>
      <c r="I2639" t="inlineStr">
        <is>
          <t>Bajo</t>
        </is>
      </c>
      <c r="J2639" s="17" t="inlineStr">
        <is>
          <t>C-Bajo</t>
        </is>
      </c>
      <c r="K2639" t="inlineStr">
        <is>
          <t>LIQUIDAR — ocupan espacio y capital</t>
        </is>
      </c>
    </row>
    <row r="2640">
      <c r="A2640" t="inlineStr">
        <is>
          <t>351100300991745</t>
        </is>
      </c>
      <c r="B2640" t="inlineStr">
        <is>
          <t>TOTAL HOJA SIERRA SABLE 10PCS TAC521002</t>
        </is>
      </c>
      <c r="C2640" t="inlineStr">
        <is>
          <t>FERRETERIA GENERAL</t>
        </is>
      </c>
      <c r="D2640" s="22" t="n">
        <v>7</v>
      </c>
      <c r="E2640" s="19" t="n">
        <v>46802.12</v>
      </c>
      <c r="F2640" s="19" t="n">
        <v>15980.63</v>
      </c>
      <c r="G2640" s="20" t="n">
        <v>0.341451</v>
      </c>
      <c r="H2640" t="inlineStr">
        <is>
          <t>C</t>
        </is>
      </c>
      <c r="I2640" t="inlineStr">
        <is>
          <t>Medio</t>
        </is>
      </c>
      <c r="J2640" s="17" t="inlineStr">
        <is>
          <t>C-Medio</t>
        </is>
      </c>
      <c r="K2640" t="inlineStr">
        <is>
          <t>CANDIDATO A DESCONTINUAR</t>
        </is>
      </c>
    </row>
    <row r="2641">
      <c r="A2641" t="inlineStr">
        <is>
          <t>71468</t>
        </is>
      </c>
      <c r="B2641" t="inlineStr">
        <is>
          <t>$$ CEDAZO MOSQUITO FIBRA VIDRIO VERDE-GRIS</t>
        </is>
      </c>
      <c r="C2641" t="inlineStr">
        <is>
          <t>FERRETERIA GENERAL</t>
        </is>
      </c>
      <c r="D2641" s="22" t="n">
        <v>106</v>
      </c>
      <c r="E2641" s="19" t="n">
        <v>46680.29</v>
      </c>
      <c r="F2641" s="19" t="n">
        <v>23076.21</v>
      </c>
      <c r="G2641" s="20" t="n">
        <v>0.494346</v>
      </c>
      <c r="H2641" t="inlineStr">
        <is>
          <t>C</t>
        </is>
      </c>
      <c r="I2641" t="inlineStr">
        <is>
          <t>Alto</t>
        </is>
      </c>
      <c r="J2641" s="17" t="inlineStr">
        <is>
          <t>C-Alto</t>
        </is>
      </c>
      <c r="K2641" t="inlineStr">
        <is>
          <t>PREMIUM — dejar quietos, son rentables aunque vendan poco</t>
        </is>
      </c>
    </row>
    <row r="2642">
      <c r="A2642" t="inlineStr">
        <is>
          <t>351100300992228</t>
        </is>
      </c>
      <c r="B2642" t="inlineStr">
        <is>
          <t>PAÑERA AQP-22999 COLGADOR DE TOALLA</t>
        </is>
      </c>
      <c r="C2642" t="inlineStr">
        <is>
          <t>IMPORTACION GRIFERIA</t>
        </is>
      </c>
      <c r="D2642" s="22" t="n">
        <v>11</v>
      </c>
      <c r="E2642" s="19" t="n">
        <v>46665.08</v>
      </c>
      <c r="F2642" s="19" t="n">
        <v>14652.86</v>
      </c>
      <c r="G2642" s="20" t="n">
        <v>0.314001</v>
      </c>
      <c r="H2642" t="inlineStr">
        <is>
          <t>C</t>
        </is>
      </c>
      <c r="I2642" t="inlineStr">
        <is>
          <t>Medio</t>
        </is>
      </c>
      <c r="J2642" s="17" t="inlineStr">
        <is>
          <t>C-Medio</t>
        </is>
      </c>
      <c r="K2642" t="inlineStr">
        <is>
          <t>CANDIDATO A DESCONTINUAR</t>
        </is>
      </c>
    </row>
    <row r="2643">
      <c r="A2643" t="inlineStr">
        <is>
          <t>72687</t>
        </is>
      </c>
      <c r="B2643" t="inlineStr">
        <is>
          <t>AGUILA PLACA CUADRADA CON HUECO METAL P327A</t>
        </is>
      </c>
      <c r="C2643" t="inlineStr">
        <is>
          <t>ACCESORIOS ELECTRICOS Y CABLES</t>
        </is>
      </c>
      <c r="D2643" s="22" t="n">
        <v>43</v>
      </c>
      <c r="E2643" s="19" t="n">
        <v>46655.07</v>
      </c>
      <c r="F2643" s="19" t="n">
        <v>15117.63</v>
      </c>
      <c r="G2643" s="20" t="n">
        <v>0.32403</v>
      </c>
      <c r="H2643" t="inlineStr">
        <is>
          <t>C</t>
        </is>
      </c>
      <c r="I2643" t="inlineStr">
        <is>
          <t>Medio</t>
        </is>
      </c>
      <c r="J2643" s="17" t="inlineStr">
        <is>
          <t>C-Medio</t>
        </is>
      </c>
      <c r="K2643" t="inlineStr">
        <is>
          <t>CANDIDATO A DESCONTINUAR</t>
        </is>
      </c>
    </row>
    <row r="2644">
      <c r="A2644" t="inlineStr">
        <is>
          <t>351100300</t>
        </is>
      </c>
      <c r="B2644" t="inlineStr">
        <is>
          <t>TOTAL SERRUCHO GYPSUM RABO ZORRO THWBSW66</t>
        </is>
      </c>
      <c r="C2644" t="inlineStr">
        <is>
          <t>FERRETERIA GENERAL</t>
        </is>
      </c>
      <c r="D2644" s="22" t="n">
        <v>19</v>
      </c>
      <c r="E2644" s="19" t="n">
        <v>46566.53</v>
      </c>
      <c r="F2644" s="19" t="n">
        <v>17655.56</v>
      </c>
      <c r="G2644" s="20" t="n">
        <v>0.379147</v>
      </c>
      <c r="H2644" t="inlineStr">
        <is>
          <t>C</t>
        </is>
      </c>
      <c r="I2644" t="inlineStr">
        <is>
          <t>Medio</t>
        </is>
      </c>
      <c r="J2644" s="17" t="inlineStr">
        <is>
          <t>C-Medio</t>
        </is>
      </c>
      <c r="K2644" t="inlineStr">
        <is>
          <t>CANDIDATO A DESCONTINUAR</t>
        </is>
      </c>
    </row>
    <row r="2645">
      <c r="A2645" t="inlineStr">
        <is>
          <t>32990397</t>
        </is>
      </c>
      <c r="B2645" t="inlineStr">
        <is>
          <t>RESISTOL CEMENTO DE CONTACTO 1/32</t>
        </is>
      </c>
      <c r="C2645" t="inlineStr">
        <is>
          <t>FERRETERIA GENERAL</t>
        </is>
      </c>
      <c r="D2645" s="22" t="n">
        <v>27</v>
      </c>
      <c r="E2645" s="19" t="n">
        <v>46552.38</v>
      </c>
      <c r="F2645" s="19" t="n">
        <v>18915.83</v>
      </c>
      <c r="G2645" s="20" t="n">
        <v>0.406334</v>
      </c>
      <c r="H2645" t="inlineStr">
        <is>
          <t>C</t>
        </is>
      </c>
      <c r="I2645" t="inlineStr">
        <is>
          <t>Medio</t>
        </is>
      </c>
      <c r="J2645" s="17" t="inlineStr">
        <is>
          <t>C-Medio</t>
        </is>
      </c>
      <c r="K2645" t="inlineStr">
        <is>
          <t>CANDIDATO A DESCONTINUAR</t>
        </is>
      </c>
    </row>
    <row r="2646">
      <c r="A2646" t="inlineStr">
        <is>
          <t>9107</t>
        </is>
      </c>
      <c r="B2646" t="inlineStr">
        <is>
          <t>TEE 1 1/2 PVC</t>
        </is>
      </c>
      <c r="C2646" t="inlineStr">
        <is>
          <t>TUBERIA PVC, CANOAS Y ACCESORIOS</t>
        </is>
      </c>
      <c r="D2646" s="22" t="n">
        <v>72</v>
      </c>
      <c r="E2646" s="19" t="n">
        <v>46370.2</v>
      </c>
      <c r="F2646" s="19" t="n">
        <v>25451.51</v>
      </c>
      <c r="G2646" s="20" t="n">
        <v>0.548876</v>
      </c>
      <c r="H2646" t="inlineStr">
        <is>
          <t>C</t>
        </is>
      </c>
      <c r="I2646" t="inlineStr">
        <is>
          <t>Alto</t>
        </is>
      </c>
      <c r="J2646" s="17" t="inlineStr">
        <is>
          <t>C-Alto</t>
        </is>
      </c>
      <c r="K2646" t="inlineStr">
        <is>
          <t>PREMIUM — dejar quietos, son rentables aunque vendan poco</t>
        </is>
      </c>
    </row>
    <row r="2647">
      <c r="A2647" t="inlineStr">
        <is>
          <t>351100300992782</t>
        </is>
      </c>
      <c r="B2647" t="inlineStr">
        <is>
          <t>REMATE FINAL PISO SPC ROBLE ANTIGUO 45 X 2400MM DE158-C</t>
        </is>
      </c>
      <c r="C2647" t="inlineStr">
        <is>
          <t>PISO SPC</t>
        </is>
      </c>
      <c r="D2647" s="22" t="n">
        <v>9</v>
      </c>
      <c r="E2647" s="19" t="n">
        <v>46368.5</v>
      </c>
      <c r="F2647" s="19" t="n">
        <v>13248.11</v>
      </c>
      <c r="G2647" s="20" t="n">
        <v>0.285714</v>
      </c>
      <c r="H2647" t="inlineStr">
        <is>
          <t>C</t>
        </is>
      </c>
      <c r="I2647" t="inlineStr">
        <is>
          <t>Bajo</t>
        </is>
      </c>
      <c r="J2647" s="17" t="inlineStr">
        <is>
          <t>C-Bajo</t>
        </is>
      </c>
      <c r="K2647" t="inlineStr">
        <is>
          <t>LIQUIDAR — ocupan espacio y capital</t>
        </is>
      </c>
    </row>
    <row r="2648">
      <c r="A2648" t="inlineStr">
        <is>
          <t>351100300991586</t>
        </is>
      </c>
      <c r="B2648" t="inlineStr">
        <is>
          <t>$$ BOXER LLAVE FREGADERO MONOC NT16210-1</t>
        </is>
      </c>
      <c r="C2648" t="inlineStr">
        <is>
          <t>GRIFERIA - ACC. BAÑO Y COCINA</t>
        </is>
      </c>
      <c r="D2648" s="22" t="n">
        <v>6</v>
      </c>
      <c r="E2648" s="19" t="n">
        <v>46185.47</v>
      </c>
      <c r="F2648" s="19" t="n">
        <v>12693.47</v>
      </c>
      <c r="G2648" s="20" t="n">
        <v>0.274837</v>
      </c>
      <c r="H2648" t="inlineStr">
        <is>
          <t>C</t>
        </is>
      </c>
      <c r="I2648" t="inlineStr">
        <is>
          <t>Bajo</t>
        </is>
      </c>
      <c r="J2648" s="17" t="inlineStr">
        <is>
          <t>C-Bajo</t>
        </is>
      </c>
      <c r="K2648" t="inlineStr">
        <is>
          <t>LIQUIDAR — ocupan espacio y capital</t>
        </is>
      </c>
    </row>
    <row r="2649">
      <c r="A2649" t="inlineStr">
        <is>
          <t>351100300991456</t>
        </is>
      </c>
      <c r="B2649" t="inlineStr">
        <is>
          <t>ANCLAJE MARIPOSA 1/4 METALICO CON TORNILLO</t>
        </is>
      </c>
      <c r="C2649" t="inlineStr">
        <is>
          <t>TORNILLERIA</t>
        </is>
      </c>
      <c r="D2649" s="22" t="n">
        <v>165</v>
      </c>
      <c r="E2649" s="19" t="n">
        <v>46060.86</v>
      </c>
      <c r="F2649" s="19" t="n">
        <v>27328.02</v>
      </c>
      <c r="G2649" s="20" t="n">
        <v>0.593303</v>
      </c>
      <c r="H2649" t="inlineStr">
        <is>
          <t>C</t>
        </is>
      </c>
      <c r="I2649" t="inlineStr">
        <is>
          <t>Alto</t>
        </is>
      </c>
      <c r="J2649" s="17" t="inlineStr">
        <is>
          <t>C-Alto</t>
        </is>
      </c>
      <c r="K2649" t="inlineStr">
        <is>
          <t>PREMIUM — dejar quietos, son rentables aunque vendan poco</t>
        </is>
      </c>
    </row>
    <row r="2650">
      <c r="A2650" t="inlineStr">
        <is>
          <t>7132</t>
        </is>
      </c>
      <c r="B2650" t="inlineStr">
        <is>
          <t>FISHER ESPUMA EXPANSIVA 500 ML 58500 PU1/500</t>
        </is>
      </c>
      <c r="C2650" t="inlineStr">
        <is>
          <t>FERRETERIA GENERAL</t>
        </is>
      </c>
      <c r="D2650" s="22" t="n">
        <v>8</v>
      </c>
      <c r="E2650" s="19" t="n">
        <v>45945.69</v>
      </c>
      <c r="F2650" s="19" t="n">
        <v>12983.13</v>
      </c>
      <c r="G2650" s="20" t="n">
        <v>0.282576</v>
      </c>
      <c r="H2650" t="inlineStr">
        <is>
          <t>C</t>
        </is>
      </c>
      <c r="I2650" t="inlineStr">
        <is>
          <t>Bajo</t>
        </is>
      </c>
      <c r="J2650" s="17" t="inlineStr">
        <is>
          <t>C-Bajo</t>
        </is>
      </c>
      <c r="K2650" t="inlineStr">
        <is>
          <t>LIQUIDAR — ocupan espacio y capital</t>
        </is>
      </c>
    </row>
    <row r="2651">
      <c r="A2651" t="inlineStr">
        <is>
          <t>420182</t>
        </is>
      </c>
      <c r="B2651" t="inlineStr">
        <is>
          <t>TOTAL JUEGO DESATORNILLADOR 8 PCS THT250608</t>
        </is>
      </c>
      <c r="C2651" t="inlineStr">
        <is>
          <t>FERRETERIA GENERAL</t>
        </is>
      </c>
      <c r="D2651" s="22" t="n">
        <v>11</v>
      </c>
      <c r="E2651" s="19" t="n">
        <v>45898.8</v>
      </c>
      <c r="F2651" s="19" t="n">
        <v>14566.62</v>
      </c>
      <c r="G2651" s="20" t="n">
        <v>0.317364</v>
      </c>
      <c r="H2651" t="inlineStr">
        <is>
          <t>C</t>
        </is>
      </c>
      <c r="I2651" t="inlineStr">
        <is>
          <t>Medio</t>
        </is>
      </c>
      <c r="J2651" s="17" t="inlineStr">
        <is>
          <t>C-Medio</t>
        </is>
      </c>
      <c r="K2651" t="inlineStr">
        <is>
          <t>CANDIDATO A DESCONTINUAR</t>
        </is>
      </c>
    </row>
    <row r="2652">
      <c r="A2652" t="inlineStr">
        <is>
          <t>87342</t>
        </is>
      </c>
      <c r="B2652" t="inlineStr">
        <is>
          <t>CUCHARA ALBAÑIL TOTAL 8</t>
        </is>
      </c>
      <c r="C2652" t="inlineStr">
        <is>
          <t>FERRETERIA GENERAL</t>
        </is>
      </c>
      <c r="D2652" s="22" t="n">
        <v>29</v>
      </c>
      <c r="E2652" s="19" t="n">
        <v>45804.61</v>
      </c>
      <c r="F2652" s="19" t="n">
        <v>16064.13</v>
      </c>
      <c r="G2652" s="20" t="n">
        <v>0.35071</v>
      </c>
      <c r="H2652" t="inlineStr">
        <is>
          <t>C</t>
        </is>
      </c>
      <c r="I2652" t="inlineStr">
        <is>
          <t>Medio</t>
        </is>
      </c>
      <c r="J2652" s="17" t="inlineStr">
        <is>
          <t>C-Medio</t>
        </is>
      </c>
      <c r="K2652" t="inlineStr">
        <is>
          <t>CANDIDATO A DESCONTINUAR</t>
        </is>
      </c>
    </row>
    <row r="2653">
      <c r="A2653" t="inlineStr">
        <is>
          <t>351100300991168</t>
        </is>
      </c>
      <c r="B2653" t="inlineStr">
        <is>
          <t>ENERGY ATORNILLADOR  INALAMBRICO DDI10 / 2 / 12C PERCUTOR</t>
        </is>
      </c>
      <c r="C2653" t="inlineStr">
        <is>
          <t>SIN CATEGORIA</t>
        </is>
      </c>
      <c r="D2653" s="22" t="n">
        <v>3</v>
      </c>
      <c r="E2653" s="19" t="n">
        <v>45795.32</v>
      </c>
      <c r="F2653" s="19" t="n">
        <v>10695.32</v>
      </c>
      <c r="G2653" s="20" t="n">
        <v>0.233546</v>
      </c>
      <c r="H2653" t="inlineStr">
        <is>
          <t>C</t>
        </is>
      </c>
      <c r="I2653" t="inlineStr">
        <is>
          <t>Bajo</t>
        </is>
      </c>
      <c r="J2653" s="17" t="inlineStr">
        <is>
          <t>C-Bajo</t>
        </is>
      </c>
      <c r="K2653" t="inlineStr">
        <is>
          <t>LIQUIDAR — ocupan espacio y capital</t>
        </is>
      </c>
    </row>
    <row r="2654">
      <c r="A2654" t="inlineStr">
        <is>
          <t>57222</t>
        </is>
      </c>
      <c r="B2654" t="inlineStr">
        <is>
          <t>TOTAL MAZO HULE 16 ONZ THT761616 - THRUH6816</t>
        </is>
      </c>
      <c r="C2654" t="inlineStr">
        <is>
          <t>FERRETERIA GENERAL</t>
        </is>
      </c>
      <c r="D2654" s="22" t="n">
        <v>19</v>
      </c>
      <c r="E2654" s="19" t="n">
        <v>45659.36</v>
      </c>
      <c r="F2654" s="19" t="n">
        <v>18135.4</v>
      </c>
      <c r="G2654" s="20" t="n">
        <v>0.397189</v>
      </c>
      <c r="H2654" t="inlineStr">
        <is>
          <t>C</t>
        </is>
      </c>
      <c r="I2654" t="inlineStr">
        <is>
          <t>Medio</t>
        </is>
      </c>
      <c r="J2654" s="17" t="inlineStr">
        <is>
          <t>C-Medio</t>
        </is>
      </c>
      <c r="K2654" t="inlineStr">
        <is>
          <t>CANDIDATO A DESCONTINUAR</t>
        </is>
      </c>
    </row>
    <row r="2655">
      <c r="A2655" t="inlineStr">
        <is>
          <t>7429</t>
        </is>
      </c>
      <c r="B2655" t="inlineStr">
        <is>
          <t>RODIN PERLIN 3 C/ALEMAY CURVO RP3A</t>
        </is>
      </c>
      <c r="C2655" t="inlineStr">
        <is>
          <t>FERRETERIA GENERAL</t>
        </is>
      </c>
      <c r="D2655" s="22" t="n">
        <v>20</v>
      </c>
      <c r="E2655" s="19" t="n">
        <v>45624.73</v>
      </c>
      <c r="F2655" s="19" t="n">
        <v>12937.5</v>
      </c>
      <c r="G2655" s="20" t="n">
        <v>0.283563</v>
      </c>
      <c r="H2655" t="inlineStr">
        <is>
          <t>C</t>
        </is>
      </c>
      <c r="I2655" t="inlineStr">
        <is>
          <t>Bajo</t>
        </is>
      </c>
      <c r="J2655" s="17" t="inlineStr">
        <is>
          <t>C-Bajo</t>
        </is>
      </c>
      <c r="K2655" t="inlineStr">
        <is>
          <t>LIQUIDAR — ocupan espacio y capital</t>
        </is>
      </c>
    </row>
    <row r="2656">
      <c r="A2656" t="inlineStr">
        <is>
          <t>40992890</t>
        </is>
      </c>
      <c r="B2656" t="inlineStr">
        <is>
          <t>ALTIVA TOMA Y APAGADOR 9006-BK NEGRO EAGLE</t>
        </is>
      </c>
      <c r="C2656" t="inlineStr">
        <is>
          <t>ACCESORIOS ELECTRICOS Y CABLES</t>
        </is>
      </c>
      <c r="D2656" s="22" t="n">
        <v>14</v>
      </c>
      <c r="E2656" s="19" t="n">
        <v>45617.81</v>
      </c>
      <c r="F2656" s="19" t="n">
        <v>15834.29</v>
      </c>
      <c r="G2656" s="20" t="n">
        <v>0.347108</v>
      </c>
      <c r="H2656" t="inlineStr">
        <is>
          <t>C</t>
        </is>
      </c>
      <c r="I2656" t="inlineStr">
        <is>
          <t>Medio</t>
        </is>
      </c>
      <c r="J2656" s="17" t="inlineStr">
        <is>
          <t>C-Medio</t>
        </is>
      </c>
      <c r="K2656" t="inlineStr">
        <is>
          <t>CANDIDATO A DESCONTINUAR</t>
        </is>
      </c>
    </row>
    <row r="2657">
      <c r="A2657" t="inlineStr">
        <is>
          <t>98121</t>
        </is>
      </c>
      <c r="B2657" t="inlineStr">
        <is>
          <t>TOTAL DESATORNILLADOR PHILLIPS 1/4 X 5 X125 TSDPH2125</t>
        </is>
      </c>
      <c r="C2657" t="inlineStr">
        <is>
          <t>FERRETERIA GENERAL</t>
        </is>
      </c>
      <c r="D2657" s="22" t="n">
        <v>54</v>
      </c>
      <c r="E2657" s="19" t="n">
        <v>45616.29</v>
      </c>
      <c r="F2657" s="19" t="n">
        <v>14472.46</v>
      </c>
      <c r="G2657" s="20" t="n">
        <v>0.317265</v>
      </c>
      <c r="H2657" t="inlineStr">
        <is>
          <t>C</t>
        </is>
      </c>
      <c r="I2657" t="inlineStr">
        <is>
          <t>Medio</t>
        </is>
      </c>
      <c r="J2657" s="17" t="inlineStr">
        <is>
          <t>C-Medio</t>
        </is>
      </c>
      <c r="K2657" t="inlineStr">
        <is>
          <t>CANDIDATO A DESCONTINUAR</t>
        </is>
      </c>
    </row>
    <row r="2658">
      <c r="A2658" t="inlineStr">
        <is>
          <t>990357</t>
        </is>
      </c>
      <c r="B2658" t="inlineStr">
        <is>
          <t>TOTAL ALICATE PRESION CURVO 7 THT190703</t>
        </is>
      </c>
      <c r="C2658" t="inlineStr">
        <is>
          <t>FERRETERIA GENERAL</t>
        </is>
      </c>
      <c r="D2658" s="22" t="n">
        <v>17</v>
      </c>
      <c r="E2658" s="19" t="n">
        <v>45452.85</v>
      </c>
      <c r="F2658" s="19" t="n">
        <v>13920.57</v>
      </c>
      <c r="G2658" s="20" t="n">
        <v>0.306264</v>
      </c>
      <c r="H2658" t="inlineStr">
        <is>
          <t>C</t>
        </is>
      </c>
      <c r="I2658" t="inlineStr">
        <is>
          <t>Medio</t>
        </is>
      </c>
      <c r="J2658" s="17" t="inlineStr">
        <is>
          <t>C-Medio</t>
        </is>
      </c>
      <c r="K2658" t="inlineStr">
        <is>
          <t>CANDIDATO A DESCONTINUAR</t>
        </is>
      </c>
    </row>
    <row r="2659">
      <c r="A2659" t="inlineStr">
        <is>
          <t>351100300990198</t>
        </is>
      </c>
      <c r="B2659" t="inlineStr">
        <is>
          <t>TOTAL ESPATULA 3 THT83806</t>
        </is>
      </c>
      <c r="C2659" t="inlineStr">
        <is>
          <t>FERRETERIA GENERAL</t>
        </is>
      </c>
      <c r="D2659" s="22" t="n">
        <v>35</v>
      </c>
      <c r="E2659" s="19" t="n">
        <v>45450.56</v>
      </c>
      <c r="F2659" s="19" t="n">
        <v>20588.76</v>
      </c>
      <c r="G2659" s="20" t="n">
        <v>0.452992</v>
      </c>
      <c r="H2659" t="inlineStr">
        <is>
          <t>C</t>
        </is>
      </c>
      <c r="I2659" t="inlineStr">
        <is>
          <t>Alto</t>
        </is>
      </c>
      <c r="J2659" s="17" t="inlineStr">
        <is>
          <t>C-Alto</t>
        </is>
      </c>
      <c r="K2659" t="inlineStr">
        <is>
          <t>PREMIUM — dejar quietos, son rentables aunque vendan poco</t>
        </is>
      </c>
    </row>
    <row r="2660">
      <c r="A2660" t="inlineStr">
        <is>
          <t>7929</t>
        </is>
      </c>
      <c r="B2660" t="inlineStr">
        <is>
          <t>CLAVO ACERO 21/2 BOLSA 10U</t>
        </is>
      </c>
      <c r="C2660" t="inlineStr">
        <is>
          <t>FERRETERIA GENERAL</t>
        </is>
      </c>
      <c r="D2660" s="22" t="n">
        <v>129</v>
      </c>
      <c r="E2660" s="19" t="n">
        <v>45415.93</v>
      </c>
      <c r="F2660" s="19" t="n">
        <v>23206</v>
      </c>
      <c r="G2660" s="20" t="n">
        <v>0.510966</v>
      </c>
      <c r="H2660" t="inlineStr">
        <is>
          <t>C</t>
        </is>
      </c>
      <c r="I2660" t="inlineStr">
        <is>
          <t>Alto</t>
        </is>
      </c>
      <c r="J2660" s="17" t="inlineStr">
        <is>
          <t>C-Alto</t>
        </is>
      </c>
      <c r="K2660" t="inlineStr">
        <is>
          <t>PREMIUM — dejar quietos, son rentables aunque vendan poco</t>
        </is>
      </c>
    </row>
    <row r="2661">
      <c r="A2661" t="inlineStr">
        <is>
          <t>71314</t>
        </is>
      </c>
      <c r="B2661" t="inlineStr">
        <is>
          <t>ARANDELA PLANA 5/16</t>
        </is>
      </c>
      <c r="C2661" t="inlineStr">
        <is>
          <t>TORNILLERIA</t>
        </is>
      </c>
      <c r="D2661" s="22" t="n">
        <v>1301</v>
      </c>
      <c r="E2661" s="19" t="n">
        <v>45366.84</v>
      </c>
      <c r="F2661" s="19" t="n">
        <v>34971.34</v>
      </c>
      <c r="G2661" s="20" t="n">
        <v>0.770857</v>
      </c>
      <c r="H2661" t="inlineStr">
        <is>
          <t>C</t>
        </is>
      </c>
      <c r="I2661" t="inlineStr">
        <is>
          <t>Alto</t>
        </is>
      </c>
      <c r="J2661" s="17" t="inlineStr">
        <is>
          <t>C-Alto</t>
        </is>
      </c>
      <c r="K2661" t="inlineStr">
        <is>
          <t>PREMIUM — dejar quietos, son rentables aunque vendan poco</t>
        </is>
      </c>
    </row>
    <row r="2662">
      <c r="A2662" t="inlineStr">
        <is>
          <t>72398</t>
        </is>
      </c>
      <c r="B2662" t="inlineStr">
        <is>
          <t>PFISTER EMBOLO LLAVE EMPOTRAR CUARTO VUELTA S741750</t>
        </is>
      </c>
      <c r="C2662" t="inlineStr">
        <is>
          <t>GRIFERIA - ACC. BAÑO Y COCINA</t>
        </is>
      </c>
      <c r="D2662" s="22" t="n">
        <v>12</v>
      </c>
      <c r="E2662" s="19" t="n">
        <v>45357.98</v>
      </c>
      <c r="F2662" s="19" t="n">
        <v>12741.98</v>
      </c>
      <c r="G2662" s="20" t="n">
        <v>0.28092</v>
      </c>
      <c r="H2662" t="inlineStr">
        <is>
          <t>C</t>
        </is>
      </c>
      <c r="I2662" t="inlineStr">
        <is>
          <t>Bajo</t>
        </is>
      </c>
      <c r="J2662" s="17" t="inlineStr">
        <is>
          <t>C-Bajo</t>
        </is>
      </c>
      <c r="K2662" t="inlineStr">
        <is>
          <t>LIQUIDAR — ocupan espacio y capital</t>
        </is>
      </c>
    </row>
    <row r="2663">
      <c r="A2663" t="inlineStr">
        <is>
          <t>351100300992781</t>
        </is>
      </c>
      <c r="B2663" t="inlineStr">
        <is>
          <t>REMATE FINAL PISO SPC ROBLE 45 X 2400MM DE037-C</t>
        </is>
      </c>
      <c r="C2663" t="inlineStr">
        <is>
          <t>PISO SPC</t>
        </is>
      </c>
      <c r="D2663" s="22" t="n">
        <v>9</v>
      </c>
      <c r="E2663" s="19" t="n">
        <v>45350.29</v>
      </c>
      <c r="F2663" s="19" t="n">
        <v>12957.22</v>
      </c>
      <c r="G2663" s="20" t="n">
        <v>0.285714</v>
      </c>
      <c r="H2663" t="inlineStr">
        <is>
          <t>C</t>
        </is>
      </c>
      <c r="I2663" t="inlineStr">
        <is>
          <t>Bajo</t>
        </is>
      </c>
      <c r="J2663" s="17" t="inlineStr">
        <is>
          <t>C-Bajo</t>
        </is>
      </c>
      <c r="K2663" t="inlineStr">
        <is>
          <t>LIQUIDAR — ocupan espacio y capital</t>
        </is>
      </c>
    </row>
    <row r="2664">
      <c r="A2664" t="inlineStr">
        <is>
          <t>5484754</t>
        </is>
      </c>
      <c r="B2664" t="inlineStr">
        <is>
          <t xml:space="preserve">AGUILA DERIVADOR POLARIZADO 6 TOMAS 1146 </t>
        </is>
      </c>
      <c r="C2664" t="inlineStr">
        <is>
          <t>ACCESORIOS ELECTRICOS Y CABLES</t>
        </is>
      </c>
      <c r="D2664" s="22" t="n">
        <v>12</v>
      </c>
      <c r="E2664" s="19" t="n">
        <v>45132.26</v>
      </c>
      <c r="F2664" s="19" t="n">
        <v>12894.93</v>
      </c>
      <c r="G2664" s="20" t="n">
        <v>0.285714</v>
      </c>
      <c r="H2664" t="inlineStr">
        <is>
          <t>C</t>
        </is>
      </c>
      <c r="I2664" t="inlineStr">
        <is>
          <t>Bajo</t>
        </is>
      </c>
      <c r="J2664" s="17" t="inlineStr">
        <is>
          <t>C-Bajo</t>
        </is>
      </c>
      <c r="K2664" t="inlineStr">
        <is>
          <t>LIQUIDAR — ocupan espacio y capital</t>
        </is>
      </c>
    </row>
    <row r="2665">
      <c r="A2665" t="inlineStr">
        <is>
          <t>420420420</t>
        </is>
      </c>
      <c r="B2665" t="inlineStr">
        <is>
          <t>AGUILA TOMA EXT POLARIZADO 2887</t>
        </is>
      </c>
      <c r="C2665" t="inlineStr">
        <is>
          <t>ACCESORIOS ELECTRICOS Y CABLES</t>
        </is>
      </c>
      <c r="D2665" s="22" t="n">
        <v>30</v>
      </c>
      <c r="E2665" s="19" t="n">
        <v>45003.92</v>
      </c>
      <c r="F2665" s="19" t="n">
        <v>14843.24</v>
      </c>
      <c r="G2665" s="20" t="n">
        <v>0.329821</v>
      </c>
      <c r="H2665" t="inlineStr">
        <is>
          <t>C</t>
        </is>
      </c>
      <c r="I2665" t="inlineStr">
        <is>
          <t>Medio</t>
        </is>
      </c>
      <c r="J2665" s="17" t="inlineStr">
        <is>
          <t>C-Medio</t>
        </is>
      </c>
      <c r="K2665" t="inlineStr">
        <is>
          <t>CANDIDATO A DESCONTINUAR</t>
        </is>
      </c>
    </row>
    <row r="2666">
      <c r="A2666" t="inlineStr">
        <is>
          <t>9153</t>
        </is>
      </c>
      <c r="B2666" t="inlineStr">
        <is>
          <t>$$ VIEJO CURVA CONDUIT 3/4 LIVIANO</t>
        </is>
      </c>
      <c r="C2666" t="inlineStr">
        <is>
          <t>ACCESORIOS ELECTRICOS Y CABLES</t>
        </is>
      </c>
      <c r="D2666" s="22" t="n">
        <v>213</v>
      </c>
      <c r="E2666" s="19" t="n">
        <v>44691.98</v>
      </c>
      <c r="F2666" s="19" t="n">
        <v>18370.58</v>
      </c>
      <c r="G2666" s="20" t="n">
        <v>0.411049</v>
      </c>
      <c r="H2666" t="inlineStr">
        <is>
          <t>C</t>
        </is>
      </c>
      <c r="I2666" t="inlineStr">
        <is>
          <t>Medio</t>
        </is>
      </c>
      <c r="J2666" s="17" t="inlineStr">
        <is>
          <t>C-Medio</t>
        </is>
      </c>
      <c r="K2666" t="inlineStr">
        <is>
          <t>CANDIDATO A DESCONTINUAR</t>
        </is>
      </c>
    </row>
    <row r="2667">
      <c r="A2667" t="inlineStr">
        <is>
          <t>73483</t>
        </is>
      </c>
      <c r="B2667" t="inlineStr">
        <is>
          <t>TOTAL SARGENTO 14/100 THT1321401</t>
        </is>
      </c>
      <c r="C2667" t="inlineStr">
        <is>
          <t>FERRETERIA GENERAL</t>
        </is>
      </c>
      <c r="D2667" s="22" t="n">
        <v>3</v>
      </c>
      <c r="E2667" s="19" t="n">
        <v>44526.54</v>
      </c>
      <c r="F2667" s="19" t="n">
        <v>13317.9</v>
      </c>
      <c r="G2667" s="20" t="n">
        <v>0.2991</v>
      </c>
      <c r="H2667" t="inlineStr">
        <is>
          <t>C</t>
        </is>
      </c>
      <c r="I2667" t="inlineStr">
        <is>
          <t>Bajo</t>
        </is>
      </c>
      <c r="J2667" s="17" t="inlineStr">
        <is>
          <t>C-Bajo</t>
        </is>
      </c>
      <c r="K2667" t="inlineStr">
        <is>
          <t>LIQUIDAR — ocupan espacio y capital</t>
        </is>
      </c>
    </row>
    <row r="2668">
      <c r="A2668" t="inlineStr">
        <is>
          <t>71329</t>
        </is>
      </c>
      <c r="B2668" t="inlineStr">
        <is>
          <t>CLAVO ACERO 11/2 BOLSA 10U</t>
        </is>
      </c>
      <c r="C2668" t="inlineStr">
        <is>
          <t>FERRETERIA GENERAL</t>
        </is>
      </c>
      <c r="D2668" s="22" t="n">
        <v>251</v>
      </c>
      <c r="E2668" s="19" t="n">
        <v>44360.77</v>
      </c>
      <c r="F2668" s="19" t="n">
        <v>3974.87</v>
      </c>
      <c r="G2668" s="20" t="n">
        <v>0.089603</v>
      </c>
      <c r="H2668" t="inlineStr">
        <is>
          <t>C</t>
        </is>
      </c>
      <c r="I2668" t="inlineStr">
        <is>
          <t>Bajo</t>
        </is>
      </c>
      <c r="J2668" s="17" t="inlineStr">
        <is>
          <t>C-Bajo</t>
        </is>
      </c>
      <c r="K2668" t="inlineStr">
        <is>
          <t>LIQUIDAR — ocupan espacio y capital</t>
        </is>
      </c>
    </row>
    <row r="2669">
      <c r="A2669" t="inlineStr">
        <is>
          <t>34543453</t>
        </is>
      </c>
      <c r="B2669" t="inlineStr">
        <is>
          <t>TOTAL ALICATE UNIVERSAL 6 THT210606S</t>
        </is>
      </c>
      <c r="C2669" t="inlineStr">
        <is>
          <t>FERRETERIA GENERAL</t>
        </is>
      </c>
      <c r="D2669" s="22" t="n">
        <v>15</v>
      </c>
      <c r="E2669" s="19" t="n">
        <v>44345.89</v>
      </c>
      <c r="F2669" s="19" t="n">
        <v>12543.04</v>
      </c>
      <c r="G2669" s="20" t="n">
        <v>0.282846</v>
      </c>
      <c r="H2669" t="inlineStr">
        <is>
          <t>C</t>
        </is>
      </c>
      <c r="I2669" t="inlineStr">
        <is>
          <t>Bajo</t>
        </is>
      </c>
      <c r="J2669" s="17" t="inlineStr">
        <is>
          <t>C-Bajo</t>
        </is>
      </c>
      <c r="K2669" t="inlineStr">
        <is>
          <t>LIQUIDAR — ocupan espacio y capital</t>
        </is>
      </c>
    </row>
    <row r="2670">
      <c r="A2670" t="inlineStr">
        <is>
          <t>PINT-AN-0018</t>
        </is>
      </c>
      <c r="B2670" t="inlineStr">
        <is>
          <t>LANCO ANTICORROSIVO IND AZUL 1/4 AC3436-5</t>
        </is>
      </c>
      <c r="C2670" t="inlineStr">
        <is>
          <t>ANTICORROSIVOS Y BASE ACEITE</t>
        </is>
      </c>
      <c r="D2670" s="22" t="n">
        <v>10</v>
      </c>
      <c r="E2670" s="19" t="n">
        <v>44235.03</v>
      </c>
      <c r="F2670" s="19" t="n">
        <v>12927.03</v>
      </c>
      <c r="G2670" s="20" t="n">
        <v>0.292235</v>
      </c>
      <c r="H2670" t="inlineStr">
        <is>
          <t>C</t>
        </is>
      </c>
      <c r="I2670" t="inlineStr">
        <is>
          <t>Bajo</t>
        </is>
      </c>
      <c r="J2670" s="17" t="inlineStr">
        <is>
          <t>C-Bajo</t>
        </is>
      </c>
      <c r="K2670" t="inlineStr">
        <is>
          <t>LIQUIDAR — ocupan espacio y capital</t>
        </is>
      </c>
    </row>
    <row r="2671">
      <c r="A2671" t="inlineStr">
        <is>
          <t>PINT-BT-0021</t>
        </is>
      </c>
      <c r="B2671" t="inlineStr">
        <is>
          <t>DICOLOR TINTE MADERA CLASICO SCAN LITRO COD M 98 03</t>
        </is>
      </c>
      <c r="C2671" t="inlineStr">
        <is>
          <t>BARNIZ Y TINTES</t>
        </is>
      </c>
      <c r="D2671" s="22" t="n">
        <v>6</v>
      </c>
      <c r="E2671" s="19" t="n">
        <v>44210.88</v>
      </c>
      <c r="F2671" s="19" t="n">
        <v>12631.68</v>
      </c>
      <c r="G2671" s="20" t="n">
        <v>0.285714</v>
      </c>
      <c r="H2671" t="inlineStr">
        <is>
          <t>C</t>
        </is>
      </c>
      <c r="I2671" t="inlineStr">
        <is>
          <t>Bajo</t>
        </is>
      </c>
      <c r="J2671" s="17" t="inlineStr">
        <is>
          <t>C-Bajo</t>
        </is>
      </c>
      <c r="K2671" t="inlineStr">
        <is>
          <t>LIQUIDAR — ocupan espacio y capital</t>
        </is>
      </c>
    </row>
    <row r="2672">
      <c r="A2672" t="inlineStr">
        <is>
          <t>PINT-AN-0053</t>
        </is>
      </c>
      <c r="B2672" t="inlineStr">
        <is>
          <t>LANCO ESMALTE RAPID DRY AMARILLO CATERPILLAR GALON RD3454-4</t>
        </is>
      </c>
      <c r="C2672" t="inlineStr">
        <is>
          <t>ANTICORROSIVOS Y BASE ACEITE</t>
        </is>
      </c>
      <c r="D2672" s="22" t="n">
        <v>2</v>
      </c>
      <c r="E2672" s="19" t="n">
        <v>44155.7</v>
      </c>
      <c r="F2672" s="19" t="n">
        <v>11778.2</v>
      </c>
      <c r="G2672" s="20" t="n">
        <v>0.266742</v>
      </c>
      <c r="H2672" t="inlineStr">
        <is>
          <t>C</t>
        </is>
      </c>
      <c r="I2672" t="inlineStr">
        <is>
          <t>Bajo</t>
        </is>
      </c>
      <c r="J2672" s="17" t="inlineStr">
        <is>
          <t>C-Bajo</t>
        </is>
      </c>
      <c r="K2672" t="inlineStr">
        <is>
          <t>LIQUIDAR — ocupan espacio y capital</t>
        </is>
      </c>
    </row>
    <row r="2673">
      <c r="A2673" t="inlineStr">
        <is>
          <t>351100300991235</t>
        </is>
      </c>
      <c r="B2673" t="inlineStr">
        <is>
          <t>METALES CACHERA FREGADERO MONOCOMANDO NEGRA BLU-0012</t>
        </is>
      </c>
      <c r="C2673" t="inlineStr">
        <is>
          <t>SIN CATEGORIA</t>
        </is>
      </c>
      <c r="D2673" s="22" t="n">
        <v>5</v>
      </c>
      <c r="E2673" s="19" t="n">
        <v>44148.51</v>
      </c>
      <c r="F2673" s="19" t="n">
        <v>14662.51</v>
      </c>
      <c r="G2673" s="20" t="n">
        <v>0.332118</v>
      </c>
      <c r="H2673" t="inlineStr">
        <is>
          <t>C</t>
        </is>
      </c>
      <c r="I2673" t="inlineStr">
        <is>
          <t>Medio</t>
        </is>
      </c>
      <c r="J2673" s="17" t="inlineStr">
        <is>
          <t>C-Medio</t>
        </is>
      </c>
      <c r="K2673" t="inlineStr">
        <is>
          <t>CANDIDATO A DESCONTINUAR</t>
        </is>
      </c>
    </row>
    <row r="2674">
      <c r="A2674" t="inlineStr">
        <is>
          <t>351100300992367</t>
        </is>
      </c>
      <c r="B2674" t="inlineStr">
        <is>
          <t>ORGANIZADOR ESQUINERO DE ROPA Y ZAPATO 45 X45 X 180CM AM-3315 TM3-03 20KG MAX</t>
        </is>
      </c>
      <c r="C2674" t="inlineStr">
        <is>
          <t>IMPORTACION FERRETERIA GENERAL</t>
        </is>
      </c>
      <c r="D2674" s="22" t="n">
        <v>5</v>
      </c>
      <c r="E2674" s="19" t="n">
        <v>44066.39</v>
      </c>
      <c r="F2674" s="19" t="n">
        <v>32665.41</v>
      </c>
      <c r="G2674" s="20" t="n">
        <v>0.7412770000000001</v>
      </c>
      <c r="H2674" t="inlineStr">
        <is>
          <t>C</t>
        </is>
      </c>
      <c r="I2674" t="inlineStr">
        <is>
          <t>Alto</t>
        </is>
      </c>
      <c r="J2674" s="17" t="inlineStr">
        <is>
          <t>C-Alto</t>
        </is>
      </c>
      <c r="K2674" t="inlineStr">
        <is>
          <t>PREMIUM — dejar quietos, son rentables aunque vendan poco</t>
        </is>
      </c>
    </row>
    <row r="2675">
      <c r="A2675" t="inlineStr">
        <is>
          <t>351100300991670</t>
        </is>
      </c>
      <c r="B2675" t="inlineStr">
        <is>
          <t>3M CINTA DOBLE CARA 110H USO INTERIOR 1/2 X 2.03 M</t>
        </is>
      </c>
      <c r="C2675" t="inlineStr">
        <is>
          <t>FERRETERIA GENERAL</t>
        </is>
      </c>
      <c r="D2675" s="22" t="n">
        <v>13</v>
      </c>
      <c r="E2675" s="19" t="n">
        <v>43962.7</v>
      </c>
      <c r="F2675" s="19" t="n">
        <v>12488.14</v>
      </c>
      <c r="G2675" s="20" t="n">
        <v>0.284062</v>
      </c>
      <c r="H2675" t="inlineStr">
        <is>
          <t>C</t>
        </is>
      </c>
      <c r="I2675" t="inlineStr">
        <is>
          <t>Bajo</t>
        </is>
      </c>
      <c r="J2675" s="17" t="inlineStr">
        <is>
          <t>C-Bajo</t>
        </is>
      </c>
      <c r="K2675" t="inlineStr">
        <is>
          <t>LIQUIDAR — ocupan espacio y capital</t>
        </is>
      </c>
    </row>
    <row r="2676">
      <c r="A2676" t="inlineStr">
        <is>
          <t>7735</t>
        </is>
      </c>
      <c r="B2676" t="inlineStr">
        <is>
          <t>REMACHE 1/8X1/2 BLIND RIVETS 20UNI</t>
        </is>
      </c>
      <c r="C2676" t="inlineStr">
        <is>
          <t>FERRETERIA GENERAL</t>
        </is>
      </c>
      <c r="D2676" s="22" t="n">
        <v>199</v>
      </c>
      <c r="E2676" s="19" t="n">
        <v>43947.24</v>
      </c>
      <c r="F2676" s="19" t="n">
        <v>29334.98</v>
      </c>
      <c r="G2676" s="20" t="n">
        <v>0.667505</v>
      </c>
      <c r="H2676" t="inlineStr">
        <is>
          <t>C</t>
        </is>
      </c>
      <c r="I2676" t="inlineStr">
        <is>
          <t>Alto</t>
        </is>
      </c>
      <c r="J2676" s="17" t="inlineStr">
        <is>
          <t>C-Alto</t>
        </is>
      </c>
      <c r="K2676" t="inlineStr">
        <is>
          <t>PREMIUM — dejar quietos, son rentables aunque vendan poco</t>
        </is>
      </c>
    </row>
    <row r="2677">
      <c r="A2677" t="inlineStr">
        <is>
          <t>PINT-PA-0027</t>
        </is>
      </c>
      <c r="B2677" t="inlineStr">
        <is>
          <t>LANCO MAXIMA SATIN PASTEL 1/4 MA761-5</t>
        </is>
      </c>
      <c r="C2677" t="inlineStr">
        <is>
          <t>PINTURA ACRILICA</t>
        </is>
      </c>
      <c r="D2677" s="22" t="n">
        <v>7</v>
      </c>
      <c r="E2677" s="19" t="n">
        <v>43672.57</v>
      </c>
      <c r="F2677" s="19" t="n">
        <v>14667.07</v>
      </c>
      <c r="G2677" s="20" t="n">
        <v>0.335842</v>
      </c>
      <c r="H2677" t="inlineStr">
        <is>
          <t>C</t>
        </is>
      </c>
      <c r="I2677" t="inlineStr">
        <is>
          <t>Medio</t>
        </is>
      </c>
      <c r="J2677" s="17" t="inlineStr">
        <is>
          <t>C-Medio</t>
        </is>
      </c>
      <c r="K2677" t="inlineStr">
        <is>
          <t>CANDIDATO A DESCONTINUAR</t>
        </is>
      </c>
    </row>
    <row r="2678">
      <c r="A2678" t="inlineStr">
        <is>
          <t>PINT-PA-0107</t>
        </is>
      </c>
      <c r="B2678" t="inlineStr">
        <is>
          <t>STAINLESS ACCENT MATE GALON OF378-4</t>
        </is>
      </c>
      <c r="C2678" t="inlineStr">
        <is>
          <t>PINTURA ACRILICA</t>
        </is>
      </c>
      <c r="D2678" s="22" t="n">
        <v>3</v>
      </c>
      <c r="E2678" s="19" t="n">
        <v>43672.57</v>
      </c>
      <c r="F2678" s="19" t="n">
        <v>26029.57</v>
      </c>
      <c r="G2678" s="20" t="n">
        <v>0.596016</v>
      </c>
      <c r="H2678" t="inlineStr">
        <is>
          <t>C</t>
        </is>
      </c>
      <c r="I2678" t="inlineStr">
        <is>
          <t>Alto</t>
        </is>
      </c>
      <c r="J2678" s="17" t="inlineStr">
        <is>
          <t>C-Alto</t>
        </is>
      </c>
      <c r="K2678" t="inlineStr">
        <is>
          <t>PREMIUM — dejar quietos, son rentables aunque vendan poco</t>
        </is>
      </c>
    </row>
    <row r="2679">
      <c r="A2679" t="inlineStr">
        <is>
          <t>7983</t>
        </is>
      </c>
      <c r="B2679" t="inlineStr">
        <is>
          <t>TRUPER ALICATE PRENSA EN C 6  PPC-6R</t>
        </is>
      </c>
      <c r="C2679" t="inlineStr">
        <is>
          <t>FERRETERIA GENERAL</t>
        </is>
      </c>
      <c r="D2679" s="22" t="n">
        <v>14</v>
      </c>
      <c r="E2679" s="19" t="n">
        <v>43649.82</v>
      </c>
      <c r="F2679" s="19" t="n">
        <v>15608.59</v>
      </c>
      <c r="G2679" s="20" t="n">
        <v>0.357587</v>
      </c>
      <c r="H2679" t="inlineStr">
        <is>
          <t>C</t>
        </is>
      </c>
      <c r="I2679" t="inlineStr">
        <is>
          <t>Medio</t>
        </is>
      </c>
      <c r="J2679" s="17" t="inlineStr">
        <is>
          <t>C-Medio</t>
        </is>
      </c>
      <c r="K2679" t="inlineStr">
        <is>
          <t>CANDIDATO A DESCONTINUAR</t>
        </is>
      </c>
    </row>
    <row r="2680">
      <c r="A2680" t="inlineStr">
        <is>
          <t>351100300991627</t>
        </is>
      </c>
      <c r="B2680" t="inlineStr">
        <is>
          <t>TOTAL ALICATE PICO LORA 10 THT281006</t>
        </is>
      </c>
      <c r="C2680" t="inlineStr">
        <is>
          <t>FERRETERIA GENERAL</t>
        </is>
      </c>
      <c r="D2680" s="22" t="n">
        <v>13</v>
      </c>
      <c r="E2680" s="19" t="n">
        <v>43644.25</v>
      </c>
      <c r="F2680" s="19" t="n">
        <v>14002.48</v>
      </c>
      <c r="G2680" s="20" t="n">
        <v>0.320832</v>
      </c>
      <c r="H2680" t="inlineStr">
        <is>
          <t>C</t>
        </is>
      </c>
      <c r="I2680" t="inlineStr">
        <is>
          <t>Medio</t>
        </is>
      </c>
      <c r="J2680" s="17" t="inlineStr">
        <is>
          <t>C-Medio</t>
        </is>
      </c>
      <c r="K2680" t="inlineStr">
        <is>
          <t>CANDIDATO A DESCONTINUAR</t>
        </is>
      </c>
    </row>
    <row r="2681">
      <c r="A2681" t="inlineStr">
        <is>
          <t>40990340</t>
        </is>
      </c>
      <c r="B2681" t="inlineStr">
        <is>
          <t>IMPERSHIELD FLEX GRIS FLEXIBLE 20kg</t>
        </is>
      </c>
      <c r="C2681" t="inlineStr">
        <is>
          <t>MORTEROS, CEMENTOS</t>
        </is>
      </c>
      <c r="D2681" s="22" t="n">
        <v>1</v>
      </c>
      <c r="E2681" s="19" t="n">
        <v>43568.75</v>
      </c>
      <c r="F2681" s="19" t="n">
        <v>8713.75</v>
      </c>
      <c r="G2681" s="20" t="n">
        <v>0.2</v>
      </c>
      <c r="H2681" t="inlineStr">
        <is>
          <t>C</t>
        </is>
      </c>
      <c r="I2681" t="inlineStr">
        <is>
          <t>Bajo</t>
        </is>
      </c>
      <c r="J2681" s="17" t="inlineStr">
        <is>
          <t>C-Bajo</t>
        </is>
      </c>
      <c r="K2681" t="inlineStr">
        <is>
          <t>LIQUIDAR — ocupan espacio y capital</t>
        </is>
      </c>
    </row>
    <row r="2682">
      <c r="A2682" t="inlineStr">
        <is>
          <t>351100300991542</t>
        </is>
      </c>
      <c r="B2682" t="inlineStr">
        <is>
          <t>TACTIX CAJA DE HERRAMIENTAS MINI 18 X 8.9 X 8 320900</t>
        </is>
      </c>
      <c r="C2682" t="inlineStr">
        <is>
          <t>FERRETERIA GENERAL</t>
        </is>
      </c>
      <c r="D2682" s="22" t="n">
        <v>38</v>
      </c>
      <c r="E2682" s="19" t="n">
        <v>43544.25</v>
      </c>
      <c r="F2682" s="19" t="n">
        <v>17994.95</v>
      </c>
      <c r="G2682" s="20" t="n">
        <v>0.413257</v>
      </c>
      <c r="H2682" t="inlineStr">
        <is>
          <t>C</t>
        </is>
      </c>
      <c r="I2682" t="inlineStr">
        <is>
          <t>Medio</t>
        </is>
      </c>
      <c r="J2682" s="17" t="inlineStr">
        <is>
          <t>C-Medio</t>
        </is>
      </c>
      <c r="K2682" t="inlineStr">
        <is>
          <t>CANDIDATO A DESCONTINUAR</t>
        </is>
      </c>
    </row>
    <row r="2683">
      <c r="A2683" t="inlineStr">
        <is>
          <t>6790340</t>
        </is>
      </c>
      <c r="B2683" t="inlineStr">
        <is>
          <t>PINO TRATADO. 1X3 3.20M TRATADO CONTRA PEDIDO</t>
        </is>
      </c>
      <c r="C2683" t="inlineStr">
        <is>
          <t>MATERIAL SEGUNDA</t>
        </is>
      </c>
      <c r="D2683" s="22" t="n">
        <v>15</v>
      </c>
      <c r="E2683" s="19" t="n">
        <v>43533.6</v>
      </c>
      <c r="F2683" s="19" t="n">
        <v>15483.6</v>
      </c>
      <c r="G2683" s="20" t="n">
        <v>0.35567</v>
      </c>
      <c r="H2683" t="inlineStr">
        <is>
          <t>C</t>
        </is>
      </c>
      <c r="I2683" t="inlineStr">
        <is>
          <t>Medio</t>
        </is>
      </c>
      <c r="J2683" s="17" t="inlineStr">
        <is>
          <t>C-Medio</t>
        </is>
      </c>
      <c r="K2683" t="inlineStr">
        <is>
          <t>CANDIDATO A DESCONTINUAR</t>
        </is>
      </c>
    </row>
    <row r="2684">
      <c r="A2684" t="inlineStr">
        <is>
          <t>71229</t>
        </is>
      </c>
      <c r="B2684" t="inlineStr">
        <is>
          <t>IRWIN PUNTA TALADRO CON FIJADOR DE PODER PH2 SET 3 PIEZAS / 3510643B</t>
        </is>
      </c>
      <c r="C2684" t="inlineStr">
        <is>
          <t>FERRETERIA GENERAL</t>
        </is>
      </c>
      <c r="D2684" s="22" t="n">
        <v>22</v>
      </c>
      <c r="E2684" s="19" t="n">
        <v>43463.69</v>
      </c>
      <c r="F2684" s="19" t="n">
        <v>13084.19</v>
      </c>
      <c r="G2684" s="20" t="n">
        <v>0.301037</v>
      </c>
      <c r="H2684" t="inlineStr">
        <is>
          <t>C</t>
        </is>
      </c>
      <c r="I2684" t="inlineStr">
        <is>
          <t>Medio</t>
        </is>
      </c>
      <c r="J2684" s="17" t="inlineStr">
        <is>
          <t>C-Medio</t>
        </is>
      </c>
      <c r="K2684" t="inlineStr">
        <is>
          <t>CANDIDATO A DESCONTINUAR</t>
        </is>
      </c>
    </row>
    <row r="2685">
      <c r="A2685" t="inlineStr">
        <is>
          <t>6197</t>
        </is>
      </c>
      <c r="B2685" t="inlineStr">
        <is>
          <t>FELPA 3 GOLDEN STRIPE ANTIGOTEO</t>
        </is>
      </c>
      <c r="C2685" t="inlineStr">
        <is>
          <t>PINTURAS Y SELLADORES</t>
        </is>
      </c>
      <c r="D2685" s="22" t="n">
        <v>54</v>
      </c>
      <c r="E2685" s="19" t="n">
        <v>43393.95</v>
      </c>
      <c r="F2685" s="19" t="n">
        <v>12363.85</v>
      </c>
      <c r="G2685" s="20" t="n">
        <v>0.284921</v>
      </c>
      <c r="H2685" t="inlineStr">
        <is>
          <t>C</t>
        </is>
      </c>
      <c r="I2685" t="inlineStr">
        <is>
          <t>Bajo</t>
        </is>
      </c>
      <c r="J2685" s="17" t="inlineStr">
        <is>
          <t>C-Bajo</t>
        </is>
      </c>
      <c r="K2685" t="inlineStr">
        <is>
          <t>LIQUIDAR — ocupan espacio y capital</t>
        </is>
      </c>
    </row>
    <row r="2686">
      <c r="A2686" t="inlineStr">
        <is>
          <t>50992910</t>
        </is>
      </c>
      <c r="B2686" t="inlineStr">
        <is>
          <t>KIT LLAVE EMPOTRAR + REGADERA LUJOSA CROACIA DORADO BT003F-GS</t>
        </is>
      </c>
      <c r="C2686" t="inlineStr">
        <is>
          <t>IMPORTACION GRIFERIA</t>
        </is>
      </c>
      <c r="D2686" s="22" t="n">
        <v>1</v>
      </c>
      <c r="E2686" s="19" t="n">
        <v>43362.83</v>
      </c>
      <c r="F2686" s="19" t="n">
        <v>31168.97</v>
      </c>
      <c r="G2686" s="20" t="n">
        <v>0.718795</v>
      </c>
      <c r="H2686" t="inlineStr">
        <is>
          <t>C</t>
        </is>
      </c>
      <c r="I2686" t="inlineStr">
        <is>
          <t>Alto</t>
        </is>
      </c>
      <c r="J2686" s="17" t="inlineStr">
        <is>
          <t>C-Alto</t>
        </is>
      </c>
      <c r="K2686" t="inlineStr">
        <is>
          <t>PREMIUM — dejar quietos, son rentables aunque vendan poco</t>
        </is>
      </c>
    </row>
    <row r="2687">
      <c r="A2687" t="inlineStr">
        <is>
          <t>30114</t>
        </is>
      </c>
      <c r="B2687" t="inlineStr">
        <is>
          <t>AGUILA EXTENSION ELECTRICA 2.7 MTS / 9</t>
        </is>
      </c>
      <c r="C2687" t="inlineStr">
        <is>
          <t>ACCESORIOS ELECTRICOS Y CABLES</t>
        </is>
      </c>
      <c r="D2687" s="22" t="n">
        <v>18</v>
      </c>
      <c r="E2687" s="19" t="n">
        <v>43318.8</v>
      </c>
      <c r="F2687" s="19" t="n">
        <v>12788.56</v>
      </c>
      <c r="G2687" s="20" t="n">
        <v>0.29522</v>
      </c>
      <c r="H2687" t="inlineStr">
        <is>
          <t>C</t>
        </is>
      </c>
      <c r="I2687" t="inlineStr">
        <is>
          <t>Bajo</t>
        </is>
      </c>
      <c r="J2687" s="17" t="inlineStr">
        <is>
          <t>C-Bajo</t>
        </is>
      </c>
      <c r="K2687" t="inlineStr">
        <is>
          <t>LIQUIDAR — ocupan espacio y capital</t>
        </is>
      </c>
    </row>
    <row r="2688">
      <c r="A2688" t="inlineStr">
        <is>
          <t>351100300992750</t>
        </is>
      </c>
      <c r="B2688" t="inlineStr">
        <is>
          <t>Tornillo con capucha circular ASAPVC 12x75 mm color TERRACOTA UPVC P/TECHO TIPO TEJA</t>
        </is>
      </c>
      <c r="C2688" t="inlineStr">
        <is>
          <t>TECHOS UPVC</t>
        </is>
      </c>
      <c r="D2688" s="22" t="n">
        <v>300</v>
      </c>
      <c r="E2688" s="19" t="n">
        <v>43213.5</v>
      </c>
      <c r="F2688" s="19" t="n">
        <v>13513.5</v>
      </c>
      <c r="G2688" s="20" t="n">
        <v>0.312715</v>
      </c>
      <c r="H2688" t="inlineStr">
        <is>
          <t>C</t>
        </is>
      </c>
      <c r="I2688" t="inlineStr">
        <is>
          <t>Medio</t>
        </is>
      </c>
      <c r="J2688" s="17" t="inlineStr">
        <is>
          <t>C-Medio</t>
        </is>
      </c>
      <c r="K2688" t="inlineStr">
        <is>
          <t>CANDIDATO A DESCONTINUAR</t>
        </is>
      </c>
    </row>
    <row r="2689">
      <c r="A2689" t="inlineStr">
        <is>
          <t>71885</t>
        </is>
      </c>
      <c r="B2689" t="inlineStr">
        <is>
          <t>FLANGER PLASTICO 1/2 ABIERTO</t>
        </is>
      </c>
      <c r="C2689" t="inlineStr">
        <is>
          <t>FERRETERIA GENERAL</t>
        </is>
      </c>
      <c r="D2689" s="22" t="n">
        <v>70</v>
      </c>
      <c r="E2689" s="19" t="n">
        <v>43133.65</v>
      </c>
      <c r="F2689" s="19" t="n">
        <v>28940.45</v>
      </c>
      <c r="G2689" s="20" t="n">
        <v>0.6709480000000001</v>
      </c>
      <c r="H2689" t="inlineStr">
        <is>
          <t>C</t>
        </is>
      </c>
      <c r="I2689" t="inlineStr">
        <is>
          <t>Alto</t>
        </is>
      </c>
      <c r="J2689" s="17" t="inlineStr">
        <is>
          <t>C-Alto</t>
        </is>
      </c>
      <c r="K2689" t="inlineStr">
        <is>
          <t>PREMIUM — dejar quietos, son rentables aunque vendan poco</t>
        </is>
      </c>
    </row>
    <row r="2690">
      <c r="A2690" t="inlineStr">
        <is>
          <t>351100300990789</t>
        </is>
      </c>
      <c r="B2690" t="inlineStr">
        <is>
          <t>CABLE CORDON VIAKON #20</t>
        </is>
      </c>
      <c r="C2690" t="inlineStr">
        <is>
          <t>ACCESORIOS ELECTRICOS Y CABLES</t>
        </is>
      </c>
      <c r="D2690" s="22" t="n">
        <v>220</v>
      </c>
      <c r="E2690" s="19" t="n">
        <v>43096.55</v>
      </c>
      <c r="F2690" s="19" t="n">
        <v>12346.32</v>
      </c>
      <c r="G2690" s="20" t="n">
        <v>0.28648</v>
      </c>
      <c r="H2690" t="inlineStr">
        <is>
          <t>C</t>
        </is>
      </c>
      <c r="I2690" t="inlineStr">
        <is>
          <t>Bajo</t>
        </is>
      </c>
      <c r="J2690" s="17" t="inlineStr">
        <is>
          <t>C-Bajo</t>
        </is>
      </c>
      <c r="K2690" t="inlineStr">
        <is>
          <t>LIQUIDAR — ocupan espacio y capital</t>
        </is>
      </c>
    </row>
    <row r="2691">
      <c r="A2691" t="inlineStr">
        <is>
          <t>72501</t>
        </is>
      </c>
      <c r="B2691" t="inlineStr">
        <is>
          <t>PERA INODORO FLUIDMASTER AZUL</t>
        </is>
      </c>
      <c r="C2691" t="inlineStr">
        <is>
          <t>FERRETERIA GENERAL</t>
        </is>
      </c>
      <c r="D2691" s="22" t="n">
        <v>25</v>
      </c>
      <c r="E2691" s="19" t="n">
        <v>43038.16</v>
      </c>
      <c r="F2691" s="19" t="n">
        <v>18288.16</v>
      </c>
      <c r="G2691" s="20" t="n">
        <v>0.424929</v>
      </c>
      <c r="H2691" t="inlineStr">
        <is>
          <t>C</t>
        </is>
      </c>
      <c r="I2691" t="inlineStr">
        <is>
          <t>Medio</t>
        </is>
      </c>
      <c r="J2691" s="17" t="inlineStr">
        <is>
          <t>C-Medio</t>
        </is>
      </c>
      <c r="K2691" t="inlineStr">
        <is>
          <t>CANDIDATO A DESCONTINUAR</t>
        </is>
      </c>
    </row>
    <row r="2692">
      <c r="A2692" t="inlineStr">
        <is>
          <t>420420888</t>
        </is>
      </c>
      <c r="B2692" t="inlineStr">
        <is>
          <t>PROTECTO METALTEC 3EN1 PROTECTO BASE ACCENT T-187 1/4 GL (0.946L)</t>
        </is>
      </c>
      <c r="C2692" t="inlineStr">
        <is>
          <t>SIN CATEGORIA</t>
        </is>
      </c>
      <c r="D2692" s="22" t="n">
        <v>9</v>
      </c>
      <c r="E2692" s="19" t="n">
        <v>42831.61</v>
      </c>
      <c r="F2692" s="19" t="n">
        <v>14569.78</v>
      </c>
      <c r="G2692" s="20" t="n">
        <v>0.340164</v>
      </c>
      <c r="H2692" t="inlineStr">
        <is>
          <t>C</t>
        </is>
      </c>
      <c r="I2692" t="inlineStr">
        <is>
          <t>Medio</t>
        </is>
      </c>
      <c r="J2692" s="17" t="inlineStr">
        <is>
          <t>C-Medio</t>
        </is>
      </c>
      <c r="K2692" t="inlineStr">
        <is>
          <t>CANDIDATO A DESCONTINUAR</t>
        </is>
      </c>
    </row>
    <row r="2693">
      <c r="A2693" t="inlineStr">
        <is>
          <t>139</t>
        </is>
      </c>
      <c r="B2693" t="inlineStr">
        <is>
          <t>TUBO CONCRETO 6 X 1MT</t>
        </is>
      </c>
      <c r="C2693" t="inlineStr">
        <is>
          <t>BLOQUES, VARILLAS, MALLAS</t>
        </is>
      </c>
      <c r="D2693" s="22" t="n">
        <v>6</v>
      </c>
      <c r="E2693" s="19" t="n">
        <v>42732.53</v>
      </c>
      <c r="F2693" s="19" t="n">
        <v>9861.35</v>
      </c>
      <c r="G2693" s="20" t="n">
        <v>0.230769</v>
      </c>
      <c r="H2693" t="inlineStr">
        <is>
          <t>C</t>
        </is>
      </c>
      <c r="I2693" t="inlineStr">
        <is>
          <t>Bajo</t>
        </is>
      </c>
      <c r="J2693" s="17" t="inlineStr">
        <is>
          <t>C-Bajo</t>
        </is>
      </c>
      <c r="K2693" t="inlineStr">
        <is>
          <t>LIQUIDAR — ocupan espacio y capital</t>
        </is>
      </c>
    </row>
    <row r="2694">
      <c r="A2694" t="inlineStr">
        <is>
          <t>351100300991785</t>
        </is>
      </c>
      <c r="B2694" t="inlineStr">
        <is>
          <t>ESQUINERO PANEL ACANALADO CRISTOBAL GOLD SIKL 1X1 2.90M</t>
        </is>
      </c>
      <c r="C2694" t="inlineStr">
        <is>
          <t>SIN CATEGORIA</t>
        </is>
      </c>
      <c r="D2694" s="22" t="n">
        <v>17</v>
      </c>
      <c r="E2694" s="19" t="n">
        <v>42631.14</v>
      </c>
      <c r="F2694" s="19" t="n">
        <v>22112.79</v>
      </c>
      <c r="G2694" s="20" t="n">
        <v>0.5186999999999999</v>
      </c>
      <c r="H2694" t="inlineStr">
        <is>
          <t>C</t>
        </is>
      </c>
      <c r="I2694" t="inlineStr">
        <is>
          <t>Alto</t>
        </is>
      </c>
      <c r="J2694" s="17" t="inlineStr">
        <is>
          <t>C-Alto</t>
        </is>
      </c>
      <c r="K2694" t="inlineStr">
        <is>
          <t>PREMIUM — dejar quietos, son rentables aunque vendan poco</t>
        </is>
      </c>
    </row>
    <row r="2695">
      <c r="A2695" t="inlineStr">
        <is>
          <t>351100300992752</t>
        </is>
      </c>
      <c r="B2695" t="inlineStr">
        <is>
          <t>Cumbrera UPVC ESTRUCTURAL 2.5mm espesor color BLANCO</t>
        </is>
      </c>
      <c r="C2695" t="inlineStr">
        <is>
          <t>TECHOS UPVC</t>
        </is>
      </c>
      <c r="D2695" s="22" t="n">
        <v>8</v>
      </c>
      <c r="E2695" s="19" t="n">
        <v>42560</v>
      </c>
      <c r="F2695" s="19" t="n">
        <v>12160</v>
      </c>
      <c r="G2695" s="20" t="n">
        <v>0.285714</v>
      </c>
      <c r="H2695" t="inlineStr">
        <is>
          <t>C</t>
        </is>
      </c>
      <c r="I2695" t="inlineStr">
        <is>
          <t>Bajo</t>
        </is>
      </c>
      <c r="J2695" s="17" t="inlineStr">
        <is>
          <t>C-Bajo</t>
        </is>
      </c>
      <c r="K2695" t="inlineStr">
        <is>
          <t>LIQUIDAR — ocupan espacio y capital</t>
        </is>
      </c>
    </row>
    <row r="2696">
      <c r="A2696" t="inlineStr">
        <is>
          <t>730991</t>
        </is>
      </c>
      <c r="B2696" t="inlineStr">
        <is>
          <t>TOTAL NIVEL ALUMINIO 80CM /32 TMT28028 // TMT28086</t>
        </is>
      </c>
      <c r="C2696" t="inlineStr">
        <is>
          <t>FERRETERIA GENERAL</t>
        </is>
      </c>
      <c r="D2696" s="22" t="n">
        <v>6</v>
      </c>
      <c r="E2696" s="19" t="n">
        <v>42537.11</v>
      </c>
      <c r="F2696" s="19" t="n">
        <v>13319.32</v>
      </c>
      <c r="G2696" s="20" t="n">
        <v>0.313122</v>
      </c>
      <c r="H2696" t="inlineStr">
        <is>
          <t>C</t>
        </is>
      </c>
      <c r="I2696" t="inlineStr">
        <is>
          <t>Medio</t>
        </is>
      </c>
      <c r="J2696" s="17" t="inlineStr">
        <is>
          <t>C-Medio</t>
        </is>
      </c>
      <c r="K2696" t="inlineStr">
        <is>
          <t>CANDIDATO A DESCONTINUAR</t>
        </is>
      </c>
    </row>
    <row r="2697">
      <c r="A2697" t="inlineStr">
        <is>
          <t>7939</t>
        </is>
      </c>
      <c r="B2697" t="inlineStr">
        <is>
          <t>LIJA MADERA #60</t>
        </is>
      </c>
      <c r="C2697" t="inlineStr">
        <is>
          <t>FERRETERIA GENERAL</t>
        </is>
      </c>
      <c r="D2697" s="22" t="n">
        <v>100</v>
      </c>
      <c r="E2697" s="19" t="n">
        <v>42459.48</v>
      </c>
      <c r="F2697" s="19" t="n">
        <v>20187.48</v>
      </c>
      <c r="G2697" s="20" t="n">
        <v>0.475453</v>
      </c>
      <c r="H2697" t="inlineStr">
        <is>
          <t>C</t>
        </is>
      </c>
      <c r="I2697" t="inlineStr">
        <is>
          <t>Alto</t>
        </is>
      </c>
      <c r="J2697" s="17" t="inlineStr">
        <is>
          <t>C-Alto</t>
        </is>
      </c>
      <c r="K2697" t="inlineStr">
        <is>
          <t>PREMIUM — dejar quietos, son rentables aunque vendan poco</t>
        </is>
      </c>
    </row>
    <row r="2698">
      <c r="A2698" t="inlineStr">
        <is>
          <t>351100300992302</t>
        </is>
      </c>
      <c r="B2698" t="inlineStr">
        <is>
          <t>HUNTER SOPORTE DE TELEVISION, 26 - 65, CAPACIDAD 50KG HO-1472 BASE PANTALLA</t>
        </is>
      </c>
      <c r="C2698" t="inlineStr">
        <is>
          <t>IMPORTACION FERRETERIA GENERAL</t>
        </is>
      </c>
      <c r="D2698" s="22" t="n">
        <v>10</v>
      </c>
      <c r="E2698" s="19" t="n">
        <v>42424.6</v>
      </c>
      <c r="F2698" s="19" t="n">
        <v>21212.3</v>
      </c>
      <c r="G2698" s="20" t="n">
        <v>0.5</v>
      </c>
      <c r="H2698" t="inlineStr">
        <is>
          <t>C</t>
        </is>
      </c>
      <c r="I2698" t="inlineStr">
        <is>
          <t>Alto</t>
        </is>
      </c>
      <c r="J2698" s="17" t="inlineStr">
        <is>
          <t>C-Alto</t>
        </is>
      </c>
      <c r="K2698" t="inlineStr">
        <is>
          <t>PREMIUM — dejar quietos, son rentables aunque vendan poco</t>
        </is>
      </c>
    </row>
    <row r="2699">
      <c r="A2699" t="inlineStr">
        <is>
          <t>351100300991963</t>
        </is>
      </c>
      <c r="B2699" t="inlineStr">
        <is>
          <t>TRUPER MANGUERA JARDIN 15M 4 CAPAS REFORZADA ROJA MAN-15X1/2X</t>
        </is>
      </c>
      <c r="C2699" t="inlineStr">
        <is>
          <t>FERRETERIA GENERAL</t>
        </is>
      </c>
      <c r="D2699" s="22" t="n">
        <v>6</v>
      </c>
      <c r="E2699" s="19" t="n">
        <v>42393.48</v>
      </c>
      <c r="F2699" s="19" t="n">
        <v>12112.42</v>
      </c>
      <c r="G2699" s="20" t="n">
        <v>0.285714</v>
      </c>
      <c r="H2699" t="inlineStr">
        <is>
          <t>C</t>
        </is>
      </c>
      <c r="I2699" t="inlineStr">
        <is>
          <t>Bajo</t>
        </is>
      </c>
      <c r="J2699" s="17" t="inlineStr">
        <is>
          <t>C-Bajo</t>
        </is>
      </c>
      <c r="K2699" t="inlineStr">
        <is>
          <t>LIQUIDAR — ocupan espacio y capital</t>
        </is>
      </c>
    </row>
    <row r="2700">
      <c r="A2700" t="inlineStr">
        <is>
          <t>30421</t>
        </is>
      </c>
      <c r="B2700" t="inlineStr">
        <is>
          <t>UNION CONDUIT 3/4 TIPO A UL*</t>
        </is>
      </c>
      <c r="C2700" t="inlineStr">
        <is>
          <t>ACCESORIOS ELECTRICOS Y CABLES</t>
        </is>
      </c>
      <c r="D2700" s="22" t="n">
        <v>161</v>
      </c>
      <c r="E2700" s="19" t="n">
        <v>42222.24</v>
      </c>
      <c r="F2700" s="19" t="n">
        <v>26099.3</v>
      </c>
      <c r="G2700" s="20" t="n">
        <v>0.6181410000000001</v>
      </c>
      <c r="H2700" t="inlineStr">
        <is>
          <t>C</t>
        </is>
      </c>
      <c r="I2700" t="inlineStr">
        <is>
          <t>Alto</t>
        </is>
      </c>
      <c r="J2700" s="17" t="inlineStr">
        <is>
          <t>C-Alto</t>
        </is>
      </c>
      <c r="K2700" t="inlineStr">
        <is>
          <t>PREMIUM — dejar quietos, son rentables aunque vendan poco</t>
        </is>
      </c>
    </row>
    <row r="2701">
      <c r="A2701" t="inlineStr">
        <is>
          <t>351100300990960</t>
        </is>
      </c>
      <c r="B2701" t="inlineStr">
        <is>
          <t>IMPERSA IMPERPLASTER FIBRA 19 BOLSA 600 GRAMOS</t>
        </is>
      </c>
      <c r="C2701" t="inlineStr">
        <is>
          <t>MORTEROS, CEMENTOS</t>
        </is>
      </c>
      <c r="D2701" s="22" t="n">
        <v>5</v>
      </c>
      <c r="E2701" s="19" t="n">
        <v>42145</v>
      </c>
      <c r="F2701" s="19" t="n">
        <v>8427.9</v>
      </c>
      <c r="G2701" s="20" t="n">
        <v>0.199974</v>
      </c>
      <c r="H2701" t="inlineStr">
        <is>
          <t>C</t>
        </is>
      </c>
      <c r="I2701" t="inlineStr">
        <is>
          <t>Bajo</t>
        </is>
      </c>
      <c r="J2701" s="17" t="inlineStr">
        <is>
          <t>C-Bajo</t>
        </is>
      </c>
      <c r="K2701" t="inlineStr">
        <is>
          <t>LIQUIDAR — ocupan espacio y capital</t>
        </is>
      </c>
    </row>
    <row r="2702">
      <c r="A2702" t="inlineStr">
        <is>
          <t>30361</t>
        </is>
      </c>
      <c r="B2702" t="inlineStr">
        <is>
          <t>TUBO BIEX 1 1/4 CON FORRO</t>
        </is>
      </c>
      <c r="C2702" t="inlineStr">
        <is>
          <t>ACCESORIOS ELECTRICOS Y CABLES</t>
        </is>
      </c>
      <c r="D2702" s="22" t="n">
        <v>24.5</v>
      </c>
      <c r="E2702" s="19" t="n">
        <v>42095.37</v>
      </c>
      <c r="F2702" s="19" t="n">
        <v>18231.01</v>
      </c>
      <c r="G2702" s="20" t="n">
        <v>0.433088</v>
      </c>
      <c r="H2702" t="inlineStr">
        <is>
          <t>C</t>
        </is>
      </c>
      <c r="I2702" t="inlineStr">
        <is>
          <t>Medio</t>
        </is>
      </c>
      <c r="J2702" s="17" t="inlineStr">
        <is>
          <t>C-Medio</t>
        </is>
      </c>
      <c r="K2702" t="inlineStr">
        <is>
          <t>CANDIDATO A DESCONTINUAR</t>
        </is>
      </c>
    </row>
    <row r="2703">
      <c r="A2703" t="inlineStr">
        <is>
          <t>71251</t>
        </is>
      </c>
      <c r="B2703" t="inlineStr">
        <is>
          <t>TORNILLO GYP 3 PB</t>
        </is>
      </c>
      <c r="C2703" t="inlineStr">
        <is>
          <t>TORNILLERIA</t>
        </is>
      </c>
      <c r="D2703" s="22" t="n">
        <v>22</v>
      </c>
      <c r="E2703" s="19" t="n">
        <v>42091.17</v>
      </c>
      <c r="F2703" s="19" t="n">
        <v>18420.77</v>
      </c>
      <c r="G2703" s="20" t="n">
        <v>0.43764</v>
      </c>
      <c r="H2703" t="inlineStr">
        <is>
          <t>C</t>
        </is>
      </c>
      <c r="I2703" t="inlineStr">
        <is>
          <t>Medio</t>
        </is>
      </c>
      <c r="J2703" s="17" t="inlineStr">
        <is>
          <t>C-Medio</t>
        </is>
      </c>
      <c r="K2703" t="inlineStr">
        <is>
          <t>CANDIDATO A DESCONTINUAR</t>
        </is>
      </c>
    </row>
    <row r="2704">
      <c r="A2704" t="inlineStr">
        <is>
          <t>351100300991418</t>
        </is>
      </c>
      <c r="B2704" t="inlineStr">
        <is>
          <t>TOTAL RODILLERA PVC 8 /1/2 PAR THKPT0201</t>
        </is>
      </c>
      <c r="C2704" t="inlineStr">
        <is>
          <t>CERAMICAS, AZULEJOS, PORCELANATOS</t>
        </is>
      </c>
      <c r="D2704" s="22" t="n">
        <v>5</v>
      </c>
      <c r="E2704" s="19" t="n">
        <v>42079.2</v>
      </c>
      <c r="F2704" s="19" t="n">
        <v>20569.39</v>
      </c>
      <c r="G2704" s="20" t="n">
        <v>0.488826</v>
      </c>
      <c r="H2704" t="inlineStr">
        <is>
          <t>C</t>
        </is>
      </c>
      <c r="I2704" t="inlineStr">
        <is>
          <t>Alto</t>
        </is>
      </c>
      <c r="J2704" s="17" t="inlineStr">
        <is>
          <t>C-Alto</t>
        </is>
      </c>
      <c r="K2704" t="inlineStr">
        <is>
          <t>PREMIUM — dejar quietos, son rentables aunque vendan poco</t>
        </is>
      </c>
    </row>
    <row r="2705">
      <c r="A2705" t="inlineStr">
        <is>
          <t>397511</t>
        </is>
      </c>
      <c r="B2705" t="inlineStr">
        <is>
          <t>GRACIELA CACHERA BAÑO 3 COPAS CRUZ CROMO F83004SC</t>
        </is>
      </c>
      <c r="C2705" t="inlineStr">
        <is>
          <t>GRIFERIA - ACC. BAÑO Y COCINA</t>
        </is>
      </c>
      <c r="D2705" s="22" t="n">
        <v>1</v>
      </c>
      <c r="E2705" s="19" t="n">
        <v>42061.95</v>
      </c>
      <c r="F2705" s="19" t="n">
        <v>11529.3</v>
      </c>
      <c r="G2705" s="20" t="n">
        <v>0.274103</v>
      </c>
      <c r="H2705" t="inlineStr">
        <is>
          <t>C</t>
        </is>
      </c>
      <c r="I2705" t="inlineStr">
        <is>
          <t>Bajo</t>
        </is>
      </c>
      <c r="J2705" s="17" t="inlineStr">
        <is>
          <t>C-Bajo</t>
        </is>
      </c>
      <c r="K2705" t="inlineStr">
        <is>
          <t>LIQUIDAR — ocupan espacio y capital</t>
        </is>
      </c>
    </row>
    <row r="2706">
      <c r="A2706" t="inlineStr">
        <is>
          <t>351100300991421</t>
        </is>
      </c>
      <c r="B2706" t="inlineStr">
        <is>
          <t>WADFOW ESCUADRA REFUERZO 2X2 4PCS WCY2K50</t>
        </is>
      </c>
      <c r="C2706" t="inlineStr">
        <is>
          <t>FERRETERIA GENERAL</t>
        </is>
      </c>
      <c r="D2706" s="22" t="n">
        <v>82</v>
      </c>
      <c r="E2706" s="19" t="n">
        <v>42056.4</v>
      </c>
      <c r="F2706" s="19" t="n">
        <v>16865.37</v>
      </c>
      <c r="G2706" s="20" t="n">
        <v>0.401018</v>
      </c>
      <c r="H2706" t="inlineStr">
        <is>
          <t>C</t>
        </is>
      </c>
      <c r="I2706" t="inlineStr">
        <is>
          <t>Medio</t>
        </is>
      </c>
      <c r="J2706" s="17" t="inlineStr">
        <is>
          <t>C-Medio</t>
        </is>
      </c>
      <c r="K2706" t="inlineStr">
        <is>
          <t>CANDIDATO A DESCONTINUAR</t>
        </is>
      </c>
    </row>
    <row r="2707">
      <c r="A2707" t="inlineStr">
        <is>
          <t>87161</t>
        </is>
      </c>
      <c r="B2707" t="inlineStr">
        <is>
          <t>TOTAL CANDADO 20MM TLK32202</t>
        </is>
      </c>
      <c r="C2707" t="inlineStr">
        <is>
          <t>FERRETERIA GENERAL</t>
        </is>
      </c>
      <c r="D2707" s="22" t="n">
        <v>29</v>
      </c>
      <c r="E2707" s="19" t="n">
        <v>42033.18</v>
      </c>
      <c r="F2707" s="19" t="n">
        <v>15178.98</v>
      </c>
      <c r="G2707" s="20" t="n">
        <v>0.361119</v>
      </c>
      <c r="H2707" t="inlineStr">
        <is>
          <t>C</t>
        </is>
      </c>
      <c r="I2707" t="inlineStr">
        <is>
          <t>Medio</t>
        </is>
      </c>
      <c r="J2707" s="17" t="inlineStr">
        <is>
          <t>C-Medio</t>
        </is>
      </c>
      <c r="K2707" t="inlineStr">
        <is>
          <t>CANDIDATO A DESCONTINUAR</t>
        </is>
      </c>
    </row>
    <row r="2708">
      <c r="A2708" t="inlineStr">
        <is>
          <t>72174</t>
        </is>
      </c>
      <c r="B2708" t="inlineStr">
        <is>
          <t>TRUPER ESCUADRA CARRPINTERO 12  EC-12</t>
        </is>
      </c>
      <c r="C2708" t="inlineStr">
        <is>
          <t>FERRETERIA GENERAL</t>
        </is>
      </c>
      <c r="D2708" s="22" t="n">
        <v>15</v>
      </c>
      <c r="E2708" s="19" t="n">
        <v>41991.86</v>
      </c>
      <c r="F2708" s="19" t="n">
        <v>12155.6</v>
      </c>
      <c r="G2708" s="20" t="n">
        <v>0.289475</v>
      </c>
      <c r="H2708" t="inlineStr">
        <is>
          <t>C</t>
        </is>
      </c>
      <c r="I2708" t="inlineStr">
        <is>
          <t>Bajo</t>
        </is>
      </c>
      <c r="J2708" s="17" t="inlineStr">
        <is>
          <t>C-Bajo</t>
        </is>
      </c>
      <c r="K2708" t="inlineStr">
        <is>
          <t>LIQUIDAR — ocupan espacio y capital</t>
        </is>
      </c>
    </row>
    <row r="2709">
      <c r="A2709" t="inlineStr">
        <is>
          <t>987322</t>
        </is>
      </c>
      <c r="B2709" t="inlineStr">
        <is>
          <t>TOTAL GUANTE NITRILO EN PALMA TSP12101</t>
        </is>
      </c>
      <c r="C2709" t="inlineStr">
        <is>
          <t>FERRETERIA GENERAL</t>
        </is>
      </c>
      <c r="D2709" s="22" t="n">
        <v>61</v>
      </c>
      <c r="E2709" s="19" t="n">
        <v>41934.1</v>
      </c>
      <c r="F2709" s="19" t="n">
        <v>24273.34</v>
      </c>
      <c r="G2709" s="20" t="n">
        <v>0.5788450000000001</v>
      </c>
      <c r="H2709" t="inlineStr">
        <is>
          <t>C</t>
        </is>
      </c>
      <c r="I2709" t="inlineStr">
        <is>
          <t>Alto</t>
        </is>
      </c>
      <c r="J2709" s="17" t="inlineStr">
        <is>
          <t>C-Alto</t>
        </is>
      </c>
      <c r="K2709" t="inlineStr">
        <is>
          <t>PREMIUM — dejar quietos, son rentables aunque vendan poco</t>
        </is>
      </c>
    </row>
    <row r="2710">
      <c r="A2710" t="inlineStr">
        <is>
          <t>351100300991852</t>
        </is>
      </c>
      <c r="B2710" t="inlineStr">
        <is>
          <t>MAKITA PUNTA PHILLIPS #2 X 6 EXTRA LARGA E-01286 IMPACTO</t>
        </is>
      </c>
      <c r="C2710" t="inlineStr">
        <is>
          <t>HERRAMIENTA ELECTRICA</t>
        </is>
      </c>
      <c r="D2710" s="22" t="n">
        <v>15</v>
      </c>
      <c r="E2710" s="19" t="n">
        <v>41869.18</v>
      </c>
      <c r="F2710" s="19" t="n">
        <v>11734.18</v>
      </c>
      <c r="G2710" s="20" t="n">
        <v>0.280258</v>
      </c>
      <c r="H2710" t="inlineStr">
        <is>
          <t>C</t>
        </is>
      </c>
      <c r="I2710" t="inlineStr">
        <is>
          <t>Bajo</t>
        </is>
      </c>
      <c r="J2710" s="17" t="inlineStr">
        <is>
          <t>C-Bajo</t>
        </is>
      </c>
      <c r="K2710" t="inlineStr">
        <is>
          <t>LIQUIDAR — ocupan espacio y capital</t>
        </is>
      </c>
    </row>
    <row r="2711">
      <c r="A2711" t="inlineStr">
        <is>
          <t>3028</t>
        </is>
      </c>
      <c r="B2711" t="inlineStr">
        <is>
          <t xml:space="preserve">LORENZETTI RESISTENCIA ORIGINAL TIPO RESORTE DUCHA </t>
        </is>
      </c>
      <c r="C2711" t="inlineStr">
        <is>
          <t>FERRETERIA GENERAL</t>
        </is>
      </c>
      <c r="D2711" s="22" t="n">
        <v>8</v>
      </c>
      <c r="E2711" s="19" t="n">
        <v>41814.53</v>
      </c>
      <c r="F2711" s="19" t="n">
        <v>11948.77</v>
      </c>
      <c r="G2711" s="20" t="n">
        <v>0.285756</v>
      </c>
      <c r="H2711" t="inlineStr">
        <is>
          <t>C</t>
        </is>
      </c>
      <c r="I2711" t="inlineStr">
        <is>
          <t>Bajo</t>
        </is>
      </c>
      <c r="J2711" s="17" t="inlineStr">
        <is>
          <t>C-Bajo</t>
        </is>
      </c>
      <c r="K2711" t="inlineStr">
        <is>
          <t>LIQUIDAR — ocupan espacio y capital</t>
        </is>
      </c>
    </row>
    <row r="2712">
      <c r="A2712" t="inlineStr">
        <is>
          <t>351100300990449</t>
        </is>
      </c>
      <c r="B2712" t="inlineStr">
        <is>
          <t>SOPLADORA ELECTRICA 960W 110V SOPLA-960 TRUPER</t>
        </is>
      </c>
      <c r="C2712" t="inlineStr">
        <is>
          <t>HERRAMIENTA ELECTRICA</t>
        </is>
      </c>
      <c r="D2712" s="22" t="n">
        <v>2</v>
      </c>
      <c r="E2712" s="19" t="n">
        <v>41766.51</v>
      </c>
      <c r="F2712" s="19" t="n">
        <v>12567.83</v>
      </c>
      <c r="G2712" s="20" t="n">
        <v>0.300907</v>
      </c>
      <c r="H2712" t="inlineStr">
        <is>
          <t>C</t>
        </is>
      </c>
      <c r="I2712" t="inlineStr">
        <is>
          <t>Medio</t>
        </is>
      </c>
      <c r="J2712" s="17" t="inlineStr">
        <is>
          <t>C-Medio</t>
        </is>
      </c>
      <c r="K2712" t="inlineStr">
        <is>
          <t>CANDIDATO A DESCONTINUAR</t>
        </is>
      </c>
    </row>
    <row r="2713">
      <c r="A2713" t="inlineStr">
        <is>
          <t>9258</t>
        </is>
      </c>
      <c r="B2713" t="inlineStr">
        <is>
          <t>TUBO PVC 3/4 COMPLETO 6MTS</t>
        </is>
      </c>
      <c r="C2713" t="inlineStr">
        <is>
          <t>TUBERIA PVC, CANOAS Y ACCESORIOS</t>
        </is>
      </c>
      <c r="D2713" s="22" t="n">
        <v>3</v>
      </c>
      <c r="E2713" s="19" t="n">
        <v>41700</v>
      </c>
      <c r="F2713" s="19" t="n">
        <v>28738.56</v>
      </c>
      <c r="G2713" s="20" t="n">
        <v>0.689174</v>
      </c>
      <c r="H2713" t="inlineStr">
        <is>
          <t>C</t>
        </is>
      </c>
      <c r="I2713" t="inlineStr">
        <is>
          <t>Alto</t>
        </is>
      </c>
      <c r="J2713" s="17" t="inlineStr">
        <is>
          <t>C-Alto</t>
        </is>
      </c>
      <c r="K2713" t="inlineStr">
        <is>
          <t>PREMIUM — dejar quietos, son rentables aunque vendan poco</t>
        </is>
      </c>
    </row>
    <row r="2714">
      <c r="A2714" t="inlineStr">
        <is>
          <t>71577</t>
        </is>
      </c>
      <c r="B2714" t="inlineStr">
        <is>
          <t>TORNILLO TECHO 3 PF</t>
        </is>
      </c>
      <c r="C2714" t="inlineStr">
        <is>
          <t>TORNILLERIA</t>
        </is>
      </c>
      <c r="D2714" s="22" t="n">
        <v>1091</v>
      </c>
      <c r="E2714" s="19" t="n">
        <v>41688.9</v>
      </c>
      <c r="F2714" s="19" t="n">
        <v>15131.63</v>
      </c>
      <c r="G2714" s="20" t="n">
        <v>0.362965</v>
      </c>
      <c r="H2714" t="inlineStr">
        <is>
          <t>C</t>
        </is>
      </c>
      <c r="I2714" t="inlineStr">
        <is>
          <t>Medio</t>
        </is>
      </c>
      <c r="J2714" s="17" t="inlineStr">
        <is>
          <t>C-Medio</t>
        </is>
      </c>
      <c r="K2714" t="inlineStr">
        <is>
          <t>CANDIDATO A DESCONTINUAR</t>
        </is>
      </c>
    </row>
    <row r="2715">
      <c r="A2715" t="inlineStr">
        <is>
          <t>71607</t>
        </is>
      </c>
      <c r="B2715" t="inlineStr">
        <is>
          <t>DESAGUE BAÑO 2 GRACIELA S9126</t>
        </is>
      </c>
      <c r="C2715" t="inlineStr">
        <is>
          <t>FERRETERIA GENERAL</t>
        </is>
      </c>
      <c r="D2715" s="22" t="n">
        <v>43</v>
      </c>
      <c r="E2715" s="19" t="n">
        <v>41588.12</v>
      </c>
      <c r="F2715" s="19" t="n">
        <v>17009.75</v>
      </c>
      <c r="G2715" s="20" t="n">
        <v>0.409005</v>
      </c>
      <c r="H2715" t="inlineStr">
        <is>
          <t>C</t>
        </is>
      </c>
      <c r="I2715" t="inlineStr">
        <is>
          <t>Medio</t>
        </is>
      </c>
      <c r="J2715" s="17" t="inlineStr">
        <is>
          <t>C-Medio</t>
        </is>
      </c>
      <c r="K2715" t="inlineStr">
        <is>
          <t>CANDIDATO A DESCONTINUAR</t>
        </is>
      </c>
    </row>
    <row r="2716">
      <c r="A2716" t="inlineStr">
        <is>
          <t>65312</t>
        </is>
      </c>
      <c r="B2716" t="inlineStr">
        <is>
          <t>TOTAL LINGA CON RATCH 4 TON 2 X 10M THTRS4101</t>
        </is>
      </c>
      <c r="C2716" t="inlineStr">
        <is>
          <t>FERRETERIA GENERAL</t>
        </is>
      </c>
      <c r="D2716" s="22" t="n">
        <v>3</v>
      </c>
      <c r="E2716" s="19" t="n">
        <v>41561.56</v>
      </c>
      <c r="F2716" s="19" t="n">
        <v>11084.08</v>
      </c>
      <c r="G2716" s="20" t="n">
        <v>0.266691</v>
      </c>
      <c r="H2716" t="inlineStr">
        <is>
          <t>C</t>
        </is>
      </c>
      <c r="I2716" t="inlineStr">
        <is>
          <t>Bajo</t>
        </is>
      </c>
      <c r="J2716" s="17" t="inlineStr">
        <is>
          <t>C-Bajo</t>
        </is>
      </c>
      <c r="K2716" t="inlineStr">
        <is>
          <t>LIQUIDAR — ocupan espacio y capital</t>
        </is>
      </c>
    </row>
    <row r="2717">
      <c r="A2717" t="inlineStr">
        <is>
          <t>PINT-AN-0045</t>
        </is>
      </c>
      <c r="B2717" t="inlineStr">
        <is>
          <t>LANCO EXPRESS TINT ACEITE 1/4 EC347-5</t>
        </is>
      </c>
      <c r="C2717" t="inlineStr">
        <is>
          <t>ANTICORROSIVOS Y BASE ACEITE</t>
        </is>
      </c>
      <c r="D2717" s="22" t="n">
        <v>8</v>
      </c>
      <c r="E2717" s="19" t="n">
        <v>41527.67</v>
      </c>
      <c r="F2717" s="19" t="n">
        <v>17739.92</v>
      </c>
      <c r="G2717" s="20" t="n">
        <v>0.427183</v>
      </c>
      <c r="H2717" t="inlineStr">
        <is>
          <t>C</t>
        </is>
      </c>
      <c r="I2717" t="inlineStr">
        <is>
          <t>Medio</t>
        </is>
      </c>
      <c r="J2717" s="17" t="inlineStr">
        <is>
          <t>C-Medio</t>
        </is>
      </c>
      <c r="K2717" t="inlineStr">
        <is>
          <t>CANDIDATO A DESCONTINUAR</t>
        </is>
      </c>
    </row>
    <row r="2718">
      <c r="A2718" t="inlineStr">
        <is>
          <t>1108236</t>
        </is>
      </c>
      <c r="B2718" t="inlineStr">
        <is>
          <t>TOTAL CEPILLO ELECTRICO 3 1/4 X 3MM 10502 UTL1108236</t>
        </is>
      </c>
      <c r="C2718" t="inlineStr">
        <is>
          <t>SIN CATEGORIA</t>
        </is>
      </c>
      <c r="D2718" s="22" t="n">
        <v>1</v>
      </c>
      <c r="E2718" s="19" t="n">
        <v>41507.23</v>
      </c>
      <c r="F2718" s="19" t="n">
        <v>3906.7</v>
      </c>
      <c r="G2718" s="20" t="n">
        <v>0.09412100000000001</v>
      </c>
      <c r="H2718" t="inlineStr">
        <is>
          <t>C</t>
        </is>
      </c>
      <c r="I2718" t="inlineStr">
        <is>
          <t>Bajo</t>
        </is>
      </c>
      <c r="J2718" s="17" t="inlineStr">
        <is>
          <t>C-Bajo</t>
        </is>
      </c>
      <c r="K2718" t="inlineStr">
        <is>
          <t>LIQUIDAR — ocupan espacio y capital</t>
        </is>
      </c>
    </row>
    <row r="2719">
      <c r="A2719" t="inlineStr">
        <is>
          <t>420420914</t>
        </is>
      </c>
      <c r="B2719" t="inlineStr">
        <is>
          <t>PROTECTO PINTURA ANTICORROSIVA ROJO OXIDO 384 1 GL (3.785L)</t>
        </is>
      </c>
      <c r="C2719" t="inlineStr">
        <is>
          <t>SIN CATEGORIA</t>
        </is>
      </c>
      <c r="D2719" s="22" t="n">
        <v>3</v>
      </c>
      <c r="E2719" s="19" t="n">
        <v>41497.21</v>
      </c>
      <c r="F2719" s="19" t="n">
        <v>11257.54</v>
      </c>
      <c r="G2719" s="20" t="n">
        <v>0.271284</v>
      </c>
      <c r="H2719" t="inlineStr">
        <is>
          <t>C</t>
        </is>
      </c>
      <c r="I2719" t="inlineStr">
        <is>
          <t>Bajo</t>
        </is>
      </c>
      <c r="J2719" s="17" t="inlineStr">
        <is>
          <t>C-Bajo</t>
        </is>
      </c>
      <c r="K2719" t="inlineStr">
        <is>
          <t>LIQUIDAR — ocupan espacio y capital</t>
        </is>
      </c>
    </row>
    <row r="2720">
      <c r="A2720" t="inlineStr">
        <is>
          <t>300992910</t>
        </is>
      </c>
      <c r="B2720" t="inlineStr">
        <is>
          <t>LAVATORIO TIPO BOWL MANCHESTER 50X33X16 CM BCYP8740-165-C</t>
        </is>
      </c>
      <c r="C2720" t="inlineStr">
        <is>
          <t>IMPORTACION LOZA</t>
        </is>
      </c>
      <c r="D2720" s="22" t="n">
        <v>1</v>
      </c>
      <c r="E2720" s="19" t="n">
        <v>41415.93</v>
      </c>
      <c r="F2720" s="19" t="n">
        <v>21754.21</v>
      </c>
      <c r="G2720" s="20" t="n">
        <v>0.525262</v>
      </c>
      <c r="H2720" t="inlineStr">
        <is>
          <t>C</t>
        </is>
      </c>
      <c r="I2720" t="inlineStr">
        <is>
          <t>Alto</t>
        </is>
      </c>
      <c r="J2720" s="17" t="inlineStr">
        <is>
          <t>C-Alto</t>
        </is>
      </c>
      <c r="K2720" t="inlineStr">
        <is>
          <t>PREMIUM — dejar quietos, son rentables aunque vendan poco</t>
        </is>
      </c>
    </row>
    <row r="2721">
      <c r="A2721" t="inlineStr">
        <is>
          <t>503359</t>
        </is>
      </c>
      <c r="B2721" t="inlineStr">
        <is>
          <t>TOTAL SERRUCHO P / PLASTICO 18 TMT55186</t>
        </is>
      </c>
      <c r="C2721" t="inlineStr">
        <is>
          <t>FERRETERIA GENERAL</t>
        </is>
      </c>
      <c r="D2721" s="22" t="n">
        <v>16</v>
      </c>
      <c r="E2721" s="19" t="n">
        <v>41301.48</v>
      </c>
      <c r="F2721" s="19" t="n">
        <v>11967.51</v>
      </c>
      <c r="G2721" s="20" t="n">
        <v>0.28976</v>
      </c>
      <c r="H2721" t="inlineStr">
        <is>
          <t>C</t>
        </is>
      </c>
      <c r="I2721" t="inlineStr">
        <is>
          <t>Bajo</t>
        </is>
      </c>
      <c r="J2721" s="17" t="inlineStr">
        <is>
          <t>C-Bajo</t>
        </is>
      </c>
      <c r="K2721" t="inlineStr">
        <is>
          <t>LIQUIDAR — ocupan espacio y capital</t>
        </is>
      </c>
    </row>
    <row r="2722">
      <c r="A2722" t="inlineStr">
        <is>
          <t>9102</t>
        </is>
      </c>
      <c r="B2722" t="inlineStr">
        <is>
          <t>TUBO PVC 11/4 COMPLETO 6MTS</t>
        </is>
      </c>
      <c r="C2722" t="inlineStr">
        <is>
          <t>TUBERIA PVC, CANOAS Y ACCESORIOS</t>
        </is>
      </c>
      <c r="D2722" s="22" t="n">
        <v>6</v>
      </c>
      <c r="E2722" s="19" t="n">
        <v>41226.9</v>
      </c>
      <c r="F2722" s="19" t="n">
        <v>22467.84</v>
      </c>
      <c r="G2722" s="20" t="n">
        <v>0.54498</v>
      </c>
      <c r="H2722" t="inlineStr">
        <is>
          <t>C</t>
        </is>
      </c>
      <c r="I2722" t="inlineStr">
        <is>
          <t>Alto</t>
        </is>
      </c>
      <c r="J2722" s="17" t="inlineStr">
        <is>
          <t>C-Alto</t>
        </is>
      </c>
      <c r="K2722" t="inlineStr">
        <is>
          <t>PREMIUM — dejar quietos, son rentables aunque vendan poco</t>
        </is>
      </c>
    </row>
    <row r="2723">
      <c r="A2723" t="inlineStr">
        <is>
          <t>7193</t>
        </is>
      </c>
      <c r="B2723" t="inlineStr">
        <is>
          <t>LOCTITE SILICON GRIS 75ML PERMATEX 18718</t>
        </is>
      </c>
      <c r="C2723" t="inlineStr">
        <is>
          <t>FERRETERIA GENERAL</t>
        </is>
      </c>
      <c r="D2723" s="22" t="n">
        <v>13</v>
      </c>
      <c r="E2723" s="19" t="n">
        <v>41140.13</v>
      </c>
      <c r="F2723" s="19" t="n">
        <v>17210.78</v>
      </c>
      <c r="G2723" s="20" t="n">
        <v>0.418345</v>
      </c>
      <c r="H2723" t="inlineStr">
        <is>
          <t>C</t>
        </is>
      </c>
      <c r="I2723" t="inlineStr">
        <is>
          <t>Medio</t>
        </is>
      </c>
      <c r="J2723" s="17" t="inlineStr">
        <is>
          <t>C-Medio</t>
        </is>
      </c>
      <c r="K2723" t="inlineStr">
        <is>
          <t>CANDIDATO A DESCONTINUAR</t>
        </is>
      </c>
    </row>
    <row r="2724">
      <c r="A2724" t="inlineStr">
        <is>
          <t>73905</t>
        </is>
      </c>
      <c r="B2724" t="inlineStr">
        <is>
          <t>TOTAL COROFIJA JUEGO DE LLAVES 8PCS  C/RATCH THT102RK086</t>
        </is>
      </c>
      <c r="C2724" t="inlineStr">
        <is>
          <t>FERRETERIA GENERAL</t>
        </is>
      </c>
      <c r="D2724" s="22" t="n">
        <v>3</v>
      </c>
      <c r="E2724" s="19" t="n">
        <v>40952.33</v>
      </c>
      <c r="F2724" s="19" t="n">
        <v>12103.13</v>
      </c>
      <c r="G2724" s="20" t="n">
        <v>0.295542</v>
      </c>
      <c r="H2724" t="inlineStr">
        <is>
          <t>C</t>
        </is>
      </c>
      <c r="I2724" t="inlineStr">
        <is>
          <t>Bajo</t>
        </is>
      </c>
      <c r="J2724" s="17" t="inlineStr">
        <is>
          <t>C-Bajo</t>
        </is>
      </c>
      <c r="K2724" t="inlineStr">
        <is>
          <t>LIQUIDAR — ocupan espacio y capital</t>
        </is>
      </c>
    </row>
    <row r="2725">
      <c r="A2725" t="inlineStr">
        <is>
          <t>73781</t>
        </is>
      </c>
      <c r="B2725" t="inlineStr">
        <is>
          <t>TOTAL MARTILLO FIBRA DE VIDRO 80Z THCH61008 - THTS7308</t>
        </is>
      </c>
      <c r="C2725" t="inlineStr">
        <is>
          <t>FERRETERIA GENERAL</t>
        </is>
      </c>
      <c r="D2725" s="22" t="n">
        <v>19</v>
      </c>
      <c r="E2725" s="19" t="n">
        <v>40946.17</v>
      </c>
      <c r="F2725" s="19" t="n">
        <v>14011.03</v>
      </c>
      <c r="G2725" s="20" t="n">
        <v>0.342182</v>
      </c>
      <c r="H2725" t="inlineStr">
        <is>
          <t>C</t>
        </is>
      </c>
      <c r="I2725" t="inlineStr">
        <is>
          <t>Medio</t>
        </is>
      </c>
      <c r="J2725" s="17" t="inlineStr">
        <is>
          <t>C-Medio</t>
        </is>
      </c>
      <c r="K2725" t="inlineStr">
        <is>
          <t>CANDIDATO A DESCONTINUAR</t>
        </is>
      </c>
    </row>
    <row r="2726">
      <c r="A2726" t="inlineStr">
        <is>
          <t>7333</t>
        </is>
      </c>
      <c r="B2726" t="inlineStr">
        <is>
          <t>TRUPER ESPATULA TRUPER 12 P/GYP</t>
        </is>
      </c>
      <c r="C2726" t="inlineStr">
        <is>
          <t>FERRETERIA GENERAL</t>
        </is>
      </c>
      <c r="D2726" s="22" t="n">
        <v>14</v>
      </c>
      <c r="E2726" s="19" t="n">
        <v>40943.52</v>
      </c>
      <c r="F2726" s="19" t="n">
        <v>18099.5</v>
      </c>
      <c r="G2726" s="20" t="n">
        <v>0.44206</v>
      </c>
      <c r="H2726" t="inlineStr">
        <is>
          <t>C</t>
        </is>
      </c>
      <c r="I2726" t="inlineStr">
        <is>
          <t>Medio</t>
        </is>
      </c>
      <c r="J2726" s="17" t="inlineStr">
        <is>
          <t>C-Medio</t>
        </is>
      </c>
      <c r="K2726" t="inlineStr">
        <is>
          <t>CANDIDATO A DESCONTINUAR</t>
        </is>
      </c>
    </row>
    <row r="2727">
      <c r="A2727" t="inlineStr">
        <is>
          <t>15191</t>
        </is>
      </c>
      <c r="B2727" t="inlineStr">
        <is>
          <t>TOTAL TIJERA HOJALATERO 10 THT524101</t>
        </is>
      </c>
      <c r="C2727" t="inlineStr">
        <is>
          <t>FERRETERIA GENERAL</t>
        </is>
      </c>
      <c r="D2727" s="22" t="n">
        <v>12</v>
      </c>
      <c r="E2727" s="19" t="n">
        <v>40817.22</v>
      </c>
      <c r="F2727" s="19" t="n">
        <v>12927.62</v>
      </c>
      <c r="G2727" s="20" t="n">
        <v>0.31672</v>
      </c>
      <c r="H2727" t="inlineStr">
        <is>
          <t>C</t>
        </is>
      </c>
      <c r="I2727" t="inlineStr">
        <is>
          <t>Medio</t>
        </is>
      </c>
      <c r="J2727" s="17" t="inlineStr">
        <is>
          <t>C-Medio</t>
        </is>
      </c>
      <c r="K2727" t="inlineStr">
        <is>
          <t>CANDIDATO A DESCONTINUAR</t>
        </is>
      </c>
    </row>
    <row r="2728">
      <c r="A2728" t="inlineStr">
        <is>
          <t>72560</t>
        </is>
      </c>
      <c r="B2728" t="inlineStr">
        <is>
          <t>TOTAL CIZALLA 24</t>
        </is>
      </c>
      <c r="C2728" t="inlineStr">
        <is>
          <t>FERRETERIA GENERAL</t>
        </is>
      </c>
      <c r="D2728" s="22" t="n">
        <v>4</v>
      </c>
      <c r="E2728" s="19" t="n">
        <v>40787.83</v>
      </c>
      <c r="F2728" s="19" t="n">
        <v>11169.55</v>
      </c>
      <c r="G2728" s="20" t="n">
        <v>0.273845</v>
      </c>
      <c r="H2728" t="inlineStr">
        <is>
          <t>C</t>
        </is>
      </c>
      <c r="I2728" t="inlineStr">
        <is>
          <t>Bajo</t>
        </is>
      </c>
      <c r="J2728" s="17" t="inlineStr">
        <is>
          <t>C-Bajo</t>
        </is>
      </c>
      <c r="K2728" t="inlineStr">
        <is>
          <t>LIQUIDAR — ocupan espacio y capital</t>
        </is>
      </c>
    </row>
    <row r="2729">
      <c r="A2729" t="inlineStr">
        <is>
          <t>PINT-PA-0072</t>
        </is>
      </c>
      <c r="B2729" t="inlineStr">
        <is>
          <t>MULTICOLOR PROMO 2.5GL ARENA MATE 1/2 CUBETA</t>
        </is>
      </c>
      <c r="C2729" t="inlineStr">
        <is>
          <t>PINTURA ACRILICA</t>
        </is>
      </c>
      <c r="D2729" s="22" t="n">
        <v>4</v>
      </c>
      <c r="E2729" s="19" t="n">
        <v>40707.96</v>
      </c>
      <c r="F2729" s="19" t="n">
        <v>12107.96</v>
      </c>
      <c r="G2729" s="20" t="n">
        <v>0.297435</v>
      </c>
      <c r="H2729" t="inlineStr">
        <is>
          <t>C</t>
        </is>
      </c>
      <c r="I2729" t="inlineStr">
        <is>
          <t>Bajo</t>
        </is>
      </c>
      <c r="J2729" s="17" t="inlineStr">
        <is>
          <t>C-Bajo</t>
        </is>
      </c>
      <c r="K2729" t="inlineStr">
        <is>
          <t>LIQUIDAR — ocupan espacio y capital</t>
        </is>
      </c>
    </row>
    <row r="2730">
      <c r="A2730" t="inlineStr">
        <is>
          <t>71062</t>
        </is>
      </c>
      <c r="B2730" t="inlineStr">
        <is>
          <t>TOTAL PATA CHANCHO 24 X 1  3/16 X 5/5 THT431242</t>
        </is>
      </c>
      <c r="C2730" t="inlineStr">
        <is>
          <t>FERRETERIA GENERAL</t>
        </is>
      </c>
      <c r="D2730" s="22" t="n">
        <v>8</v>
      </c>
      <c r="E2730" s="19" t="n">
        <v>40704.86</v>
      </c>
      <c r="F2730" s="19" t="n">
        <v>12222.8</v>
      </c>
      <c r="G2730" s="20" t="n">
        <v>0.300279</v>
      </c>
      <c r="H2730" t="inlineStr">
        <is>
          <t>C</t>
        </is>
      </c>
      <c r="I2730" t="inlineStr">
        <is>
          <t>Medio</t>
        </is>
      </c>
      <c r="J2730" s="17" t="inlineStr">
        <is>
          <t>C-Medio</t>
        </is>
      </c>
      <c r="K2730" t="inlineStr">
        <is>
          <t>CANDIDATO A DESCONTINUAR</t>
        </is>
      </c>
    </row>
    <row r="2731">
      <c r="A2731" t="inlineStr">
        <is>
          <t>7146</t>
        </is>
      </c>
      <c r="B2731" t="inlineStr">
        <is>
          <t>PICAPORTE 2 1/2 BLISTER DORADO PID 125</t>
        </is>
      </c>
      <c r="C2731" t="inlineStr">
        <is>
          <t>FERRETERIA GENERAL</t>
        </is>
      </c>
      <c r="D2731" s="22" t="n">
        <v>66</v>
      </c>
      <c r="E2731" s="19" t="n">
        <v>40631.04</v>
      </c>
      <c r="F2731" s="19" t="n">
        <v>22227.93</v>
      </c>
      <c r="G2731" s="20" t="n">
        <v>0.547068</v>
      </c>
      <c r="H2731" t="inlineStr">
        <is>
          <t>C</t>
        </is>
      </c>
      <c r="I2731" t="inlineStr">
        <is>
          <t>Alto</t>
        </is>
      </c>
      <c r="J2731" s="17" t="inlineStr">
        <is>
          <t>C-Alto</t>
        </is>
      </c>
      <c r="K2731" t="inlineStr">
        <is>
          <t>PREMIUM — dejar quietos, son rentables aunque vendan poco</t>
        </is>
      </c>
    </row>
    <row r="2732">
      <c r="A2732" t="inlineStr">
        <is>
          <t>69451</t>
        </is>
      </c>
      <c r="B2732" t="inlineStr">
        <is>
          <t>COLA BLANCA GRIP BOND 2 LANCO 8OZ</t>
        </is>
      </c>
      <c r="C2732" t="inlineStr">
        <is>
          <t>PINTURAS Y SELLADORES</t>
        </is>
      </c>
      <c r="D2732" s="22" t="n">
        <v>27</v>
      </c>
      <c r="E2732" s="19" t="n">
        <v>40574.75</v>
      </c>
      <c r="F2732" s="19" t="n">
        <v>11560.55</v>
      </c>
      <c r="G2732" s="20" t="n">
        <v>0.28492</v>
      </c>
      <c r="H2732" t="inlineStr">
        <is>
          <t>C</t>
        </is>
      </c>
      <c r="I2732" t="inlineStr">
        <is>
          <t>Bajo</t>
        </is>
      </c>
      <c r="J2732" s="17" t="inlineStr">
        <is>
          <t>C-Bajo</t>
        </is>
      </c>
      <c r="K2732" t="inlineStr">
        <is>
          <t>LIQUIDAR — ocupan espacio y capital</t>
        </is>
      </c>
    </row>
    <row r="2733">
      <c r="A2733" t="inlineStr">
        <is>
          <t>351100300991917</t>
        </is>
      </c>
      <c r="B2733" t="inlineStr">
        <is>
          <t>BARRA CLAVADORA PARA PANEL WPC Y DECK WPC 2X2 2.90M VIGUETA</t>
        </is>
      </c>
      <c r="C2733" t="inlineStr">
        <is>
          <t>PANEL ACANALADO EXTERIOR WPC</t>
        </is>
      </c>
      <c r="D2733" s="22" t="n">
        <v>7</v>
      </c>
      <c r="E2733" s="19" t="n">
        <v>40311.95</v>
      </c>
      <c r="F2733" s="19" t="n">
        <v>11042.04</v>
      </c>
      <c r="G2733" s="20" t="n">
        <v>0.273915</v>
      </c>
      <c r="H2733" t="inlineStr">
        <is>
          <t>C</t>
        </is>
      </c>
      <c r="I2733" t="inlineStr">
        <is>
          <t>Bajo</t>
        </is>
      </c>
      <c r="J2733" s="17" t="inlineStr">
        <is>
          <t>C-Bajo</t>
        </is>
      </c>
      <c r="K2733" t="inlineStr">
        <is>
          <t>LIQUIDAR — ocupan espacio y capital</t>
        </is>
      </c>
    </row>
    <row r="2734">
      <c r="A2734" t="inlineStr">
        <is>
          <t>60100044</t>
        </is>
      </c>
      <c r="B2734" t="inlineStr">
        <is>
          <t>TECNOLITE INTERIOR LUMINARIA COLGANTE SIN BOMBILLO 100-240V 60SOCK044MVE27N</t>
        </is>
      </c>
      <c r="C2734" t="inlineStr">
        <is>
          <t>SIN CATEGORIA</t>
        </is>
      </c>
      <c r="D2734" s="22" t="n">
        <v>3</v>
      </c>
      <c r="E2734" s="19" t="n">
        <v>40302.33</v>
      </c>
      <c r="F2734" s="19" t="n">
        <v>11502.33</v>
      </c>
      <c r="G2734" s="20" t="n">
        <v>0.285401</v>
      </c>
      <c r="H2734" t="inlineStr">
        <is>
          <t>C</t>
        </is>
      </c>
      <c r="I2734" t="inlineStr">
        <is>
          <t>Bajo</t>
        </is>
      </c>
      <c r="J2734" s="17" t="inlineStr">
        <is>
          <t>C-Bajo</t>
        </is>
      </c>
      <c r="K2734" t="inlineStr">
        <is>
          <t>LIQUIDAR — ocupan espacio y capital</t>
        </is>
      </c>
    </row>
    <row r="2735">
      <c r="A2735" t="inlineStr">
        <is>
          <t>73217</t>
        </is>
      </c>
      <c r="B2735" t="inlineStr">
        <is>
          <t>TAPON HULE CUADRADO 1 X 1</t>
        </is>
      </c>
      <c r="C2735" t="inlineStr">
        <is>
          <t>FERRETERIA GENERAL</t>
        </is>
      </c>
      <c r="D2735" s="22" t="n">
        <v>460</v>
      </c>
      <c r="E2735" s="19" t="n">
        <v>40125.38</v>
      </c>
      <c r="F2735" s="19" t="n">
        <v>19715.18</v>
      </c>
      <c r="G2735" s="20" t="n">
        <v>0.491339</v>
      </c>
      <c r="H2735" t="inlineStr">
        <is>
          <t>C</t>
        </is>
      </c>
      <c r="I2735" t="inlineStr">
        <is>
          <t>Alto</t>
        </is>
      </c>
      <c r="J2735" s="17" t="inlineStr">
        <is>
          <t>C-Alto</t>
        </is>
      </c>
      <c r="K2735" t="inlineStr">
        <is>
          <t>PREMIUM — dejar quietos, son rentables aunque vendan poco</t>
        </is>
      </c>
    </row>
    <row r="2736">
      <c r="A2736" t="inlineStr">
        <is>
          <t>73998</t>
        </is>
      </c>
      <c r="B2736" t="inlineStr">
        <is>
          <t>$$ AGARRADERA PUERTA 683-2 AB</t>
        </is>
      </c>
      <c r="C2736" t="inlineStr">
        <is>
          <t>FERRETERIA GENERAL</t>
        </is>
      </c>
      <c r="D2736" s="22" t="n">
        <v>6</v>
      </c>
      <c r="E2736" s="19" t="n">
        <v>40099</v>
      </c>
      <c r="F2736" s="19" t="n">
        <v>11456.86</v>
      </c>
      <c r="G2736" s="20" t="n">
        <v>0.285714</v>
      </c>
      <c r="H2736" t="inlineStr">
        <is>
          <t>C</t>
        </is>
      </c>
      <c r="I2736" t="inlineStr">
        <is>
          <t>Bajo</t>
        </is>
      </c>
      <c r="J2736" s="17" t="inlineStr">
        <is>
          <t>C-Bajo</t>
        </is>
      </c>
      <c r="K2736" t="inlineStr">
        <is>
          <t>LIQUIDAR — ocupan espacio y capital</t>
        </is>
      </c>
    </row>
    <row r="2737">
      <c r="A2737" t="inlineStr">
        <is>
          <t>111271</t>
        </is>
      </c>
      <c r="B2737" t="inlineStr">
        <is>
          <t>CACHERA LAVATORIO CUELLO ALTO CROM 90121 EZ-FLO</t>
        </is>
      </c>
      <c r="C2737" t="inlineStr">
        <is>
          <t>GRIFERIA - ACC. BAÑO Y COCINA</t>
        </is>
      </c>
      <c r="D2737" s="22" t="n">
        <v>3</v>
      </c>
      <c r="E2737" s="19" t="n">
        <v>39998.91</v>
      </c>
      <c r="F2737" s="19" t="n">
        <v>11428.26</v>
      </c>
      <c r="G2737" s="20" t="n">
        <v>0.285714</v>
      </c>
      <c r="H2737" t="inlineStr">
        <is>
          <t>C</t>
        </is>
      </c>
      <c r="I2737" t="inlineStr">
        <is>
          <t>Bajo</t>
        </is>
      </c>
      <c r="J2737" s="17" t="inlineStr">
        <is>
          <t>C-Bajo</t>
        </is>
      </c>
      <c r="K2737" t="inlineStr">
        <is>
          <t>LIQUIDAR — ocupan espacio y capital</t>
        </is>
      </c>
    </row>
    <row r="2738">
      <c r="A2738" t="inlineStr">
        <is>
          <t>3027</t>
        </is>
      </c>
      <c r="B2738" t="inlineStr">
        <is>
          <t xml:space="preserve">LORENZETTI RESISTENCIA GENERICA TIPO RESORTE DUCHA </t>
        </is>
      </c>
      <c r="C2738" t="inlineStr">
        <is>
          <t>FERRETERIA GENERAL</t>
        </is>
      </c>
      <c r="D2738" s="22" t="n">
        <v>26</v>
      </c>
      <c r="E2738" s="19" t="n">
        <v>39886.56</v>
      </c>
      <c r="F2738" s="19" t="n">
        <v>14891.46</v>
      </c>
      <c r="G2738" s="20" t="n">
        <v>0.373345</v>
      </c>
      <c r="H2738" t="inlineStr">
        <is>
          <t>C</t>
        </is>
      </c>
      <c r="I2738" t="inlineStr">
        <is>
          <t>Medio</t>
        </is>
      </c>
      <c r="J2738" s="17" t="inlineStr">
        <is>
          <t>C-Medio</t>
        </is>
      </c>
      <c r="K2738" t="inlineStr">
        <is>
          <t>CANDIDATO A DESCONTINUAR</t>
        </is>
      </c>
    </row>
    <row r="2739">
      <c r="A2739" t="inlineStr">
        <is>
          <t>351100300990964</t>
        </is>
      </c>
      <c r="B2739" t="inlineStr">
        <is>
          <t>2DA TABLILLA COMERCIAL COLOR VARIADO LIQUIDACION</t>
        </is>
      </c>
      <c r="C2739" t="inlineStr">
        <is>
          <t>MATERIAL SEGUNDA</t>
        </is>
      </c>
      <c r="D2739" s="22" t="n">
        <v>3</v>
      </c>
      <c r="E2739" s="19" t="n">
        <v>39823.01</v>
      </c>
      <c r="F2739" s="19" t="n">
        <v>-20176.99</v>
      </c>
      <c r="G2739" s="20" t="n">
        <v>-0.506667</v>
      </c>
      <c r="H2739" t="inlineStr">
        <is>
          <t>C</t>
        </is>
      </c>
      <c r="I2739" t="inlineStr">
        <is>
          <t>Bajo</t>
        </is>
      </c>
      <c r="J2739" s="17" t="inlineStr">
        <is>
          <t>C-Bajo</t>
        </is>
      </c>
      <c r="K2739" t="inlineStr">
        <is>
          <t>LIQUIDAR — ocupan espacio y capital</t>
        </is>
      </c>
    </row>
    <row r="2740">
      <c r="A2740" t="inlineStr">
        <is>
          <t>60100007</t>
        </is>
      </c>
      <c r="B2740" t="inlineStr">
        <is>
          <t xml:space="preserve">BOMBILLO LED 28W E27 6500K JUMBO WELLMAX T100 </t>
        </is>
      </c>
      <c r="C2740" t="inlineStr">
        <is>
          <t>BOMBILLOS Y LAMPARAS</t>
        </is>
      </c>
      <c r="D2740" s="22" t="n">
        <v>16</v>
      </c>
      <c r="E2740" s="19" t="n">
        <v>39703.18</v>
      </c>
      <c r="F2740" s="19" t="n">
        <v>19701.58</v>
      </c>
      <c r="G2740" s="20" t="n">
        <v>0.496222</v>
      </c>
      <c r="H2740" t="inlineStr">
        <is>
          <t>C</t>
        </is>
      </c>
      <c r="I2740" t="inlineStr">
        <is>
          <t>Alto</t>
        </is>
      </c>
      <c r="J2740" s="17" t="inlineStr">
        <is>
          <t>C-Alto</t>
        </is>
      </c>
      <c r="K2740" t="inlineStr">
        <is>
          <t>PREMIUM — dejar quietos, son rentables aunque vendan poco</t>
        </is>
      </c>
    </row>
    <row r="2741">
      <c r="A2741" t="inlineStr">
        <is>
          <t>7885</t>
        </is>
      </c>
      <c r="B2741" t="inlineStr">
        <is>
          <t>RIEL P/GAVETA 14</t>
        </is>
      </c>
      <c r="C2741" t="inlineStr">
        <is>
          <t>FERRETERIA GENERAL</t>
        </is>
      </c>
      <c r="D2741" s="22" t="n">
        <v>36</v>
      </c>
      <c r="E2741" s="19" t="n">
        <v>39428.34</v>
      </c>
      <c r="F2741" s="19" t="n">
        <v>25351.31</v>
      </c>
      <c r="G2741" s="20" t="n">
        <v>0.642972</v>
      </c>
      <c r="H2741" t="inlineStr">
        <is>
          <t>C</t>
        </is>
      </c>
      <c r="I2741" t="inlineStr">
        <is>
          <t>Alto</t>
        </is>
      </c>
      <c r="J2741" s="17" t="inlineStr">
        <is>
          <t>C-Alto</t>
        </is>
      </c>
      <c r="K2741" t="inlineStr">
        <is>
          <t>PREMIUM — dejar quietos, son rentables aunque vendan poco</t>
        </is>
      </c>
    </row>
    <row r="2742">
      <c r="A2742" t="inlineStr">
        <is>
          <t>30288</t>
        </is>
      </c>
      <c r="B2742" t="inlineStr">
        <is>
          <t>TOTAL LINTERNA MANOS LIBRES  THL13AAA2</t>
        </is>
      </c>
      <c r="C2742" t="inlineStr">
        <is>
          <t>HERRAMIENTA ELECTRICA</t>
        </is>
      </c>
      <c r="D2742" s="22" t="n">
        <v>8</v>
      </c>
      <c r="E2742" s="19" t="n">
        <v>39414.48</v>
      </c>
      <c r="F2742" s="19" t="n">
        <v>11261.28</v>
      </c>
      <c r="G2742" s="20" t="n">
        <v>0.285714</v>
      </c>
      <c r="H2742" t="inlineStr">
        <is>
          <t>C</t>
        </is>
      </c>
      <c r="I2742" t="inlineStr">
        <is>
          <t>Bajo</t>
        </is>
      </c>
      <c r="J2742" s="17" t="inlineStr">
        <is>
          <t>C-Bajo</t>
        </is>
      </c>
      <c r="K2742" t="inlineStr">
        <is>
          <t>LIQUIDAR — ocupan espacio y capital</t>
        </is>
      </c>
    </row>
    <row r="2743">
      <c r="A2743" t="inlineStr">
        <is>
          <t>10200001</t>
        </is>
      </c>
      <c r="B2743" t="inlineStr">
        <is>
          <t>TUBO REDONDO 5/8 X 1.00MM NEGRO</t>
        </is>
      </c>
      <c r="C2743" t="inlineStr">
        <is>
          <t>TUBERIA REDONDA</t>
        </is>
      </c>
      <c r="D2743" s="22" t="n">
        <v>25</v>
      </c>
      <c r="E2743" s="19" t="n">
        <v>39375</v>
      </c>
      <c r="F2743" s="19" t="n">
        <v>7875</v>
      </c>
      <c r="G2743" s="20" t="n">
        <v>0.2</v>
      </c>
      <c r="H2743" t="inlineStr">
        <is>
          <t>C</t>
        </is>
      </c>
      <c r="I2743" t="inlineStr">
        <is>
          <t>Bajo</t>
        </is>
      </c>
      <c r="J2743" s="17" t="inlineStr">
        <is>
          <t>C-Bajo</t>
        </is>
      </c>
      <c r="K2743" t="inlineStr">
        <is>
          <t>LIQUIDAR — ocupan espacio y capital</t>
        </is>
      </c>
    </row>
    <row r="2744">
      <c r="A2744" t="inlineStr">
        <is>
          <t>351100300990756</t>
        </is>
      </c>
      <c r="B2744" t="inlineStr">
        <is>
          <t>ANGULAR CAMA 4</t>
        </is>
      </c>
      <c r="C2744" t="inlineStr">
        <is>
          <t>FERRETERIA GENERAL</t>
        </is>
      </c>
      <c r="D2744" s="22" t="n">
        <v>35</v>
      </c>
      <c r="E2744" s="19" t="n">
        <v>39324.29</v>
      </c>
      <c r="F2744" s="19" t="n">
        <v>11164.77</v>
      </c>
      <c r="G2744" s="20" t="n">
        <v>0.283915</v>
      </c>
      <c r="H2744" t="inlineStr">
        <is>
          <t>C</t>
        </is>
      </c>
      <c r="I2744" t="inlineStr">
        <is>
          <t>Bajo</t>
        </is>
      </c>
      <c r="J2744" s="17" t="inlineStr">
        <is>
          <t>C-Bajo</t>
        </is>
      </c>
      <c r="K2744" t="inlineStr">
        <is>
          <t>LIQUIDAR — ocupan espacio y capital</t>
        </is>
      </c>
    </row>
    <row r="2745">
      <c r="A2745" t="inlineStr">
        <is>
          <t>990634</t>
        </is>
      </c>
      <c r="B2745" t="inlineStr">
        <is>
          <t>GLADIATOR LIJADORA 260W 914/120</t>
        </is>
      </c>
      <c r="C2745" t="inlineStr">
        <is>
          <t>SIN CATEGORIA</t>
        </is>
      </c>
      <c r="D2745" s="22" t="n">
        <v>2</v>
      </c>
      <c r="E2745" s="19" t="n">
        <v>39165.75</v>
      </c>
      <c r="F2745" s="19" t="n">
        <v>8265.75</v>
      </c>
      <c r="G2745" s="20" t="n">
        <v>0.211045</v>
      </c>
      <c r="H2745" t="inlineStr">
        <is>
          <t>C</t>
        </is>
      </c>
      <c r="I2745" t="inlineStr">
        <is>
          <t>Bajo</t>
        </is>
      </c>
      <c r="J2745" s="17" t="inlineStr">
        <is>
          <t>C-Bajo</t>
        </is>
      </c>
      <c r="K2745" t="inlineStr">
        <is>
          <t>LIQUIDAR — ocupan espacio y capital</t>
        </is>
      </c>
    </row>
    <row r="2746">
      <c r="A2746" t="inlineStr">
        <is>
          <t>72348</t>
        </is>
      </c>
      <c r="B2746" t="inlineStr">
        <is>
          <t>AMARRA PLASTICA BLANCA 8</t>
        </is>
      </c>
      <c r="C2746" t="inlineStr">
        <is>
          <t>FERRETERIA GENERAL</t>
        </is>
      </c>
      <c r="D2746" s="22" t="n">
        <v>531</v>
      </c>
      <c r="E2746" s="19" t="n">
        <v>39119.65</v>
      </c>
      <c r="F2746" s="19" t="n">
        <v>36181.04</v>
      </c>
      <c r="G2746" s="20" t="n">
        <v>0.9248810000000001</v>
      </c>
      <c r="H2746" t="inlineStr">
        <is>
          <t>C</t>
        </is>
      </c>
      <c r="I2746" t="inlineStr">
        <is>
          <t>Alto</t>
        </is>
      </c>
      <c r="J2746" s="17" t="inlineStr">
        <is>
          <t>C-Alto</t>
        </is>
      </c>
      <c r="K2746" t="inlineStr">
        <is>
          <t>PREMIUM — dejar quietos, son rentables aunque vendan poco</t>
        </is>
      </c>
    </row>
    <row r="2747">
      <c r="A2747" t="inlineStr">
        <is>
          <t>71900</t>
        </is>
      </c>
      <c r="B2747" t="inlineStr">
        <is>
          <t>TRUPER ESCUADRA CARPINTERO 16X24 EC-16X24</t>
        </is>
      </c>
      <c r="C2747" t="inlineStr">
        <is>
          <t>FERRETERIA GENERAL</t>
        </is>
      </c>
      <c r="D2747" s="22" t="n">
        <v>10</v>
      </c>
      <c r="E2747" s="19" t="n">
        <v>39028.02</v>
      </c>
      <c r="F2747" s="19" t="n">
        <v>15312.25</v>
      </c>
      <c r="G2747" s="20" t="n">
        <v>0.39234</v>
      </c>
      <c r="H2747" t="inlineStr">
        <is>
          <t>C</t>
        </is>
      </c>
      <c r="I2747" t="inlineStr">
        <is>
          <t>Medio</t>
        </is>
      </c>
      <c r="J2747" s="17" t="inlineStr">
        <is>
          <t>C-Medio</t>
        </is>
      </c>
      <c r="K2747" t="inlineStr">
        <is>
          <t>CANDIDATO A DESCONTINUAR</t>
        </is>
      </c>
    </row>
    <row r="2748">
      <c r="A2748" t="inlineStr">
        <is>
          <t>7496</t>
        </is>
      </c>
      <c r="B2748" t="inlineStr">
        <is>
          <t>CLAVO 1 SC</t>
        </is>
      </c>
      <c r="C2748" t="inlineStr">
        <is>
          <t>FERRETERIA GENERAL</t>
        </is>
      </c>
      <c r="D2748" s="22" t="n">
        <v>22.05</v>
      </c>
      <c r="E2748" s="19" t="n">
        <v>39007.42</v>
      </c>
      <c r="F2748" s="19" t="n">
        <v>24143.66</v>
      </c>
      <c r="G2748" s="20" t="n">
        <v>0.61895</v>
      </c>
      <c r="H2748" t="inlineStr">
        <is>
          <t>C</t>
        </is>
      </c>
      <c r="I2748" t="inlineStr">
        <is>
          <t>Alto</t>
        </is>
      </c>
      <c r="J2748" s="17" t="inlineStr">
        <is>
          <t>C-Alto</t>
        </is>
      </c>
      <c r="K2748" t="inlineStr">
        <is>
          <t>PREMIUM — dejar quietos, son rentables aunque vendan poco</t>
        </is>
      </c>
    </row>
    <row r="2749">
      <c r="A2749" t="inlineStr">
        <is>
          <t>351100300990769</t>
        </is>
      </c>
      <c r="B2749" t="inlineStr">
        <is>
          <t xml:space="preserve">$$ CEDAZO PLASTICO 10X10 </t>
        </is>
      </c>
      <c r="C2749" t="inlineStr">
        <is>
          <t>FERRETERIA GENERAL</t>
        </is>
      </c>
      <c r="D2749" s="22" t="n">
        <v>32</v>
      </c>
      <c r="E2749" s="19" t="n">
        <v>38950.33</v>
      </c>
      <c r="F2749" s="19" t="n">
        <v>13894.33</v>
      </c>
      <c r="G2749" s="20" t="n">
        <v>0.356719</v>
      </c>
      <c r="H2749" t="inlineStr">
        <is>
          <t>C</t>
        </is>
      </c>
      <c r="I2749" t="inlineStr">
        <is>
          <t>Medio</t>
        </is>
      </c>
      <c r="J2749" s="17" t="inlineStr">
        <is>
          <t>C-Medio</t>
        </is>
      </c>
      <c r="K2749" t="inlineStr">
        <is>
          <t>CANDIDATO A DESCONTINUAR</t>
        </is>
      </c>
    </row>
    <row r="2750">
      <c r="A2750" t="inlineStr">
        <is>
          <t>73578</t>
        </is>
      </c>
      <c r="B2750" t="inlineStr">
        <is>
          <t>TRUPER LLANETA LISA LLP-6L</t>
        </is>
      </c>
      <c r="C2750" t="inlineStr">
        <is>
          <t>FERRETERIA GENERAL</t>
        </is>
      </c>
      <c r="D2750" s="22" t="n">
        <v>26</v>
      </c>
      <c r="E2750" s="19" t="n">
        <v>38900.21</v>
      </c>
      <c r="F2750" s="19" t="n">
        <v>10861.76</v>
      </c>
      <c r="G2750" s="20" t="n">
        <v>0.279221</v>
      </c>
      <c r="H2750" t="inlineStr">
        <is>
          <t>C</t>
        </is>
      </c>
      <c r="I2750" t="inlineStr">
        <is>
          <t>Bajo</t>
        </is>
      </c>
      <c r="J2750" s="17" t="inlineStr">
        <is>
          <t>C-Bajo</t>
        </is>
      </c>
      <c r="K2750" t="inlineStr">
        <is>
          <t>LIQUIDAR — ocupan espacio y capital</t>
        </is>
      </c>
    </row>
    <row r="2751">
      <c r="A2751" t="inlineStr">
        <is>
          <t>7324</t>
        </is>
      </c>
      <c r="B2751" t="inlineStr">
        <is>
          <t>MANGUERA P/LAVADORA 1.5M WH-D150</t>
        </is>
      </c>
      <c r="C2751" t="inlineStr">
        <is>
          <t>FERRETERIA GENERAL</t>
        </is>
      </c>
      <c r="D2751" s="22" t="n">
        <v>21</v>
      </c>
      <c r="E2751" s="19" t="n">
        <v>38860.29</v>
      </c>
      <c r="F2751" s="19" t="n">
        <v>16255.95</v>
      </c>
      <c r="G2751" s="20" t="n">
        <v>0.418318</v>
      </c>
      <c r="H2751" t="inlineStr">
        <is>
          <t>C</t>
        </is>
      </c>
      <c r="I2751" t="inlineStr">
        <is>
          <t>Medio</t>
        </is>
      </c>
      <c r="J2751" s="17" t="inlineStr">
        <is>
          <t>C-Medio</t>
        </is>
      </c>
      <c r="K2751" t="inlineStr">
        <is>
          <t>CANDIDATO A DESCONTINUAR</t>
        </is>
      </c>
    </row>
    <row r="2752">
      <c r="A2752" t="inlineStr">
        <is>
          <t>180</t>
        </is>
      </c>
      <c r="B2752" t="inlineStr">
        <is>
          <t>MELAMINA BLANCA 18MM BLANCO ARTICO</t>
        </is>
      </c>
      <c r="C2752" t="inlineStr">
        <is>
          <t>FERRETERIA GENERAL</t>
        </is>
      </c>
      <c r="D2752" s="22" t="n">
        <v>1</v>
      </c>
      <c r="E2752" s="19" t="n">
        <v>38832.37</v>
      </c>
      <c r="F2752" s="19" t="n">
        <v>5471.23</v>
      </c>
      <c r="G2752" s="20" t="n">
        <v>0.140893</v>
      </c>
      <c r="H2752" t="inlineStr">
        <is>
          <t>C</t>
        </is>
      </c>
      <c r="I2752" t="inlineStr">
        <is>
          <t>Bajo</t>
        </is>
      </c>
      <c r="J2752" s="17" t="inlineStr">
        <is>
          <t>C-Bajo</t>
        </is>
      </c>
      <c r="K2752" t="inlineStr">
        <is>
          <t>LIQUIDAR — ocupan espacio y capital</t>
        </is>
      </c>
    </row>
    <row r="2753">
      <c r="A2753" t="inlineStr">
        <is>
          <t>73986</t>
        </is>
      </c>
      <c r="B2753" t="inlineStr">
        <is>
          <t>SD BREAKER 1X20</t>
        </is>
      </c>
      <c r="C2753" t="inlineStr">
        <is>
          <t>ACCESORIOS ELECTRICOS Y CABLES</t>
        </is>
      </c>
      <c r="D2753" s="22" t="n">
        <v>7</v>
      </c>
      <c r="E2753" s="19" t="n">
        <v>38827.72</v>
      </c>
      <c r="F2753" s="19" t="n">
        <v>10627.72</v>
      </c>
      <c r="G2753" s="20" t="n">
        <v>0.273715</v>
      </c>
      <c r="H2753" t="inlineStr">
        <is>
          <t>C</t>
        </is>
      </c>
      <c r="I2753" t="inlineStr">
        <is>
          <t>Bajo</t>
        </is>
      </c>
      <c r="J2753" s="17" t="inlineStr">
        <is>
          <t>C-Bajo</t>
        </is>
      </c>
      <c r="K2753" t="inlineStr">
        <is>
          <t>LIQUIDAR — ocupan espacio y capital</t>
        </is>
      </c>
    </row>
    <row r="2754">
      <c r="A2754" t="inlineStr">
        <is>
          <t>7486</t>
        </is>
      </c>
      <c r="B2754" t="inlineStr">
        <is>
          <t>CLAVO TECHO 2 1/2</t>
        </is>
      </c>
      <c r="C2754" t="inlineStr">
        <is>
          <t>FERRETERIA GENERAL</t>
        </is>
      </c>
      <c r="D2754" s="22" t="n">
        <v>29.5</v>
      </c>
      <c r="E2754" s="19" t="n">
        <v>38817.04</v>
      </c>
      <c r="F2754" s="19" t="n">
        <v>11063.96</v>
      </c>
      <c r="G2754" s="20" t="n">
        <v>0.285028</v>
      </c>
      <c r="H2754" t="inlineStr">
        <is>
          <t>C</t>
        </is>
      </c>
      <c r="I2754" t="inlineStr">
        <is>
          <t>Bajo</t>
        </is>
      </c>
      <c r="J2754" s="17" t="inlineStr">
        <is>
          <t>C-Bajo</t>
        </is>
      </c>
      <c r="K2754" t="inlineStr">
        <is>
          <t>LIQUIDAR — ocupan espacio y capital</t>
        </is>
      </c>
    </row>
    <row r="2755">
      <c r="A2755" t="inlineStr">
        <is>
          <t>71608</t>
        </is>
      </c>
      <c r="B2755" t="inlineStr">
        <is>
          <t>CURVA EMT 1/2</t>
        </is>
      </c>
      <c r="C2755" t="inlineStr">
        <is>
          <t>ACCESORIOS ELECTRICOS Y CABLES</t>
        </is>
      </c>
      <c r="D2755" s="22" t="n">
        <v>51</v>
      </c>
      <c r="E2755" s="19" t="n">
        <v>38666.19</v>
      </c>
      <c r="F2755" s="19" t="n">
        <v>24352.92</v>
      </c>
      <c r="G2755" s="20" t="n">
        <v>0.629825</v>
      </c>
      <c r="H2755" t="inlineStr">
        <is>
          <t>C</t>
        </is>
      </c>
      <c r="I2755" t="inlineStr">
        <is>
          <t>Alto</t>
        </is>
      </c>
      <c r="J2755" s="17" t="inlineStr">
        <is>
          <t>C-Alto</t>
        </is>
      </c>
      <c r="K2755" t="inlineStr">
        <is>
          <t>PREMIUM — dejar quietos, son rentables aunque vendan poco</t>
        </is>
      </c>
    </row>
    <row r="2756">
      <c r="A2756" t="inlineStr">
        <is>
          <t>73740</t>
        </is>
      </c>
      <c r="B2756" t="inlineStr">
        <is>
          <t>TOTAL DISCO DIAMANTADO TURBO 7 TAC2131801</t>
        </is>
      </c>
      <c r="C2756" t="inlineStr">
        <is>
          <t>FERRETERIA GENERAL</t>
        </is>
      </c>
      <c r="D2756" s="22" t="n">
        <v>7</v>
      </c>
      <c r="E2756" s="19" t="n">
        <v>38436.63</v>
      </c>
      <c r="F2756" s="19" t="n">
        <v>12590.67</v>
      </c>
      <c r="G2756" s="20" t="n">
        <v>0.32757</v>
      </c>
      <c r="H2756" t="inlineStr">
        <is>
          <t>C</t>
        </is>
      </c>
      <c r="I2756" t="inlineStr">
        <is>
          <t>Medio</t>
        </is>
      </c>
      <c r="J2756" s="17" t="inlineStr">
        <is>
          <t>C-Medio</t>
        </is>
      </c>
      <c r="K2756" t="inlineStr">
        <is>
          <t>CANDIDATO A DESCONTINUAR</t>
        </is>
      </c>
    </row>
    <row r="2757">
      <c r="A2757" t="inlineStr">
        <is>
          <t>140</t>
        </is>
      </c>
      <c r="B2757" t="inlineStr">
        <is>
          <t>CONCREMIX BOLSA 3KG</t>
        </is>
      </c>
      <c r="C2757" t="inlineStr">
        <is>
          <t>MORTEROS, CEMENTOS</t>
        </is>
      </c>
      <c r="D2757" s="22" t="n">
        <v>58</v>
      </c>
      <c r="E2757" s="19" t="n">
        <v>38426.07</v>
      </c>
      <c r="F2757" s="19" t="n">
        <v>3429.92</v>
      </c>
      <c r="G2757" s="20" t="n">
        <v>0.08926000000000001</v>
      </c>
      <c r="H2757" t="inlineStr">
        <is>
          <t>C</t>
        </is>
      </c>
      <c r="I2757" t="inlineStr">
        <is>
          <t>Bajo</t>
        </is>
      </c>
      <c r="J2757" s="17" t="inlineStr">
        <is>
          <t>C-Bajo</t>
        </is>
      </c>
      <c r="K2757" t="inlineStr">
        <is>
          <t>LIQUIDAR — ocupan espacio y capital</t>
        </is>
      </c>
    </row>
    <row r="2758">
      <c r="A2758" t="inlineStr">
        <is>
          <t>111288</t>
        </is>
      </c>
      <c r="B2758" t="inlineStr">
        <is>
          <t>CACHERA LAVATORIO METAL 90080 EZ-FLO</t>
        </is>
      </c>
      <c r="C2758" t="inlineStr">
        <is>
          <t>GRIFERIA - ACC. BAÑO Y COCINA</t>
        </is>
      </c>
      <c r="D2758" s="22" t="n">
        <v>3</v>
      </c>
      <c r="E2758" s="19" t="n">
        <v>38388.04</v>
      </c>
      <c r="F2758" s="19" t="n">
        <v>10968.01</v>
      </c>
      <c r="G2758" s="20" t="n">
        <v>0.285714</v>
      </c>
      <c r="H2758" t="inlineStr">
        <is>
          <t>C</t>
        </is>
      </c>
      <c r="I2758" t="inlineStr">
        <is>
          <t>Bajo</t>
        </is>
      </c>
      <c r="J2758" s="17" t="inlineStr">
        <is>
          <t>C-Bajo</t>
        </is>
      </c>
      <c r="K2758" t="inlineStr">
        <is>
          <t>LIQUIDAR — ocupan espacio y capital</t>
        </is>
      </c>
    </row>
    <row r="2759">
      <c r="A2759" t="inlineStr">
        <is>
          <t>351100300991279</t>
        </is>
      </c>
      <c r="B2759" t="inlineStr">
        <is>
          <t>PROTECTO HIGH STANDARD LATEX MATE INTERMEDIA GALON</t>
        </is>
      </c>
      <c r="C2759" t="inlineStr">
        <is>
          <t>SIN CATEGORIA</t>
        </is>
      </c>
      <c r="D2759" s="22" t="n">
        <v>3</v>
      </c>
      <c r="E2759" s="19" t="n">
        <v>38362.83</v>
      </c>
      <c r="F2759" s="19" t="n">
        <v>16362.6</v>
      </c>
      <c r="G2759" s="20" t="n">
        <v>0.426522</v>
      </c>
      <c r="H2759" t="inlineStr">
        <is>
          <t>C</t>
        </is>
      </c>
      <c r="I2759" t="inlineStr">
        <is>
          <t>Medio</t>
        </is>
      </c>
      <c r="J2759" s="17" t="inlineStr">
        <is>
          <t>C-Medio</t>
        </is>
      </c>
      <c r="K2759" t="inlineStr">
        <is>
          <t>CANDIDATO A DESCONTINUAR</t>
        </is>
      </c>
    </row>
    <row r="2760">
      <c r="A2760" t="inlineStr">
        <is>
          <t>PINT-PA-0067</t>
        </is>
      </c>
      <c r="B2760" t="inlineStr">
        <is>
          <t>MULTICOLOR LATEX VERDE JADE MATE CUBETA</t>
        </is>
      </c>
      <c r="C2760" t="inlineStr">
        <is>
          <t>PINTURA ACRILICA</t>
        </is>
      </c>
      <c r="D2760" s="22" t="n">
        <v>2</v>
      </c>
      <c r="E2760" s="19" t="n">
        <v>38353.98</v>
      </c>
      <c r="F2760" s="19" t="n">
        <v>14363.98</v>
      </c>
      <c r="G2760" s="20" t="n">
        <v>0.374511</v>
      </c>
      <c r="H2760" t="inlineStr">
        <is>
          <t>C</t>
        </is>
      </c>
      <c r="I2760" t="inlineStr">
        <is>
          <t>Medio</t>
        </is>
      </c>
      <c r="J2760" s="17" t="inlineStr">
        <is>
          <t>C-Medio</t>
        </is>
      </c>
      <c r="K2760" t="inlineStr">
        <is>
          <t>CANDIDATO A DESCONTINUAR</t>
        </is>
      </c>
    </row>
    <row r="2761">
      <c r="A2761" t="inlineStr">
        <is>
          <t>72129</t>
        </is>
      </c>
      <c r="B2761" t="inlineStr">
        <is>
          <t>TRUPEE LLAVE CANGREJO 12 LLAP-12L</t>
        </is>
      </c>
      <c r="C2761" t="inlineStr">
        <is>
          <t>FERRETERIA GENERAL</t>
        </is>
      </c>
      <c r="D2761" s="22" t="n">
        <v>10</v>
      </c>
      <c r="E2761" s="19" t="n">
        <v>38352.52</v>
      </c>
      <c r="F2761" s="19" t="n">
        <v>13398.24</v>
      </c>
      <c r="G2761" s="20" t="n">
        <v>0.349344</v>
      </c>
      <c r="H2761" t="inlineStr">
        <is>
          <t>C</t>
        </is>
      </c>
      <c r="I2761" t="inlineStr">
        <is>
          <t>Medio</t>
        </is>
      </c>
      <c r="J2761" s="17" t="inlineStr">
        <is>
          <t>C-Medio</t>
        </is>
      </c>
      <c r="K2761" t="inlineStr">
        <is>
          <t>CANDIDATO A DESCONTINUAR</t>
        </is>
      </c>
    </row>
    <row r="2762">
      <c r="A2762" t="inlineStr">
        <is>
          <t>9202</t>
        </is>
      </c>
      <c r="B2762" t="inlineStr">
        <is>
          <t>TAPON PVC 2</t>
        </is>
      </c>
      <c r="C2762" t="inlineStr">
        <is>
          <t>TUBERIA PVC, CANOAS Y ACCESORIOS</t>
        </is>
      </c>
      <c r="D2762" s="22" t="n">
        <v>89</v>
      </c>
      <c r="E2762" s="19" t="n">
        <v>38348.48</v>
      </c>
      <c r="F2762" s="19" t="n">
        <v>23914.32</v>
      </c>
      <c r="G2762" s="20" t="n">
        <v>0.623605</v>
      </c>
      <c r="H2762" t="inlineStr">
        <is>
          <t>C</t>
        </is>
      </c>
      <c r="I2762" t="inlineStr">
        <is>
          <t>Alto</t>
        </is>
      </c>
      <c r="J2762" s="17" t="inlineStr">
        <is>
          <t>C-Alto</t>
        </is>
      </c>
      <c r="K2762" t="inlineStr">
        <is>
          <t>PREMIUM — dejar quietos, son rentables aunque vendan poco</t>
        </is>
      </c>
    </row>
    <row r="2763">
      <c r="A2763" t="inlineStr">
        <is>
          <t>7312</t>
        </is>
      </c>
      <c r="B2763" t="inlineStr">
        <is>
          <t xml:space="preserve">LOCTITE SUPER BONDER ORIGINAL 2G </t>
        </is>
      </c>
      <c r="C2763" t="inlineStr">
        <is>
          <t>FERRETERIA GENERAL</t>
        </is>
      </c>
      <c r="D2763" s="22" t="n">
        <v>34</v>
      </c>
      <c r="E2763" s="19" t="n">
        <v>38267.69</v>
      </c>
      <c r="F2763" s="19" t="n">
        <v>11043.42</v>
      </c>
      <c r="G2763" s="20" t="n">
        <v>0.288583</v>
      </c>
      <c r="H2763" t="inlineStr">
        <is>
          <t>C</t>
        </is>
      </c>
      <c r="I2763" t="inlineStr">
        <is>
          <t>Bajo</t>
        </is>
      </c>
      <c r="J2763" s="17" t="inlineStr">
        <is>
          <t>C-Bajo</t>
        </is>
      </c>
      <c r="K2763" t="inlineStr">
        <is>
          <t>LIQUIDAR — ocupan espacio y capital</t>
        </is>
      </c>
    </row>
    <row r="2764">
      <c r="A2764" t="inlineStr">
        <is>
          <t>351100300992911</t>
        </is>
      </c>
      <c r="B2764" t="inlineStr">
        <is>
          <t>ESQUINERO PVC FLAT ALFA CIELOS Y PAREDES  2.90M 2104</t>
        </is>
      </c>
      <c r="C2764" t="inlineStr">
        <is>
          <t>PANEL ACANALADO INTERIOR</t>
        </is>
      </c>
      <c r="D2764" s="22" t="n">
        <v>13</v>
      </c>
      <c r="E2764" s="19" t="n">
        <v>38178.35</v>
      </c>
      <c r="F2764" s="19" t="n">
        <v>32328.35</v>
      </c>
      <c r="G2764" s="20" t="n">
        <v>0.846772</v>
      </c>
      <c r="H2764" t="inlineStr">
        <is>
          <t>C</t>
        </is>
      </c>
      <c r="I2764" t="inlineStr">
        <is>
          <t>Alto</t>
        </is>
      </c>
      <c r="J2764" s="17" t="inlineStr">
        <is>
          <t>C-Alto</t>
        </is>
      </c>
      <c r="K2764" t="inlineStr">
        <is>
          <t>PREMIUM — dejar quietos, son rentables aunque vendan poco</t>
        </is>
      </c>
    </row>
    <row r="2765">
      <c r="A2765" t="inlineStr">
        <is>
          <t>351100300991388</t>
        </is>
      </c>
      <c r="B2765" t="inlineStr">
        <is>
          <t>METALES LLAVE CHORRO PALANCA MET-011</t>
        </is>
      </c>
      <c r="C2765" t="inlineStr">
        <is>
          <t>GRIFERIA - ACC. BAÑO Y COCINA</t>
        </is>
      </c>
      <c r="D2765" s="22" t="n">
        <v>13</v>
      </c>
      <c r="E2765" s="19" t="n">
        <v>38121.77</v>
      </c>
      <c r="F2765" s="19" t="n">
        <v>12876.41</v>
      </c>
      <c r="G2765" s="20" t="n">
        <v>0.337771</v>
      </c>
      <c r="H2765" t="inlineStr">
        <is>
          <t>C</t>
        </is>
      </c>
      <c r="I2765" t="inlineStr">
        <is>
          <t>Medio</t>
        </is>
      </c>
      <c r="J2765" s="17" t="inlineStr">
        <is>
          <t>C-Medio</t>
        </is>
      </c>
      <c r="K2765" t="inlineStr">
        <is>
          <t>CANDIDATO A DESCONTINUAR</t>
        </is>
      </c>
    </row>
    <row r="2766">
      <c r="A2766" t="inlineStr">
        <is>
          <t>351100300991002</t>
        </is>
      </c>
      <c r="B2766" t="inlineStr">
        <is>
          <t>CERAMICA BRASIL BLANCO 45X45 2.04m2</t>
        </is>
      </c>
      <c r="C2766" t="inlineStr">
        <is>
          <t>SIN CATEGORIA</t>
        </is>
      </c>
      <c r="D2766" s="22" t="n">
        <v>4</v>
      </c>
      <c r="E2766" s="19" t="n">
        <v>38070.62</v>
      </c>
      <c r="F2766" s="19" t="n">
        <v>8164.63</v>
      </c>
      <c r="G2766" s="20" t="n">
        <v>0.21446</v>
      </c>
      <c r="H2766" t="inlineStr">
        <is>
          <t>C</t>
        </is>
      </c>
      <c r="I2766" t="inlineStr">
        <is>
          <t>Bajo</t>
        </is>
      </c>
      <c r="J2766" s="17" t="inlineStr">
        <is>
          <t>C-Bajo</t>
        </is>
      </c>
      <c r="K2766" t="inlineStr">
        <is>
          <t>LIQUIDAR — ocupan espacio y capital</t>
        </is>
      </c>
    </row>
    <row r="2767">
      <c r="A2767" t="inlineStr">
        <is>
          <t>9212</t>
        </is>
      </c>
      <c r="B2767" t="inlineStr">
        <is>
          <t>CODO 1/2 X 90 HG</t>
        </is>
      </c>
      <c r="C2767" t="inlineStr">
        <is>
          <t>TUBERIA PVC, CANOAS Y ACCESORIOS</t>
        </is>
      </c>
      <c r="D2767" s="22" t="n">
        <v>80</v>
      </c>
      <c r="E2767" s="19" t="n">
        <v>38043.2</v>
      </c>
      <c r="F2767" s="19" t="n">
        <v>19199.9</v>
      </c>
      <c r="G2767" s="20" t="n">
        <v>0.504687</v>
      </c>
      <c r="H2767" t="inlineStr">
        <is>
          <t>C</t>
        </is>
      </c>
      <c r="I2767" t="inlineStr">
        <is>
          <t>Alto</t>
        </is>
      </c>
      <c r="J2767" s="17" t="inlineStr">
        <is>
          <t>C-Alto</t>
        </is>
      </c>
      <c r="K2767" t="inlineStr">
        <is>
          <t>PREMIUM — dejar quietos, son rentables aunque vendan poco</t>
        </is>
      </c>
    </row>
    <row r="2768">
      <c r="A2768" t="inlineStr">
        <is>
          <t>101013</t>
        </is>
      </c>
      <c r="B2768" t="inlineStr">
        <is>
          <t>TOTAL R/CUCHILLA CUTTER PEQUEÑO 10PZ THT519001</t>
        </is>
      </c>
      <c r="C2768" t="inlineStr">
        <is>
          <t>FERRETERIA GENERAL</t>
        </is>
      </c>
      <c r="D2768" s="22" t="n">
        <v>43</v>
      </c>
      <c r="E2768" s="19" t="n">
        <v>37902.84</v>
      </c>
      <c r="F2768" s="19" t="n">
        <v>25520.13</v>
      </c>
      <c r="G2768" s="20" t="n">
        <v>0.673304</v>
      </c>
      <c r="H2768" t="inlineStr">
        <is>
          <t>C</t>
        </is>
      </c>
      <c r="I2768" t="inlineStr">
        <is>
          <t>Alto</t>
        </is>
      </c>
      <c r="J2768" s="17" t="inlineStr">
        <is>
          <t>C-Alto</t>
        </is>
      </c>
      <c r="K2768" t="inlineStr">
        <is>
          <t>PREMIUM — dejar quietos, son rentables aunque vendan poco</t>
        </is>
      </c>
    </row>
    <row r="2769">
      <c r="A2769" t="inlineStr">
        <is>
          <t>71606</t>
        </is>
      </c>
      <c r="B2769" t="inlineStr">
        <is>
          <t>DESAGUE BAÑO 1 1/2 GRACIELA S9125</t>
        </is>
      </c>
      <c r="C2769" t="inlineStr">
        <is>
          <t>FERRETERIA GENERAL</t>
        </is>
      </c>
      <c r="D2769" s="22" t="n">
        <v>43</v>
      </c>
      <c r="E2769" s="19" t="n">
        <v>37849.4</v>
      </c>
      <c r="F2769" s="19" t="n">
        <v>14281.1</v>
      </c>
      <c r="G2769" s="20" t="n">
        <v>0.377314</v>
      </c>
      <c r="H2769" t="inlineStr">
        <is>
          <t>C</t>
        </is>
      </c>
      <c r="I2769" t="inlineStr">
        <is>
          <t>Medio</t>
        </is>
      </c>
      <c r="J2769" s="17" t="inlineStr">
        <is>
          <t>C-Medio</t>
        </is>
      </c>
      <c r="K2769" t="inlineStr">
        <is>
          <t>CANDIDATO A DESCONTINUAR</t>
        </is>
      </c>
    </row>
    <row r="2770">
      <c r="A2770" t="inlineStr">
        <is>
          <t>30122</t>
        </is>
      </c>
      <c r="B2770" t="inlineStr">
        <is>
          <t>AGUILA TOMA POLARIZADO EXTENSION 222</t>
        </is>
      </c>
      <c r="C2770" t="inlineStr">
        <is>
          <t>ACCESORIOS ELECTRICOS Y CABLES</t>
        </is>
      </c>
      <c r="D2770" s="22" t="n">
        <v>28</v>
      </c>
      <c r="E2770" s="19" t="n">
        <v>37831.09</v>
      </c>
      <c r="F2770" s="19" t="n">
        <v>10781.33</v>
      </c>
      <c r="G2770" s="20" t="n">
        <v>0.284986</v>
      </c>
      <c r="H2770" t="inlineStr">
        <is>
          <t>C</t>
        </is>
      </c>
      <c r="I2770" t="inlineStr">
        <is>
          <t>Bajo</t>
        </is>
      </c>
      <c r="J2770" s="17" t="inlineStr">
        <is>
          <t>C-Bajo</t>
        </is>
      </c>
      <c r="K2770" t="inlineStr">
        <is>
          <t>LIQUIDAR — ocupan espacio y capital</t>
        </is>
      </c>
    </row>
    <row r="2771">
      <c r="A2771" t="inlineStr">
        <is>
          <t>7743</t>
        </is>
      </c>
      <c r="B2771" t="inlineStr">
        <is>
          <t>CLAVO ACERO 11/4 NEGRO 100 UNIDADES</t>
        </is>
      </c>
      <c r="C2771" t="inlineStr">
        <is>
          <t>FERRETERIA GENERAL</t>
        </is>
      </c>
      <c r="D2771" s="22" t="n">
        <v>52</v>
      </c>
      <c r="E2771" s="19" t="n">
        <v>37800.44</v>
      </c>
      <c r="F2771" s="19" t="n">
        <v>13464.44</v>
      </c>
      <c r="G2771" s="20" t="n">
        <v>0.356198</v>
      </c>
      <c r="H2771" t="inlineStr">
        <is>
          <t>C</t>
        </is>
      </c>
      <c r="I2771" t="inlineStr">
        <is>
          <t>Medio</t>
        </is>
      </c>
      <c r="J2771" s="17" t="inlineStr">
        <is>
          <t>C-Medio</t>
        </is>
      </c>
      <c r="K2771" t="inlineStr">
        <is>
          <t>CANDIDATO A DESCONTINUAR</t>
        </is>
      </c>
    </row>
    <row r="2772">
      <c r="A2772" t="inlineStr">
        <is>
          <t>8191</t>
        </is>
      </c>
      <c r="B2772" t="inlineStr">
        <is>
          <t>PERA INODORO FLUID MASTER 5051 ROJA AHORRO</t>
        </is>
      </c>
      <c r="C2772" t="inlineStr">
        <is>
          <t>FERRETERIA GENERAL</t>
        </is>
      </c>
      <c r="D2772" s="22" t="n">
        <v>12</v>
      </c>
      <c r="E2772" s="19" t="n">
        <v>37659.89</v>
      </c>
      <c r="F2772" s="19" t="n">
        <v>10645.49</v>
      </c>
      <c r="G2772" s="20" t="n">
        <v>0.282674</v>
      </c>
      <c r="H2772" t="inlineStr">
        <is>
          <t>C</t>
        </is>
      </c>
      <c r="I2772" t="inlineStr">
        <is>
          <t>Bajo</t>
        </is>
      </c>
      <c r="J2772" s="17" t="inlineStr">
        <is>
          <t>C-Bajo</t>
        </is>
      </c>
      <c r="K2772" t="inlineStr">
        <is>
          <t>LIQUIDAR — ocupan espacio y capital</t>
        </is>
      </c>
    </row>
    <row r="2773">
      <c r="A2773" t="inlineStr">
        <is>
          <t>20200</t>
        </is>
      </c>
      <c r="B2773" t="inlineStr">
        <is>
          <t>TOTAL ANTEOJO SEGURIDAD TRANSPARENTE TSP304</t>
        </is>
      </c>
      <c r="C2773" t="inlineStr">
        <is>
          <t>FERRETERIA GENERAL</t>
        </is>
      </c>
      <c r="D2773" s="22" t="n">
        <v>42</v>
      </c>
      <c r="E2773" s="19" t="n">
        <v>37622.9</v>
      </c>
      <c r="F2773" s="19" t="n">
        <v>11561.88</v>
      </c>
      <c r="G2773" s="20" t="n">
        <v>0.30731</v>
      </c>
      <c r="H2773" t="inlineStr">
        <is>
          <t>C</t>
        </is>
      </c>
      <c r="I2773" t="inlineStr">
        <is>
          <t>Medio</t>
        </is>
      </c>
      <c r="J2773" s="17" t="inlineStr">
        <is>
          <t>C-Medio</t>
        </is>
      </c>
      <c r="K2773" t="inlineStr">
        <is>
          <t>CANDIDATO A DESCONTINUAR</t>
        </is>
      </c>
    </row>
    <row r="2774">
      <c r="A2774" t="inlineStr">
        <is>
          <t>30460</t>
        </is>
      </c>
      <c r="B2774" t="inlineStr">
        <is>
          <t>AGUILA BLANCO PLACA COAXIAL PLATA 1007W</t>
        </is>
      </c>
      <c r="C2774" t="inlineStr">
        <is>
          <t>ACCESORIOS ELECTRICOS Y CABLES</t>
        </is>
      </c>
      <c r="D2774" s="22" t="n">
        <v>34</v>
      </c>
      <c r="E2774" s="19" t="n">
        <v>37602.18</v>
      </c>
      <c r="F2774" s="19" t="n">
        <v>11293.43</v>
      </c>
      <c r="G2774" s="20" t="n">
        <v>0.30034</v>
      </c>
      <c r="H2774" t="inlineStr">
        <is>
          <t>C</t>
        </is>
      </c>
      <c r="I2774" t="inlineStr">
        <is>
          <t>Medio</t>
        </is>
      </c>
      <c r="J2774" s="17" t="inlineStr">
        <is>
          <t>C-Medio</t>
        </is>
      </c>
      <c r="K2774" t="inlineStr">
        <is>
          <t>CANDIDATO A DESCONTINUAR</t>
        </is>
      </c>
    </row>
    <row r="2775">
      <c r="A2775" t="inlineStr">
        <is>
          <t>24998</t>
        </is>
      </c>
      <c r="B2775" t="inlineStr">
        <is>
          <t>CABLE TGP 2X12</t>
        </is>
      </c>
      <c r="C2775" t="inlineStr">
        <is>
          <t>ACCESORIOS ELECTRICOS Y CABLES</t>
        </is>
      </c>
      <c r="D2775" s="22" t="n">
        <v>35</v>
      </c>
      <c r="E2775" s="19" t="n">
        <v>37580.1</v>
      </c>
      <c r="F2775" s="19" t="n">
        <v>8047.94</v>
      </c>
      <c r="G2775" s="20" t="n">
        <v>0.214154</v>
      </c>
      <c r="H2775" t="inlineStr">
        <is>
          <t>C</t>
        </is>
      </c>
      <c r="I2775" t="inlineStr">
        <is>
          <t>Bajo</t>
        </is>
      </c>
      <c r="J2775" s="17" t="inlineStr">
        <is>
          <t>C-Bajo</t>
        </is>
      </c>
      <c r="K2775" t="inlineStr">
        <is>
          <t>LIQUIDAR — ocupan espacio y capital</t>
        </is>
      </c>
    </row>
    <row r="2776">
      <c r="A2776" t="inlineStr">
        <is>
          <t>73708</t>
        </is>
      </c>
      <c r="B2776" t="inlineStr">
        <is>
          <t>AMARRA PLASTICA NEGRA 8 PAQ 100 UND</t>
        </is>
      </c>
      <c r="C2776" t="inlineStr">
        <is>
          <t>FERRETERIA GENERAL</t>
        </is>
      </c>
      <c r="D2776" s="22" t="n">
        <v>1063</v>
      </c>
      <c r="E2776" s="19" t="n">
        <v>37523.39</v>
      </c>
      <c r="F2776" s="19" t="n">
        <v>31029.96</v>
      </c>
      <c r="G2776" s="20" t="n">
        <v>0.82695</v>
      </c>
      <c r="H2776" t="inlineStr">
        <is>
          <t>C</t>
        </is>
      </c>
      <c r="I2776" t="inlineStr">
        <is>
          <t>Alto</t>
        </is>
      </c>
      <c r="J2776" s="17" t="inlineStr">
        <is>
          <t>C-Alto</t>
        </is>
      </c>
      <c r="K2776" t="inlineStr">
        <is>
          <t>PREMIUM — dejar quietos, son rentables aunque vendan poco</t>
        </is>
      </c>
    </row>
    <row r="2777">
      <c r="A2777" t="inlineStr">
        <is>
          <t>351100300991953</t>
        </is>
      </c>
      <c r="B2777" t="inlineStr">
        <is>
          <t>TRUPER EXTENSION PINTOR 3M EXTM-30</t>
        </is>
      </c>
      <c r="C2777" t="inlineStr">
        <is>
          <t>PINTURAS Y SELLADORES</t>
        </is>
      </c>
      <c r="D2777" s="22" t="n">
        <v>14</v>
      </c>
      <c r="E2777" s="19" t="n">
        <v>37494.46</v>
      </c>
      <c r="F2777" s="19" t="n">
        <v>18711.29</v>
      </c>
      <c r="G2777" s="20" t="n">
        <v>0.499041</v>
      </c>
      <c r="H2777" t="inlineStr">
        <is>
          <t>C</t>
        </is>
      </c>
      <c r="I2777" t="inlineStr">
        <is>
          <t>Alto</t>
        </is>
      </c>
      <c r="J2777" s="17" t="inlineStr">
        <is>
          <t>C-Alto</t>
        </is>
      </c>
      <c r="K2777" t="inlineStr">
        <is>
          <t>PREMIUM — dejar quietos, son rentables aunque vendan poco</t>
        </is>
      </c>
    </row>
    <row r="2778">
      <c r="A2778" t="inlineStr">
        <is>
          <t>72919</t>
        </is>
      </c>
      <c r="B2778" t="inlineStr">
        <is>
          <t xml:space="preserve">GAZA EMT 2 SENCILLA 1 OREJA </t>
        </is>
      </c>
      <c r="C2778" t="inlineStr">
        <is>
          <t>ACCESORIOS ELECTRICOS Y CABLES</t>
        </is>
      </c>
      <c r="D2778" s="22" t="n">
        <v>61</v>
      </c>
      <c r="E2778" s="19" t="n">
        <v>37493.55</v>
      </c>
      <c r="F2778" s="19" t="n">
        <v>27994.02</v>
      </c>
      <c r="G2778" s="20" t="n">
        <v>0.7466360000000001</v>
      </c>
      <c r="H2778" t="inlineStr">
        <is>
          <t>C</t>
        </is>
      </c>
      <c r="I2778" t="inlineStr">
        <is>
          <t>Alto</t>
        </is>
      </c>
      <c r="J2778" s="17" t="inlineStr">
        <is>
          <t>C-Alto</t>
        </is>
      </c>
      <c r="K2778" t="inlineStr">
        <is>
          <t>PREMIUM — dejar quietos, son rentables aunque vendan poco</t>
        </is>
      </c>
    </row>
    <row r="2779">
      <c r="A2779" t="inlineStr">
        <is>
          <t>65456</t>
        </is>
      </c>
      <c r="B2779" t="inlineStr">
        <is>
          <t>BV GANCHO F01491</t>
        </is>
      </c>
      <c r="C2779" t="inlineStr">
        <is>
          <t>FERRETERIA GENERAL</t>
        </is>
      </c>
      <c r="D2779" s="22" t="n">
        <v>26</v>
      </c>
      <c r="E2779" s="19" t="n">
        <v>37485</v>
      </c>
      <c r="F2779" s="19" t="n">
        <v>15225.5</v>
      </c>
      <c r="G2779" s="20" t="n">
        <v>0.406176</v>
      </c>
      <c r="H2779" t="inlineStr">
        <is>
          <t>C</t>
        </is>
      </c>
      <c r="I2779" t="inlineStr">
        <is>
          <t>Medio</t>
        </is>
      </c>
      <c r="J2779" s="17" t="inlineStr">
        <is>
          <t>C-Medio</t>
        </is>
      </c>
      <c r="K2779" t="inlineStr">
        <is>
          <t>CANDIDATO A DESCONTINUAR</t>
        </is>
      </c>
    </row>
    <row r="2780">
      <c r="A2780" t="inlineStr">
        <is>
          <t>351100300990836</t>
        </is>
      </c>
      <c r="B2780" t="inlineStr">
        <is>
          <t>BEST VALUE TORNILLO OJO CERRADO F01825</t>
        </is>
      </c>
      <c r="C2780" t="inlineStr">
        <is>
          <t>FERRETERIA GENERAL</t>
        </is>
      </c>
      <c r="D2780" s="22" t="n">
        <v>54</v>
      </c>
      <c r="E2780" s="19" t="n">
        <v>37475.99</v>
      </c>
      <c r="F2780" s="19" t="n">
        <v>11763.64</v>
      </c>
      <c r="G2780" s="20" t="n">
        <v>0.313898</v>
      </c>
      <c r="H2780" t="inlineStr">
        <is>
          <t>C</t>
        </is>
      </c>
      <c r="I2780" t="inlineStr">
        <is>
          <t>Medio</t>
        </is>
      </c>
      <c r="J2780" s="17" t="inlineStr">
        <is>
          <t>C-Medio</t>
        </is>
      </c>
      <c r="K2780" t="inlineStr">
        <is>
          <t>CANDIDATO A DESCONTINUAR</t>
        </is>
      </c>
    </row>
    <row r="2781">
      <c r="A2781" t="inlineStr">
        <is>
          <t>73447</t>
        </is>
      </c>
      <c r="B2781" t="inlineStr">
        <is>
          <t xml:space="preserve">BISAGRA OCULTA GRANDE 35MM SEMI-CURVA </t>
        </is>
      </c>
      <c r="C2781" t="inlineStr">
        <is>
          <t>FERRETERIA GENERAL</t>
        </is>
      </c>
      <c r="D2781" s="22" t="n">
        <v>74</v>
      </c>
      <c r="E2781" s="19" t="n">
        <v>37443.41</v>
      </c>
      <c r="F2781" s="19" t="n">
        <v>17187.72</v>
      </c>
      <c r="G2781" s="20" t="n">
        <v>0.459032</v>
      </c>
      <c r="H2781" t="inlineStr">
        <is>
          <t>C</t>
        </is>
      </c>
      <c r="I2781" t="inlineStr">
        <is>
          <t>Alto</t>
        </is>
      </c>
      <c r="J2781" s="17" t="inlineStr">
        <is>
          <t>C-Alto</t>
        </is>
      </c>
      <c r="K2781" t="inlineStr">
        <is>
          <t>PREMIUM — dejar quietos, son rentables aunque vendan poco</t>
        </is>
      </c>
    </row>
    <row r="2782">
      <c r="A2782" t="inlineStr">
        <is>
          <t>PINT-PA-0021</t>
        </is>
      </c>
      <c r="B2782" t="inlineStr">
        <is>
          <t>LANCO MAXIMA DEEP MATE 1/4 MA683-5</t>
        </is>
      </c>
      <c r="C2782" t="inlineStr">
        <is>
          <t>PINTURA ACRILICA</t>
        </is>
      </c>
      <c r="D2782" s="22" t="n">
        <v>6</v>
      </c>
      <c r="E2782" s="19" t="n">
        <v>37433.63</v>
      </c>
      <c r="F2782" s="19" t="n">
        <v>18686.69</v>
      </c>
      <c r="G2782" s="20" t="n">
        <v>0.499195</v>
      </c>
      <c r="H2782" t="inlineStr">
        <is>
          <t>C</t>
        </is>
      </c>
      <c r="I2782" t="inlineStr">
        <is>
          <t>Alto</t>
        </is>
      </c>
      <c r="J2782" s="17" t="inlineStr">
        <is>
          <t>C-Alto</t>
        </is>
      </c>
      <c r="K2782" t="inlineStr">
        <is>
          <t>PREMIUM — dejar quietos, son rentables aunque vendan poco</t>
        </is>
      </c>
    </row>
    <row r="2783">
      <c r="A2783" t="inlineStr">
        <is>
          <t>11119</t>
        </is>
      </c>
      <c r="B2783" t="inlineStr">
        <is>
          <t>LLAVE CONTROL 1/2 X 3/8 RECTA EASTMAN</t>
        </is>
      </c>
      <c r="C2783" t="inlineStr">
        <is>
          <t>FERRETERIA GENERAL</t>
        </is>
      </c>
      <c r="D2783" s="22" t="n">
        <v>9</v>
      </c>
      <c r="E2783" s="19" t="n">
        <v>37395.12</v>
      </c>
      <c r="F2783" s="19" t="n">
        <v>18595.29</v>
      </c>
      <c r="G2783" s="20" t="n">
        <v>0.497265</v>
      </c>
      <c r="H2783" t="inlineStr">
        <is>
          <t>C</t>
        </is>
      </c>
      <c r="I2783" t="inlineStr">
        <is>
          <t>Alto</t>
        </is>
      </c>
      <c r="J2783" s="17" t="inlineStr">
        <is>
          <t>C-Alto</t>
        </is>
      </c>
      <c r="K2783" t="inlineStr">
        <is>
          <t>PREMIUM — dejar quietos, son rentables aunque vendan poco</t>
        </is>
      </c>
    </row>
    <row r="2784">
      <c r="A2784" t="inlineStr">
        <is>
          <t>351100300991863</t>
        </is>
      </c>
      <c r="B2784" t="inlineStr">
        <is>
          <t>BOMBILLO LED LUZ CALIDA 9W E27 100-240V WELLMAX 2100463</t>
        </is>
      </c>
      <c r="C2784" t="inlineStr">
        <is>
          <t>LIQUIDACION</t>
        </is>
      </c>
      <c r="D2784" s="22" t="n">
        <v>73</v>
      </c>
      <c r="E2784" s="19" t="n">
        <v>37378.76</v>
      </c>
      <c r="F2784" s="19" t="n">
        <v>10573.16</v>
      </c>
      <c r="G2784" s="20" t="n">
        <v>0.282865</v>
      </c>
      <c r="H2784" t="inlineStr">
        <is>
          <t>C</t>
        </is>
      </c>
      <c r="I2784" t="inlineStr">
        <is>
          <t>Bajo</t>
        </is>
      </c>
      <c r="J2784" s="17" t="inlineStr">
        <is>
          <t>C-Bajo</t>
        </is>
      </c>
      <c r="K2784" t="inlineStr">
        <is>
          <t>LIQUIDAR — ocupan espacio y capital</t>
        </is>
      </c>
    </row>
    <row r="2785">
      <c r="A2785" t="inlineStr">
        <is>
          <t>351100300990155</t>
        </is>
      </c>
      <c r="B2785" t="inlineStr">
        <is>
          <t>TOTAL ENGRASADORA PISTOLA 400CC THT111051</t>
        </is>
      </c>
      <c r="C2785" t="inlineStr">
        <is>
          <t>FERRETERIA GENERAL</t>
        </is>
      </c>
      <c r="D2785" s="22" t="n">
        <v>4</v>
      </c>
      <c r="E2785" s="19" t="n">
        <v>37377.98</v>
      </c>
      <c r="F2785" s="19" t="n">
        <v>11319.74</v>
      </c>
      <c r="G2785" s="20" t="n">
        <v>0.302845</v>
      </c>
      <c r="H2785" t="inlineStr">
        <is>
          <t>C</t>
        </is>
      </c>
      <c r="I2785" t="inlineStr">
        <is>
          <t>Medio</t>
        </is>
      </c>
      <c r="J2785" s="17" t="inlineStr">
        <is>
          <t>C-Medio</t>
        </is>
      </c>
      <c r="K2785" t="inlineStr">
        <is>
          <t>CANDIDATO A DESCONTINUAR</t>
        </is>
      </c>
    </row>
    <row r="2786">
      <c r="A2786" t="inlineStr">
        <is>
          <t>58520</t>
        </is>
      </c>
      <c r="B2786" t="inlineStr">
        <is>
          <t>$$ AKSI MANGUERA JARDIN 10M CON PISTOLA RIEGO</t>
        </is>
      </c>
      <c r="C2786" t="inlineStr">
        <is>
          <t>FERRETERIA GENERAL</t>
        </is>
      </c>
      <c r="D2786" s="22" t="n">
        <v>5</v>
      </c>
      <c r="E2786" s="19" t="n">
        <v>37356.72</v>
      </c>
      <c r="F2786" s="19" t="n">
        <v>10459.37</v>
      </c>
      <c r="G2786" s="20" t="n">
        <v>0.279986</v>
      </c>
      <c r="H2786" t="inlineStr">
        <is>
          <t>C</t>
        </is>
      </c>
      <c r="I2786" t="inlineStr">
        <is>
          <t>Bajo</t>
        </is>
      </c>
      <c r="J2786" s="17" t="inlineStr">
        <is>
          <t>C-Bajo</t>
        </is>
      </c>
      <c r="K2786" t="inlineStr">
        <is>
          <t>LIQUIDAR — ocupan espacio y capital</t>
        </is>
      </c>
    </row>
    <row r="2787">
      <c r="A2787" t="inlineStr">
        <is>
          <t>73988</t>
        </is>
      </c>
      <c r="B2787" t="inlineStr">
        <is>
          <t>TOTAL NIVEL ALUMINIO  30CM/12 TMT23086</t>
        </is>
      </c>
      <c r="C2787" t="inlineStr">
        <is>
          <t>FERRETERIA GENERAL</t>
        </is>
      </c>
      <c r="D2787" s="22" t="n">
        <v>8</v>
      </c>
      <c r="E2787" s="19" t="n">
        <v>37315.23</v>
      </c>
      <c r="F2787" s="19" t="n">
        <v>13047.28</v>
      </c>
      <c r="G2787" s="20" t="n">
        <v>0.34965</v>
      </c>
      <c r="H2787" t="inlineStr">
        <is>
          <t>C</t>
        </is>
      </c>
      <c r="I2787" t="inlineStr">
        <is>
          <t>Medio</t>
        </is>
      </c>
      <c r="J2787" s="17" t="inlineStr">
        <is>
          <t>C-Medio</t>
        </is>
      </c>
      <c r="K2787" t="inlineStr">
        <is>
          <t>CANDIDATO A DESCONTINUAR</t>
        </is>
      </c>
    </row>
    <row r="2788">
      <c r="A2788" t="inlineStr">
        <is>
          <t>PINT-PA-0022</t>
        </is>
      </c>
      <c r="B2788" t="inlineStr">
        <is>
          <t>LANCO MAXIMA PASTEL MATE 1/4 MA681-5</t>
        </is>
      </c>
      <c r="C2788" t="inlineStr">
        <is>
          <t>PINTURA ACRILICA</t>
        </is>
      </c>
      <c r="D2788" s="22" t="n">
        <v>6</v>
      </c>
      <c r="E2788" s="19" t="n">
        <v>37308.85</v>
      </c>
      <c r="F2788" s="19" t="n">
        <v>12374.35</v>
      </c>
      <c r="G2788" s="20" t="n">
        <v>0.331673</v>
      </c>
      <c r="H2788" t="inlineStr">
        <is>
          <t>C</t>
        </is>
      </c>
      <c r="I2788" t="inlineStr">
        <is>
          <t>Medio</t>
        </is>
      </c>
      <c r="J2788" s="17" t="inlineStr">
        <is>
          <t>C-Medio</t>
        </is>
      </c>
      <c r="K2788" t="inlineStr">
        <is>
          <t>CANDIDATO A DESCONTINUAR</t>
        </is>
      </c>
    </row>
    <row r="2789">
      <c r="A2789" t="inlineStr">
        <is>
          <t>54392910</t>
        </is>
      </c>
      <c r="B2789" t="inlineStr">
        <is>
          <t>DESAGUE FLEXIBLE BI FUNCION A LA PARED Y AL PISO PARA MEJOR CONTROL DE OLORES E INSTALACION B2SG042-</t>
        </is>
      </c>
      <c r="C2789" t="inlineStr">
        <is>
          <t>IMPORTACION GRIFERIA</t>
        </is>
      </c>
      <c r="D2789" s="22" t="n">
        <v>7</v>
      </c>
      <c r="E2789" s="19" t="n">
        <v>37259.72</v>
      </c>
      <c r="F2789" s="19" t="n">
        <v>24784.77</v>
      </c>
      <c r="G2789" s="20" t="n">
        <v>0.665189</v>
      </c>
      <c r="H2789" t="inlineStr">
        <is>
          <t>C</t>
        </is>
      </c>
      <c r="I2789" t="inlineStr">
        <is>
          <t>Alto</t>
        </is>
      </c>
      <c r="J2789" s="17" t="inlineStr">
        <is>
          <t>C-Alto</t>
        </is>
      </c>
      <c r="K2789" t="inlineStr">
        <is>
          <t>PREMIUM — dejar quietos, son rentables aunque vendan poco</t>
        </is>
      </c>
    </row>
    <row r="2790">
      <c r="A2790" t="inlineStr">
        <is>
          <t>8104</t>
        </is>
      </c>
      <c r="B2790" t="inlineStr">
        <is>
          <t>LAVATORIO MARMOL BEIGE ESPECIAL</t>
        </is>
      </c>
      <c r="C2790" t="inlineStr">
        <is>
          <t>LOZA</t>
        </is>
      </c>
      <c r="D2790" s="22" t="n">
        <v>1</v>
      </c>
      <c r="E2790" s="19" t="n">
        <v>37256.64</v>
      </c>
      <c r="F2790" s="19" t="n">
        <v>12256.64</v>
      </c>
      <c r="G2790" s="20" t="n">
        <v>0.328979</v>
      </c>
      <c r="H2790" t="inlineStr">
        <is>
          <t>C</t>
        </is>
      </c>
      <c r="I2790" t="inlineStr">
        <is>
          <t>Medio</t>
        </is>
      </c>
      <c r="J2790" s="17" t="inlineStr">
        <is>
          <t>C-Medio</t>
        </is>
      </c>
      <c r="K2790" t="inlineStr">
        <is>
          <t>CANDIDATO A DESCONTINUAR</t>
        </is>
      </c>
    </row>
    <row r="2791">
      <c r="A2791" t="inlineStr">
        <is>
          <t>25191</t>
        </is>
      </c>
      <c r="B2791" t="inlineStr">
        <is>
          <t>TOTAL LLAVE FRANCESA  8 THT101083</t>
        </is>
      </c>
      <c r="C2791" t="inlineStr">
        <is>
          <t>FERRETERIA GENERAL</t>
        </is>
      </c>
      <c r="D2791" s="22" t="n">
        <v>18</v>
      </c>
      <c r="E2791" s="19" t="n">
        <v>37241.49</v>
      </c>
      <c r="F2791" s="19" t="n">
        <v>11255.96</v>
      </c>
      <c r="G2791" s="20" t="n">
        <v>0.302243</v>
      </c>
      <c r="H2791" t="inlineStr">
        <is>
          <t>C</t>
        </is>
      </c>
      <c r="I2791" t="inlineStr">
        <is>
          <t>Medio</t>
        </is>
      </c>
      <c r="J2791" s="17" t="inlineStr">
        <is>
          <t>C-Medio</t>
        </is>
      </c>
      <c r="K2791" t="inlineStr">
        <is>
          <t>CANDIDATO A DESCONTINUAR</t>
        </is>
      </c>
    </row>
    <row r="2792">
      <c r="A2792" t="inlineStr">
        <is>
          <t>30215</t>
        </is>
      </c>
      <c r="B2792" t="inlineStr">
        <is>
          <t>AGUILA TRANSFORMADOR P/LLAVIN ELECTRICO 16V /10V  286</t>
        </is>
      </c>
      <c r="C2792" t="inlineStr">
        <is>
          <t>ACCESORIOS ELECTRICOS Y CABLES</t>
        </is>
      </c>
      <c r="D2792" s="22" t="n">
        <v>5</v>
      </c>
      <c r="E2792" s="19" t="n">
        <v>37224.52</v>
      </c>
      <c r="F2792" s="19" t="n">
        <v>10704.52</v>
      </c>
      <c r="G2792" s="20" t="n">
        <v>0.287566</v>
      </c>
      <c r="H2792" t="inlineStr">
        <is>
          <t>C</t>
        </is>
      </c>
      <c r="I2792" t="inlineStr">
        <is>
          <t>Bajo</t>
        </is>
      </c>
      <c r="J2792" s="17" t="inlineStr">
        <is>
          <t>C-Bajo</t>
        </is>
      </c>
      <c r="K2792" t="inlineStr">
        <is>
          <t>LIQUIDAR — ocupan espacio y capital</t>
        </is>
      </c>
    </row>
    <row r="2793">
      <c r="A2793" t="inlineStr">
        <is>
          <t>7817</t>
        </is>
      </c>
      <c r="B2793" t="inlineStr">
        <is>
          <t>ESCUADRA MUEBLE 10X12</t>
        </is>
      </c>
      <c r="C2793" t="inlineStr">
        <is>
          <t>FERRETERIA GENERAL</t>
        </is>
      </c>
      <c r="D2793" s="22" t="n">
        <v>47</v>
      </c>
      <c r="E2793" s="19" t="n">
        <v>37217.56</v>
      </c>
      <c r="F2793" s="19" t="n">
        <v>18267.61</v>
      </c>
      <c r="G2793" s="20" t="n">
        <v>0.490833</v>
      </c>
      <c r="H2793" t="inlineStr">
        <is>
          <t>C</t>
        </is>
      </c>
      <c r="I2793" t="inlineStr">
        <is>
          <t>Alto</t>
        </is>
      </c>
      <c r="J2793" s="17" t="inlineStr">
        <is>
          <t>C-Alto</t>
        </is>
      </c>
      <c r="K2793" t="inlineStr">
        <is>
          <t>PREMIUM — dejar quietos, son rentables aunque vendan poco</t>
        </is>
      </c>
    </row>
    <row r="2794">
      <c r="A2794" t="inlineStr">
        <is>
          <t>351100300991130</t>
        </is>
      </c>
      <c r="B2794" t="inlineStr">
        <is>
          <t>VESLEE GRASA BLANCA LITIO 450ML VSL-38 SPRAY</t>
        </is>
      </c>
      <c r="C2794" t="inlineStr">
        <is>
          <t>FERRETERIA GENERAL</t>
        </is>
      </c>
      <c r="D2794" s="22" t="n">
        <v>17</v>
      </c>
      <c r="E2794" s="19" t="n">
        <v>37170.11</v>
      </c>
      <c r="F2794" s="19" t="n">
        <v>11748.63</v>
      </c>
      <c r="G2794" s="20" t="n">
        <v>0.316077</v>
      </c>
      <c r="H2794" t="inlineStr">
        <is>
          <t>C</t>
        </is>
      </c>
      <c r="I2794" t="inlineStr">
        <is>
          <t>Medio</t>
        </is>
      </c>
      <c r="J2794" s="17" t="inlineStr">
        <is>
          <t>C-Medio</t>
        </is>
      </c>
      <c r="K2794" t="inlineStr">
        <is>
          <t>CANDIDATO A DESCONTINUAR</t>
        </is>
      </c>
    </row>
    <row r="2795">
      <c r="A2795" t="inlineStr">
        <is>
          <t>71390</t>
        </is>
      </c>
      <c r="B2795" t="inlineStr">
        <is>
          <t>MANGUERA REFORZADA POR METRO</t>
        </is>
      </c>
      <c r="C2795" t="inlineStr">
        <is>
          <t>FERRETERIA GENERAL</t>
        </is>
      </c>
      <c r="D2795" s="22" t="n">
        <v>88</v>
      </c>
      <c r="E2795" s="19" t="n">
        <v>37058.99</v>
      </c>
      <c r="F2795" s="19" t="n">
        <v>13838.34</v>
      </c>
      <c r="G2795" s="20" t="n">
        <v>0.373414</v>
      </c>
      <c r="H2795" t="inlineStr">
        <is>
          <t>C</t>
        </is>
      </c>
      <c r="I2795" t="inlineStr">
        <is>
          <t>Medio</t>
        </is>
      </c>
      <c r="J2795" s="17" t="inlineStr">
        <is>
          <t>C-Medio</t>
        </is>
      </c>
      <c r="K2795" t="inlineStr">
        <is>
          <t>CANDIDATO A DESCONTINUAR</t>
        </is>
      </c>
    </row>
    <row r="2796">
      <c r="A2796" t="inlineStr">
        <is>
          <t>73169</t>
        </is>
      </c>
      <c r="B2796" t="inlineStr">
        <is>
          <t>TRUPER ALICATE PRENSA C 9   PPC-9R</t>
        </is>
      </c>
      <c r="C2796" t="inlineStr">
        <is>
          <t>FERRETERIA GENERAL</t>
        </is>
      </c>
      <c r="D2796" s="22" t="n">
        <v>8</v>
      </c>
      <c r="E2796" s="19" t="n">
        <v>37032.14</v>
      </c>
      <c r="F2796" s="19" t="n">
        <v>11339.46</v>
      </c>
      <c r="G2796" s="20" t="n">
        <v>0.306206</v>
      </c>
      <c r="H2796" t="inlineStr">
        <is>
          <t>C</t>
        </is>
      </c>
      <c r="I2796" t="inlineStr">
        <is>
          <t>Medio</t>
        </is>
      </c>
      <c r="J2796" s="17" t="inlineStr">
        <is>
          <t>C-Medio</t>
        </is>
      </c>
      <c r="K2796" t="inlineStr">
        <is>
          <t>CANDIDATO A DESCONTINUAR</t>
        </is>
      </c>
    </row>
    <row r="2797">
      <c r="A2797" t="inlineStr">
        <is>
          <t>111178</t>
        </is>
      </c>
      <c r="B2797" t="inlineStr">
        <is>
          <t>LLAVE LAVATORIO SENCILLA 90119 EZ-FLO</t>
        </is>
      </c>
      <c r="C2797" t="inlineStr">
        <is>
          <t>GRIFERIA - ACC. BAÑO Y COCINA</t>
        </is>
      </c>
      <c r="D2797" s="22" t="n">
        <v>6</v>
      </c>
      <c r="E2797" s="19" t="n">
        <v>36902.63</v>
      </c>
      <c r="F2797" s="19" t="n">
        <v>10543.61</v>
      </c>
      <c r="G2797" s="20" t="n">
        <v>0.285714</v>
      </c>
      <c r="H2797" t="inlineStr">
        <is>
          <t>C</t>
        </is>
      </c>
      <c r="I2797" t="inlineStr">
        <is>
          <t>Bajo</t>
        </is>
      </c>
      <c r="J2797" s="17" t="inlineStr">
        <is>
          <t>C-Bajo</t>
        </is>
      </c>
      <c r="K2797" t="inlineStr">
        <is>
          <t>LIQUIDAR — ocupan espacio y capital</t>
        </is>
      </c>
    </row>
    <row r="2798">
      <c r="A2798" t="inlineStr">
        <is>
          <t>30483</t>
        </is>
      </c>
      <c r="B2798" t="inlineStr">
        <is>
          <t>CONECTOR PVC 1 1/4 UL CONDUIT</t>
        </is>
      </c>
      <c r="C2798" t="inlineStr">
        <is>
          <t>ACCESORIOS ELECTRICOS Y CABLES</t>
        </is>
      </c>
      <c r="D2798" s="22" t="n">
        <v>51</v>
      </c>
      <c r="E2798" s="19" t="n">
        <v>36900.7</v>
      </c>
      <c r="F2798" s="19" t="n">
        <v>17632.87</v>
      </c>
      <c r="G2798" s="20" t="n">
        <v>0.477846</v>
      </c>
      <c r="H2798" t="inlineStr">
        <is>
          <t>C</t>
        </is>
      </c>
      <c r="I2798" t="inlineStr">
        <is>
          <t>Alto</t>
        </is>
      </c>
      <c r="J2798" s="17" t="inlineStr">
        <is>
          <t>C-Alto</t>
        </is>
      </c>
      <c r="K2798" t="inlineStr">
        <is>
          <t>PREMIUM — dejar quietos, son rentables aunque vendan poco</t>
        </is>
      </c>
    </row>
    <row r="2799">
      <c r="A2799" t="inlineStr">
        <is>
          <t>164</t>
        </is>
      </c>
      <c r="B2799" t="inlineStr">
        <is>
          <t>CENICERO CONCRETO</t>
        </is>
      </c>
      <c r="C2799" t="inlineStr">
        <is>
          <t>BLOQUES, VARILLAS, MALLAS</t>
        </is>
      </c>
      <c r="D2799" s="22" t="n">
        <v>7</v>
      </c>
      <c r="E2799" s="19" t="n">
        <v>36842.94</v>
      </c>
      <c r="F2799" s="19" t="n">
        <v>10205.84</v>
      </c>
      <c r="G2799" s="20" t="n">
        <v>0.277009</v>
      </c>
      <c r="H2799" t="inlineStr">
        <is>
          <t>C</t>
        </is>
      </c>
      <c r="I2799" t="inlineStr">
        <is>
          <t>Bajo</t>
        </is>
      </c>
      <c r="J2799" s="17" t="inlineStr">
        <is>
          <t>C-Bajo</t>
        </is>
      </c>
      <c r="K2799" t="inlineStr">
        <is>
          <t>LIQUIDAR — ocupan espacio y capital</t>
        </is>
      </c>
    </row>
    <row r="2800">
      <c r="A2800" t="inlineStr">
        <is>
          <t>PINT-BT-0019</t>
        </is>
      </c>
      <c r="B2800" t="inlineStr">
        <is>
          <t>DICOLOR TINTE MADERA CENIZARO M 85 LIT</t>
        </is>
      </c>
      <c r="C2800" t="inlineStr">
        <is>
          <t>BARNIZ Y TINTES</t>
        </is>
      </c>
      <c r="D2800" s="22" t="n">
        <v>5</v>
      </c>
      <c r="E2800" s="19" t="n">
        <v>36842.4</v>
      </c>
      <c r="F2800" s="19" t="n">
        <v>10526.4</v>
      </c>
      <c r="G2800" s="20" t="n">
        <v>0.285714</v>
      </c>
      <c r="H2800" t="inlineStr">
        <is>
          <t>C</t>
        </is>
      </c>
      <c r="I2800" t="inlineStr">
        <is>
          <t>Bajo</t>
        </is>
      </c>
      <c r="J2800" s="17" t="inlineStr">
        <is>
          <t>C-Bajo</t>
        </is>
      </c>
      <c r="K2800" t="inlineStr">
        <is>
          <t>LIQUIDAR — ocupan espacio y capital</t>
        </is>
      </c>
    </row>
    <row r="2801">
      <c r="A2801" t="inlineStr">
        <is>
          <t>3055</t>
        </is>
      </c>
      <c r="B2801" t="inlineStr">
        <is>
          <t>CH BREAKER 2X15</t>
        </is>
      </c>
      <c r="C2801" t="inlineStr">
        <is>
          <t>ACCESORIOS ELECTRICOS Y CABLES</t>
        </is>
      </c>
      <c r="D2801" s="22" t="n">
        <v>3</v>
      </c>
      <c r="E2801" s="19" t="n">
        <v>36769.91</v>
      </c>
      <c r="F2801" s="19" t="n">
        <v>7414.73</v>
      </c>
      <c r="G2801" s="20" t="n">
        <v>0.201652</v>
      </c>
      <c r="H2801" t="inlineStr">
        <is>
          <t>C</t>
        </is>
      </c>
      <c r="I2801" t="inlineStr">
        <is>
          <t>Bajo</t>
        </is>
      </c>
      <c r="J2801" s="17" t="inlineStr">
        <is>
          <t>C-Bajo</t>
        </is>
      </c>
      <c r="K2801" t="inlineStr">
        <is>
          <t>LIQUIDAR — ocupan espacio y capital</t>
        </is>
      </c>
    </row>
    <row r="2802">
      <c r="A2802" t="inlineStr">
        <is>
          <t>351100300991699</t>
        </is>
      </c>
      <c r="B2802" t="inlineStr">
        <is>
          <t>SYLVANIA PANEL LED BORDE NEGRO 12W REDONDO EMPOTRAR</t>
        </is>
      </c>
      <c r="C2802" t="inlineStr">
        <is>
          <t>FERRETERIA GENERAL</t>
        </is>
      </c>
      <c r="D2802" s="22" t="n">
        <v>14</v>
      </c>
      <c r="E2802" s="19" t="n">
        <v>36769.91</v>
      </c>
      <c r="F2802" s="19" t="n">
        <v>14104.93</v>
      </c>
      <c r="G2802" s="20" t="n">
        <v>0.3836</v>
      </c>
      <c r="H2802" t="inlineStr">
        <is>
          <t>C</t>
        </is>
      </c>
      <c r="I2802" t="inlineStr">
        <is>
          <t>Medio</t>
        </is>
      </c>
      <c r="J2802" s="17" t="inlineStr">
        <is>
          <t>C-Medio</t>
        </is>
      </c>
      <c r="K2802" t="inlineStr">
        <is>
          <t>CANDIDATO A DESCONTINUAR</t>
        </is>
      </c>
    </row>
    <row r="2803">
      <c r="A2803" t="inlineStr">
        <is>
          <t>73748</t>
        </is>
      </c>
      <c r="B2803" t="inlineStr">
        <is>
          <t>TOTAL TIJERA PODAR THT1516001</t>
        </is>
      </c>
      <c r="C2803" t="inlineStr">
        <is>
          <t>FERRETERIA GENERAL</t>
        </is>
      </c>
      <c r="D2803" s="22" t="n">
        <v>6</v>
      </c>
      <c r="E2803" s="19" t="n">
        <v>36769.29</v>
      </c>
      <c r="F2803" s="19" t="n">
        <v>10029.84</v>
      </c>
      <c r="G2803" s="20" t="n">
        <v>0.272778</v>
      </c>
      <c r="H2803" t="inlineStr">
        <is>
          <t>C</t>
        </is>
      </c>
      <c r="I2803" t="inlineStr">
        <is>
          <t>Bajo</t>
        </is>
      </c>
      <c r="J2803" s="17" t="inlineStr">
        <is>
          <t>C-Bajo</t>
        </is>
      </c>
      <c r="K2803" t="inlineStr">
        <is>
          <t>LIQUIDAR — ocupan espacio y capital</t>
        </is>
      </c>
    </row>
    <row r="2804">
      <c r="A2804" t="inlineStr">
        <is>
          <t>351100300990646</t>
        </is>
      </c>
      <c r="B2804" t="inlineStr">
        <is>
          <t>TOTAL CINCEL 7/8 X 10 PUNO PLASTICO THT4211026</t>
        </is>
      </c>
      <c r="C2804" t="inlineStr">
        <is>
          <t>FERRETERIA GENERAL</t>
        </is>
      </c>
      <c r="D2804" s="22" t="n">
        <v>19</v>
      </c>
      <c r="E2804" s="19" t="n">
        <v>36751.42</v>
      </c>
      <c r="F2804" s="19" t="n">
        <v>14400.47</v>
      </c>
      <c r="G2804" s="20" t="n">
        <v>0.391834</v>
      </c>
      <c r="H2804" t="inlineStr">
        <is>
          <t>C</t>
        </is>
      </c>
      <c r="I2804" t="inlineStr">
        <is>
          <t>Medio</t>
        </is>
      </c>
      <c r="J2804" s="17" t="inlineStr">
        <is>
          <t>C-Medio</t>
        </is>
      </c>
      <c r="K2804" t="inlineStr">
        <is>
          <t>CANDIDATO A DESCONTINUAR</t>
        </is>
      </c>
    </row>
    <row r="2805">
      <c r="A2805" t="inlineStr">
        <is>
          <t>968</t>
        </is>
      </c>
      <c r="B2805" t="inlineStr">
        <is>
          <t>UNION 1/2 PVC TODO ROSCA</t>
        </is>
      </c>
      <c r="C2805" t="inlineStr">
        <is>
          <t>TUBERIA PVC, CANOAS Y ACCESORIOS</t>
        </is>
      </c>
      <c r="D2805" s="22" t="n">
        <v>104</v>
      </c>
      <c r="E2805" s="19" t="n">
        <v>36700.88</v>
      </c>
      <c r="F2805" s="19" t="n">
        <v>19568.33</v>
      </c>
      <c r="G2805" s="20" t="n">
        <v>0.533184</v>
      </c>
      <c r="H2805" t="inlineStr">
        <is>
          <t>C</t>
        </is>
      </c>
      <c r="I2805" t="inlineStr">
        <is>
          <t>Alto</t>
        </is>
      </c>
      <c r="J2805" s="17" t="inlineStr">
        <is>
          <t>C-Alto</t>
        </is>
      </c>
      <c r="K2805" t="inlineStr">
        <is>
          <t>PREMIUM — dejar quietos, son rentables aunque vendan poco</t>
        </is>
      </c>
    </row>
    <row r="2806">
      <c r="A2806" t="inlineStr">
        <is>
          <t>754458</t>
        </is>
      </c>
      <c r="B2806" t="inlineStr">
        <is>
          <t>TOTAL HOJA SIERRA CALADORA 5PCS METAL TAC51118B</t>
        </is>
      </c>
      <c r="C2806" t="inlineStr">
        <is>
          <t>HERRAMIENTA ELECTRICA</t>
        </is>
      </c>
      <c r="D2806" s="22" t="n">
        <v>19</v>
      </c>
      <c r="E2806" s="19" t="n">
        <v>36617.37</v>
      </c>
      <c r="F2806" s="19" t="n">
        <v>12015.95</v>
      </c>
      <c r="G2806" s="20" t="n">
        <v>0.328149</v>
      </c>
      <c r="H2806" t="inlineStr">
        <is>
          <t>C</t>
        </is>
      </c>
      <c r="I2806" t="inlineStr">
        <is>
          <t>Medio</t>
        </is>
      </c>
      <c r="J2806" s="17" t="inlineStr">
        <is>
          <t>C-Medio</t>
        </is>
      </c>
      <c r="K2806" t="inlineStr">
        <is>
          <t>CANDIDATO A DESCONTINUAR</t>
        </is>
      </c>
    </row>
    <row r="2807">
      <c r="A2807" t="inlineStr">
        <is>
          <t>111281</t>
        </is>
      </c>
      <c r="B2807" t="inlineStr">
        <is>
          <t>CACHERA FREGADERO CROM PLAST 10130 EZ-FLO</t>
        </is>
      </c>
      <c r="C2807" t="inlineStr">
        <is>
          <t>SIN CATEGORIA</t>
        </is>
      </c>
      <c r="D2807" s="22" t="n">
        <v>3</v>
      </c>
      <c r="E2807" s="19" t="n">
        <v>36512.98</v>
      </c>
      <c r="F2807" s="19" t="n">
        <v>10168.84</v>
      </c>
      <c r="G2807" s="20" t="n">
        <v>0.278499</v>
      </c>
      <c r="H2807" t="inlineStr">
        <is>
          <t>C</t>
        </is>
      </c>
      <c r="I2807" t="inlineStr">
        <is>
          <t>Bajo</t>
        </is>
      </c>
      <c r="J2807" s="17" t="inlineStr">
        <is>
          <t>C-Bajo</t>
        </is>
      </c>
      <c r="K2807" t="inlineStr">
        <is>
          <t>LIQUIDAR — ocupan espacio y capital</t>
        </is>
      </c>
    </row>
    <row r="2808">
      <c r="A2808" t="inlineStr">
        <is>
          <t>7109</t>
        </is>
      </c>
      <c r="B2808" t="inlineStr">
        <is>
          <t>POXIPOL TRANSPARENTE 82G</t>
        </is>
      </c>
      <c r="C2808" t="inlineStr">
        <is>
          <t>FERRETERIA GENERAL</t>
        </is>
      </c>
      <c r="D2808" s="22" t="n">
        <v>5</v>
      </c>
      <c r="E2808" s="19" t="n">
        <v>36487.65</v>
      </c>
      <c r="F2808" s="19" t="n">
        <v>10267.72</v>
      </c>
      <c r="G2808" s="20" t="n">
        <v>0.281403</v>
      </c>
      <c r="H2808" t="inlineStr">
        <is>
          <t>C</t>
        </is>
      </c>
      <c r="I2808" t="inlineStr">
        <is>
          <t>Bajo</t>
        </is>
      </c>
      <c r="J2808" s="17" t="inlineStr">
        <is>
          <t>C-Bajo</t>
        </is>
      </c>
      <c r="K2808" t="inlineStr">
        <is>
          <t>LIQUIDAR — ocupan espacio y capital</t>
        </is>
      </c>
    </row>
    <row r="2809">
      <c r="A2809" t="inlineStr">
        <is>
          <t>417823</t>
        </is>
      </c>
      <c r="B2809" t="inlineStr">
        <is>
          <t>TOPE PUERTA PATA DE CABRA F01227C</t>
        </is>
      </c>
      <c r="C2809" t="inlineStr">
        <is>
          <t>FERRETERIA GENERAL</t>
        </is>
      </c>
      <c r="D2809" s="22" t="n">
        <v>11</v>
      </c>
      <c r="E2809" s="19" t="n">
        <v>36483.03</v>
      </c>
      <c r="F2809" s="19" t="n">
        <v>11359.56</v>
      </c>
      <c r="G2809" s="20" t="n">
        <v>0.311366</v>
      </c>
      <c r="H2809" t="inlineStr">
        <is>
          <t>C</t>
        </is>
      </c>
      <c r="I2809" t="inlineStr">
        <is>
          <t>Medio</t>
        </is>
      </c>
      <c r="J2809" s="17" t="inlineStr">
        <is>
          <t>C-Medio</t>
        </is>
      </c>
      <c r="K2809" t="inlineStr">
        <is>
          <t>CANDIDATO A DESCONTINUAR</t>
        </is>
      </c>
    </row>
    <row r="2810">
      <c r="A2810" t="inlineStr">
        <is>
          <t>PINT-BT-0015</t>
        </is>
      </c>
      <c r="B2810" t="inlineStr">
        <is>
          <t>DICOLOR TINTE MADERA CAFE OSCURO M 84 L</t>
        </is>
      </c>
      <c r="C2810" t="inlineStr">
        <is>
          <t>BARNIZ Y TINTES</t>
        </is>
      </c>
      <c r="D2810" s="22" t="n">
        <v>5</v>
      </c>
      <c r="E2810" s="19" t="n">
        <v>36473.98</v>
      </c>
      <c r="F2810" s="19" t="n">
        <v>10157.98</v>
      </c>
      <c r="G2810" s="20" t="n">
        <v>0.278499</v>
      </c>
      <c r="H2810" t="inlineStr">
        <is>
          <t>C</t>
        </is>
      </c>
      <c r="I2810" t="inlineStr">
        <is>
          <t>Bajo</t>
        </is>
      </c>
      <c r="J2810" s="17" t="inlineStr">
        <is>
          <t>C-Bajo</t>
        </is>
      </c>
      <c r="K2810" t="inlineStr">
        <is>
          <t>LIQUIDAR — ocupan espacio y capital</t>
        </is>
      </c>
    </row>
    <row r="2811">
      <c r="A2811" t="inlineStr">
        <is>
          <t>351100300992176</t>
        </is>
      </c>
      <c r="B2811" t="inlineStr">
        <is>
          <t>LAMPARA DE MESA LED RECARGABLE / FOCO / LINTERNA P40403-19</t>
        </is>
      </c>
      <c r="C2811" t="inlineStr">
        <is>
          <t>LIQUIDACION</t>
        </is>
      </c>
      <c r="D2811" s="22" t="n">
        <v>3</v>
      </c>
      <c r="E2811" s="19" t="n">
        <v>36371.68</v>
      </c>
      <c r="F2811" s="19" t="n">
        <v>10436.68</v>
      </c>
      <c r="G2811" s="20" t="n">
        <v>0.286945</v>
      </c>
      <c r="H2811" t="inlineStr">
        <is>
          <t>C</t>
        </is>
      </c>
      <c r="I2811" t="inlineStr">
        <is>
          <t>Bajo</t>
        </is>
      </c>
      <c r="J2811" s="17" t="inlineStr">
        <is>
          <t>C-Bajo</t>
        </is>
      </c>
      <c r="K2811" t="inlineStr">
        <is>
          <t>LIQUIDAR — ocupan espacio y capital</t>
        </is>
      </c>
    </row>
    <row r="2812">
      <c r="A2812" t="inlineStr">
        <is>
          <t>351100300990871</t>
        </is>
      </c>
      <c r="B2812" t="inlineStr">
        <is>
          <t>SWAN LLAVE FREGAD CUELLO ALTO CRUZ / PALANCA A202-9922 A302-9923</t>
        </is>
      </c>
      <c r="C2812" t="inlineStr">
        <is>
          <t>GRIFERIA - ACC. BAÑO Y COCINA</t>
        </is>
      </c>
      <c r="D2812" s="22" t="n">
        <v>6</v>
      </c>
      <c r="E2812" s="19" t="n">
        <v>36363.6</v>
      </c>
      <c r="F2812" s="19" t="n">
        <v>4975.87</v>
      </c>
      <c r="G2812" s="20" t="n">
        <v>0.136837</v>
      </c>
      <c r="H2812" t="inlineStr">
        <is>
          <t>C</t>
        </is>
      </c>
      <c r="I2812" t="inlineStr">
        <is>
          <t>Bajo</t>
        </is>
      </c>
      <c r="J2812" s="17" t="inlineStr">
        <is>
          <t>C-Bajo</t>
        </is>
      </c>
      <c r="K2812" t="inlineStr">
        <is>
          <t>LIQUIDAR — ocupan espacio y capital</t>
        </is>
      </c>
    </row>
    <row r="2813">
      <c r="A2813" t="inlineStr">
        <is>
          <t>50992884</t>
        </is>
      </c>
      <c r="B2813" t="inlineStr">
        <is>
          <t>TOTAL SET CARGADOR 2 BATERIAS 4AH 20V UTFBCPK1424 - UTFBCPK2013</t>
        </is>
      </c>
      <c r="C2813" t="inlineStr">
        <is>
          <t>COMBOS</t>
        </is>
      </c>
      <c r="D2813" s="22" t="n">
        <v>1</v>
      </c>
      <c r="E2813" s="19" t="n">
        <v>36332.04</v>
      </c>
      <c r="F2813" s="19" t="n">
        <v>9577.959999999999</v>
      </c>
      <c r="G2813" s="20" t="n">
        <v>0.263623</v>
      </c>
      <c r="H2813" t="inlineStr">
        <is>
          <t>C</t>
        </is>
      </c>
      <c r="I2813" t="inlineStr">
        <is>
          <t>Bajo</t>
        </is>
      </c>
      <c r="J2813" s="17" t="inlineStr">
        <is>
          <t>C-Bajo</t>
        </is>
      </c>
      <c r="K2813" t="inlineStr">
        <is>
          <t>LIQUIDAR — ocupan espacio y capital</t>
        </is>
      </c>
    </row>
    <row r="2814">
      <c r="A2814" t="inlineStr">
        <is>
          <t>30543</t>
        </is>
      </c>
      <c r="B2814" t="inlineStr">
        <is>
          <t>AGUILA EXTENSION 15M USO RUDO NARANJA</t>
        </is>
      </c>
      <c r="C2814" t="inlineStr">
        <is>
          <t>ACCESORIOS ELECTRICOS Y CABLES</t>
        </is>
      </c>
      <c r="D2814" s="22" t="n">
        <v>2</v>
      </c>
      <c r="E2814" s="19" t="n">
        <v>36315.34</v>
      </c>
      <c r="F2814" s="19" t="n">
        <v>8725.34</v>
      </c>
      <c r="G2814" s="20" t="n">
        <v>0.240266</v>
      </c>
      <c r="H2814" t="inlineStr">
        <is>
          <t>C</t>
        </is>
      </c>
      <c r="I2814" t="inlineStr">
        <is>
          <t>Bajo</t>
        </is>
      </c>
      <c r="J2814" s="17" t="inlineStr">
        <is>
          <t>C-Bajo</t>
        </is>
      </c>
      <c r="K2814" t="inlineStr">
        <is>
          <t>LIQUIDAR — ocupan espacio y capital</t>
        </is>
      </c>
    </row>
    <row r="2815">
      <c r="A2815" t="inlineStr">
        <is>
          <t>351100300992379</t>
        </is>
      </c>
      <c r="B2815" t="inlineStr">
        <is>
          <t>WADFOW KIT CEPILLO MULTIUSO TALADRO 11 PIEZAS WND5403</t>
        </is>
      </c>
      <c r="C2815" t="inlineStr">
        <is>
          <t>FERRETERIA GENERAL</t>
        </is>
      </c>
      <c r="D2815" s="22" t="n">
        <v>5</v>
      </c>
      <c r="E2815" s="19" t="n">
        <v>36298.15</v>
      </c>
      <c r="F2815" s="19" t="n">
        <v>10370.9</v>
      </c>
      <c r="G2815" s="20" t="n">
        <v>0.285714</v>
      </c>
      <c r="H2815" t="inlineStr">
        <is>
          <t>C</t>
        </is>
      </c>
      <c r="I2815" t="inlineStr">
        <is>
          <t>Bajo</t>
        </is>
      </c>
      <c r="J2815" s="17" t="inlineStr">
        <is>
          <t>C-Bajo</t>
        </is>
      </c>
      <c r="K2815" t="inlineStr">
        <is>
          <t>LIQUIDAR — ocupan espacio y capital</t>
        </is>
      </c>
    </row>
    <row r="2816">
      <c r="A2816" t="inlineStr">
        <is>
          <t>72271</t>
        </is>
      </c>
      <c r="B2816" t="inlineStr">
        <is>
          <t>RESBALON BALIN</t>
        </is>
      </c>
      <c r="C2816" t="inlineStr">
        <is>
          <t>FERRETERIA GENERAL</t>
        </is>
      </c>
      <c r="D2816" s="22" t="n">
        <v>25</v>
      </c>
      <c r="E2816" s="19" t="n">
        <v>36293.39</v>
      </c>
      <c r="F2816" s="19" t="n">
        <v>28714.82</v>
      </c>
      <c r="G2816" s="20" t="n">
        <v>0.7911860000000001</v>
      </c>
      <c r="H2816" t="inlineStr">
        <is>
          <t>C</t>
        </is>
      </c>
      <c r="I2816" t="inlineStr">
        <is>
          <t>Alto</t>
        </is>
      </c>
      <c r="J2816" s="17" t="inlineStr">
        <is>
          <t>C-Alto</t>
        </is>
      </c>
      <c r="K2816" t="inlineStr">
        <is>
          <t>PREMIUM — dejar quietos, son rentables aunque vendan poco</t>
        </is>
      </c>
    </row>
    <row r="2817">
      <c r="A2817" t="inlineStr">
        <is>
          <t>351100300992536</t>
        </is>
      </c>
      <c r="B2817" t="inlineStr">
        <is>
          <t>VOLTECK EXTENSION USO RUDO 20M ER-20X16</t>
        </is>
      </c>
      <c r="C2817" t="inlineStr">
        <is>
          <t>ACCESORIOS ELECTRICOS Y CABLES</t>
        </is>
      </c>
      <c r="D2817" s="22" t="n">
        <v>4</v>
      </c>
      <c r="E2817" s="19" t="n">
        <v>36200.34</v>
      </c>
      <c r="F2817" s="19" t="n">
        <v>11754.14</v>
      </c>
      <c r="G2817" s="20" t="n">
        <v>0.324697</v>
      </c>
      <c r="H2817" t="inlineStr">
        <is>
          <t>C</t>
        </is>
      </c>
      <c r="I2817" t="inlineStr">
        <is>
          <t>Medio</t>
        </is>
      </c>
      <c r="J2817" s="17" t="inlineStr">
        <is>
          <t>C-Medio</t>
        </is>
      </c>
      <c r="K2817" t="inlineStr">
        <is>
          <t>CANDIDATO A DESCONTINUAR</t>
        </is>
      </c>
    </row>
    <row r="2818">
      <c r="A2818" t="inlineStr">
        <is>
          <t>71932</t>
        </is>
      </c>
      <c r="B2818" t="inlineStr">
        <is>
          <t>TOTAL JUEGO LLAVE TORX  CUCHILLA  THT1061846</t>
        </is>
      </c>
      <c r="C2818" t="inlineStr">
        <is>
          <t>FERRETERIA GENERAL</t>
        </is>
      </c>
      <c r="D2818" s="22" t="n">
        <v>15</v>
      </c>
      <c r="E2818" s="19" t="n">
        <v>36195.85</v>
      </c>
      <c r="F2818" s="19" t="n">
        <v>13263.52</v>
      </c>
      <c r="G2818" s="20" t="n">
        <v>0.366438</v>
      </c>
      <c r="H2818" t="inlineStr">
        <is>
          <t>C</t>
        </is>
      </c>
      <c r="I2818" t="inlineStr">
        <is>
          <t>Medio</t>
        </is>
      </c>
      <c r="J2818" s="17" t="inlineStr">
        <is>
          <t>C-Medio</t>
        </is>
      </c>
      <c r="K2818" t="inlineStr">
        <is>
          <t>CANDIDATO A DESCONTINUAR</t>
        </is>
      </c>
    </row>
    <row r="2819">
      <c r="A2819" t="inlineStr">
        <is>
          <t>351100300992826</t>
        </is>
      </c>
      <c r="B2819" t="inlineStr">
        <is>
          <t>TRAMONTINA SET SARTENES 3 PIEZAS 20297/509</t>
        </is>
      </c>
      <c r="C2819" t="inlineStr">
        <is>
          <t>IMPORTACION FERRETERIA GENERAL</t>
        </is>
      </c>
      <c r="D2819" s="22" t="n">
        <v>4</v>
      </c>
      <c r="E2819" s="19" t="n">
        <v>36113.15</v>
      </c>
      <c r="F2819" s="19" t="n">
        <v>12487.2</v>
      </c>
      <c r="G2819" s="20" t="n">
        <v>0.34578</v>
      </c>
      <c r="H2819" t="inlineStr">
        <is>
          <t>C</t>
        </is>
      </c>
      <c r="I2819" t="inlineStr">
        <is>
          <t>Medio</t>
        </is>
      </c>
      <c r="J2819" s="17" t="inlineStr">
        <is>
          <t>C-Medio</t>
        </is>
      </c>
      <c r="K2819" t="inlineStr">
        <is>
          <t>CANDIDATO A DESCONTINUAR</t>
        </is>
      </c>
    </row>
    <row r="2820">
      <c r="A2820" t="inlineStr">
        <is>
          <t>7133</t>
        </is>
      </c>
      <c r="B2820" t="inlineStr">
        <is>
          <t>CILINDRO GAS BUTANO 227G GRANDE</t>
        </is>
      </c>
      <c r="C2820" t="inlineStr">
        <is>
          <t>FERRETERIA GENERAL</t>
        </is>
      </c>
      <c r="D2820" s="22" t="n">
        <v>26</v>
      </c>
      <c r="E2820" s="19" t="n">
        <v>36096.84</v>
      </c>
      <c r="F2820" s="19" t="n">
        <v>16187.4</v>
      </c>
      <c r="G2820" s="20" t="n">
        <v>0.448444</v>
      </c>
      <c r="H2820" t="inlineStr">
        <is>
          <t>C</t>
        </is>
      </c>
      <c r="I2820" t="inlineStr">
        <is>
          <t>Medio</t>
        </is>
      </c>
      <c r="J2820" s="17" t="inlineStr">
        <is>
          <t>C-Medio</t>
        </is>
      </c>
      <c r="K2820" t="inlineStr">
        <is>
          <t>CANDIDATO A DESCONTINUAR</t>
        </is>
      </c>
    </row>
    <row r="2821">
      <c r="A2821" t="inlineStr">
        <is>
          <t>73079</t>
        </is>
      </c>
      <c r="B2821" t="inlineStr">
        <is>
          <t>AGARRADERA 681-2AB AC</t>
        </is>
      </c>
      <c r="C2821" t="inlineStr">
        <is>
          <t>FERRETERIA GENERAL</t>
        </is>
      </c>
      <c r="D2821" s="22" t="n">
        <v>20</v>
      </c>
      <c r="E2821" s="19" t="n">
        <v>36077.59</v>
      </c>
      <c r="F2821" s="19" t="n">
        <v>13749.91</v>
      </c>
      <c r="G2821" s="20" t="n">
        <v>0.381121</v>
      </c>
      <c r="H2821" t="inlineStr">
        <is>
          <t>C</t>
        </is>
      </c>
      <c r="I2821" t="inlineStr">
        <is>
          <t>Medio</t>
        </is>
      </c>
      <c r="J2821" s="17" t="inlineStr">
        <is>
          <t>C-Medio</t>
        </is>
      </c>
      <c r="K2821" t="inlineStr">
        <is>
          <t>CANDIDATO A DESCONTINUAR</t>
        </is>
      </c>
    </row>
    <row r="2822">
      <c r="A2822" t="inlineStr">
        <is>
          <t>9129</t>
        </is>
      </c>
      <c r="B2822" t="inlineStr">
        <is>
          <t>TAPON PVC 1/2 C/R</t>
        </is>
      </c>
      <c r="C2822" t="inlineStr">
        <is>
          <t>TUBERIA PVC, CANOAS Y ACCESORIOS</t>
        </is>
      </c>
      <c r="D2822" s="22" t="n">
        <v>121</v>
      </c>
      <c r="E2822" s="19" t="n">
        <v>36056.51</v>
      </c>
      <c r="F2822" s="19" t="n">
        <v>28857.01</v>
      </c>
      <c r="G2822" s="20" t="n">
        <v>0.800327</v>
      </c>
      <c r="H2822" t="inlineStr">
        <is>
          <t>C</t>
        </is>
      </c>
      <c r="I2822" t="inlineStr">
        <is>
          <t>Alto</t>
        </is>
      </c>
      <c r="J2822" s="17" t="inlineStr">
        <is>
          <t>C-Alto</t>
        </is>
      </c>
      <c r="K2822" t="inlineStr">
        <is>
          <t>PREMIUM — dejar quietos, son rentables aunque vendan poco</t>
        </is>
      </c>
    </row>
    <row r="2823">
      <c r="A2823" t="inlineStr">
        <is>
          <t>72141</t>
        </is>
      </c>
      <c r="B2823" t="inlineStr">
        <is>
          <t>TORNILLO METAL 10x2</t>
        </is>
      </c>
      <c r="C2823" t="inlineStr">
        <is>
          <t>TORNILLERIA</t>
        </is>
      </c>
      <c r="D2823" s="22" t="n">
        <v>780</v>
      </c>
      <c r="E2823" s="19" t="n">
        <v>36011.14</v>
      </c>
      <c r="F2823" s="19" t="n">
        <v>27297.73</v>
      </c>
      <c r="G2823" s="20" t="n">
        <v>0.758036</v>
      </c>
      <c r="H2823" t="inlineStr">
        <is>
          <t>C</t>
        </is>
      </c>
      <c r="I2823" t="inlineStr">
        <is>
          <t>Alto</t>
        </is>
      </c>
      <c r="J2823" s="17" t="inlineStr">
        <is>
          <t>C-Alto</t>
        </is>
      </c>
      <c r="K2823" t="inlineStr">
        <is>
          <t>PREMIUM — dejar quietos, son rentables aunque vendan poco</t>
        </is>
      </c>
    </row>
    <row r="2824">
      <c r="A2824" t="inlineStr">
        <is>
          <t>PINT-PS-0008</t>
        </is>
      </c>
      <c r="B2824" t="inlineStr">
        <is>
          <t>BOSNY SPRAY CROMADO  SB-CSP</t>
        </is>
      </c>
      <c r="C2824" t="inlineStr">
        <is>
          <t>PINTURA SPRAY</t>
        </is>
      </c>
      <c r="D2824" s="22" t="n">
        <v>9</v>
      </c>
      <c r="E2824" s="19" t="n">
        <v>35954.45</v>
      </c>
      <c r="F2824" s="19" t="n">
        <v>9982.700000000001</v>
      </c>
      <c r="G2824" s="20" t="n">
        <v>0.277648</v>
      </c>
      <c r="H2824" t="inlineStr">
        <is>
          <t>C</t>
        </is>
      </c>
      <c r="I2824" t="inlineStr">
        <is>
          <t>Bajo</t>
        </is>
      </c>
      <c r="J2824" s="17" t="inlineStr">
        <is>
          <t>C-Bajo</t>
        </is>
      </c>
      <c r="K2824" t="inlineStr">
        <is>
          <t>LIQUIDAR — ocupan espacio y capital</t>
        </is>
      </c>
    </row>
    <row r="2825">
      <c r="A2825" t="inlineStr">
        <is>
          <t>351100300992363</t>
        </is>
      </c>
      <c r="B2825" t="inlineStr">
        <is>
          <t>LAMPARA LED 25 ASESINA DE MOSQUITOS  DL-211891</t>
        </is>
      </c>
      <c r="C2825" t="inlineStr">
        <is>
          <t>IMPORTACION FERRETERIA GENERAL</t>
        </is>
      </c>
      <c r="D2825" s="22" t="n">
        <v>3</v>
      </c>
      <c r="E2825" s="19" t="n">
        <v>35840.71</v>
      </c>
      <c r="F2825" s="19" t="n">
        <v>18160.43</v>
      </c>
      <c r="G2825" s="20" t="n">
        <v>0.506698</v>
      </c>
      <c r="H2825" t="inlineStr">
        <is>
          <t>C</t>
        </is>
      </c>
      <c r="I2825" t="inlineStr">
        <is>
          <t>Alto</t>
        </is>
      </c>
      <c r="J2825" s="17" t="inlineStr">
        <is>
          <t>C-Alto</t>
        </is>
      </c>
      <c r="K2825" t="inlineStr">
        <is>
          <t>PREMIUM — dejar quietos, son rentables aunque vendan poco</t>
        </is>
      </c>
    </row>
    <row r="2826">
      <c r="A2826" t="inlineStr">
        <is>
          <t>351100300991460</t>
        </is>
      </c>
      <c r="B2826" t="inlineStr">
        <is>
          <t>FERMETAL ASIENTO ELONGADO BLANCO PLASTICO IND-10</t>
        </is>
      </c>
      <c r="C2826" t="inlineStr">
        <is>
          <t>FERRETERIA GENERAL</t>
        </is>
      </c>
      <c r="D2826" s="22" t="n">
        <v>5</v>
      </c>
      <c r="E2826" s="19" t="n">
        <v>35825.58</v>
      </c>
      <c r="F2826" s="19" t="n">
        <v>10235.88</v>
      </c>
      <c r="G2826" s="20" t="n">
        <v>0.285714</v>
      </c>
      <c r="H2826" t="inlineStr">
        <is>
          <t>C</t>
        </is>
      </c>
      <c r="I2826" t="inlineStr">
        <is>
          <t>Bajo</t>
        </is>
      </c>
      <c r="J2826" s="17" t="inlineStr">
        <is>
          <t>C-Bajo</t>
        </is>
      </c>
      <c r="K2826" t="inlineStr">
        <is>
          <t>LIQUIDAR — ocupan espacio y capital</t>
        </is>
      </c>
    </row>
    <row r="2827">
      <c r="A2827" t="inlineStr">
        <is>
          <t>73463</t>
        </is>
      </c>
      <c r="B2827" t="inlineStr">
        <is>
          <t>MECATE 8MM POLIETILENO</t>
        </is>
      </c>
      <c r="C2827" t="inlineStr">
        <is>
          <t>FERRETERIA GENERAL</t>
        </is>
      </c>
      <c r="D2827" s="22" t="n">
        <v>112</v>
      </c>
      <c r="E2827" s="19" t="n">
        <v>35728</v>
      </c>
      <c r="F2827" s="19" t="n">
        <v>21929.6</v>
      </c>
      <c r="G2827" s="20" t="n">
        <v>0.613793</v>
      </c>
      <c r="H2827" t="inlineStr">
        <is>
          <t>C</t>
        </is>
      </c>
      <c r="I2827" t="inlineStr">
        <is>
          <t>Alto</t>
        </is>
      </c>
      <c r="J2827" s="17" t="inlineStr">
        <is>
          <t>C-Alto</t>
        </is>
      </c>
      <c r="K2827" t="inlineStr">
        <is>
          <t>PREMIUM — dejar quietos, son rentables aunque vendan poco</t>
        </is>
      </c>
    </row>
    <row r="2828">
      <c r="A2828" t="inlineStr">
        <is>
          <t>56467</t>
        </is>
      </c>
      <c r="B2828" t="inlineStr">
        <is>
          <t>SUPER BONDER ORIGINAL 3G HENKEL</t>
        </is>
      </c>
      <c r="C2828" t="inlineStr">
        <is>
          <t>FERRETERIA GENERAL</t>
        </is>
      </c>
      <c r="D2828" s="22" t="n">
        <v>20</v>
      </c>
      <c r="E2828" s="19" t="n">
        <v>35682.45</v>
      </c>
      <c r="F2828" s="19" t="n">
        <v>11853.81</v>
      </c>
      <c r="G2828" s="20" t="n">
        <v>0.332203</v>
      </c>
      <c r="H2828" t="inlineStr">
        <is>
          <t>C</t>
        </is>
      </c>
      <c r="I2828" t="inlineStr">
        <is>
          <t>Medio</t>
        </is>
      </c>
      <c r="J2828" s="17" t="inlineStr">
        <is>
          <t>C-Medio</t>
        </is>
      </c>
      <c r="K2828" t="inlineStr">
        <is>
          <t>CANDIDATO A DESCONTINUAR</t>
        </is>
      </c>
    </row>
    <row r="2829">
      <c r="A2829" t="inlineStr">
        <is>
          <t>351100300991784</t>
        </is>
      </c>
      <c r="B2829" t="inlineStr">
        <is>
          <t>ESQUINERO PANEL ACANALADO ROBLE LUXURY GOLD 1X1 2.90M</t>
        </is>
      </c>
      <c r="C2829" t="inlineStr">
        <is>
          <t>SIN CATEGORIA</t>
        </is>
      </c>
      <c r="D2829" s="22" t="n">
        <v>13</v>
      </c>
      <c r="E2829" s="19" t="n">
        <v>35663.72</v>
      </c>
      <c r="F2829" s="19" t="n">
        <v>19973.21</v>
      </c>
      <c r="G2829" s="20" t="n">
        <v>0.560043</v>
      </c>
      <c r="H2829" t="inlineStr">
        <is>
          <t>C</t>
        </is>
      </c>
      <c r="I2829" t="inlineStr">
        <is>
          <t>Alto</t>
        </is>
      </c>
      <c r="J2829" s="17" t="inlineStr">
        <is>
          <t>C-Alto</t>
        </is>
      </c>
      <c r="K2829" t="inlineStr">
        <is>
          <t>PREMIUM — dejar quietos, son rentables aunque vendan poco</t>
        </is>
      </c>
    </row>
    <row r="2830">
      <c r="A2830" t="inlineStr">
        <is>
          <t>351100300990826</t>
        </is>
      </c>
      <c r="B2830" t="inlineStr">
        <is>
          <t xml:space="preserve">ZESTA BOLSA BASURA JARDIN </t>
        </is>
      </c>
      <c r="C2830" t="inlineStr">
        <is>
          <t>FERRETERIA GENERAL</t>
        </is>
      </c>
      <c r="D2830" s="22" t="n">
        <v>27</v>
      </c>
      <c r="E2830" s="19" t="n">
        <v>35570.05</v>
      </c>
      <c r="F2830" s="19" t="n">
        <v>12902.2</v>
      </c>
      <c r="G2830" s="20" t="n">
        <v>0.362727</v>
      </c>
      <c r="H2830" t="inlineStr">
        <is>
          <t>C</t>
        </is>
      </c>
      <c r="I2830" t="inlineStr">
        <is>
          <t>Medio</t>
        </is>
      </c>
      <c r="J2830" s="17" t="inlineStr">
        <is>
          <t>C-Medio</t>
        </is>
      </c>
      <c r="K2830" t="inlineStr">
        <is>
          <t>CANDIDATO A DESCONTINUAR</t>
        </is>
      </c>
    </row>
    <row r="2831">
      <c r="A2831" t="inlineStr">
        <is>
          <t>351100300991857</t>
        </is>
      </c>
      <c r="B2831" t="inlineStr">
        <is>
          <t>SHERWIN SILICON COCINA Y BAÑOS TRANSPARENTE</t>
        </is>
      </c>
      <c r="C2831" t="inlineStr">
        <is>
          <t>SIN CATEGORIA</t>
        </is>
      </c>
      <c r="D2831" s="22" t="n">
        <v>9</v>
      </c>
      <c r="E2831" s="19" t="n">
        <v>35437.97</v>
      </c>
      <c r="F2831" s="19" t="n">
        <v>11574.02</v>
      </c>
      <c r="G2831" s="20" t="n">
        <v>0.326599</v>
      </c>
      <c r="H2831" t="inlineStr">
        <is>
          <t>C</t>
        </is>
      </c>
      <c r="I2831" t="inlineStr">
        <is>
          <t>Medio</t>
        </is>
      </c>
      <c r="J2831" s="17" t="inlineStr">
        <is>
          <t>C-Medio</t>
        </is>
      </c>
      <c r="K2831" t="inlineStr">
        <is>
          <t>CANDIDATO A DESCONTINUAR</t>
        </is>
      </c>
    </row>
    <row r="2832">
      <c r="A2832" t="inlineStr">
        <is>
          <t>60100035</t>
        </is>
      </c>
      <c r="B2832" t="inlineStr">
        <is>
          <t>LAMPARA LED RED. EMPOTRAR 3 INTENSIDADES RECARGABLE DE EMERGENCIA 18W 100-240V 6500K WELLMAX</t>
        </is>
      </c>
      <c r="C2832" t="inlineStr">
        <is>
          <t>BOMBILLOS Y LAMPARAS</t>
        </is>
      </c>
      <c r="D2832" s="22" t="n">
        <v>8</v>
      </c>
      <c r="E2832" s="19" t="n">
        <v>35424</v>
      </c>
      <c r="F2832" s="19" t="n">
        <v>17712</v>
      </c>
      <c r="G2832" s="20" t="n">
        <v>0.5</v>
      </c>
      <c r="H2832" t="inlineStr">
        <is>
          <t>C</t>
        </is>
      </c>
      <c r="I2832" t="inlineStr">
        <is>
          <t>Alto</t>
        </is>
      </c>
      <c r="J2832" s="17" t="inlineStr">
        <is>
          <t>C-Alto</t>
        </is>
      </c>
      <c r="K2832" t="inlineStr">
        <is>
          <t>PREMIUM — dejar quietos, son rentables aunque vendan poco</t>
        </is>
      </c>
    </row>
    <row r="2833">
      <c r="A2833" t="inlineStr">
        <is>
          <t>351100300991436</t>
        </is>
      </c>
      <c r="B2833" t="inlineStr">
        <is>
          <t>PROTECTO HIGH STANDARD LATEX MATE DEEP CUBETA</t>
        </is>
      </c>
      <c r="C2833" t="inlineStr">
        <is>
          <t>SIN CATEGORIA</t>
        </is>
      </c>
      <c r="D2833" s="22" t="n">
        <v>1</v>
      </c>
      <c r="E2833" s="19" t="n">
        <v>35398.23</v>
      </c>
      <c r="F2833" s="19" t="n">
        <v>2219.69</v>
      </c>
      <c r="G2833" s="20" t="n">
        <v>0.062706</v>
      </c>
      <c r="H2833" t="inlineStr">
        <is>
          <t>C</t>
        </is>
      </c>
      <c r="I2833" t="inlineStr">
        <is>
          <t>Bajo</t>
        </is>
      </c>
      <c r="J2833" s="17" t="inlineStr">
        <is>
          <t>C-Bajo</t>
        </is>
      </c>
      <c r="K2833" t="inlineStr">
        <is>
          <t>LIQUIDAR — ocupan espacio y capital</t>
        </is>
      </c>
    </row>
    <row r="2834">
      <c r="A2834" t="inlineStr">
        <is>
          <t>351100300991444</t>
        </is>
      </c>
      <c r="B2834" t="inlineStr">
        <is>
          <t>DIAMOND INODORO APOLO AHORRADOR DE AGUA DOBLE DESCARGA 3 Y 6 LIT S660  ASIENTO CIERRE LENTO</t>
        </is>
      </c>
      <c r="C2834" t="inlineStr">
        <is>
          <t>SIN CATEGORIA</t>
        </is>
      </c>
      <c r="D2834" s="22" t="n">
        <v>1</v>
      </c>
      <c r="E2834" s="19" t="n">
        <v>35397.35</v>
      </c>
      <c r="F2834" s="19" t="n">
        <v>8393.32</v>
      </c>
      <c r="G2834" s="20" t="n">
        <v>0.237117</v>
      </c>
      <c r="H2834" t="inlineStr">
        <is>
          <t>C</t>
        </is>
      </c>
      <c r="I2834" t="inlineStr">
        <is>
          <t>Bajo</t>
        </is>
      </c>
      <c r="J2834" s="17" t="inlineStr">
        <is>
          <t>C-Bajo</t>
        </is>
      </c>
      <c r="K2834" t="inlineStr">
        <is>
          <t>LIQUIDAR — ocupan espacio y capital</t>
        </is>
      </c>
    </row>
    <row r="2835">
      <c r="A2835" t="inlineStr">
        <is>
          <t>351100300992535</t>
        </is>
      </c>
      <c r="B2835" t="inlineStr">
        <is>
          <t>VOLTECK EXTENSION USO RUDO 15M ER-15X16</t>
        </is>
      </c>
      <c r="C2835" t="inlineStr">
        <is>
          <t>ACCESORIOS ELECTRICOS Y CABLES</t>
        </is>
      </c>
      <c r="D2835" s="22" t="n">
        <v>5</v>
      </c>
      <c r="E2835" s="19" t="n">
        <v>35375.17</v>
      </c>
      <c r="F2835" s="19" t="n">
        <v>11249.17</v>
      </c>
      <c r="G2835" s="20" t="n">
        <v>0.317996</v>
      </c>
      <c r="H2835" t="inlineStr">
        <is>
          <t>C</t>
        </is>
      </c>
      <c r="I2835" t="inlineStr">
        <is>
          <t>Medio</t>
        </is>
      </c>
      <c r="J2835" s="17" t="inlineStr">
        <is>
          <t>C-Medio</t>
        </is>
      </c>
      <c r="K2835" t="inlineStr">
        <is>
          <t>CANDIDATO A DESCONTINUAR</t>
        </is>
      </c>
    </row>
    <row r="2836">
      <c r="A2836" t="inlineStr">
        <is>
          <t>PINT-PS-0014</t>
        </is>
      </c>
      <c r="B2836" t="inlineStr">
        <is>
          <t>BOSNY SPRAY PLATEADO METALICO SB-1580</t>
        </is>
      </c>
      <c r="C2836" t="inlineStr">
        <is>
          <t>PINTURA SPRAY</t>
        </is>
      </c>
      <c r="D2836" s="22" t="n">
        <v>9</v>
      </c>
      <c r="E2836" s="19" t="n">
        <v>35367.99</v>
      </c>
      <c r="F2836" s="19" t="n">
        <v>10105.14</v>
      </c>
      <c r="G2836" s="20" t="n">
        <v>0.285714</v>
      </c>
      <c r="H2836" t="inlineStr">
        <is>
          <t>C</t>
        </is>
      </c>
      <c r="I2836" t="inlineStr">
        <is>
          <t>Bajo</t>
        </is>
      </c>
      <c r="J2836" s="17" t="inlineStr">
        <is>
          <t>C-Bajo</t>
        </is>
      </c>
      <c r="K2836" t="inlineStr">
        <is>
          <t>LIQUIDAR — ocupan espacio y capital</t>
        </is>
      </c>
    </row>
    <row r="2837">
      <c r="A2837" t="inlineStr">
        <is>
          <t>7551</t>
        </is>
      </c>
      <c r="B2837" t="inlineStr">
        <is>
          <t>TOTAL TENAZA MEDIO CORTE 9  tht28917</t>
        </is>
      </c>
      <c r="C2837" t="inlineStr">
        <is>
          <t>FERRETERIA GENERAL</t>
        </is>
      </c>
      <c r="D2837" s="22" t="n">
        <v>14</v>
      </c>
      <c r="E2837" s="19" t="n">
        <v>35191.25</v>
      </c>
      <c r="F2837" s="19" t="n">
        <v>11731.52</v>
      </c>
      <c r="G2837" s="20" t="n">
        <v>0.333365</v>
      </c>
      <c r="H2837" t="inlineStr">
        <is>
          <t>C</t>
        </is>
      </c>
      <c r="I2837" t="inlineStr">
        <is>
          <t>Medio</t>
        </is>
      </c>
      <c r="J2837" s="17" t="inlineStr">
        <is>
          <t>C-Medio</t>
        </is>
      </c>
      <c r="K2837" t="inlineStr">
        <is>
          <t>CANDIDATO A DESCONTINUAR</t>
        </is>
      </c>
    </row>
    <row r="2838">
      <c r="A2838" t="inlineStr">
        <is>
          <t>943</t>
        </is>
      </c>
      <c r="B2838" t="inlineStr">
        <is>
          <t>REDUCCION PVC 2 X 11/4</t>
        </is>
      </c>
      <c r="C2838" t="inlineStr">
        <is>
          <t>TUBERIA PVC, CANOAS Y ACCESORIOS</t>
        </is>
      </c>
      <c r="D2838" s="22" t="n">
        <v>25</v>
      </c>
      <c r="E2838" s="19" t="n">
        <v>35114.21</v>
      </c>
      <c r="F2838" s="19" t="n">
        <v>19288.96</v>
      </c>
      <c r="G2838" s="20" t="n">
        <v>0.5493209999999999</v>
      </c>
      <c r="H2838" t="inlineStr">
        <is>
          <t>C</t>
        </is>
      </c>
      <c r="I2838" t="inlineStr">
        <is>
          <t>Alto</t>
        </is>
      </c>
      <c r="J2838" s="17" t="inlineStr">
        <is>
          <t>C-Alto</t>
        </is>
      </c>
      <c r="K2838" t="inlineStr">
        <is>
          <t>PREMIUM — dejar quietos, son rentables aunque vendan poco</t>
        </is>
      </c>
    </row>
    <row r="2839">
      <c r="A2839" t="inlineStr">
        <is>
          <t>7887</t>
        </is>
      </c>
      <c r="B2839" t="inlineStr">
        <is>
          <t>RIEL P/GAVETA 16</t>
        </is>
      </c>
      <c r="C2839" t="inlineStr">
        <is>
          <t>FERRETERIA GENERAL</t>
        </is>
      </c>
      <c r="D2839" s="22" t="n">
        <v>31</v>
      </c>
      <c r="E2839" s="19" t="n">
        <v>35112.77</v>
      </c>
      <c r="F2839" s="19" t="n">
        <v>20818.67</v>
      </c>
      <c r="G2839" s="20" t="n">
        <v>0.592909</v>
      </c>
      <c r="H2839" t="inlineStr">
        <is>
          <t>C</t>
        </is>
      </c>
      <c r="I2839" t="inlineStr">
        <is>
          <t>Alto</t>
        </is>
      </c>
      <c r="J2839" s="17" t="inlineStr">
        <is>
          <t>C-Alto</t>
        </is>
      </c>
      <c r="K2839" t="inlineStr">
        <is>
          <t>PREMIUM — dejar quietos, son rentables aunque vendan poco</t>
        </is>
      </c>
    </row>
    <row r="2840">
      <c r="A2840" t="inlineStr">
        <is>
          <t>9148</t>
        </is>
      </c>
      <c r="B2840" t="inlineStr">
        <is>
          <t>$$ VIEJO UNION CONDUIT 1/2 LIVIANO</t>
        </is>
      </c>
      <c r="C2840" t="inlineStr">
        <is>
          <t>ACCESORIOS ELECTRICOS Y CABLES</t>
        </is>
      </c>
      <c r="D2840" s="22" t="n">
        <v>400</v>
      </c>
      <c r="E2840" s="19" t="n">
        <v>35105.31</v>
      </c>
      <c r="F2840" s="19" t="n">
        <v>21951.51</v>
      </c>
      <c r="G2840" s="20" t="n">
        <v>0.625305</v>
      </c>
      <c r="H2840" t="inlineStr">
        <is>
          <t>C</t>
        </is>
      </c>
      <c r="I2840" t="inlineStr">
        <is>
          <t>Alto</t>
        </is>
      </c>
      <c r="J2840" s="17" t="inlineStr">
        <is>
          <t>C-Alto</t>
        </is>
      </c>
      <c r="K2840" t="inlineStr">
        <is>
          <t>PREMIUM — dejar quietos, son rentables aunque vendan poco</t>
        </is>
      </c>
    </row>
    <row r="2841">
      <c r="A2841" t="inlineStr">
        <is>
          <t>71597</t>
        </is>
      </c>
      <c r="B2841" t="inlineStr">
        <is>
          <t>TRUPER SERRUCHO YESO STP-6X RABO ZORRO</t>
        </is>
      </c>
      <c r="C2841" t="inlineStr">
        <is>
          <t>FERRETERIA GENERAL</t>
        </is>
      </c>
      <c r="D2841" s="22" t="n">
        <v>9</v>
      </c>
      <c r="E2841" s="19" t="n">
        <v>35062.97</v>
      </c>
      <c r="F2841" s="19" t="n">
        <v>10722.43</v>
      </c>
      <c r="G2841" s="20" t="n">
        <v>0.305805</v>
      </c>
      <c r="H2841" t="inlineStr">
        <is>
          <t>C</t>
        </is>
      </c>
      <c r="I2841" t="inlineStr">
        <is>
          <t>Medio</t>
        </is>
      </c>
      <c r="J2841" s="17" t="inlineStr">
        <is>
          <t>C-Medio</t>
        </is>
      </c>
      <c r="K2841" t="inlineStr">
        <is>
          <t>CANDIDATO A DESCONTINUAR</t>
        </is>
      </c>
    </row>
    <row r="2842">
      <c r="A2842" t="inlineStr">
        <is>
          <t>73416</t>
        </is>
      </c>
      <c r="B2842" t="inlineStr">
        <is>
          <t>BISAGRA SOLD PLATINA B-04</t>
        </is>
      </c>
      <c r="C2842" t="inlineStr">
        <is>
          <t>FERRETERIA GENERAL</t>
        </is>
      </c>
      <c r="D2842" s="22" t="n">
        <v>13</v>
      </c>
      <c r="E2842" s="19" t="n">
        <v>35033.24</v>
      </c>
      <c r="F2842" s="19" t="n">
        <v>11105.7</v>
      </c>
      <c r="G2842" s="20" t="n">
        <v>0.317005</v>
      </c>
      <c r="H2842" t="inlineStr">
        <is>
          <t>C</t>
        </is>
      </c>
      <c r="I2842" t="inlineStr">
        <is>
          <t>Medio</t>
        </is>
      </c>
      <c r="J2842" s="17" t="inlineStr">
        <is>
          <t>C-Medio</t>
        </is>
      </c>
      <c r="K2842" t="inlineStr">
        <is>
          <t>CANDIDATO A DESCONTINUAR</t>
        </is>
      </c>
    </row>
    <row r="2843">
      <c r="A2843" t="inlineStr">
        <is>
          <t>97789</t>
        </is>
      </c>
      <c r="B2843" t="inlineStr">
        <is>
          <t>PEGAMENTO PVC AMANCO TRANSPARENTE 25 G</t>
        </is>
      </c>
      <c r="C2843" t="inlineStr">
        <is>
          <t>TUBERIA PVC, CANOAS Y ACCESORIOS</t>
        </is>
      </c>
      <c r="D2843" s="22" t="n">
        <v>42</v>
      </c>
      <c r="E2843" s="19" t="n">
        <v>35007.16</v>
      </c>
      <c r="F2843" s="19" t="n">
        <v>17048.66</v>
      </c>
      <c r="G2843" s="20" t="n">
        <v>0.487005</v>
      </c>
      <c r="H2843" t="inlineStr">
        <is>
          <t>C</t>
        </is>
      </c>
      <c r="I2843" t="inlineStr">
        <is>
          <t>Alto</t>
        </is>
      </c>
      <c r="J2843" s="17" t="inlineStr">
        <is>
          <t>C-Alto</t>
        </is>
      </c>
      <c r="K2843" t="inlineStr">
        <is>
          <t>PREMIUM — dejar quietos, son rentables aunque vendan poco</t>
        </is>
      </c>
    </row>
    <row r="2844">
      <c r="A2844" t="inlineStr">
        <is>
          <t>351100300990621</t>
        </is>
      </c>
      <c r="B2844" t="inlineStr">
        <is>
          <t>RESISTOL CEMENTO DE CONTACTO 1/16</t>
        </is>
      </c>
      <c r="C2844" t="inlineStr">
        <is>
          <t>FERRETERIA GENERAL</t>
        </is>
      </c>
      <c r="D2844" s="22" t="n">
        <v>14</v>
      </c>
      <c r="E2844" s="19" t="n">
        <v>34967.68</v>
      </c>
      <c r="F2844" s="19" t="n">
        <v>12845.32</v>
      </c>
      <c r="G2844" s="20" t="n">
        <v>0.367348</v>
      </c>
      <c r="H2844" t="inlineStr">
        <is>
          <t>C</t>
        </is>
      </c>
      <c r="I2844" t="inlineStr">
        <is>
          <t>Medio</t>
        </is>
      </c>
      <c r="J2844" s="17" t="inlineStr">
        <is>
          <t>C-Medio</t>
        </is>
      </c>
      <c r="K2844" t="inlineStr">
        <is>
          <t>CANDIDATO A DESCONTINUAR</t>
        </is>
      </c>
    </row>
    <row r="2845">
      <c r="A2845" t="inlineStr">
        <is>
          <t>60100013</t>
        </is>
      </c>
      <c r="B2845" t="inlineStr">
        <is>
          <t>BOMBILLO LED HALOGENO 7W MR16 REPUESTO WELLMAX</t>
        </is>
      </c>
      <c r="C2845" t="inlineStr">
        <is>
          <t>BOMBILLOS Y LAMPARAS</t>
        </is>
      </c>
      <c r="D2845" s="22" t="n">
        <v>26</v>
      </c>
      <c r="E2845" s="19" t="n">
        <v>34924.5</v>
      </c>
      <c r="F2845" s="19" t="n">
        <v>19055.7</v>
      </c>
      <c r="G2845" s="20" t="n">
        <v>0.5456260000000001</v>
      </c>
      <c r="H2845" t="inlineStr">
        <is>
          <t>C</t>
        </is>
      </c>
      <c r="I2845" t="inlineStr">
        <is>
          <t>Alto</t>
        </is>
      </c>
      <c r="J2845" s="17" t="inlineStr">
        <is>
          <t>C-Alto</t>
        </is>
      </c>
      <c r="K2845" t="inlineStr">
        <is>
          <t>PREMIUM — dejar quietos, son rentables aunque vendan poco</t>
        </is>
      </c>
    </row>
    <row r="2846">
      <c r="A2846" t="inlineStr">
        <is>
          <t>920546</t>
        </is>
      </c>
      <c r="B2846" t="inlineStr">
        <is>
          <t>CACHERA FREGADERO DOBLE MAIA 036PFLC PFISTER  P.P</t>
        </is>
      </c>
      <c r="C2846" t="inlineStr">
        <is>
          <t>GRIFERIA - ACC. BAÑO Y COCINA</t>
        </is>
      </c>
      <c r="D2846" s="22" t="n">
        <v>1</v>
      </c>
      <c r="E2846" s="19" t="n">
        <v>34766.55</v>
      </c>
      <c r="F2846" s="19" t="n">
        <v>9874.549999999999</v>
      </c>
      <c r="G2846" s="20" t="n">
        <v>0.284024</v>
      </c>
      <c r="H2846" t="inlineStr">
        <is>
          <t>C</t>
        </is>
      </c>
      <c r="I2846" t="inlineStr">
        <is>
          <t>Bajo</t>
        </is>
      </c>
      <c r="J2846" s="17" t="inlineStr">
        <is>
          <t>C-Bajo</t>
        </is>
      </c>
      <c r="K2846" t="inlineStr">
        <is>
          <t>LIQUIDAR — ocupan espacio y capital</t>
        </is>
      </c>
    </row>
    <row r="2847">
      <c r="A2847" t="inlineStr">
        <is>
          <t>426544</t>
        </is>
      </c>
      <c r="B2847" t="inlineStr">
        <is>
          <t>TOTAL RATCH 1/2 THT106126</t>
        </is>
      </c>
      <c r="C2847" t="inlineStr">
        <is>
          <t>FERRETERIA GENERAL</t>
        </is>
      </c>
      <c r="D2847" s="22" t="n">
        <v>6</v>
      </c>
      <c r="E2847" s="19" t="n">
        <v>34575.68</v>
      </c>
      <c r="F2847" s="19" t="n">
        <v>11143.1</v>
      </c>
      <c r="G2847" s="20" t="n">
        <v>0.322281</v>
      </c>
      <c r="H2847" t="inlineStr">
        <is>
          <t>C</t>
        </is>
      </c>
      <c r="I2847" t="inlineStr">
        <is>
          <t>Medio</t>
        </is>
      </c>
      <c r="J2847" s="17" t="inlineStr">
        <is>
          <t>C-Medio</t>
        </is>
      </c>
      <c r="K2847" t="inlineStr">
        <is>
          <t>CANDIDATO A DESCONTINUAR</t>
        </is>
      </c>
    </row>
    <row r="2848">
      <c r="A2848" t="inlineStr">
        <is>
          <t>30416</t>
        </is>
      </c>
      <c r="B2848" t="inlineStr">
        <is>
          <t>CLASE A TUBO CONDUIT 11/2 TIPO A UL*</t>
        </is>
      </c>
      <c r="C2848" t="inlineStr">
        <is>
          <t>ACCESORIOS ELECTRICOS Y CABLES</t>
        </is>
      </c>
      <c r="D2848" s="22" t="n">
        <v>5</v>
      </c>
      <c r="E2848" s="19" t="n">
        <v>34574.19</v>
      </c>
      <c r="F2848" s="19" t="n">
        <v>10865.89</v>
      </c>
      <c r="G2848" s="20" t="n">
        <v>0.314278</v>
      </c>
      <c r="H2848" t="inlineStr">
        <is>
          <t>C</t>
        </is>
      </c>
      <c r="I2848" t="inlineStr">
        <is>
          <t>Medio</t>
        </is>
      </c>
      <c r="J2848" s="17" t="inlineStr">
        <is>
          <t>C-Medio</t>
        </is>
      </c>
      <c r="K2848" t="inlineStr">
        <is>
          <t>CANDIDATO A DESCONTINUAR</t>
        </is>
      </c>
    </row>
    <row r="2849">
      <c r="A2849" t="inlineStr">
        <is>
          <t>351100300991306</t>
        </is>
      </c>
      <c r="B2849" t="inlineStr">
        <is>
          <t>TRUPER BROCA VIDRIO Y AZULEJO 1/4 BVI-1/4</t>
        </is>
      </c>
      <c r="C2849" t="inlineStr">
        <is>
          <t>FERRETERIA GENERAL</t>
        </is>
      </c>
      <c r="D2849" s="22" t="n">
        <v>33</v>
      </c>
      <c r="E2849" s="19" t="n">
        <v>34525</v>
      </c>
      <c r="F2849" s="19" t="n">
        <v>12739.09</v>
      </c>
      <c r="G2849" s="20" t="n">
        <v>0.368982</v>
      </c>
      <c r="H2849" t="inlineStr">
        <is>
          <t>C</t>
        </is>
      </c>
      <c r="I2849" t="inlineStr">
        <is>
          <t>Medio</t>
        </is>
      </c>
      <c r="J2849" s="17" t="inlineStr">
        <is>
          <t>C-Medio</t>
        </is>
      </c>
      <c r="K2849" t="inlineStr">
        <is>
          <t>CANDIDATO A DESCONTINUAR</t>
        </is>
      </c>
    </row>
    <row r="2850">
      <c r="A2850" t="inlineStr">
        <is>
          <t>7838</t>
        </is>
      </c>
      <c r="B2850" t="inlineStr">
        <is>
          <t>TUBO FLUORECENTE 32W  F32T8 6500K</t>
        </is>
      </c>
      <c r="C2850" t="inlineStr">
        <is>
          <t>ACCESORIOS ELECTRICOS Y CABLES</t>
        </is>
      </c>
      <c r="D2850" s="22" t="n">
        <v>28</v>
      </c>
      <c r="E2850" s="19" t="n">
        <v>34232.32</v>
      </c>
      <c r="F2850" s="19" t="n">
        <v>9506.92</v>
      </c>
      <c r="G2850" s="20" t="n">
        <v>0.277718</v>
      </c>
      <c r="H2850" t="inlineStr">
        <is>
          <t>C</t>
        </is>
      </c>
      <c r="I2850" t="inlineStr">
        <is>
          <t>Bajo</t>
        </is>
      </c>
      <c r="J2850" s="17" t="inlineStr">
        <is>
          <t>C-Bajo</t>
        </is>
      </c>
      <c r="K2850" t="inlineStr">
        <is>
          <t>LIQUIDAR — ocupan espacio y capital</t>
        </is>
      </c>
    </row>
    <row r="2851">
      <c r="A2851" t="inlineStr">
        <is>
          <t>430094</t>
        </is>
      </c>
      <c r="B2851" t="inlineStr">
        <is>
          <t>GRACIELA REPUESTO CUELLO FLEXIBLE FREGADERO CROMO</t>
        </is>
      </c>
      <c r="C2851" t="inlineStr">
        <is>
          <t>GRIFERIA - ACC. BAÑO Y COCINA</t>
        </is>
      </c>
      <c r="D2851" s="22" t="n">
        <v>13</v>
      </c>
      <c r="E2851" s="19" t="n">
        <v>34227.87</v>
      </c>
      <c r="F2851" s="19" t="n">
        <v>9741.719999999999</v>
      </c>
      <c r="G2851" s="20" t="n">
        <v>0.284614</v>
      </c>
      <c r="H2851" t="inlineStr">
        <is>
          <t>C</t>
        </is>
      </c>
      <c r="I2851" t="inlineStr">
        <is>
          <t>Bajo</t>
        </is>
      </c>
      <c r="J2851" s="17" t="inlineStr">
        <is>
          <t>C-Bajo</t>
        </is>
      </c>
      <c r="K2851" t="inlineStr">
        <is>
          <t>LIQUIDAR — ocupan espacio y capital</t>
        </is>
      </c>
    </row>
    <row r="2852">
      <c r="A2852" t="inlineStr">
        <is>
          <t>73413</t>
        </is>
      </c>
      <c r="B2852" t="inlineStr">
        <is>
          <t>CABLE TENDEDERO 30 MTS</t>
        </is>
      </c>
      <c r="C2852" t="inlineStr">
        <is>
          <t>FERRETERIA GENERAL</t>
        </is>
      </c>
      <c r="D2852" s="22" t="n">
        <v>14</v>
      </c>
      <c r="E2852" s="19" t="n">
        <v>34203</v>
      </c>
      <c r="F2852" s="19" t="n">
        <v>19486.2</v>
      </c>
      <c r="G2852" s="20" t="n">
        <v>0.5697220000000001</v>
      </c>
      <c r="H2852" t="inlineStr">
        <is>
          <t>C</t>
        </is>
      </c>
      <c r="I2852" t="inlineStr">
        <is>
          <t>Alto</t>
        </is>
      </c>
      <c r="J2852" s="17" t="inlineStr">
        <is>
          <t>C-Alto</t>
        </is>
      </c>
      <c r="K2852" t="inlineStr">
        <is>
          <t>PREMIUM — dejar quietos, son rentables aunque vendan poco</t>
        </is>
      </c>
    </row>
    <row r="2853">
      <c r="A2853" t="inlineStr">
        <is>
          <t>72829</t>
        </is>
      </c>
      <c r="B2853" t="inlineStr">
        <is>
          <t>BROCA CONCRETO 1/2 IRWIN</t>
        </is>
      </c>
      <c r="C2853" t="inlineStr">
        <is>
          <t>FERRETERIA GENERAL</t>
        </is>
      </c>
      <c r="D2853" s="22" t="n">
        <v>12</v>
      </c>
      <c r="E2853" s="19" t="n">
        <v>34131.55</v>
      </c>
      <c r="F2853" s="19" t="n">
        <v>16850.65</v>
      </c>
      <c r="G2853" s="20" t="n">
        <v>0.493697</v>
      </c>
      <c r="H2853" t="inlineStr">
        <is>
          <t>C</t>
        </is>
      </c>
      <c r="I2853" t="inlineStr">
        <is>
          <t>Alto</t>
        </is>
      </c>
      <c r="J2853" s="17" t="inlineStr">
        <is>
          <t>C-Alto</t>
        </is>
      </c>
      <c r="K2853" t="inlineStr">
        <is>
          <t>PREMIUM — dejar quietos, son rentables aunque vendan poco</t>
        </is>
      </c>
    </row>
    <row r="2854">
      <c r="A2854" t="inlineStr">
        <is>
          <t>30504</t>
        </is>
      </c>
      <c r="B2854" t="inlineStr">
        <is>
          <t>CONECTOR BIEX 11/4 CON FORRO******</t>
        </is>
      </c>
      <c r="C2854" t="inlineStr">
        <is>
          <t>ACCESORIOS ELECTRICOS Y CABLES</t>
        </is>
      </c>
      <c r="D2854" s="22" t="n">
        <v>25</v>
      </c>
      <c r="E2854" s="19" t="n">
        <v>34127.28</v>
      </c>
      <c r="F2854" s="19" t="n">
        <v>14111.39</v>
      </c>
      <c r="G2854" s="20" t="n">
        <v>0.413493</v>
      </c>
      <c r="H2854" t="inlineStr">
        <is>
          <t>C</t>
        </is>
      </c>
      <c r="I2854" t="inlineStr">
        <is>
          <t>Medio</t>
        </is>
      </c>
      <c r="J2854" s="17" t="inlineStr">
        <is>
          <t>C-Medio</t>
        </is>
      </c>
      <c r="K2854" t="inlineStr">
        <is>
          <t>CANDIDATO A DESCONTINUAR</t>
        </is>
      </c>
    </row>
    <row r="2855">
      <c r="A2855" t="inlineStr">
        <is>
          <t>1112</t>
        </is>
      </c>
      <c r="B2855" t="inlineStr">
        <is>
          <t>JUEGO EMPAQUES LLAVE CHORRO ARSA 9PZ 371-07</t>
        </is>
      </c>
      <c r="C2855" t="inlineStr">
        <is>
          <t>FERRETERIA GENERAL</t>
        </is>
      </c>
      <c r="D2855" s="22" t="n">
        <v>55</v>
      </c>
      <c r="E2855" s="19" t="n">
        <v>33996.46</v>
      </c>
      <c r="F2855" s="19" t="n">
        <v>17679.61</v>
      </c>
      <c r="G2855" s="20" t="n">
        <v>0.520043</v>
      </c>
      <c r="H2855" t="inlineStr">
        <is>
          <t>C</t>
        </is>
      </c>
      <c r="I2855" t="inlineStr">
        <is>
          <t>Alto</t>
        </is>
      </c>
      <c r="J2855" s="17" t="inlineStr">
        <is>
          <t>C-Alto</t>
        </is>
      </c>
      <c r="K2855" t="inlineStr">
        <is>
          <t>PREMIUM — dejar quietos, son rentables aunque vendan poco</t>
        </is>
      </c>
    </row>
    <row r="2856">
      <c r="A2856" t="inlineStr">
        <is>
          <t>72761</t>
        </is>
      </c>
      <c r="B2856" t="inlineStr">
        <is>
          <t>$$ CEDAZO GALLINERO 90cm x 30m</t>
        </is>
      </c>
      <c r="C2856" t="inlineStr">
        <is>
          <t>FERRETERIA GENERAL</t>
        </is>
      </c>
      <c r="D2856" s="22" t="n">
        <v>3</v>
      </c>
      <c r="E2856" s="19" t="n">
        <v>33980.39</v>
      </c>
      <c r="F2856" s="19" t="n">
        <v>20480.39</v>
      </c>
      <c r="G2856" s="20" t="n">
        <v>0.602712</v>
      </c>
      <c r="H2856" t="inlineStr">
        <is>
          <t>C</t>
        </is>
      </c>
      <c r="I2856" t="inlineStr">
        <is>
          <t>Alto</t>
        </is>
      </c>
      <c r="J2856" s="17" t="inlineStr">
        <is>
          <t>C-Alto</t>
        </is>
      </c>
      <c r="K2856" t="inlineStr">
        <is>
          <t>PREMIUM — dejar quietos, son rentables aunque vendan poco</t>
        </is>
      </c>
    </row>
    <row r="2857">
      <c r="A2857" t="inlineStr">
        <is>
          <t>351100300992138</t>
        </is>
      </c>
      <c r="B2857" t="inlineStr">
        <is>
          <t>MAKITA TALADRO M0801B 570W DE 1/2 A 5/8</t>
        </is>
      </c>
      <c r="C2857" t="inlineStr">
        <is>
          <t>SIN CATEGORIA</t>
        </is>
      </c>
      <c r="D2857" s="22" t="n">
        <v>1</v>
      </c>
      <c r="E2857" s="19" t="n">
        <v>33943.86</v>
      </c>
      <c r="F2857" s="19" t="n">
        <v>8800.26</v>
      </c>
      <c r="G2857" s="20" t="n">
        <v>0.259259</v>
      </c>
      <c r="H2857" t="inlineStr">
        <is>
          <t>C</t>
        </is>
      </c>
      <c r="I2857" t="inlineStr">
        <is>
          <t>Bajo</t>
        </is>
      </c>
      <c r="J2857" s="17" t="inlineStr">
        <is>
          <t>C-Bajo</t>
        </is>
      </c>
      <c r="K2857" t="inlineStr">
        <is>
          <t>LIQUIDAR — ocupan espacio y capital</t>
        </is>
      </c>
    </row>
    <row r="2858">
      <c r="A2858" t="inlineStr">
        <is>
          <t>351100300991999</t>
        </is>
      </c>
      <c r="B2858" t="inlineStr">
        <is>
          <t>ESQUINERO GRIS DE054 PANEL ACANALADO 1X1 2.90M WALL PANEL</t>
        </is>
      </c>
      <c r="C2858" t="inlineStr">
        <is>
          <t>PANEL ACANALADO INTERIOR</t>
        </is>
      </c>
      <c r="D2858" s="22" t="n">
        <v>11</v>
      </c>
      <c r="E2858" s="19" t="n">
        <v>33915.93</v>
      </c>
      <c r="F2858" s="19" t="n">
        <v>19644.42</v>
      </c>
      <c r="G2858" s="20" t="n">
        <v>0.5792090000000001</v>
      </c>
      <c r="H2858" t="inlineStr">
        <is>
          <t>C</t>
        </is>
      </c>
      <c r="I2858" t="inlineStr">
        <is>
          <t>Alto</t>
        </is>
      </c>
      <c r="J2858" s="17" t="inlineStr">
        <is>
          <t>C-Alto</t>
        </is>
      </c>
      <c r="K2858" t="inlineStr">
        <is>
          <t>PREMIUM — dejar quietos, son rentables aunque vendan poco</t>
        </is>
      </c>
    </row>
    <row r="2859">
      <c r="A2859" t="inlineStr">
        <is>
          <t>351100300992824</t>
        </is>
      </c>
      <c r="B2859" t="inlineStr">
        <is>
          <t>CACHERA FREGADERO DOBLE CROMADA AQP-567</t>
        </is>
      </c>
      <c r="C2859" t="inlineStr">
        <is>
          <t>IMPORTACION GRIFERIA</t>
        </is>
      </c>
      <c r="D2859" s="22" t="n">
        <v>3</v>
      </c>
      <c r="E2859" s="19" t="n">
        <v>33888.47</v>
      </c>
      <c r="F2859" s="19" t="n">
        <v>16773.08</v>
      </c>
      <c r="G2859" s="20" t="n">
        <v>0.494949</v>
      </c>
      <c r="H2859" t="inlineStr">
        <is>
          <t>C</t>
        </is>
      </c>
      <c r="I2859" t="inlineStr">
        <is>
          <t>Alto</t>
        </is>
      </c>
      <c r="J2859" s="17" t="inlineStr">
        <is>
          <t>C-Alto</t>
        </is>
      </c>
      <c r="K2859" t="inlineStr">
        <is>
          <t>PREMIUM — dejar quietos, son rentables aunque vendan poco</t>
        </is>
      </c>
    </row>
    <row r="2860">
      <c r="A2860" t="inlineStr">
        <is>
          <t>111261</t>
        </is>
      </c>
      <c r="B2860" t="inlineStr">
        <is>
          <t>ACOPLE MACHO PLASTICO MANGUERA</t>
        </is>
      </c>
      <c r="C2860" t="inlineStr">
        <is>
          <t>FERRETERIA GENERAL</t>
        </is>
      </c>
      <c r="D2860" s="22" t="n">
        <v>47</v>
      </c>
      <c r="E2860" s="19" t="n">
        <v>33847.17</v>
      </c>
      <c r="F2860" s="19" t="n">
        <v>14121.66</v>
      </c>
      <c r="G2860" s="20" t="n">
        <v>0.417218</v>
      </c>
      <c r="H2860" t="inlineStr">
        <is>
          <t>C</t>
        </is>
      </c>
      <c r="I2860" t="inlineStr">
        <is>
          <t>Medio</t>
        </is>
      </c>
      <c r="J2860" s="17" t="inlineStr">
        <is>
          <t>C-Medio</t>
        </is>
      </c>
      <c r="K2860" t="inlineStr">
        <is>
          <t>CANDIDATO A DESCONTINUAR</t>
        </is>
      </c>
    </row>
    <row r="2861">
      <c r="A2861" t="inlineStr">
        <is>
          <t>72837</t>
        </is>
      </c>
      <c r="B2861" t="inlineStr">
        <is>
          <t>GAZA SIN FIN 1</t>
        </is>
      </c>
      <c r="C2861" t="inlineStr">
        <is>
          <t>FERRETERIA GENERAL</t>
        </is>
      </c>
      <c r="D2861" s="22" t="n">
        <v>104</v>
      </c>
      <c r="E2861" s="19" t="n">
        <v>33805.16</v>
      </c>
      <c r="F2861" s="19" t="n">
        <v>29100.2</v>
      </c>
      <c r="G2861" s="20" t="n">
        <v>0.8608209999999999</v>
      </c>
      <c r="H2861" t="inlineStr">
        <is>
          <t>C</t>
        </is>
      </c>
      <c r="I2861" t="inlineStr">
        <is>
          <t>Alto</t>
        </is>
      </c>
      <c r="J2861" s="17" t="inlineStr">
        <is>
          <t>C-Alto</t>
        </is>
      </c>
      <c r="K2861" t="inlineStr">
        <is>
          <t>PREMIUM — dejar quietos, son rentables aunque vendan poco</t>
        </is>
      </c>
    </row>
    <row r="2862">
      <c r="A2862" t="inlineStr">
        <is>
          <t>351100300992392</t>
        </is>
      </c>
      <c r="B2862" t="inlineStr">
        <is>
          <t>TOTAL VENTOSA VIDRIO Y PORCELANATO 41/2 25KG TSP01251</t>
        </is>
      </c>
      <c r="C2862" t="inlineStr">
        <is>
          <t>HERRAMIENTAS MANUALES</t>
        </is>
      </c>
      <c r="D2862" s="22" t="n">
        <v>15</v>
      </c>
      <c r="E2862" s="19" t="n">
        <v>33780.12</v>
      </c>
      <c r="F2862" s="19" t="n">
        <v>11279.83</v>
      </c>
      <c r="G2862" s="20" t="n">
        <v>0.333919</v>
      </c>
      <c r="H2862" t="inlineStr">
        <is>
          <t>C</t>
        </is>
      </c>
      <c r="I2862" t="inlineStr">
        <is>
          <t>Medio</t>
        </is>
      </c>
      <c r="J2862" s="17" t="inlineStr">
        <is>
          <t>C-Medio</t>
        </is>
      </c>
      <c r="K2862" t="inlineStr">
        <is>
          <t>CANDIDATO A DESCONTINUAR</t>
        </is>
      </c>
    </row>
    <row r="2863">
      <c r="A2863" t="inlineStr">
        <is>
          <t>72137</t>
        </is>
      </c>
      <c r="B2863" t="inlineStr">
        <is>
          <t>TORNILLO CARROCERIA 1/4 X 3</t>
        </is>
      </c>
      <c r="C2863" t="inlineStr">
        <is>
          <t>TORNILLERIA</t>
        </is>
      </c>
      <c r="D2863" s="22" t="n">
        <v>354</v>
      </c>
      <c r="E2863" s="19" t="n">
        <v>33778.56</v>
      </c>
      <c r="F2863" s="19" t="n">
        <v>25631.78</v>
      </c>
      <c r="G2863" s="20" t="n">
        <v>0.758818</v>
      </c>
      <c r="H2863" t="inlineStr">
        <is>
          <t>C</t>
        </is>
      </c>
      <c r="I2863" t="inlineStr">
        <is>
          <t>Alto</t>
        </is>
      </c>
      <c r="J2863" s="17" t="inlineStr">
        <is>
          <t>C-Alto</t>
        </is>
      </c>
      <c r="K2863" t="inlineStr">
        <is>
          <t>PREMIUM — dejar quietos, son rentables aunque vendan poco</t>
        </is>
      </c>
    </row>
    <row r="2864">
      <c r="A2864" t="inlineStr">
        <is>
          <t>351100300991855</t>
        </is>
      </c>
      <c r="B2864" t="inlineStr">
        <is>
          <t>$$ SHERWIN SILICON ACRILICO BLANCO 2000</t>
        </is>
      </c>
      <c r="C2864" t="inlineStr">
        <is>
          <t>SIN CATEGORIA</t>
        </is>
      </c>
      <c r="D2864" s="22" t="n">
        <v>18</v>
      </c>
      <c r="E2864" s="19" t="n">
        <v>33762.77</v>
      </c>
      <c r="F2864" s="19" t="n">
        <v>11123.45</v>
      </c>
      <c r="G2864" s="20" t="n">
        <v>0.329459</v>
      </c>
      <c r="H2864" t="inlineStr">
        <is>
          <t>C</t>
        </is>
      </c>
      <c r="I2864" t="inlineStr">
        <is>
          <t>Medio</t>
        </is>
      </c>
      <c r="J2864" s="17" t="inlineStr">
        <is>
          <t>C-Medio</t>
        </is>
      </c>
      <c r="K2864" t="inlineStr">
        <is>
          <t>CANDIDATO A DESCONTINUAR</t>
        </is>
      </c>
    </row>
    <row r="2865">
      <c r="A2865" t="inlineStr">
        <is>
          <t>351100300990788</t>
        </is>
      </c>
      <c r="B2865" t="inlineStr">
        <is>
          <t>TOTAL JUEGO DESATORNILLADOR 26 PIEZAS THT250626</t>
        </is>
      </c>
      <c r="C2865" t="inlineStr">
        <is>
          <t>FERRETERIA GENERAL</t>
        </is>
      </c>
      <c r="D2865" s="22" t="n">
        <v>2</v>
      </c>
      <c r="E2865" s="19" t="n">
        <v>33748.07</v>
      </c>
      <c r="F2865" s="19" t="n">
        <v>12053.49</v>
      </c>
      <c r="G2865" s="20" t="n">
        <v>0.357161</v>
      </c>
      <c r="H2865" t="inlineStr">
        <is>
          <t>C</t>
        </is>
      </c>
      <c r="I2865" t="inlineStr">
        <is>
          <t>Medio</t>
        </is>
      </c>
      <c r="J2865" s="17" t="inlineStr">
        <is>
          <t>C-Medio</t>
        </is>
      </c>
      <c r="K2865" t="inlineStr">
        <is>
          <t>CANDIDATO A DESCONTINUAR</t>
        </is>
      </c>
    </row>
    <row r="2866">
      <c r="A2866" t="inlineStr">
        <is>
          <t>456790594</t>
        </is>
      </c>
      <c r="B2866" t="inlineStr">
        <is>
          <t>TRUPER MANGUERA JARDIN 25M 4 CAPAS REFORZADA ROJA MAN-25X1/2X</t>
        </is>
      </c>
      <c r="C2866" t="inlineStr">
        <is>
          <t>FERRETERIA GENERAL</t>
        </is>
      </c>
      <c r="D2866" s="22" t="n">
        <v>3</v>
      </c>
      <c r="E2866" s="19" t="n">
        <v>33678.87</v>
      </c>
      <c r="F2866" s="19" t="n">
        <v>11522.94</v>
      </c>
      <c r="G2866" s="20" t="n">
        <v>0.342141</v>
      </c>
      <c r="H2866" t="inlineStr">
        <is>
          <t>C</t>
        </is>
      </c>
      <c r="I2866" t="inlineStr">
        <is>
          <t>Medio</t>
        </is>
      </c>
      <c r="J2866" s="17" t="inlineStr">
        <is>
          <t>C-Medio</t>
        </is>
      </c>
      <c r="K2866" t="inlineStr">
        <is>
          <t>CANDIDATO A DESCONTINUAR</t>
        </is>
      </c>
    </row>
    <row r="2867">
      <c r="A2867" t="inlineStr">
        <is>
          <t>73352</t>
        </is>
      </c>
      <c r="B2867" t="inlineStr">
        <is>
          <t>PICAPORTE PLATINA 5 C/RECIB PPT05</t>
        </is>
      </c>
      <c r="C2867" t="inlineStr">
        <is>
          <t>PICAPORTES Y ALDABAS</t>
        </is>
      </c>
      <c r="D2867" s="22" t="n">
        <v>25</v>
      </c>
      <c r="E2867" s="19" t="n">
        <v>33662.52</v>
      </c>
      <c r="F2867" s="19" t="n">
        <v>13528.44</v>
      </c>
      <c r="G2867" s="20" t="n">
        <v>0.401884</v>
      </c>
      <c r="H2867" t="inlineStr">
        <is>
          <t>C</t>
        </is>
      </c>
      <c r="I2867" t="inlineStr">
        <is>
          <t>Medio</t>
        </is>
      </c>
      <c r="J2867" s="17" t="inlineStr">
        <is>
          <t>C-Medio</t>
        </is>
      </c>
      <c r="K2867" t="inlineStr">
        <is>
          <t>CANDIDATO A DESCONTINUAR</t>
        </is>
      </c>
    </row>
    <row r="2868">
      <c r="A2868" t="inlineStr">
        <is>
          <t>351100300992863</t>
        </is>
      </c>
      <c r="B2868" t="inlineStr">
        <is>
          <t>TOTAL BATERIA 6AH 20V TFBLI2060</t>
        </is>
      </c>
      <c r="C2868" t="inlineStr">
        <is>
          <t>SIN CATEGORIA</t>
        </is>
      </c>
      <c r="D2868" s="22" t="n">
        <v>1</v>
      </c>
      <c r="E2868" s="19" t="n">
        <v>33628.32</v>
      </c>
      <c r="F2868" s="19" t="n">
        <v>2517.12</v>
      </c>
      <c r="G2868" s="20" t="n">
        <v>0.074851</v>
      </c>
      <c r="H2868" t="inlineStr">
        <is>
          <t>C</t>
        </is>
      </c>
      <c r="I2868" t="inlineStr">
        <is>
          <t>Bajo</t>
        </is>
      </c>
      <c r="J2868" s="17" t="inlineStr">
        <is>
          <t>C-Bajo</t>
        </is>
      </c>
      <c r="K2868" t="inlineStr">
        <is>
          <t>LIQUIDAR — ocupan espacio y capital</t>
        </is>
      </c>
    </row>
    <row r="2869">
      <c r="A2869" t="inlineStr">
        <is>
          <t>60100043</t>
        </is>
      </c>
      <c r="B2869" t="inlineStr">
        <is>
          <t>TECNOLITE INTERIOR EMPOTRADO LED 7W 100-240V-6500K 7YDLED156MV65B</t>
        </is>
      </c>
      <c r="C2869" t="inlineStr">
        <is>
          <t>SIN CATEGORIA</t>
        </is>
      </c>
      <c r="D2869" s="22" t="n">
        <v>10</v>
      </c>
      <c r="E2869" s="19" t="n">
        <v>33628.32</v>
      </c>
      <c r="F2869" s="19" t="n">
        <v>9228.32</v>
      </c>
      <c r="G2869" s="20" t="n">
        <v>0.274421</v>
      </c>
      <c r="H2869" t="inlineStr">
        <is>
          <t>C</t>
        </is>
      </c>
      <c r="I2869" t="inlineStr">
        <is>
          <t>Bajo</t>
        </is>
      </c>
      <c r="J2869" s="17" t="inlineStr">
        <is>
          <t>C-Bajo</t>
        </is>
      </c>
      <c r="K2869" t="inlineStr">
        <is>
          <t>LIQUIDAR — ocupan espacio y capital</t>
        </is>
      </c>
    </row>
    <row r="2870">
      <c r="A2870" t="inlineStr">
        <is>
          <t>351100300991118</t>
        </is>
      </c>
      <c r="B2870" t="inlineStr">
        <is>
          <t>GARDENA EXTRACTOR DE MALA HIERBA 100CM 3518-30</t>
        </is>
      </c>
      <c r="C2870" t="inlineStr">
        <is>
          <t>FERRETERIA GENERAL</t>
        </is>
      </c>
      <c r="D2870" s="22" t="n">
        <v>1</v>
      </c>
      <c r="E2870" s="19" t="n">
        <v>33593</v>
      </c>
      <c r="F2870" s="19" t="n">
        <v>9598</v>
      </c>
      <c r="G2870" s="20" t="n">
        <v>0.285714</v>
      </c>
      <c r="H2870" t="inlineStr">
        <is>
          <t>C</t>
        </is>
      </c>
      <c r="I2870" t="inlineStr">
        <is>
          <t>Bajo</t>
        </is>
      </c>
      <c r="J2870" s="17" t="inlineStr">
        <is>
          <t>C-Bajo</t>
        </is>
      </c>
      <c r="K2870" t="inlineStr">
        <is>
          <t>LIQUIDAR — ocupan espacio y capital</t>
        </is>
      </c>
    </row>
    <row r="2871">
      <c r="A2871" t="inlineStr">
        <is>
          <t>PINT-AN-0041</t>
        </is>
      </c>
      <c r="B2871" t="inlineStr">
        <is>
          <t>LANCO EXPRESS DEEP ACEITE 1/4 EC348-5</t>
        </is>
      </c>
      <c r="C2871" t="inlineStr">
        <is>
          <t>ANTICORROSIVOS Y BASE ACEITE</t>
        </is>
      </c>
      <c r="D2871" s="22" t="n">
        <v>7</v>
      </c>
      <c r="E2871" s="19" t="n">
        <v>33569.45</v>
      </c>
      <c r="F2871" s="19" t="n">
        <v>15290.45</v>
      </c>
      <c r="G2871" s="20" t="n">
        <v>0.455487</v>
      </c>
      <c r="H2871" t="inlineStr">
        <is>
          <t>C</t>
        </is>
      </c>
      <c r="I2871" t="inlineStr">
        <is>
          <t>Alto</t>
        </is>
      </c>
      <c r="J2871" s="17" t="inlineStr">
        <is>
          <t>C-Alto</t>
        </is>
      </c>
      <c r="K2871" t="inlineStr">
        <is>
          <t>PREMIUM — dejar quietos, son rentables aunque vendan poco</t>
        </is>
      </c>
    </row>
    <row r="2872">
      <c r="A2872" t="inlineStr">
        <is>
          <t>351100300992525</t>
        </is>
      </c>
      <c r="B2872" t="inlineStr">
        <is>
          <t>PERSIANA BLACKOUT BLANCO 140CM X 160CM AD049</t>
        </is>
      </c>
      <c r="C2872" t="inlineStr">
        <is>
          <t>FERRETERIA GENERAL</t>
        </is>
      </c>
      <c r="D2872" s="22" t="n">
        <v>2</v>
      </c>
      <c r="E2872" s="19" t="n">
        <v>33561</v>
      </c>
      <c r="F2872" s="19" t="n">
        <v>11187</v>
      </c>
      <c r="G2872" s="20" t="n">
        <v>0.333333</v>
      </c>
      <c r="H2872" t="inlineStr">
        <is>
          <t>C</t>
        </is>
      </c>
      <c r="I2872" t="inlineStr">
        <is>
          <t>Medio</t>
        </is>
      </c>
      <c r="J2872" s="17" t="inlineStr">
        <is>
          <t>C-Medio</t>
        </is>
      </c>
      <c r="K2872" t="inlineStr">
        <is>
          <t>CANDIDATO A DESCONTINUAR</t>
        </is>
      </c>
    </row>
    <row r="2873">
      <c r="A2873" t="inlineStr">
        <is>
          <t>990635</t>
        </is>
      </c>
      <c r="B2873" t="inlineStr">
        <is>
          <t>GLADIATOR LIJADORA ROTO ORBITAL 5PULG 350W LR 9125 / 120</t>
        </is>
      </c>
      <c r="C2873" t="inlineStr">
        <is>
          <t>SIN CATEGORIA</t>
        </is>
      </c>
      <c r="D2873" s="22" t="n">
        <v>2</v>
      </c>
      <c r="E2873" s="19" t="n">
        <v>33462</v>
      </c>
      <c r="F2873" s="19" t="n">
        <v>4862</v>
      </c>
      <c r="G2873" s="20" t="n">
        <v>0.145299</v>
      </c>
      <c r="H2873" t="inlineStr">
        <is>
          <t>C</t>
        </is>
      </c>
      <c r="I2873" t="inlineStr">
        <is>
          <t>Bajo</t>
        </is>
      </c>
      <c r="J2873" s="17" t="inlineStr">
        <is>
          <t>C-Bajo</t>
        </is>
      </c>
      <c r="K2873" t="inlineStr">
        <is>
          <t>LIQUIDAR — ocupan espacio y capital</t>
        </is>
      </c>
    </row>
    <row r="2874">
      <c r="A2874" t="inlineStr">
        <is>
          <t>72220</t>
        </is>
      </c>
      <c r="B2874" t="inlineStr">
        <is>
          <t>TORNILLO METAL 10X1</t>
        </is>
      </c>
      <c r="C2874" t="inlineStr">
        <is>
          <t>TORNILLERIA</t>
        </is>
      </c>
      <c r="D2874" s="22" t="n">
        <v>1848</v>
      </c>
      <c r="E2874" s="19" t="n">
        <v>33390.45</v>
      </c>
      <c r="F2874" s="19" t="n">
        <v>20239.01</v>
      </c>
      <c r="G2874" s="20" t="n">
        <v>0.606132</v>
      </c>
      <c r="H2874" t="inlineStr">
        <is>
          <t>C</t>
        </is>
      </c>
      <c r="I2874" t="inlineStr">
        <is>
          <t>Alto</t>
        </is>
      </c>
      <c r="J2874" s="17" t="inlineStr">
        <is>
          <t>C-Alto</t>
        </is>
      </c>
      <c r="K2874" t="inlineStr">
        <is>
          <t>PREMIUM — dejar quietos, son rentables aunque vendan poco</t>
        </is>
      </c>
    </row>
    <row r="2875">
      <c r="A2875" t="inlineStr">
        <is>
          <t>71581</t>
        </is>
      </c>
      <c r="B2875" t="inlineStr">
        <is>
          <t>INDUMA BISAGRA 1X2 T1103-0128</t>
        </is>
      </c>
      <c r="C2875" t="inlineStr">
        <is>
          <t>FERRETERIA GENERAL</t>
        </is>
      </c>
      <c r="D2875" s="22" t="n">
        <v>69</v>
      </c>
      <c r="E2875" s="19" t="n">
        <v>33374.23</v>
      </c>
      <c r="F2875" s="19" t="n">
        <v>15789.79</v>
      </c>
      <c r="G2875" s="20" t="n">
        <v>0.473113</v>
      </c>
      <c r="H2875" t="inlineStr">
        <is>
          <t>C</t>
        </is>
      </c>
      <c r="I2875" t="inlineStr">
        <is>
          <t>Alto</t>
        </is>
      </c>
      <c r="J2875" s="17" t="inlineStr">
        <is>
          <t>C-Alto</t>
        </is>
      </c>
      <c r="K2875" t="inlineStr">
        <is>
          <t>PREMIUM — dejar quietos, son rentables aunque vendan poco</t>
        </is>
      </c>
    </row>
    <row r="2876">
      <c r="A2876" t="inlineStr">
        <is>
          <t>6756817</t>
        </is>
      </c>
      <c r="B2876" t="inlineStr">
        <is>
          <t>EXTRACTOR DE BAÑO 4 PULG CON CUBIERTA VT-2901</t>
        </is>
      </c>
      <c r="C2876" t="inlineStr">
        <is>
          <t>IMPORTACION FERRETERIA GENERAL</t>
        </is>
      </c>
      <c r="D2876" s="22" t="n">
        <v>4</v>
      </c>
      <c r="E2876" s="19" t="n">
        <v>33291.11</v>
      </c>
      <c r="F2876" s="19" t="n">
        <v>16645.56</v>
      </c>
      <c r="G2876" s="20" t="n">
        <v>0.5</v>
      </c>
      <c r="H2876" t="inlineStr">
        <is>
          <t>C</t>
        </is>
      </c>
      <c r="I2876" t="inlineStr">
        <is>
          <t>Alto</t>
        </is>
      </c>
      <c r="J2876" s="17" t="inlineStr">
        <is>
          <t>C-Alto</t>
        </is>
      </c>
      <c r="K2876" t="inlineStr">
        <is>
          <t>PREMIUM — dejar quietos, son rentables aunque vendan poco</t>
        </is>
      </c>
    </row>
    <row r="2877">
      <c r="A2877" t="inlineStr">
        <is>
          <t>72977</t>
        </is>
      </c>
      <c r="B2877" t="inlineStr">
        <is>
          <t>AGUILA EXTENSION P/MECANICO 25 PIES 1078-25</t>
        </is>
      </c>
      <c r="C2877" t="inlineStr">
        <is>
          <t>ACCESORIOS ELECTRICOS Y CABLES</t>
        </is>
      </c>
      <c r="D2877" s="22" t="n">
        <v>3</v>
      </c>
      <c r="E2877" s="19" t="n">
        <v>33201.1</v>
      </c>
      <c r="F2877" s="19" t="n">
        <v>7759.65</v>
      </c>
      <c r="G2877" s="20" t="n">
        <v>0.233716</v>
      </c>
      <c r="H2877" t="inlineStr">
        <is>
          <t>C</t>
        </is>
      </c>
      <c r="I2877" t="inlineStr">
        <is>
          <t>Bajo</t>
        </is>
      </c>
      <c r="J2877" s="17" t="inlineStr">
        <is>
          <t>C-Bajo</t>
        </is>
      </c>
      <c r="K2877" t="inlineStr">
        <is>
          <t>LIQUIDAR — ocupan espacio y capital</t>
        </is>
      </c>
    </row>
    <row r="2878">
      <c r="A2878" t="inlineStr">
        <is>
          <t>74034</t>
        </is>
      </c>
      <c r="B2878" t="inlineStr">
        <is>
          <t>SUR MORTERO ACABADO MD450</t>
        </is>
      </c>
      <c r="C2878" t="inlineStr">
        <is>
          <t>SIN CATEGORIA</t>
        </is>
      </c>
      <c r="D2878" s="22" t="n">
        <v>5</v>
      </c>
      <c r="E2878" s="19" t="n">
        <v>33026.04</v>
      </c>
      <c r="F2878" s="19" t="n">
        <v>7602.84</v>
      </c>
      <c r="G2878" s="20" t="n">
        <v>0.230207</v>
      </c>
      <c r="H2878" t="inlineStr">
        <is>
          <t>C</t>
        </is>
      </c>
      <c r="I2878" t="inlineStr">
        <is>
          <t>Bajo</t>
        </is>
      </c>
      <c r="J2878" s="17" t="inlineStr">
        <is>
          <t>C-Bajo</t>
        </is>
      </c>
      <c r="K2878" t="inlineStr">
        <is>
          <t>LIQUIDAR — ocupan espacio y capital</t>
        </is>
      </c>
    </row>
    <row r="2879">
      <c r="A2879" t="inlineStr">
        <is>
          <t>351100300991955</t>
        </is>
      </c>
      <c r="B2879" t="inlineStr">
        <is>
          <t>NOVA MARCO CON FELPA 3 GOLDEN STRIPE</t>
        </is>
      </c>
      <c r="C2879" t="inlineStr">
        <is>
          <t>PINTURAS Y SELLADORES</t>
        </is>
      </c>
      <c r="D2879" s="22" t="n">
        <v>23</v>
      </c>
      <c r="E2879" s="19" t="n">
        <v>33018.04</v>
      </c>
      <c r="F2879" s="19" t="n">
        <v>9069.290000000001</v>
      </c>
      <c r="G2879" s="20" t="n">
        <v>0.274677</v>
      </c>
      <c r="H2879" t="inlineStr">
        <is>
          <t>C</t>
        </is>
      </c>
      <c r="I2879" t="inlineStr">
        <is>
          <t>Bajo</t>
        </is>
      </c>
      <c r="J2879" s="17" t="inlineStr">
        <is>
          <t>C-Bajo</t>
        </is>
      </c>
      <c r="K2879" t="inlineStr">
        <is>
          <t>LIQUIDAR — ocupan espacio y capital</t>
        </is>
      </c>
    </row>
    <row r="2880">
      <c r="A2880" t="inlineStr">
        <is>
          <t>351100300992406</t>
        </is>
      </c>
      <c r="B2880" t="inlineStr">
        <is>
          <t xml:space="preserve">ADAPTADOR PORTA PUNTAS PARA DESATORNILLADOR DE IMPACTO ADI-14 </t>
        </is>
      </c>
      <c r="C2880" t="inlineStr">
        <is>
          <t>HERRAMIENTA ELECTRICA</t>
        </is>
      </c>
      <c r="D2880" s="22" t="n">
        <v>5</v>
      </c>
      <c r="E2880" s="19" t="n">
        <v>32993.52</v>
      </c>
      <c r="F2880" s="19" t="n">
        <v>10865.07</v>
      </c>
      <c r="G2880" s="20" t="n">
        <v>0.329309</v>
      </c>
      <c r="H2880" t="inlineStr">
        <is>
          <t>C</t>
        </is>
      </c>
      <c r="I2880" t="inlineStr">
        <is>
          <t>Medio</t>
        </is>
      </c>
      <c r="J2880" s="17" t="inlineStr">
        <is>
          <t>C-Medio</t>
        </is>
      </c>
      <c r="K2880" t="inlineStr">
        <is>
          <t>CANDIDATO A DESCONTINUAR</t>
        </is>
      </c>
    </row>
    <row r="2881">
      <c r="A2881" t="inlineStr">
        <is>
          <t>31041</t>
        </is>
      </c>
      <c r="B2881" t="inlineStr">
        <is>
          <t>TOTAL CEPILLO ACERO  COPA BRONCE 5/8X4 UTAC31041</t>
        </is>
      </c>
      <c r="C2881" t="inlineStr">
        <is>
          <t>FERRETERIA GENERAL</t>
        </is>
      </c>
      <c r="D2881" s="22" t="n">
        <v>16</v>
      </c>
      <c r="E2881" s="19" t="n">
        <v>32962.62</v>
      </c>
      <c r="F2881" s="19" t="n">
        <v>9848.459999999999</v>
      </c>
      <c r="G2881" s="20" t="n">
        <v>0.298777</v>
      </c>
      <c r="H2881" t="inlineStr">
        <is>
          <t>C</t>
        </is>
      </c>
      <c r="I2881" t="inlineStr">
        <is>
          <t>Bajo</t>
        </is>
      </c>
      <c r="J2881" s="17" t="inlineStr">
        <is>
          <t>C-Bajo</t>
        </is>
      </c>
      <c r="K2881" t="inlineStr">
        <is>
          <t>LIQUIDAR — ocupan espacio y capital</t>
        </is>
      </c>
    </row>
    <row r="2882">
      <c r="A2882" t="inlineStr">
        <is>
          <t>351100300992729</t>
        </is>
      </c>
      <c r="B2882" t="inlineStr">
        <is>
          <t>MOLDURA REMATE PARA PISO DECK GRIS 5.7 X 5.7 X 2.90M</t>
        </is>
      </c>
      <c r="C2882" t="inlineStr">
        <is>
          <t>PANEL ACANALADO EXTERIOR WPC</t>
        </is>
      </c>
      <c r="D2882" s="22" t="n">
        <v>7</v>
      </c>
      <c r="E2882" s="19" t="n">
        <v>32902.65</v>
      </c>
      <c r="F2882" s="19" t="n">
        <v>11058.34</v>
      </c>
      <c r="G2882" s="20" t="n">
        <v>0.336093</v>
      </c>
      <c r="H2882" t="inlineStr">
        <is>
          <t>C</t>
        </is>
      </c>
      <c r="I2882" t="inlineStr">
        <is>
          <t>Medio</t>
        </is>
      </c>
      <c r="J2882" s="17" t="inlineStr">
        <is>
          <t>C-Medio</t>
        </is>
      </c>
      <c r="K2882" t="inlineStr">
        <is>
          <t>CANDIDATO A DESCONTINUAR</t>
        </is>
      </c>
    </row>
    <row r="2883">
      <c r="A2883" t="inlineStr">
        <is>
          <t>71849</t>
        </is>
      </c>
      <c r="B2883" t="inlineStr">
        <is>
          <t>CAJA DE PASO 6X6 CH</t>
        </is>
      </c>
      <c r="C2883" t="inlineStr">
        <is>
          <t>ACCESORIOS ELECTRICOS Y CABLES</t>
        </is>
      </c>
      <c r="D2883" s="22" t="n">
        <v>4</v>
      </c>
      <c r="E2883" s="19" t="n">
        <v>32896.5</v>
      </c>
      <c r="F2883" s="19" t="n">
        <v>7871.4</v>
      </c>
      <c r="G2883" s="20" t="n">
        <v>0.239278</v>
      </c>
      <c r="H2883" t="inlineStr">
        <is>
          <t>C</t>
        </is>
      </c>
      <c r="I2883" t="inlineStr">
        <is>
          <t>Bajo</t>
        </is>
      </c>
      <c r="J2883" s="17" t="inlineStr">
        <is>
          <t>C-Bajo</t>
        </is>
      </c>
      <c r="K2883" t="inlineStr">
        <is>
          <t>LIQUIDAR — ocupan espacio y capital</t>
        </is>
      </c>
    </row>
    <row r="2884">
      <c r="A2884" t="inlineStr">
        <is>
          <t>71217</t>
        </is>
      </c>
      <c r="B2884" t="inlineStr">
        <is>
          <t>TORNILLO CARROCERIA 1/4 X 2</t>
        </is>
      </c>
      <c r="C2884" t="inlineStr">
        <is>
          <t>TORNILLERIA</t>
        </is>
      </c>
      <c r="D2884" s="22" t="n">
        <v>532</v>
      </c>
      <c r="E2884" s="19" t="n">
        <v>32893.25</v>
      </c>
      <c r="F2884" s="19" t="n">
        <v>23123.54</v>
      </c>
      <c r="G2884" s="20" t="n">
        <v>0.7029869999999999</v>
      </c>
      <c r="H2884" t="inlineStr">
        <is>
          <t>C</t>
        </is>
      </c>
      <c r="I2884" t="inlineStr">
        <is>
          <t>Alto</t>
        </is>
      </c>
      <c r="J2884" s="17" t="inlineStr">
        <is>
          <t>C-Alto</t>
        </is>
      </c>
      <c r="K2884" t="inlineStr">
        <is>
          <t>PREMIUM — dejar quietos, son rentables aunque vendan poco</t>
        </is>
      </c>
    </row>
    <row r="2885">
      <c r="A2885" t="inlineStr">
        <is>
          <t>351100300991148</t>
        </is>
      </c>
      <c r="B2885" t="inlineStr">
        <is>
          <t>METALES LLAVE LAVATORIO COPA DECORADA BLU-0004</t>
        </is>
      </c>
      <c r="C2885" t="inlineStr">
        <is>
          <t>SIN CATEGORIA</t>
        </is>
      </c>
      <c r="D2885" s="22" t="n">
        <v>8</v>
      </c>
      <c r="E2885" s="19" t="n">
        <v>32793.6</v>
      </c>
      <c r="F2885" s="19" t="n">
        <v>11021.73</v>
      </c>
      <c r="G2885" s="20" t="n">
        <v>0.336094</v>
      </c>
      <c r="H2885" t="inlineStr">
        <is>
          <t>C</t>
        </is>
      </c>
      <c r="I2885" t="inlineStr">
        <is>
          <t>Medio</t>
        </is>
      </c>
      <c r="J2885" s="17" t="inlineStr">
        <is>
          <t>C-Medio</t>
        </is>
      </c>
      <c r="K2885" t="inlineStr">
        <is>
          <t>CANDIDATO A DESCONTINUAR</t>
        </is>
      </c>
    </row>
    <row r="2886">
      <c r="A2886" t="inlineStr">
        <is>
          <t>351100300992193</t>
        </is>
      </c>
      <c r="B2886" t="inlineStr">
        <is>
          <t>PROTECTOR DE PICOS 6 TOMAS 900J CABLE DE 2.4M REGLETA 14021 GENERAL ELECTRIC</t>
        </is>
      </c>
      <c r="C2886" t="inlineStr">
        <is>
          <t>ACCESORIOS ELECTRICOS Y CABLES</t>
        </is>
      </c>
      <c r="D2886" s="22" t="n">
        <v>2</v>
      </c>
      <c r="E2886" s="19" t="n">
        <v>32747.4</v>
      </c>
      <c r="F2886" s="19" t="n">
        <v>9356.4</v>
      </c>
      <c r="G2886" s="20" t="n">
        <v>0.285714</v>
      </c>
      <c r="H2886" t="inlineStr">
        <is>
          <t>C</t>
        </is>
      </c>
      <c r="I2886" t="inlineStr">
        <is>
          <t>Bajo</t>
        </is>
      </c>
      <c r="J2886" s="17" t="inlineStr">
        <is>
          <t>C-Bajo</t>
        </is>
      </c>
      <c r="K2886" t="inlineStr">
        <is>
          <t>LIQUIDAR — ocupan espacio y capital</t>
        </is>
      </c>
    </row>
    <row r="2887">
      <c r="A2887" t="inlineStr">
        <is>
          <t>351100300992162</t>
        </is>
      </c>
      <c r="B2887" t="inlineStr">
        <is>
          <t>ASIENTO INOD ELONGADO BLANCO VERSATILE INCESA CIERRE LENTO 07000191.020</t>
        </is>
      </c>
      <c r="C2887" t="inlineStr">
        <is>
          <t>LOZA SANITARIA</t>
        </is>
      </c>
      <c r="D2887" s="22" t="n">
        <v>2</v>
      </c>
      <c r="E2887" s="19" t="n">
        <v>32744.88</v>
      </c>
      <c r="F2887" s="19" t="n">
        <v>9355.68</v>
      </c>
      <c r="G2887" s="20" t="n">
        <v>0.285714</v>
      </c>
      <c r="H2887" t="inlineStr">
        <is>
          <t>C</t>
        </is>
      </c>
      <c r="I2887" t="inlineStr">
        <is>
          <t>Bajo</t>
        </is>
      </c>
      <c r="J2887" s="17" t="inlineStr">
        <is>
          <t>C-Bajo</t>
        </is>
      </c>
      <c r="K2887" t="inlineStr">
        <is>
          <t>LIQUIDAR — ocupan espacio y capital</t>
        </is>
      </c>
    </row>
    <row r="2888">
      <c r="A2888" t="inlineStr">
        <is>
          <t>351100300992862</t>
        </is>
      </c>
      <c r="B2888" t="inlineStr">
        <is>
          <t>REMATE FINAL PISO SPC BEIGE STONE 45 X 2400MM DE033-C</t>
        </is>
      </c>
      <c r="C2888" t="inlineStr">
        <is>
          <t>PISOS</t>
        </is>
      </c>
      <c r="D2888" s="22" t="n">
        <v>7</v>
      </c>
      <c r="E2888" s="19" t="n">
        <v>32692.02</v>
      </c>
      <c r="F2888" s="19" t="n">
        <v>32692.02</v>
      </c>
      <c r="G2888" s="20" t="n">
        <v>1</v>
      </c>
      <c r="H2888" t="inlineStr">
        <is>
          <t>C</t>
        </is>
      </c>
      <c r="I2888" t="inlineStr">
        <is>
          <t>Alto</t>
        </is>
      </c>
      <c r="J2888" s="17" t="inlineStr">
        <is>
          <t>C-Alto</t>
        </is>
      </c>
      <c r="K2888" t="inlineStr">
        <is>
          <t>PREMIUM — dejar quietos, son rentables aunque vendan poco</t>
        </is>
      </c>
    </row>
    <row r="2889">
      <c r="A2889" t="inlineStr">
        <is>
          <t>9133</t>
        </is>
      </c>
      <c r="B2889" t="inlineStr">
        <is>
          <t>UNION CPVC 1/2 AGUA CALIENTE</t>
        </is>
      </c>
      <c r="C2889" t="inlineStr">
        <is>
          <t>TUBERIA PVC, CANOAS Y ACCESORIOS</t>
        </is>
      </c>
      <c r="D2889" s="22" t="n">
        <v>118</v>
      </c>
      <c r="E2889" s="19" t="n">
        <v>32517.82</v>
      </c>
      <c r="F2889" s="19" t="n">
        <v>17147.82</v>
      </c>
      <c r="G2889" s="20" t="n">
        <v>0.527336</v>
      </c>
      <c r="H2889" t="inlineStr">
        <is>
          <t>C</t>
        </is>
      </c>
      <c r="I2889" t="inlineStr">
        <is>
          <t>Alto</t>
        </is>
      </c>
      <c r="J2889" s="17" t="inlineStr">
        <is>
          <t>C-Alto</t>
        </is>
      </c>
      <c r="K2889" t="inlineStr">
        <is>
          <t>PREMIUM — dejar quietos, son rentables aunque vendan poco</t>
        </is>
      </c>
    </row>
    <row r="2890">
      <c r="A2890" t="inlineStr">
        <is>
          <t>PINT-BT-0042</t>
        </is>
      </c>
      <c r="B2890" t="inlineStr">
        <is>
          <t>LANCO BARNIZ POLIURETANO TRANSP GALON BRILLANTE PV357-4</t>
        </is>
      </c>
      <c r="C2890" t="inlineStr">
        <is>
          <t>BARNIZ Y TINTES</t>
        </is>
      </c>
      <c r="D2890" s="22" t="n">
        <v>1</v>
      </c>
      <c r="E2890" s="19" t="n">
        <v>32433.63</v>
      </c>
      <c r="F2890" s="19" t="n">
        <v>9201.629999999999</v>
      </c>
      <c r="G2890" s="20" t="n">
        <v>0.283706</v>
      </c>
      <c r="H2890" t="inlineStr">
        <is>
          <t>C</t>
        </is>
      </c>
      <c r="I2890" t="inlineStr">
        <is>
          <t>Bajo</t>
        </is>
      </c>
      <c r="J2890" s="17" t="inlineStr">
        <is>
          <t>C-Bajo</t>
        </is>
      </c>
      <c r="K2890" t="inlineStr">
        <is>
          <t>LIQUIDAR — ocupan espacio y capital</t>
        </is>
      </c>
    </row>
    <row r="2891">
      <c r="A2891" t="inlineStr">
        <is>
          <t>351100300992890</t>
        </is>
      </c>
      <c r="B2891" t="inlineStr">
        <is>
          <t>ALTIVA TOMA Y APAGADOR 9006-W BLANCO EAGLE</t>
        </is>
      </c>
      <c r="C2891" t="inlineStr">
        <is>
          <t>ACCESORIOS ELECTRICOS Y CABLES</t>
        </is>
      </c>
      <c r="D2891" s="22" t="n">
        <v>12</v>
      </c>
      <c r="E2891" s="19" t="n">
        <v>32418.27</v>
      </c>
      <c r="F2891" s="19" t="n">
        <v>11126.91</v>
      </c>
      <c r="G2891" s="20" t="n">
        <v>0.34323</v>
      </c>
      <c r="H2891" t="inlineStr">
        <is>
          <t>C</t>
        </is>
      </c>
      <c r="I2891" t="inlineStr">
        <is>
          <t>Medio</t>
        </is>
      </c>
      <c r="J2891" s="17" t="inlineStr">
        <is>
          <t>C-Medio</t>
        </is>
      </c>
      <c r="K2891" t="inlineStr">
        <is>
          <t>CANDIDATO A DESCONTINUAR</t>
        </is>
      </c>
    </row>
    <row r="2892">
      <c r="A2892" t="inlineStr">
        <is>
          <t>6990352</t>
        </is>
      </c>
      <c r="B2892" t="inlineStr">
        <is>
          <t>TOTAL CUCHILLA MULTIUSOS THMFK0156</t>
        </is>
      </c>
      <c r="C2892" t="inlineStr">
        <is>
          <t>FERRETERIA GENERAL</t>
        </is>
      </c>
      <c r="D2892" s="22" t="n">
        <v>9</v>
      </c>
      <c r="E2892" s="19" t="n">
        <v>32108.3</v>
      </c>
      <c r="F2892" s="19" t="n">
        <v>9748.43</v>
      </c>
      <c r="G2892" s="20" t="n">
        <v>0.303611</v>
      </c>
      <c r="H2892" t="inlineStr">
        <is>
          <t>C</t>
        </is>
      </c>
      <c r="I2892" t="inlineStr">
        <is>
          <t>Medio</t>
        </is>
      </c>
      <c r="J2892" s="17" t="inlineStr">
        <is>
          <t>C-Medio</t>
        </is>
      </c>
      <c r="K2892" t="inlineStr">
        <is>
          <t>CANDIDATO A DESCONTINUAR</t>
        </is>
      </c>
    </row>
    <row r="2893">
      <c r="A2893" t="inlineStr">
        <is>
          <t>7669</t>
        </is>
      </c>
      <c r="B2893" t="inlineStr">
        <is>
          <t>GRAPA CERCA BOLSA</t>
        </is>
      </c>
      <c r="C2893" t="inlineStr">
        <is>
          <t>FERRETERIA GENERAL</t>
        </is>
      </c>
      <c r="D2893" s="22" t="n">
        <v>28</v>
      </c>
      <c r="E2893" s="19" t="n">
        <v>32014.77</v>
      </c>
      <c r="F2893" s="19" t="n">
        <v>10897.76</v>
      </c>
      <c r="G2893" s="20" t="n">
        <v>0.340398</v>
      </c>
      <c r="H2893" t="inlineStr">
        <is>
          <t>C</t>
        </is>
      </c>
      <c r="I2893" t="inlineStr">
        <is>
          <t>Medio</t>
        </is>
      </c>
      <c r="J2893" s="17" t="inlineStr">
        <is>
          <t>C-Medio</t>
        </is>
      </c>
      <c r="K2893" t="inlineStr">
        <is>
          <t>CANDIDATO A DESCONTINUAR</t>
        </is>
      </c>
    </row>
    <row r="2894">
      <c r="A2894" t="inlineStr">
        <is>
          <t>351100300991155</t>
        </is>
      </c>
      <c r="B2894" t="inlineStr">
        <is>
          <t>TOTAL BROCA BISAGRA INVISIBLE 35MM TAC180351</t>
        </is>
      </c>
      <c r="C2894" t="inlineStr">
        <is>
          <t>FERRETERIA GENERAL</t>
        </is>
      </c>
      <c r="D2894" s="22" t="n">
        <v>12</v>
      </c>
      <c r="E2894" s="19" t="n">
        <v>31971.32</v>
      </c>
      <c r="F2894" s="19" t="n">
        <v>12323.67</v>
      </c>
      <c r="G2894" s="20" t="n">
        <v>0.38546</v>
      </c>
      <c r="H2894" t="inlineStr">
        <is>
          <t>C</t>
        </is>
      </c>
      <c r="I2894" t="inlineStr">
        <is>
          <t>Medio</t>
        </is>
      </c>
      <c r="J2894" s="17" t="inlineStr">
        <is>
          <t>C-Medio</t>
        </is>
      </c>
      <c r="K2894" t="inlineStr">
        <is>
          <t>CANDIDATO A DESCONTINUAR</t>
        </is>
      </c>
    </row>
    <row r="2895">
      <c r="A2895" t="inlineStr">
        <is>
          <t>10200006</t>
        </is>
      </c>
      <c r="B2895" t="inlineStr">
        <is>
          <t>TUBO REDONDO 1 X 1.20MM NEGRO</t>
        </is>
      </c>
      <c r="C2895" t="inlineStr">
        <is>
          <t>TUBERIA REDONDA</t>
        </is>
      </c>
      <c r="D2895" s="22" t="n">
        <v>11</v>
      </c>
      <c r="E2895" s="19" t="n">
        <v>31945.95</v>
      </c>
      <c r="F2895" s="19" t="n">
        <v>7145.75</v>
      </c>
      <c r="G2895" s="20" t="n">
        <v>0.223683</v>
      </c>
      <c r="H2895" t="inlineStr">
        <is>
          <t>C</t>
        </is>
      </c>
      <c r="I2895" t="inlineStr">
        <is>
          <t>Bajo</t>
        </is>
      </c>
      <c r="J2895" s="17" t="inlineStr">
        <is>
          <t>C-Bajo</t>
        </is>
      </c>
      <c r="K2895" t="inlineStr">
        <is>
          <t>LIQUIDAR — ocupan espacio y capital</t>
        </is>
      </c>
    </row>
    <row r="2896">
      <c r="A2896" t="inlineStr">
        <is>
          <t>72961</t>
        </is>
      </c>
      <c r="B2896" t="inlineStr">
        <is>
          <t>GAZA EMT 3/4  DOBLE OREJA</t>
        </is>
      </c>
      <c r="C2896" t="inlineStr">
        <is>
          <t>ACCESORIOS ELECTRICOS Y CABLES</t>
        </is>
      </c>
      <c r="D2896" s="22" t="n">
        <v>489</v>
      </c>
      <c r="E2896" s="19" t="n">
        <v>31943.13</v>
      </c>
      <c r="F2896" s="19" t="n">
        <v>13743.34</v>
      </c>
      <c r="G2896" s="20" t="n">
        <v>0.430244</v>
      </c>
      <c r="H2896" t="inlineStr">
        <is>
          <t>C</t>
        </is>
      </c>
      <c r="I2896" t="inlineStr">
        <is>
          <t>Medio</t>
        </is>
      </c>
      <c r="J2896" s="17" t="inlineStr">
        <is>
          <t>C-Medio</t>
        </is>
      </c>
      <c r="K2896" t="inlineStr">
        <is>
          <t>CANDIDATO A DESCONTINUAR</t>
        </is>
      </c>
    </row>
    <row r="2897">
      <c r="A2897" t="inlineStr">
        <is>
          <t>351100300992342</t>
        </is>
      </c>
      <c r="B2897" t="inlineStr">
        <is>
          <t>ESCUADRA RAPIDA 7 DT07-AR007</t>
        </is>
      </c>
      <c r="C2897" t="inlineStr">
        <is>
          <t>IMPORTACION FERRETERIA GENERAL</t>
        </is>
      </c>
      <c r="D2897" s="22" t="n">
        <v>18</v>
      </c>
      <c r="E2897" s="19" t="n">
        <v>31805.31</v>
      </c>
      <c r="F2897" s="19" t="n">
        <v>19176.54</v>
      </c>
      <c r="G2897" s="20" t="n">
        <v>0.602935</v>
      </c>
      <c r="H2897" t="inlineStr">
        <is>
          <t>C</t>
        </is>
      </c>
      <c r="I2897" t="inlineStr">
        <is>
          <t>Alto</t>
        </is>
      </c>
      <c r="J2897" s="17" t="inlineStr">
        <is>
          <t>C-Alto</t>
        </is>
      </c>
      <c r="K2897" t="inlineStr">
        <is>
          <t>PREMIUM — dejar quietos, son rentables aunque vendan poco</t>
        </is>
      </c>
    </row>
    <row r="2898">
      <c r="A2898" t="inlineStr">
        <is>
          <t>351100300991572</t>
        </is>
      </c>
      <c r="B2898" t="inlineStr">
        <is>
          <t>VEKER BISAGRA 3X3 NEGRA US19</t>
        </is>
      </c>
      <c r="C2898" t="inlineStr">
        <is>
          <t>FERRETERIA GENERAL</t>
        </is>
      </c>
      <c r="D2898" s="22" t="n">
        <v>18</v>
      </c>
      <c r="E2898" s="19" t="n">
        <v>31751.96</v>
      </c>
      <c r="F2898" s="19" t="n">
        <v>10561.96</v>
      </c>
      <c r="G2898" s="20" t="n">
        <v>0.33264</v>
      </c>
      <c r="H2898" t="inlineStr">
        <is>
          <t>C</t>
        </is>
      </c>
      <c r="I2898" t="inlineStr">
        <is>
          <t>Medio</t>
        </is>
      </c>
      <c r="J2898" s="17" t="inlineStr">
        <is>
          <t>C-Medio</t>
        </is>
      </c>
      <c r="K2898" t="inlineStr">
        <is>
          <t>CANDIDATO A DESCONTINUAR</t>
        </is>
      </c>
    </row>
    <row r="2899">
      <c r="A2899" t="inlineStr">
        <is>
          <t>71397</t>
        </is>
      </c>
      <c r="B2899" t="inlineStr">
        <is>
          <t>TORNILLO MADERA 10X2 1/2</t>
        </is>
      </c>
      <c r="C2899" t="inlineStr">
        <is>
          <t>TORNILLERIA</t>
        </is>
      </c>
      <c r="D2899" s="22" t="n">
        <v>935</v>
      </c>
      <c r="E2899" s="19" t="n">
        <v>31740.7</v>
      </c>
      <c r="F2899" s="19" t="n">
        <v>23968.67</v>
      </c>
      <c r="G2899" s="20" t="n">
        <v>0.7551399999999999</v>
      </c>
      <c r="H2899" t="inlineStr">
        <is>
          <t>C</t>
        </is>
      </c>
      <c r="I2899" t="inlineStr">
        <is>
          <t>Alto</t>
        </is>
      </c>
      <c r="J2899" s="17" t="inlineStr">
        <is>
          <t>C-Alto</t>
        </is>
      </c>
      <c r="K2899" t="inlineStr">
        <is>
          <t>PREMIUM — dejar quietos, son rentables aunque vendan poco</t>
        </is>
      </c>
    </row>
    <row r="2900">
      <c r="A2900" t="inlineStr">
        <is>
          <t>351100300991297</t>
        </is>
      </c>
      <c r="B2900" t="inlineStr">
        <is>
          <t>PROTECTO KORAZA MATE INTERMEDIA GALON</t>
        </is>
      </c>
      <c r="C2900" t="inlineStr">
        <is>
          <t>SIN CATEGORIA</t>
        </is>
      </c>
      <c r="D2900" s="22" t="n">
        <v>2</v>
      </c>
      <c r="E2900" s="19" t="n">
        <v>31681.42</v>
      </c>
      <c r="F2900" s="19" t="n">
        <v>8646.07</v>
      </c>
      <c r="G2900" s="20" t="n">
        <v>0.272907</v>
      </c>
      <c r="H2900" t="inlineStr">
        <is>
          <t>C</t>
        </is>
      </c>
      <c r="I2900" t="inlineStr">
        <is>
          <t>Bajo</t>
        </is>
      </c>
      <c r="J2900" s="17" t="inlineStr">
        <is>
          <t>C-Bajo</t>
        </is>
      </c>
      <c r="K2900" t="inlineStr">
        <is>
          <t>LIQUIDAR — ocupan espacio y capital</t>
        </is>
      </c>
    </row>
    <row r="2901">
      <c r="A2901" t="inlineStr">
        <is>
          <t>72760</t>
        </is>
      </c>
      <c r="B2901" t="inlineStr">
        <is>
          <t>BV GANCHO COLGAR DOBLE   F01442SN</t>
        </is>
      </c>
      <c r="C2901" t="inlineStr">
        <is>
          <t>FERRETERIA GENERAL</t>
        </is>
      </c>
      <c r="D2901" s="22" t="n">
        <v>13</v>
      </c>
      <c r="E2901" s="19" t="n">
        <v>31669.3</v>
      </c>
      <c r="F2901" s="19" t="n">
        <v>12350.3</v>
      </c>
      <c r="G2901" s="20" t="n">
        <v>0.389977</v>
      </c>
      <c r="H2901" t="inlineStr">
        <is>
          <t>C</t>
        </is>
      </c>
      <c r="I2901" t="inlineStr">
        <is>
          <t>Medio</t>
        </is>
      </c>
      <c r="J2901" s="17" t="inlineStr">
        <is>
          <t>C-Medio</t>
        </is>
      </c>
      <c r="K2901" t="inlineStr">
        <is>
          <t>CANDIDATO A DESCONTINUAR</t>
        </is>
      </c>
    </row>
    <row r="2902">
      <c r="A2902" t="inlineStr">
        <is>
          <t>351100300992694</t>
        </is>
      </c>
      <c r="B2902" t="inlineStr">
        <is>
          <t>TOTAL JUEGO CUCHILLAS ROUTER 24 PIEZAS 1/4 TACSR1240104</t>
        </is>
      </c>
      <c r="C2902" t="inlineStr">
        <is>
          <t>FERRETERIA GENERAL</t>
        </is>
      </c>
      <c r="D2902" s="22" t="n">
        <v>1</v>
      </c>
      <c r="E2902" s="19" t="n">
        <v>31613.51</v>
      </c>
      <c r="F2902" s="19" t="n">
        <v>8334.049999999999</v>
      </c>
      <c r="G2902" s="20" t="n">
        <v>0.263623</v>
      </c>
      <c r="H2902" t="inlineStr">
        <is>
          <t>C</t>
        </is>
      </c>
      <c r="I2902" t="inlineStr">
        <is>
          <t>Bajo</t>
        </is>
      </c>
      <c r="J2902" s="17" t="inlineStr">
        <is>
          <t>C-Bajo</t>
        </is>
      </c>
      <c r="K2902" t="inlineStr">
        <is>
          <t>LIQUIDAR — ocupan espacio y capital</t>
        </is>
      </c>
    </row>
    <row r="2903">
      <c r="A2903" t="inlineStr">
        <is>
          <t>351100300992092</t>
        </is>
      </c>
      <c r="B2903" t="inlineStr">
        <is>
          <t>WADFOW COMBO 2 PCS HIDRO LAVADORA INALAM + PISTOLA CALOR INALAMB + BATERIA UWQXS1501</t>
        </is>
      </c>
      <c r="C2903" t="inlineStr">
        <is>
          <t>SIN CATEGORIA</t>
        </is>
      </c>
      <c r="D2903" s="22" t="n">
        <v>1</v>
      </c>
      <c r="E2903" s="19" t="n">
        <v>31539.82</v>
      </c>
      <c r="F2903" s="19" t="n">
        <v>6526.5</v>
      </c>
      <c r="G2903" s="20" t="n">
        <v>0.206929</v>
      </c>
      <c r="H2903" t="inlineStr">
        <is>
          <t>C</t>
        </is>
      </c>
      <c r="I2903" t="inlineStr">
        <is>
          <t>Bajo</t>
        </is>
      </c>
      <c r="J2903" s="17" t="inlineStr">
        <is>
          <t>C-Bajo</t>
        </is>
      </c>
      <c r="K2903" t="inlineStr">
        <is>
          <t>LIQUIDAR — ocupan espacio y capital</t>
        </is>
      </c>
    </row>
    <row r="2904">
      <c r="A2904" t="inlineStr">
        <is>
          <t>351100300992783</t>
        </is>
      </c>
      <c r="B2904" t="inlineStr">
        <is>
          <t>TOTAL RATCH INALAMBRICO 3/8 20V 65NM TDRLI2060151 SIN BATERIA</t>
        </is>
      </c>
      <c r="C2904" t="inlineStr">
        <is>
          <t>HERRAMIENTAS ELECTRICAS</t>
        </is>
      </c>
      <c r="D2904" s="22" t="n">
        <v>1</v>
      </c>
      <c r="E2904" s="19" t="n">
        <v>31526.55</v>
      </c>
      <c r="F2904" s="19" t="n">
        <v>9345.030000000001</v>
      </c>
      <c r="G2904" s="20" t="n">
        <v>0.296418</v>
      </c>
      <c r="H2904" t="inlineStr">
        <is>
          <t>C</t>
        </is>
      </c>
      <c r="I2904" t="inlineStr">
        <is>
          <t>Bajo</t>
        </is>
      </c>
      <c r="J2904" s="17" t="inlineStr">
        <is>
          <t>C-Bajo</t>
        </is>
      </c>
      <c r="K2904" t="inlineStr">
        <is>
          <t>LIQUIDAR — ocupan espacio y capital</t>
        </is>
      </c>
    </row>
    <row r="2905">
      <c r="A2905" t="inlineStr">
        <is>
          <t>73256</t>
        </is>
      </c>
      <c r="B2905" t="inlineStr">
        <is>
          <t>LLANETA DENTADA RUBI 8 X 8</t>
        </is>
      </c>
      <c r="C2905" t="inlineStr">
        <is>
          <t>FERRETERIA GENERAL</t>
        </is>
      </c>
      <c r="D2905" s="22" t="n">
        <v>11</v>
      </c>
      <c r="E2905" s="19" t="n">
        <v>31495.83</v>
      </c>
      <c r="F2905" s="19" t="n">
        <v>8722.709999999999</v>
      </c>
      <c r="G2905" s="20" t="n">
        <v>0.276948</v>
      </c>
      <c r="H2905" t="inlineStr">
        <is>
          <t>C</t>
        </is>
      </c>
      <c r="I2905" t="inlineStr">
        <is>
          <t>Bajo</t>
        </is>
      </c>
      <c r="J2905" s="17" t="inlineStr">
        <is>
          <t>C-Bajo</t>
        </is>
      </c>
      <c r="K2905" t="inlineStr">
        <is>
          <t>LIQUIDAR — ocupan espacio y capital</t>
        </is>
      </c>
    </row>
    <row r="2906">
      <c r="A2906" t="inlineStr">
        <is>
          <t>40992910</t>
        </is>
      </c>
      <c r="B2906" t="inlineStr">
        <is>
          <t>LLAVE FREGADERO COCLES CUELLO FLEXIBLE METALICA CROMADA BT2003-CH</t>
        </is>
      </c>
      <c r="C2906" t="inlineStr">
        <is>
          <t>IMPORTACION GRIFERIA</t>
        </is>
      </c>
      <c r="D2906" s="22" t="n">
        <v>3</v>
      </c>
      <c r="E2906" s="19" t="n">
        <v>31408.41</v>
      </c>
      <c r="F2906" s="19" t="n">
        <v>22440.27</v>
      </c>
      <c r="G2906" s="20" t="n">
        <v>0.7144670000000001</v>
      </c>
      <c r="H2906" t="inlineStr">
        <is>
          <t>C</t>
        </is>
      </c>
      <c r="I2906" t="inlineStr">
        <is>
          <t>Alto</t>
        </is>
      </c>
      <c r="J2906" s="17" t="inlineStr">
        <is>
          <t>C-Alto</t>
        </is>
      </c>
      <c r="K2906" t="inlineStr">
        <is>
          <t>PREMIUM — dejar quietos, son rentables aunque vendan poco</t>
        </is>
      </c>
    </row>
    <row r="2907">
      <c r="A2907" t="inlineStr">
        <is>
          <t>351100300991687</t>
        </is>
      </c>
      <c r="B2907" t="inlineStr">
        <is>
          <t>AKSI REGLETA 6 ENTRADAS 20CM A118906</t>
        </is>
      </c>
      <c r="C2907" t="inlineStr">
        <is>
          <t>ACCESORIOS ELECTRICOS Y CABLES</t>
        </is>
      </c>
      <c r="D2907" s="22" t="n">
        <v>10</v>
      </c>
      <c r="E2907" s="19" t="n">
        <v>31280</v>
      </c>
      <c r="F2907" s="19" t="n">
        <v>12128</v>
      </c>
      <c r="G2907" s="20" t="n">
        <v>0.387724</v>
      </c>
      <c r="H2907" t="inlineStr">
        <is>
          <t>C</t>
        </is>
      </c>
      <c r="I2907" t="inlineStr">
        <is>
          <t>Medio</t>
        </is>
      </c>
      <c r="J2907" s="17" t="inlineStr">
        <is>
          <t>C-Medio</t>
        </is>
      </c>
      <c r="K2907" t="inlineStr">
        <is>
          <t>CANDIDATO A DESCONTINUAR</t>
        </is>
      </c>
    </row>
    <row r="2908">
      <c r="A2908" t="inlineStr">
        <is>
          <t>PINT-PA-0026</t>
        </is>
      </c>
      <c r="B2908" t="inlineStr">
        <is>
          <t>LANCO MAXIMA SATIN DEEP 1/4 MA763-5</t>
        </is>
      </c>
      <c r="C2908" t="inlineStr">
        <is>
          <t>PINTURA ACRILICA</t>
        </is>
      </c>
      <c r="D2908" s="22" t="n">
        <v>5</v>
      </c>
      <c r="E2908" s="19" t="n">
        <v>31194.69</v>
      </c>
      <c r="F2908" s="19" t="n">
        <v>15947.96</v>
      </c>
      <c r="G2908" s="20" t="n">
        <v>0.51124</v>
      </c>
      <c r="H2908" t="inlineStr">
        <is>
          <t>C</t>
        </is>
      </c>
      <c r="I2908" t="inlineStr">
        <is>
          <t>Alto</t>
        </is>
      </c>
      <c r="J2908" s="17" t="inlineStr">
        <is>
          <t>C-Alto</t>
        </is>
      </c>
      <c r="K2908" t="inlineStr">
        <is>
          <t>PREMIUM — dejar quietos, son rentables aunque vendan poco</t>
        </is>
      </c>
    </row>
    <row r="2909">
      <c r="A2909" t="inlineStr">
        <is>
          <t>71214</t>
        </is>
      </c>
      <c r="B2909" t="inlineStr">
        <is>
          <t>TORNILLO CARROCERIA 1/4 X 1 1/2</t>
        </is>
      </c>
      <c r="C2909" t="inlineStr">
        <is>
          <t>TORNILLERIA</t>
        </is>
      </c>
      <c r="D2909" s="22" t="n">
        <v>572.9</v>
      </c>
      <c r="E2909" s="19" t="n">
        <v>31124.97</v>
      </c>
      <c r="F2909" s="19" t="n">
        <v>21650.22</v>
      </c>
      <c r="G2909" s="20" t="n">
        <v>0.6955899999999999</v>
      </c>
      <c r="H2909" t="inlineStr">
        <is>
          <t>C</t>
        </is>
      </c>
      <c r="I2909" t="inlineStr">
        <is>
          <t>Alto</t>
        </is>
      </c>
      <c r="J2909" s="17" t="inlineStr">
        <is>
          <t>C-Alto</t>
        </is>
      </c>
      <c r="K2909" t="inlineStr">
        <is>
          <t>PREMIUM — dejar quietos, son rentables aunque vendan poco</t>
        </is>
      </c>
    </row>
    <row r="2910">
      <c r="A2910" t="inlineStr">
        <is>
          <t>351100300991574</t>
        </is>
      </c>
      <c r="B2910" t="inlineStr">
        <is>
          <t>VEKER TOPE PUERTA MEDIA LUNA NEGRO 16784</t>
        </is>
      </c>
      <c r="C2910" t="inlineStr">
        <is>
          <t>FERRETERIA GENERAL</t>
        </is>
      </c>
      <c r="D2910" s="22" t="n">
        <v>26</v>
      </c>
      <c r="E2910" s="19" t="n">
        <v>31122</v>
      </c>
      <c r="F2910" s="19" t="n">
        <v>11232</v>
      </c>
      <c r="G2910" s="20" t="n">
        <v>0.3609020000000001</v>
      </c>
      <c r="H2910" t="inlineStr">
        <is>
          <t>C</t>
        </is>
      </c>
      <c r="I2910" t="inlineStr">
        <is>
          <t>Medio</t>
        </is>
      </c>
      <c r="J2910" s="17" t="inlineStr">
        <is>
          <t>C-Medio</t>
        </is>
      </c>
      <c r="K2910" t="inlineStr">
        <is>
          <t>CANDIDATO A DESCONTINUAR</t>
        </is>
      </c>
    </row>
    <row r="2911">
      <c r="A2911" t="inlineStr">
        <is>
          <t>351100300954</t>
        </is>
      </c>
      <c r="B2911" t="inlineStr">
        <is>
          <t>CORNISA MARFIL CANET 5.90M</t>
        </is>
      </c>
      <c r="C2911" t="inlineStr">
        <is>
          <t>TABLILLA PVC Y CORNISAS</t>
        </is>
      </c>
      <c r="D2911" s="22" t="n">
        <v>10</v>
      </c>
      <c r="E2911" s="19" t="n">
        <v>30973.45</v>
      </c>
      <c r="F2911" s="19" t="n">
        <v>9964.65</v>
      </c>
      <c r="G2911" s="20" t="n">
        <v>0.321716</v>
      </c>
      <c r="H2911" t="inlineStr">
        <is>
          <t>C</t>
        </is>
      </c>
      <c r="I2911" t="inlineStr">
        <is>
          <t>Medio</t>
        </is>
      </c>
      <c r="J2911" s="17" t="inlineStr">
        <is>
          <t>C-Medio</t>
        </is>
      </c>
      <c r="K2911" t="inlineStr">
        <is>
          <t>CANDIDATO A DESCONTINUAR</t>
        </is>
      </c>
    </row>
    <row r="2912">
      <c r="A2912" t="inlineStr">
        <is>
          <t>351100300992857</t>
        </is>
      </c>
      <c r="B2912" t="inlineStr">
        <is>
          <t>TOTAL BATERIA 42V 2.5AH TFBLI42251</t>
        </is>
      </c>
      <c r="C2912" t="inlineStr">
        <is>
          <t>SIN CATEGORIA</t>
        </is>
      </c>
      <c r="D2912" s="22" t="n">
        <v>1</v>
      </c>
      <c r="E2912" s="19" t="n">
        <v>30973.45</v>
      </c>
      <c r="F2912" s="19" t="n">
        <v>8751.91</v>
      </c>
      <c r="G2912" s="20" t="n">
        <v>0.282562</v>
      </c>
      <c r="H2912" t="inlineStr">
        <is>
          <t>C</t>
        </is>
      </c>
      <c r="I2912" t="inlineStr">
        <is>
          <t>Bajo</t>
        </is>
      </c>
      <c r="J2912" s="17" t="inlineStr">
        <is>
          <t>C-Bajo</t>
        </is>
      </c>
      <c r="K2912" t="inlineStr">
        <is>
          <t>LIQUIDAR — ocupan espacio y capital</t>
        </is>
      </c>
    </row>
    <row r="2913">
      <c r="A2913" t="inlineStr">
        <is>
          <t>990628</t>
        </is>
      </c>
      <c r="B2913" t="inlineStr">
        <is>
          <t>CONECTOR BARRIL #0</t>
        </is>
      </c>
      <c r="C2913" t="inlineStr">
        <is>
          <t>ACCESORIOS ELECTRICOS Y CABLES</t>
        </is>
      </c>
      <c r="D2913" s="22" t="n">
        <v>14</v>
      </c>
      <c r="E2913" s="19" t="n">
        <v>30961.56</v>
      </c>
      <c r="F2913" s="19" t="n">
        <v>15480.78</v>
      </c>
      <c r="G2913" s="20" t="n">
        <v>0.5</v>
      </c>
      <c r="H2913" t="inlineStr">
        <is>
          <t>C</t>
        </is>
      </c>
      <c r="I2913" t="inlineStr">
        <is>
          <t>Alto</t>
        </is>
      </c>
      <c r="J2913" s="17" t="inlineStr">
        <is>
          <t>C-Alto</t>
        </is>
      </c>
      <c r="K2913" t="inlineStr">
        <is>
          <t>PREMIUM — dejar quietos, son rentables aunque vendan poco</t>
        </is>
      </c>
    </row>
    <row r="2914">
      <c r="A2914" t="inlineStr">
        <is>
          <t>5846871</t>
        </is>
      </c>
      <c r="B2914" t="inlineStr">
        <is>
          <t>TOTAL FORMON 3/4 THT41196</t>
        </is>
      </c>
      <c r="C2914" t="inlineStr">
        <is>
          <t>FERRETERIA GENERAL</t>
        </is>
      </c>
      <c r="D2914" s="22" t="n">
        <v>13</v>
      </c>
      <c r="E2914" s="19" t="n">
        <v>30955.17</v>
      </c>
      <c r="F2914" s="19" t="n">
        <v>9261.25</v>
      </c>
      <c r="G2914" s="20" t="n">
        <v>0.299183</v>
      </c>
      <c r="H2914" t="inlineStr">
        <is>
          <t>C</t>
        </is>
      </c>
      <c r="I2914" t="inlineStr">
        <is>
          <t>Bajo</t>
        </is>
      </c>
      <c r="J2914" s="17" t="inlineStr">
        <is>
          <t>C-Bajo</t>
        </is>
      </c>
      <c r="K2914" t="inlineStr">
        <is>
          <t>LIQUIDAR — ocupan espacio y capital</t>
        </is>
      </c>
    </row>
    <row r="2915">
      <c r="A2915" t="inlineStr">
        <is>
          <t>7491</t>
        </is>
      </c>
      <c r="B2915" t="inlineStr">
        <is>
          <t>CLAVO 3 CC</t>
        </is>
      </c>
      <c r="C2915" t="inlineStr">
        <is>
          <t>FERRETERIA GENERAL</t>
        </is>
      </c>
      <c r="D2915" s="22" t="n">
        <v>27.5</v>
      </c>
      <c r="E2915" s="19" t="n">
        <v>30946.54</v>
      </c>
      <c r="F2915" s="19" t="n">
        <v>15489.82</v>
      </c>
      <c r="G2915" s="20" t="n">
        <v>0.500535</v>
      </c>
      <c r="H2915" t="inlineStr">
        <is>
          <t>C</t>
        </is>
      </c>
      <c r="I2915" t="inlineStr">
        <is>
          <t>Alto</t>
        </is>
      </c>
      <c r="J2915" s="17" t="inlineStr">
        <is>
          <t>C-Alto</t>
        </is>
      </c>
      <c r="K2915" t="inlineStr">
        <is>
          <t>PREMIUM — dejar quietos, son rentables aunque vendan poco</t>
        </is>
      </c>
    </row>
    <row r="2916">
      <c r="A2916" t="inlineStr">
        <is>
          <t>34</t>
        </is>
      </c>
      <c r="B2916" t="inlineStr">
        <is>
          <t>FRAGUA AAA VERDE</t>
        </is>
      </c>
      <c r="C2916" t="inlineStr">
        <is>
          <t>CERAMICAS, AZULEJOS, PORCELANATOS</t>
        </is>
      </c>
      <c r="D2916" s="22" t="n">
        <v>27</v>
      </c>
      <c r="E2916" s="19" t="n">
        <v>30889.38</v>
      </c>
      <c r="F2916" s="19" t="n">
        <v>9384.959999999999</v>
      </c>
      <c r="G2916" s="20" t="n">
        <v>0.303825</v>
      </c>
      <c r="H2916" t="inlineStr">
        <is>
          <t>C</t>
        </is>
      </c>
      <c r="I2916" t="inlineStr">
        <is>
          <t>Medio</t>
        </is>
      </c>
      <c r="J2916" s="17" t="inlineStr">
        <is>
          <t>C-Medio</t>
        </is>
      </c>
      <c r="K2916" t="inlineStr">
        <is>
          <t>CANDIDATO A DESCONTINUAR</t>
        </is>
      </c>
    </row>
    <row r="2917">
      <c r="A2917" t="inlineStr">
        <is>
          <t>7863</t>
        </is>
      </c>
      <c r="B2917" t="inlineStr">
        <is>
          <t>BISAGRA OCULTA GRANDE 35MM RECTA</t>
        </is>
      </c>
      <c r="C2917" t="inlineStr">
        <is>
          <t>FERRETERIA GENERAL</t>
        </is>
      </c>
      <c r="D2917" s="22" t="n">
        <v>52</v>
      </c>
      <c r="E2917" s="19" t="n">
        <v>30811.86</v>
      </c>
      <c r="F2917" s="19" t="n">
        <v>16018.38</v>
      </c>
      <c r="G2917" s="20" t="n">
        <v>0.5198769999999999</v>
      </c>
      <c r="H2917" t="inlineStr">
        <is>
          <t>C</t>
        </is>
      </c>
      <c r="I2917" t="inlineStr">
        <is>
          <t>Alto</t>
        </is>
      </c>
      <c r="J2917" s="17" t="inlineStr">
        <is>
          <t>C-Alto</t>
        </is>
      </c>
      <c r="K2917" t="inlineStr">
        <is>
          <t>PREMIUM — dejar quietos, son rentables aunque vendan poco</t>
        </is>
      </c>
    </row>
    <row r="2918">
      <c r="A2918" t="inlineStr">
        <is>
          <t>320560</t>
        </is>
      </c>
      <c r="B2918" t="inlineStr">
        <is>
          <t>TOTAL SARGENTO RAPIDO 12 THT1340602</t>
        </is>
      </c>
      <c r="C2918" t="inlineStr">
        <is>
          <t>FERRETERIA GENERAL</t>
        </is>
      </c>
      <c r="D2918" s="22" t="n">
        <v>10</v>
      </c>
      <c r="E2918" s="19" t="n">
        <v>30809.08</v>
      </c>
      <c r="F2918" s="19" t="n">
        <v>10758.49</v>
      </c>
      <c r="G2918" s="20" t="n">
        <v>0.349199</v>
      </c>
      <c r="H2918" t="inlineStr">
        <is>
          <t>C</t>
        </is>
      </c>
      <c r="I2918" t="inlineStr">
        <is>
          <t>Medio</t>
        </is>
      </c>
      <c r="J2918" s="17" t="inlineStr">
        <is>
          <t>C-Medio</t>
        </is>
      </c>
      <c r="K2918" t="inlineStr">
        <is>
          <t>CANDIDATO A DESCONTINUAR</t>
        </is>
      </c>
    </row>
    <row r="2919">
      <c r="A2919" t="inlineStr">
        <is>
          <t>243</t>
        </is>
      </c>
      <c r="B2919" t="inlineStr">
        <is>
          <t>LAUREL CUARTO REDONDO 1/2 EN VARAS</t>
        </is>
      </c>
      <c r="C2919" t="inlineStr">
        <is>
          <t>LAUREL</t>
        </is>
      </c>
      <c r="D2919" s="22" t="n">
        <v>232</v>
      </c>
      <c r="E2919" s="19" t="n">
        <v>30700.11</v>
      </c>
      <c r="F2919" s="19" t="n">
        <v>9820.110000000001</v>
      </c>
      <c r="G2919" s="20" t="n">
        <v>0.319872</v>
      </c>
      <c r="H2919" t="inlineStr">
        <is>
          <t>C</t>
        </is>
      </c>
      <c r="I2919" t="inlineStr">
        <is>
          <t>Medio</t>
        </is>
      </c>
      <c r="J2919" s="17" t="inlineStr">
        <is>
          <t>C-Medio</t>
        </is>
      </c>
      <c r="K2919" t="inlineStr">
        <is>
          <t>CANDIDATO A DESCONTINUAR</t>
        </is>
      </c>
    </row>
    <row r="2920">
      <c r="A2920" t="inlineStr">
        <is>
          <t>420420918</t>
        </is>
      </c>
      <c r="B2920" t="inlineStr">
        <is>
          <t>PROTECTO PRO PROTECTO LATEX MATE BASE DEEP 9080 1 GL (3.785L)</t>
        </is>
      </c>
      <c r="C2920" t="inlineStr">
        <is>
          <t>SIN CATEGORIA</t>
        </is>
      </c>
      <c r="D2920" s="22" t="n">
        <v>3</v>
      </c>
      <c r="E2920" s="19" t="n">
        <v>30699.12</v>
      </c>
      <c r="F2920" s="19" t="n">
        <v>14659.92</v>
      </c>
      <c r="G2920" s="20" t="n">
        <v>0.477535</v>
      </c>
      <c r="H2920" t="inlineStr">
        <is>
          <t>C</t>
        </is>
      </c>
      <c r="I2920" t="inlineStr">
        <is>
          <t>Alto</t>
        </is>
      </c>
      <c r="J2920" s="17" t="inlineStr">
        <is>
          <t>C-Alto</t>
        </is>
      </c>
      <c r="K2920" t="inlineStr">
        <is>
          <t>PREMIUM — dejar quietos, son rentables aunque vendan poco</t>
        </is>
      </c>
    </row>
    <row r="2921">
      <c r="A2921" t="inlineStr">
        <is>
          <t>3370</t>
        </is>
      </c>
      <c r="B2921" t="inlineStr">
        <is>
          <t>PLASTICO PALETIZAR 12</t>
        </is>
      </c>
      <c r="C2921" t="inlineStr">
        <is>
          <t>FERRETERIA GENERAL</t>
        </is>
      </c>
      <c r="D2921" s="22" t="n">
        <v>9</v>
      </c>
      <c r="E2921" s="19" t="n">
        <v>30674.49</v>
      </c>
      <c r="F2921" s="19" t="n">
        <v>8946.24</v>
      </c>
      <c r="G2921" s="20" t="n">
        <v>0.291651</v>
      </c>
      <c r="H2921" t="inlineStr">
        <is>
          <t>C</t>
        </is>
      </c>
      <c r="I2921" t="inlineStr">
        <is>
          <t>Bajo</t>
        </is>
      </c>
      <c r="J2921" s="17" t="inlineStr">
        <is>
          <t>C-Bajo</t>
        </is>
      </c>
      <c r="K2921" t="inlineStr">
        <is>
          <t>LIQUIDAR — ocupan espacio y capital</t>
        </is>
      </c>
    </row>
    <row r="2922">
      <c r="A2922" t="inlineStr">
        <is>
          <t>351100300992075</t>
        </is>
      </c>
      <c r="B2922" t="inlineStr">
        <is>
          <t>HERMEX BRAZO HIDRAULICO HUMO CIPU-H 80KG</t>
        </is>
      </c>
      <c r="C2922" t="inlineStr">
        <is>
          <t>FERRETERIA GENERAL</t>
        </is>
      </c>
      <c r="D2922" s="22" t="n">
        <v>2</v>
      </c>
      <c r="E2922" s="19" t="n">
        <v>30628.83</v>
      </c>
      <c r="F2922" s="19" t="n">
        <v>11308.82</v>
      </c>
      <c r="G2922" s="20" t="n">
        <v>0.369221</v>
      </c>
      <c r="H2922" t="inlineStr">
        <is>
          <t>C</t>
        </is>
      </c>
      <c r="I2922" t="inlineStr">
        <is>
          <t>Medio</t>
        </is>
      </c>
      <c r="J2922" s="17" t="inlineStr">
        <is>
          <t>C-Medio</t>
        </is>
      </c>
      <c r="K2922" t="inlineStr">
        <is>
          <t>CANDIDATO A DESCONTINUAR</t>
        </is>
      </c>
    </row>
    <row r="2923">
      <c r="A2923" t="inlineStr">
        <is>
          <t>30665</t>
        </is>
      </c>
      <c r="B2923" t="inlineStr">
        <is>
          <t xml:space="preserve">AGUILA EXTENSION NARANJA 7.5 MTS </t>
        </is>
      </c>
      <c r="C2923" t="inlineStr">
        <is>
          <t>ACCESORIOS ELECTRICOS Y CABLES</t>
        </is>
      </c>
      <c r="D2923" s="22" t="n">
        <v>3</v>
      </c>
      <c r="E2923" s="19" t="n">
        <v>30601.87</v>
      </c>
      <c r="F2923" s="19" t="n">
        <v>9074.09</v>
      </c>
      <c r="G2923" s="20" t="n">
        <v>0.296521</v>
      </c>
      <c r="H2923" t="inlineStr">
        <is>
          <t>C</t>
        </is>
      </c>
      <c r="I2923" t="inlineStr">
        <is>
          <t>Bajo</t>
        </is>
      </c>
      <c r="J2923" s="17" t="inlineStr">
        <is>
          <t>C-Bajo</t>
        </is>
      </c>
      <c r="K2923" t="inlineStr">
        <is>
          <t>LIQUIDAR — ocupan espacio y capital</t>
        </is>
      </c>
    </row>
    <row r="2924">
      <c r="A2924" t="inlineStr">
        <is>
          <t>324990424</t>
        </is>
      </c>
      <c r="B2924" t="inlineStr">
        <is>
          <t>TOTAL CAJA HERRAMIENTAS PLASTICA 43X22X20CM TPBX0171</t>
        </is>
      </c>
      <c r="C2924" t="inlineStr">
        <is>
          <t>FERRETERIA GENERAL</t>
        </is>
      </c>
      <c r="D2924" s="22" t="n">
        <v>5</v>
      </c>
      <c r="E2924" s="19" t="n">
        <v>30556.36</v>
      </c>
      <c r="F2924" s="19" t="n">
        <v>8638.5</v>
      </c>
      <c r="G2924" s="20" t="n">
        <v>0.282707</v>
      </c>
      <c r="H2924" t="inlineStr">
        <is>
          <t>C</t>
        </is>
      </c>
      <c r="I2924" t="inlineStr">
        <is>
          <t>Bajo</t>
        </is>
      </c>
      <c r="J2924" s="17" t="inlineStr">
        <is>
          <t>C-Bajo</t>
        </is>
      </c>
      <c r="K2924" t="inlineStr">
        <is>
          <t>LIQUIDAR — ocupan espacio y capital</t>
        </is>
      </c>
    </row>
    <row r="2925">
      <c r="A2925" t="inlineStr">
        <is>
          <t>351100300990722</t>
        </is>
      </c>
      <c r="B2925" t="inlineStr">
        <is>
          <t>TOTAL ATOMIZADOR 2 LITROS THSPP2021</t>
        </is>
      </c>
      <c r="C2925" t="inlineStr">
        <is>
          <t>FERRETERIA GENERAL</t>
        </is>
      </c>
      <c r="D2925" s="22" t="n">
        <v>9</v>
      </c>
      <c r="E2925" s="19" t="n">
        <v>30528.86</v>
      </c>
      <c r="F2925" s="19" t="n">
        <v>10063.85</v>
      </c>
      <c r="G2925" s="20" t="n">
        <v>0.3296500000000001</v>
      </c>
      <c r="H2925" t="inlineStr">
        <is>
          <t>C</t>
        </is>
      </c>
      <c r="I2925" t="inlineStr">
        <is>
          <t>Medio</t>
        </is>
      </c>
      <c r="J2925" s="17" t="inlineStr">
        <is>
          <t>C-Medio</t>
        </is>
      </c>
      <c r="K2925" t="inlineStr">
        <is>
          <t>CANDIDATO A DESCONTINUAR</t>
        </is>
      </c>
    </row>
    <row r="2926">
      <c r="A2926" t="inlineStr">
        <is>
          <t>THTW7316</t>
        </is>
      </c>
      <c r="B2926" t="inlineStr">
        <is>
          <t>TOTAL MARTILLO CARPINTERO 16OZ MANGO MADERA THTW7316</t>
        </is>
      </c>
      <c r="C2926" t="inlineStr">
        <is>
          <t>FERRETERIA GENERAL</t>
        </is>
      </c>
      <c r="D2926" s="22" t="n">
        <v>11</v>
      </c>
      <c r="E2926" s="19" t="n">
        <v>30511.32</v>
      </c>
      <c r="F2926" s="19" t="n">
        <v>9045.809999999999</v>
      </c>
      <c r="G2926" s="20" t="n">
        <v>0.296474</v>
      </c>
      <c r="H2926" t="inlineStr">
        <is>
          <t>C</t>
        </is>
      </c>
      <c r="I2926" t="inlineStr">
        <is>
          <t>Bajo</t>
        </is>
      </c>
      <c r="J2926" s="17" t="inlineStr">
        <is>
          <t>C-Bajo</t>
        </is>
      </c>
      <c r="K2926" t="inlineStr">
        <is>
          <t>LIQUIDAR — ocupan espacio y capital</t>
        </is>
      </c>
    </row>
    <row r="2927">
      <c r="A2927" t="inlineStr">
        <is>
          <t>700992871</t>
        </is>
      </c>
      <c r="B2927" t="inlineStr">
        <is>
          <t>PANEL ACANALADO NUEVA TEC TORONTO GRIS FONDO NEGRO F01-C01 12CM X 2.90M PS INTERIOR</t>
        </is>
      </c>
      <c r="C2927" t="inlineStr">
        <is>
          <t>IMPORTACION PANEL ACANALADO INTERIOR</t>
        </is>
      </c>
      <c r="D2927" s="22" t="n">
        <v>8</v>
      </c>
      <c r="E2927" s="19" t="n">
        <v>30442.48</v>
      </c>
      <c r="F2927" s="19" t="n">
        <v>16289.18</v>
      </c>
      <c r="G2927" s="20" t="n">
        <v>0.535081</v>
      </c>
      <c r="H2927" t="inlineStr">
        <is>
          <t>C</t>
        </is>
      </c>
      <c r="I2927" t="inlineStr">
        <is>
          <t>Alto</t>
        </is>
      </c>
      <c r="J2927" s="17" t="inlineStr">
        <is>
          <t>C-Alto</t>
        </is>
      </c>
      <c r="K2927" t="inlineStr">
        <is>
          <t>PREMIUM — dejar quietos, son rentables aunque vendan poco</t>
        </is>
      </c>
    </row>
    <row r="2928">
      <c r="A2928" t="inlineStr">
        <is>
          <t>9171</t>
        </is>
      </c>
      <c r="B2928" t="inlineStr">
        <is>
          <t>BOQUILLA CANOA LISA SALIDA RECTANGULAR AMANCO</t>
        </is>
      </c>
      <c r="C2928" t="inlineStr">
        <is>
          <t>TUBERIA PVC, CANOAS Y ACCESORIOS</t>
        </is>
      </c>
      <c r="D2928" s="22" t="n">
        <v>7</v>
      </c>
      <c r="E2928" s="19" t="n">
        <v>30407.05</v>
      </c>
      <c r="F2928" s="19" t="n">
        <v>8961.530000000001</v>
      </c>
      <c r="G2928" s="20" t="n">
        <v>0.294719</v>
      </c>
      <c r="H2928" t="inlineStr">
        <is>
          <t>C</t>
        </is>
      </c>
      <c r="I2928" t="inlineStr">
        <is>
          <t>Bajo</t>
        </is>
      </c>
      <c r="J2928" s="17" t="inlineStr">
        <is>
          <t>C-Bajo</t>
        </is>
      </c>
      <c r="K2928" t="inlineStr">
        <is>
          <t>LIQUIDAR — ocupan espacio y capital</t>
        </is>
      </c>
    </row>
    <row r="2929">
      <c r="A2929" t="inlineStr">
        <is>
          <t>920</t>
        </is>
      </c>
      <c r="B2929" t="inlineStr">
        <is>
          <t>CONECTOR EMT 3/4</t>
        </is>
      </c>
      <c r="C2929" t="inlineStr">
        <is>
          <t>ACCESORIOS ELECTRICOS Y CABLES</t>
        </is>
      </c>
      <c r="D2929" s="22" t="n">
        <v>139</v>
      </c>
      <c r="E2929" s="19" t="n">
        <v>30400.76</v>
      </c>
      <c r="F2929" s="19" t="n">
        <v>8549.959999999999</v>
      </c>
      <c r="G2929" s="20" t="n">
        <v>0.281242</v>
      </c>
      <c r="H2929" t="inlineStr">
        <is>
          <t>C</t>
        </is>
      </c>
      <c r="I2929" t="inlineStr">
        <is>
          <t>Bajo</t>
        </is>
      </c>
      <c r="J2929" s="17" t="inlineStr">
        <is>
          <t>C-Bajo</t>
        </is>
      </c>
      <c r="K2929" t="inlineStr">
        <is>
          <t>LIQUIDAR — ocupan espacio y capital</t>
        </is>
      </c>
    </row>
    <row r="2930">
      <c r="A2930" t="inlineStr">
        <is>
          <t>351100300990088</t>
        </is>
      </c>
      <c r="B2930" t="inlineStr">
        <is>
          <t xml:space="preserve">CHECK LINEAL 1/2 </t>
        </is>
      </c>
      <c r="C2930" t="inlineStr">
        <is>
          <t>GRIFERIA - ACC. BAÑO Y COCINA</t>
        </is>
      </c>
      <c r="D2930" s="22" t="n">
        <v>9</v>
      </c>
      <c r="E2930" s="19" t="n">
        <v>30372.85</v>
      </c>
      <c r="F2930" s="19" t="n">
        <v>9499.809999999999</v>
      </c>
      <c r="G2930" s="20" t="n">
        <v>0.312773</v>
      </c>
      <c r="H2930" t="inlineStr">
        <is>
          <t>C</t>
        </is>
      </c>
      <c r="I2930" t="inlineStr">
        <is>
          <t>Medio</t>
        </is>
      </c>
      <c r="J2930" s="17" t="inlineStr">
        <is>
          <t>C-Medio</t>
        </is>
      </c>
      <c r="K2930" t="inlineStr">
        <is>
          <t>CANDIDATO A DESCONTINUAR</t>
        </is>
      </c>
    </row>
    <row r="2931">
      <c r="A2931" t="inlineStr">
        <is>
          <t>590357</t>
        </is>
      </c>
      <c r="B2931" t="inlineStr">
        <is>
          <t>TOTAL ALICATE PRESION 10 THT191001</t>
        </is>
      </c>
      <c r="C2931" t="inlineStr">
        <is>
          <t>FERRETERIA GENERAL</t>
        </is>
      </c>
      <c r="D2931" s="22" t="n">
        <v>7</v>
      </c>
      <c r="E2931" s="19" t="n">
        <v>30282.99</v>
      </c>
      <c r="F2931" s="19" t="n">
        <v>10012.18</v>
      </c>
      <c r="G2931" s="20" t="n">
        <v>0.330621</v>
      </c>
      <c r="H2931" t="inlineStr">
        <is>
          <t>C</t>
        </is>
      </c>
      <c r="I2931" t="inlineStr">
        <is>
          <t>Medio</t>
        </is>
      </c>
      <c r="J2931" s="17" t="inlineStr">
        <is>
          <t>C-Medio</t>
        </is>
      </c>
      <c r="K2931" t="inlineStr">
        <is>
          <t>CANDIDATO A DESCONTINUAR</t>
        </is>
      </c>
    </row>
    <row r="2932">
      <c r="A2932" t="inlineStr">
        <is>
          <t>7815</t>
        </is>
      </c>
      <c r="B2932" t="inlineStr">
        <is>
          <t>ESCUADRA MUEBLE 6X8</t>
        </is>
      </c>
      <c r="C2932" t="inlineStr">
        <is>
          <t>FERRETERIA GENERAL</t>
        </is>
      </c>
      <c r="D2932" s="22" t="n">
        <v>40</v>
      </c>
      <c r="E2932" s="19" t="n">
        <v>30240</v>
      </c>
      <c r="F2932" s="19" t="n">
        <v>22478.76</v>
      </c>
      <c r="G2932" s="20" t="n">
        <v>0.743345</v>
      </c>
      <c r="H2932" t="inlineStr">
        <is>
          <t>C</t>
        </is>
      </c>
      <c r="I2932" t="inlineStr">
        <is>
          <t>Alto</t>
        </is>
      </c>
      <c r="J2932" s="17" t="inlineStr">
        <is>
          <t>C-Alto</t>
        </is>
      </c>
      <c r="K2932" t="inlineStr">
        <is>
          <t>PREMIUM — dejar quietos, son rentables aunque vendan poco</t>
        </is>
      </c>
    </row>
    <row r="2933">
      <c r="A2933" t="inlineStr">
        <is>
          <t>9214</t>
        </is>
      </c>
      <c r="B2933" t="inlineStr">
        <is>
          <t>REDUCCION PVC 3 X 11/2</t>
        </is>
      </c>
      <c r="C2933" t="inlineStr">
        <is>
          <t>TUBERIA PVC, CANOAS Y ACCESORIOS</t>
        </is>
      </c>
      <c r="D2933" s="22" t="n">
        <v>16</v>
      </c>
      <c r="E2933" s="19" t="n">
        <v>30197.03</v>
      </c>
      <c r="F2933" s="19" t="n">
        <v>9811.58</v>
      </c>
      <c r="G2933" s="20" t="n">
        <v>0.324919</v>
      </c>
      <c r="H2933" t="inlineStr">
        <is>
          <t>C</t>
        </is>
      </c>
      <c r="I2933" t="inlineStr">
        <is>
          <t>Medio</t>
        </is>
      </c>
      <c r="J2933" s="17" t="inlineStr">
        <is>
          <t>C-Medio</t>
        </is>
      </c>
      <c r="K2933" t="inlineStr">
        <is>
          <t>CANDIDATO A DESCONTINUAR</t>
        </is>
      </c>
    </row>
    <row r="2934">
      <c r="A2934" t="inlineStr">
        <is>
          <t>351100300990927</t>
        </is>
      </c>
      <c r="B2934" t="inlineStr">
        <is>
          <t>ROMA ORINAL COMERCIO NEGRO CON GRIFERIA</t>
        </is>
      </c>
      <c r="C2934" t="inlineStr">
        <is>
          <t>SIN CATEGORIA</t>
        </is>
      </c>
      <c r="D2934" s="22" t="n">
        <v>1</v>
      </c>
      <c r="E2934" s="19" t="n">
        <v>30159.29</v>
      </c>
      <c r="F2934" s="19" t="n">
        <v>9534.809999999999</v>
      </c>
      <c r="G2934" s="20" t="n">
        <v>0.316148</v>
      </c>
      <c r="H2934" t="inlineStr">
        <is>
          <t>C</t>
        </is>
      </c>
      <c r="I2934" t="inlineStr">
        <is>
          <t>Medio</t>
        </is>
      </c>
      <c r="J2934" s="17" t="inlineStr">
        <is>
          <t>C-Medio</t>
        </is>
      </c>
      <c r="K2934" t="inlineStr">
        <is>
          <t>CANDIDATO A DESCONTINUAR</t>
        </is>
      </c>
    </row>
    <row r="2935">
      <c r="A2935" t="inlineStr">
        <is>
          <t>351100300991965</t>
        </is>
      </c>
      <c r="B2935" t="inlineStr">
        <is>
          <t>TRUPER COMBO MANGUERA Y PISTOLA JARDIN COMBO-200</t>
        </is>
      </c>
      <c r="C2935" t="inlineStr">
        <is>
          <t>SIN CATEGORIA</t>
        </is>
      </c>
      <c r="D2935" s="22" t="n">
        <v>3</v>
      </c>
      <c r="E2935" s="19" t="n">
        <v>30135</v>
      </c>
      <c r="F2935" s="19" t="n">
        <v>8610</v>
      </c>
      <c r="G2935" s="20" t="n">
        <v>0.285714</v>
      </c>
      <c r="H2935" t="inlineStr">
        <is>
          <t>C</t>
        </is>
      </c>
      <c r="I2935" t="inlineStr">
        <is>
          <t>Bajo</t>
        </is>
      </c>
      <c r="J2935" s="17" t="inlineStr">
        <is>
          <t>C-Bajo</t>
        </is>
      </c>
      <c r="K2935" t="inlineStr">
        <is>
          <t>LIQUIDAR — ocupan espacio y capital</t>
        </is>
      </c>
    </row>
    <row r="2936">
      <c r="A2936" t="inlineStr">
        <is>
          <t>7892</t>
        </is>
      </c>
      <c r="B2936" t="inlineStr">
        <is>
          <t>PRESERVANTE GALON</t>
        </is>
      </c>
      <c r="C2936" t="inlineStr">
        <is>
          <t>FERRETERIA GENERAL</t>
        </is>
      </c>
      <c r="D2936" s="22" t="n">
        <v>3</v>
      </c>
      <c r="E2936" s="19" t="n">
        <v>30093.54</v>
      </c>
      <c r="F2936" s="19" t="n">
        <v>12071.68</v>
      </c>
      <c r="G2936" s="20" t="n">
        <v>0.401138</v>
      </c>
      <c r="H2936" t="inlineStr">
        <is>
          <t>C</t>
        </is>
      </c>
      <c r="I2936" t="inlineStr">
        <is>
          <t>Medio</t>
        </is>
      </c>
      <c r="J2936" s="17" t="inlineStr">
        <is>
          <t>C-Medio</t>
        </is>
      </c>
      <c r="K2936" t="inlineStr">
        <is>
          <t>CANDIDATO A DESCONTINUAR</t>
        </is>
      </c>
    </row>
    <row r="2937">
      <c r="A2937" t="inlineStr">
        <is>
          <t>60100012</t>
        </is>
      </c>
      <c r="B2937" t="inlineStr">
        <is>
          <t>BOMBILLO LED HALOGENO 7W GU10 REPUESTO WELLMAX</t>
        </is>
      </c>
      <c r="C2937" t="inlineStr">
        <is>
          <t>BOMBILLOS Y LAMPARAS</t>
        </is>
      </c>
      <c r="D2937" s="22" t="n">
        <v>23</v>
      </c>
      <c r="E2937" s="19" t="n">
        <v>30030.55</v>
      </c>
      <c r="F2937" s="19" t="n">
        <v>15704.35</v>
      </c>
      <c r="G2937" s="20" t="n">
        <v>0.522946</v>
      </c>
      <c r="H2937" t="inlineStr">
        <is>
          <t>C</t>
        </is>
      </c>
      <c r="I2937" t="inlineStr">
        <is>
          <t>Alto</t>
        </is>
      </c>
      <c r="J2937" s="17" t="inlineStr">
        <is>
          <t>C-Alto</t>
        </is>
      </c>
      <c r="K2937" t="inlineStr">
        <is>
          <t>PREMIUM — dejar quietos, son rentables aunque vendan poco</t>
        </is>
      </c>
    </row>
    <row r="2938">
      <c r="A2938" t="inlineStr">
        <is>
          <t>PINT-PA-0051</t>
        </is>
      </c>
      <c r="B2938" t="inlineStr">
        <is>
          <t>LANCO SUPER COAT SATIN TINT 1/4 SC3732-5</t>
        </is>
      </c>
      <c r="C2938" t="inlineStr">
        <is>
          <t>PINTURA ACRILICA</t>
        </is>
      </c>
      <c r="D2938" s="22" t="n">
        <v>6</v>
      </c>
      <c r="E2938" s="19" t="n">
        <v>30000</v>
      </c>
      <c r="F2938" s="19" t="n">
        <v>12909</v>
      </c>
      <c r="G2938" s="20" t="n">
        <v>0.4303</v>
      </c>
      <c r="H2938" t="inlineStr">
        <is>
          <t>C</t>
        </is>
      </c>
      <c r="I2938" t="inlineStr">
        <is>
          <t>Medio</t>
        </is>
      </c>
      <c r="J2938" s="17" t="inlineStr">
        <is>
          <t>C-Medio</t>
        </is>
      </c>
      <c r="K2938" t="inlineStr">
        <is>
          <t>CANDIDATO A DESCONTINUAR</t>
        </is>
      </c>
    </row>
    <row r="2939">
      <c r="A2939" t="inlineStr">
        <is>
          <t>72304</t>
        </is>
      </c>
      <c r="B2939" t="inlineStr">
        <is>
          <t>TOTAL RATCH 20V 3/8 65NM S/BAT TDRLI2060151/206521</t>
        </is>
      </c>
      <c r="C2939" t="inlineStr">
        <is>
          <t>HERRAMIENTAS ELECTRICAS</t>
        </is>
      </c>
      <c r="D2939" s="22" t="n">
        <v>1</v>
      </c>
      <c r="E2939" s="19" t="n">
        <v>29945.05</v>
      </c>
      <c r="F2939" s="19" t="n">
        <v>7763.53</v>
      </c>
      <c r="G2939" s="20" t="n">
        <v>0.259259</v>
      </c>
      <c r="H2939" t="inlineStr">
        <is>
          <t>C</t>
        </is>
      </c>
      <c r="I2939" t="inlineStr">
        <is>
          <t>Bajo</t>
        </is>
      </c>
      <c r="J2939" s="17" t="inlineStr">
        <is>
          <t>C-Bajo</t>
        </is>
      </c>
      <c r="K2939" t="inlineStr">
        <is>
          <t>LIQUIDAR — ocupan espacio y capital</t>
        </is>
      </c>
    </row>
    <row r="2940">
      <c r="A2940" t="inlineStr">
        <is>
          <t>75216</t>
        </is>
      </c>
      <c r="B2940" t="inlineStr">
        <is>
          <t>TAPON HULE CUADRADO 2 X 2</t>
        </is>
      </c>
      <c r="C2940" t="inlineStr">
        <is>
          <t>FERRETERIA GENERAL</t>
        </is>
      </c>
      <c r="D2940" s="22" t="n">
        <v>125</v>
      </c>
      <c r="E2940" s="19" t="n">
        <v>29838.3</v>
      </c>
      <c r="F2940" s="19" t="n">
        <v>8631.18</v>
      </c>
      <c r="G2940" s="20" t="n">
        <v>0.289265</v>
      </c>
      <c r="H2940" t="inlineStr">
        <is>
          <t>C</t>
        </is>
      </c>
      <c r="I2940" t="inlineStr">
        <is>
          <t>Bajo</t>
        </is>
      </c>
      <c r="J2940" s="17" t="inlineStr">
        <is>
          <t>C-Bajo</t>
        </is>
      </c>
      <c r="K2940" t="inlineStr">
        <is>
          <t>LIQUIDAR — ocupan espacio y capital</t>
        </is>
      </c>
    </row>
    <row r="2941">
      <c r="A2941" t="inlineStr">
        <is>
          <t>95111</t>
        </is>
      </c>
      <c r="B2941" t="inlineStr">
        <is>
          <t>LLAVE TANQUE BAJO GRACIELA NA101</t>
        </is>
      </c>
      <c r="C2941" t="inlineStr">
        <is>
          <t>GRIFERIA - ACC. BAÑO Y COCINA</t>
        </is>
      </c>
      <c r="D2941" s="22" t="n">
        <v>17</v>
      </c>
      <c r="E2941" s="19" t="n">
        <v>29825.65</v>
      </c>
      <c r="F2941" s="19" t="n">
        <v>11051.92</v>
      </c>
      <c r="G2941" s="20" t="n">
        <v>0.370551</v>
      </c>
      <c r="H2941" t="inlineStr">
        <is>
          <t>C</t>
        </is>
      </c>
      <c r="I2941" t="inlineStr">
        <is>
          <t>Medio</t>
        </is>
      </c>
      <c r="J2941" s="17" t="inlineStr">
        <is>
          <t>C-Medio</t>
        </is>
      </c>
      <c r="K2941" t="inlineStr">
        <is>
          <t>CANDIDATO A DESCONTINUAR</t>
        </is>
      </c>
    </row>
    <row r="2942">
      <c r="A2942" t="inlineStr">
        <is>
          <t>7256</t>
        </is>
      </c>
      <c r="B2942" t="inlineStr">
        <is>
          <t>STANLEY BISAGRA 4 08-3050</t>
        </is>
      </c>
      <c r="C2942" t="inlineStr">
        <is>
          <t>FERRETERIA GENERAL</t>
        </is>
      </c>
      <c r="D2942" s="22" t="n">
        <v>17</v>
      </c>
      <c r="E2942" s="19" t="n">
        <v>29755.38</v>
      </c>
      <c r="F2942" s="19" t="n">
        <v>8364.120000000001</v>
      </c>
      <c r="G2942" s="20" t="n">
        <v>0.281096</v>
      </c>
      <c r="H2942" t="inlineStr">
        <is>
          <t>C</t>
        </is>
      </c>
      <c r="I2942" t="inlineStr">
        <is>
          <t>Bajo</t>
        </is>
      </c>
      <c r="J2942" s="17" t="inlineStr">
        <is>
          <t>C-Bajo</t>
        </is>
      </c>
      <c r="K2942" t="inlineStr">
        <is>
          <t>LIQUIDAR — ocupan espacio y capital</t>
        </is>
      </c>
    </row>
    <row r="2943">
      <c r="A2943" t="inlineStr">
        <is>
          <t>PINT-PA-0048</t>
        </is>
      </c>
      <c r="B2943" t="inlineStr">
        <is>
          <t>LANCO SUPER COAT SATIN PASTEL 1/4 SC3731-5</t>
        </is>
      </c>
      <c r="C2943" t="inlineStr">
        <is>
          <t>PINTURA ACRILICA</t>
        </is>
      </c>
      <c r="D2943" s="22" t="n">
        <v>6</v>
      </c>
      <c r="E2943" s="19" t="n">
        <v>29650</v>
      </c>
      <c r="F2943" s="19" t="n">
        <v>8936.5</v>
      </c>
      <c r="G2943" s="20" t="n">
        <v>0.3014</v>
      </c>
      <c r="H2943" t="inlineStr">
        <is>
          <t>C</t>
        </is>
      </c>
      <c r="I2943" t="inlineStr">
        <is>
          <t>Medio</t>
        </is>
      </c>
      <c r="J2943" s="17" t="inlineStr">
        <is>
          <t>C-Medio</t>
        </is>
      </c>
      <c r="K2943" t="inlineStr">
        <is>
          <t>CANDIDATO A DESCONTINUAR</t>
        </is>
      </c>
    </row>
    <row r="2944">
      <c r="A2944" t="inlineStr">
        <is>
          <t>71641</t>
        </is>
      </c>
      <c r="B2944" t="inlineStr">
        <is>
          <t>STANLEY RIEL CLOSET  5FT 1.50MTS</t>
        </is>
      </c>
      <c r="C2944" t="inlineStr">
        <is>
          <t>FERRETERIA GENERAL</t>
        </is>
      </c>
      <c r="D2944" s="22" t="n">
        <v>3</v>
      </c>
      <c r="E2944" s="19" t="n">
        <v>29514.73</v>
      </c>
      <c r="F2944" s="19" t="n">
        <v>8219.83</v>
      </c>
      <c r="G2944" s="20" t="n">
        <v>0.278499</v>
      </c>
      <c r="H2944" t="inlineStr">
        <is>
          <t>C</t>
        </is>
      </c>
      <c r="I2944" t="inlineStr">
        <is>
          <t>Bajo</t>
        </is>
      </c>
      <c r="J2944" s="17" t="inlineStr">
        <is>
          <t>C-Bajo</t>
        </is>
      </c>
      <c r="K2944" t="inlineStr">
        <is>
          <t>LIQUIDAR — ocupan espacio y capital</t>
        </is>
      </c>
    </row>
    <row r="2945">
      <c r="A2945" t="inlineStr">
        <is>
          <t>73964</t>
        </is>
      </c>
      <c r="B2945" t="inlineStr">
        <is>
          <t>TOTAL TIJERA AVIACION IZQUIERDA THT521106</t>
        </is>
      </c>
      <c r="C2945" t="inlineStr">
        <is>
          <t>FERRETERIA GENERAL</t>
        </is>
      </c>
      <c r="D2945" s="22" t="n">
        <v>8</v>
      </c>
      <c r="E2945" s="19" t="n">
        <v>29425.74</v>
      </c>
      <c r="F2945" s="19" t="n">
        <v>10745.1</v>
      </c>
      <c r="G2945" s="20" t="n">
        <v>0.36516</v>
      </c>
      <c r="H2945" t="inlineStr">
        <is>
          <t>C</t>
        </is>
      </c>
      <c r="I2945" t="inlineStr">
        <is>
          <t>Medio</t>
        </is>
      </c>
      <c r="J2945" s="17" t="inlineStr">
        <is>
          <t>C-Medio</t>
        </is>
      </c>
      <c r="K2945" t="inlineStr">
        <is>
          <t>CANDIDATO A DESCONTINUAR</t>
        </is>
      </c>
    </row>
    <row r="2946">
      <c r="A2946" t="inlineStr">
        <is>
          <t>351100300992836</t>
        </is>
      </c>
      <c r="B2946" t="inlineStr">
        <is>
          <t>EXTRACTOR DE AIRE 6 PULG CUADRADO SEMI CUBIERTO VOLTAGE VT-EFB-6</t>
        </is>
      </c>
      <c r="C2946" t="inlineStr">
        <is>
          <t>IMPORTACION FERRETERIA GENERAL</t>
        </is>
      </c>
      <c r="D2946" s="22" t="n">
        <v>3</v>
      </c>
      <c r="E2946" s="19" t="n">
        <v>29401.83</v>
      </c>
      <c r="F2946" s="19" t="n">
        <v>17641.1</v>
      </c>
      <c r="G2946" s="20" t="n">
        <v>0.6</v>
      </c>
      <c r="H2946" t="inlineStr">
        <is>
          <t>C</t>
        </is>
      </c>
      <c r="I2946" t="inlineStr">
        <is>
          <t>Alto</t>
        </is>
      </c>
      <c r="J2946" s="17" t="inlineStr">
        <is>
          <t>C-Alto</t>
        </is>
      </c>
      <c r="K2946" t="inlineStr">
        <is>
          <t>PREMIUM — dejar quietos, son rentables aunque vendan poco</t>
        </is>
      </c>
    </row>
    <row r="2947">
      <c r="A2947" t="inlineStr">
        <is>
          <t>109212</t>
        </is>
      </c>
      <c r="B2947" t="inlineStr">
        <is>
          <t>ESCALERA MADERA 7 PELDAÑOS</t>
        </is>
      </c>
      <c r="C2947" t="inlineStr">
        <is>
          <t>SIN CATEGORIA</t>
        </is>
      </c>
      <c r="D2947" s="22" t="n">
        <v>1</v>
      </c>
      <c r="E2947" s="19" t="n">
        <v>29400</v>
      </c>
      <c r="F2947" s="19" t="n">
        <v>8400</v>
      </c>
      <c r="G2947" s="20" t="n">
        <v>0.285714</v>
      </c>
      <c r="H2947" t="inlineStr">
        <is>
          <t>C</t>
        </is>
      </c>
      <c r="I2947" t="inlineStr">
        <is>
          <t>Bajo</t>
        </is>
      </c>
      <c r="J2947" s="17" t="inlineStr">
        <is>
          <t>C-Bajo</t>
        </is>
      </c>
      <c r="K2947" t="inlineStr">
        <is>
          <t>LIQUIDAR — ocupan espacio y capital</t>
        </is>
      </c>
    </row>
    <row r="2948">
      <c r="A2948" t="inlineStr">
        <is>
          <t>351100300991754</t>
        </is>
      </c>
      <c r="B2948" t="inlineStr">
        <is>
          <t>Cumbrera UPVC estilo TEJA 2.5mm espesor x 1.13 metros largo color TERRACOTA</t>
        </is>
      </c>
      <c r="C2948" t="inlineStr">
        <is>
          <t>TECHOS UPVC</t>
        </is>
      </c>
      <c r="D2948" s="22" t="n">
        <v>5</v>
      </c>
      <c r="E2948" s="19" t="n">
        <v>29400</v>
      </c>
      <c r="F2948" s="19" t="n">
        <v>8400</v>
      </c>
      <c r="G2948" s="20" t="n">
        <v>0.285714</v>
      </c>
      <c r="H2948" t="inlineStr">
        <is>
          <t>C</t>
        </is>
      </c>
      <c r="I2948" t="inlineStr">
        <is>
          <t>Bajo</t>
        </is>
      </c>
      <c r="J2948" s="17" t="inlineStr">
        <is>
          <t>C-Bajo</t>
        </is>
      </c>
      <c r="K2948" t="inlineStr">
        <is>
          <t>LIQUIDAR — ocupan espacio y capital</t>
        </is>
      </c>
    </row>
    <row r="2949">
      <c r="A2949" t="inlineStr">
        <is>
          <t>351100300992380</t>
        </is>
      </c>
      <c r="B2949" t="inlineStr">
        <is>
          <t>WADFOW KIT CEPILLO MULTIUSO TALADRO 7 PIEZAS WND5402</t>
        </is>
      </c>
      <c r="C2949" t="inlineStr">
        <is>
          <t>FERRETERIA GENERAL</t>
        </is>
      </c>
      <c r="D2949" s="22" t="n">
        <v>5</v>
      </c>
      <c r="E2949" s="19" t="n">
        <v>29298.68</v>
      </c>
      <c r="F2949" s="19" t="n">
        <v>8030.76</v>
      </c>
      <c r="G2949" s="20" t="n">
        <v>0.2741</v>
      </c>
      <c r="H2949" t="inlineStr">
        <is>
          <t>C</t>
        </is>
      </c>
      <c r="I2949" t="inlineStr">
        <is>
          <t>Bajo</t>
        </is>
      </c>
      <c r="J2949" s="17" t="inlineStr">
        <is>
          <t>C-Bajo</t>
        </is>
      </c>
      <c r="K2949" t="inlineStr">
        <is>
          <t>LIQUIDAR — ocupan espacio y capital</t>
        </is>
      </c>
    </row>
    <row r="2950">
      <c r="A2950" t="inlineStr">
        <is>
          <t>351100300991606</t>
        </is>
      </c>
      <c r="B2950" t="inlineStr">
        <is>
          <t>LLANETA DENTADA RUBI 10 X 10</t>
        </is>
      </c>
      <c r="C2950" t="inlineStr">
        <is>
          <t>CERAMICAS, AZULEJOS, PORCELANATOS</t>
        </is>
      </c>
      <c r="D2950" s="22" t="n">
        <v>10</v>
      </c>
      <c r="E2950" s="19" t="n">
        <v>29256.36</v>
      </c>
      <c r="F2950" s="19" t="n">
        <v>8358.959999999999</v>
      </c>
      <c r="G2950" s="20" t="n">
        <v>0.285714</v>
      </c>
      <c r="H2950" t="inlineStr">
        <is>
          <t>C</t>
        </is>
      </c>
      <c r="I2950" t="inlineStr">
        <is>
          <t>Bajo</t>
        </is>
      </c>
      <c r="J2950" s="17" t="inlineStr">
        <is>
          <t>C-Bajo</t>
        </is>
      </c>
      <c r="K2950" t="inlineStr">
        <is>
          <t>LIQUIDAR — ocupan espacio y capital</t>
        </is>
      </c>
    </row>
    <row r="2951">
      <c r="A2951" t="inlineStr">
        <is>
          <t>PINT-BT-0025</t>
        </is>
      </c>
      <c r="B2951" t="inlineStr">
        <is>
          <t>DICOLOR TINTE MADERA MIEL LITRO  COD  M 81 03</t>
        </is>
      </c>
      <c r="C2951" t="inlineStr">
        <is>
          <t>BARNIZ Y TINTES</t>
        </is>
      </c>
      <c r="D2951" s="22" t="n">
        <v>4</v>
      </c>
      <c r="E2951" s="19" t="n">
        <v>29252.87</v>
      </c>
      <c r="F2951" s="19" t="n">
        <v>8200.07</v>
      </c>
      <c r="G2951" s="20" t="n">
        <v>0.280317</v>
      </c>
      <c r="H2951" t="inlineStr">
        <is>
          <t>C</t>
        </is>
      </c>
      <c r="I2951" t="inlineStr">
        <is>
          <t>Bajo</t>
        </is>
      </c>
      <c r="J2951" s="17" t="inlineStr">
        <is>
          <t>C-Bajo</t>
        </is>
      </c>
      <c r="K2951" t="inlineStr">
        <is>
          <t>LIQUIDAR — ocupan espacio y capital</t>
        </is>
      </c>
    </row>
    <row r="2952">
      <c r="A2952" t="inlineStr">
        <is>
          <t>351100300992044</t>
        </is>
      </c>
      <c r="B2952" t="inlineStr">
        <is>
          <t>WADFOW LLANETA LISA WPE1912</t>
        </is>
      </c>
      <c r="C2952" t="inlineStr">
        <is>
          <t>FERRETERIA GENERAL</t>
        </is>
      </c>
      <c r="D2952" s="22" t="n">
        <v>15</v>
      </c>
      <c r="E2952" s="19" t="n">
        <v>29242.65</v>
      </c>
      <c r="F2952" s="19" t="n">
        <v>8755.889999999999</v>
      </c>
      <c r="G2952" s="20" t="n">
        <v>0.299422</v>
      </c>
      <c r="H2952" t="inlineStr">
        <is>
          <t>C</t>
        </is>
      </c>
      <c r="I2952" t="inlineStr">
        <is>
          <t>Bajo</t>
        </is>
      </c>
      <c r="J2952" s="17" t="inlineStr">
        <is>
          <t>C-Bajo</t>
        </is>
      </c>
      <c r="K2952" t="inlineStr">
        <is>
          <t>LIQUIDAR — ocupan espacio y capital</t>
        </is>
      </c>
    </row>
    <row r="2953">
      <c r="A2953" t="inlineStr">
        <is>
          <t>351100300992763</t>
        </is>
      </c>
      <c r="B2953" t="inlineStr">
        <is>
          <t>MUEBLE LAVATORIO MARRON CLARO MELAMINA 45X45CM NO INCLUYE LOZA</t>
        </is>
      </c>
      <c r="C2953" t="inlineStr">
        <is>
          <t>LOZA</t>
        </is>
      </c>
      <c r="D2953" s="22" t="n">
        <v>1</v>
      </c>
      <c r="E2953" s="19" t="n">
        <v>29115.07</v>
      </c>
      <c r="F2953" s="19" t="n">
        <v>8318.59</v>
      </c>
      <c r="G2953" s="20" t="n">
        <v>0.285714</v>
      </c>
      <c r="H2953" t="inlineStr">
        <is>
          <t>C</t>
        </is>
      </c>
      <c r="I2953" t="inlineStr">
        <is>
          <t>Bajo</t>
        </is>
      </c>
      <c r="J2953" s="17" t="inlineStr">
        <is>
          <t>C-Bajo</t>
        </is>
      </c>
      <c r="K2953" t="inlineStr">
        <is>
          <t>LIQUIDAR — ocupan espacio y capital</t>
        </is>
      </c>
    </row>
    <row r="2954">
      <c r="A2954" t="inlineStr">
        <is>
          <t>71976</t>
        </is>
      </c>
      <c r="B2954" t="inlineStr">
        <is>
          <t>$$ GUARDA POLVO ALUM 5405-36 ARSA BURLETE</t>
        </is>
      </c>
      <c r="C2954" t="inlineStr">
        <is>
          <t>FERRETERIA GENERAL</t>
        </is>
      </c>
      <c r="D2954" s="22" t="n">
        <v>7</v>
      </c>
      <c r="E2954" s="19" t="n">
        <v>29060.69</v>
      </c>
      <c r="F2954" s="19" t="n">
        <v>8153.72</v>
      </c>
      <c r="G2954" s="20" t="n">
        <v>0.280576</v>
      </c>
      <c r="H2954" t="inlineStr">
        <is>
          <t>C</t>
        </is>
      </c>
      <c r="I2954" t="inlineStr">
        <is>
          <t>Bajo</t>
        </is>
      </c>
      <c r="J2954" s="17" t="inlineStr">
        <is>
          <t>C-Bajo</t>
        </is>
      </c>
      <c r="K2954" t="inlineStr">
        <is>
          <t>LIQUIDAR — ocupan espacio y capital</t>
        </is>
      </c>
    </row>
    <row r="2955">
      <c r="A2955" t="inlineStr">
        <is>
          <t>351100300992681</t>
        </is>
      </c>
      <c r="B2955" t="inlineStr">
        <is>
          <t>FANG LLAVE BAJA LAVATORIO SATINADA DORADA FF-6113LG</t>
        </is>
      </c>
      <c r="C2955" t="inlineStr">
        <is>
          <t>IMPORTACION GRIFERIA</t>
        </is>
      </c>
      <c r="D2955" s="22" t="n">
        <v>1</v>
      </c>
      <c r="E2955" s="19" t="n">
        <v>29012.86</v>
      </c>
      <c r="F2955" s="19" t="n">
        <v>14506.43</v>
      </c>
      <c r="G2955" s="20" t="n">
        <v>0.5</v>
      </c>
      <c r="H2955" t="inlineStr">
        <is>
          <t>C</t>
        </is>
      </c>
      <c r="I2955" t="inlineStr">
        <is>
          <t>Alto</t>
        </is>
      </c>
      <c r="J2955" s="17" t="inlineStr">
        <is>
          <t>C-Alto</t>
        </is>
      </c>
      <c r="K2955" t="inlineStr">
        <is>
          <t>PREMIUM — dejar quietos, son rentables aunque vendan poco</t>
        </is>
      </c>
    </row>
    <row r="2956">
      <c r="A2956" t="inlineStr">
        <is>
          <t>6118</t>
        </is>
      </c>
      <c r="B2956" t="inlineStr">
        <is>
          <t>ANGULAR CAMA 5</t>
        </is>
      </c>
      <c r="C2956" t="inlineStr">
        <is>
          <t>FERRETERIA GENERAL</t>
        </is>
      </c>
      <c r="D2956" s="22" t="n">
        <v>15</v>
      </c>
      <c r="E2956" s="19" t="n">
        <v>28964.48</v>
      </c>
      <c r="F2956" s="19" t="n">
        <v>11600.96</v>
      </c>
      <c r="G2956" s="20" t="n">
        <v>0.400524</v>
      </c>
      <c r="H2956" t="inlineStr">
        <is>
          <t>C</t>
        </is>
      </c>
      <c r="I2956" t="inlineStr">
        <is>
          <t>Medio</t>
        </is>
      </c>
      <c r="J2956" s="17" t="inlineStr">
        <is>
          <t>C-Medio</t>
        </is>
      </c>
      <c r="K2956" t="inlineStr">
        <is>
          <t>CANDIDATO A DESCONTINUAR</t>
        </is>
      </c>
    </row>
    <row r="2957">
      <c r="A2957" t="inlineStr">
        <is>
          <t>71257</t>
        </is>
      </c>
      <c r="B2957" t="inlineStr">
        <is>
          <t>BROCA METAL 5/32 IRWIN</t>
        </is>
      </c>
      <c r="C2957" t="inlineStr">
        <is>
          <t>FERRETERIA GENERAL</t>
        </is>
      </c>
      <c r="D2957" s="22" t="n">
        <v>41</v>
      </c>
      <c r="E2957" s="19" t="n">
        <v>28691.06</v>
      </c>
      <c r="F2957" s="19" t="n">
        <v>11536.16</v>
      </c>
      <c r="G2957" s="20" t="n">
        <v>0.402082</v>
      </c>
      <c r="H2957" t="inlineStr">
        <is>
          <t>C</t>
        </is>
      </c>
      <c r="I2957" t="inlineStr">
        <is>
          <t>Medio</t>
        </is>
      </c>
      <c r="J2957" s="17" t="inlineStr">
        <is>
          <t>C-Medio</t>
        </is>
      </c>
      <c r="K2957" t="inlineStr">
        <is>
          <t>CANDIDATO A DESCONTINUAR</t>
        </is>
      </c>
    </row>
    <row r="2958">
      <c r="A2958" t="inlineStr">
        <is>
          <t>351100300991442</t>
        </is>
      </c>
      <c r="B2958" t="inlineStr">
        <is>
          <t>ENERGY ROTO MARTILLO 26MM 900W RH 6M / 3 /120 K</t>
        </is>
      </c>
      <c r="C2958" t="inlineStr">
        <is>
          <t>SIN CATEGORIA</t>
        </is>
      </c>
      <c r="D2958" s="22" t="n">
        <v>1</v>
      </c>
      <c r="E2958" s="19" t="n">
        <v>28672.57</v>
      </c>
      <c r="F2958" s="19" t="n">
        <v>5922.57</v>
      </c>
      <c r="G2958" s="20" t="n">
        <v>0.206559</v>
      </c>
      <c r="H2958" t="inlineStr">
        <is>
          <t>C</t>
        </is>
      </c>
      <c r="I2958" t="inlineStr">
        <is>
          <t>Bajo</t>
        </is>
      </c>
      <c r="J2958" s="17" t="inlineStr">
        <is>
          <t>C-Bajo</t>
        </is>
      </c>
      <c r="K2958" t="inlineStr">
        <is>
          <t>LIQUIDAR — ocupan espacio y capital</t>
        </is>
      </c>
    </row>
    <row r="2959">
      <c r="A2959" t="inlineStr">
        <is>
          <t>71077</t>
        </is>
      </c>
      <c r="B2959" t="inlineStr">
        <is>
          <t>GREAT NECK RODILLO DESECHABLE 3MM 666245</t>
        </is>
      </c>
      <c r="C2959" t="inlineStr">
        <is>
          <t>FERRETERIA GENERAL</t>
        </is>
      </c>
      <c r="D2959" s="22" t="n">
        <v>36</v>
      </c>
      <c r="E2959" s="19" t="n">
        <v>28672.57</v>
      </c>
      <c r="F2959" s="19" t="n">
        <v>10593.37</v>
      </c>
      <c r="G2959" s="20" t="n">
        <v>0.36946</v>
      </c>
      <c r="H2959" t="inlineStr">
        <is>
          <t>C</t>
        </is>
      </c>
      <c r="I2959" t="inlineStr">
        <is>
          <t>Medio</t>
        </is>
      </c>
      <c r="J2959" s="17" t="inlineStr">
        <is>
          <t>C-Medio</t>
        </is>
      </c>
      <c r="K2959" t="inlineStr">
        <is>
          <t>CANDIDATO A DESCONTINUAR</t>
        </is>
      </c>
    </row>
    <row r="2960">
      <c r="A2960" t="inlineStr">
        <is>
          <t>7926</t>
        </is>
      </c>
      <c r="B2960" t="inlineStr">
        <is>
          <t>$$ AMARRA PLASTICA BLANCA 6</t>
        </is>
      </c>
      <c r="C2960" t="inlineStr">
        <is>
          <t>FERRETERIA GENERAL</t>
        </is>
      </c>
      <c r="D2960" s="22" t="n">
        <v>1143</v>
      </c>
      <c r="E2960" s="19" t="n">
        <v>28646.94</v>
      </c>
      <c r="F2960" s="19" t="n">
        <v>25766.58</v>
      </c>
      <c r="G2960" s="20" t="n">
        <v>0.8994530000000001</v>
      </c>
      <c r="H2960" t="inlineStr">
        <is>
          <t>C</t>
        </is>
      </c>
      <c r="I2960" t="inlineStr">
        <is>
          <t>Alto</t>
        </is>
      </c>
      <c r="J2960" s="17" t="inlineStr">
        <is>
          <t>C-Alto</t>
        </is>
      </c>
      <c r="K2960" t="inlineStr">
        <is>
          <t>PREMIUM — dejar quietos, son rentables aunque vendan poco</t>
        </is>
      </c>
    </row>
    <row r="2961">
      <c r="A2961" t="inlineStr">
        <is>
          <t>32990424</t>
        </is>
      </c>
      <c r="B2961" t="inlineStr">
        <is>
          <t>TOTAL ALICATE PELA CABLE AUTOMATICO THT15606</t>
        </is>
      </c>
      <c r="C2961" t="inlineStr">
        <is>
          <t>FERRETERIA GENERAL</t>
        </is>
      </c>
      <c r="D2961" s="22" t="n">
        <v>7</v>
      </c>
      <c r="E2961" s="19" t="n">
        <v>28558.41</v>
      </c>
      <c r="F2961" s="19" t="n">
        <v>8156.91</v>
      </c>
      <c r="G2961" s="20" t="n">
        <v>0.285622</v>
      </c>
      <c r="H2961" t="inlineStr">
        <is>
          <t>C</t>
        </is>
      </c>
      <c r="I2961" t="inlineStr">
        <is>
          <t>Bajo</t>
        </is>
      </c>
      <c r="J2961" s="17" t="inlineStr">
        <is>
          <t>C-Bajo</t>
        </is>
      </c>
      <c r="K2961" t="inlineStr">
        <is>
          <t>LIQUIDAR — ocupan espacio y capital</t>
        </is>
      </c>
    </row>
    <row r="2962">
      <c r="A2962" t="inlineStr">
        <is>
          <t>72840</t>
        </is>
      </c>
      <c r="B2962" t="inlineStr">
        <is>
          <t>RODIN PERLIN 3 C/ALEMAY RECTO RP3RA</t>
        </is>
      </c>
      <c r="C2962" t="inlineStr">
        <is>
          <t>FERRETERIA GENERAL</t>
        </is>
      </c>
      <c r="D2962" s="22" t="n">
        <v>12</v>
      </c>
      <c r="E2962" s="19" t="n">
        <v>28537.75</v>
      </c>
      <c r="F2962" s="19" t="n">
        <v>8728.82</v>
      </c>
      <c r="G2962" s="20" t="n">
        <v>0.305869</v>
      </c>
      <c r="H2962" t="inlineStr">
        <is>
          <t>C</t>
        </is>
      </c>
      <c r="I2962" t="inlineStr">
        <is>
          <t>Medio</t>
        </is>
      </c>
      <c r="J2962" s="17" t="inlineStr">
        <is>
          <t>C-Medio</t>
        </is>
      </c>
      <c r="K2962" t="inlineStr">
        <is>
          <t>CANDIDATO A DESCONTINUAR</t>
        </is>
      </c>
    </row>
    <row r="2963">
      <c r="A2963" t="inlineStr">
        <is>
          <t>490357</t>
        </is>
      </c>
      <c r="B2963" t="inlineStr">
        <is>
          <t>FAMA SIFON FLEXIBLE 11/2 - 11/4 UNIVERSAL 2933</t>
        </is>
      </c>
      <c r="C2963" t="inlineStr">
        <is>
          <t>GRIFERIA - ACC. BAÑO Y COCINA</t>
        </is>
      </c>
      <c r="D2963" s="22" t="n">
        <v>12</v>
      </c>
      <c r="E2963" s="19" t="n">
        <v>28511.05</v>
      </c>
      <c r="F2963" s="19" t="n">
        <v>8650.120000000001</v>
      </c>
      <c r="G2963" s="20" t="n">
        <v>0.303395</v>
      </c>
      <c r="H2963" t="inlineStr">
        <is>
          <t>C</t>
        </is>
      </c>
      <c r="I2963" t="inlineStr">
        <is>
          <t>Medio</t>
        </is>
      </c>
      <c r="J2963" s="17" t="inlineStr">
        <is>
          <t>C-Medio</t>
        </is>
      </c>
      <c r="K2963" t="inlineStr">
        <is>
          <t>CANDIDATO A DESCONTINUAR</t>
        </is>
      </c>
    </row>
    <row r="2964">
      <c r="A2964" t="inlineStr">
        <is>
          <t>25000</t>
        </is>
      </c>
      <c r="B2964" t="inlineStr">
        <is>
          <t>CONECTOR AMARILLO 562 GUILLOTINA</t>
        </is>
      </c>
      <c r="C2964" t="inlineStr">
        <is>
          <t>ACCESORIOS ELECTRICOS Y CABLES</t>
        </is>
      </c>
      <c r="D2964" s="22" t="n">
        <v>107</v>
      </c>
      <c r="E2964" s="19" t="n">
        <v>28469.42</v>
      </c>
      <c r="F2964" s="19" t="n">
        <v>8475.66</v>
      </c>
      <c r="G2964" s="20" t="n">
        <v>0.297711</v>
      </c>
      <c r="H2964" t="inlineStr">
        <is>
          <t>C</t>
        </is>
      </c>
      <c r="I2964" t="inlineStr">
        <is>
          <t>Bajo</t>
        </is>
      </c>
      <c r="J2964" s="17" t="inlineStr">
        <is>
          <t>C-Bajo</t>
        </is>
      </c>
      <c r="K2964" t="inlineStr">
        <is>
          <t>LIQUIDAR — ocupan espacio y capital</t>
        </is>
      </c>
    </row>
    <row r="2965">
      <c r="A2965" t="inlineStr">
        <is>
          <t>3308</t>
        </is>
      </c>
      <c r="B2965" t="inlineStr">
        <is>
          <t>BOTA DE HULE #43</t>
        </is>
      </c>
      <c r="C2965" t="inlineStr">
        <is>
          <t>FERRETERIA GENERAL</t>
        </is>
      </c>
      <c r="D2965" s="22" t="n">
        <v>5</v>
      </c>
      <c r="E2965" s="19" t="n">
        <v>28333.12</v>
      </c>
      <c r="F2965" s="19" t="n">
        <v>7975.12</v>
      </c>
      <c r="G2965" s="20" t="n">
        <v>0.281477</v>
      </c>
      <c r="H2965" t="inlineStr">
        <is>
          <t>C</t>
        </is>
      </c>
      <c r="I2965" t="inlineStr">
        <is>
          <t>Bajo</t>
        </is>
      </c>
      <c r="J2965" s="17" t="inlineStr">
        <is>
          <t>C-Bajo</t>
        </is>
      </c>
      <c r="K2965" t="inlineStr">
        <is>
          <t>LIQUIDAR — ocupan espacio y capital</t>
        </is>
      </c>
    </row>
    <row r="2966">
      <c r="A2966" t="inlineStr">
        <is>
          <t>351100300990821</t>
        </is>
      </c>
      <c r="B2966" t="inlineStr">
        <is>
          <t>CEDAZO 2X2 BWG13 FORRO PLASTICO</t>
        </is>
      </c>
      <c r="C2966" t="inlineStr">
        <is>
          <t>SIN CATEGORIA</t>
        </is>
      </c>
      <c r="D2966" s="22" t="n">
        <v>16</v>
      </c>
      <c r="E2966" s="19" t="n">
        <v>28268.35</v>
      </c>
      <c r="F2966" s="19" t="n">
        <v>8839.93</v>
      </c>
      <c r="G2966" s="20" t="n">
        <v>0.312715</v>
      </c>
      <c r="H2966" t="inlineStr">
        <is>
          <t>C</t>
        </is>
      </c>
      <c r="I2966" t="inlineStr">
        <is>
          <t>Medio</t>
        </is>
      </c>
      <c r="J2966" s="17" t="inlineStr">
        <is>
          <t>C-Medio</t>
        </is>
      </c>
      <c r="K2966" t="inlineStr">
        <is>
          <t>CANDIDATO A DESCONTINUAR</t>
        </is>
      </c>
    </row>
    <row r="2967">
      <c r="A2967" t="inlineStr">
        <is>
          <t>36845</t>
        </is>
      </c>
      <c r="B2967" t="inlineStr">
        <is>
          <t>TOTAL CHISPA CORTAR VIDRIO THT561301</t>
        </is>
      </c>
      <c r="C2967" t="inlineStr">
        <is>
          <t>FERRETERIA GENERAL</t>
        </is>
      </c>
      <c r="D2967" s="22" t="n">
        <v>21</v>
      </c>
      <c r="E2967" s="19" t="n">
        <v>28197.77</v>
      </c>
      <c r="F2967" s="19" t="n">
        <v>11924.6</v>
      </c>
      <c r="G2967" s="20" t="n">
        <v>0.422891</v>
      </c>
      <c r="H2967" t="inlineStr">
        <is>
          <t>C</t>
        </is>
      </c>
      <c r="I2967" t="inlineStr">
        <is>
          <t>Medio</t>
        </is>
      </c>
      <c r="J2967" s="17" t="inlineStr">
        <is>
          <t>C-Medio</t>
        </is>
      </c>
      <c r="K2967" t="inlineStr">
        <is>
          <t>CANDIDATO A DESCONTINUAR</t>
        </is>
      </c>
    </row>
    <row r="2968">
      <c r="A2968" t="inlineStr">
        <is>
          <t>72345</t>
        </is>
      </c>
      <c r="B2968" t="inlineStr">
        <is>
          <t>IRWIN PUNTA PHILLIPS PH2 X1 CORTA</t>
        </is>
      </c>
      <c r="C2968" t="inlineStr">
        <is>
          <t>FERRETERIA GENERAL</t>
        </is>
      </c>
      <c r="D2968" s="22" t="n">
        <v>71</v>
      </c>
      <c r="E2968" s="19" t="n">
        <v>28130.97</v>
      </c>
      <c r="F2968" s="19" t="n">
        <v>16111.74</v>
      </c>
      <c r="G2968" s="20" t="n">
        <v>0.57274</v>
      </c>
      <c r="H2968" t="inlineStr">
        <is>
          <t>C</t>
        </is>
      </c>
      <c r="I2968" t="inlineStr">
        <is>
          <t>Alto</t>
        </is>
      </c>
      <c r="J2968" s="17" t="inlineStr">
        <is>
          <t>C-Alto</t>
        </is>
      </c>
      <c r="K2968" t="inlineStr">
        <is>
          <t>PREMIUM — dejar quietos, son rentables aunque vendan poco</t>
        </is>
      </c>
    </row>
    <row r="2969">
      <c r="A2969" t="inlineStr">
        <is>
          <t>351100300990479</t>
        </is>
      </c>
      <c r="B2969" t="inlineStr">
        <is>
          <t>STANLEY RIEL CLOSET 1.2M 5 FT</t>
        </is>
      </c>
      <c r="C2969" t="inlineStr">
        <is>
          <t>FERRETERIA GENERAL</t>
        </is>
      </c>
      <c r="D2969" s="22" t="n">
        <v>4</v>
      </c>
      <c r="E2969" s="19" t="n">
        <v>28107.01</v>
      </c>
      <c r="F2969" s="19" t="n">
        <v>10322.49</v>
      </c>
      <c r="G2969" s="20" t="n">
        <v>0.3672570000000001</v>
      </c>
      <c r="H2969" t="inlineStr">
        <is>
          <t>C</t>
        </is>
      </c>
      <c r="I2969" t="inlineStr">
        <is>
          <t>Medio</t>
        </is>
      </c>
      <c r="J2969" s="17" t="inlineStr">
        <is>
          <t>C-Medio</t>
        </is>
      </c>
      <c r="K2969" t="inlineStr">
        <is>
          <t>CANDIDATO A DESCONTINUAR</t>
        </is>
      </c>
    </row>
    <row r="2970">
      <c r="A2970" t="inlineStr">
        <is>
          <t>351100300991040</t>
        </is>
      </c>
      <c r="B2970" t="inlineStr">
        <is>
          <t>ZINC 28 3.66 MSC VERDE ONDULADO 28 MSC 0.32MM</t>
        </is>
      </c>
      <c r="C2970" t="inlineStr">
        <is>
          <t>SIN CATEGORIA</t>
        </is>
      </c>
      <c r="D2970" s="22" t="n">
        <v>5</v>
      </c>
      <c r="E2970" s="19" t="n">
        <v>28097.35</v>
      </c>
      <c r="F2970" s="19" t="n">
        <v>847.35</v>
      </c>
      <c r="G2970" s="20" t="n">
        <v>0.030157</v>
      </c>
      <c r="H2970" t="inlineStr">
        <is>
          <t>C</t>
        </is>
      </c>
      <c r="I2970" t="inlineStr">
        <is>
          <t>Bajo</t>
        </is>
      </c>
      <c r="J2970" s="17" t="inlineStr">
        <is>
          <t>C-Bajo</t>
        </is>
      </c>
      <c r="K2970" t="inlineStr">
        <is>
          <t>LIQUIDAR — ocupan espacio y capital</t>
        </is>
      </c>
    </row>
    <row r="2971">
      <c r="A2971" t="inlineStr">
        <is>
          <t>351100300990775</t>
        </is>
      </c>
      <c r="B2971" t="inlineStr">
        <is>
          <t>FAMA PERA INODORO AMARILLA 9449</t>
        </is>
      </c>
      <c r="C2971" t="inlineStr">
        <is>
          <t>GRIFERIA - ACC. BAÑO Y COCINA</t>
        </is>
      </c>
      <c r="D2971" s="22" t="n">
        <v>42</v>
      </c>
      <c r="E2971" s="19" t="n">
        <v>28035.48</v>
      </c>
      <c r="F2971" s="19" t="n">
        <v>8422.68</v>
      </c>
      <c r="G2971" s="20" t="n">
        <v>0.300429</v>
      </c>
      <c r="H2971" t="inlineStr">
        <is>
          <t>C</t>
        </is>
      </c>
      <c r="I2971" t="inlineStr">
        <is>
          <t>Medio</t>
        </is>
      </c>
      <c r="J2971" s="17" t="inlineStr">
        <is>
          <t>C-Medio</t>
        </is>
      </c>
      <c r="K2971" t="inlineStr">
        <is>
          <t>CANDIDATO A DESCONTINUAR</t>
        </is>
      </c>
    </row>
    <row r="2972">
      <c r="A2972" t="inlineStr">
        <is>
          <t>22099</t>
        </is>
      </c>
      <c r="B2972" t="inlineStr">
        <is>
          <t>Placa de hierro negro 15 x 15 cm 1/4 con perforaciones</t>
        </is>
      </c>
      <c r="C2972" t="inlineStr">
        <is>
          <t>TUBERIA INDUSTRIAL, HIERROS PLANOS Y CORRUGADOS</t>
        </is>
      </c>
      <c r="D2972" s="22" t="n">
        <v>6</v>
      </c>
      <c r="E2972" s="19" t="n">
        <v>28032.97</v>
      </c>
      <c r="F2972" s="19" t="n">
        <v>6469.15</v>
      </c>
      <c r="G2972" s="20" t="n">
        <v>0.230769</v>
      </c>
      <c r="H2972" t="inlineStr">
        <is>
          <t>C</t>
        </is>
      </c>
      <c r="I2972" t="inlineStr">
        <is>
          <t>Bajo</t>
        </is>
      </c>
      <c r="J2972" s="17" t="inlineStr">
        <is>
          <t>C-Bajo</t>
        </is>
      </c>
      <c r="K2972" t="inlineStr">
        <is>
          <t>LIQUIDAR — ocupan espacio y capital</t>
        </is>
      </c>
    </row>
    <row r="2973">
      <c r="A2973" t="inlineStr">
        <is>
          <t>351100300990865</t>
        </is>
      </c>
      <c r="B2973" t="inlineStr">
        <is>
          <t>BEST VALUE TORNILLO OJO ABIERTO 11/2 F01805</t>
        </is>
      </c>
      <c r="C2973" t="inlineStr">
        <is>
          <t>FERRETERIA GENERAL</t>
        </is>
      </c>
      <c r="D2973" s="22" t="n">
        <v>36</v>
      </c>
      <c r="E2973" s="19" t="n">
        <v>28001.99</v>
      </c>
      <c r="F2973" s="19" t="n">
        <v>11401.19</v>
      </c>
      <c r="G2973" s="20" t="n">
        <v>0.407156</v>
      </c>
      <c r="H2973" t="inlineStr">
        <is>
          <t>C</t>
        </is>
      </c>
      <c r="I2973" t="inlineStr">
        <is>
          <t>Medio</t>
        </is>
      </c>
      <c r="J2973" s="17" t="inlineStr">
        <is>
          <t>C-Medio</t>
        </is>
      </c>
      <c r="K2973" t="inlineStr">
        <is>
          <t>CANDIDATO A DESCONTINUAR</t>
        </is>
      </c>
    </row>
    <row r="2974">
      <c r="A2974" t="inlineStr">
        <is>
          <t>72652</t>
        </is>
      </c>
      <c r="B2974" t="inlineStr">
        <is>
          <t>TOTAL CARETA PLASTICA ESMERIL TSP631</t>
        </is>
      </c>
      <c r="C2974" t="inlineStr">
        <is>
          <t>FERRETERIA GENERAL</t>
        </is>
      </c>
      <c r="D2974" s="22" t="n">
        <v>9</v>
      </c>
      <c r="E2974" s="19" t="n">
        <v>27939.69</v>
      </c>
      <c r="F2974" s="19" t="n">
        <v>7669.64</v>
      </c>
      <c r="G2974" s="20" t="n">
        <v>0.274507</v>
      </c>
      <c r="H2974" t="inlineStr">
        <is>
          <t>C</t>
        </is>
      </c>
      <c r="I2974" t="inlineStr">
        <is>
          <t>Bajo</t>
        </is>
      </c>
      <c r="J2974" s="17" t="inlineStr">
        <is>
          <t>C-Bajo</t>
        </is>
      </c>
      <c r="K2974" t="inlineStr">
        <is>
          <t>LIQUIDAR — ocupan espacio y capital</t>
        </is>
      </c>
    </row>
    <row r="2975">
      <c r="A2975" t="inlineStr">
        <is>
          <t>72526</t>
        </is>
      </c>
      <c r="B2975" t="inlineStr">
        <is>
          <t>$$ AGARRADERA MUEBLE 309-1 AC</t>
        </is>
      </c>
      <c r="C2975" t="inlineStr">
        <is>
          <t>FERRETERIA GENERAL</t>
        </is>
      </c>
      <c r="D2975" s="22" t="n">
        <v>57</v>
      </c>
      <c r="E2975" s="19" t="n">
        <v>27934.73</v>
      </c>
      <c r="F2975" s="19" t="n">
        <v>10429.46</v>
      </c>
      <c r="G2975" s="20" t="n">
        <v>0.373351</v>
      </c>
      <c r="H2975" t="inlineStr">
        <is>
          <t>C</t>
        </is>
      </c>
      <c r="I2975" t="inlineStr">
        <is>
          <t>Medio</t>
        </is>
      </c>
      <c r="J2975" s="17" t="inlineStr">
        <is>
          <t>C-Medio</t>
        </is>
      </c>
      <c r="K2975" t="inlineStr">
        <is>
          <t>CANDIDATO A DESCONTINUAR</t>
        </is>
      </c>
    </row>
    <row r="2976">
      <c r="A2976" t="inlineStr">
        <is>
          <t>127111</t>
        </is>
      </c>
      <c r="B2976" t="inlineStr">
        <is>
          <t xml:space="preserve">MASKING 2 VERDE </t>
        </is>
      </c>
      <c r="C2976" t="inlineStr">
        <is>
          <t>FERRETERIA GENERAL</t>
        </is>
      </c>
      <c r="D2976" s="22" t="n">
        <v>5</v>
      </c>
      <c r="E2976" s="19" t="n">
        <v>27929.96</v>
      </c>
      <c r="F2976" s="19" t="n">
        <v>6354.96</v>
      </c>
      <c r="G2976" s="20" t="n">
        <v>0.227532</v>
      </c>
      <c r="H2976" t="inlineStr">
        <is>
          <t>C</t>
        </is>
      </c>
      <c r="I2976" t="inlineStr">
        <is>
          <t>Bajo</t>
        </is>
      </c>
      <c r="J2976" s="17" t="inlineStr">
        <is>
          <t>C-Bajo</t>
        </is>
      </c>
      <c r="K2976" t="inlineStr">
        <is>
          <t>LIQUIDAR — ocupan espacio y capital</t>
        </is>
      </c>
    </row>
    <row r="2977">
      <c r="A2977" t="inlineStr">
        <is>
          <t>351100300990156</t>
        </is>
      </c>
      <c r="B2977" t="inlineStr">
        <is>
          <t>TOTAL GATA HIDRAULICA 2 TON THT10821</t>
        </is>
      </c>
      <c r="C2977" t="inlineStr">
        <is>
          <t>SIN CATEGORIA</t>
        </is>
      </c>
      <c r="D2977" s="22" t="n">
        <v>1</v>
      </c>
      <c r="E2977" s="19" t="n">
        <v>27854.44</v>
      </c>
      <c r="F2977" s="19" t="n">
        <v>7221.52</v>
      </c>
      <c r="G2977" s="20" t="n">
        <v>0.259259</v>
      </c>
      <c r="H2977" t="inlineStr">
        <is>
          <t>C</t>
        </is>
      </c>
      <c r="I2977" t="inlineStr">
        <is>
          <t>Bajo</t>
        </is>
      </c>
      <c r="J2977" s="17" t="inlineStr">
        <is>
          <t>C-Bajo</t>
        </is>
      </c>
      <c r="K2977" t="inlineStr">
        <is>
          <t>LIQUIDAR — ocupan espacio y capital</t>
        </is>
      </c>
    </row>
    <row r="2978">
      <c r="A2978" t="inlineStr">
        <is>
          <t>7478</t>
        </is>
      </c>
      <c r="B2978" t="inlineStr">
        <is>
          <t>MANGUERA ABASTO 3/8X7/8</t>
        </is>
      </c>
      <c r="C2978" t="inlineStr">
        <is>
          <t>FERRETERIA GENERAL</t>
        </is>
      </c>
      <c r="D2978" s="22" t="n">
        <v>17</v>
      </c>
      <c r="E2978" s="19" t="n">
        <v>27808.16</v>
      </c>
      <c r="F2978" s="19" t="n">
        <v>8398.459999999999</v>
      </c>
      <c r="G2978" s="20" t="n">
        <v>0.302014</v>
      </c>
      <c r="H2978" t="inlineStr">
        <is>
          <t>C</t>
        </is>
      </c>
      <c r="I2978" t="inlineStr">
        <is>
          <t>Medio</t>
        </is>
      </c>
      <c r="J2978" s="17" t="inlineStr">
        <is>
          <t>C-Medio</t>
        </is>
      </c>
      <c r="K2978" t="inlineStr">
        <is>
          <t>CANDIDATO A DESCONTINUAR</t>
        </is>
      </c>
    </row>
    <row r="2979">
      <c r="A2979" t="inlineStr">
        <is>
          <t>30120</t>
        </is>
      </c>
      <c r="B2979" t="inlineStr">
        <is>
          <t>AGUILA ENCHUFE JUMBO 117</t>
        </is>
      </c>
      <c r="C2979" t="inlineStr">
        <is>
          <t>ACCESORIOS ELECTRICOS Y CABLES</t>
        </is>
      </c>
      <c r="D2979" s="22" t="n">
        <v>45</v>
      </c>
      <c r="E2979" s="19" t="n">
        <v>27780.64</v>
      </c>
      <c r="F2979" s="19" t="n">
        <v>8985.559999999999</v>
      </c>
      <c r="G2979" s="20" t="n">
        <v>0.323447</v>
      </c>
      <c r="H2979" t="inlineStr">
        <is>
          <t>C</t>
        </is>
      </c>
      <c r="I2979" t="inlineStr">
        <is>
          <t>Medio</t>
        </is>
      </c>
      <c r="J2979" s="17" t="inlineStr">
        <is>
          <t>C-Medio</t>
        </is>
      </c>
      <c r="K2979" t="inlineStr">
        <is>
          <t>CANDIDATO A DESCONTINUAR</t>
        </is>
      </c>
    </row>
    <row r="2980">
      <c r="A2980" t="inlineStr">
        <is>
          <t>3307</t>
        </is>
      </c>
      <c r="B2980" t="inlineStr">
        <is>
          <t>BOTA DE HULE #42</t>
        </is>
      </c>
      <c r="C2980" t="inlineStr">
        <is>
          <t>FERRETERIA GENERAL</t>
        </is>
      </c>
      <c r="D2980" s="22" t="n">
        <v>5</v>
      </c>
      <c r="E2980" s="19" t="n">
        <v>27685.75</v>
      </c>
      <c r="F2980" s="19" t="n">
        <v>7458.25</v>
      </c>
      <c r="G2980" s="20" t="n">
        <v>0.269389</v>
      </c>
      <c r="H2980" t="inlineStr">
        <is>
          <t>C</t>
        </is>
      </c>
      <c r="I2980" t="inlineStr">
        <is>
          <t>Bajo</t>
        </is>
      </c>
      <c r="J2980" s="17" t="inlineStr">
        <is>
          <t>C-Bajo</t>
        </is>
      </c>
      <c r="K2980" t="inlineStr">
        <is>
          <t>LIQUIDAR — ocupan espacio y capital</t>
        </is>
      </c>
    </row>
    <row r="2981">
      <c r="A2981" t="inlineStr">
        <is>
          <t>30545</t>
        </is>
      </c>
      <c r="B2981" t="inlineStr">
        <is>
          <t>VARILLA COPPERWELL 1.80 M</t>
        </is>
      </c>
      <c r="C2981" t="inlineStr">
        <is>
          <t>ACCESORIOS ELECTRICOS Y CABLES</t>
        </is>
      </c>
      <c r="D2981" s="22" t="n">
        <v>5</v>
      </c>
      <c r="E2981" s="19" t="n">
        <v>27682.53</v>
      </c>
      <c r="F2981" s="19" t="n">
        <v>9395.120000000001</v>
      </c>
      <c r="G2981" s="20" t="n">
        <v>0.339388</v>
      </c>
      <c r="H2981" t="inlineStr">
        <is>
          <t>C</t>
        </is>
      </c>
      <c r="I2981" t="inlineStr">
        <is>
          <t>Medio</t>
        </is>
      </c>
      <c r="J2981" s="17" t="inlineStr">
        <is>
          <t>C-Medio</t>
        </is>
      </c>
      <c r="K2981" t="inlineStr">
        <is>
          <t>CANDIDATO A DESCONTINUAR</t>
        </is>
      </c>
    </row>
    <row r="2982">
      <c r="A2982" t="inlineStr">
        <is>
          <t>72996</t>
        </is>
      </c>
      <c r="B2982" t="inlineStr">
        <is>
          <t>MECATE 8MM NAUTICA</t>
        </is>
      </c>
      <c r="C2982" t="inlineStr">
        <is>
          <t>FERRETERIA GENERAL</t>
        </is>
      </c>
      <c r="D2982" s="22" t="n">
        <v>52</v>
      </c>
      <c r="E2982" s="19" t="n">
        <v>27656.93</v>
      </c>
      <c r="F2982" s="19" t="n">
        <v>10371.35</v>
      </c>
      <c r="G2982" s="20" t="n">
        <v>0.375</v>
      </c>
      <c r="H2982" t="inlineStr">
        <is>
          <t>C</t>
        </is>
      </c>
      <c r="I2982" t="inlineStr">
        <is>
          <t>Medio</t>
        </is>
      </c>
      <c r="J2982" s="17" t="inlineStr">
        <is>
          <t>C-Medio</t>
        </is>
      </c>
      <c r="K2982" t="inlineStr">
        <is>
          <t>CANDIDATO A DESCONTINUAR</t>
        </is>
      </c>
    </row>
    <row r="2983">
      <c r="A2983" t="inlineStr">
        <is>
          <t>72317</t>
        </is>
      </c>
      <c r="B2983" t="inlineStr">
        <is>
          <t>PICAPORTE 2 DORADO BLISTER PID 102</t>
        </is>
      </c>
      <c r="C2983" t="inlineStr">
        <is>
          <t>PICAPORTES Y ALDABAS</t>
        </is>
      </c>
      <c r="D2983" s="22" t="n">
        <v>46</v>
      </c>
      <c r="E2983" s="19" t="n">
        <v>27650.67</v>
      </c>
      <c r="F2983" s="19" t="n">
        <v>17047.98</v>
      </c>
      <c r="G2983" s="20" t="n">
        <v>0.616549</v>
      </c>
      <c r="H2983" t="inlineStr">
        <is>
          <t>C</t>
        </is>
      </c>
      <c r="I2983" t="inlineStr">
        <is>
          <t>Alto</t>
        </is>
      </c>
      <c r="J2983" s="17" t="inlineStr">
        <is>
          <t>C-Alto</t>
        </is>
      </c>
      <c r="K2983" t="inlineStr">
        <is>
          <t>PREMIUM — dejar quietos, son rentables aunque vendan poco</t>
        </is>
      </c>
    </row>
    <row r="2984">
      <c r="A2984" t="inlineStr">
        <is>
          <t>73593</t>
        </is>
      </c>
      <c r="B2984" t="inlineStr">
        <is>
          <t>NIPLE 1/2 X 18 GALVANIZADO</t>
        </is>
      </c>
      <c r="C2984" t="inlineStr">
        <is>
          <t>FERRETERIA GENERAL</t>
        </is>
      </c>
      <c r="D2984" s="22" t="n">
        <v>18</v>
      </c>
      <c r="E2984" s="19" t="n">
        <v>27648.83</v>
      </c>
      <c r="F2984" s="19" t="n">
        <v>14032.53</v>
      </c>
      <c r="G2984" s="20" t="n">
        <v>0.507527</v>
      </c>
      <c r="H2984" t="inlineStr">
        <is>
          <t>C</t>
        </is>
      </c>
      <c r="I2984" t="inlineStr">
        <is>
          <t>Alto</t>
        </is>
      </c>
      <c r="J2984" s="17" t="inlineStr">
        <is>
          <t>C-Alto</t>
        </is>
      </c>
      <c r="K2984" t="inlineStr">
        <is>
          <t>PREMIUM — dejar quietos, son rentables aunque vendan poco</t>
        </is>
      </c>
    </row>
    <row r="2985">
      <c r="A2985" t="inlineStr">
        <is>
          <t>7113</t>
        </is>
      </c>
      <c r="B2985" t="inlineStr">
        <is>
          <t>HENKEL EPOXIMIL 98G 1771746</t>
        </is>
      </c>
      <c r="C2985" t="inlineStr">
        <is>
          <t>FERRETERIA GENERAL</t>
        </is>
      </c>
      <c r="D2985" s="22" t="n">
        <v>9</v>
      </c>
      <c r="E2985" s="19" t="n">
        <v>27644.4</v>
      </c>
      <c r="F2985" s="19" t="n">
        <v>7898.12</v>
      </c>
      <c r="G2985" s="20" t="n">
        <v>0.285704</v>
      </c>
      <c r="H2985" t="inlineStr">
        <is>
          <t>C</t>
        </is>
      </c>
      <c r="I2985" t="inlineStr">
        <is>
          <t>Bajo</t>
        </is>
      </c>
      <c r="J2985" s="17" t="inlineStr">
        <is>
          <t>C-Bajo</t>
        </is>
      </c>
      <c r="K2985" t="inlineStr">
        <is>
          <t>LIQUIDAR — ocupan espacio y capital</t>
        </is>
      </c>
    </row>
    <row r="2986">
      <c r="A2986" t="inlineStr">
        <is>
          <t>857264</t>
        </is>
      </c>
      <c r="B2986" t="inlineStr">
        <is>
          <t>TOTAL ALICATE PRESION TIPO PRENSA EN C 11 THT111112/THT111113</t>
        </is>
      </c>
      <c r="C2986" t="inlineStr">
        <is>
          <t>FERRETERIA GENERAL</t>
        </is>
      </c>
      <c r="D2986" s="22" t="n">
        <v>6</v>
      </c>
      <c r="E2986" s="19" t="n">
        <v>27583.87</v>
      </c>
      <c r="F2986" s="19" t="n">
        <v>8468.23</v>
      </c>
      <c r="G2986" s="20" t="n">
        <v>0.306999</v>
      </c>
      <c r="H2986" t="inlineStr">
        <is>
          <t>C</t>
        </is>
      </c>
      <c r="I2986" t="inlineStr">
        <is>
          <t>Medio</t>
        </is>
      </c>
      <c r="J2986" s="17" t="inlineStr">
        <is>
          <t>C-Medio</t>
        </is>
      </c>
      <c r="K2986" t="inlineStr">
        <is>
          <t>CANDIDATO A DESCONTINUAR</t>
        </is>
      </c>
    </row>
    <row r="2987">
      <c r="A2987" t="inlineStr">
        <is>
          <t>300125</t>
        </is>
      </c>
      <c r="B2987" t="inlineStr">
        <is>
          <t>ENCHUFE PLANO EAGLE 1140W AGUILA</t>
        </is>
      </c>
      <c r="C2987" t="inlineStr">
        <is>
          <t>ACCESORIOS ELECTRICOS Y CABLES</t>
        </is>
      </c>
      <c r="D2987" s="22" t="n">
        <v>67</v>
      </c>
      <c r="E2987" s="19" t="n">
        <v>27507.25</v>
      </c>
      <c r="F2987" s="19" t="n">
        <v>9838.27</v>
      </c>
      <c r="G2987" s="20" t="n">
        <v>0.357661</v>
      </c>
      <c r="H2987" t="inlineStr">
        <is>
          <t>C</t>
        </is>
      </c>
      <c r="I2987" t="inlineStr">
        <is>
          <t>Medio</t>
        </is>
      </c>
      <c r="J2987" s="17" t="inlineStr">
        <is>
          <t>C-Medio</t>
        </is>
      </c>
      <c r="K2987" t="inlineStr">
        <is>
          <t>CANDIDATO A DESCONTINUAR</t>
        </is>
      </c>
    </row>
    <row r="2988">
      <c r="A2988" t="inlineStr">
        <is>
          <t>420420935</t>
        </is>
      </c>
      <c r="B2988" t="inlineStr">
        <is>
          <t>PROTECTO DRY-BLOCK MATE BASE DEEP 1 GL (3.785L)</t>
        </is>
      </c>
      <c r="C2988" t="inlineStr">
        <is>
          <t>SIN CATEGORIA</t>
        </is>
      </c>
      <c r="D2988" s="22" t="n">
        <v>2</v>
      </c>
      <c r="E2988" s="19" t="n">
        <v>27433.63</v>
      </c>
      <c r="F2988" s="19" t="n">
        <v>7250.26</v>
      </c>
      <c r="G2988" s="20" t="n">
        <v>0.264283</v>
      </c>
      <c r="H2988" t="inlineStr">
        <is>
          <t>C</t>
        </is>
      </c>
      <c r="I2988" t="inlineStr">
        <is>
          <t>Bajo</t>
        </is>
      </c>
      <c r="J2988" s="17" t="inlineStr">
        <is>
          <t>C-Bajo</t>
        </is>
      </c>
      <c r="K2988" t="inlineStr">
        <is>
          <t>LIQUIDAR — ocupan espacio y capital</t>
        </is>
      </c>
    </row>
    <row r="2989">
      <c r="A2989" t="inlineStr">
        <is>
          <t>420420937</t>
        </is>
      </c>
      <c r="B2989" t="inlineStr">
        <is>
          <t>PROTECTO DRY-BLOCK MATE BASE WHITE 1 GL (3.785L)</t>
        </is>
      </c>
      <c r="C2989" t="inlineStr">
        <is>
          <t>SIN CATEGORIA</t>
        </is>
      </c>
      <c r="D2989" s="22" t="n">
        <v>2</v>
      </c>
      <c r="E2989" s="19" t="n">
        <v>27433.63</v>
      </c>
      <c r="F2989" s="19" t="n">
        <v>5162.9</v>
      </c>
      <c r="G2989" s="20" t="n">
        <v>0.188196</v>
      </c>
      <c r="H2989" t="inlineStr">
        <is>
          <t>C</t>
        </is>
      </c>
      <c r="I2989" t="inlineStr">
        <is>
          <t>Bajo</t>
        </is>
      </c>
      <c r="J2989" s="17" t="inlineStr">
        <is>
          <t>C-Bajo</t>
        </is>
      </c>
      <c r="K2989" t="inlineStr">
        <is>
          <t>LIQUIDAR — ocupan espacio y capital</t>
        </is>
      </c>
    </row>
    <row r="2990">
      <c r="A2990" t="inlineStr">
        <is>
          <t>60100031</t>
        </is>
      </c>
      <c r="B2990" t="inlineStr">
        <is>
          <t>LAMPARA LED TRIPODE PARA PROYECTOS Y CAMPING 25W 4CCT IP53 INALAMBRICA INTERIOR / EXTERIOR</t>
        </is>
      </c>
      <c r="C2990" t="inlineStr">
        <is>
          <t>BOMBILLOS Y LAMPARAS</t>
        </is>
      </c>
      <c r="D2990" s="22" t="n">
        <v>1</v>
      </c>
      <c r="E2990" s="19" t="n">
        <v>27433.63</v>
      </c>
      <c r="F2990" s="19" t="n">
        <v>8820.629999999999</v>
      </c>
      <c r="G2990" s="20" t="n">
        <v>0.321526</v>
      </c>
      <c r="H2990" t="inlineStr">
        <is>
          <t>C</t>
        </is>
      </c>
      <c r="I2990" t="inlineStr">
        <is>
          <t>Medio</t>
        </is>
      </c>
      <c r="J2990" s="17" t="inlineStr">
        <is>
          <t>C-Medio</t>
        </is>
      </c>
      <c r="K2990" t="inlineStr">
        <is>
          <t>CANDIDATO A DESCONTINUAR</t>
        </is>
      </c>
    </row>
    <row r="2991">
      <c r="A2991" t="inlineStr">
        <is>
          <t>72138</t>
        </is>
      </c>
      <c r="B2991" t="inlineStr">
        <is>
          <t>CINTA EMPAQUE TRANSP PEQUEÑA</t>
        </is>
      </c>
      <c r="C2991" t="inlineStr">
        <is>
          <t>FERRETERIA GENERAL</t>
        </is>
      </c>
      <c r="D2991" s="22" t="n">
        <v>45</v>
      </c>
      <c r="E2991" s="19" t="n">
        <v>27422.67</v>
      </c>
      <c r="F2991" s="19" t="n">
        <v>13112.91</v>
      </c>
      <c r="G2991" s="20" t="n">
        <v>0.478178</v>
      </c>
      <c r="H2991" t="inlineStr">
        <is>
          <t>C</t>
        </is>
      </c>
      <c r="I2991" t="inlineStr">
        <is>
          <t>Alto</t>
        </is>
      </c>
      <c r="J2991" s="17" t="inlineStr">
        <is>
          <t>C-Alto</t>
        </is>
      </c>
      <c r="K2991" t="inlineStr">
        <is>
          <t>PREMIUM — dejar quietos, son rentables aunque vendan poco</t>
        </is>
      </c>
    </row>
    <row r="2992">
      <c r="A2992" t="inlineStr">
        <is>
          <t>873224</t>
        </is>
      </c>
      <c r="B2992" t="inlineStr">
        <is>
          <t>CUCHARA ALBAÑIL TOTAL 7</t>
        </is>
      </c>
      <c r="C2992" t="inlineStr">
        <is>
          <t>FERRETERIA GENERAL</t>
        </is>
      </c>
      <c r="D2992" s="22" t="n">
        <v>19</v>
      </c>
      <c r="E2992" s="19" t="n">
        <v>27399.98</v>
      </c>
      <c r="F2992" s="19" t="n">
        <v>9305.379999999999</v>
      </c>
      <c r="G2992" s="20" t="n">
        <v>0.339613</v>
      </c>
      <c r="H2992" t="inlineStr">
        <is>
          <t>C</t>
        </is>
      </c>
      <c r="I2992" t="inlineStr">
        <is>
          <t>Medio</t>
        </is>
      </c>
      <c r="J2992" s="17" t="inlineStr">
        <is>
          <t>C-Medio</t>
        </is>
      </c>
      <c r="K2992" t="inlineStr">
        <is>
          <t>CANDIDATO A DESCONTINUAR</t>
        </is>
      </c>
    </row>
    <row r="2993">
      <c r="A2993" t="inlineStr">
        <is>
          <t>71498</t>
        </is>
      </c>
      <c r="B2993" t="inlineStr">
        <is>
          <t>TORNILLO MADERA 10X1</t>
        </is>
      </c>
      <c r="C2993" t="inlineStr">
        <is>
          <t>TORNILLERIA</t>
        </is>
      </c>
      <c r="D2993" s="22" t="n">
        <v>1247</v>
      </c>
      <c r="E2993" s="19" t="n">
        <v>27321.42</v>
      </c>
      <c r="F2993" s="19" t="n">
        <v>21975.64</v>
      </c>
      <c r="G2993" s="20" t="n">
        <v>0.804337</v>
      </c>
      <c r="H2993" t="inlineStr">
        <is>
          <t>C</t>
        </is>
      </c>
      <c r="I2993" t="inlineStr">
        <is>
          <t>Alto</t>
        </is>
      </c>
      <c r="J2993" s="17" t="inlineStr">
        <is>
          <t>C-Alto</t>
        </is>
      </c>
      <c r="K2993" t="inlineStr">
        <is>
          <t>PREMIUM — dejar quietos, son rentables aunque vendan poco</t>
        </is>
      </c>
    </row>
    <row r="2994">
      <c r="A2994" t="inlineStr">
        <is>
          <t>73253</t>
        </is>
      </c>
      <c r="B2994" t="inlineStr">
        <is>
          <t>PRETUL JUEGO BROCA SIERRA KIT 5 S-206</t>
        </is>
      </c>
      <c r="C2994" t="inlineStr">
        <is>
          <t>FERRETERIA GENERAL</t>
        </is>
      </c>
      <c r="D2994" s="22" t="n">
        <v>16</v>
      </c>
      <c r="E2994" s="19" t="n">
        <v>27208.89</v>
      </c>
      <c r="F2994" s="19" t="n">
        <v>8073.79</v>
      </c>
      <c r="G2994" s="20" t="n">
        <v>0.296734</v>
      </c>
      <c r="H2994" t="inlineStr">
        <is>
          <t>C</t>
        </is>
      </c>
      <c r="I2994" t="inlineStr">
        <is>
          <t>Bajo</t>
        </is>
      </c>
      <c r="J2994" s="17" t="inlineStr">
        <is>
          <t>C-Bajo</t>
        </is>
      </c>
      <c r="K2994" t="inlineStr">
        <is>
          <t>LIQUIDAR — ocupan espacio y capital</t>
        </is>
      </c>
    </row>
    <row r="2995">
      <c r="A2995" t="inlineStr">
        <is>
          <t>72331</t>
        </is>
      </c>
      <c r="B2995" t="inlineStr">
        <is>
          <t>GUANTE LATEX AMARILLO DOMESTICO</t>
        </is>
      </c>
      <c r="C2995" t="inlineStr">
        <is>
          <t>FERRETERIA GENERAL</t>
        </is>
      </c>
      <c r="D2995" s="22" t="n">
        <v>28</v>
      </c>
      <c r="E2995" s="19" t="n">
        <v>27108.09</v>
      </c>
      <c r="F2995" s="19" t="n">
        <v>12004.89</v>
      </c>
      <c r="G2995" s="20" t="n">
        <v>0.442853</v>
      </c>
      <c r="H2995" t="inlineStr">
        <is>
          <t>C</t>
        </is>
      </c>
      <c r="I2995" t="inlineStr">
        <is>
          <t>Medio</t>
        </is>
      </c>
      <c r="J2995" s="17" t="inlineStr">
        <is>
          <t>C-Medio</t>
        </is>
      </c>
      <c r="K2995" t="inlineStr">
        <is>
          <t>CANDIDATO A DESCONTINUAR</t>
        </is>
      </c>
    </row>
    <row r="2996">
      <c r="A2996" t="inlineStr">
        <is>
          <t>4036</t>
        </is>
      </c>
      <c r="B2996" t="inlineStr">
        <is>
          <t>TOTAL DISCO METAL 7 CORTE NORMAL</t>
        </is>
      </c>
      <c r="C2996" t="inlineStr">
        <is>
          <t>FERRETERIA GENERAL</t>
        </is>
      </c>
      <c r="D2996" s="22" t="n">
        <v>23</v>
      </c>
      <c r="E2996" s="19" t="n">
        <v>27097.46</v>
      </c>
      <c r="F2996" s="19" t="n">
        <v>14591.21</v>
      </c>
      <c r="G2996" s="20" t="n">
        <v>0.5384709999999999</v>
      </c>
      <c r="H2996" t="inlineStr">
        <is>
          <t>C</t>
        </is>
      </c>
      <c r="I2996" t="inlineStr">
        <is>
          <t>Alto</t>
        </is>
      </c>
      <c r="J2996" s="17" t="inlineStr">
        <is>
          <t>C-Alto</t>
        </is>
      </c>
      <c r="K2996" t="inlineStr">
        <is>
          <t>PREMIUM — dejar quietos, son rentables aunque vendan poco</t>
        </is>
      </c>
    </row>
    <row r="2997">
      <c r="A2997" t="inlineStr">
        <is>
          <t>PINT-PA-0097</t>
        </is>
      </c>
      <c r="B2997" t="inlineStr">
        <is>
          <t>SUPRA SATIN PASTEL 1/4 VA3681-5</t>
        </is>
      </c>
      <c r="C2997" t="inlineStr">
        <is>
          <t>PINTURA ACRILICA</t>
        </is>
      </c>
      <c r="D2997" s="22" t="n">
        <v>6</v>
      </c>
      <c r="E2997" s="19" t="n">
        <v>26991.15</v>
      </c>
      <c r="F2997" s="19" t="n">
        <v>9429.9</v>
      </c>
      <c r="G2997" s="20" t="n">
        <v>0.34937</v>
      </c>
      <c r="H2997" t="inlineStr">
        <is>
          <t>C</t>
        </is>
      </c>
      <c r="I2997" t="inlineStr">
        <is>
          <t>Medio</t>
        </is>
      </c>
      <c r="J2997" s="17" t="inlineStr">
        <is>
          <t>C-Medio</t>
        </is>
      </c>
      <c r="K2997" t="inlineStr">
        <is>
          <t>CANDIDATO A DESCONTINUAR</t>
        </is>
      </c>
    </row>
    <row r="2998">
      <c r="A2998" t="inlineStr">
        <is>
          <t>35</t>
        </is>
      </c>
      <c r="B2998" t="inlineStr">
        <is>
          <t>FRAGUA AAA AZUL</t>
        </is>
      </c>
      <c r="C2998" t="inlineStr">
        <is>
          <t>CERAMICAS, AZULEJOS, PORCELANATOS</t>
        </is>
      </c>
      <c r="D2998" s="22" t="n">
        <v>17</v>
      </c>
      <c r="E2998" s="19" t="n">
        <v>26989.2</v>
      </c>
      <c r="F2998" s="19" t="n">
        <v>7711.2</v>
      </c>
      <c r="G2998" s="20" t="n">
        <v>0.285714</v>
      </c>
      <c r="H2998" t="inlineStr">
        <is>
          <t>C</t>
        </is>
      </c>
      <c r="I2998" t="inlineStr">
        <is>
          <t>Bajo</t>
        </is>
      </c>
      <c r="J2998" s="17" t="inlineStr">
        <is>
          <t>C-Bajo</t>
        </is>
      </c>
      <c r="K2998" t="inlineStr">
        <is>
          <t>LIQUIDAR — ocupan espacio y capital</t>
        </is>
      </c>
    </row>
    <row r="2999">
      <c r="A2999" t="inlineStr">
        <is>
          <t>351100300992435</t>
        </is>
      </c>
      <c r="B2999" t="inlineStr">
        <is>
          <t>CACHERA LAVATORIO BLANCA AQP-22891</t>
        </is>
      </c>
      <c r="C2999" t="inlineStr">
        <is>
          <t>IMPORTACION GRIFERIA</t>
        </is>
      </c>
      <c r="D2999" s="22" t="n">
        <v>2</v>
      </c>
      <c r="E2999" s="19" t="n">
        <v>26984.68</v>
      </c>
      <c r="F2999" s="19" t="n">
        <v>13356.05</v>
      </c>
      <c r="G2999" s="20" t="n">
        <v>0.494949</v>
      </c>
      <c r="H2999" t="inlineStr">
        <is>
          <t>C</t>
        </is>
      </c>
      <c r="I2999" t="inlineStr">
        <is>
          <t>Alto</t>
        </is>
      </c>
      <c r="J2999" s="17" t="inlineStr">
        <is>
          <t>C-Alto</t>
        </is>
      </c>
      <c r="K2999" t="inlineStr">
        <is>
          <t>PREMIUM — dejar quietos, son rentables aunque vendan poco</t>
        </is>
      </c>
    </row>
    <row r="3000">
      <c r="A3000" t="inlineStr">
        <is>
          <t>351100300992861</t>
        </is>
      </c>
      <c r="B3000" t="inlineStr">
        <is>
          <t>GRIVEN NIPLE ACERP INOX 16 PULG CROMO GV-SRC4</t>
        </is>
      </c>
      <c r="C3000" t="inlineStr">
        <is>
          <t>GRIFERIA - ACC. BAÑO Y COCINA</t>
        </is>
      </c>
      <c r="D3000" s="22" t="n">
        <v>8</v>
      </c>
      <c r="E3000" s="19" t="n">
        <v>26920.35</v>
      </c>
      <c r="F3000" s="19" t="n">
        <v>9951.610000000001</v>
      </c>
      <c r="G3000" s="20" t="n">
        <v>0.369668</v>
      </c>
      <c r="H3000" t="inlineStr">
        <is>
          <t>C</t>
        </is>
      </c>
      <c r="I3000" t="inlineStr">
        <is>
          <t>Medio</t>
        </is>
      </c>
      <c r="J3000" s="17" t="inlineStr">
        <is>
          <t>C-Medio</t>
        </is>
      </c>
      <c r="K3000" t="inlineStr">
        <is>
          <t>CANDIDATO A DESCONTINUAR</t>
        </is>
      </c>
    </row>
    <row r="3001">
      <c r="A3001" t="inlineStr">
        <is>
          <t>71218</t>
        </is>
      </c>
      <c r="B3001" t="inlineStr">
        <is>
          <t>TORNILLO CARROCERIA 1/4 X 2 1/2</t>
        </is>
      </c>
      <c r="C3001" t="inlineStr">
        <is>
          <t>TORNILLERIA</t>
        </is>
      </c>
      <c r="D3001" s="22" t="n">
        <v>234</v>
      </c>
      <c r="E3001" s="19" t="n">
        <v>26919.36</v>
      </c>
      <c r="F3001" s="19" t="n">
        <v>22396.53</v>
      </c>
      <c r="G3001" s="20" t="n">
        <v>0.831986</v>
      </c>
      <c r="H3001" t="inlineStr">
        <is>
          <t>C</t>
        </is>
      </c>
      <c r="I3001" t="inlineStr">
        <is>
          <t>Alto</t>
        </is>
      </c>
      <c r="J3001" s="17" t="inlineStr">
        <is>
          <t>C-Alto</t>
        </is>
      </c>
      <c r="K3001" t="inlineStr">
        <is>
          <t>PREMIUM — dejar quietos, son rentables aunque vendan poco</t>
        </is>
      </c>
    </row>
    <row r="3002">
      <c r="A3002" t="inlineStr">
        <is>
          <t>351100300991910</t>
        </is>
      </c>
      <c r="B3002" t="inlineStr">
        <is>
          <t>GLADIATOR SOLDADURA MIG GASLESS 0.9MM 5KG A8/09/5/4</t>
        </is>
      </c>
      <c r="C3002" t="inlineStr">
        <is>
          <t>SIN CATEGORIA</t>
        </is>
      </c>
      <c r="D3002" s="22" t="n">
        <v>2</v>
      </c>
      <c r="E3002" s="19" t="n">
        <v>26880</v>
      </c>
      <c r="F3002" s="19" t="n">
        <v>7680</v>
      </c>
      <c r="G3002" s="20" t="n">
        <v>0.285714</v>
      </c>
      <c r="H3002" t="inlineStr">
        <is>
          <t>C</t>
        </is>
      </c>
      <c r="I3002" t="inlineStr">
        <is>
          <t>Bajo</t>
        </is>
      </c>
      <c r="J3002" s="17" t="inlineStr">
        <is>
          <t>C-Bajo</t>
        </is>
      </c>
      <c r="K3002" t="inlineStr">
        <is>
          <t>LIQUIDAR — ocupan espacio y capital</t>
        </is>
      </c>
    </row>
    <row r="3003">
      <c r="A3003" t="inlineStr">
        <is>
          <t>130230</t>
        </is>
      </c>
      <c r="B3003" t="inlineStr">
        <is>
          <t>TOTAL FORMON 1 THT41256</t>
        </is>
      </c>
      <c r="C3003" t="inlineStr">
        <is>
          <t>FERRETERIA GENERAL</t>
        </is>
      </c>
      <c r="D3003" s="22" t="n">
        <v>10</v>
      </c>
      <c r="E3003" s="19" t="n">
        <v>26817.23</v>
      </c>
      <c r="F3003" s="19" t="n">
        <v>9069.23</v>
      </c>
      <c r="G3003" s="20" t="n">
        <v>0.338187</v>
      </c>
      <c r="H3003" t="inlineStr">
        <is>
          <t>C</t>
        </is>
      </c>
      <c r="I3003" t="inlineStr">
        <is>
          <t>Medio</t>
        </is>
      </c>
      <c r="J3003" s="17" t="inlineStr">
        <is>
          <t>C-Medio</t>
        </is>
      </c>
      <c r="K3003" t="inlineStr">
        <is>
          <t>CANDIDATO A DESCONTINUAR</t>
        </is>
      </c>
    </row>
    <row r="3004">
      <c r="A3004" t="inlineStr">
        <is>
          <t>7472</t>
        </is>
      </c>
      <c r="B3004" t="inlineStr">
        <is>
          <t>PICAPORTE PISO #9 PPSO9</t>
        </is>
      </c>
      <c r="C3004" t="inlineStr">
        <is>
          <t>PICAPORTES Y ALDABAS</t>
        </is>
      </c>
      <c r="D3004" s="22" t="n">
        <v>11</v>
      </c>
      <c r="E3004" s="19" t="n">
        <v>26762.77</v>
      </c>
      <c r="F3004" s="19" t="n">
        <v>7822.64</v>
      </c>
      <c r="G3004" s="20" t="n">
        <v>0.292296</v>
      </c>
      <c r="H3004" t="inlineStr">
        <is>
          <t>C</t>
        </is>
      </c>
      <c r="I3004" t="inlineStr">
        <is>
          <t>Bajo</t>
        </is>
      </c>
      <c r="J3004" s="17" t="inlineStr">
        <is>
          <t>C-Bajo</t>
        </is>
      </c>
      <c r="K3004" t="inlineStr">
        <is>
          <t>LIQUIDAR — ocupan espacio y capital</t>
        </is>
      </c>
    </row>
    <row r="3005">
      <c r="A3005" t="inlineStr">
        <is>
          <t>420420883</t>
        </is>
      </c>
      <c r="B3005" t="inlineStr">
        <is>
          <t>PROTECTO MADETEC BARNIZ POLIURETANO MD662 1 GL (3.785L)</t>
        </is>
      </c>
      <c r="C3005" t="inlineStr">
        <is>
          <t>SIN CATEGORIA</t>
        </is>
      </c>
      <c r="D3005" s="22" t="n">
        <v>1</v>
      </c>
      <c r="E3005" s="19" t="n">
        <v>26712.13</v>
      </c>
      <c r="F3005" s="19" t="n">
        <v>7632.04</v>
      </c>
      <c r="G3005" s="20" t="n">
        <v>0.285714</v>
      </c>
      <c r="H3005" t="inlineStr">
        <is>
          <t>C</t>
        </is>
      </c>
      <c r="I3005" t="inlineStr">
        <is>
          <t>Bajo</t>
        </is>
      </c>
      <c r="J3005" s="17" t="inlineStr">
        <is>
          <t>C-Bajo</t>
        </is>
      </c>
      <c r="K3005" t="inlineStr">
        <is>
          <t>LIQUIDAR — ocupan espacio y capital</t>
        </is>
      </c>
    </row>
    <row r="3006">
      <c r="A3006" t="inlineStr">
        <is>
          <t>73241</t>
        </is>
      </c>
      <c r="B3006" t="inlineStr">
        <is>
          <t>RODIN ANGULAR 3 C/ALEMAY RA3A RECTO</t>
        </is>
      </c>
      <c r="C3006" t="inlineStr">
        <is>
          <t>FERRETERIA GENERAL</t>
        </is>
      </c>
      <c r="D3006" s="22" t="n">
        <v>11</v>
      </c>
      <c r="E3006" s="19" t="n">
        <v>26562.65</v>
      </c>
      <c r="F3006" s="19" t="n">
        <v>8572.209999999999</v>
      </c>
      <c r="G3006" s="20" t="n">
        <v>0.322717</v>
      </c>
      <c r="H3006" t="inlineStr">
        <is>
          <t>C</t>
        </is>
      </c>
      <c r="I3006" t="inlineStr">
        <is>
          <t>Medio</t>
        </is>
      </c>
      <c r="J3006" s="17" t="inlineStr">
        <is>
          <t>C-Medio</t>
        </is>
      </c>
      <c r="K3006" t="inlineStr">
        <is>
          <t>CANDIDATO A DESCONTINUAR</t>
        </is>
      </c>
    </row>
    <row r="3007">
      <c r="A3007" t="inlineStr">
        <is>
          <t>8162</t>
        </is>
      </c>
      <c r="B3007" t="inlineStr">
        <is>
          <t xml:space="preserve">PASAMANOS PARED PISO TIPO L </t>
        </is>
      </c>
      <c r="C3007" t="inlineStr">
        <is>
          <t>FERRETERIA GENERAL</t>
        </is>
      </c>
      <c r="D3007" s="22" t="n">
        <v>1</v>
      </c>
      <c r="E3007" s="19" t="n">
        <v>26548.67</v>
      </c>
      <c r="F3007" s="19" t="n">
        <v>8020.53</v>
      </c>
      <c r="G3007" s="20" t="n">
        <v>0.302107</v>
      </c>
      <c r="H3007" t="inlineStr">
        <is>
          <t>C</t>
        </is>
      </c>
      <c r="I3007" t="inlineStr">
        <is>
          <t>Medio</t>
        </is>
      </c>
      <c r="J3007" s="17" t="inlineStr">
        <is>
          <t>C-Medio</t>
        </is>
      </c>
      <c r="K3007" t="inlineStr">
        <is>
          <t>CANDIDATO A DESCONTINUAR</t>
        </is>
      </c>
    </row>
    <row r="3008">
      <c r="A3008" t="inlineStr">
        <is>
          <t>1051</t>
        </is>
      </c>
      <c r="B3008" t="inlineStr">
        <is>
          <t>TUBO BIEX 11/4 SIN FORRO</t>
        </is>
      </c>
      <c r="C3008" t="inlineStr">
        <is>
          <t>ACCESORIOS ELECTRICOS Y CABLES</t>
        </is>
      </c>
      <c r="D3008" s="22" t="n">
        <v>15</v>
      </c>
      <c r="E3008" s="19" t="n">
        <v>26548.65</v>
      </c>
      <c r="F3008" s="19" t="n">
        <v>12110.13</v>
      </c>
      <c r="G3008" s="20" t="n">
        <v>0.456149</v>
      </c>
      <c r="H3008" t="inlineStr">
        <is>
          <t>C</t>
        </is>
      </c>
      <c r="I3008" t="inlineStr">
        <is>
          <t>Alto</t>
        </is>
      </c>
      <c r="J3008" s="17" t="inlineStr">
        <is>
          <t>C-Alto</t>
        </is>
      </c>
      <c r="K3008" t="inlineStr">
        <is>
          <t>PREMIUM — dejar quietos, son rentables aunque vendan poco</t>
        </is>
      </c>
    </row>
    <row r="3009">
      <c r="A3009" t="inlineStr">
        <is>
          <t>7757</t>
        </is>
      </c>
      <c r="B3009" t="inlineStr">
        <is>
          <t>TAPA CIEGA CUADRADA 1329</t>
        </is>
      </c>
      <c r="C3009" t="inlineStr">
        <is>
          <t>ACCESORIOS ELECTRICOS Y CABLES</t>
        </is>
      </c>
      <c r="D3009" s="22" t="n">
        <v>80</v>
      </c>
      <c r="E3009" s="19" t="n">
        <v>26538.09</v>
      </c>
      <c r="F3009" s="19" t="n">
        <v>18534.09</v>
      </c>
      <c r="G3009" s="20" t="n">
        <v>0.698396</v>
      </c>
      <c r="H3009" t="inlineStr">
        <is>
          <t>C</t>
        </is>
      </c>
      <c r="I3009" t="inlineStr">
        <is>
          <t>Alto</t>
        </is>
      </c>
      <c r="J3009" s="17" t="inlineStr">
        <is>
          <t>C-Alto</t>
        </is>
      </c>
      <c r="K3009" t="inlineStr">
        <is>
          <t>PREMIUM — dejar quietos, son rentables aunque vendan poco</t>
        </is>
      </c>
    </row>
    <row r="3010">
      <c r="A3010" t="inlineStr">
        <is>
          <t>351100300991685</t>
        </is>
      </c>
      <c r="B3010" t="inlineStr">
        <is>
          <t>AKSI EXTENSION USO RUDO 8M NARANJA</t>
        </is>
      </c>
      <c r="C3010" t="inlineStr">
        <is>
          <t>ACCESORIOS ELECTRICOS Y CABLES</t>
        </is>
      </c>
      <c r="D3010" s="22" t="n">
        <v>6</v>
      </c>
      <c r="E3010" s="19" t="n">
        <v>26519.32</v>
      </c>
      <c r="F3010" s="19" t="n">
        <v>7680.82</v>
      </c>
      <c r="G3010" s="20" t="n">
        <v>0.289631</v>
      </c>
      <c r="H3010" t="inlineStr">
        <is>
          <t>C</t>
        </is>
      </c>
      <c r="I3010" t="inlineStr">
        <is>
          <t>Bajo</t>
        </is>
      </c>
      <c r="J3010" s="17" t="inlineStr">
        <is>
          <t>C-Bajo</t>
        </is>
      </c>
      <c r="K3010" t="inlineStr">
        <is>
          <t>LIQUIDAR — ocupan espacio y capital</t>
        </is>
      </c>
    </row>
    <row r="3011">
      <c r="A3011" t="inlineStr">
        <is>
          <t>11157</t>
        </is>
      </c>
      <c r="B3011" t="inlineStr">
        <is>
          <t>MANIJA INODORO PLASTICA 9569</t>
        </is>
      </c>
      <c r="C3011" t="inlineStr">
        <is>
          <t>FERRETERIA GENERAL</t>
        </is>
      </c>
      <c r="D3011" s="22" t="n">
        <v>25</v>
      </c>
      <c r="E3011" s="19" t="n">
        <v>26482.34</v>
      </c>
      <c r="F3011" s="19" t="n">
        <v>8489.870000000001</v>
      </c>
      <c r="G3011" s="20" t="n">
        <v>0.320586</v>
      </c>
      <c r="H3011" t="inlineStr">
        <is>
          <t>C</t>
        </is>
      </c>
      <c r="I3011" t="inlineStr">
        <is>
          <t>Medio</t>
        </is>
      </c>
      <c r="J3011" s="17" t="inlineStr">
        <is>
          <t>C-Medio</t>
        </is>
      </c>
      <c r="K3011" t="inlineStr">
        <is>
          <t>CANDIDATO A DESCONTINUAR</t>
        </is>
      </c>
    </row>
    <row r="3012">
      <c r="A3012" t="inlineStr">
        <is>
          <t>73316</t>
        </is>
      </c>
      <c r="B3012" t="inlineStr">
        <is>
          <t>TRUPER ESCUADRA CARPINTERO 6  EC-6</t>
        </is>
      </c>
      <c r="C3012" t="inlineStr">
        <is>
          <t>FERRETERIA GENERAL</t>
        </is>
      </c>
      <c r="D3012" s="22" t="n">
        <v>11</v>
      </c>
      <c r="E3012" s="19" t="n">
        <v>26475.86</v>
      </c>
      <c r="F3012" s="19" t="n">
        <v>10982.86</v>
      </c>
      <c r="G3012" s="20" t="n">
        <v>0.414826</v>
      </c>
      <c r="H3012" t="inlineStr">
        <is>
          <t>C</t>
        </is>
      </c>
      <c r="I3012" t="inlineStr">
        <is>
          <t>Medio</t>
        </is>
      </c>
      <c r="J3012" s="17" t="inlineStr">
        <is>
          <t>C-Medio</t>
        </is>
      </c>
      <c r="K3012" t="inlineStr">
        <is>
          <t>CANDIDATO A DESCONTINUAR</t>
        </is>
      </c>
    </row>
    <row r="3013">
      <c r="A3013" t="inlineStr">
        <is>
          <t>9130</t>
        </is>
      </c>
      <c r="B3013" t="inlineStr">
        <is>
          <t>TAPON CPVC 1/2 AGUA CALIENTE</t>
        </is>
      </c>
      <c r="C3013" t="inlineStr">
        <is>
          <t>TUBERIA PVC, CANOAS Y ACCESORIOS</t>
        </is>
      </c>
      <c r="D3013" s="22" t="n">
        <v>74</v>
      </c>
      <c r="E3013" s="19" t="n">
        <v>26430.28</v>
      </c>
      <c r="F3013" s="19" t="n">
        <v>10372.58</v>
      </c>
      <c r="G3013" s="20" t="n">
        <v>0.392451</v>
      </c>
      <c r="H3013" t="inlineStr">
        <is>
          <t>C</t>
        </is>
      </c>
      <c r="I3013" t="inlineStr">
        <is>
          <t>Medio</t>
        </is>
      </c>
      <c r="J3013" s="17" t="inlineStr">
        <is>
          <t>C-Medio</t>
        </is>
      </c>
      <c r="K3013" t="inlineStr">
        <is>
          <t>CANDIDATO A DESCONTINUAR</t>
        </is>
      </c>
    </row>
    <row r="3014">
      <c r="A3014" t="inlineStr">
        <is>
          <t>101116</t>
        </is>
      </c>
      <c r="B3014" t="inlineStr">
        <is>
          <t>TOTAL PISTOLA BARRA SILICON ELECTRICA UTT101116</t>
        </is>
      </c>
      <c r="C3014" t="inlineStr">
        <is>
          <t>HERRAMIENTA ELECTRICA</t>
        </is>
      </c>
      <c r="D3014" s="22" t="n">
        <v>6</v>
      </c>
      <c r="E3014" s="19" t="n">
        <v>26377.98</v>
      </c>
      <c r="F3014" s="19" t="n">
        <v>7168.38</v>
      </c>
      <c r="G3014" s="20" t="n">
        <v>0.271756</v>
      </c>
      <c r="H3014" t="inlineStr">
        <is>
          <t>C</t>
        </is>
      </c>
      <c r="I3014" t="inlineStr">
        <is>
          <t>Bajo</t>
        </is>
      </c>
      <c r="J3014" s="17" t="inlineStr">
        <is>
          <t>C-Bajo</t>
        </is>
      </c>
      <c r="K3014" t="inlineStr">
        <is>
          <t>LIQUIDAR — ocupan espacio y capital</t>
        </is>
      </c>
    </row>
    <row r="3015">
      <c r="A3015" t="inlineStr">
        <is>
          <t>351100300990508</t>
        </is>
      </c>
      <c r="B3015" t="inlineStr">
        <is>
          <t>TOTAL NIVEL ALUMINIO 40 CM / 16 TMT24028 // TMT24086</t>
        </is>
      </c>
      <c r="C3015" t="inlineStr">
        <is>
          <t>FERRETERIA GENERAL</t>
        </is>
      </c>
      <c r="D3015" s="22" t="n">
        <v>6</v>
      </c>
      <c r="E3015" s="19" t="n">
        <v>26367.7</v>
      </c>
      <c r="F3015" s="19" t="n">
        <v>8551.84</v>
      </c>
      <c r="G3015" s="20" t="n">
        <v>0.32433</v>
      </c>
      <c r="H3015" t="inlineStr">
        <is>
          <t>C</t>
        </is>
      </c>
      <c r="I3015" t="inlineStr">
        <is>
          <t>Medio</t>
        </is>
      </c>
      <c r="J3015" s="17" t="inlineStr">
        <is>
          <t>C-Medio</t>
        </is>
      </c>
      <c r="K3015" t="inlineStr">
        <is>
          <t>CANDIDATO A DESCONTINUAR</t>
        </is>
      </c>
    </row>
    <row r="3016">
      <c r="A3016" t="inlineStr">
        <is>
          <t>73835</t>
        </is>
      </c>
      <c r="B3016" t="inlineStr">
        <is>
          <t>TOTAL LLAVE FONTANERO 14 THT171146</t>
        </is>
      </c>
      <c r="C3016" t="inlineStr">
        <is>
          <t>FERRETERIA GENERAL</t>
        </is>
      </c>
      <c r="D3016" s="22" t="n">
        <v>5</v>
      </c>
      <c r="E3016" s="19" t="n">
        <v>26294.53</v>
      </c>
      <c r="F3016" s="19" t="n">
        <v>9325.18</v>
      </c>
      <c r="G3016" s="20" t="n">
        <v>0.354643</v>
      </c>
      <c r="H3016" t="inlineStr">
        <is>
          <t>C</t>
        </is>
      </c>
      <c r="I3016" t="inlineStr">
        <is>
          <t>Medio</t>
        </is>
      </c>
      <c r="J3016" s="17" t="inlineStr">
        <is>
          <t>C-Medio</t>
        </is>
      </c>
      <c r="K3016" t="inlineStr">
        <is>
          <t>CANDIDATO A DESCONTINUAR</t>
        </is>
      </c>
    </row>
    <row r="3017">
      <c r="A3017" t="inlineStr">
        <is>
          <t>30251</t>
        </is>
      </c>
      <c r="B3017" t="inlineStr">
        <is>
          <t>APAGADOR DE PASO LAMPARA 182</t>
        </is>
      </c>
      <c r="C3017" t="inlineStr">
        <is>
          <t>ACCESORIOS ELECTRICOS Y CABLES</t>
        </is>
      </c>
      <c r="D3017" s="22" t="n">
        <v>23</v>
      </c>
      <c r="E3017" s="19" t="n">
        <v>26291.87</v>
      </c>
      <c r="F3017" s="19" t="n">
        <v>7764.51</v>
      </c>
      <c r="G3017" s="20" t="n">
        <v>0.29532</v>
      </c>
      <c r="H3017" t="inlineStr">
        <is>
          <t>C</t>
        </is>
      </c>
      <c r="I3017" t="inlineStr">
        <is>
          <t>Bajo</t>
        </is>
      </c>
      <c r="J3017" s="17" t="inlineStr">
        <is>
          <t>C-Bajo</t>
        </is>
      </c>
      <c r="K3017" t="inlineStr">
        <is>
          <t>LIQUIDAR — ocupan espacio y capital</t>
        </is>
      </c>
    </row>
    <row r="3018">
      <c r="A3018" t="inlineStr">
        <is>
          <t>351100300991116</t>
        </is>
      </c>
      <c r="B3018" t="inlineStr">
        <is>
          <t>AKSI EXTENSION USO RUDO 6MT</t>
        </is>
      </c>
      <c r="C3018" t="inlineStr">
        <is>
          <t>ACCESORIOS ELECTRICOS Y CABLES</t>
        </is>
      </c>
      <c r="D3018" s="22" t="n">
        <v>7</v>
      </c>
      <c r="E3018" s="19" t="n">
        <v>26281.91</v>
      </c>
      <c r="F3018" s="19" t="n">
        <v>7907.96</v>
      </c>
      <c r="G3018" s="20" t="n">
        <v>0.30089</v>
      </c>
      <c r="H3018" t="inlineStr">
        <is>
          <t>C</t>
        </is>
      </c>
      <c r="I3018" t="inlineStr">
        <is>
          <t>Medio</t>
        </is>
      </c>
      <c r="J3018" s="17" t="inlineStr">
        <is>
          <t>C-Medio</t>
        </is>
      </c>
      <c r="K3018" t="inlineStr">
        <is>
          <t>CANDIDATO A DESCONTINUAR</t>
        </is>
      </c>
    </row>
    <row r="3019">
      <c r="A3019" t="inlineStr">
        <is>
          <t>72313</t>
        </is>
      </c>
      <c r="B3019" t="inlineStr">
        <is>
          <t>AGARRADERA MUEBLE 303-2 AB AC</t>
        </is>
      </c>
      <c r="C3019" t="inlineStr">
        <is>
          <t>FERRETERIA GENERAL</t>
        </is>
      </c>
      <c r="D3019" s="22" t="n">
        <v>23</v>
      </c>
      <c r="E3019" s="19" t="n">
        <v>26266.05</v>
      </c>
      <c r="F3019" s="19" t="n">
        <v>11558.7</v>
      </c>
      <c r="G3019" s="20" t="n">
        <v>0.440062</v>
      </c>
      <c r="H3019" t="inlineStr">
        <is>
          <t>C</t>
        </is>
      </c>
      <c r="I3019" t="inlineStr">
        <is>
          <t>Medio</t>
        </is>
      </c>
      <c r="J3019" s="17" t="inlineStr">
        <is>
          <t>C-Medio</t>
        </is>
      </c>
      <c r="K3019" t="inlineStr">
        <is>
          <t>CANDIDATO A DESCONTINUAR</t>
        </is>
      </c>
    </row>
    <row r="3020">
      <c r="A3020" t="inlineStr">
        <is>
          <t>351100300990115</t>
        </is>
      </c>
      <c r="B3020" t="inlineStr">
        <is>
          <t>TOTAL ALICATE CORTADOR 6 THT230606</t>
        </is>
      </c>
      <c r="C3020" t="inlineStr">
        <is>
          <t>FERRETERIA GENERAL</t>
        </is>
      </c>
      <c r="D3020" s="22" t="n">
        <v>10</v>
      </c>
      <c r="E3020" s="19" t="n">
        <v>26252.25</v>
      </c>
      <c r="F3020" s="19" t="n">
        <v>8541.23</v>
      </c>
      <c r="G3020" s="20" t="n">
        <v>0.325352</v>
      </c>
      <c r="H3020" t="inlineStr">
        <is>
          <t>C</t>
        </is>
      </c>
      <c r="I3020" t="inlineStr">
        <is>
          <t>Medio</t>
        </is>
      </c>
      <c r="J3020" s="17" t="inlineStr">
        <is>
          <t>C-Medio</t>
        </is>
      </c>
      <c r="K3020" t="inlineStr">
        <is>
          <t>CANDIDATO A DESCONTINUAR</t>
        </is>
      </c>
    </row>
    <row r="3021">
      <c r="A3021" t="inlineStr">
        <is>
          <t>PINT-PA-0046</t>
        </is>
      </c>
      <c r="B3021" t="inlineStr">
        <is>
          <t>LANCO SUPER COAT SATIN DEEP 1/4 SC3733-5</t>
        </is>
      </c>
      <c r="C3021" t="inlineStr">
        <is>
          <t>PINTURA ACRILICA</t>
        </is>
      </c>
      <c r="D3021" s="22" t="n">
        <v>5</v>
      </c>
      <c r="E3021" s="19" t="n">
        <v>26238.94</v>
      </c>
      <c r="F3021" s="19" t="n">
        <v>13260.19</v>
      </c>
      <c r="G3021" s="20" t="n">
        <v>0.505363</v>
      </c>
      <c r="H3021" t="inlineStr">
        <is>
          <t>C</t>
        </is>
      </c>
      <c r="I3021" t="inlineStr">
        <is>
          <t>Alto</t>
        </is>
      </c>
      <c r="J3021" s="17" t="inlineStr">
        <is>
          <t>C-Alto</t>
        </is>
      </c>
      <c r="K3021" t="inlineStr">
        <is>
          <t>PREMIUM — dejar quietos, son rentables aunque vendan poco</t>
        </is>
      </c>
    </row>
    <row r="3022">
      <c r="A3022" t="inlineStr">
        <is>
          <t>73417</t>
        </is>
      </c>
      <c r="B3022" t="inlineStr">
        <is>
          <t>TOPE PARA PARQUEO AMARILLO</t>
        </is>
      </c>
      <c r="C3022" t="inlineStr">
        <is>
          <t>FERRETERIA GENERAL</t>
        </is>
      </c>
      <c r="D3022" s="22" t="n">
        <v>2</v>
      </c>
      <c r="E3022" s="19" t="n">
        <v>26217.5</v>
      </c>
      <c r="F3022" s="19" t="n">
        <v>5243.5</v>
      </c>
      <c r="G3022" s="20" t="n">
        <v>0.2</v>
      </c>
      <c r="H3022" t="inlineStr">
        <is>
          <t>C</t>
        </is>
      </c>
      <c r="I3022" t="inlineStr">
        <is>
          <t>Bajo</t>
        </is>
      </c>
      <c r="J3022" s="17" t="inlineStr">
        <is>
          <t>C-Bajo</t>
        </is>
      </c>
      <c r="K3022" t="inlineStr">
        <is>
          <t>LIQUIDAR — ocupan espacio y capital</t>
        </is>
      </c>
    </row>
    <row r="3023">
      <c r="A3023" t="inlineStr">
        <is>
          <t>1071</t>
        </is>
      </c>
      <c r="B3023" t="inlineStr">
        <is>
          <t>$$ CABLE RED UTP CAT</t>
        </is>
      </c>
      <c r="C3023" t="inlineStr">
        <is>
          <t>SIN CATEGORIA</t>
        </is>
      </c>
      <c r="D3023" s="22" t="n">
        <v>79</v>
      </c>
      <c r="E3023" s="19" t="n">
        <v>26216.89</v>
      </c>
      <c r="F3023" s="19" t="n">
        <v>14664.39</v>
      </c>
      <c r="G3023" s="20" t="n">
        <v>0.559349</v>
      </c>
      <c r="H3023" t="inlineStr">
        <is>
          <t>C</t>
        </is>
      </c>
      <c r="I3023" t="inlineStr">
        <is>
          <t>Alto</t>
        </is>
      </c>
      <c r="J3023" s="17" t="inlineStr">
        <is>
          <t>C-Alto</t>
        </is>
      </c>
      <c r="K3023" t="inlineStr">
        <is>
          <t>PREMIUM — dejar quietos, son rentables aunque vendan poco</t>
        </is>
      </c>
    </row>
    <row r="3024">
      <c r="A3024" t="inlineStr">
        <is>
          <t>940</t>
        </is>
      </c>
      <c r="B3024" t="inlineStr">
        <is>
          <t>NIPLE 1/2 X 16 GALVANIZADO</t>
        </is>
      </c>
      <c r="C3024" t="inlineStr">
        <is>
          <t>FERRETERIA GENERAL</t>
        </is>
      </c>
      <c r="D3024" s="22" t="n">
        <v>21</v>
      </c>
      <c r="E3024" s="19" t="n">
        <v>26176.15</v>
      </c>
      <c r="F3024" s="19" t="n">
        <v>14085.55</v>
      </c>
      <c r="G3024" s="20" t="n">
        <v>0.538106</v>
      </c>
      <c r="H3024" t="inlineStr">
        <is>
          <t>C</t>
        </is>
      </c>
      <c r="I3024" t="inlineStr">
        <is>
          <t>Alto</t>
        </is>
      </c>
      <c r="J3024" s="17" t="inlineStr">
        <is>
          <t>C-Alto</t>
        </is>
      </c>
      <c r="K3024" t="inlineStr">
        <is>
          <t>PREMIUM — dejar quietos, son rentables aunque vendan poco</t>
        </is>
      </c>
    </row>
    <row r="3025">
      <c r="A3025" t="inlineStr">
        <is>
          <t>10200009</t>
        </is>
      </c>
      <c r="B3025" t="inlineStr">
        <is>
          <t>TUBO REDONDO 11/2 1.50MM NEGRO</t>
        </is>
      </c>
      <c r="C3025" t="inlineStr">
        <is>
          <t>TUBERIA REDONDA</t>
        </is>
      </c>
      <c r="D3025" s="22" t="n">
        <v>4</v>
      </c>
      <c r="E3025" s="19" t="n">
        <v>26142.99</v>
      </c>
      <c r="F3025" s="19" t="n">
        <v>5696.49</v>
      </c>
      <c r="G3025" s="20" t="n">
        <v>0.217897</v>
      </c>
      <c r="H3025" t="inlineStr">
        <is>
          <t>C</t>
        </is>
      </c>
      <c r="I3025" t="inlineStr">
        <is>
          <t>Bajo</t>
        </is>
      </c>
      <c r="J3025" s="17" t="inlineStr">
        <is>
          <t>C-Bajo</t>
        </is>
      </c>
      <c r="K3025" t="inlineStr">
        <is>
          <t>LIQUIDAR — ocupan espacio y capital</t>
        </is>
      </c>
    </row>
    <row r="3026">
      <c r="A3026" t="inlineStr">
        <is>
          <t>933</t>
        </is>
      </c>
      <c r="B3026" t="inlineStr">
        <is>
          <t>TAPON PVC 1/2 ROSCA EXTERIOR</t>
        </is>
      </c>
      <c r="C3026" t="inlineStr">
        <is>
          <t>TUBERIA PVC, CANOAS Y ACCESORIOS</t>
        </is>
      </c>
      <c r="D3026" s="22" t="n">
        <v>74</v>
      </c>
      <c r="E3026" s="19" t="n">
        <v>26127.26</v>
      </c>
      <c r="F3026" s="19" t="n">
        <v>22871.26</v>
      </c>
      <c r="G3026" s="20" t="n">
        <v>0.8753789999999999</v>
      </c>
      <c r="H3026" t="inlineStr">
        <is>
          <t>C</t>
        </is>
      </c>
      <c r="I3026" t="inlineStr">
        <is>
          <t>Alto</t>
        </is>
      </c>
      <c r="J3026" s="17" t="inlineStr">
        <is>
          <t>C-Alto</t>
        </is>
      </c>
      <c r="K3026" t="inlineStr">
        <is>
          <t>PREMIUM — dejar quietos, son rentables aunque vendan poco</t>
        </is>
      </c>
    </row>
    <row r="3027">
      <c r="A3027" t="inlineStr">
        <is>
          <t>20097</t>
        </is>
      </c>
      <c r="B3027" t="inlineStr">
        <is>
          <t>$$ CEDAZO 1/2 X 1 FORRO VERDE f</t>
        </is>
      </c>
      <c r="C3027" t="inlineStr">
        <is>
          <t>FERRETERIA GENERAL</t>
        </is>
      </c>
      <c r="D3027" s="22" t="n">
        <v>18</v>
      </c>
      <c r="E3027" s="19" t="n">
        <v>26124.64</v>
      </c>
      <c r="F3027" s="19" t="n">
        <v>11032.24</v>
      </c>
      <c r="G3027" s="20" t="n">
        <v>0.422292</v>
      </c>
      <c r="H3027" t="inlineStr">
        <is>
          <t>C</t>
        </is>
      </c>
      <c r="I3027" t="inlineStr">
        <is>
          <t>Medio</t>
        </is>
      </c>
      <c r="J3027" s="17" t="inlineStr">
        <is>
          <t>C-Medio</t>
        </is>
      </c>
      <c r="K3027" t="inlineStr">
        <is>
          <t>CANDIDATO A DESCONTINUAR</t>
        </is>
      </c>
    </row>
    <row r="3028">
      <c r="A3028" t="inlineStr">
        <is>
          <t>727</t>
        </is>
      </c>
      <c r="B3028" t="inlineStr">
        <is>
          <t>AKSI CINTA PRECAUCION 90M</t>
        </is>
      </c>
      <c r="C3028" t="inlineStr">
        <is>
          <t>FERRETERIA GENERAL</t>
        </is>
      </c>
      <c r="D3028" s="22" t="n">
        <v>8</v>
      </c>
      <c r="E3028" s="19" t="n">
        <v>25993.73</v>
      </c>
      <c r="F3028" s="19" t="n">
        <v>8810.07</v>
      </c>
      <c r="G3028" s="20" t="n">
        <v>0.338931</v>
      </c>
      <c r="H3028" t="inlineStr">
        <is>
          <t>C</t>
        </is>
      </c>
      <c r="I3028" t="inlineStr">
        <is>
          <t>Medio</t>
        </is>
      </c>
      <c r="J3028" s="17" t="inlineStr">
        <is>
          <t>C-Medio</t>
        </is>
      </c>
      <c r="K3028" t="inlineStr">
        <is>
          <t>CANDIDATO A DESCONTINUAR</t>
        </is>
      </c>
    </row>
    <row r="3029">
      <c r="A3029" t="inlineStr">
        <is>
          <t>7457</t>
        </is>
      </c>
      <c r="B3029" t="inlineStr">
        <is>
          <t>ALDABA 4 PULGADAS A04</t>
        </is>
      </c>
      <c r="C3029" t="inlineStr">
        <is>
          <t>FERRETERIA GENERAL</t>
        </is>
      </c>
      <c r="D3029" s="22" t="n">
        <v>28</v>
      </c>
      <c r="E3029" s="19" t="n">
        <v>25984.53</v>
      </c>
      <c r="F3029" s="19" t="n">
        <v>8759.110000000001</v>
      </c>
      <c r="G3029" s="20" t="n">
        <v>0.337089</v>
      </c>
      <c r="H3029" t="inlineStr">
        <is>
          <t>C</t>
        </is>
      </c>
      <c r="I3029" t="inlineStr">
        <is>
          <t>Medio</t>
        </is>
      </c>
      <c r="J3029" s="17" t="inlineStr">
        <is>
          <t>C-Medio</t>
        </is>
      </c>
      <c r="K3029" t="inlineStr">
        <is>
          <t>CANDIDATO A DESCONTINUAR</t>
        </is>
      </c>
    </row>
    <row r="3030">
      <c r="A3030" t="inlineStr">
        <is>
          <t>351100300990423</t>
        </is>
      </c>
      <c r="B3030" t="inlineStr">
        <is>
          <t>TOTAL ESCUADRA TOPE 12 TMT61126</t>
        </is>
      </c>
      <c r="C3030" t="inlineStr">
        <is>
          <t>FERRETERIA GENERAL</t>
        </is>
      </c>
      <c r="D3030" s="22" t="n">
        <v>6</v>
      </c>
      <c r="E3030" s="19" t="n">
        <v>25932.74</v>
      </c>
      <c r="F3030" s="19" t="n">
        <v>7318.22</v>
      </c>
      <c r="G3030" s="20" t="n">
        <v>0.2822</v>
      </c>
      <c r="H3030" t="inlineStr">
        <is>
          <t>C</t>
        </is>
      </c>
      <c r="I3030" t="inlineStr">
        <is>
          <t>Bajo</t>
        </is>
      </c>
      <c r="J3030" s="17" t="inlineStr">
        <is>
          <t>C-Bajo</t>
        </is>
      </c>
      <c r="K3030" t="inlineStr">
        <is>
          <t>LIQUIDAR — ocupan espacio y capital</t>
        </is>
      </c>
    </row>
    <row r="3031">
      <c r="A3031" t="inlineStr">
        <is>
          <t>351100300991870</t>
        </is>
      </c>
      <c r="B3031" t="inlineStr">
        <is>
          <t>TOTAL ALICATE PUNTAS 6 EN 1 THTMF286</t>
        </is>
      </c>
      <c r="C3031" t="inlineStr">
        <is>
          <t>FERRETERIA GENERAL</t>
        </is>
      </c>
      <c r="D3031" s="22" t="n">
        <v>5</v>
      </c>
      <c r="E3031" s="19" t="n">
        <v>25864.23</v>
      </c>
      <c r="F3031" s="19" t="n">
        <v>7389.78</v>
      </c>
      <c r="G3031" s="20" t="n">
        <v>0.285714</v>
      </c>
      <c r="H3031" t="inlineStr">
        <is>
          <t>C</t>
        </is>
      </c>
      <c r="I3031" t="inlineStr">
        <is>
          <t>Bajo</t>
        </is>
      </c>
      <c r="J3031" s="17" t="inlineStr">
        <is>
          <t>C-Bajo</t>
        </is>
      </c>
      <c r="K3031" t="inlineStr">
        <is>
          <t>LIQUIDAR — ocupan espacio y capital</t>
        </is>
      </c>
    </row>
    <row r="3032">
      <c r="A3032" t="inlineStr">
        <is>
          <t>436992911</t>
        </is>
      </c>
      <c r="B3032" t="inlineStr">
        <is>
          <t>LAVATORIO TIPO BOWL MARMOL GRIS CLARO FF-9039SH 41CM X 34CM X 14CM</t>
        </is>
      </c>
      <c r="C3032" t="inlineStr">
        <is>
          <t>IMPORTACION LOZA</t>
        </is>
      </c>
      <c r="D3032" s="22" t="n">
        <v>1</v>
      </c>
      <c r="E3032" s="19" t="n">
        <v>25861.91</v>
      </c>
      <c r="F3032" s="19" t="n">
        <v>12930.96</v>
      </c>
      <c r="G3032" s="20" t="n">
        <v>0.5</v>
      </c>
      <c r="H3032" t="inlineStr">
        <is>
          <t>C</t>
        </is>
      </c>
      <c r="I3032" t="inlineStr">
        <is>
          <t>Alto</t>
        </is>
      </c>
      <c r="J3032" s="17" t="inlineStr">
        <is>
          <t>C-Alto</t>
        </is>
      </c>
      <c r="K3032" t="inlineStr">
        <is>
          <t>PREMIUM — dejar quietos, son rentables aunque vendan poco</t>
        </is>
      </c>
    </row>
    <row r="3033">
      <c r="A3033" t="inlineStr">
        <is>
          <t>990192</t>
        </is>
      </c>
      <c r="B3033" t="inlineStr">
        <is>
          <t>BEST VALUE GANCHO CERRADO 1/4 X 4 2PCS F01817</t>
        </is>
      </c>
      <c r="C3033" t="inlineStr">
        <is>
          <t>FERRETERIA GENERAL</t>
        </is>
      </c>
      <c r="D3033" s="22" t="n">
        <v>25</v>
      </c>
      <c r="E3033" s="19" t="n">
        <v>25815.06</v>
      </c>
      <c r="F3033" s="19" t="n">
        <v>7864.84</v>
      </c>
      <c r="G3033" s="20" t="n">
        <v>0.304661</v>
      </c>
      <c r="H3033" t="inlineStr">
        <is>
          <t>C</t>
        </is>
      </c>
      <c r="I3033" t="inlineStr">
        <is>
          <t>Medio</t>
        </is>
      </c>
      <c r="J3033" s="17" t="inlineStr">
        <is>
          <t>C-Medio</t>
        </is>
      </c>
      <c r="K3033" t="inlineStr">
        <is>
          <t>CANDIDATO A DESCONTINUAR</t>
        </is>
      </c>
    </row>
    <row r="3034">
      <c r="A3034" t="inlineStr">
        <is>
          <t>351100300992665</t>
        </is>
      </c>
      <c r="B3034" t="inlineStr">
        <is>
          <t>LAMINA NUEVA TEC XL ONDAS PLATA J01-11 1.22 X. 2.80M 5MM MATE FIBRA BAMBU CARBON PVC IMITACION PIEDR</t>
        </is>
      </c>
      <c r="C3034" t="inlineStr">
        <is>
          <t>IMPORTACION LAMINA PVC, BAMBU, ACC</t>
        </is>
      </c>
      <c r="D3034" s="22" t="n">
        <v>1</v>
      </c>
      <c r="E3034" s="19" t="n">
        <v>25751.35</v>
      </c>
      <c r="F3034" s="19" t="n">
        <v>12642.91</v>
      </c>
      <c r="G3034" s="20" t="n">
        <v>0.490961</v>
      </c>
      <c r="H3034" t="inlineStr">
        <is>
          <t>C</t>
        </is>
      </c>
      <c r="I3034" t="inlineStr">
        <is>
          <t>Alto</t>
        </is>
      </c>
      <c r="J3034" s="17" t="inlineStr">
        <is>
          <t>C-Alto</t>
        </is>
      </c>
      <c r="K3034" t="inlineStr">
        <is>
          <t>PREMIUM — dejar quietos, son rentables aunque vendan poco</t>
        </is>
      </c>
    </row>
    <row r="3035">
      <c r="A3035" t="inlineStr">
        <is>
          <t>351100300991287</t>
        </is>
      </c>
      <c r="B3035" t="inlineStr">
        <is>
          <t>PROTECTO HIGH STANDARD LATEX SATIN DEEP GALON</t>
        </is>
      </c>
      <c r="C3035" t="inlineStr">
        <is>
          <t>SIN CATEGORIA</t>
        </is>
      </c>
      <c r="D3035" s="22" t="n">
        <v>2</v>
      </c>
      <c r="E3035" s="19" t="n">
        <v>25663.72</v>
      </c>
      <c r="F3035" s="19" t="n">
        <v>11653.99</v>
      </c>
      <c r="G3035" s="20" t="n">
        <v>0.454104</v>
      </c>
      <c r="H3035" t="inlineStr">
        <is>
          <t>C</t>
        </is>
      </c>
      <c r="I3035" t="inlineStr">
        <is>
          <t>Alto</t>
        </is>
      </c>
      <c r="J3035" s="17" t="inlineStr">
        <is>
          <t>C-Alto</t>
        </is>
      </c>
      <c r="K3035" t="inlineStr">
        <is>
          <t>PREMIUM — dejar quietos, son rentables aunque vendan poco</t>
        </is>
      </c>
    </row>
    <row r="3036">
      <c r="A3036" t="inlineStr">
        <is>
          <t>351100300991951</t>
        </is>
      </c>
      <c r="B3036" t="inlineStr">
        <is>
          <t xml:space="preserve">TRUPER EXTENSION PINTOR 1.20M EXTM-12 TRUPER </t>
        </is>
      </c>
      <c r="C3036" t="inlineStr">
        <is>
          <t>PINTURAS Y SELLADORES</t>
        </is>
      </c>
      <c r="D3036" s="22" t="n">
        <v>19</v>
      </c>
      <c r="E3036" s="19" t="n">
        <v>25639.35</v>
      </c>
      <c r="F3036" s="19" t="n">
        <v>13303.52</v>
      </c>
      <c r="G3036" s="20" t="n">
        <v>0.518871</v>
      </c>
      <c r="H3036" t="inlineStr">
        <is>
          <t>C</t>
        </is>
      </c>
      <c r="I3036" t="inlineStr">
        <is>
          <t>Alto</t>
        </is>
      </c>
      <c r="J3036" s="17" t="inlineStr">
        <is>
          <t>C-Alto</t>
        </is>
      </c>
      <c r="K3036" t="inlineStr">
        <is>
          <t>PREMIUM — dejar quietos, son rentables aunque vendan poco</t>
        </is>
      </c>
    </row>
    <row r="3037">
      <c r="A3037" t="inlineStr">
        <is>
          <t>10200011</t>
        </is>
      </c>
      <c r="B3037" t="inlineStr">
        <is>
          <t>TUBO REDONDO P/MALLA 11/4 1.50MM GALVANIZADO</t>
        </is>
      </c>
      <c r="C3037" t="inlineStr">
        <is>
          <t>SIN CATEGORIA</t>
        </is>
      </c>
      <c r="D3037" s="22" t="n">
        <v>4</v>
      </c>
      <c r="E3037" s="19" t="n">
        <v>25637</v>
      </c>
      <c r="F3037" s="19" t="n">
        <v>4796.6</v>
      </c>
      <c r="G3037" s="20" t="n">
        <v>0.187097</v>
      </c>
      <c r="H3037" t="inlineStr">
        <is>
          <t>C</t>
        </is>
      </c>
      <c r="I3037" t="inlineStr">
        <is>
          <t>Bajo</t>
        </is>
      </c>
      <c r="J3037" s="17" t="inlineStr">
        <is>
          <t>C-Bajo</t>
        </is>
      </c>
      <c r="K3037" t="inlineStr">
        <is>
          <t>LIQUIDAR — ocupan espacio y capital</t>
        </is>
      </c>
    </row>
    <row r="3038">
      <c r="A3038" t="inlineStr">
        <is>
          <t>320992911</t>
        </is>
      </c>
      <c r="B3038" t="inlineStr">
        <is>
          <t>LAVATORIO TIPO BOWL DIAMANTE BLANCO FF-9028 40CM X 40CM X 16CM</t>
        </is>
      </c>
      <c r="C3038" t="inlineStr">
        <is>
          <t>IMPORTACION LOZA</t>
        </is>
      </c>
      <c r="D3038" s="22" t="n">
        <v>1</v>
      </c>
      <c r="E3038" s="19" t="n">
        <v>25584.07</v>
      </c>
      <c r="F3038" s="19" t="n">
        <v>12735.38</v>
      </c>
      <c r="G3038" s="20" t="n">
        <v>0.497786</v>
      </c>
      <c r="H3038" t="inlineStr">
        <is>
          <t>C</t>
        </is>
      </c>
      <c r="I3038" t="inlineStr">
        <is>
          <t>Alto</t>
        </is>
      </c>
      <c r="J3038" s="17" t="inlineStr">
        <is>
          <t>C-Alto</t>
        </is>
      </c>
      <c r="K3038" t="inlineStr">
        <is>
          <t>PREMIUM — dejar quietos, son rentables aunque vendan poco</t>
        </is>
      </c>
    </row>
    <row r="3039">
      <c r="A3039" t="inlineStr">
        <is>
          <t>351100300991275</t>
        </is>
      </c>
      <c r="B3039" t="inlineStr">
        <is>
          <t>PROTECTO HIGH STANDARD LATEX MATE ACCENT GALON</t>
        </is>
      </c>
      <c r="C3039" t="inlineStr">
        <is>
          <t>SIN CATEGORIA</t>
        </is>
      </c>
      <c r="D3039" s="22" t="n">
        <v>2</v>
      </c>
      <c r="E3039" s="19" t="n">
        <v>25575.22</v>
      </c>
      <c r="F3039" s="19" t="n">
        <v>13214.16</v>
      </c>
      <c r="G3039" s="20" t="n">
        <v>0.516678</v>
      </c>
      <c r="H3039" t="inlineStr">
        <is>
          <t>C</t>
        </is>
      </c>
      <c r="I3039" t="inlineStr">
        <is>
          <t>Alto</t>
        </is>
      </c>
      <c r="J3039" s="17" t="inlineStr">
        <is>
          <t>C-Alto</t>
        </is>
      </c>
      <c r="K3039" t="inlineStr">
        <is>
          <t>PREMIUM — dejar quietos, son rentables aunque vendan poco</t>
        </is>
      </c>
    </row>
    <row r="3040">
      <c r="A3040" t="inlineStr">
        <is>
          <t>351100300991281</t>
        </is>
      </c>
      <c r="B3040" t="inlineStr">
        <is>
          <t>PROTECTO HIGH STANDARD LATEX MATE WHITE GALON</t>
        </is>
      </c>
      <c r="C3040" t="inlineStr">
        <is>
          <t>SIN CATEGORIA</t>
        </is>
      </c>
      <c r="D3040" s="22" t="n">
        <v>2</v>
      </c>
      <c r="E3040" s="19" t="n">
        <v>25575.22</v>
      </c>
      <c r="F3040" s="19" t="n">
        <v>9753.540000000001</v>
      </c>
      <c r="G3040" s="20" t="n">
        <v>0.381367</v>
      </c>
      <c r="H3040" t="inlineStr">
        <is>
          <t>C</t>
        </is>
      </c>
      <c r="I3040" t="inlineStr">
        <is>
          <t>Medio</t>
        </is>
      </c>
      <c r="J3040" s="17" t="inlineStr">
        <is>
          <t>C-Medio</t>
        </is>
      </c>
      <c r="K3040" t="inlineStr">
        <is>
          <t>CANDIDATO A DESCONTINUAR</t>
        </is>
      </c>
    </row>
    <row r="3041">
      <c r="A3041" t="inlineStr">
        <is>
          <t>784611</t>
        </is>
      </c>
      <c r="B3041" t="inlineStr">
        <is>
          <t>TOTAL PIQUETA ALBANIL 300G THT713006</t>
        </is>
      </c>
      <c r="C3041" t="inlineStr">
        <is>
          <t>FERRETERIA GENERAL</t>
        </is>
      </c>
      <c r="D3041" s="22" t="n">
        <v>11</v>
      </c>
      <c r="E3041" s="19" t="n">
        <v>25500.59</v>
      </c>
      <c r="F3041" s="19" t="n">
        <v>7662.11</v>
      </c>
      <c r="G3041" s="20" t="n">
        <v>0.300468</v>
      </c>
      <c r="H3041" t="inlineStr">
        <is>
          <t>C</t>
        </is>
      </c>
      <c r="I3041" t="inlineStr">
        <is>
          <t>Medio</t>
        </is>
      </c>
      <c r="J3041" s="17" t="inlineStr">
        <is>
          <t>C-Medio</t>
        </is>
      </c>
      <c r="K3041" t="inlineStr">
        <is>
          <t>CANDIDATO A DESCONTINUAR</t>
        </is>
      </c>
    </row>
    <row r="3042">
      <c r="A3042" t="inlineStr">
        <is>
          <t>351100300991364</t>
        </is>
      </c>
      <c r="B3042" t="inlineStr">
        <is>
          <t>VESLEE LIMPIADOR DE CONTACTOS 450ML 15 ONZ</t>
        </is>
      </c>
      <c r="C3042" t="inlineStr">
        <is>
          <t>FERRETERIA GENERAL</t>
        </is>
      </c>
      <c r="D3042" s="22" t="n">
        <v>18</v>
      </c>
      <c r="E3042" s="19" t="n">
        <v>25495.61</v>
      </c>
      <c r="F3042" s="19" t="n">
        <v>8793.870000000001</v>
      </c>
      <c r="G3042" s="20" t="n">
        <v>0.344917</v>
      </c>
      <c r="H3042" t="inlineStr">
        <is>
          <t>C</t>
        </is>
      </c>
      <c r="I3042" t="inlineStr">
        <is>
          <t>Medio</t>
        </is>
      </c>
      <c r="J3042" s="17" t="inlineStr">
        <is>
          <t>C-Medio</t>
        </is>
      </c>
      <c r="K3042" t="inlineStr">
        <is>
          <t>CANDIDATO A DESCONTINUAR</t>
        </is>
      </c>
    </row>
    <row r="3043">
      <c r="A3043" t="inlineStr">
        <is>
          <t>351100300992502</t>
        </is>
      </c>
      <c r="B3043" t="inlineStr">
        <is>
          <t>TOTAL REPUESTO CUCHILLA MAQUINA CORTADORA CERAMICA THT578004B, THT576003B</t>
        </is>
      </c>
      <c r="C3043" t="inlineStr">
        <is>
          <t>FERRETERIA GENERAL</t>
        </is>
      </c>
      <c r="D3043" s="22" t="n">
        <v>6</v>
      </c>
      <c r="E3043" s="19" t="n">
        <v>25404.44</v>
      </c>
      <c r="F3043" s="19" t="n">
        <v>6586.34</v>
      </c>
      <c r="G3043" s="20" t="n">
        <v>0.259259</v>
      </c>
      <c r="H3043" t="inlineStr">
        <is>
          <t>C</t>
        </is>
      </c>
      <c r="I3043" t="inlineStr">
        <is>
          <t>Bajo</t>
        </is>
      </c>
      <c r="J3043" s="17" t="inlineStr">
        <is>
          <t>C-Bajo</t>
        </is>
      </c>
      <c r="K3043" t="inlineStr">
        <is>
          <t>LIQUIDAR — ocupan espacio y capital</t>
        </is>
      </c>
    </row>
    <row r="3044">
      <c r="A3044" t="inlineStr">
        <is>
          <t>6522</t>
        </is>
      </c>
      <c r="B3044" t="inlineStr">
        <is>
          <t>BROCHA 1/2 MASTER</t>
        </is>
      </c>
      <c r="C3044" t="inlineStr">
        <is>
          <t>FERRETERIA GENERAL</t>
        </is>
      </c>
      <c r="D3044" s="22" t="n">
        <v>41</v>
      </c>
      <c r="E3044" s="19" t="n">
        <v>25291.92</v>
      </c>
      <c r="F3044" s="19" t="n">
        <v>8364.17</v>
      </c>
      <c r="G3044" s="20" t="n">
        <v>0.330705</v>
      </c>
      <c r="H3044" t="inlineStr">
        <is>
          <t>C</t>
        </is>
      </c>
      <c r="I3044" t="inlineStr">
        <is>
          <t>Medio</t>
        </is>
      </c>
      <c r="J3044" s="17" t="inlineStr">
        <is>
          <t>C-Medio</t>
        </is>
      </c>
      <c r="K3044" t="inlineStr">
        <is>
          <t>CANDIDATO A DESCONTINUAR</t>
        </is>
      </c>
    </row>
    <row r="3045">
      <c r="A3045" t="inlineStr">
        <is>
          <t>30573</t>
        </is>
      </c>
      <c r="B3045" t="inlineStr">
        <is>
          <t>VARILLA COPPERWELL 1.20 M</t>
        </is>
      </c>
      <c r="C3045" t="inlineStr">
        <is>
          <t>ACCESORIOS ELECTRICOS Y CABLES</t>
        </is>
      </c>
      <c r="D3045" s="22" t="n">
        <v>7</v>
      </c>
      <c r="E3045" s="19" t="n">
        <v>25244.44</v>
      </c>
      <c r="F3045" s="19" t="n">
        <v>7543.59</v>
      </c>
      <c r="G3045" s="20" t="n">
        <v>0.298822</v>
      </c>
      <c r="H3045" t="inlineStr">
        <is>
          <t>C</t>
        </is>
      </c>
      <c r="I3045" t="inlineStr">
        <is>
          <t>Bajo</t>
        </is>
      </c>
      <c r="J3045" s="17" t="inlineStr">
        <is>
          <t>C-Bajo</t>
        </is>
      </c>
      <c r="K3045" t="inlineStr">
        <is>
          <t>LIQUIDAR — ocupan espacio y capital</t>
        </is>
      </c>
    </row>
    <row r="3046">
      <c r="A3046" t="inlineStr">
        <is>
          <t>54254245</t>
        </is>
      </c>
      <c r="B3046" t="inlineStr">
        <is>
          <t>TOTAL GRAPA 100mm 07MM  THT39101</t>
        </is>
      </c>
      <c r="C3046" t="inlineStr">
        <is>
          <t>FERRETERIA GENERAL</t>
        </is>
      </c>
      <c r="D3046" s="22" t="n">
        <v>34</v>
      </c>
      <c r="E3046" s="19" t="n">
        <v>25244.26</v>
      </c>
      <c r="F3046" s="19" t="n">
        <v>15002.79</v>
      </c>
      <c r="G3046" s="20" t="n">
        <v>0.594305</v>
      </c>
      <c r="H3046" t="inlineStr">
        <is>
          <t>C</t>
        </is>
      </c>
      <c r="I3046" t="inlineStr">
        <is>
          <t>Alto</t>
        </is>
      </c>
      <c r="J3046" s="17" t="inlineStr">
        <is>
          <t>C-Alto</t>
        </is>
      </c>
      <c r="K3046" t="inlineStr">
        <is>
          <t>PREMIUM — dejar quietos, son rentables aunque vendan poco</t>
        </is>
      </c>
    </row>
    <row r="3047">
      <c r="A3047" t="inlineStr">
        <is>
          <t>903537</t>
        </is>
      </c>
      <c r="B3047" t="inlineStr">
        <is>
          <t>TOTAL ENGRAPADORA INDUSTRIAL 4-14MM THT31142</t>
        </is>
      </c>
      <c r="C3047" t="inlineStr">
        <is>
          <t>SIN CATEGORIA</t>
        </is>
      </c>
      <c r="D3047" s="22" t="n">
        <v>3</v>
      </c>
      <c r="E3047" s="19" t="n">
        <v>25227.16</v>
      </c>
      <c r="F3047" s="19" t="n">
        <v>6902.35</v>
      </c>
      <c r="G3047" s="20" t="n">
        <v>0.273608</v>
      </c>
      <c r="H3047" t="inlineStr">
        <is>
          <t>C</t>
        </is>
      </c>
      <c r="I3047" t="inlineStr">
        <is>
          <t>Bajo</t>
        </is>
      </c>
      <c r="J3047" s="17" t="inlineStr">
        <is>
          <t>C-Bajo</t>
        </is>
      </c>
      <c r="K3047" t="inlineStr">
        <is>
          <t>LIQUIDAR — ocupan espacio y capital</t>
        </is>
      </c>
    </row>
    <row r="3048">
      <c r="A3048" t="inlineStr">
        <is>
          <t>0912123</t>
        </is>
      </c>
      <c r="B3048" t="inlineStr">
        <is>
          <t>ESCALERA MADERA 6 PELDAÑOS</t>
        </is>
      </c>
      <c r="C3048" t="inlineStr">
        <is>
          <t>SIN CATEGORIA</t>
        </is>
      </c>
      <c r="D3048" s="22" t="n">
        <v>1</v>
      </c>
      <c r="E3048" s="19" t="n">
        <v>25200</v>
      </c>
      <c r="F3048" s="19" t="n">
        <v>7200</v>
      </c>
      <c r="G3048" s="20" t="n">
        <v>0.285714</v>
      </c>
      <c r="H3048" t="inlineStr">
        <is>
          <t>C</t>
        </is>
      </c>
      <c r="I3048" t="inlineStr">
        <is>
          <t>Bajo</t>
        </is>
      </c>
      <c r="J3048" s="17" t="inlineStr">
        <is>
          <t>C-Bajo</t>
        </is>
      </c>
      <c r="K3048" t="inlineStr">
        <is>
          <t>LIQUIDAR — ocupan espacio y capital</t>
        </is>
      </c>
    </row>
    <row r="3049">
      <c r="A3049" t="inlineStr">
        <is>
          <t>30113</t>
        </is>
      </c>
      <c r="B3049" t="inlineStr">
        <is>
          <t>AGUILA EXTENSION ELECTRICA 3.6 MTS / 12</t>
        </is>
      </c>
      <c r="C3049" t="inlineStr">
        <is>
          <t>ACCESORIOS ELECTRICOS Y CABLES</t>
        </is>
      </c>
      <c r="D3049" s="22" t="n">
        <v>9</v>
      </c>
      <c r="E3049" s="19" t="n">
        <v>25193.88</v>
      </c>
      <c r="F3049" s="19" t="n">
        <v>7290.25</v>
      </c>
      <c r="G3049" s="20" t="n">
        <v>0.289366</v>
      </c>
      <c r="H3049" t="inlineStr">
        <is>
          <t>C</t>
        </is>
      </c>
      <c r="I3049" t="inlineStr">
        <is>
          <t>Bajo</t>
        </is>
      </c>
      <c r="J3049" s="17" t="inlineStr">
        <is>
          <t>C-Bajo</t>
        </is>
      </c>
      <c r="K3049" t="inlineStr">
        <is>
          <t>LIQUIDAR — ocupan espacio y capital</t>
        </is>
      </c>
    </row>
    <row r="3050">
      <c r="A3050" t="inlineStr">
        <is>
          <t>98745</t>
        </is>
      </c>
      <c r="B3050" t="inlineStr">
        <is>
          <t>TOTAL PIQUETA ALBANIL 1000G THT7110006</t>
        </is>
      </c>
      <c r="C3050" t="inlineStr">
        <is>
          <t>FERRETERIA GENERAL</t>
        </is>
      </c>
      <c r="D3050" s="22" t="n">
        <v>5</v>
      </c>
      <c r="E3050" s="19" t="n">
        <v>25090.84</v>
      </c>
      <c r="F3050" s="19" t="n">
        <v>6720.79</v>
      </c>
      <c r="G3050" s="20" t="n">
        <v>0.267858</v>
      </c>
      <c r="H3050" t="inlineStr">
        <is>
          <t>C</t>
        </is>
      </c>
      <c r="I3050" t="inlineStr">
        <is>
          <t>Bajo</t>
        </is>
      </c>
      <c r="J3050" s="17" t="inlineStr">
        <is>
          <t>C-Bajo</t>
        </is>
      </c>
      <c r="K3050" t="inlineStr">
        <is>
          <t>LIQUIDAR — ocupan espacio y capital</t>
        </is>
      </c>
    </row>
    <row r="3051">
      <c r="A3051" t="inlineStr">
        <is>
          <t>351100300991354</t>
        </is>
      </c>
      <c r="B3051" t="inlineStr">
        <is>
          <t>TACTIX ORGANIZADOR 25X50X16 22 COMP 320632</t>
        </is>
      </c>
      <c r="C3051" t="inlineStr">
        <is>
          <t>FERRETERIA GENERAL</t>
        </is>
      </c>
      <c r="D3051" s="22" t="n">
        <v>2</v>
      </c>
      <c r="E3051" s="19" t="n">
        <v>25088</v>
      </c>
      <c r="F3051" s="19" t="n">
        <v>7168</v>
      </c>
      <c r="G3051" s="20" t="n">
        <v>0.285714</v>
      </c>
      <c r="H3051" t="inlineStr">
        <is>
          <t>C</t>
        </is>
      </c>
      <c r="I3051" t="inlineStr">
        <is>
          <t>Bajo</t>
        </is>
      </c>
      <c r="J3051" s="17" t="inlineStr">
        <is>
          <t>C-Bajo</t>
        </is>
      </c>
      <c r="K3051" t="inlineStr">
        <is>
          <t>LIQUIDAR — ocupan espacio y capital</t>
        </is>
      </c>
    </row>
    <row r="3052">
      <c r="A3052" t="inlineStr">
        <is>
          <t>351100300990627</t>
        </is>
      </c>
      <c r="B3052" t="inlineStr">
        <is>
          <t>GLADIATOR LLAVE IMPACTO + ACC DE ATORN 20v</t>
        </is>
      </c>
      <c r="C3052" t="inlineStr">
        <is>
          <t>SIN CATEGORIA</t>
        </is>
      </c>
      <c r="D3052" s="22" t="n">
        <v>1</v>
      </c>
      <c r="E3052" s="19" t="n">
        <v>25080</v>
      </c>
      <c r="F3052" s="19" t="n">
        <v>2280</v>
      </c>
      <c r="G3052" s="20" t="n">
        <v>0.09090899999999999</v>
      </c>
      <c r="H3052" t="inlineStr">
        <is>
          <t>C</t>
        </is>
      </c>
      <c r="I3052" t="inlineStr">
        <is>
          <t>Bajo</t>
        </is>
      </c>
      <c r="J3052" s="17" t="inlineStr">
        <is>
          <t>C-Bajo</t>
        </is>
      </c>
      <c r="K3052" t="inlineStr">
        <is>
          <t>LIQUIDAR — ocupan espacio y capital</t>
        </is>
      </c>
    </row>
    <row r="3053">
      <c r="A3053" t="inlineStr">
        <is>
          <t>PINT-PA-0053</t>
        </is>
      </c>
      <c r="B3053" t="inlineStr">
        <is>
          <t>LANCO SUPER COAT TINT MATE 1/4 SC689-5</t>
        </is>
      </c>
      <c r="C3053" t="inlineStr">
        <is>
          <t>PINTURA ACRILICA</t>
        </is>
      </c>
      <c r="D3053" s="22" t="n">
        <v>5</v>
      </c>
      <c r="E3053" s="19" t="n">
        <v>25000</v>
      </c>
      <c r="F3053" s="19" t="n">
        <v>10639</v>
      </c>
      <c r="G3053" s="20" t="n">
        <v>0.42556</v>
      </c>
      <c r="H3053" t="inlineStr">
        <is>
          <t>C</t>
        </is>
      </c>
      <c r="I3053" t="inlineStr">
        <is>
          <t>Medio</t>
        </is>
      </c>
      <c r="J3053" s="17" t="inlineStr">
        <is>
          <t>C-Medio</t>
        </is>
      </c>
      <c r="K3053" t="inlineStr">
        <is>
          <t>CANDIDATO A DESCONTINUAR</t>
        </is>
      </c>
    </row>
    <row r="3054">
      <c r="A3054" t="inlineStr">
        <is>
          <t>71056</t>
        </is>
      </c>
      <c r="B3054" t="inlineStr">
        <is>
          <t>DESOXIDANTE 1LITRO</t>
        </is>
      </c>
      <c r="C3054" t="inlineStr">
        <is>
          <t>FERRETERIA GENERAL</t>
        </is>
      </c>
      <c r="D3054" s="22" t="n">
        <v>6</v>
      </c>
      <c r="E3054" s="19" t="n">
        <v>24989.5</v>
      </c>
      <c r="F3054" s="19" t="n">
        <v>7236.19</v>
      </c>
      <c r="G3054" s="20" t="n">
        <v>0.289569</v>
      </c>
      <c r="H3054" t="inlineStr">
        <is>
          <t>C</t>
        </is>
      </c>
      <c r="I3054" t="inlineStr">
        <is>
          <t>Bajo</t>
        </is>
      </c>
      <c r="J3054" s="17" t="inlineStr">
        <is>
          <t>C-Bajo</t>
        </is>
      </c>
      <c r="K3054" t="inlineStr">
        <is>
          <t>LIQUIDAR — ocupan espacio y capital</t>
        </is>
      </c>
    </row>
    <row r="3055">
      <c r="A3055" t="inlineStr">
        <is>
          <t>39</t>
        </is>
      </c>
      <c r="B3055" t="inlineStr">
        <is>
          <t>FRAGUA AAA NARANJA</t>
        </is>
      </c>
      <c r="C3055" t="inlineStr">
        <is>
          <t>CERAMICAS, AZULEJOS, PORCELANATOS</t>
        </is>
      </c>
      <c r="D3055" s="22" t="n">
        <v>22</v>
      </c>
      <c r="E3055" s="19" t="n">
        <v>24987.61</v>
      </c>
      <c r="F3055" s="19" t="n">
        <v>7465.49</v>
      </c>
      <c r="G3055" s="20" t="n">
        <v>0.298768</v>
      </c>
      <c r="H3055" t="inlineStr">
        <is>
          <t>C</t>
        </is>
      </c>
      <c r="I3055" t="inlineStr">
        <is>
          <t>Bajo</t>
        </is>
      </c>
      <c r="J3055" s="17" t="inlineStr">
        <is>
          <t>C-Bajo</t>
        </is>
      </c>
      <c r="K3055" t="inlineStr">
        <is>
          <t>LIQUIDAR — ocupan espacio y capital</t>
        </is>
      </c>
    </row>
    <row r="3056">
      <c r="A3056" t="inlineStr">
        <is>
          <t>7587</t>
        </is>
      </c>
      <c r="B3056" t="inlineStr">
        <is>
          <t>JUEGO DESATORNILLADOR RELOJERO TOTAL THT250726</t>
        </is>
      </c>
      <c r="C3056" t="inlineStr">
        <is>
          <t>FERRETERIA GENERAL</t>
        </is>
      </c>
      <c r="D3056" s="22" t="n">
        <v>8</v>
      </c>
      <c r="E3056" s="19" t="n">
        <v>24948.76</v>
      </c>
      <c r="F3056" s="19" t="n">
        <v>9020.450000000001</v>
      </c>
      <c r="G3056" s="20" t="n">
        <v>0.361559</v>
      </c>
      <c r="H3056" t="inlineStr">
        <is>
          <t>C</t>
        </is>
      </c>
      <c r="I3056" t="inlineStr">
        <is>
          <t>Medio</t>
        </is>
      </c>
      <c r="J3056" s="17" t="inlineStr">
        <is>
          <t>C-Medio</t>
        </is>
      </c>
      <c r="K3056" t="inlineStr">
        <is>
          <t>CANDIDATO A DESCONTINUAR</t>
        </is>
      </c>
    </row>
    <row r="3057">
      <c r="A3057" t="inlineStr">
        <is>
          <t>351100300991565</t>
        </is>
      </c>
      <c r="B3057" t="inlineStr">
        <is>
          <t>DIAMOND ASIENTO INODORO NEGRO BRILLANTE S802-SB ELONGADO CIERRE LENTO</t>
        </is>
      </c>
      <c r="C3057" t="inlineStr">
        <is>
          <t>IMPORTACION LOZA</t>
        </is>
      </c>
      <c r="D3057" s="22" t="n">
        <v>2</v>
      </c>
      <c r="E3057" s="19" t="n">
        <v>24778.76</v>
      </c>
      <c r="F3057" s="19" t="n">
        <v>9903.5</v>
      </c>
      <c r="G3057" s="20" t="n">
        <v>0.399677</v>
      </c>
      <c r="H3057" t="inlineStr">
        <is>
          <t>C</t>
        </is>
      </c>
      <c r="I3057" t="inlineStr">
        <is>
          <t>Medio</t>
        </is>
      </c>
      <c r="J3057" s="17" t="inlineStr">
        <is>
          <t>C-Medio</t>
        </is>
      </c>
      <c r="K3057" t="inlineStr">
        <is>
          <t>CANDIDATO A DESCONTINUAR</t>
        </is>
      </c>
    </row>
    <row r="3058">
      <c r="A3058" t="inlineStr">
        <is>
          <t>351100300991918</t>
        </is>
      </c>
      <c r="B3058" t="inlineStr">
        <is>
          <t>CLIP PARA BARRA CLAVADORA PANEL WPC Y DECK WPC 20mm x 30mm 2.90M</t>
        </is>
      </c>
      <c r="C3058" t="inlineStr">
        <is>
          <t>PANEL ACANALADO EXTERIOR WPC</t>
        </is>
      </c>
      <c r="D3058" s="22" t="n">
        <v>140</v>
      </c>
      <c r="E3058" s="19" t="n">
        <v>24778.76</v>
      </c>
      <c r="F3058" s="19" t="n">
        <v>10365.41</v>
      </c>
      <c r="G3058" s="20" t="n">
        <v>0.418318</v>
      </c>
      <c r="H3058" t="inlineStr">
        <is>
          <t>C</t>
        </is>
      </c>
      <c r="I3058" t="inlineStr">
        <is>
          <t>Medio</t>
        </is>
      </c>
      <c r="J3058" s="17" t="inlineStr">
        <is>
          <t>C-Medio</t>
        </is>
      </c>
      <c r="K3058" t="inlineStr">
        <is>
          <t>CANDIDATO A DESCONTINUAR</t>
        </is>
      </c>
    </row>
    <row r="3059">
      <c r="A3059" t="inlineStr">
        <is>
          <t>351100300990842</t>
        </is>
      </c>
      <c r="B3059" t="inlineStr">
        <is>
          <t>BEST VALUE TORNILLO OJO ABIERTO F01804</t>
        </is>
      </c>
      <c r="C3059" t="inlineStr">
        <is>
          <t>FERRETERIA GENERAL</t>
        </is>
      </c>
      <c r="D3059" s="22" t="n">
        <v>35</v>
      </c>
      <c r="E3059" s="19" t="n">
        <v>24759.9</v>
      </c>
      <c r="F3059" s="19" t="n">
        <v>9307.049999999999</v>
      </c>
      <c r="G3059" s="20" t="n">
        <v>0.375892</v>
      </c>
      <c r="H3059" t="inlineStr">
        <is>
          <t>C</t>
        </is>
      </c>
      <c r="I3059" t="inlineStr">
        <is>
          <t>Medio</t>
        </is>
      </c>
      <c r="J3059" s="17" t="inlineStr">
        <is>
          <t>C-Medio</t>
        </is>
      </c>
      <c r="K3059" t="inlineStr">
        <is>
          <t>CANDIDATO A DESCONTINUAR</t>
        </is>
      </c>
    </row>
    <row r="3060">
      <c r="A3060" t="inlineStr">
        <is>
          <t>71333</t>
        </is>
      </c>
      <c r="B3060" t="inlineStr">
        <is>
          <t>CLAVO ACERO 3 BOLSA 10U</t>
        </is>
      </c>
      <c r="C3060" t="inlineStr">
        <is>
          <t>FERRETERIA GENERAL</t>
        </is>
      </c>
      <c r="D3060" s="22" t="n">
        <v>56</v>
      </c>
      <c r="E3060" s="19" t="n">
        <v>24716.93</v>
      </c>
      <c r="F3060" s="19" t="n">
        <v>10116.05</v>
      </c>
      <c r="G3060" s="20" t="n">
        <v>0.409276</v>
      </c>
      <c r="H3060" t="inlineStr">
        <is>
          <t>C</t>
        </is>
      </c>
      <c r="I3060" t="inlineStr">
        <is>
          <t>Medio</t>
        </is>
      </c>
      <c r="J3060" s="17" t="inlineStr">
        <is>
          <t>C-Medio</t>
        </is>
      </c>
      <c r="K3060" t="inlineStr">
        <is>
          <t>CANDIDATO A DESCONTINUAR</t>
        </is>
      </c>
    </row>
    <row r="3061">
      <c r="A3061" t="inlineStr">
        <is>
          <t>3290398</t>
        </is>
      </c>
      <c r="B3061" t="inlineStr">
        <is>
          <t>TEKBOND ESPONJA LIMPIEZA MAGICA MULTIUSO</t>
        </is>
      </c>
      <c r="C3061" t="inlineStr">
        <is>
          <t>FERRETERIA GENERAL</t>
        </is>
      </c>
      <c r="D3061" s="22" t="n">
        <v>6</v>
      </c>
      <c r="E3061" s="19" t="n">
        <v>24656.1</v>
      </c>
      <c r="F3061" s="19" t="n">
        <v>7398.6</v>
      </c>
      <c r="G3061" s="20" t="n">
        <v>0.300072</v>
      </c>
      <c r="H3061" t="inlineStr">
        <is>
          <t>C</t>
        </is>
      </c>
      <c r="I3061" t="inlineStr">
        <is>
          <t>Medio</t>
        </is>
      </c>
      <c r="J3061" s="17" t="inlineStr">
        <is>
          <t>C-Medio</t>
        </is>
      </c>
      <c r="K3061" t="inlineStr">
        <is>
          <t>CANDIDATO A DESCONTINUAR</t>
        </is>
      </c>
    </row>
    <row r="3062">
      <c r="A3062" t="inlineStr">
        <is>
          <t>71396</t>
        </is>
      </c>
      <c r="B3062" t="inlineStr">
        <is>
          <t>TORNILLO MADERA 10X3</t>
        </is>
      </c>
      <c r="C3062" t="inlineStr">
        <is>
          <t>TORNILLERIA</t>
        </is>
      </c>
      <c r="D3062" s="22" t="n">
        <v>832</v>
      </c>
      <c r="E3062" s="19" t="n">
        <v>24655.5</v>
      </c>
      <c r="F3062" s="19" t="n">
        <v>16155.11</v>
      </c>
      <c r="G3062" s="20" t="n">
        <v>0.655234</v>
      </c>
      <c r="H3062" t="inlineStr">
        <is>
          <t>C</t>
        </is>
      </c>
      <c r="I3062" t="inlineStr">
        <is>
          <t>Alto</t>
        </is>
      </c>
      <c r="J3062" s="17" t="inlineStr">
        <is>
          <t>C-Alto</t>
        </is>
      </c>
      <c r="K3062" t="inlineStr">
        <is>
          <t>PREMIUM — dejar quietos, son rentables aunque vendan poco</t>
        </is>
      </c>
    </row>
    <row r="3063">
      <c r="A3063" t="inlineStr">
        <is>
          <t>71221</t>
        </is>
      </c>
      <c r="B3063" t="inlineStr">
        <is>
          <t>TORNILLO CARROCERIA 1/4 X 4</t>
        </is>
      </c>
      <c r="C3063" t="inlineStr">
        <is>
          <t>TORNILLERIA</t>
        </is>
      </c>
      <c r="D3063" s="22" t="n">
        <v>232</v>
      </c>
      <c r="E3063" s="19" t="n">
        <v>24610.59</v>
      </c>
      <c r="F3063" s="19" t="n">
        <v>17878.95</v>
      </c>
      <c r="G3063" s="20" t="n">
        <v>0.7264740000000001</v>
      </c>
      <c r="H3063" t="inlineStr">
        <is>
          <t>C</t>
        </is>
      </c>
      <c r="I3063" t="inlineStr">
        <is>
          <t>Alto</t>
        </is>
      </c>
      <c r="J3063" s="17" t="inlineStr">
        <is>
          <t>C-Alto</t>
        </is>
      </c>
      <c r="K3063" t="inlineStr">
        <is>
          <t>PREMIUM — dejar quietos, son rentables aunque vendan poco</t>
        </is>
      </c>
    </row>
    <row r="3064">
      <c r="A3064" t="inlineStr">
        <is>
          <t>3019</t>
        </is>
      </c>
      <c r="B3064" t="inlineStr">
        <is>
          <t>SOLDADURA ESTAÑO TUBO 60/40</t>
        </is>
      </c>
      <c r="C3064" t="inlineStr">
        <is>
          <t>FERRETERIA GENERAL</t>
        </is>
      </c>
      <c r="D3064" s="22" t="n">
        <v>21</v>
      </c>
      <c r="E3064" s="19" t="n">
        <v>24607.73</v>
      </c>
      <c r="F3064" s="19" t="n">
        <v>9625.91</v>
      </c>
      <c r="G3064" s="20" t="n">
        <v>0.391174</v>
      </c>
      <c r="H3064" t="inlineStr">
        <is>
          <t>C</t>
        </is>
      </c>
      <c r="I3064" t="inlineStr">
        <is>
          <t>Medio</t>
        </is>
      </c>
      <c r="J3064" s="17" t="inlineStr">
        <is>
          <t>C-Medio</t>
        </is>
      </c>
      <c r="K3064" t="inlineStr">
        <is>
          <t>CANDIDATO A DESCONTINUAR</t>
        </is>
      </c>
    </row>
    <row r="3065">
      <c r="A3065" t="inlineStr">
        <is>
          <t>72385</t>
        </is>
      </c>
      <c r="B3065" t="inlineStr">
        <is>
          <t>PICAPORTE 3 DORADO BLISTER  PID103</t>
        </is>
      </c>
      <c r="C3065" t="inlineStr">
        <is>
          <t>FERRETERIA GENERAL</t>
        </is>
      </c>
      <c r="D3065" s="22" t="n">
        <v>31</v>
      </c>
      <c r="E3065" s="19" t="n">
        <v>24605.96</v>
      </c>
      <c r="F3065" s="19" t="n">
        <v>14821.94</v>
      </c>
      <c r="G3065" s="20" t="n">
        <v>0.602372</v>
      </c>
      <c r="H3065" t="inlineStr">
        <is>
          <t>C</t>
        </is>
      </c>
      <c r="I3065" t="inlineStr">
        <is>
          <t>Alto</t>
        </is>
      </c>
      <c r="J3065" s="17" t="inlineStr">
        <is>
          <t>C-Alto</t>
        </is>
      </c>
      <c r="K3065" t="inlineStr">
        <is>
          <t>PREMIUM — dejar quietos, son rentables aunque vendan poco</t>
        </is>
      </c>
    </row>
    <row r="3066">
      <c r="A3066" t="inlineStr">
        <is>
          <t>351100300992117</t>
        </is>
      </c>
      <c r="B3066" t="inlineStr">
        <is>
          <t>PERFIL IN DORADA 2.95M PARA LAMINA BAMBU</t>
        </is>
      </c>
      <c r="C3066" t="inlineStr">
        <is>
          <t>IMPORTACION LAMINA PVC, BAMBU, ACC</t>
        </is>
      </c>
      <c r="D3066" s="22" t="n">
        <v>8</v>
      </c>
      <c r="E3066" s="19" t="n">
        <v>24592.92</v>
      </c>
      <c r="F3066" s="19" t="n">
        <v>13046.05</v>
      </c>
      <c r="G3066" s="20" t="n">
        <v>0.5304800000000001</v>
      </c>
      <c r="H3066" t="inlineStr">
        <is>
          <t>C</t>
        </is>
      </c>
      <c r="I3066" t="inlineStr">
        <is>
          <t>Alto</t>
        </is>
      </c>
      <c r="J3066" s="17" t="inlineStr">
        <is>
          <t>C-Alto</t>
        </is>
      </c>
      <c r="K3066" t="inlineStr">
        <is>
          <t>PREMIUM — dejar quietos, son rentables aunque vendan poco</t>
        </is>
      </c>
    </row>
    <row r="3067">
      <c r="A3067" t="inlineStr">
        <is>
          <t>7534</t>
        </is>
      </c>
      <c r="B3067" t="inlineStr">
        <is>
          <t>GRAPA AISLANTE CAJA VERDE</t>
        </is>
      </c>
      <c r="C3067" t="inlineStr">
        <is>
          <t>FERRETERIA GENERAL</t>
        </is>
      </c>
      <c r="D3067" s="22" t="n">
        <v>33</v>
      </c>
      <c r="E3067" s="19" t="n">
        <v>24544.86</v>
      </c>
      <c r="F3067" s="19" t="n">
        <v>9494.440000000001</v>
      </c>
      <c r="G3067" s="20" t="n">
        <v>0.38682</v>
      </c>
      <c r="H3067" t="inlineStr">
        <is>
          <t>C</t>
        </is>
      </c>
      <c r="I3067" t="inlineStr">
        <is>
          <t>Medio</t>
        </is>
      </c>
      <c r="J3067" s="17" t="inlineStr">
        <is>
          <t>C-Medio</t>
        </is>
      </c>
      <c r="K3067" t="inlineStr">
        <is>
          <t>CANDIDATO A DESCONTINUAR</t>
        </is>
      </c>
    </row>
    <row r="3068">
      <c r="A3068" t="inlineStr">
        <is>
          <t>32210339</t>
        </is>
      </c>
      <c r="B3068" t="inlineStr">
        <is>
          <t>TOTAL ESPATULA 8 THPUT20011/THPUT78200</t>
        </is>
      </c>
      <c r="C3068" t="inlineStr">
        <is>
          <t>FERRETERIA GENERAL</t>
        </is>
      </c>
      <c r="D3068" s="22" t="n">
        <v>13</v>
      </c>
      <c r="E3068" s="19" t="n">
        <v>24536.37</v>
      </c>
      <c r="F3068" s="19" t="n">
        <v>8014.45</v>
      </c>
      <c r="G3068" s="20" t="n">
        <v>0.326635</v>
      </c>
      <c r="H3068" t="inlineStr">
        <is>
          <t>C</t>
        </is>
      </c>
      <c r="I3068" t="inlineStr">
        <is>
          <t>Medio</t>
        </is>
      </c>
      <c r="J3068" s="17" t="inlineStr">
        <is>
          <t>C-Medio</t>
        </is>
      </c>
      <c r="K3068" t="inlineStr">
        <is>
          <t>CANDIDATO A DESCONTINUAR</t>
        </is>
      </c>
    </row>
    <row r="3069">
      <c r="A3069" t="inlineStr">
        <is>
          <t>7473</t>
        </is>
      </c>
      <c r="B3069" t="inlineStr">
        <is>
          <t>PICAPORTE PISO 13# PPSO13</t>
        </is>
      </c>
      <c r="C3069" t="inlineStr">
        <is>
          <t>PICAPORTES Y ALDABAS</t>
        </is>
      </c>
      <c r="D3069" s="22" t="n">
        <v>9</v>
      </c>
      <c r="E3069" s="19" t="n">
        <v>24530.38</v>
      </c>
      <c r="F3069" s="19" t="n">
        <v>7770.29</v>
      </c>
      <c r="G3069" s="20" t="n">
        <v>0.316762</v>
      </c>
      <c r="H3069" t="inlineStr">
        <is>
          <t>C</t>
        </is>
      </c>
      <c r="I3069" t="inlineStr">
        <is>
          <t>Medio</t>
        </is>
      </c>
      <c r="J3069" s="17" t="inlineStr">
        <is>
          <t>C-Medio</t>
        </is>
      </c>
      <c r="K3069" t="inlineStr">
        <is>
          <t>CANDIDATO A DESCONTINUAR</t>
        </is>
      </c>
    </row>
    <row r="3070">
      <c r="A3070" t="inlineStr">
        <is>
          <t>71224</t>
        </is>
      </c>
      <c r="B3070" t="inlineStr">
        <is>
          <t>TORNILLO CARROCERIA 1/4 X 5</t>
        </is>
      </c>
      <c r="C3070" t="inlineStr">
        <is>
          <t>TORNILLERIA</t>
        </is>
      </c>
      <c r="D3070" s="22" t="n">
        <v>114</v>
      </c>
      <c r="E3070" s="19" t="n">
        <v>24484.59</v>
      </c>
      <c r="F3070" s="19" t="n">
        <v>19838.72</v>
      </c>
      <c r="G3070" s="20" t="n">
        <v>0.810253</v>
      </c>
      <c r="H3070" t="inlineStr">
        <is>
          <t>C</t>
        </is>
      </c>
      <c r="I3070" t="inlineStr">
        <is>
          <t>Alto</t>
        </is>
      </c>
      <c r="J3070" s="17" t="inlineStr">
        <is>
          <t>C-Alto</t>
        </is>
      </c>
      <c r="K3070" t="inlineStr">
        <is>
          <t>PREMIUM — dejar quietos, son rentables aunque vendan poco</t>
        </is>
      </c>
    </row>
    <row r="3071">
      <c r="A3071" t="inlineStr">
        <is>
          <t>72281</t>
        </is>
      </c>
      <c r="B3071" t="inlineStr">
        <is>
          <t>TAPON HULE REDONDO 1</t>
        </is>
      </c>
      <c r="C3071" t="inlineStr">
        <is>
          <t>FERRETERIA GENERAL</t>
        </is>
      </c>
      <c r="D3071" s="22" t="n">
        <v>279</v>
      </c>
      <c r="E3071" s="19" t="n">
        <v>24443.19</v>
      </c>
      <c r="F3071" s="19" t="n">
        <v>12063.96</v>
      </c>
      <c r="G3071" s="20" t="n">
        <v>0.493551</v>
      </c>
      <c r="H3071" t="inlineStr">
        <is>
          <t>C</t>
        </is>
      </c>
      <c r="I3071" t="inlineStr">
        <is>
          <t>Alto</t>
        </is>
      </c>
      <c r="J3071" s="17" t="inlineStr">
        <is>
          <t>C-Alto</t>
        </is>
      </c>
      <c r="K3071" t="inlineStr">
        <is>
          <t>PREMIUM — dejar quietos, son rentables aunque vendan poco</t>
        </is>
      </c>
    </row>
    <row r="3072">
      <c r="A3072" t="inlineStr">
        <is>
          <t>71232</t>
        </is>
      </c>
      <c r="B3072" t="inlineStr">
        <is>
          <t>GRACIELA DESAGUE TINA PUSH SSPC-2002 CON SIFON</t>
        </is>
      </c>
      <c r="C3072" t="inlineStr">
        <is>
          <t>FERRETERIA GENERAL</t>
        </is>
      </c>
      <c r="D3072" s="22" t="n">
        <v>4</v>
      </c>
      <c r="E3072" s="19" t="n">
        <v>24428.21</v>
      </c>
      <c r="F3072" s="19" t="n">
        <v>6979.49</v>
      </c>
      <c r="G3072" s="20" t="n">
        <v>0.285714</v>
      </c>
      <c r="H3072" t="inlineStr">
        <is>
          <t>C</t>
        </is>
      </c>
      <c r="I3072" t="inlineStr">
        <is>
          <t>Bajo</t>
        </is>
      </c>
      <c r="J3072" s="17" t="inlineStr">
        <is>
          <t>C-Bajo</t>
        </is>
      </c>
      <c r="K3072" t="inlineStr">
        <is>
          <t>LIQUIDAR — ocupan espacio y capital</t>
        </is>
      </c>
    </row>
    <row r="3073">
      <c r="A3073" t="inlineStr">
        <is>
          <t>71254</t>
        </is>
      </c>
      <c r="B3073" t="inlineStr">
        <is>
          <t>EMPAQUE ESPUMOSO</t>
        </is>
      </c>
      <c r="C3073" t="inlineStr">
        <is>
          <t>FERRETERIA GENERAL</t>
        </is>
      </c>
      <c r="D3073" s="22" t="n">
        <v>30</v>
      </c>
      <c r="E3073" s="19" t="n">
        <v>24390.42</v>
      </c>
      <c r="F3073" s="19" t="n">
        <v>9913.620000000001</v>
      </c>
      <c r="G3073" s="20" t="n">
        <v>0.406455</v>
      </c>
      <c r="H3073" t="inlineStr">
        <is>
          <t>C</t>
        </is>
      </c>
      <c r="I3073" t="inlineStr">
        <is>
          <t>Medio</t>
        </is>
      </c>
      <c r="J3073" s="17" t="inlineStr">
        <is>
          <t>C-Medio</t>
        </is>
      </c>
      <c r="K3073" t="inlineStr">
        <is>
          <t>CANDIDATO A DESCONTINUAR</t>
        </is>
      </c>
    </row>
    <row r="3074">
      <c r="A3074" t="inlineStr">
        <is>
          <t>420420901</t>
        </is>
      </c>
      <c r="B3074" t="inlineStr">
        <is>
          <t>PROTECTO METALTEC 3EN1 PROTECTO NEGRO TM-95 1/4 GL (0.946L)</t>
        </is>
      </c>
      <c r="C3074" t="inlineStr">
        <is>
          <t>SIN CATEGORIA</t>
        </is>
      </c>
      <c r="D3074" s="22" t="n">
        <v>4</v>
      </c>
      <c r="E3074" s="19" t="n">
        <v>24375.06</v>
      </c>
      <c r="F3074" s="19" t="n">
        <v>9999.6</v>
      </c>
      <c r="G3074" s="20" t="n">
        <v>0.410239</v>
      </c>
      <c r="H3074" t="inlineStr">
        <is>
          <t>C</t>
        </is>
      </c>
      <c r="I3074" t="inlineStr">
        <is>
          <t>Medio</t>
        </is>
      </c>
      <c r="J3074" s="17" t="inlineStr">
        <is>
          <t>C-Medio</t>
        </is>
      </c>
      <c r="K3074" t="inlineStr">
        <is>
          <t>CANDIDATO A DESCONTINUAR</t>
        </is>
      </c>
    </row>
    <row r="3075">
      <c r="A3075" t="inlineStr">
        <is>
          <t>7492</t>
        </is>
      </c>
      <c r="B3075" t="inlineStr">
        <is>
          <t>CLAVO 4 CON CABEZA</t>
        </is>
      </c>
      <c r="C3075" t="inlineStr">
        <is>
          <t>FERRETERIA GENERAL</t>
        </is>
      </c>
      <c r="D3075" s="22" t="n">
        <v>23.5</v>
      </c>
      <c r="E3075" s="19" t="n">
        <v>24291.63</v>
      </c>
      <c r="F3075" s="19" t="n">
        <v>11859.13</v>
      </c>
      <c r="G3075" s="20" t="n">
        <v>0.488198</v>
      </c>
      <c r="H3075" t="inlineStr">
        <is>
          <t>C</t>
        </is>
      </c>
      <c r="I3075" t="inlineStr">
        <is>
          <t>Alto</t>
        </is>
      </c>
      <c r="J3075" s="17" t="inlineStr">
        <is>
          <t>C-Alto</t>
        </is>
      </c>
      <c r="K3075" t="inlineStr">
        <is>
          <t>PREMIUM — dejar quietos, son rentables aunque vendan poco</t>
        </is>
      </c>
    </row>
    <row r="3076">
      <c r="A3076" t="inlineStr">
        <is>
          <t>10180009</t>
        </is>
      </c>
      <c r="B3076" t="inlineStr">
        <is>
          <t>PERLING TIPO C 2X3 3/32 2.38MM NEGRO</t>
        </is>
      </c>
      <c r="C3076" t="inlineStr">
        <is>
          <t>PERLING</t>
        </is>
      </c>
      <c r="D3076" s="22" t="n">
        <v>2</v>
      </c>
      <c r="E3076" s="19" t="n">
        <v>24265.8</v>
      </c>
      <c r="F3076" s="19" t="n">
        <v>4375.8</v>
      </c>
      <c r="G3076" s="20" t="n">
        <v>0.180328</v>
      </c>
      <c r="H3076" t="inlineStr">
        <is>
          <t>C</t>
        </is>
      </c>
      <c r="I3076" t="inlineStr">
        <is>
          <t>Bajo</t>
        </is>
      </c>
      <c r="J3076" s="17" t="inlineStr">
        <is>
          <t>C-Bajo</t>
        </is>
      </c>
      <c r="K3076" t="inlineStr">
        <is>
          <t>LIQUIDAR — ocupan espacio y capital</t>
        </is>
      </c>
    </row>
    <row r="3077">
      <c r="A3077" t="inlineStr">
        <is>
          <t>111116</t>
        </is>
      </c>
      <c r="B3077" t="inlineStr">
        <is>
          <t>SIFON DOBLE PVC P/FREGADERO</t>
        </is>
      </c>
      <c r="C3077" t="inlineStr">
        <is>
          <t>FERRETERIA GENERAL</t>
        </is>
      </c>
      <c r="D3077" s="22" t="n">
        <v>13</v>
      </c>
      <c r="E3077" s="19" t="n">
        <v>24228.1</v>
      </c>
      <c r="F3077" s="19" t="n">
        <v>11493.04</v>
      </c>
      <c r="G3077" s="20" t="n">
        <v>0.474368</v>
      </c>
      <c r="H3077" t="inlineStr">
        <is>
          <t>C</t>
        </is>
      </c>
      <c r="I3077" t="inlineStr">
        <is>
          <t>Alto</t>
        </is>
      </c>
      <c r="J3077" s="17" t="inlineStr">
        <is>
          <t>C-Alto</t>
        </is>
      </c>
      <c r="K3077" t="inlineStr">
        <is>
          <t>PREMIUM — dejar quietos, son rentables aunque vendan poco</t>
        </is>
      </c>
    </row>
    <row r="3078">
      <c r="A3078" t="inlineStr">
        <is>
          <t>351100300991328</t>
        </is>
      </c>
      <c r="B3078" t="inlineStr">
        <is>
          <t>PROTECTO MADETEC 9600 MDWB 3EN1 CAOBA 1/4 GL (0.946L)</t>
        </is>
      </c>
      <c r="C3078" t="inlineStr">
        <is>
          <t>SIN CATEGORIA</t>
        </is>
      </c>
      <c r="D3078" s="22" t="n">
        <v>4</v>
      </c>
      <c r="E3078" s="19" t="n">
        <v>24223.7</v>
      </c>
      <c r="F3078" s="19" t="n">
        <v>6921.06</v>
      </c>
      <c r="G3078" s="20" t="n">
        <v>0.285714</v>
      </c>
      <c r="H3078" t="inlineStr">
        <is>
          <t>C</t>
        </is>
      </c>
      <c r="I3078" t="inlineStr">
        <is>
          <t>Bajo</t>
        </is>
      </c>
      <c r="J3078" s="17" t="inlineStr">
        <is>
          <t>C-Bajo</t>
        </is>
      </c>
      <c r="K3078" t="inlineStr">
        <is>
          <t>LIQUIDAR — ocupan espacio y capital</t>
        </is>
      </c>
    </row>
    <row r="3079">
      <c r="A3079" t="inlineStr">
        <is>
          <t>351100300990794</t>
        </is>
      </c>
      <c r="B3079" t="inlineStr">
        <is>
          <t>TOTAL LLAVE FONTANERO 10 THT171006</t>
        </is>
      </c>
      <c r="C3079" t="inlineStr">
        <is>
          <t>FERRETERIA GENERAL</t>
        </is>
      </c>
      <c r="D3079" s="22" t="n">
        <v>7</v>
      </c>
      <c r="E3079" s="19" t="n">
        <v>24216.93</v>
      </c>
      <c r="F3079" s="19" t="n">
        <v>7450.98</v>
      </c>
      <c r="G3079" s="20" t="n">
        <v>0.307677</v>
      </c>
      <c r="H3079" t="inlineStr">
        <is>
          <t>C</t>
        </is>
      </c>
      <c r="I3079" t="inlineStr">
        <is>
          <t>Medio</t>
        </is>
      </c>
      <c r="J3079" s="17" t="inlineStr">
        <is>
          <t>C-Medio</t>
        </is>
      </c>
      <c r="K3079" t="inlineStr">
        <is>
          <t>CANDIDATO A DESCONTINUAR</t>
        </is>
      </c>
    </row>
    <row r="3080">
      <c r="A3080" t="inlineStr">
        <is>
          <t>351100300992279</t>
        </is>
      </c>
      <c r="B3080" t="inlineStr">
        <is>
          <t>DISCO DIAMANTADO TURBO TIPO COPA CDT-2168 TRUPER</t>
        </is>
      </c>
      <c r="C3080" t="inlineStr">
        <is>
          <t>FERRETERIA GENERAL</t>
        </is>
      </c>
      <c r="D3080" s="22" t="n">
        <v>1</v>
      </c>
      <c r="E3080" s="19" t="n">
        <v>24203.44</v>
      </c>
      <c r="F3080" s="19" t="n">
        <v>6915.27</v>
      </c>
      <c r="G3080" s="20" t="n">
        <v>0.285714</v>
      </c>
      <c r="H3080" t="inlineStr">
        <is>
          <t>C</t>
        </is>
      </c>
      <c r="I3080" t="inlineStr">
        <is>
          <t>Bajo</t>
        </is>
      </c>
      <c r="J3080" s="17" t="inlineStr">
        <is>
          <t>C-Bajo</t>
        </is>
      </c>
      <c r="K3080" t="inlineStr">
        <is>
          <t>LIQUIDAR — ocupan espacio y capital</t>
        </is>
      </c>
    </row>
    <row r="3081">
      <c r="A3081" t="inlineStr">
        <is>
          <t>351100300990116</t>
        </is>
      </c>
      <c r="B3081" t="inlineStr">
        <is>
          <t>TOTAL ALICATE PUNTAS 6 THT220606</t>
        </is>
      </c>
      <c r="C3081" t="inlineStr">
        <is>
          <t>FERRETERIA GENERAL</t>
        </is>
      </c>
      <c r="D3081" s="22" t="n">
        <v>10</v>
      </c>
      <c r="E3081" s="19" t="n">
        <v>24178.04</v>
      </c>
      <c r="F3081" s="19" t="n">
        <v>8352.040000000001</v>
      </c>
      <c r="G3081" s="20" t="n">
        <v>0.345439</v>
      </c>
      <c r="H3081" t="inlineStr">
        <is>
          <t>C</t>
        </is>
      </c>
      <c r="I3081" t="inlineStr">
        <is>
          <t>Medio</t>
        </is>
      </c>
      <c r="J3081" s="17" t="inlineStr">
        <is>
          <t>C-Medio</t>
        </is>
      </c>
      <c r="K3081" t="inlineStr">
        <is>
          <t>CANDIDATO A DESCONTINUAR</t>
        </is>
      </c>
    </row>
    <row r="3082">
      <c r="A3082" t="inlineStr">
        <is>
          <t>7729</t>
        </is>
      </c>
      <c r="B3082" t="inlineStr">
        <is>
          <t xml:space="preserve">MASKING 11/2 </t>
        </is>
      </c>
      <c r="C3082" t="inlineStr">
        <is>
          <t>FERRETERIA GENERAL</t>
        </is>
      </c>
      <c r="D3082" s="22" t="n">
        <v>46</v>
      </c>
      <c r="E3082" s="19" t="n">
        <v>24129.57</v>
      </c>
      <c r="F3082" s="19" t="n">
        <v>9042.030000000001</v>
      </c>
      <c r="G3082" s="20" t="n">
        <v>0.374728</v>
      </c>
      <c r="H3082" t="inlineStr">
        <is>
          <t>C</t>
        </is>
      </c>
      <c r="I3082" t="inlineStr">
        <is>
          <t>Medio</t>
        </is>
      </c>
      <c r="J3082" s="17" t="inlineStr">
        <is>
          <t>C-Medio</t>
        </is>
      </c>
      <c r="K3082" t="inlineStr">
        <is>
          <t>CANDIDATO A DESCONTINUAR</t>
        </is>
      </c>
    </row>
    <row r="3083">
      <c r="A3083" t="inlineStr">
        <is>
          <t>15121412</t>
        </is>
      </c>
      <c r="B3083" t="inlineStr">
        <is>
          <t>TOTAL CINCEL SDS PLUS 14X250X40 TAC15121412</t>
        </is>
      </c>
      <c r="C3083" t="inlineStr">
        <is>
          <t>FERRETERIA GENERAL</t>
        </is>
      </c>
      <c r="D3083" s="22" t="n">
        <v>13</v>
      </c>
      <c r="E3083" s="19" t="n">
        <v>24076.77</v>
      </c>
      <c r="F3083" s="19" t="n">
        <v>9165.84</v>
      </c>
      <c r="G3083" s="20" t="n">
        <v>0.380692</v>
      </c>
      <c r="H3083" t="inlineStr">
        <is>
          <t>C</t>
        </is>
      </c>
      <c r="I3083" t="inlineStr">
        <is>
          <t>Medio</t>
        </is>
      </c>
      <c r="J3083" s="17" t="inlineStr">
        <is>
          <t>C-Medio</t>
        </is>
      </c>
      <c r="K3083" t="inlineStr">
        <is>
          <t>CANDIDATO A DESCONTINUAR</t>
        </is>
      </c>
    </row>
    <row r="3084">
      <c r="A3084" t="inlineStr">
        <is>
          <t>63522</t>
        </is>
      </c>
      <c r="B3084" t="inlineStr">
        <is>
          <t>RIEL GAVETA  TELESCOPICO 14</t>
        </is>
      </c>
      <c r="C3084" t="inlineStr">
        <is>
          <t>FERRETERIA GENERAL</t>
        </is>
      </c>
      <c r="D3084" s="22" t="n">
        <v>15</v>
      </c>
      <c r="E3084" s="19" t="n">
        <v>24045.59</v>
      </c>
      <c r="F3084" s="19" t="n">
        <v>7826.18</v>
      </c>
      <c r="G3084" s="20" t="n">
        <v>0.325473</v>
      </c>
      <c r="H3084" t="inlineStr">
        <is>
          <t>C</t>
        </is>
      </c>
      <c r="I3084" t="inlineStr">
        <is>
          <t>Medio</t>
        </is>
      </c>
      <c r="J3084" s="17" t="inlineStr">
        <is>
          <t>C-Medio</t>
        </is>
      </c>
      <c r="K3084" t="inlineStr">
        <is>
          <t>CANDIDATO A DESCONTINUAR</t>
        </is>
      </c>
    </row>
    <row r="3085">
      <c r="A3085" t="inlineStr">
        <is>
          <t>351100300991607</t>
        </is>
      </c>
      <c r="B3085" t="inlineStr">
        <is>
          <t>BLACK AND DECKER ORILLADORA ELECTRICA GL350-B3</t>
        </is>
      </c>
      <c r="C3085" t="inlineStr">
        <is>
          <t>HERRAMIENTA ELECTRICA</t>
        </is>
      </c>
      <c r="D3085" s="22" t="n">
        <v>1</v>
      </c>
      <c r="E3085" s="19" t="n">
        <v>24032.97</v>
      </c>
      <c r="F3085" s="19" t="n">
        <v>5546.07</v>
      </c>
      <c r="G3085" s="20" t="n">
        <v>0.230769</v>
      </c>
      <c r="H3085" t="inlineStr">
        <is>
          <t>C</t>
        </is>
      </c>
      <c r="I3085" t="inlineStr">
        <is>
          <t>Bajo</t>
        </is>
      </c>
      <c r="J3085" s="17" t="inlineStr">
        <is>
          <t>C-Bajo</t>
        </is>
      </c>
      <c r="K3085" t="inlineStr">
        <is>
          <t>LIQUIDAR — ocupan espacio y capital</t>
        </is>
      </c>
    </row>
    <row r="3086">
      <c r="A3086" t="inlineStr">
        <is>
          <t>131211</t>
        </is>
      </c>
      <c r="B3086" t="inlineStr">
        <is>
          <t>TOTAL ANTEOJO SOLDAR ELECTRONICO TSP9401</t>
        </is>
      </c>
      <c r="C3086" t="inlineStr">
        <is>
          <t>FERRETERIA GENERAL</t>
        </is>
      </c>
      <c r="D3086" s="22" t="n">
        <v>3</v>
      </c>
      <c r="E3086" s="19" t="n">
        <v>24016.28</v>
      </c>
      <c r="F3086" s="19" t="n">
        <v>6571.04</v>
      </c>
      <c r="G3086" s="20" t="n">
        <v>0.273608</v>
      </c>
      <c r="H3086" t="inlineStr">
        <is>
          <t>C</t>
        </is>
      </c>
      <c r="I3086" t="inlineStr">
        <is>
          <t>Bajo</t>
        </is>
      </c>
      <c r="J3086" s="17" t="inlineStr">
        <is>
          <t>C-Bajo</t>
        </is>
      </c>
      <c r="K3086" t="inlineStr">
        <is>
          <t>LIQUIDAR — ocupan espacio y capital</t>
        </is>
      </c>
    </row>
    <row r="3087">
      <c r="A3087" t="inlineStr">
        <is>
          <t>351100300990843</t>
        </is>
      </c>
      <c r="B3087" t="inlineStr">
        <is>
          <t>BEST VALUE TORNILLO OJO ABIERTO F01803</t>
        </is>
      </c>
      <c r="C3087" t="inlineStr">
        <is>
          <t>FERRETERIA GENERAL</t>
        </is>
      </c>
      <c r="D3087" s="22" t="n">
        <v>27</v>
      </c>
      <c r="E3087" s="19" t="n">
        <v>23985.58</v>
      </c>
      <c r="F3087" s="19" t="n">
        <v>8323.68</v>
      </c>
      <c r="G3087" s="20" t="n">
        <v>0.3470280000000001</v>
      </c>
      <c r="H3087" t="inlineStr">
        <is>
          <t>C</t>
        </is>
      </c>
      <c r="I3087" t="inlineStr">
        <is>
          <t>Medio</t>
        </is>
      </c>
      <c r="J3087" s="17" t="inlineStr">
        <is>
          <t>C-Medio</t>
        </is>
      </c>
      <c r="K3087" t="inlineStr">
        <is>
          <t>CANDIDATO A DESCONTINUAR</t>
        </is>
      </c>
    </row>
    <row r="3088">
      <c r="A3088" t="inlineStr">
        <is>
          <t>736</t>
        </is>
      </c>
      <c r="B3088" t="inlineStr">
        <is>
          <t>TOTAL LLANETA DENTADA 10 X 10</t>
        </is>
      </c>
      <c r="C3088" t="inlineStr">
        <is>
          <t>FERRETERIA GENERAL</t>
        </is>
      </c>
      <c r="D3088" s="22" t="n">
        <v>7</v>
      </c>
      <c r="E3088" s="19" t="n">
        <v>23940.28</v>
      </c>
      <c r="F3088" s="19" t="n">
        <v>6766.48</v>
      </c>
      <c r="G3088" s="20" t="n">
        <v>0.28264</v>
      </c>
      <c r="H3088" t="inlineStr">
        <is>
          <t>C</t>
        </is>
      </c>
      <c r="I3088" t="inlineStr">
        <is>
          <t>Bajo</t>
        </is>
      </c>
      <c r="J3088" s="17" t="inlineStr">
        <is>
          <t>C-Bajo</t>
        </is>
      </c>
      <c r="K3088" t="inlineStr">
        <is>
          <t>LIQUIDAR — ocupan espacio y capital</t>
        </is>
      </c>
    </row>
    <row r="3089">
      <c r="A3089" t="inlineStr">
        <is>
          <t>932</t>
        </is>
      </c>
      <c r="B3089" t="inlineStr">
        <is>
          <t>UNION 1/2 HG</t>
        </is>
      </c>
      <c r="C3089" t="inlineStr">
        <is>
          <t>TUBERIA PVC, CANOAS Y ACCESORIOS</t>
        </is>
      </c>
      <c r="D3089" s="22" t="n">
        <v>53</v>
      </c>
      <c r="E3089" s="19" t="n">
        <v>23937.42</v>
      </c>
      <c r="F3089" s="19" t="n">
        <v>12157.62</v>
      </c>
      <c r="G3089" s="20" t="n">
        <v>0.507892</v>
      </c>
      <c r="H3089" t="inlineStr">
        <is>
          <t>C</t>
        </is>
      </c>
      <c r="I3089" t="inlineStr">
        <is>
          <t>Alto</t>
        </is>
      </c>
      <c r="J3089" s="17" t="inlineStr">
        <is>
          <t>C-Alto</t>
        </is>
      </c>
      <c r="K3089" t="inlineStr">
        <is>
          <t>PREMIUM — dejar quietos, son rentables aunque vendan poco</t>
        </is>
      </c>
    </row>
    <row r="3090">
      <c r="A3090" t="inlineStr">
        <is>
          <t>351100300991012</t>
        </is>
      </c>
      <c r="B3090" t="inlineStr">
        <is>
          <t>METRO TUBO PVC 3/4</t>
        </is>
      </c>
      <c r="C3090" t="inlineStr">
        <is>
          <t>TUBERIA PVC, CANOAS Y ACCESORIOS</t>
        </is>
      </c>
      <c r="D3090" s="22" t="n">
        <v>12</v>
      </c>
      <c r="E3090" s="19" t="n">
        <v>23893.81</v>
      </c>
      <c r="F3090" s="19" t="n">
        <v>23893.81</v>
      </c>
      <c r="G3090" s="20" t="n">
        <v>1</v>
      </c>
      <c r="H3090" t="inlineStr">
        <is>
          <t>C</t>
        </is>
      </c>
      <c r="I3090" t="inlineStr">
        <is>
          <t>Alto</t>
        </is>
      </c>
      <c r="J3090" s="17" t="inlineStr">
        <is>
          <t>C-Alto</t>
        </is>
      </c>
      <c r="K3090" t="inlineStr">
        <is>
          <t>PREMIUM — dejar quietos, son rentables aunque vendan poco</t>
        </is>
      </c>
    </row>
    <row r="3091">
      <c r="A3091" t="inlineStr">
        <is>
          <t>351100300992850</t>
        </is>
      </c>
      <c r="B3091" t="inlineStr">
        <is>
          <t>LLAVE LAVATORIO DORONADO ACERO INOX NT16302-7BG</t>
        </is>
      </c>
      <c r="C3091" t="inlineStr">
        <is>
          <t>IMPORTACION GRIFERIA</t>
        </is>
      </c>
      <c r="D3091" s="22" t="n">
        <v>1</v>
      </c>
      <c r="E3091" s="19" t="n">
        <v>23893.81</v>
      </c>
      <c r="F3091" s="19" t="n">
        <v>11948.73</v>
      </c>
      <c r="G3091" s="20" t="n">
        <v>0.500076</v>
      </c>
      <c r="H3091" t="inlineStr">
        <is>
          <t>C</t>
        </is>
      </c>
      <c r="I3091" t="inlineStr">
        <is>
          <t>Alto</t>
        </is>
      </c>
      <c r="J3091" s="17" t="inlineStr">
        <is>
          <t>C-Alto</t>
        </is>
      </c>
      <c r="K3091" t="inlineStr">
        <is>
          <t>PREMIUM — dejar quietos, son rentables aunque vendan poco</t>
        </is>
      </c>
    </row>
    <row r="3092">
      <c r="A3092" t="inlineStr">
        <is>
          <t>6000</t>
        </is>
      </c>
      <c r="B3092" t="inlineStr">
        <is>
          <t>PROTECTO BASE ANTICORROSIVA ROJO OXIDO 380 1 GL (3.785L) MINIO ROJO</t>
        </is>
      </c>
      <c r="C3092" t="inlineStr">
        <is>
          <t>SIN CATEGORIA</t>
        </is>
      </c>
      <c r="D3092" s="22" t="n">
        <v>2</v>
      </c>
      <c r="E3092" s="19" t="n">
        <v>23871.96</v>
      </c>
      <c r="F3092" s="19" t="n">
        <v>6117.42</v>
      </c>
      <c r="G3092" s="20" t="n">
        <v>0.25626</v>
      </c>
      <c r="H3092" t="inlineStr">
        <is>
          <t>C</t>
        </is>
      </c>
      <c r="I3092" t="inlineStr">
        <is>
          <t>Bajo</t>
        </is>
      </c>
      <c r="J3092" s="17" t="inlineStr">
        <is>
          <t>C-Bajo</t>
        </is>
      </c>
      <c r="K3092" t="inlineStr">
        <is>
          <t>LIQUIDAR — ocupan espacio y capital</t>
        </is>
      </c>
    </row>
    <row r="3093">
      <c r="A3093" t="inlineStr">
        <is>
          <t>30554</t>
        </is>
      </c>
      <c r="B3093" t="inlineStr">
        <is>
          <t>CONECTOR TSJ 3/4</t>
        </is>
      </c>
      <c r="C3093" t="inlineStr">
        <is>
          <t>ACCESORIOS ELECTRICOS Y CABLES</t>
        </is>
      </c>
      <c r="D3093" s="22" t="n">
        <v>62</v>
      </c>
      <c r="E3093" s="19" t="n">
        <v>23853.26</v>
      </c>
      <c r="F3093" s="19" t="n">
        <v>7894.46</v>
      </c>
      <c r="G3093" s="20" t="n">
        <v>0.330959</v>
      </c>
      <c r="H3093" t="inlineStr">
        <is>
          <t>C</t>
        </is>
      </c>
      <c r="I3093" t="inlineStr">
        <is>
          <t>Medio</t>
        </is>
      </c>
      <c r="J3093" s="17" t="inlineStr">
        <is>
          <t>C-Medio</t>
        </is>
      </c>
      <c r="K3093" t="inlineStr">
        <is>
          <t>CANDIDATO A DESCONTINUAR</t>
        </is>
      </c>
    </row>
    <row r="3094">
      <c r="A3094" t="inlineStr">
        <is>
          <t>351100300991710</t>
        </is>
      </c>
      <c r="B3094" t="inlineStr">
        <is>
          <t>JADEVER CAPA TIPO PONCHO JDRC1001 UNITALLAS</t>
        </is>
      </c>
      <c r="C3094" t="inlineStr">
        <is>
          <t>FERRETERIA GENERAL</t>
        </is>
      </c>
      <c r="D3094" s="22" t="n">
        <v>7</v>
      </c>
      <c r="E3094" s="19" t="n">
        <v>23800.05</v>
      </c>
      <c r="F3094" s="19" t="n">
        <v>6274.24</v>
      </c>
      <c r="G3094" s="20" t="n">
        <v>0.263623</v>
      </c>
      <c r="H3094" t="inlineStr">
        <is>
          <t>C</t>
        </is>
      </c>
      <c r="I3094" t="inlineStr">
        <is>
          <t>Bajo</t>
        </is>
      </c>
      <c r="J3094" s="17" t="inlineStr">
        <is>
          <t>C-Bajo</t>
        </is>
      </c>
      <c r="K3094" t="inlineStr">
        <is>
          <t>LIQUIDAR — ocupan espacio y capital</t>
        </is>
      </c>
    </row>
    <row r="3095">
      <c r="A3095" t="inlineStr">
        <is>
          <t>351100300990713</t>
        </is>
      </c>
      <c r="B3095" t="inlineStr">
        <is>
          <t>ETERNA ESCOBON P CALLE CON CABO 60825 GRANDE</t>
        </is>
      </c>
      <c r="C3095" t="inlineStr">
        <is>
          <t>FERRETERIA GENERAL</t>
        </is>
      </c>
      <c r="D3095" s="22" t="n">
        <v>4</v>
      </c>
      <c r="E3095" s="19" t="n">
        <v>23799.72</v>
      </c>
      <c r="F3095" s="19" t="n">
        <v>6799.92</v>
      </c>
      <c r="G3095" s="20" t="n">
        <v>0.285714</v>
      </c>
      <c r="H3095" t="inlineStr">
        <is>
          <t>C</t>
        </is>
      </c>
      <c r="I3095" t="inlineStr">
        <is>
          <t>Bajo</t>
        </is>
      </c>
      <c r="J3095" s="17" t="inlineStr">
        <is>
          <t>C-Bajo</t>
        </is>
      </c>
      <c r="K3095" t="inlineStr">
        <is>
          <t>LIQUIDAR — ocupan espacio y capital</t>
        </is>
      </c>
    </row>
    <row r="3096">
      <c r="A3096" t="inlineStr">
        <is>
          <t>351100300991744</t>
        </is>
      </c>
      <c r="B3096" t="inlineStr">
        <is>
          <t>TOTAL HOJA SIERRA SABLE 5PCS MADERA TRSB1111DF</t>
        </is>
      </c>
      <c r="C3096" t="inlineStr">
        <is>
          <t>FERRETERIA GENERAL</t>
        </is>
      </c>
      <c r="D3096" s="22" t="n">
        <v>5</v>
      </c>
      <c r="E3096" s="19" t="n">
        <v>23751</v>
      </c>
      <c r="F3096" s="19" t="n">
        <v>6786</v>
      </c>
      <c r="G3096" s="20" t="n">
        <v>0.285714</v>
      </c>
      <c r="H3096" t="inlineStr">
        <is>
          <t>C</t>
        </is>
      </c>
      <c r="I3096" t="inlineStr">
        <is>
          <t>Bajo</t>
        </is>
      </c>
      <c r="J3096" s="17" t="inlineStr">
        <is>
          <t>C-Bajo</t>
        </is>
      </c>
      <c r="K3096" t="inlineStr">
        <is>
          <t>LIQUIDAR — ocupan espacio y capital</t>
        </is>
      </c>
    </row>
    <row r="3097">
      <c r="A3097" t="inlineStr">
        <is>
          <t>5692856</t>
        </is>
      </c>
      <c r="B3097" t="inlineStr">
        <is>
          <t>CEYS TOTAL TECH TRANSPARENTE SELLADOR Y ADHESIVO 290ML</t>
        </is>
      </c>
      <c r="C3097" t="inlineStr">
        <is>
          <t>PINTURAS Y SELLADORES</t>
        </is>
      </c>
      <c r="D3097" s="22" t="n">
        <v>4</v>
      </c>
      <c r="E3097" s="19" t="n">
        <v>23714.6</v>
      </c>
      <c r="F3097" s="19" t="n">
        <v>6920.96</v>
      </c>
      <c r="G3097" s="20" t="n">
        <v>0.291844</v>
      </c>
      <c r="H3097" t="inlineStr">
        <is>
          <t>C</t>
        </is>
      </c>
      <c r="I3097" t="inlineStr">
        <is>
          <t>Bajo</t>
        </is>
      </c>
      <c r="J3097" s="17" t="inlineStr">
        <is>
          <t>C-Bajo</t>
        </is>
      </c>
      <c r="K3097" t="inlineStr">
        <is>
          <t>LIQUIDAR — ocupan espacio y capital</t>
        </is>
      </c>
    </row>
    <row r="3098">
      <c r="A3098" t="inlineStr">
        <is>
          <t>351100300991019</t>
        </is>
      </c>
      <c r="B3098" t="inlineStr">
        <is>
          <t>2DA CUMBRERA  41/2 X 41/2 SEGUNDA</t>
        </is>
      </c>
      <c r="C3098" t="inlineStr">
        <is>
          <t>MATERIAL SEGUNDA</t>
        </is>
      </c>
      <c r="D3098" s="22" t="n">
        <v>27</v>
      </c>
      <c r="E3098" s="19" t="n">
        <v>23712.39</v>
      </c>
      <c r="F3098" s="19" t="n">
        <v>-5987.61</v>
      </c>
      <c r="G3098" s="20" t="n">
        <v>-0.25251</v>
      </c>
      <c r="H3098" t="inlineStr">
        <is>
          <t>C</t>
        </is>
      </c>
      <c r="I3098" t="inlineStr">
        <is>
          <t>Bajo</t>
        </is>
      </c>
      <c r="J3098" s="17" t="inlineStr">
        <is>
          <t>C-Bajo</t>
        </is>
      </c>
      <c r="K3098" t="inlineStr">
        <is>
          <t>LIQUIDAR — ocupan espacio y capital</t>
        </is>
      </c>
    </row>
    <row r="3099">
      <c r="A3099" t="inlineStr">
        <is>
          <t>73641</t>
        </is>
      </c>
      <c r="B3099" t="inlineStr">
        <is>
          <t>RODIN P/TUBO 2 CON RANURA</t>
        </is>
      </c>
      <c r="C3099" t="inlineStr">
        <is>
          <t>FERRETERIA GENERAL</t>
        </is>
      </c>
      <c r="D3099" s="22" t="n">
        <v>4</v>
      </c>
      <c r="E3099" s="19" t="n">
        <v>23681.17</v>
      </c>
      <c r="F3099" s="19" t="n">
        <v>6930.56</v>
      </c>
      <c r="G3099" s="20" t="n">
        <v>0.292661</v>
      </c>
      <c r="H3099" t="inlineStr">
        <is>
          <t>C</t>
        </is>
      </c>
      <c r="I3099" t="inlineStr">
        <is>
          <t>Bajo</t>
        </is>
      </c>
      <c r="J3099" s="17" t="inlineStr">
        <is>
          <t>C-Bajo</t>
        </is>
      </c>
      <c r="K3099" t="inlineStr">
        <is>
          <t>LIQUIDAR — ocupan espacio y capital</t>
        </is>
      </c>
    </row>
    <row r="3100">
      <c r="A3100" t="inlineStr">
        <is>
          <t>30546</t>
        </is>
      </c>
      <c r="B3100" t="inlineStr">
        <is>
          <t>CLASE A TUBO CONDUIT 2 TIPO A UL**</t>
        </is>
      </c>
      <c r="C3100" t="inlineStr">
        <is>
          <t>ACCESORIOS ELECTRICOS Y CABLES</t>
        </is>
      </c>
      <c r="D3100" s="22" t="n">
        <v>4</v>
      </c>
      <c r="E3100" s="19" t="n">
        <v>23610.62</v>
      </c>
      <c r="F3100" s="19" t="n">
        <v>7266.62</v>
      </c>
      <c r="G3100" s="20" t="n">
        <v>0.307769</v>
      </c>
      <c r="H3100" t="inlineStr">
        <is>
          <t>C</t>
        </is>
      </c>
      <c r="I3100" t="inlineStr">
        <is>
          <t>Medio</t>
        </is>
      </c>
      <c r="J3100" s="17" t="inlineStr">
        <is>
          <t>C-Medio</t>
        </is>
      </c>
      <c r="K3100" t="inlineStr">
        <is>
          <t>CANDIDATO A DESCONTINUAR</t>
        </is>
      </c>
    </row>
    <row r="3101">
      <c r="A3101" t="inlineStr">
        <is>
          <t>351100300992125</t>
        </is>
      </c>
      <c r="B3101" t="inlineStr">
        <is>
          <t>MAKITA FIJADOR DE IMPACTO MAGNETICO 3 ESPINA 1/4 E-01367</t>
        </is>
      </c>
      <c r="C3101" t="inlineStr">
        <is>
          <t>HERRAMIENTA ELECTRICA</t>
        </is>
      </c>
      <c r="D3101" s="22" t="n">
        <v>6</v>
      </c>
      <c r="E3101" s="19" t="n">
        <v>23542.6</v>
      </c>
      <c r="F3101" s="19" t="n">
        <v>6168.1</v>
      </c>
      <c r="G3101" s="20" t="n">
        <v>0.261997</v>
      </c>
      <c r="H3101" t="inlineStr">
        <is>
          <t>C</t>
        </is>
      </c>
      <c r="I3101" t="inlineStr">
        <is>
          <t>Bajo</t>
        </is>
      </c>
      <c r="J3101" s="17" t="inlineStr">
        <is>
          <t>C-Bajo</t>
        </is>
      </c>
      <c r="K3101" t="inlineStr">
        <is>
          <t>LIQUIDAR — ocupan espacio y capital</t>
        </is>
      </c>
    </row>
    <row r="3102">
      <c r="A3102" t="inlineStr">
        <is>
          <t>9257</t>
        </is>
      </c>
      <c r="B3102" t="inlineStr">
        <is>
          <t>SIFON PVC 2 C/REGISTRO</t>
        </is>
      </c>
      <c r="C3102" t="inlineStr">
        <is>
          <t>TUBERIA PVC, CANOAS Y ACCESORIOS</t>
        </is>
      </c>
      <c r="D3102" s="22" t="n">
        <v>2</v>
      </c>
      <c r="E3102" s="19" t="n">
        <v>23512.31</v>
      </c>
      <c r="F3102" s="19" t="n">
        <v>6717.8</v>
      </c>
      <c r="G3102" s="20" t="n">
        <v>0.285714</v>
      </c>
      <c r="H3102" t="inlineStr">
        <is>
          <t>C</t>
        </is>
      </c>
      <c r="I3102" t="inlineStr">
        <is>
          <t>Bajo</t>
        </is>
      </c>
      <c r="J3102" s="17" t="inlineStr">
        <is>
          <t>C-Bajo</t>
        </is>
      </c>
      <c r="K3102" t="inlineStr">
        <is>
          <t>LIQUIDAR — ocupan espacio y capital</t>
        </is>
      </c>
    </row>
    <row r="3103">
      <c r="A3103" t="inlineStr">
        <is>
          <t>351100300990529</t>
        </is>
      </c>
      <c r="B3103" t="inlineStr">
        <is>
          <t>TOTAL ALICATE PRESION CURVO 10 THT191003</t>
        </is>
      </c>
      <c r="C3103" t="inlineStr">
        <is>
          <t>FERRETERIA GENERAL</t>
        </is>
      </c>
      <c r="D3103" s="22" t="n">
        <v>8</v>
      </c>
      <c r="E3103" s="19" t="n">
        <v>23510.53</v>
      </c>
      <c r="F3103" s="19" t="n">
        <v>6959.65</v>
      </c>
      <c r="G3103" s="20" t="n">
        <v>0.296023</v>
      </c>
      <c r="H3103" t="inlineStr">
        <is>
          <t>C</t>
        </is>
      </c>
      <c r="I3103" t="inlineStr">
        <is>
          <t>Bajo</t>
        </is>
      </c>
      <c r="J3103" s="17" t="inlineStr">
        <is>
          <t>C-Bajo</t>
        </is>
      </c>
      <c r="K3103" t="inlineStr">
        <is>
          <t>LIQUIDAR — ocupan espacio y capital</t>
        </is>
      </c>
    </row>
    <row r="3104">
      <c r="A3104" t="inlineStr">
        <is>
          <t>991519</t>
        </is>
      </c>
      <c r="B3104" t="inlineStr">
        <is>
          <t>REPUESTO HIDROLAVADORA PEDIDO ESPECIAL</t>
        </is>
      </c>
      <c r="C3104" t="inlineStr">
        <is>
          <t>ACCESORIOS ELECTRICOS Y CABLES</t>
        </is>
      </c>
      <c r="D3104" s="22" t="n">
        <v>1</v>
      </c>
      <c r="E3104" s="19" t="n">
        <v>23434.26</v>
      </c>
      <c r="F3104" s="19" t="n">
        <v>6931.26</v>
      </c>
      <c r="G3104" s="20" t="n">
        <v>0.295775</v>
      </c>
      <c r="H3104" t="inlineStr">
        <is>
          <t>C</t>
        </is>
      </c>
      <c r="I3104" t="inlineStr">
        <is>
          <t>Bajo</t>
        </is>
      </c>
      <c r="J3104" s="17" t="inlineStr">
        <is>
          <t>C-Bajo</t>
        </is>
      </c>
      <c r="K3104" t="inlineStr">
        <is>
          <t>LIQUIDAR — ocupan espacio y capital</t>
        </is>
      </c>
    </row>
    <row r="3105">
      <c r="A3105" t="inlineStr">
        <is>
          <t>30512</t>
        </is>
      </c>
      <c r="B3105" t="inlineStr">
        <is>
          <t>BREAKER PARCHE 2 POLOS 60 AMP AMERICAN ELECTRIC</t>
        </is>
      </c>
      <c r="C3105" t="inlineStr">
        <is>
          <t>SIN CATEGORIA</t>
        </is>
      </c>
      <c r="D3105" s="22" t="n">
        <v>2</v>
      </c>
      <c r="E3105" s="19" t="n">
        <v>23417.5</v>
      </c>
      <c r="F3105" s="19" t="n">
        <v>7267.5</v>
      </c>
      <c r="G3105" s="20" t="n">
        <v>0.310345</v>
      </c>
      <c r="H3105" t="inlineStr">
        <is>
          <t>C</t>
        </is>
      </c>
      <c r="I3105" t="inlineStr">
        <is>
          <t>Medio</t>
        </is>
      </c>
      <c r="J3105" s="17" t="inlineStr">
        <is>
          <t>C-Medio</t>
        </is>
      </c>
      <c r="K3105" t="inlineStr">
        <is>
          <t>CANDIDATO A DESCONTINUAR</t>
        </is>
      </c>
    </row>
    <row r="3106">
      <c r="A3106" t="inlineStr">
        <is>
          <t>30644</t>
        </is>
      </c>
      <c r="B3106" t="inlineStr">
        <is>
          <t>CONECTOR EMT 1/2 PRESION UL</t>
        </is>
      </c>
      <c r="C3106" t="inlineStr">
        <is>
          <t>ACCESORIOS ELECTRICOS Y CABLES</t>
        </is>
      </c>
      <c r="D3106" s="22" t="n">
        <v>56</v>
      </c>
      <c r="E3106" s="19" t="n">
        <v>23353.93</v>
      </c>
      <c r="F3106" s="19" t="n">
        <v>9100.23</v>
      </c>
      <c r="G3106" s="20" t="n">
        <v>0.389666</v>
      </c>
      <c r="H3106" t="inlineStr">
        <is>
          <t>C</t>
        </is>
      </c>
      <c r="I3106" t="inlineStr">
        <is>
          <t>Medio</t>
        </is>
      </c>
      <c r="J3106" s="17" t="inlineStr">
        <is>
          <t>C-Medio</t>
        </is>
      </c>
      <c r="K3106" t="inlineStr">
        <is>
          <t>CANDIDATO A DESCONTINUAR</t>
        </is>
      </c>
    </row>
    <row r="3107">
      <c r="A3107" t="inlineStr">
        <is>
          <t>72975</t>
        </is>
      </c>
      <c r="B3107" t="inlineStr">
        <is>
          <t xml:space="preserve">MASKING 3/4 AZUL </t>
        </is>
      </c>
      <c r="C3107" t="inlineStr">
        <is>
          <t>FERRETERIA GENERAL</t>
        </is>
      </c>
      <c r="D3107" s="22" t="n">
        <v>11</v>
      </c>
      <c r="E3107" s="19" t="n">
        <v>23312.28</v>
      </c>
      <c r="F3107" s="19" t="n">
        <v>6822.43</v>
      </c>
      <c r="G3107" s="20" t="n">
        <v>0.292654</v>
      </c>
      <c r="H3107" t="inlineStr">
        <is>
          <t>C</t>
        </is>
      </c>
      <c r="I3107" t="inlineStr">
        <is>
          <t>Bajo</t>
        </is>
      </c>
      <c r="J3107" s="17" t="inlineStr">
        <is>
          <t>C-Bajo</t>
        </is>
      </c>
      <c r="K3107" t="inlineStr">
        <is>
          <t>LIQUIDAR — ocupan espacio y capital</t>
        </is>
      </c>
    </row>
    <row r="3108">
      <c r="A3108" t="inlineStr">
        <is>
          <t>351100300991259</t>
        </is>
      </c>
      <c r="B3108" t="inlineStr">
        <is>
          <t>PROTECTO ESMALTE FAST DRY AMARILLO CATERPILLAR GALON</t>
        </is>
      </c>
      <c r="C3108" t="inlineStr">
        <is>
          <t>SIN CATEGORIA</t>
        </is>
      </c>
      <c r="D3108" s="22" t="n">
        <v>1</v>
      </c>
      <c r="E3108" s="19" t="n">
        <v>23304.34</v>
      </c>
      <c r="F3108" s="19" t="n">
        <v>6041.87</v>
      </c>
      <c r="G3108" s="20" t="n">
        <v>0.259259</v>
      </c>
      <c r="H3108" t="inlineStr">
        <is>
          <t>C</t>
        </is>
      </c>
      <c r="I3108" t="inlineStr">
        <is>
          <t>Bajo</t>
        </is>
      </c>
      <c r="J3108" s="17" t="inlineStr">
        <is>
          <t>C-Bajo</t>
        </is>
      </c>
      <c r="K3108" t="inlineStr">
        <is>
          <t>LIQUIDAR — ocupan espacio y capital</t>
        </is>
      </c>
    </row>
    <row r="3109">
      <c r="A3109" t="inlineStr">
        <is>
          <t>72318</t>
        </is>
      </c>
      <c r="B3109" t="inlineStr">
        <is>
          <t>PICAPORTE 4 DORADO BLISTER PID 104</t>
        </is>
      </c>
      <c r="C3109" t="inlineStr">
        <is>
          <t>FERRETERIA GENERAL</t>
        </is>
      </c>
      <c r="D3109" s="22" t="n">
        <v>29</v>
      </c>
      <c r="E3109" s="19" t="n">
        <v>23246.63</v>
      </c>
      <c r="F3109" s="19" t="n">
        <v>11719.13</v>
      </c>
      <c r="G3109" s="20" t="n">
        <v>0.504122</v>
      </c>
      <c r="H3109" t="inlineStr">
        <is>
          <t>C</t>
        </is>
      </c>
      <c r="I3109" t="inlineStr">
        <is>
          <t>Alto</t>
        </is>
      </c>
      <c r="J3109" s="17" t="inlineStr">
        <is>
          <t>C-Alto</t>
        </is>
      </c>
      <c r="K3109" t="inlineStr">
        <is>
          <t>PREMIUM — dejar quietos, son rentables aunque vendan poco</t>
        </is>
      </c>
    </row>
    <row r="3110">
      <c r="A3110" t="inlineStr">
        <is>
          <t>351100300990512</t>
        </is>
      </c>
      <c r="B3110" t="inlineStr">
        <is>
          <t>TOTAL DESATORNILLADOR PLANO 1/4 X 5 THT2156 THT266125</t>
        </is>
      </c>
      <c r="C3110" t="inlineStr">
        <is>
          <t>FERRETERIA GENERAL</t>
        </is>
      </c>
      <c r="D3110" s="22" t="n">
        <v>26</v>
      </c>
      <c r="E3110" s="19" t="n">
        <v>23206.98</v>
      </c>
      <c r="F3110" s="19" t="n">
        <v>7870.62</v>
      </c>
      <c r="G3110" s="20" t="n">
        <v>0.339149</v>
      </c>
      <c r="H3110" t="inlineStr">
        <is>
          <t>C</t>
        </is>
      </c>
      <c r="I3110" t="inlineStr">
        <is>
          <t>Medio</t>
        </is>
      </c>
      <c r="J3110" s="17" t="inlineStr">
        <is>
          <t>C-Medio</t>
        </is>
      </c>
      <c r="K3110" t="inlineStr">
        <is>
          <t>CANDIDATO A DESCONTINUAR</t>
        </is>
      </c>
    </row>
    <row r="3111">
      <c r="A3111" t="inlineStr">
        <is>
          <t>76522</t>
        </is>
      </c>
      <c r="B3111" t="inlineStr">
        <is>
          <t>TOTAL LLAVE FRANCESA 12  THT1010123</t>
        </is>
      </c>
      <c r="C3111" t="inlineStr">
        <is>
          <t>FERRETERIA GENERAL</t>
        </is>
      </c>
      <c r="D3111" s="22" t="n">
        <v>5</v>
      </c>
      <c r="E3111" s="19" t="n">
        <v>23189.85</v>
      </c>
      <c r="F3111" s="19" t="n">
        <v>7729.95</v>
      </c>
      <c r="G3111" s="20" t="n">
        <v>0.333333</v>
      </c>
      <c r="H3111" t="inlineStr">
        <is>
          <t>C</t>
        </is>
      </c>
      <c r="I3111" t="inlineStr">
        <is>
          <t>Medio</t>
        </is>
      </c>
      <c r="J3111" s="17" t="inlineStr">
        <is>
          <t>C-Medio</t>
        </is>
      </c>
      <c r="K3111" t="inlineStr">
        <is>
          <t>CANDIDATO A DESCONTINUAR</t>
        </is>
      </c>
    </row>
    <row r="3112">
      <c r="A3112" t="inlineStr">
        <is>
          <t>72848</t>
        </is>
      </c>
      <c r="B3112" t="inlineStr">
        <is>
          <t>TOTAL LLAVE FONTANERO 12 THT171206</t>
        </is>
      </c>
      <c r="C3112" t="inlineStr">
        <is>
          <t>FERRETERIA GENERAL</t>
        </is>
      </c>
      <c r="D3112" s="22" t="n">
        <v>5</v>
      </c>
      <c r="E3112" s="19" t="n">
        <v>23143.61</v>
      </c>
      <c r="F3112" s="19" t="n">
        <v>8015.18</v>
      </c>
      <c r="G3112" s="20" t="n">
        <v>0.346324</v>
      </c>
      <c r="H3112" t="inlineStr">
        <is>
          <t>C</t>
        </is>
      </c>
      <c r="I3112" t="inlineStr">
        <is>
          <t>Medio</t>
        </is>
      </c>
      <c r="J3112" s="17" t="inlineStr">
        <is>
          <t>C-Medio</t>
        </is>
      </c>
      <c r="K3112" t="inlineStr">
        <is>
          <t>CANDIDATO A DESCONTINUAR</t>
        </is>
      </c>
    </row>
    <row r="3113">
      <c r="A3113" t="inlineStr">
        <is>
          <t>351100300992229</t>
        </is>
      </c>
      <c r="B3113" t="inlineStr">
        <is>
          <t>PAÑERA TIPO BARRA 24 PULG 60CM AQP-23220</t>
        </is>
      </c>
      <c r="C3113" t="inlineStr">
        <is>
          <t>IMPORTACION GRIFERIA</t>
        </is>
      </c>
      <c r="D3113" s="22" t="n">
        <v>4</v>
      </c>
      <c r="E3113" s="19" t="n">
        <v>23136.1</v>
      </c>
      <c r="F3113" s="19" t="n">
        <v>7712.03</v>
      </c>
      <c r="G3113" s="20" t="n">
        <v>0.333333</v>
      </c>
      <c r="H3113" t="inlineStr">
        <is>
          <t>C</t>
        </is>
      </c>
      <c r="I3113" t="inlineStr">
        <is>
          <t>Medio</t>
        </is>
      </c>
      <c r="J3113" s="17" t="inlineStr">
        <is>
          <t>C-Medio</t>
        </is>
      </c>
      <c r="K3113" t="inlineStr">
        <is>
          <t>CANDIDATO A DESCONTINUAR</t>
        </is>
      </c>
    </row>
    <row r="3114">
      <c r="A3114" t="inlineStr">
        <is>
          <t>72246</t>
        </is>
      </c>
      <c r="B3114" t="inlineStr">
        <is>
          <t>LIJA METAL 1500</t>
        </is>
      </c>
      <c r="C3114" t="inlineStr">
        <is>
          <t>FERRETERIA GENERAL</t>
        </is>
      </c>
      <c r="D3114" s="22" t="n">
        <v>32</v>
      </c>
      <c r="E3114" s="19" t="n">
        <v>23098.64</v>
      </c>
      <c r="F3114" s="19" t="n">
        <v>8594</v>
      </c>
      <c r="G3114" s="20" t="n">
        <v>0.372057</v>
      </c>
      <c r="H3114" t="inlineStr">
        <is>
          <t>C</t>
        </is>
      </c>
      <c r="I3114" t="inlineStr">
        <is>
          <t>Medio</t>
        </is>
      </c>
      <c r="J3114" s="17" t="inlineStr">
        <is>
          <t>C-Medio</t>
        </is>
      </c>
      <c r="K3114" t="inlineStr">
        <is>
          <t>CANDIDATO A DESCONTINUAR</t>
        </is>
      </c>
    </row>
    <row r="3115">
      <c r="A3115" t="inlineStr">
        <is>
          <t>PINT-AN-0052</t>
        </is>
      </c>
      <c r="B3115" t="inlineStr">
        <is>
          <t>ESMALTE LANCO SUPER DRY ROJO INTER 1/4</t>
        </is>
      </c>
      <c r="C3115" t="inlineStr">
        <is>
          <t>ANTICORROSIVOS Y BASE ACEITE</t>
        </is>
      </c>
      <c r="D3115" s="22" t="n">
        <v>3</v>
      </c>
      <c r="E3115" s="19" t="n">
        <v>23097.35</v>
      </c>
      <c r="F3115" s="19" t="n">
        <v>8704.1</v>
      </c>
      <c r="G3115" s="20" t="n">
        <v>0.376844</v>
      </c>
      <c r="H3115" t="inlineStr">
        <is>
          <t>C</t>
        </is>
      </c>
      <c r="I3115" t="inlineStr">
        <is>
          <t>Medio</t>
        </is>
      </c>
      <c r="J3115" s="17" t="inlineStr">
        <is>
          <t>C-Medio</t>
        </is>
      </c>
      <c r="K3115" t="inlineStr">
        <is>
          <t>CANDIDATO A DESCONTINUAR</t>
        </is>
      </c>
    </row>
    <row r="3116">
      <c r="A3116" t="inlineStr">
        <is>
          <t>72243</t>
        </is>
      </c>
      <c r="B3116" t="inlineStr">
        <is>
          <t>LIJA METAL 1000</t>
        </is>
      </c>
      <c r="C3116" t="inlineStr">
        <is>
          <t>FERRETERIA GENERAL</t>
        </is>
      </c>
      <c r="D3116" s="22" t="n">
        <v>37</v>
      </c>
      <c r="E3116" s="19" t="n">
        <v>23071.75</v>
      </c>
      <c r="F3116" s="19" t="n">
        <v>6405.16</v>
      </c>
      <c r="G3116" s="20" t="n">
        <v>0.277619</v>
      </c>
      <c r="H3116" t="inlineStr">
        <is>
          <t>C</t>
        </is>
      </c>
      <c r="I3116" t="inlineStr">
        <is>
          <t>Bajo</t>
        </is>
      </c>
      <c r="J3116" s="17" t="inlineStr">
        <is>
          <t>C-Bajo</t>
        </is>
      </c>
      <c r="K3116" t="inlineStr">
        <is>
          <t>LIQUIDAR — ocupan espacio y capital</t>
        </is>
      </c>
    </row>
    <row r="3117">
      <c r="A3117" t="inlineStr">
        <is>
          <t>PINT-PA-0092</t>
        </is>
      </c>
      <c r="B3117" t="inlineStr">
        <is>
          <t>SUPRA SATIN BLANCO 1/4 VA3680-5</t>
        </is>
      </c>
      <c r="C3117" t="inlineStr">
        <is>
          <t>PINTURA ACRILICA</t>
        </is>
      </c>
      <c r="D3117" s="22" t="n">
        <v>5</v>
      </c>
      <c r="E3117" s="19" t="n">
        <v>22994.18</v>
      </c>
      <c r="F3117" s="19" t="n">
        <v>7529.93</v>
      </c>
      <c r="G3117" s="20" t="n">
        <v>0.327471</v>
      </c>
      <c r="H3117" t="inlineStr">
        <is>
          <t>C</t>
        </is>
      </c>
      <c r="I3117" t="inlineStr">
        <is>
          <t>Medio</t>
        </is>
      </c>
      <c r="J3117" s="17" t="inlineStr">
        <is>
          <t>C-Medio</t>
        </is>
      </c>
      <c r="K3117" t="inlineStr">
        <is>
          <t>CANDIDATO A DESCONTINUAR</t>
        </is>
      </c>
    </row>
    <row r="3118">
      <c r="A3118" t="inlineStr">
        <is>
          <t>351100300992048</t>
        </is>
      </c>
      <c r="B3118" t="inlineStr">
        <is>
          <t>TRUPER MINI MARCO SEGUETA MAT-12</t>
        </is>
      </c>
      <c r="C3118" t="inlineStr">
        <is>
          <t>FERRETERIA GENERAL</t>
        </is>
      </c>
      <c r="D3118" s="22" t="n">
        <v>13</v>
      </c>
      <c r="E3118" s="19" t="n">
        <v>22990.43</v>
      </c>
      <c r="F3118" s="19" t="n">
        <v>8052.71</v>
      </c>
      <c r="G3118" s="20" t="n">
        <v>0.350264</v>
      </c>
      <c r="H3118" t="inlineStr">
        <is>
          <t>C</t>
        </is>
      </c>
      <c r="I3118" t="inlineStr">
        <is>
          <t>Medio</t>
        </is>
      </c>
      <c r="J3118" s="17" t="inlineStr">
        <is>
          <t>C-Medio</t>
        </is>
      </c>
      <c r="K3118" t="inlineStr">
        <is>
          <t>CANDIDATO A DESCONTINUAR</t>
        </is>
      </c>
    </row>
    <row r="3119">
      <c r="A3119" t="inlineStr">
        <is>
          <t>310</t>
        </is>
      </c>
      <c r="B3119" t="inlineStr">
        <is>
          <t>FRAGUA AAA ROJA</t>
        </is>
      </c>
      <c r="C3119" t="inlineStr">
        <is>
          <t>CERAMICAS, AZULEJOS, PORCELANATOS</t>
        </is>
      </c>
      <c r="D3119" s="22" t="n">
        <v>20</v>
      </c>
      <c r="E3119" s="19" t="n">
        <v>22974.34</v>
      </c>
      <c r="F3119" s="19" t="n">
        <v>7054.34</v>
      </c>
      <c r="G3119" s="20" t="n">
        <v>0.307053</v>
      </c>
      <c r="H3119" t="inlineStr">
        <is>
          <t>C</t>
        </is>
      </c>
      <c r="I3119" t="inlineStr">
        <is>
          <t>Medio</t>
        </is>
      </c>
      <c r="J3119" s="17" t="inlineStr">
        <is>
          <t>C-Medio</t>
        </is>
      </c>
      <c r="K3119" t="inlineStr">
        <is>
          <t>CANDIDATO A DESCONTINUAR</t>
        </is>
      </c>
    </row>
    <row r="3120">
      <c r="A3120" t="inlineStr">
        <is>
          <t>351100300990768</t>
        </is>
      </c>
      <c r="B3120" t="inlineStr">
        <is>
          <t>CEDAZO PLASTICO 6X6 ZARANDA</t>
        </is>
      </c>
      <c r="C3120" t="inlineStr">
        <is>
          <t>SIN CATEGORIA</t>
        </is>
      </c>
      <c r="D3120" s="22" t="n">
        <v>16</v>
      </c>
      <c r="E3120" s="19" t="n">
        <v>22939.21</v>
      </c>
      <c r="F3120" s="19" t="n">
        <v>6451.21</v>
      </c>
      <c r="G3120" s="20" t="n">
        <v>0.281231</v>
      </c>
      <c r="H3120" t="inlineStr">
        <is>
          <t>C</t>
        </is>
      </c>
      <c r="I3120" t="inlineStr">
        <is>
          <t>Bajo</t>
        </is>
      </c>
      <c r="J3120" s="17" t="inlineStr">
        <is>
          <t>C-Bajo</t>
        </is>
      </c>
      <c r="K3120" t="inlineStr">
        <is>
          <t>LIQUIDAR — ocupan espacio y capital</t>
        </is>
      </c>
    </row>
    <row r="3121">
      <c r="A3121" t="inlineStr">
        <is>
          <t>7839</t>
        </is>
      </c>
      <c r="B3121" t="inlineStr">
        <is>
          <t>$$ TUBO FLUORECENTE 96W  F96T8/865</t>
        </is>
      </c>
      <c r="C3121" t="inlineStr">
        <is>
          <t>SIN CATEGORIA</t>
        </is>
      </c>
      <c r="D3121" s="22" t="n">
        <v>7</v>
      </c>
      <c r="E3121" s="19" t="n">
        <v>22934.94</v>
      </c>
      <c r="F3121" s="19" t="n">
        <v>6552.84</v>
      </c>
      <c r="G3121" s="20" t="n">
        <v>0.285714</v>
      </c>
      <c r="H3121" t="inlineStr">
        <is>
          <t>C</t>
        </is>
      </c>
      <c r="I3121" t="inlineStr">
        <is>
          <t>Bajo</t>
        </is>
      </c>
      <c r="J3121" s="17" t="inlineStr">
        <is>
          <t>C-Bajo</t>
        </is>
      </c>
      <c r="K3121" t="inlineStr">
        <is>
          <t>LIQUIDAR — ocupan espacio y capital</t>
        </is>
      </c>
    </row>
    <row r="3122">
      <c r="A3122" t="inlineStr">
        <is>
          <t>73580</t>
        </is>
      </c>
      <c r="B3122" t="inlineStr">
        <is>
          <t>TOTAL SARGENTO 12/30  THT1321201</t>
        </is>
      </c>
      <c r="C3122" t="inlineStr">
        <is>
          <t>FERRETERIA GENERAL</t>
        </is>
      </c>
      <c r="D3122" s="22" t="n">
        <v>3</v>
      </c>
      <c r="E3122" s="19" t="n">
        <v>22856.73</v>
      </c>
      <c r="F3122" s="19" t="n">
        <v>6842.64</v>
      </c>
      <c r="G3122" s="20" t="n">
        <v>0.299371</v>
      </c>
      <c r="H3122" t="inlineStr">
        <is>
          <t>C</t>
        </is>
      </c>
      <c r="I3122" t="inlineStr">
        <is>
          <t>Bajo</t>
        </is>
      </c>
      <c r="J3122" s="17" t="inlineStr">
        <is>
          <t>C-Bajo</t>
        </is>
      </c>
      <c r="K3122" t="inlineStr">
        <is>
          <t>LIQUIDAR — ocupan espacio y capital</t>
        </is>
      </c>
    </row>
    <row r="3123">
      <c r="A3123" t="inlineStr">
        <is>
          <t>322920</t>
        </is>
      </c>
      <c r="B3123" t="inlineStr">
        <is>
          <t>JUEGO ACCESORIOS BAÑO 5 PIEZAS DORADO AQP-23216</t>
        </is>
      </c>
      <c r="C3123" t="inlineStr">
        <is>
          <t>IMPORTACION GRIFERIA</t>
        </is>
      </c>
      <c r="D3123" s="22" t="n">
        <v>1</v>
      </c>
      <c r="E3123" s="19" t="n">
        <v>22837.81</v>
      </c>
      <c r="F3123" s="19" t="n">
        <v>11185.87</v>
      </c>
      <c r="G3123" s="20" t="n">
        <v>0.489796</v>
      </c>
      <c r="H3123" t="inlineStr">
        <is>
          <t>C</t>
        </is>
      </c>
      <c r="I3123" t="inlineStr">
        <is>
          <t>Alto</t>
        </is>
      </c>
      <c r="J3123" s="17" t="inlineStr">
        <is>
          <t>C-Alto</t>
        </is>
      </c>
      <c r="K3123" t="inlineStr">
        <is>
          <t>PREMIUM — dejar quietos, son rentables aunque vendan poco</t>
        </is>
      </c>
    </row>
    <row r="3124">
      <c r="A3124" t="inlineStr">
        <is>
          <t>456546555</t>
        </is>
      </c>
      <c r="B3124" t="inlineStr">
        <is>
          <t xml:space="preserve"> EXTRACTOR DE BAÑO DE 8PULG EXPUESTO VT-211985</t>
        </is>
      </c>
      <c r="C3124" t="inlineStr">
        <is>
          <t>IMPORTACION FERRETERIA GENERAL</t>
        </is>
      </c>
      <c r="D3124" s="22" t="n">
        <v>2</v>
      </c>
      <c r="E3124" s="19" t="n">
        <v>22820.52</v>
      </c>
      <c r="F3124" s="19" t="n">
        <v>11410.26</v>
      </c>
      <c r="G3124" s="20" t="n">
        <v>0.5</v>
      </c>
      <c r="H3124" t="inlineStr">
        <is>
          <t>C</t>
        </is>
      </c>
      <c r="I3124" t="inlineStr">
        <is>
          <t>Alto</t>
        </is>
      </c>
      <c r="J3124" s="17" t="inlineStr">
        <is>
          <t>C-Alto</t>
        </is>
      </c>
      <c r="K3124" t="inlineStr">
        <is>
          <t>PREMIUM — dejar quietos, son rentables aunque vendan poco</t>
        </is>
      </c>
    </row>
    <row r="3125">
      <c r="A3125" t="inlineStr">
        <is>
          <t>997</t>
        </is>
      </c>
      <c r="B3125" t="inlineStr">
        <is>
          <t>CODO 1 1/2 X 45</t>
        </is>
      </c>
      <c r="C3125" t="inlineStr">
        <is>
          <t>TUBERIA PVC, CANOAS Y ACCESORIOS</t>
        </is>
      </c>
      <c r="D3125" s="22" t="n">
        <v>43</v>
      </c>
      <c r="E3125" s="19" t="n">
        <v>22815.79</v>
      </c>
      <c r="F3125" s="19" t="n">
        <v>12495.79</v>
      </c>
      <c r="G3125" s="20" t="n">
        <v>0.547682</v>
      </c>
      <c r="H3125" t="inlineStr">
        <is>
          <t>C</t>
        </is>
      </c>
      <c r="I3125" t="inlineStr">
        <is>
          <t>Alto</t>
        </is>
      </c>
      <c r="J3125" s="17" t="inlineStr">
        <is>
          <t>C-Alto</t>
        </is>
      </c>
      <c r="K3125" t="inlineStr">
        <is>
          <t>PREMIUM — dejar quietos, son rentables aunque vendan poco</t>
        </is>
      </c>
    </row>
    <row r="3126">
      <c r="A3126" t="inlineStr">
        <is>
          <t>351100300991684</t>
        </is>
      </c>
      <c r="B3126" t="inlineStr">
        <is>
          <t>AKSI EXTENSION USO RUDO 4M NARANJA</t>
        </is>
      </c>
      <c r="C3126" t="inlineStr">
        <is>
          <t>ACCESORIOS ELECTRICOS Y CABLES</t>
        </is>
      </c>
      <c r="D3126" s="22" t="n">
        <v>8</v>
      </c>
      <c r="E3126" s="19" t="n">
        <v>22793.6</v>
      </c>
      <c r="F3126" s="19" t="n">
        <v>7567.67</v>
      </c>
      <c r="G3126" s="20" t="n">
        <v>0.332009</v>
      </c>
      <c r="H3126" t="inlineStr">
        <is>
          <t>C</t>
        </is>
      </c>
      <c r="I3126" t="inlineStr">
        <is>
          <t>Medio</t>
        </is>
      </c>
      <c r="J3126" s="17" t="inlineStr">
        <is>
          <t>C-Medio</t>
        </is>
      </c>
      <c r="K3126" t="inlineStr">
        <is>
          <t>CANDIDATO A DESCONTINUAR</t>
        </is>
      </c>
    </row>
    <row r="3127">
      <c r="A3127" t="inlineStr">
        <is>
          <t>351100300991828</t>
        </is>
      </c>
      <c r="B3127" t="inlineStr">
        <is>
          <t>BASE PANTALLA 37/80 MOVIL DOS BRAZO GIRATORIA 50KG</t>
        </is>
      </c>
      <c r="C3127" t="inlineStr">
        <is>
          <t>ACCESORIOS ELECTRICOS Y CABLES</t>
        </is>
      </c>
      <c r="D3127" s="22" t="n">
        <v>1</v>
      </c>
      <c r="E3127" s="19" t="n">
        <v>22714.36</v>
      </c>
      <c r="F3127" s="19" t="n">
        <v>5988.03</v>
      </c>
      <c r="G3127" s="20" t="n">
        <v>0.263623</v>
      </c>
      <c r="H3127" t="inlineStr">
        <is>
          <t>C</t>
        </is>
      </c>
      <c r="I3127" t="inlineStr">
        <is>
          <t>Bajo</t>
        </is>
      </c>
      <c r="J3127" s="17" t="inlineStr">
        <is>
          <t>C-Bajo</t>
        </is>
      </c>
      <c r="K3127" t="inlineStr">
        <is>
          <t>LIQUIDAR — ocupan espacio y capital</t>
        </is>
      </c>
    </row>
    <row r="3128">
      <c r="A3128" t="inlineStr">
        <is>
          <t>PINT-BT-0018</t>
        </is>
      </c>
      <c r="B3128" t="inlineStr">
        <is>
          <t>DICOLOR TINTE MADERA CENIZARO 1/16 M 85</t>
        </is>
      </c>
      <c r="C3128" t="inlineStr">
        <is>
          <t>BARNIZ Y TINTES</t>
        </is>
      </c>
      <c r="D3128" s="22" t="n">
        <v>9</v>
      </c>
      <c r="E3128" s="19" t="n">
        <v>22705.72</v>
      </c>
      <c r="F3128" s="19" t="n">
        <v>6627.22</v>
      </c>
      <c r="G3128" s="20" t="n">
        <v>0.291874</v>
      </c>
      <c r="H3128" t="inlineStr">
        <is>
          <t>C</t>
        </is>
      </c>
      <c r="I3128" t="inlineStr">
        <is>
          <t>Bajo</t>
        </is>
      </c>
      <c r="J3128" s="17" t="inlineStr">
        <is>
          <t>C-Bajo</t>
        </is>
      </c>
      <c r="K3128" t="inlineStr">
        <is>
          <t>LIQUIDAR — ocupan espacio y capital</t>
        </is>
      </c>
    </row>
    <row r="3129">
      <c r="A3129" t="inlineStr">
        <is>
          <t>PINT-BT-0022</t>
        </is>
      </c>
      <c r="B3129" t="inlineStr">
        <is>
          <t>DICOLOR TINTE MADERA CRISTOBAL 1/16 M 97 04</t>
        </is>
      </c>
      <c r="C3129" t="inlineStr">
        <is>
          <t>BARNIZ Y TINTES</t>
        </is>
      </c>
      <c r="D3129" s="22" t="n">
        <v>9</v>
      </c>
      <c r="E3129" s="19" t="n">
        <v>22640.44</v>
      </c>
      <c r="F3129" s="19" t="n">
        <v>6561.94</v>
      </c>
      <c r="G3129" s="20" t="n">
        <v>0.289833</v>
      </c>
      <c r="H3129" t="inlineStr">
        <is>
          <t>C</t>
        </is>
      </c>
      <c r="I3129" t="inlineStr">
        <is>
          <t>Bajo</t>
        </is>
      </c>
      <c r="J3129" s="17" t="inlineStr">
        <is>
          <t>C-Bajo</t>
        </is>
      </c>
      <c r="K3129" t="inlineStr">
        <is>
          <t>LIQUIDAR — ocupan espacio y capital</t>
        </is>
      </c>
    </row>
    <row r="3130">
      <c r="A3130" t="inlineStr">
        <is>
          <t>4051</t>
        </is>
      </c>
      <c r="B3130" t="inlineStr">
        <is>
          <t>TOTAL LLAVE CHUCK TALADRO 1/2-3/8 TAC470131</t>
        </is>
      </c>
      <c r="C3130" t="inlineStr">
        <is>
          <t>FERRETERIA GENERAL</t>
        </is>
      </c>
      <c r="D3130" s="22" t="n">
        <v>31</v>
      </c>
      <c r="E3130" s="19" t="n">
        <v>22563.68</v>
      </c>
      <c r="F3130" s="19" t="n">
        <v>9417.309999999999</v>
      </c>
      <c r="G3130" s="20" t="n">
        <v>0.417366</v>
      </c>
      <c r="H3130" t="inlineStr">
        <is>
          <t>C</t>
        </is>
      </c>
      <c r="I3130" t="inlineStr">
        <is>
          <t>Medio</t>
        </is>
      </c>
      <c r="J3130" s="17" t="inlineStr">
        <is>
          <t>C-Medio</t>
        </is>
      </c>
      <c r="K3130" t="inlineStr">
        <is>
          <t>CANDIDATO A DESCONTINUAR</t>
        </is>
      </c>
    </row>
    <row r="3131">
      <c r="A3131" t="inlineStr">
        <is>
          <t>432545</t>
        </is>
      </c>
      <c r="B3131" t="inlineStr">
        <is>
          <t>LLAVE LAVATORIO MONOCOMANDO 90093 EZ-FLO</t>
        </is>
      </c>
      <c r="C3131" t="inlineStr">
        <is>
          <t>GRIFERIA - ACC. BAÑO Y COCINA</t>
        </is>
      </c>
      <c r="D3131" s="22" t="n">
        <v>1</v>
      </c>
      <c r="E3131" s="19" t="n">
        <v>22477.88</v>
      </c>
      <c r="F3131" s="19" t="n">
        <v>5835.92</v>
      </c>
      <c r="G3131" s="20" t="n">
        <v>0.259629</v>
      </c>
      <c r="H3131" t="inlineStr">
        <is>
          <t>C</t>
        </is>
      </c>
      <c r="I3131" t="inlineStr">
        <is>
          <t>Bajo</t>
        </is>
      </c>
      <c r="J3131" s="17" t="inlineStr">
        <is>
          <t>C-Bajo</t>
        </is>
      </c>
      <c r="K3131" t="inlineStr">
        <is>
          <t>LIQUIDAR — ocupan espacio y capital</t>
        </is>
      </c>
    </row>
    <row r="3132">
      <c r="A3132" t="inlineStr">
        <is>
          <t>351100300991115</t>
        </is>
      </c>
      <c r="B3132" t="inlineStr">
        <is>
          <t>AKSI EXTENSION USO RUDO 15 MT</t>
        </is>
      </c>
      <c r="C3132" t="inlineStr">
        <is>
          <t>ACCESORIOS ELECTRICOS Y CABLES</t>
        </is>
      </c>
      <c r="D3132" s="22" t="n">
        <v>3</v>
      </c>
      <c r="E3132" s="19" t="n">
        <v>22467.69</v>
      </c>
      <c r="F3132" s="19" t="n">
        <v>6419.34</v>
      </c>
      <c r="G3132" s="20" t="n">
        <v>0.285714</v>
      </c>
      <c r="H3132" t="inlineStr">
        <is>
          <t>C</t>
        </is>
      </c>
      <c r="I3132" t="inlineStr">
        <is>
          <t>Bajo</t>
        </is>
      </c>
      <c r="J3132" s="17" t="inlineStr">
        <is>
          <t>C-Bajo</t>
        </is>
      </c>
      <c r="K3132" t="inlineStr">
        <is>
          <t>LIQUIDAR — ocupan espacio y capital</t>
        </is>
      </c>
    </row>
    <row r="3133">
      <c r="A3133" t="inlineStr">
        <is>
          <t>72597</t>
        </is>
      </c>
      <c r="B3133" t="inlineStr">
        <is>
          <t>GRIFA 1/2-3/8</t>
        </is>
      </c>
      <c r="C3133" t="inlineStr">
        <is>
          <t>FERRETERIA GENERAL</t>
        </is>
      </c>
      <c r="D3133" s="22" t="n">
        <v>8</v>
      </c>
      <c r="E3133" s="19" t="n">
        <v>22439.48</v>
      </c>
      <c r="F3133" s="19" t="n">
        <v>8951.870000000001</v>
      </c>
      <c r="G3133" s="20" t="n">
        <v>0.398934</v>
      </c>
      <c r="H3133" t="inlineStr">
        <is>
          <t>C</t>
        </is>
      </c>
      <c r="I3133" t="inlineStr">
        <is>
          <t>Medio</t>
        </is>
      </c>
      <c r="J3133" s="17" t="inlineStr">
        <is>
          <t>C-Medio</t>
        </is>
      </c>
      <c r="K3133" t="inlineStr">
        <is>
          <t>CANDIDATO A DESCONTINUAR</t>
        </is>
      </c>
    </row>
    <row r="3134">
      <c r="A3134" t="inlineStr">
        <is>
          <t>7435</t>
        </is>
      </c>
      <c r="B3134" t="inlineStr">
        <is>
          <t>RODIN PERLIN 4 RP4 SIN ALEMAY CURVO</t>
        </is>
      </c>
      <c r="C3134" t="inlineStr">
        <is>
          <t>FERRETERIA GENERAL</t>
        </is>
      </c>
      <c r="D3134" s="22" t="n">
        <v>10</v>
      </c>
      <c r="E3134" s="19" t="n">
        <v>22432.83</v>
      </c>
      <c r="F3134" s="19" t="n">
        <v>6069.49</v>
      </c>
      <c r="G3134" s="20" t="n">
        <v>0.270563</v>
      </c>
      <c r="H3134" t="inlineStr">
        <is>
          <t>C</t>
        </is>
      </c>
      <c r="I3134" t="inlineStr">
        <is>
          <t>Bajo</t>
        </is>
      </c>
      <c r="J3134" s="17" t="inlineStr">
        <is>
          <t>C-Bajo</t>
        </is>
      </c>
      <c r="K3134" t="inlineStr">
        <is>
          <t>LIQUIDAR — ocupan espacio y capital</t>
        </is>
      </c>
    </row>
    <row r="3135">
      <c r="A3135" t="inlineStr">
        <is>
          <t>111277</t>
        </is>
      </c>
      <c r="B3135" t="inlineStr">
        <is>
          <t>$$ LLAVE FREGADERO SENC COPA METAL 90117 EZ-FLO</t>
        </is>
      </c>
      <c r="C3135" t="inlineStr">
        <is>
          <t>GRIFERIA - ACC. BAÑO Y COCINA</t>
        </is>
      </c>
      <c r="D3135" s="22" t="n">
        <v>3</v>
      </c>
      <c r="E3135" s="19" t="n">
        <v>22402.91</v>
      </c>
      <c r="F3135" s="19" t="n">
        <v>2847.29</v>
      </c>
      <c r="G3135" s="20" t="n">
        <v>0.127095</v>
      </c>
      <c r="H3135" t="inlineStr">
        <is>
          <t>C</t>
        </is>
      </c>
      <c r="I3135" t="inlineStr">
        <is>
          <t>Bajo</t>
        </is>
      </c>
      <c r="J3135" s="17" t="inlineStr">
        <is>
          <t>C-Bajo</t>
        </is>
      </c>
      <c r="K3135" t="inlineStr">
        <is>
          <t>LIQUIDAR — ocupan espacio y capital</t>
        </is>
      </c>
    </row>
    <row r="3136">
      <c r="A3136" t="inlineStr">
        <is>
          <t>3240202</t>
        </is>
      </c>
      <c r="B3136" t="inlineStr">
        <is>
          <t xml:space="preserve">TOTAL ESPATULA 2 THT835026 </t>
        </is>
      </c>
      <c r="C3136" t="inlineStr">
        <is>
          <t>FERRETERIA GENERAL</t>
        </is>
      </c>
      <c r="D3136" s="22" t="n">
        <v>39</v>
      </c>
      <c r="E3136" s="19" t="n">
        <v>22351.48</v>
      </c>
      <c r="F3136" s="19" t="n">
        <v>8487.790000000001</v>
      </c>
      <c r="G3136" s="20" t="n">
        <v>0.379742</v>
      </c>
      <c r="H3136" t="inlineStr">
        <is>
          <t>C</t>
        </is>
      </c>
      <c r="I3136" t="inlineStr">
        <is>
          <t>Medio</t>
        </is>
      </c>
      <c r="J3136" s="17" t="inlineStr">
        <is>
          <t>C-Medio</t>
        </is>
      </c>
      <c r="K3136" t="inlineStr">
        <is>
          <t>CANDIDATO A DESCONTINUAR</t>
        </is>
      </c>
    </row>
    <row r="3137">
      <c r="A3137" t="inlineStr">
        <is>
          <t>7420</t>
        </is>
      </c>
      <c r="B3137" t="inlineStr">
        <is>
          <t>SIFON A LA PARED PVC 11/2X 11/4  T4202</t>
        </is>
      </c>
      <c r="C3137" t="inlineStr">
        <is>
          <t>FERRETERIA GENERAL</t>
        </is>
      </c>
      <c r="D3137" s="22" t="n">
        <v>18</v>
      </c>
      <c r="E3137" s="19" t="n">
        <v>22300.92</v>
      </c>
      <c r="F3137" s="19" t="n">
        <v>12372.48</v>
      </c>
      <c r="G3137" s="20" t="n">
        <v>0.554797</v>
      </c>
      <c r="H3137" t="inlineStr">
        <is>
          <t>C</t>
        </is>
      </c>
      <c r="I3137" t="inlineStr">
        <is>
          <t>Alto</t>
        </is>
      </c>
      <c r="J3137" s="17" t="inlineStr">
        <is>
          <t>C-Alto</t>
        </is>
      </c>
      <c r="K3137" t="inlineStr">
        <is>
          <t>PREMIUM — dejar quietos, son rentables aunque vendan poco</t>
        </is>
      </c>
    </row>
    <row r="3138">
      <c r="A3138" t="inlineStr">
        <is>
          <t>30561</t>
        </is>
      </c>
      <c r="B3138" t="inlineStr">
        <is>
          <t>CONECTOR AZUL/GRIS 3M 14-6AWG</t>
        </is>
      </c>
      <c r="C3138" t="inlineStr">
        <is>
          <t>ACCESORIOS ELECTRICOS Y CABLES</t>
        </is>
      </c>
      <c r="D3138" s="22" t="n">
        <v>46</v>
      </c>
      <c r="E3138" s="19" t="n">
        <v>22198.95</v>
      </c>
      <c r="F3138" s="19" t="n">
        <v>8467.43</v>
      </c>
      <c r="G3138" s="20" t="n">
        <v>0.381434</v>
      </c>
      <c r="H3138" t="inlineStr">
        <is>
          <t>C</t>
        </is>
      </c>
      <c r="I3138" t="inlineStr">
        <is>
          <t>Medio</t>
        </is>
      </c>
      <c r="J3138" s="17" t="inlineStr">
        <is>
          <t>C-Medio</t>
        </is>
      </c>
      <c r="K3138" t="inlineStr">
        <is>
          <t>CANDIDATO A DESCONTINUAR</t>
        </is>
      </c>
    </row>
    <row r="3139">
      <c r="A3139" t="inlineStr">
        <is>
          <t>73837</t>
        </is>
      </c>
      <c r="B3139" t="inlineStr">
        <is>
          <t>TOTAL LLAVE FONTANERO 24 THT171246</t>
        </is>
      </c>
      <c r="C3139" t="inlineStr">
        <is>
          <t>FERRETERIA GENERAL</t>
        </is>
      </c>
      <c r="D3139" s="22" t="n">
        <v>2</v>
      </c>
      <c r="E3139" s="19" t="n">
        <v>22119.2</v>
      </c>
      <c r="F3139" s="19" t="n">
        <v>5814.53</v>
      </c>
      <c r="G3139" s="20" t="n">
        <v>0.262872</v>
      </c>
      <c r="H3139" t="inlineStr">
        <is>
          <t>C</t>
        </is>
      </c>
      <c r="I3139" t="inlineStr">
        <is>
          <t>Bajo</t>
        </is>
      </c>
      <c r="J3139" s="17" t="inlineStr">
        <is>
          <t>C-Bajo</t>
        </is>
      </c>
      <c r="K3139" t="inlineStr">
        <is>
          <t>LIQUIDAR — ocupan espacio y capital</t>
        </is>
      </c>
    </row>
    <row r="3140">
      <c r="A3140" t="inlineStr">
        <is>
          <t>30179</t>
        </is>
      </c>
      <c r="B3140" t="inlineStr">
        <is>
          <t>AGUILA BLANCO DIMMER PLATA 1003W</t>
        </is>
      </c>
      <c r="C3140" t="inlineStr">
        <is>
          <t>ACCESORIOS ELECTRICOS Y CABLES</t>
        </is>
      </c>
      <c r="D3140" s="22" t="n">
        <v>3</v>
      </c>
      <c r="E3140" s="19" t="n">
        <v>22118.24</v>
      </c>
      <c r="F3140" s="19" t="n">
        <v>5997.08</v>
      </c>
      <c r="G3140" s="20" t="n">
        <v>0.271137</v>
      </c>
      <c r="H3140" t="inlineStr">
        <is>
          <t>C</t>
        </is>
      </c>
      <c r="I3140" t="inlineStr">
        <is>
          <t>Bajo</t>
        </is>
      </c>
      <c r="J3140" s="17" t="inlineStr">
        <is>
          <t>C-Bajo</t>
        </is>
      </c>
      <c r="K3140" t="inlineStr">
        <is>
          <t>LIQUIDAR — ocupan espacio y capital</t>
        </is>
      </c>
    </row>
    <row r="3141">
      <c r="A3141" t="inlineStr">
        <is>
          <t>PINT-BT-0023</t>
        </is>
      </c>
      <c r="B3141" t="inlineStr">
        <is>
          <t>DICOLOR TINTE MADERA CRISTOBAL LITRO  COD  M 97 03</t>
        </is>
      </c>
      <c r="C3141" t="inlineStr">
        <is>
          <t>BARNIZ Y TINTES</t>
        </is>
      </c>
      <c r="D3141" s="22" t="n">
        <v>3</v>
      </c>
      <c r="E3141" s="19" t="n">
        <v>22105.44</v>
      </c>
      <c r="F3141" s="19" t="n">
        <v>6315.84</v>
      </c>
      <c r="G3141" s="20" t="n">
        <v>0.285714</v>
      </c>
      <c r="H3141" t="inlineStr">
        <is>
          <t>C</t>
        </is>
      </c>
      <c r="I3141" t="inlineStr">
        <is>
          <t>Bajo</t>
        </is>
      </c>
      <c r="J3141" s="17" t="inlineStr">
        <is>
          <t>C-Bajo</t>
        </is>
      </c>
      <c r="K3141" t="inlineStr">
        <is>
          <t>LIQUIDAR — ocupan espacio y capital</t>
        </is>
      </c>
    </row>
    <row r="3142">
      <c r="A3142" t="inlineStr">
        <is>
          <t>351100300991020</t>
        </is>
      </c>
      <c r="B3142" t="inlineStr">
        <is>
          <t>TRUPER PALA PLEGABLE CAMPING PLE-18</t>
        </is>
      </c>
      <c r="C3142" t="inlineStr">
        <is>
          <t>FERRETERIA GENERAL</t>
        </is>
      </c>
      <c r="D3142" s="22" t="n">
        <v>4</v>
      </c>
      <c r="E3142" s="19" t="n">
        <v>22101.92</v>
      </c>
      <c r="F3142" s="19" t="n">
        <v>6185.92</v>
      </c>
      <c r="G3142" s="20" t="n">
        <v>0.279882</v>
      </c>
      <c r="H3142" t="inlineStr">
        <is>
          <t>C</t>
        </is>
      </c>
      <c r="I3142" t="inlineStr">
        <is>
          <t>Bajo</t>
        </is>
      </c>
      <c r="J3142" s="17" t="inlineStr">
        <is>
          <t>C-Bajo</t>
        </is>
      </c>
      <c r="K3142" t="inlineStr">
        <is>
          <t>LIQUIDAR — ocupan espacio y capital</t>
        </is>
      </c>
    </row>
    <row r="3143">
      <c r="A3143" t="inlineStr">
        <is>
          <t>5267</t>
        </is>
      </c>
      <c r="B3143" t="inlineStr">
        <is>
          <t>PERFIL BYT UNION POLICELULAR POR METRO CELULAR BRONCE/-HUMO/CRISTAL</t>
        </is>
      </c>
      <c r="C3143" t="inlineStr">
        <is>
          <t>SIN CATEGORIA</t>
        </is>
      </c>
      <c r="D3143" s="22" t="n">
        <v>6.9</v>
      </c>
      <c r="E3143" s="19" t="n">
        <v>22090.84</v>
      </c>
      <c r="F3143" s="19" t="n">
        <v>5284.1</v>
      </c>
      <c r="G3143" s="20" t="n">
        <v>0.239199</v>
      </c>
      <c r="H3143" t="inlineStr">
        <is>
          <t>C</t>
        </is>
      </c>
      <c r="I3143" t="inlineStr">
        <is>
          <t>Bajo</t>
        </is>
      </c>
      <c r="J3143" s="17" t="inlineStr">
        <is>
          <t>C-Bajo</t>
        </is>
      </c>
      <c r="K3143" t="inlineStr">
        <is>
          <t>LIQUIDAR — ocupan espacio y capital</t>
        </is>
      </c>
    </row>
    <row r="3144">
      <c r="A3144" t="inlineStr">
        <is>
          <t>30104</t>
        </is>
      </c>
      <c r="B3144" t="inlineStr">
        <is>
          <t>SPLITTER COAXIAL 2 SALIDAS MIYAKO M112</t>
        </is>
      </c>
      <c r="C3144" t="inlineStr">
        <is>
          <t>FERRETERIA GENERAL</t>
        </is>
      </c>
      <c r="D3144" s="22" t="n">
        <v>12</v>
      </c>
      <c r="E3144" s="19" t="n">
        <v>22086.5</v>
      </c>
      <c r="F3144" s="19" t="n">
        <v>8032.1</v>
      </c>
      <c r="G3144" s="20" t="n">
        <v>0.363666</v>
      </c>
      <c r="H3144" t="inlineStr">
        <is>
          <t>C</t>
        </is>
      </c>
      <c r="I3144" t="inlineStr">
        <is>
          <t>Medio</t>
        </is>
      </c>
      <c r="J3144" s="17" t="inlineStr">
        <is>
          <t>C-Medio</t>
        </is>
      </c>
      <c r="K3144" t="inlineStr">
        <is>
          <t>CANDIDATO A DESCONTINUAR</t>
        </is>
      </c>
    </row>
    <row r="3145">
      <c r="A3145" t="inlineStr">
        <is>
          <t>3290417</t>
        </is>
      </c>
      <c r="B3145" t="inlineStr">
        <is>
          <t>NOVA EXTENSION PINTOR 122CM EXP 12448</t>
        </is>
      </c>
      <c r="C3145" t="inlineStr">
        <is>
          <t>PINTURAS Y SELLADORES</t>
        </is>
      </c>
      <c r="D3145" s="22" t="n">
        <v>4</v>
      </c>
      <c r="E3145" s="19" t="n">
        <v>22073.65</v>
      </c>
      <c r="F3145" s="19" t="n">
        <v>7173.15</v>
      </c>
      <c r="G3145" s="20" t="n">
        <v>0.324964</v>
      </c>
      <c r="H3145" t="inlineStr">
        <is>
          <t>C</t>
        </is>
      </c>
      <c r="I3145" t="inlineStr">
        <is>
          <t>Medio</t>
        </is>
      </c>
      <c r="J3145" s="17" t="inlineStr">
        <is>
          <t>C-Medio</t>
        </is>
      </c>
      <c r="K3145" t="inlineStr">
        <is>
          <t>CANDIDATO A DESCONTINUAR</t>
        </is>
      </c>
    </row>
    <row r="3146">
      <c r="A3146" t="inlineStr">
        <is>
          <t>351100300992405</t>
        </is>
      </c>
      <c r="B3146" t="inlineStr">
        <is>
          <t>HERMEX TOPE DE PUERTA NEGRO TIPO DOMO TODO-6</t>
        </is>
      </c>
      <c r="C3146" t="inlineStr">
        <is>
          <t>PUERTAS</t>
        </is>
      </c>
      <c r="D3146" s="22" t="n">
        <v>26</v>
      </c>
      <c r="E3146" s="19" t="n">
        <v>22028.14</v>
      </c>
      <c r="F3146" s="19" t="n">
        <v>7626.48</v>
      </c>
      <c r="G3146" s="20" t="n">
        <v>0.346215</v>
      </c>
      <c r="H3146" t="inlineStr">
        <is>
          <t>C</t>
        </is>
      </c>
      <c r="I3146" t="inlineStr">
        <is>
          <t>Medio</t>
        </is>
      </c>
      <c r="J3146" s="17" t="inlineStr">
        <is>
          <t>C-Medio</t>
        </is>
      </c>
      <c r="K3146" t="inlineStr">
        <is>
          <t>CANDIDATO A DESCONTINUAR</t>
        </is>
      </c>
    </row>
    <row r="3147">
      <c r="A3147" t="inlineStr">
        <is>
          <t>71225</t>
        </is>
      </c>
      <c r="B3147" t="inlineStr">
        <is>
          <t>TORNILLO CARROCERIA 1/4 X 6</t>
        </is>
      </c>
      <c r="C3147" t="inlineStr">
        <is>
          <t>TORNILLERIA</t>
        </is>
      </c>
      <c r="D3147" s="22" t="n">
        <v>125</v>
      </c>
      <c r="E3147" s="19" t="n">
        <v>21948.61</v>
      </c>
      <c r="F3147" s="19" t="n">
        <v>16083.23</v>
      </c>
      <c r="G3147" s="20" t="n">
        <v>0.732768</v>
      </c>
      <c r="H3147" t="inlineStr">
        <is>
          <t>C</t>
        </is>
      </c>
      <c r="I3147" t="inlineStr">
        <is>
          <t>Alto</t>
        </is>
      </c>
      <c r="J3147" s="17" t="inlineStr">
        <is>
          <t>C-Alto</t>
        </is>
      </c>
      <c r="K3147" t="inlineStr">
        <is>
          <t>PREMIUM — dejar quietos, son rentables aunque vendan poco</t>
        </is>
      </c>
    </row>
    <row r="3148">
      <c r="A3148" t="inlineStr">
        <is>
          <t>71220</t>
        </is>
      </c>
      <c r="B3148" t="inlineStr">
        <is>
          <t>$$ TORNILLO CARROCERIA 1/4 X 3 1/2</t>
        </is>
      </c>
      <c r="C3148" t="inlineStr">
        <is>
          <t>TORNILLERIA</t>
        </is>
      </c>
      <c r="D3148" s="22" t="n">
        <v>225</v>
      </c>
      <c r="E3148" s="19" t="n">
        <v>21903.75</v>
      </c>
      <c r="F3148" s="19" t="n">
        <v>15789.98</v>
      </c>
      <c r="G3148" s="20" t="n">
        <v>0.72088</v>
      </c>
      <c r="H3148" t="inlineStr">
        <is>
          <t>C</t>
        </is>
      </c>
      <c r="I3148" t="inlineStr">
        <is>
          <t>Alto</t>
        </is>
      </c>
      <c r="J3148" s="17" t="inlineStr">
        <is>
          <t>C-Alto</t>
        </is>
      </c>
      <c r="K3148" t="inlineStr">
        <is>
          <t>PREMIUM — dejar quietos, son rentables aunque vendan poco</t>
        </is>
      </c>
    </row>
    <row r="3149">
      <c r="A3149" t="inlineStr">
        <is>
          <t>7458</t>
        </is>
      </c>
      <c r="B3149" t="inlineStr">
        <is>
          <t>ALDABA 6 PULGADAS A06</t>
        </is>
      </c>
      <c r="C3149" t="inlineStr">
        <is>
          <t>FERRETERIA GENERAL</t>
        </is>
      </c>
      <c r="D3149" s="22" t="n">
        <v>19</v>
      </c>
      <c r="E3149" s="19" t="n">
        <v>21822.38</v>
      </c>
      <c r="F3149" s="19" t="n">
        <v>6652.38</v>
      </c>
      <c r="G3149" s="20" t="n">
        <v>0.304842</v>
      </c>
      <c r="H3149" t="inlineStr">
        <is>
          <t>C</t>
        </is>
      </c>
      <c r="I3149" t="inlineStr">
        <is>
          <t>Medio</t>
        </is>
      </c>
      <c r="J3149" s="17" t="inlineStr">
        <is>
          <t>C-Medio</t>
        </is>
      </c>
      <c r="K3149" t="inlineStr">
        <is>
          <t>CANDIDATO A DESCONTINUAR</t>
        </is>
      </c>
    </row>
    <row r="3150">
      <c r="A3150" t="inlineStr">
        <is>
          <t>72414</t>
        </is>
      </c>
      <c r="B3150" t="inlineStr">
        <is>
          <t>AMARRA PLASTICA NEGRA 12 PAQ 100 UND</t>
        </is>
      </c>
      <c r="C3150" t="inlineStr">
        <is>
          <t>FERRETERIA GENERAL</t>
        </is>
      </c>
      <c r="D3150" s="22" t="n">
        <v>278</v>
      </c>
      <c r="E3150" s="19" t="n">
        <v>21788.59</v>
      </c>
      <c r="F3150" s="19" t="n">
        <v>17530.36</v>
      </c>
      <c r="G3150" s="20" t="n">
        <v>0.8045659999999999</v>
      </c>
      <c r="H3150" t="inlineStr">
        <is>
          <t>C</t>
        </is>
      </c>
      <c r="I3150" t="inlineStr">
        <is>
          <t>Alto</t>
        </is>
      </c>
      <c r="J3150" s="17" t="inlineStr">
        <is>
          <t>C-Alto</t>
        </is>
      </c>
      <c r="K3150" t="inlineStr">
        <is>
          <t>PREMIUM — dejar quietos, son rentables aunque vendan poco</t>
        </is>
      </c>
    </row>
    <row r="3151">
      <c r="A3151" t="inlineStr">
        <is>
          <t>PINT-PS-0002</t>
        </is>
      </c>
      <c r="B3151" t="inlineStr">
        <is>
          <t>BOSNY SPRAY AMARILLO SB-41</t>
        </is>
      </c>
      <c r="C3151" t="inlineStr">
        <is>
          <t>PINTURA SPRAY</t>
        </is>
      </c>
      <c r="D3151" s="22" t="n">
        <v>8</v>
      </c>
      <c r="E3151" s="19" t="n">
        <v>21753.2</v>
      </c>
      <c r="F3151" s="19" t="n">
        <v>6215.2</v>
      </c>
      <c r="G3151" s="20" t="n">
        <v>0.285714</v>
      </c>
      <c r="H3151" t="inlineStr">
        <is>
          <t>C</t>
        </is>
      </c>
      <c r="I3151" t="inlineStr">
        <is>
          <t>Bajo</t>
        </is>
      </c>
      <c r="J3151" s="17" t="inlineStr">
        <is>
          <t>C-Bajo</t>
        </is>
      </c>
      <c r="K3151" t="inlineStr">
        <is>
          <t>LIQUIDAR — ocupan espacio y capital</t>
        </is>
      </c>
    </row>
    <row r="3152">
      <c r="A3152" t="inlineStr">
        <is>
          <t>351100300991902</t>
        </is>
      </c>
      <c r="B3152" t="inlineStr">
        <is>
          <t>WADFOW RODILLERAS WKP1101</t>
        </is>
      </c>
      <c r="C3152" t="inlineStr">
        <is>
          <t>FERRETERIA GENERAL</t>
        </is>
      </c>
      <c r="D3152" s="22" t="n">
        <v>4</v>
      </c>
      <c r="E3152" s="19" t="n">
        <v>21674.07</v>
      </c>
      <c r="F3152" s="19" t="n">
        <v>6528.24</v>
      </c>
      <c r="G3152" s="20" t="n">
        <v>0.301201</v>
      </c>
      <c r="H3152" t="inlineStr">
        <is>
          <t>C</t>
        </is>
      </c>
      <c r="I3152" t="inlineStr">
        <is>
          <t>Medio</t>
        </is>
      </c>
      <c r="J3152" s="17" t="inlineStr">
        <is>
          <t>C-Medio</t>
        </is>
      </c>
      <c r="K3152" t="inlineStr">
        <is>
          <t>CANDIDATO A DESCONTINUAR</t>
        </is>
      </c>
    </row>
    <row r="3153">
      <c r="A3153" t="inlineStr">
        <is>
          <t>72163</t>
        </is>
      </c>
      <c r="B3153" t="inlineStr">
        <is>
          <t>TOTAL MASCARA SOLDAR TSP9201</t>
        </is>
      </c>
      <c r="C3153" t="inlineStr">
        <is>
          <t>HERRAMIENTA ELECTRICA</t>
        </is>
      </c>
      <c r="D3153" s="22" t="n">
        <v>7</v>
      </c>
      <c r="E3153" s="19" t="n">
        <v>21664.31</v>
      </c>
      <c r="F3153" s="19" t="n">
        <v>7505.06</v>
      </c>
      <c r="G3153" s="20" t="n">
        <v>0.346425</v>
      </c>
      <c r="H3153" t="inlineStr">
        <is>
          <t>C</t>
        </is>
      </c>
      <c r="I3153" t="inlineStr">
        <is>
          <t>Medio</t>
        </is>
      </c>
      <c r="J3153" s="17" t="inlineStr">
        <is>
          <t>C-Medio</t>
        </is>
      </c>
      <c r="K3153" t="inlineStr">
        <is>
          <t>CANDIDATO A DESCONTINUAR</t>
        </is>
      </c>
    </row>
    <row r="3154">
      <c r="A3154" t="inlineStr">
        <is>
          <t>990570</t>
        </is>
      </c>
      <c r="B3154" t="inlineStr">
        <is>
          <t>MANGUERA ABASTO MONOCOMANDO 1/2 X 10MM</t>
        </is>
      </c>
      <c r="C3154" t="inlineStr">
        <is>
          <t>GRIFERIA - ACC. BAÑO Y COCINA</t>
        </is>
      </c>
      <c r="D3154" s="22" t="n">
        <v>14</v>
      </c>
      <c r="E3154" s="19" t="n">
        <v>21642.75</v>
      </c>
      <c r="F3154" s="19" t="n">
        <v>7172.91</v>
      </c>
      <c r="G3154" s="20" t="n">
        <v>0.331423</v>
      </c>
      <c r="H3154" t="inlineStr">
        <is>
          <t>C</t>
        </is>
      </c>
      <c r="I3154" t="inlineStr">
        <is>
          <t>Medio</t>
        </is>
      </c>
      <c r="J3154" s="17" t="inlineStr">
        <is>
          <t>C-Medio</t>
        </is>
      </c>
      <c r="K3154" t="inlineStr">
        <is>
          <t>CANDIDATO A DESCONTINUAR</t>
        </is>
      </c>
    </row>
    <row r="3155">
      <c r="A3155" t="inlineStr">
        <is>
          <t>73831</t>
        </is>
      </c>
      <c r="B3155" t="inlineStr">
        <is>
          <t>PIQUETA SOLDADOR 500 GRS</t>
        </is>
      </c>
      <c r="C3155" t="inlineStr">
        <is>
          <t>FERRETERIA GENERAL</t>
        </is>
      </c>
      <c r="D3155" s="22" t="n">
        <v>9</v>
      </c>
      <c r="E3155" s="19" t="n">
        <v>21638.68</v>
      </c>
      <c r="F3155" s="19" t="n">
        <v>6096.13</v>
      </c>
      <c r="G3155" s="20" t="n">
        <v>0.281724</v>
      </c>
      <c r="H3155" t="inlineStr">
        <is>
          <t>C</t>
        </is>
      </c>
      <c r="I3155" t="inlineStr">
        <is>
          <t>Bajo</t>
        </is>
      </c>
      <c r="J3155" s="17" t="inlineStr">
        <is>
          <t>C-Bajo</t>
        </is>
      </c>
      <c r="K3155" t="inlineStr">
        <is>
          <t>LIQUIDAR — ocupan espacio y capital</t>
        </is>
      </c>
    </row>
    <row r="3156">
      <c r="A3156" t="inlineStr">
        <is>
          <t>7535</t>
        </is>
      </c>
      <c r="B3156" t="inlineStr">
        <is>
          <t>GRAPA CON CLAVO 10MM 100U</t>
        </is>
      </c>
      <c r="C3156" t="inlineStr">
        <is>
          <t>FERRETERIA GENERAL</t>
        </is>
      </c>
      <c r="D3156" s="22" t="n">
        <v>18</v>
      </c>
      <c r="E3156" s="19" t="n">
        <v>21587.31</v>
      </c>
      <c r="F3156" s="19" t="n">
        <v>7423.71</v>
      </c>
      <c r="G3156" s="20" t="n">
        <v>0.343892</v>
      </c>
      <c r="H3156" t="inlineStr">
        <is>
          <t>C</t>
        </is>
      </c>
      <c r="I3156" t="inlineStr">
        <is>
          <t>Medio</t>
        </is>
      </c>
      <c r="J3156" s="17" t="inlineStr">
        <is>
          <t>C-Medio</t>
        </is>
      </c>
      <c r="K3156" t="inlineStr">
        <is>
          <t>CANDIDATO A DESCONTINUAR</t>
        </is>
      </c>
    </row>
    <row r="3157">
      <c r="A3157" t="inlineStr">
        <is>
          <t>7494</t>
        </is>
      </c>
      <c r="B3157" t="inlineStr">
        <is>
          <t>CLAVO 2 SC</t>
        </is>
      </c>
      <c r="C3157" t="inlineStr">
        <is>
          <t>FERRETERIA GENERAL</t>
        </is>
      </c>
      <c r="D3157" s="22" t="n">
        <v>16.5</v>
      </c>
      <c r="E3157" s="19" t="n">
        <v>21570.04</v>
      </c>
      <c r="F3157" s="19" t="n">
        <v>12795.51</v>
      </c>
      <c r="G3157" s="20" t="n">
        <v>0.593208</v>
      </c>
      <c r="H3157" t="inlineStr">
        <is>
          <t>C</t>
        </is>
      </c>
      <c r="I3157" t="inlineStr">
        <is>
          <t>Alto</t>
        </is>
      </c>
      <c r="J3157" s="17" t="inlineStr">
        <is>
          <t>C-Alto</t>
        </is>
      </c>
      <c r="K3157" t="inlineStr">
        <is>
          <t>PREMIUM — dejar quietos, son rentables aunque vendan poco</t>
        </is>
      </c>
    </row>
    <row r="3158">
      <c r="A3158" t="inlineStr">
        <is>
          <t>351100300991112</t>
        </is>
      </c>
      <c r="B3158" t="inlineStr">
        <is>
          <t>$$ AKSI ESCUADRA CARPINTERO 12 PULG</t>
        </is>
      </c>
      <c r="C3158" t="inlineStr">
        <is>
          <t>FERRETERIA GENERAL</t>
        </is>
      </c>
      <c r="D3158" s="22" t="n">
        <v>7</v>
      </c>
      <c r="E3158" s="19" t="n">
        <v>21546.6</v>
      </c>
      <c r="F3158" s="19" t="n">
        <v>6045.45</v>
      </c>
      <c r="G3158" s="20" t="n">
        <v>0.280576</v>
      </c>
      <c r="H3158" t="inlineStr">
        <is>
          <t>C</t>
        </is>
      </c>
      <c r="I3158" t="inlineStr">
        <is>
          <t>Bajo</t>
        </is>
      </c>
      <c r="J3158" s="17" t="inlineStr">
        <is>
          <t>C-Bajo</t>
        </is>
      </c>
      <c r="K3158" t="inlineStr">
        <is>
          <t>LIQUIDAR — ocupan espacio y capital</t>
        </is>
      </c>
    </row>
    <row r="3159">
      <c r="A3159" t="inlineStr">
        <is>
          <t>30481</t>
        </is>
      </c>
      <c r="B3159" t="inlineStr">
        <is>
          <t>UNION CONDUIT 1 TIPO A UL*</t>
        </is>
      </c>
      <c r="C3159" t="inlineStr">
        <is>
          <t>ACCESORIOS ELECTRICOS Y CABLES</t>
        </is>
      </c>
      <c r="D3159" s="22" t="n">
        <v>61</v>
      </c>
      <c r="E3159" s="19" t="n">
        <v>21486.59</v>
      </c>
      <c r="F3159" s="19" t="n">
        <v>16301.59</v>
      </c>
      <c r="G3159" s="20" t="n">
        <v>0.758687</v>
      </c>
      <c r="H3159" t="inlineStr">
        <is>
          <t>C</t>
        </is>
      </c>
      <c r="I3159" t="inlineStr">
        <is>
          <t>Alto</t>
        </is>
      </c>
      <c r="J3159" s="17" t="inlineStr">
        <is>
          <t>C-Alto</t>
        </is>
      </c>
      <c r="K3159" t="inlineStr">
        <is>
          <t>PREMIUM — dejar quietos, son rentables aunque vendan poco</t>
        </is>
      </c>
    </row>
    <row r="3160">
      <c r="A3160" t="inlineStr">
        <is>
          <t>420420950</t>
        </is>
      </c>
      <c r="B3160" t="inlineStr">
        <is>
          <t>PROTECTO MADETEC 9600 MDWB 3EN1 CAOBA 1 GL (3.785L)</t>
        </is>
      </c>
      <c r="C3160" t="inlineStr">
        <is>
          <t>SIN CATEGORIA</t>
        </is>
      </c>
      <c r="D3160" s="22" t="n">
        <v>1</v>
      </c>
      <c r="E3160" s="19" t="n">
        <v>21481.64</v>
      </c>
      <c r="F3160" s="19" t="n">
        <v>6137.61</v>
      </c>
      <c r="G3160" s="20" t="n">
        <v>0.285714</v>
      </c>
      <c r="H3160" t="inlineStr">
        <is>
          <t>C</t>
        </is>
      </c>
      <c r="I3160" t="inlineStr">
        <is>
          <t>Bajo</t>
        </is>
      </c>
      <c r="J3160" s="17" t="inlineStr">
        <is>
          <t>C-Bajo</t>
        </is>
      </c>
      <c r="K3160" t="inlineStr">
        <is>
          <t>LIQUIDAR — ocupan espacio y capital</t>
        </is>
      </c>
    </row>
    <row r="3161">
      <c r="A3161" t="inlineStr">
        <is>
          <t>420420953</t>
        </is>
      </c>
      <c r="B3161" t="inlineStr">
        <is>
          <t>PROTECTO MADETEC 9602 MDWB 3EN1 ROBLE CLARO 1 GL (3.785L)</t>
        </is>
      </c>
      <c r="C3161" t="inlineStr">
        <is>
          <t>SIN CATEGORIA</t>
        </is>
      </c>
      <c r="D3161" s="22" t="n">
        <v>1</v>
      </c>
      <c r="E3161" s="19" t="n">
        <v>21481.64</v>
      </c>
      <c r="F3161" s="19" t="n">
        <v>6137.61</v>
      </c>
      <c r="G3161" s="20" t="n">
        <v>0.285714</v>
      </c>
      <c r="H3161" t="inlineStr">
        <is>
          <t>C</t>
        </is>
      </c>
      <c r="I3161" t="inlineStr">
        <is>
          <t>Bajo</t>
        </is>
      </c>
      <c r="J3161" s="17" t="inlineStr">
        <is>
          <t>C-Bajo</t>
        </is>
      </c>
      <c r="K3161" t="inlineStr">
        <is>
          <t>LIQUIDAR — ocupan espacio y capital</t>
        </is>
      </c>
    </row>
    <row r="3162">
      <c r="A3162" t="inlineStr">
        <is>
          <t>351100300990152</t>
        </is>
      </c>
      <c r="B3162" t="inlineStr">
        <is>
          <t>TOTAL LLAVE TORX TIPO T 8PZ T10-T50 THHW8083</t>
        </is>
      </c>
      <c r="C3162" t="inlineStr">
        <is>
          <t>FERRETERIA GENERAL</t>
        </is>
      </c>
      <c r="D3162" s="22" t="n">
        <v>4</v>
      </c>
      <c r="E3162" s="19" t="n">
        <v>21470.59</v>
      </c>
      <c r="F3162" s="19" t="n">
        <v>5845.39</v>
      </c>
      <c r="G3162" s="20" t="n">
        <v>0.272251</v>
      </c>
      <c r="H3162" t="inlineStr">
        <is>
          <t>C</t>
        </is>
      </c>
      <c r="I3162" t="inlineStr">
        <is>
          <t>Bajo</t>
        </is>
      </c>
      <c r="J3162" s="17" t="inlineStr">
        <is>
          <t>C-Bajo</t>
        </is>
      </c>
      <c r="K3162" t="inlineStr">
        <is>
          <t>LIQUIDAR — ocupan espacio y capital</t>
        </is>
      </c>
    </row>
    <row r="3163">
      <c r="A3163" t="inlineStr">
        <is>
          <t>7466</t>
        </is>
      </c>
      <c r="B3163" t="inlineStr">
        <is>
          <t xml:space="preserve">PICAPORTE PIN PPN5 C/RECIBIDOR </t>
        </is>
      </c>
      <c r="C3163" t="inlineStr">
        <is>
          <t>FERRETERIA GENERAL</t>
        </is>
      </c>
      <c r="D3163" s="22" t="n">
        <v>15</v>
      </c>
      <c r="E3163" s="19" t="n">
        <v>21455.68</v>
      </c>
      <c r="F3163" s="19" t="n">
        <v>6099.14</v>
      </c>
      <c r="G3163" s="20" t="n">
        <v>0.284267</v>
      </c>
      <c r="H3163" t="inlineStr">
        <is>
          <t>C</t>
        </is>
      </c>
      <c r="I3163" t="inlineStr">
        <is>
          <t>Bajo</t>
        </is>
      </c>
      <c r="J3163" s="17" t="inlineStr">
        <is>
          <t>C-Bajo</t>
        </is>
      </c>
      <c r="K3163" t="inlineStr">
        <is>
          <t>LIQUIDAR — ocupan espacio y capital</t>
        </is>
      </c>
    </row>
    <row r="3164">
      <c r="A3164" t="inlineStr">
        <is>
          <t>71706</t>
        </is>
      </c>
      <c r="B3164" t="inlineStr">
        <is>
          <t>CLAVO ACERO 1 CAJA 250 UNIDADES</t>
        </is>
      </c>
      <c r="C3164" t="inlineStr">
        <is>
          <t>FERRETERIA GENERAL</t>
        </is>
      </c>
      <c r="D3164" s="22" t="n">
        <v>7</v>
      </c>
      <c r="E3164" s="19" t="n">
        <v>21434.84</v>
      </c>
      <c r="F3164" s="19" t="n">
        <v>8771.84</v>
      </c>
      <c r="G3164" s="20" t="n">
        <v>0.409233</v>
      </c>
      <c r="H3164" t="inlineStr">
        <is>
          <t>C</t>
        </is>
      </c>
      <c r="I3164" t="inlineStr">
        <is>
          <t>Medio</t>
        </is>
      </c>
      <c r="J3164" s="17" t="inlineStr">
        <is>
          <t>C-Medio</t>
        </is>
      </c>
      <c r="K3164" t="inlineStr">
        <is>
          <t>CANDIDATO A DESCONTINUAR</t>
        </is>
      </c>
    </row>
    <row r="3165">
      <c r="A3165" t="inlineStr">
        <is>
          <t>30691</t>
        </is>
      </c>
      <c r="B3165" t="inlineStr">
        <is>
          <t>BTICINO OVAL APAGARDOR PARCHE P52</t>
        </is>
      </c>
      <c r="C3165" t="inlineStr">
        <is>
          <t>ACCESORIOS ELECTRICOS Y CABLES</t>
        </is>
      </c>
      <c r="D3165" s="22" t="n">
        <v>11</v>
      </c>
      <c r="E3165" s="19" t="n">
        <v>21306.51</v>
      </c>
      <c r="F3165" s="19" t="n">
        <v>7544.91</v>
      </c>
      <c r="G3165" s="20" t="n">
        <v>0.354113</v>
      </c>
      <c r="H3165" t="inlineStr">
        <is>
          <t>C</t>
        </is>
      </c>
      <c r="I3165" t="inlineStr">
        <is>
          <t>Medio</t>
        </is>
      </c>
      <c r="J3165" s="17" t="inlineStr">
        <is>
          <t>C-Medio</t>
        </is>
      </c>
      <c r="K3165" t="inlineStr">
        <is>
          <t>CANDIDATO A DESCONTINUAR</t>
        </is>
      </c>
    </row>
    <row r="3166">
      <c r="A3166" t="inlineStr">
        <is>
          <t>6224</t>
        </is>
      </c>
      <c r="B3166" t="inlineStr">
        <is>
          <t>MARCO RODILLO NOVA 3  063034</t>
        </is>
      </c>
      <c r="C3166" t="inlineStr">
        <is>
          <t>PINTURAS Y SELLADORES</t>
        </is>
      </c>
      <c r="D3166" s="22" t="n">
        <v>23</v>
      </c>
      <c r="E3166" s="19" t="n">
        <v>21304.91</v>
      </c>
      <c r="F3166" s="19" t="n">
        <v>6446.91</v>
      </c>
      <c r="G3166" s="20" t="n">
        <v>0.302602</v>
      </c>
      <c r="H3166" t="inlineStr">
        <is>
          <t>C</t>
        </is>
      </c>
      <c r="I3166" t="inlineStr">
        <is>
          <t>Medio</t>
        </is>
      </c>
      <c r="J3166" s="17" t="inlineStr">
        <is>
          <t>C-Medio</t>
        </is>
      </c>
      <c r="K3166" t="inlineStr">
        <is>
          <t>CANDIDATO A DESCONTINUAR</t>
        </is>
      </c>
    </row>
    <row r="3167">
      <c r="A3167" t="inlineStr">
        <is>
          <t>6508</t>
        </is>
      </c>
      <c r="B3167" t="inlineStr">
        <is>
          <t>MASILLA ACRILICA LANCO MAHOGANY CAOBA 8 OZ</t>
        </is>
      </c>
      <c r="C3167" t="inlineStr">
        <is>
          <t>PINTURAS Y SELLADORES</t>
        </is>
      </c>
      <c r="D3167" s="22" t="n">
        <v>13</v>
      </c>
      <c r="E3167" s="19" t="n">
        <v>21291.64</v>
      </c>
      <c r="F3167" s="19" t="n">
        <v>6958.24</v>
      </c>
      <c r="G3167" s="20" t="n">
        <v>0.326806</v>
      </c>
      <c r="H3167" t="inlineStr">
        <is>
          <t>C</t>
        </is>
      </c>
      <c r="I3167" t="inlineStr">
        <is>
          <t>Medio</t>
        </is>
      </c>
      <c r="J3167" s="17" t="inlineStr">
        <is>
          <t>C-Medio</t>
        </is>
      </c>
      <c r="K3167" t="inlineStr">
        <is>
          <t>CANDIDATO A DESCONTINUAR</t>
        </is>
      </c>
    </row>
    <row r="3168">
      <c r="A3168" t="inlineStr">
        <is>
          <t>234232</t>
        </is>
      </c>
      <c r="B3168" t="inlineStr">
        <is>
          <t>TOTAL NIVEL ALUMINIO 60CM/24 TMT26028 // TMT26086</t>
        </is>
      </c>
      <c r="C3168" t="inlineStr">
        <is>
          <t>FERRETERIA GENERAL</t>
        </is>
      </c>
      <c r="D3168" s="22" t="n">
        <v>3</v>
      </c>
      <c r="E3168" s="19" t="n">
        <v>21252.58</v>
      </c>
      <c r="F3168" s="19" t="n">
        <v>6674.86</v>
      </c>
      <c r="G3168" s="20" t="n">
        <v>0.314073</v>
      </c>
      <c r="H3168" t="inlineStr">
        <is>
          <t>C</t>
        </is>
      </c>
      <c r="I3168" t="inlineStr">
        <is>
          <t>Medio</t>
        </is>
      </c>
      <c r="J3168" s="17" t="inlineStr">
        <is>
          <t>C-Medio</t>
        </is>
      </c>
      <c r="K3168" t="inlineStr">
        <is>
          <t>CANDIDATO A DESCONTINUAR</t>
        </is>
      </c>
    </row>
    <row r="3169">
      <c r="A3169" t="inlineStr">
        <is>
          <t>4300990560</t>
        </is>
      </c>
      <c r="B3169" t="inlineStr">
        <is>
          <t>TOTAL ESCUADRA RAPIDA 7 TMT61201</t>
        </is>
      </c>
      <c r="C3169" t="inlineStr">
        <is>
          <t>SIN CATEGORIA</t>
        </is>
      </c>
      <c r="D3169" s="22" t="n">
        <v>9</v>
      </c>
      <c r="E3169" s="19" t="n">
        <v>21229.35</v>
      </c>
      <c r="F3169" s="19" t="n">
        <v>5929.53</v>
      </c>
      <c r="G3169" s="20" t="n">
        <v>0.279308</v>
      </c>
      <c r="H3169" t="inlineStr">
        <is>
          <t>C</t>
        </is>
      </c>
      <c r="I3169" t="inlineStr">
        <is>
          <t>Bajo</t>
        </is>
      </c>
      <c r="J3169" s="17" t="inlineStr">
        <is>
          <t>C-Bajo</t>
        </is>
      </c>
      <c r="K3169" t="inlineStr">
        <is>
          <t>LIQUIDAR — ocupan espacio y capital</t>
        </is>
      </c>
    </row>
    <row r="3170">
      <c r="A3170" t="inlineStr">
        <is>
          <t>PINT-BT-0030</t>
        </is>
      </c>
      <c r="B3170" t="inlineStr">
        <is>
          <t>LANCO AQUAVAR BARNIZ 3 EN 1 ALCALA 1/4 AQ1359-5</t>
        </is>
      </c>
      <c r="C3170" t="inlineStr">
        <is>
          <t>BARNIZ Y TINTES</t>
        </is>
      </c>
      <c r="D3170" s="22" t="n">
        <v>3</v>
      </c>
      <c r="E3170" s="19" t="n">
        <v>21205.99</v>
      </c>
      <c r="F3170" s="19" t="n">
        <v>5800.24</v>
      </c>
      <c r="G3170" s="20" t="n">
        <v>0.273519</v>
      </c>
      <c r="H3170" t="inlineStr">
        <is>
          <t>C</t>
        </is>
      </c>
      <c r="I3170" t="inlineStr">
        <is>
          <t>Bajo</t>
        </is>
      </c>
      <c r="J3170" s="17" t="inlineStr">
        <is>
          <t>C-Bajo</t>
        </is>
      </c>
      <c r="K3170" t="inlineStr">
        <is>
          <t>LIQUIDAR — ocupan espacio y capital</t>
        </is>
      </c>
    </row>
    <row r="3171">
      <c r="A3171" t="inlineStr">
        <is>
          <t>351100300991252</t>
        </is>
      </c>
      <c r="B3171" t="inlineStr">
        <is>
          <t>VESLEE LIMPIADOR DE CARBURADOR 450ML VSL-2</t>
        </is>
      </c>
      <c r="C3171" t="inlineStr">
        <is>
          <t>FERRETERIA GENERAL</t>
        </is>
      </c>
      <c r="D3171" s="22" t="n">
        <v>14</v>
      </c>
      <c r="E3171" s="19" t="n">
        <v>21191.57</v>
      </c>
      <c r="F3171" s="19" t="n">
        <v>9195.49</v>
      </c>
      <c r="G3171" s="20" t="n">
        <v>0.433922</v>
      </c>
      <c r="H3171" t="inlineStr">
        <is>
          <t>C</t>
        </is>
      </c>
      <c r="I3171" t="inlineStr">
        <is>
          <t>Medio</t>
        </is>
      </c>
      <c r="J3171" s="17" t="inlineStr">
        <is>
          <t>C-Medio</t>
        </is>
      </c>
      <c r="K3171" t="inlineStr">
        <is>
          <t>CANDIDATO A DESCONTINUAR</t>
        </is>
      </c>
    </row>
    <row r="3172">
      <c r="A3172" t="inlineStr">
        <is>
          <t>72376</t>
        </is>
      </c>
      <c r="B3172" t="inlineStr">
        <is>
          <t>TRUPER ESCUADRA FALSA 8  ETF-8 E-83</t>
        </is>
      </c>
      <c r="C3172" t="inlineStr">
        <is>
          <t>FERRETERIA GENERAL</t>
        </is>
      </c>
      <c r="D3172" s="22" t="n">
        <v>10</v>
      </c>
      <c r="E3172" s="19" t="n">
        <v>21168.65</v>
      </c>
      <c r="F3172" s="19" t="n">
        <v>8917.35</v>
      </c>
      <c r="G3172" s="20" t="n">
        <v>0.421253</v>
      </c>
      <c r="H3172" t="inlineStr">
        <is>
          <t>C</t>
        </is>
      </c>
      <c r="I3172" t="inlineStr">
        <is>
          <t>Medio</t>
        </is>
      </c>
      <c r="J3172" s="17" t="inlineStr">
        <is>
          <t>C-Medio</t>
        </is>
      </c>
      <c r="K3172" t="inlineStr">
        <is>
          <t>CANDIDATO A DESCONTINUAR</t>
        </is>
      </c>
    </row>
    <row r="3173">
      <c r="A3173" t="inlineStr">
        <is>
          <t>351100300992634</t>
        </is>
      </c>
      <c r="B3173" t="inlineStr">
        <is>
          <t>CERAMICA CITTA MOKA MATTE  60X60 CAJA 1.44M2</t>
        </is>
      </c>
      <c r="C3173" t="inlineStr">
        <is>
          <t>CERAMICA</t>
        </is>
      </c>
      <c r="D3173" s="22" t="n">
        <v>3</v>
      </c>
      <c r="E3173" s="19" t="n">
        <v>21168</v>
      </c>
      <c r="F3173" s="19" t="n">
        <v>6048</v>
      </c>
      <c r="G3173" s="20" t="n">
        <v>0.285714</v>
      </c>
      <c r="H3173" t="inlineStr">
        <is>
          <t>C</t>
        </is>
      </c>
      <c r="I3173" t="inlineStr">
        <is>
          <t>Bajo</t>
        </is>
      </c>
      <c r="J3173" s="17" t="inlineStr">
        <is>
          <t>C-Bajo</t>
        </is>
      </c>
      <c r="K3173" t="inlineStr">
        <is>
          <t>LIQUIDAR — ocupan espacio y capital</t>
        </is>
      </c>
    </row>
    <row r="3174">
      <c r="A3174" t="inlineStr">
        <is>
          <t>9280</t>
        </is>
      </c>
      <c r="B3174" t="inlineStr">
        <is>
          <t>UNION 1/2 CON INSERTO METAL ADAPTADOR HEMBRA</t>
        </is>
      </c>
      <c r="C3174" t="inlineStr">
        <is>
          <t>TUBERIA PVC, CANOAS Y ACCESORIOS</t>
        </is>
      </c>
      <c r="D3174" s="22" t="n">
        <v>20</v>
      </c>
      <c r="E3174" s="19" t="n">
        <v>21135.6</v>
      </c>
      <c r="F3174" s="19" t="n">
        <v>6735.6</v>
      </c>
      <c r="G3174" s="20" t="n">
        <v>0.318685</v>
      </c>
      <c r="H3174" t="inlineStr">
        <is>
          <t>C</t>
        </is>
      </c>
      <c r="I3174" t="inlineStr">
        <is>
          <t>Medio</t>
        </is>
      </c>
      <c r="J3174" s="17" t="inlineStr">
        <is>
          <t>C-Medio</t>
        </is>
      </c>
      <c r="K3174" t="inlineStr">
        <is>
          <t>CANDIDATO A DESCONTINUAR</t>
        </is>
      </c>
    </row>
    <row r="3175">
      <c r="A3175" t="inlineStr">
        <is>
          <t>970</t>
        </is>
      </c>
      <c r="B3175" t="inlineStr">
        <is>
          <t>CODO 1/2 X 45</t>
        </is>
      </c>
      <c r="C3175" t="inlineStr">
        <is>
          <t>TUBERIA PVC, CANOAS Y ACCESORIOS</t>
        </is>
      </c>
      <c r="D3175" s="22" t="n">
        <v>120</v>
      </c>
      <c r="E3175" s="19" t="n">
        <v>21120.22</v>
      </c>
      <c r="F3175" s="19" t="n">
        <v>14330.62</v>
      </c>
      <c r="G3175" s="20" t="n">
        <v>0.678526</v>
      </c>
      <c r="H3175" t="inlineStr">
        <is>
          <t>C</t>
        </is>
      </c>
      <c r="I3175" t="inlineStr">
        <is>
          <t>Alto</t>
        </is>
      </c>
      <c r="J3175" s="17" t="inlineStr">
        <is>
          <t>C-Alto</t>
        </is>
      </c>
      <c r="K3175" t="inlineStr">
        <is>
          <t>PREMIUM — dejar quietos, son rentables aunque vendan poco</t>
        </is>
      </c>
    </row>
    <row r="3176">
      <c r="A3176" t="inlineStr">
        <is>
          <t>351100300991553</t>
        </is>
      </c>
      <c r="B3176" t="inlineStr">
        <is>
          <t>NORTON DISCO CAFE PARA REMOVER PINTURA Y BARNIZ EN MADERA 41/2</t>
        </is>
      </c>
      <c r="C3176" t="inlineStr">
        <is>
          <t>FERRETERIA GENERAL</t>
        </is>
      </c>
      <c r="D3176" s="22" t="n">
        <v>3</v>
      </c>
      <c r="E3176" s="19" t="n">
        <v>21106.19</v>
      </c>
      <c r="F3176" s="19" t="n">
        <v>4921.19</v>
      </c>
      <c r="G3176" s="20" t="n">
        <v>0.233164</v>
      </c>
      <c r="H3176" t="inlineStr">
        <is>
          <t>C</t>
        </is>
      </c>
      <c r="I3176" t="inlineStr">
        <is>
          <t>Bajo</t>
        </is>
      </c>
      <c r="J3176" s="17" t="inlineStr">
        <is>
          <t>C-Bajo</t>
        </is>
      </c>
      <c r="K3176" t="inlineStr">
        <is>
          <t>LIQUIDAR — ocupan espacio y capital</t>
        </is>
      </c>
    </row>
    <row r="3177">
      <c r="A3177" t="inlineStr">
        <is>
          <t>351100300991296</t>
        </is>
      </c>
      <c r="B3177" t="inlineStr">
        <is>
          <t>PROTECTO HIGH STANDARD LATEX SATIN BLANCO 1/4</t>
        </is>
      </c>
      <c r="C3177" t="inlineStr">
        <is>
          <t>SIN CATEGORIA</t>
        </is>
      </c>
      <c r="D3177" s="22" t="n">
        <v>4</v>
      </c>
      <c r="E3177" s="19" t="n">
        <v>21061.95</v>
      </c>
      <c r="F3177" s="19" t="n">
        <v>10652.2</v>
      </c>
      <c r="G3177" s="20" t="n">
        <v>0.505756</v>
      </c>
      <c r="H3177" t="inlineStr">
        <is>
          <t>C</t>
        </is>
      </c>
      <c r="I3177" t="inlineStr">
        <is>
          <t>Alto</t>
        </is>
      </c>
      <c r="J3177" s="17" t="inlineStr">
        <is>
          <t>C-Alto</t>
        </is>
      </c>
      <c r="K3177" t="inlineStr">
        <is>
          <t>PREMIUM — dejar quietos, son rentables aunque vendan poco</t>
        </is>
      </c>
    </row>
    <row r="3178">
      <c r="A3178" t="inlineStr">
        <is>
          <t>2038423</t>
        </is>
      </c>
      <c r="B3178" t="inlineStr">
        <is>
          <t>CUCHARA ALBAÑIL TOTAL 6</t>
        </is>
      </c>
      <c r="C3178" t="inlineStr">
        <is>
          <t>FERRETERIA GENERAL</t>
        </is>
      </c>
      <c r="D3178" s="22" t="n">
        <v>15</v>
      </c>
      <c r="E3178" s="19" t="n">
        <v>21052.29</v>
      </c>
      <c r="F3178" s="19" t="n">
        <v>8208.09</v>
      </c>
      <c r="G3178" s="20" t="n">
        <v>0.389891</v>
      </c>
      <c r="H3178" t="inlineStr">
        <is>
          <t>C</t>
        </is>
      </c>
      <c r="I3178" t="inlineStr">
        <is>
          <t>Medio</t>
        </is>
      </c>
      <c r="J3178" s="17" t="inlineStr">
        <is>
          <t>C-Medio</t>
        </is>
      </c>
      <c r="K3178" t="inlineStr">
        <is>
          <t>CANDIDATO A DESCONTINUAR</t>
        </is>
      </c>
    </row>
    <row r="3179">
      <c r="A3179" t="inlineStr">
        <is>
          <t>351100300991680</t>
        </is>
      </c>
      <c r="B3179" t="inlineStr">
        <is>
          <t>TRUPER BISAGRA 3X3 DORADA PAR BC-301PP HERMEX</t>
        </is>
      </c>
      <c r="C3179" t="inlineStr">
        <is>
          <t>SIN CATEGORIA</t>
        </is>
      </c>
      <c r="D3179" s="22" t="n">
        <v>27</v>
      </c>
      <c r="E3179" s="19" t="n">
        <v>20930.97</v>
      </c>
      <c r="F3179" s="19" t="n">
        <v>5596.74</v>
      </c>
      <c r="G3179" s="20" t="n">
        <v>0.267391</v>
      </c>
      <c r="H3179" t="inlineStr">
        <is>
          <t>C</t>
        </is>
      </c>
      <c r="I3179" t="inlineStr">
        <is>
          <t>Bajo</t>
        </is>
      </c>
      <c r="J3179" s="17" t="inlineStr">
        <is>
          <t>C-Bajo</t>
        </is>
      </c>
      <c r="K3179" t="inlineStr">
        <is>
          <t>LIQUIDAR — ocupan espacio y capital</t>
        </is>
      </c>
    </row>
    <row r="3180">
      <c r="A3180" t="inlineStr">
        <is>
          <t>7751</t>
        </is>
      </c>
      <c r="B3180" t="inlineStr">
        <is>
          <t>CONECTOR BARRIL #10</t>
        </is>
      </c>
      <c r="C3180" t="inlineStr">
        <is>
          <t>ACCESORIOS ELECTRICOS Y CABLES</t>
        </is>
      </c>
      <c r="D3180" s="22" t="n">
        <v>44</v>
      </c>
      <c r="E3180" s="19" t="n">
        <v>20915.38</v>
      </c>
      <c r="F3180" s="19" t="n">
        <v>10541.5</v>
      </c>
      <c r="G3180" s="20" t="n">
        <v>0.504007</v>
      </c>
      <c r="H3180" t="inlineStr">
        <is>
          <t>C</t>
        </is>
      </c>
      <c r="I3180" t="inlineStr">
        <is>
          <t>Alto</t>
        </is>
      </c>
      <c r="J3180" s="17" t="inlineStr">
        <is>
          <t>C-Alto</t>
        </is>
      </c>
      <c r="K3180" t="inlineStr">
        <is>
          <t>PREMIUM — dejar quietos, son rentables aunque vendan poco</t>
        </is>
      </c>
    </row>
    <row r="3181">
      <c r="A3181" t="inlineStr">
        <is>
          <t>420987</t>
        </is>
      </c>
      <c r="B3181" t="inlineStr">
        <is>
          <t>TOTAL PISTOLA ALTA 1.5B TAT11001</t>
        </is>
      </c>
      <c r="C3181" t="inlineStr">
        <is>
          <t>FERRETERIA GENERAL</t>
        </is>
      </c>
      <c r="D3181" s="22" t="n">
        <v>2</v>
      </c>
      <c r="E3181" s="19" t="n">
        <v>20878.21</v>
      </c>
      <c r="F3181" s="19" t="n">
        <v>5740.21</v>
      </c>
      <c r="G3181" s="20" t="n">
        <v>0.274938</v>
      </c>
      <c r="H3181" t="inlineStr">
        <is>
          <t>C</t>
        </is>
      </c>
      <c r="I3181" t="inlineStr">
        <is>
          <t>Bajo</t>
        </is>
      </c>
      <c r="J3181" s="17" t="inlineStr">
        <is>
          <t>C-Bajo</t>
        </is>
      </c>
      <c r="K3181" t="inlineStr">
        <is>
          <t>LIQUIDAR — ocupan espacio y capital</t>
        </is>
      </c>
    </row>
    <row r="3182">
      <c r="A3182" t="inlineStr">
        <is>
          <t>4161</t>
        </is>
      </c>
      <c r="B3182" t="inlineStr">
        <is>
          <t>TOTAL DISCO METAL 41/2 CORTE GRUESO  AT000660</t>
        </is>
      </c>
      <c r="C3182" t="inlineStr">
        <is>
          <t>SIN CATEGORIA</t>
        </is>
      </c>
      <c r="D3182" s="22" t="n">
        <v>34</v>
      </c>
      <c r="E3182" s="19" t="n">
        <v>20857.52</v>
      </c>
      <c r="F3182" s="19" t="n">
        <v>12693.44</v>
      </c>
      <c r="G3182" s="20" t="n">
        <v>0.608579</v>
      </c>
      <c r="H3182" t="inlineStr">
        <is>
          <t>C</t>
        </is>
      </c>
      <c r="I3182" t="inlineStr">
        <is>
          <t>Alto</t>
        </is>
      </c>
      <c r="J3182" s="17" t="inlineStr">
        <is>
          <t>C-Alto</t>
        </is>
      </c>
      <c r="K3182" t="inlineStr">
        <is>
          <t>PREMIUM — dejar quietos, son rentables aunque vendan poco</t>
        </is>
      </c>
    </row>
    <row r="3183">
      <c r="A3183" t="inlineStr">
        <is>
          <t>351100300991476</t>
        </is>
      </c>
      <c r="B3183" t="inlineStr">
        <is>
          <t>GLADIATOR CARGADOR TPG813/20  REPUESTO</t>
        </is>
      </c>
      <c r="C3183" t="inlineStr">
        <is>
          <t>SIN CATEGORIA</t>
        </is>
      </c>
      <c r="D3183" s="22" t="n">
        <v>2</v>
      </c>
      <c r="E3183" s="19" t="n">
        <v>20841.04</v>
      </c>
      <c r="F3183" s="19" t="n">
        <v>7407.04</v>
      </c>
      <c r="G3183" s="20" t="n">
        <v>0.355406</v>
      </c>
      <c r="H3183" t="inlineStr">
        <is>
          <t>C</t>
        </is>
      </c>
      <c r="I3183" t="inlineStr">
        <is>
          <t>Medio</t>
        </is>
      </c>
      <c r="J3183" s="17" t="inlineStr">
        <is>
          <t>C-Medio</t>
        </is>
      </c>
      <c r="K3183" t="inlineStr">
        <is>
          <t>CANDIDATO A DESCONTINUAR</t>
        </is>
      </c>
    </row>
    <row r="3184">
      <c r="A3184" t="inlineStr">
        <is>
          <t>351100300991802</t>
        </is>
      </c>
      <c r="B3184" t="inlineStr">
        <is>
          <t>ESQUINERO K7033-1 GRIS OSCURO PANEL ACANALADO 1X1 2.90M WALL PANEL</t>
        </is>
      </c>
      <c r="C3184" t="inlineStr">
        <is>
          <t>SIN CATEGORIA</t>
        </is>
      </c>
      <c r="D3184" s="22" t="n">
        <v>8</v>
      </c>
      <c r="E3184" s="19" t="n">
        <v>20840.71</v>
      </c>
      <c r="F3184" s="19" t="n">
        <v>4840.71</v>
      </c>
      <c r="G3184" s="20" t="n">
        <v>0.232272</v>
      </c>
      <c r="H3184" t="inlineStr">
        <is>
          <t>C</t>
        </is>
      </c>
      <c r="I3184" t="inlineStr">
        <is>
          <t>Bajo</t>
        </is>
      </c>
      <c r="J3184" s="17" t="inlineStr">
        <is>
          <t>C-Bajo</t>
        </is>
      </c>
      <c r="K3184" t="inlineStr">
        <is>
          <t>LIQUIDAR — ocupan espacio y capital</t>
        </is>
      </c>
    </row>
    <row r="3185">
      <c r="A3185" t="inlineStr">
        <is>
          <t>32420396</t>
        </is>
      </c>
      <c r="B3185" t="inlineStr">
        <is>
          <t>TOTAL ESPATULA 10 THPUT25011/THPUT78250</t>
        </is>
      </c>
      <c r="C3185" t="inlineStr">
        <is>
          <t>FERRETERIA GENERAL</t>
        </is>
      </c>
      <c r="D3185" s="22" t="n">
        <v>9</v>
      </c>
      <c r="E3185" s="19" t="n">
        <v>20802.9</v>
      </c>
      <c r="F3185" s="19" t="n">
        <v>7417.95</v>
      </c>
      <c r="G3185" s="20" t="n">
        <v>0.356583</v>
      </c>
      <c r="H3185" t="inlineStr">
        <is>
          <t>C</t>
        </is>
      </c>
      <c r="I3185" t="inlineStr">
        <is>
          <t>Medio</t>
        </is>
      </c>
      <c r="J3185" s="17" t="inlineStr">
        <is>
          <t>C-Medio</t>
        </is>
      </c>
      <c r="K3185" t="inlineStr">
        <is>
          <t>CANDIDATO A DESCONTINUAR</t>
        </is>
      </c>
    </row>
    <row r="3186">
      <c r="A3186" t="inlineStr">
        <is>
          <t>72836</t>
        </is>
      </c>
      <c r="B3186" t="inlineStr">
        <is>
          <t>RODIN BOLA 2 PARCHE JUEGO</t>
        </is>
      </c>
      <c r="C3186" t="inlineStr">
        <is>
          <t>FERRETERIA GENERAL</t>
        </is>
      </c>
      <c r="D3186" s="22" t="n">
        <v>10</v>
      </c>
      <c r="E3186" s="19" t="n">
        <v>20754.72</v>
      </c>
      <c r="F3186" s="19" t="n">
        <v>7474.17</v>
      </c>
      <c r="G3186" s="20" t="n">
        <v>0.360119</v>
      </c>
      <c r="H3186" t="inlineStr">
        <is>
          <t>C</t>
        </is>
      </c>
      <c r="I3186" t="inlineStr">
        <is>
          <t>Medio</t>
        </is>
      </c>
      <c r="J3186" s="17" t="inlineStr">
        <is>
          <t>C-Medio</t>
        </is>
      </c>
      <c r="K3186" t="inlineStr">
        <is>
          <t>CANDIDATO A DESCONTINUAR</t>
        </is>
      </c>
    </row>
    <row r="3187">
      <c r="A3187" t="inlineStr">
        <is>
          <t>72595</t>
        </is>
      </c>
      <c r="B3187" t="inlineStr">
        <is>
          <t>BOTA DE HULE #40</t>
        </is>
      </c>
      <c r="C3187" t="inlineStr">
        <is>
          <t>FERRETERIA GENERAL</t>
        </is>
      </c>
      <c r="D3187" s="22" t="n">
        <v>3</v>
      </c>
      <c r="E3187" s="19" t="n">
        <v>20742.13</v>
      </c>
      <c r="F3187" s="19" t="n">
        <v>7179.13</v>
      </c>
      <c r="G3187" s="20" t="n">
        <v>0.346113</v>
      </c>
      <c r="H3187" t="inlineStr">
        <is>
          <t>C</t>
        </is>
      </c>
      <c r="I3187" t="inlineStr">
        <is>
          <t>Medio</t>
        </is>
      </c>
      <c r="J3187" s="17" t="inlineStr">
        <is>
          <t>C-Medio</t>
        </is>
      </c>
      <c r="K3187" t="inlineStr">
        <is>
          <t>CANDIDATO A DESCONTINUAR</t>
        </is>
      </c>
    </row>
    <row r="3188">
      <c r="A3188" t="inlineStr">
        <is>
          <t>351100300990102</t>
        </is>
      </c>
      <c r="B3188" t="inlineStr">
        <is>
          <t>CONECTOR EMT 1 1/4 PRESION</t>
        </is>
      </c>
      <c r="C3188" t="inlineStr">
        <is>
          <t>ACCESORIOS ELECTRICOS Y CABLES</t>
        </is>
      </c>
      <c r="D3188" s="22" t="n">
        <v>27</v>
      </c>
      <c r="E3188" s="19" t="n">
        <v>20738.47</v>
      </c>
      <c r="F3188" s="19" t="n">
        <v>10346.24</v>
      </c>
      <c r="G3188" s="20" t="n">
        <v>0.498891</v>
      </c>
      <c r="H3188" t="inlineStr">
        <is>
          <t>C</t>
        </is>
      </c>
      <c r="I3188" t="inlineStr">
        <is>
          <t>Alto</t>
        </is>
      </c>
      <c r="J3188" s="17" t="inlineStr">
        <is>
          <t>C-Alto</t>
        </is>
      </c>
      <c r="K3188" t="inlineStr">
        <is>
          <t>PREMIUM — dejar quietos, son rentables aunque vendan poco</t>
        </is>
      </c>
    </row>
    <row r="3189">
      <c r="A3189" t="inlineStr">
        <is>
          <t>72263</t>
        </is>
      </c>
      <c r="B3189" t="inlineStr">
        <is>
          <t>TOTAL SARGENTO 12/80 THT1321204</t>
        </is>
      </c>
      <c r="C3189" t="inlineStr">
        <is>
          <t>FERRETERIA GENERAL</t>
        </is>
      </c>
      <c r="D3189" s="22" t="n">
        <v>2</v>
      </c>
      <c r="E3189" s="19" t="n">
        <v>20736.13</v>
      </c>
      <c r="F3189" s="19" t="n">
        <v>5699.05</v>
      </c>
      <c r="G3189" s="20" t="n">
        <v>0.274837</v>
      </c>
      <c r="H3189" t="inlineStr">
        <is>
          <t>C</t>
        </is>
      </c>
      <c r="I3189" t="inlineStr">
        <is>
          <t>Bajo</t>
        </is>
      </c>
      <c r="J3189" s="17" t="inlineStr">
        <is>
          <t>C-Bajo</t>
        </is>
      </c>
      <c r="K3189" t="inlineStr">
        <is>
          <t>LIQUIDAR — ocupan espacio y capital</t>
        </is>
      </c>
    </row>
    <row r="3190">
      <c r="A3190" t="inlineStr">
        <is>
          <t>30331</t>
        </is>
      </c>
      <c r="B3190" t="inlineStr">
        <is>
          <t>FOTOCELDA EAGLE 110V 220V 6890 AGUILA</t>
        </is>
      </c>
      <c r="C3190" t="inlineStr">
        <is>
          <t>ACCESORIOS ELECTRICOS Y CABLES</t>
        </is>
      </c>
      <c r="D3190" s="22" t="n">
        <v>4</v>
      </c>
      <c r="E3190" s="19" t="n">
        <v>20690.19</v>
      </c>
      <c r="F3190" s="19" t="n">
        <v>6340.24</v>
      </c>
      <c r="G3190" s="20" t="n">
        <v>0.306437</v>
      </c>
      <c r="H3190" t="inlineStr">
        <is>
          <t>C</t>
        </is>
      </c>
      <c r="I3190" t="inlineStr">
        <is>
          <t>Medio</t>
        </is>
      </c>
      <c r="J3190" s="17" t="inlineStr">
        <is>
          <t>C-Medio</t>
        </is>
      </c>
      <c r="K3190" t="inlineStr">
        <is>
          <t>CANDIDATO A DESCONTINUAR</t>
        </is>
      </c>
    </row>
    <row r="3191">
      <c r="A3191" t="inlineStr">
        <is>
          <t>72169</t>
        </is>
      </c>
      <c r="B3191" t="inlineStr">
        <is>
          <t>AGUILA EXTENSION ELECTRICA  20FT / 20</t>
        </is>
      </c>
      <c r="C3191" t="inlineStr">
        <is>
          <t>ACCESORIOS ELECTRICOS Y CABLES</t>
        </is>
      </c>
      <c r="D3191" s="22" t="n">
        <v>5</v>
      </c>
      <c r="E3191" s="19" t="n">
        <v>20621.3</v>
      </c>
      <c r="F3191" s="19" t="n">
        <v>5231.7</v>
      </c>
      <c r="G3191" s="20" t="n">
        <v>0.253704</v>
      </c>
      <c r="H3191" t="inlineStr">
        <is>
          <t>C</t>
        </is>
      </c>
      <c r="I3191" t="inlineStr">
        <is>
          <t>Bajo</t>
        </is>
      </c>
      <c r="J3191" s="17" t="inlineStr">
        <is>
          <t>C-Bajo</t>
        </is>
      </c>
      <c r="K3191" t="inlineStr">
        <is>
          <t>LIQUIDAR — ocupan espacio y capital</t>
        </is>
      </c>
    </row>
    <row r="3192">
      <c r="A3192" t="inlineStr">
        <is>
          <t>71227</t>
        </is>
      </c>
      <c r="B3192" t="inlineStr">
        <is>
          <t>TORNILLO CARROCERIA 1/4 X 8</t>
        </is>
      </c>
      <c r="C3192" t="inlineStr">
        <is>
          <t>TORNILLERIA</t>
        </is>
      </c>
      <c r="D3192" s="22" t="n">
        <v>91</v>
      </c>
      <c r="E3192" s="19" t="n">
        <v>20612.36</v>
      </c>
      <c r="F3192" s="19" t="n">
        <v>13873.25</v>
      </c>
      <c r="G3192" s="20" t="n">
        <v>0.673055</v>
      </c>
      <c r="H3192" t="inlineStr">
        <is>
          <t>C</t>
        </is>
      </c>
      <c r="I3192" t="inlineStr">
        <is>
          <t>Alto</t>
        </is>
      </c>
      <c r="J3192" s="17" t="inlineStr">
        <is>
          <t>C-Alto</t>
        </is>
      </c>
      <c r="K3192" t="inlineStr">
        <is>
          <t>PREMIUM — dejar quietos, son rentables aunque vendan poco</t>
        </is>
      </c>
    </row>
    <row r="3193">
      <c r="A3193" t="inlineStr">
        <is>
          <t>30289</t>
        </is>
      </c>
      <c r="B3193" t="inlineStr">
        <is>
          <t>TANIA BREAKER 1X40</t>
        </is>
      </c>
      <c r="C3193" t="inlineStr">
        <is>
          <t>ACCESORIOS ELECTRICOS Y CABLES</t>
        </is>
      </c>
      <c r="D3193" s="22" t="n">
        <v>5</v>
      </c>
      <c r="E3193" s="19" t="n">
        <v>20608.56</v>
      </c>
      <c r="F3193" s="19" t="n">
        <v>5250.81</v>
      </c>
      <c r="G3193" s="20" t="n">
        <v>0.254788</v>
      </c>
      <c r="H3193" t="inlineStr">
        <is>
          <t>C</t>
        </is>
      </c>
      <c r="I3193" t="inlineStr">
        <is>
          <t>Bajo</t>
        </is>
      </c>
      <c r="J3193" s="17" t="inlineStr">
        <is>
          <t>C-Bajo</t>
        </is>
      </c>
      <c r="K3193" t="inlineStr">
        <is>
          <t>LIQUIDAR — ocupan espacio y capital</t>
        </is>
      </c>
    </row>
    <row r="3194">
      <c r="A3194" t="inlineStr">
        <is>
          <t>351100300990632</t>
        </is>
      </c>
      <c r="B3194" t="inlineStr">
        <is>
          <t>FLUID MASTER VALVULA DE DESCARGA DUAL INODORDO 1 PIEZA 820VTP6</t>
        </is>
      </c>
      <c r="C3194" t="inlineStr">
        <is>
          <t>GRIFERIA - ACC. BAÑO Y COCINA</t>
        </is>
      </c>
      <c r="D3194" s="22" t="n">
        <v>2</v>
      </c>
      <c r="E3194" s="19" t="n">
        <v>20594.7</v>
      </c>
      <c r="F3194" s="19" t="n">
        <v>6495.3</v>
      </c>
      <c r="G3194" s="20" t="n">
        <v>0.315387</v>
      </c>
      <c r="H3194" t="inlineStr">
        <is>
          <t>C</t>
        </is>
      </c>
      <c r="I3194" t="inlineStr">
        <is>
          <t>Medio</t>
        </is>
      </c>
      <c r="J3194" s="17" t="inlineStr">
        <is>
          <t>C-Medio</t>
        </is>
      </c>
      <c r="K3194" t="inlineStr">
        <is>
          <t>CANDIDATO A DESCONTINUAR</t>
        </is>
      </c>
    </row>
    <row r="3195">
      <c r="A3195" t="inlineStr">
        <is>
          <t>72036</t>
        </is>
      </c>
      <c r="B3195" t="inlineStr">
        <is>
          <t>AGUILA BOMBILLO P/VELADORA TRANSPARENTE NTP504</t>
        </is>
      </c>
      <c r="C3195" t="inlineStr">
        <is>
          <t>ACCESORIOS ELECTRICOS Y CABLES</t>
        </is>
      </c>
      <c r="D3195" s="22" t="n">
        <v>57</v>
      </c>
      <c r="E3195" s="19" t="n">
        <v>20583.36</v>
      </c>
      <c r="F3195" s="19" t="n">
        <v>7104.3</v>
      </c>
      <c r="G3195" s="20" t="n">
        <v>0.345148</v>
      </c>
      <c r="H3195" t="inlineStr">
        <is>
          <t>C</t>
        </is>
      </c>
      <c r="I3195" t="inlineStr">
        <is>
          <t>Medio</t>
        </is>
      </c>
      <c r="J3195" s="17" t="inlineStr">
        <is>
          <t>C-Medio</t>
        </is>
      </c>
      <c r="K3195" t="inlineStr">
        <is>
          <t>CANDIDATO A DESCONTINUAR</t>
        </is>
      </c>
    </row>
    <row r="3196">
      <c r="A3196" t="inlineStr">
        <is>
          <t>7463</t>
        </is>
      </c>
      <c r="B3196" t="inlineStr">
        <is>
          <t xml:space="preserve">PICAPORTE PIN PPN2 C/RECIBIDOR </t>
        </is>
      </c>
      <c r="C3196" t="inlineStr">
        <is>
          <t>FERRETERIA GENERAL</t>
        </is>
      </c>
      <c r="D3196" s="22" t="n">
        <v>11</v>
      </c>
      <c r="E3196" s="19" t="n">
        <v>20523.21</v>
      </c>
      <c r="F3196" s="19" t="n">
        <v>4859.63</v>
      </c>
      <c r="G3196" s="20" t="n">
        <v>0.236787</v>
      </c>
      <c r="H3196" t="inlineStr">
        <is>
          <t>C</t>
        </is>
      </c>
      <c r="I3196" t="inlineStr">
        <is>
          <t>Bajo</t>
        </is>
      </c>
      <c r="J3196" s="17" t="inlineStr">
        <is>
          <t>C-Bajo</t>
        </is>
      </c>
      <c r="K3196" t="inlineStr">
        <is>
          <t>LIQUIDAR — ocupan espacio y capital</t>
        </is>
      </c>
    </row>
    <row r="3197">
      <c r="A3197" t="inlineStr">
        <is>
          <t>30167</t>
        </is>
      </c>
      <c r="B3197" t="inlineStr">
        <is>
          <t>EAGLE PLACA TOMA CORRIENTE  2132W AGUILA</t>
        </is>
      </c>
      <c r="C3197" t="inlineStr">
        <is>
          <t>ACCESORIOS ELECTRICOS Y CABLES</t>
        </is>
      </c>
      <c r="D3197" s="22" t="n">
        <v>68</v>
      </c>
      <c r="E3197" s="19" t="n">
        <v>20500.21</v>
      </c>
      <c r="F3197" s="19" t="n">
        <v>7605.65</v>
      </c>
      <c r="G3197" s="20" t="n">
        <v>0.371004</v>
      </c>
      <c r="H3197" t="inlineStr">
        <is>
          <t>C</t>
        </is>
      </c>
      <c r="I3197" t="inlineStr">
        <is>
          <t>Medio</t>
        </is>
      </c>
      <c r="J3197" s="17" t="inlineStr">
        <is>
          <t>C-Medio</t>
        </is>
      </c>
      <c r="K3197" t="inlineStr">
        <is>
          <t>CANDIDATO A DESCONTINUAR</t>
        </is>
      </c>
    </row>
    <row r="3198">
      <c r="A3198" t="inlineStr">
        <is>
          <t>1119</t>
        </is>
      </c>
      <c r="B3198" t="inlineStr">
        <is>
          <t>JUEGO TORNILLO TANQUE INODORO PLASTICO 9740</t>
        </is>
      </c>
      <c r="C3198" t="inlineStr">
        <is>
          <t>FERRETERIA GENERAL</t>
        </is>
      </c>
      <c r="D3198" s="22" t="n">
        <v>43</v>
      </c>
      <c r="E3198" s="19" t="n">
        <v>20480.47</v>
      </c>
      <c r="F3198" s="19" t="n">
        <v>9064.07</v>
      </c>
      <c r="G3198" s="20" t="n">
        <v>0.442571</v>
      </c>
      <c r="H3198" t="inlineStr">
        <is>
          <t>C</t>
        </is>
      </c>
      <c r="I3198" t="inlineStr">
        <is>
          <t>Medio</t>
        </is>
      </c>
      <c r="J3198" s="17" t="inlineStr">
        <is>
          <t>C-Medio</t>
        </is>
      </c>
      <c r="K3198" t="inlineStr">
        <is>
          <t>CANDIDATO A DESCONTINUAR</t>
        </is>
      </c>
    </row>
    <row r="3199">
      <c r="A3199" t="inlineStr">
        <is>
          <t>7925</t>
        </is>
      </c>
      <c r="B3199" t="inlineStr">
        <is>
          <t>$$ AMARRA PLASTICA NEGRA- BLANCA 4 PAQ 100 UDS</t>
        </is>
      </c>
      <c r="C3199" t="inlineStr">
        <is>
          <t>FERRETERIA GENERAL</t>
        </is>
      </c>
      <c r="D3199" s="22" t="n">
        <v>990</v>
      </c>
      <c r="E3199" s="19" t="n">
        <v>20478.15</v>
      </c>
      <c r="F3199" s="19" t="n">
        <v>17537.85</v>
      </c>
      <c r="G3199" s="20" t="n">
        <v>0.856418</v>
      </c>
      <c r="H3199" t="inlineStr">
        <is>
          <t>C</t>
        </is>
      </c>
      <c r="I3199" t="inlineStr">
        <is>
          <t>Alto</t>
        </is>
      </c>
      <c r="J3199" s="17" t="inlineStr">
        <is>
          <t>C-Alto</t>
        </is>
      </c>
      <c r="K3199" t="inlineStr">
        <is>
          <t>PREMIUM — dejar quietos, son rentables aunque vendan poco</t>
        </is>
      </c>
    </row>
    <row r="3200">
      <c r="A3200" t="inlineStr">
        <is>
          <t>72447</t>
        </is>
      </c>
      <c r="B3200" t="inlineStr">
        <is>
          <t>TORNILLO TECHO 1 PF</t>
        </is>
      </c>
      <c r="C3200" t="inlineStr">
        <is>
          <t>TORNILLERIA</t>
        </is>
      </c>
      <c r="D3200" s="22" t="n">
        <v>770</v>
      </c>
      <c r="E3200" s="19" t="n">
        <v>20443.5</v>
      </c>
      <c r="F3200" s="19" t="n">
        <v>9685.24</v>
      </c>
      <c r="G3200" s="20" t="n">
        <v>0.473756</v>
      </c>
      <c r="H3200" t="inlineStr">
        <is>
          <t>C</t>
        </is>
      </c>
      <c r="I3200" t="inlineStr">
        <is>
          <t>Alto</t>
        </is>
      </c>
      <c r="J3200" s="17" t="inlineStr">
        <is>
          <t>C-Alto</t>
        </is>
      </c>
      <c r="K3200" t="inlineStr">
        <is>
          <t>PREMIUM — dejar quietos, son rentables aunque vendan poco</t>
        </is>
      </c>
    </row>
    <row r="3201">
      <c r="A3201" t="inlineStr">
        <is>
          <t>73856</t>
        </is>
      </c>
      <c r="B3201" t="inlineStr">
        <is>
          <t>DRAGNET PLUS</t>
        </is>
      </c>
      <c r="C3201" t="inlineStr">
        <is>
          <t>FERRETERIA GENERAL</t>
        </is>
      </c>
      <c r="D3201" s="22" t="n">
        <v>2</v>
      </c>
      <c r="E3201" s="19" t="n">
        <v>20365.16</v>
      </c>
      <c r="F3201" s="19" t="n">
        <v>5279.86</v>
      </c>
      <c r="G3201" s="20" t="n">
        <v>0.259259</v>
      </c>
      <c r="H3201" t="inlineStr">
        <is>
          <t>C</t>
        </is>
      </c>
      <c r="I3201" t="inlineStr">
        <is>
          <t>Bajo</t>
        </is>
      </c>
      <c r="J3201" s="17" t="inlineStr">
        <is>
          <t>C-Bajo</t>
        </is>
      </c>
      <c r="K3201" t="inlineStr">
        <is>
          <t>LIQUIDAR — ocupan espacio y capital</t>
        </is>
      </c>
    </row>
    <row r="3202">
      <c r="A3202" t="inlineStr">
        <is>
          <t>990967</t>
        </is>
      </c>
      <c r="B3202" t="inlineStr">
        <is>
          <t>SIEMENS BREAKER 2X100</t>
        </is>
      </c>
      <c r="C3202" t="inlineStr">
        <is>
          <t>ACCESORIOS ELECTRICOS Y CABLES</t>
        </is>
      </c>
      <c r="D3202" s="22" t="n">
        <v>1</v>
      </c>
      <c r="E3202" s="19" t="n">
        <v>20353.98</v>
      </c>
      <c r="F3202" s="19" t="n">
        <v>4523.68</v>
      </c>
      <c r="G3202" s="20" t="n">
        <v>0.222251</v>
      </c>
      <c r="H3202" t="inlineStr">
        <is>
          <t>C</t>
        </is>
      </c>
      <c r="I3202" t="inlineStr">
        <is>
          <t>Bajo</t>
        </is>
      </c>
      <c r="J3202" s="17" t="inlineStr">
        <is>
          <t>C-Bajo</t>
        </is>
      </c>
      <c r="K3202" t="inlineStr">
        <is>
          <t>LIQUIDAR — ocupan espacio y capital</t>
        </is>
      </c>
    </row>
    <row r="3203">
      <c r="A3203" t="inlineStr">
        <is>
          <t>73338</t>
        </is>
      </c>
      <c r="B3203" t="inlineStr">
        <is>
          <t xml:space="preserve">TOTAL NIVEL ALUMINIO 60CM / 24 TMT26036 </t>
        </is>
      </c>
      <c r="C3203" t="inlineStr">
        <is>
          <t>FERRETERIA GENERAL</t>
        </is>
      </c>
      <c r="D3203" s="22" t="n">
        <v>9</v>
      </c>
      <c r="E3203" s="19" t="n">
        <v>20344.92</v>
      </c>
      <c r="F3203" s="19" t="n">
        <v>6963.45</v>
      </c>
      <c r="G3203" s="20" t="n">
        <v>0.34227</v>
      </c>
      <c r="H3203" t="inlineStr">
        <is>
          <t>C</t>
        </is>
      </c>
      <c r="I3203" t="inlineStr">
        <is>
          <t>Medio</t>
        </is>
      </c>
      <c r="J3203" s="17" t="inlineStr">
        <is>
          <t>C-Medio</t>
        </is>
      </c>
      <c r="K3203" t="inlineStr">
        <is>
          <t>CANDIDATO A DESCONTINUAR</t>
        </is>
      </c>
    </row>
    <row r="3204">
      <c r="A3204" t="inlineStr">
        <is>
          <t>48712</t>
        </is>
      </c>
      <c r="B3204" t="inlineStr">
        <is>
          <t>AGARRADERA 693-1AC</t>
        </is>
      </c>
      <c r="C3204" t="inlineStr">
        <is>
          <t>FERRETERIA GENERAL</t>
        </is>
      </c>
      <c r="D3204" s="22" t="n">
        <v>10</v>
      </c>
      <c r="E3204" s="19" t="n">
        <v>20303.87</v>
      </c>
      <c r="F3204" s="19" t="n">
        <v>6792.77</v>
      </c>
      <c r="G3204" s="20" t="n">
        <v>0.334555</v>
      </c>
      <c r="H3204" t="inlineStr">
        <is>
          <t>C</t>
        </is>
      </c>
      <c r="I3204" t="inlineStr">
        <is>
          <t>Medio</t>
        </is>
      </c>
      <c r="J3204" s="17" t="inlineStr">
        <is>
          <t>C-Medio</t>
        </is>
      </c>
      <c r="K3204" t="inlineStr">
        <is>
          <t>CANDIDATO A DESCONTINUAR</t>
        </is>
      </c>
    </row>
    <row r="3205">
      <c r="A3205" t="inlineStr">
        <is>
          <t>981113</t>
        </is>
      </c>
      <c r="B3205" t="inlineStr">
        <is>
          <t>TOTAL ESQUINERO MAGNETICO 5 75LBS TAMWH75052</t>
        </is>
      </c>
      <c r="C3205" t="inlineStr">
        <is>
          <t>FERRETERIA GENERAL</t>
        </is>
      </c>
      <c r="D3205" s="22" t="n">
        <v>4</v>
      </c>
      <c r="E3205" s="19" t="n">
        <v>20274.34</v>
      </c>
      <c r="F3205" s="19" t="n">
        <v>5703.58</v>
      </c>
      <c r="G3205" s="20" t="n">
        <v>0.28132</v>
      </c>
      <c r="H3205" t="inlineStr">
        <is>
          <t>C</t>
        </is>
      </c>
      <c r="I3205" t="inlineStr">
        <is>
          <t>Bajo</t>
        </is>
      </c>
      <c r="J3205" s="17" t="inlineStr">
        <is>
          <t>C-Bajo</t>
        </is>
      </c>
      <c r="K3205" t="inlineStr">
        <is>
          <t>LIQUIDAR — ocupan espacio y capital</t>
        </is>
      </c>
    </row>
    <row r="3206">
      <c r="A3206" t="inlineStr">
        <is>
          <t>7734</t>
        </is>
      </c>
      <c r="B3206" t="inlineStr">
        <is>
          <t>REMACHE 3/16X1/2 BLIND RIVETS 20 UNI</t>
        </is>
      </c>
      <c r="C3206" t="inlineStr">
        <is>
          <t>FERRETERIA GENERAL</t>
        </is>
      </c>
      <c r="D3206" s="22" t="n">
        <v>59</v>
      </c>
      <c r="E3206" s="19" t="n">
        <v>20180.18</v>
      </c>
      <c r="F3206" s="19" t="n">
        <v>11998.1</v>
      </c>
      <c r="G3206" s="20" t="n">
        <v>0.594549</v>
      </c>
      <c r="H3206" t="inlineStr">
        <is>
          <t>C</t>
        </is>
      </c>
      <c r="I3206" t="inlineStr">
        <is>
          <t>Alto</t>
        </is>
      </c>
      <c r="J3206" s="17" t="inlineStr">
        <is>
          <t>C-Alto</t>
        </is>
      </c>
      <c r="K3206" t="inlineStr">
        <is>
          <t>PREMIUM — dejar quietos, son rentables aunque vendan poco</t>
        </is>
      </c>
    </row>
    <row r="3207">
      <c r="A3207" t="inlineStr">
        <is>
          <t>351100300991441</t>
        </is>
      </c>
      <c r="B3207" t="inlineStr">
        <is>
          <t xml:space="preserve">3M CINTA DOBLE CARA 214H USO INTERIOR 1 X 1.39 M </t>
        </is>
      </c>
      <c r="C3207" t="inlineStr">
        <is>
          <t>FERRETERIA GENERAL</t>
        </is>
      </c>
      <c r="D3207" s="22" t="n">
        <v>6</v>
      </c>
      <c r="E3207" s="19" t="n">
        <v>20177.64</v>
      </c>
      <c r="F3207" s="19" t="n">
        <v>5875.56</v>
      </c>
      <c r="G3207" s="20" t="n">
        <v>0.291192</v>
      </c>
      <c r="H3207" t="inlineStr">
        <is>
          <t>C</t>
        </is>
      </c>
      <c r="I3207" t="inlineStr">
        <is>
          <t>Bajo</t>
        </is>
      </c>
      <c r="J3207" s="17" t="inlineStr">
        <is>
          <t>C-Bajo</t>
        </is>
      </c>
      <c r="K3207" t="inlineStr">
        <is>
          <t>LIQUIDAR — ocupan espacio y capital</t>
        </is>
      </c>
    </row>
    <row r="3208">
      <c r="A3208" t="inlineStr">
        <is>
          <t>351100300991700</t>
        </is>
      </c>
      <c r="B3208" t="inlineStr">
        <is>
          <t>SYLVANIA PANEL LED BORDE NEGRO 18W REDONDA EMPOTRAR</t>
        </is>
      </c>
      <c r="C3208" t="inlineStr">
        <is>
          <t>FERRETERIA GENERAL</t>
        </is>
      </c>
      <c r="D3208" s="22" t="n">
        <v>6</v>
      </c>
      <c r="E3208" s="19" t="n">
        <v>20176.99</v>
      </c>
      <c r="F3208" s="19" t="n">
        <v>7701.09</v>
      </c>
      <c r="G3208" s="20" t="n">
        <v>0.381677</v>
      </c>
      <c r="H3208" t="inlineStr">
        <is>
          <t>C</t>
        </is>
      </c>
      <c r="I3208" t="inlineStr">
        <is>
          <t>Medio</t>
        </is>
      </c>
      <c r="J3208" s="17" t="inlineStr">
        <is>
          <t>C-Medio</t>
        </is>
      </c>
      <c r="K3208" t="inlineStr">
        <is>
          <t>CANDIDATO A DESCONTINUAR</t>
        </is>
      </c>
    </row>
    <row r="3209">
      <c r="A3209" t="inlineStr">
        <is>
          <t>71447</t>
        </is>
      </c>
      <c r="B3209" t="inlineStr">
        <is>
          <t>LIJA METAL 400</t>
        </is>
      </c>
      <c r="C3209" t="inlineStr">
        <is>
          <t>FERRETERIA GENERAL</t>
        </is>
      </c>
      <c r="D3209" s="22" t="n">
        <v>50</v>
      </c>
      <c r="E3209" s="19" t="n">
        <v>20154.99</v>
      </c>
      <c r="F3209" s="19" t="n">
        <v>10488.19</v>
      </c>
      <c r="G3209" s="20" t="n">
        <v>0.520377</v>
      </c>
      <c r="H3209" t="inlineStr">
        <is>
          <t>C</t>
        </is>
      </c>
      <c r="I3209" t="inlineStr">
        <is>
          <t>Alto</t>
        </is>
      </c>
      <c r="J3209" s="17" t="inlineStr">
        <is>
          <t>C-Alto</t>
        </is>
      </c>
      <c r="K3209" t="inlineStr">
        <is>
          <t>PREMIUM — dejar quietos, son rentables aunque vendan poco</t>
        </is>
      </c>
    </row>
    <row r="3210">
      <c r="A3210" t="inlineStr">
        <is>
          <t>71591</t>
        </is>
      </c>
      <c r="B3210" t="inlineStr">
        <is>
          <t>AGUILA EXTENSION ELECTRICA  4.95M /15</t>
        </is>
      </c>
      <c r="C3210" t="inlineStr">
        <is>
          <t>ACCESORIOS ELECTRICOS Y CABLES</t>
        </is>
      </c>
      <c r="D3210" s="22" t="n">
        <v>6</v>
      </c>
      <c r="E3210" s="19" t="n">
        <v>20153.14</v>
      </c>
      <c r="F3210" s="19" t="n">
        <v>5758.04</v>
      </c>
      <c r="G3210" s="20" t="n">
        <v>0.285714</v>
      </c>
      <c r="H3210" t="inlineStr">
        <is>
          <t>C</t>
        </is>
      </c>
      <c r="I3210" t="inlineStr">
        <is>
          <t>Bajo</t>
        </is>
      </c>
      <c r="J3210" s="17" t="inlineStr">
        <is>
          <t>C-Bajo</t>
        </is>
      </c>
      <c r="K3210" t="inlineStr">
        <is>
          <t>LIQUIDAR — ocupan espacio y capital</t>
        </is>
      </c>
    </row>
    <row r="3211">
      <c r="A3211" t="inlineStr">
        <is>
          <t>10140035</t>
        </is>
      </c>
      <c r="B3211" t="inlineStr">
        <is>
          <t>TUBO ESTRUCT. CUADRADO 3X3 2.38MM NEGRO</t>
        </is>
      </c>
      <c r="C3211" t="inlineStr">
        <is>
          <t>SIN CATEGORIA</t>
        </is>
      </c>
      <c r="D3211" s="22" t="n">
        <v>1</v>
      </c>
      <c r="E3211" s="19" t="n">
        <v>20116.92</v>
      </c>
      <c r="F3211" s="19" t="n">
        <v>3491.37</v>
      </c>
      <c r="G3211" s="20" t="n">
        <v>0.173554</v>
      </c>
      <c r="H3211" t="inlineStr">
        <is>
          <t>C</t>
        </is>
      </c>
      <c r="I3211" t="inlineStr">
        <is>
          <t>Bajo</t>
        </is>
      </c>
      <c r="J3211" s="17" t="inlineStr">
        <is>
          <t>C-Bajo</t>
        </is>
      </c>
      <c r="K3211" t="inlineStr">
        <is>
          <t>LIQUIDAR — ocupan espacio y capital</t>
        </is>
      </c>
    </row>
    <row r="3212">
      <c r="A3212" t="inlineStr">
        <is>
          <t>60100040</t>
        </is>
      </c>
      <c r="B3212" t="inlineStr">
        <is>
          <t>TECNOLITE BOMBILLO 620 VINTAGE LED 3.5W LUZ AMBAR E27 ATENUABLE 3DG200LEDFC20VA</t>
        </is>
      </c>
      <c r="C3212" t="inlineStr">
        <is>
          <t>BOMBILLOS Y LAMPARAS</t>
        </is>
      </c>
      <c r="D3212" s="22" t="n">
        <v>1</v>
      </c>
      <c r="E3212" s="19" t="n">
        <v>20104</v>
      </c>
      <c r="F3212" s="19" t="n">
        <v>5744</v>
      </c>
      <c r="G3212" s="20" t="n">
        <v>0.285714</v>
      </c>
      <c r="H3212" t="inlineStr">
        <is>
          <t>C</t>
        </is>
      </c>
      <c r="I3212" t="inlineStr">
        <is>
          <t>Bajo</t>
        </is>
      </c>
      <c r="J3212" s="17" t="inlineStr">
        <is>
          <t>C-Bajo</t>
        </is>
      </c>
      <c r="K3212" t="inlineStr">
        <is>
          <t>LIQUIDAR — ocupan espacio y capital</t>
        </is>
      </c>
    </row>
    <row r="3213">
      <c r="A3213" t="inlineStr">
        <is>
          <t>9104</t>
        </is>
      </c>
      <c r="B3213" t="inlineStr">
        <is>
          <t>TEE 1/2 CON ROSCA PVC</t>
        </is>
      </c>
      <c r="C3213" t="inlineStr">
        <is>
          <t>TUBERIA PVC, CANOAS Y ACCESORIOS</t>
        </is>
      </c>
      <c r="D3213" s="22" t="n">
        <v>65</v>
      </c>
      <c r="E3213" s="19" t="n">
        <v>20014.72</v>
      </c>
      <c r="F3213" s="19" t="n">
        <v>14415.62</v>
      </c>
      <c r="G3213" s="20" t="n">
        <v>0.720251</v>
      </c>
      <c r="H3213" t="inlineStr">
        <is>
          <t>C</t>
        </is>
      </c>
      <c r="I3213" t="inlineStr">
        <is>
          <t>Alto</t>
        </is>
      </c>
      <c r="J3213" s="17" t="inlineStr">
        <is>
          <t>C-Alto</t>
        </is>
      </c>
      <c r="K3213" t="inlineStr">
        <is>
          <t>PREMIUM — dejar quietos, son rentables aunque vendan poco</t>
        </is>
      </c>
    </row>
    <row r="3214">
      <c r="A3214" t="inlineStr">
        <is>
          <t>PINT-BT-0028</t>
        </is>
      </c>
      <c r="B3214" t="inlineStr">
        <is>
          <t>DICOLOR TINTE MADERA TABACO 1/16 COD  M 90</t>
        </is>
      </c>
      <c r="C3214" t="inlineStr">
        <is>
          <t>BARNIZ Y TINTES</t>
        </is>
      </c>
      <c r="D3214" s="22" t="n">
        <v>8</v>
      </c>
      <c r="E3214" s="19" t="n">
        <v>19933.77</v>
      </c>
      <c r="F3214" s="19" t="n">
        <v>5641.77</v>
      </c>
      <c r="G3214" s="20" t="n">
        <v>0.283026</v>
      </c>
      <c r="H3214" t="inlineStr">
        <is>
          <t>C</t>
        </is>
      </c>
      <c r="I3214" t="inlineStr">
        <is>
          <t>Bajo</t>
        </is>
      </c>
      <c r="J3214" s="17" t="inlineStr">
        <is>
          <t>C-Bajo</t>
        </is>
      </c>
      <c r="K3214" t="inlineStr">
        <is>
          <t>LIQUIDAR — ocupan espacio y capital</t>
        </is>
      </c>
    </row>
    <row r="3215">
      <c r="A3215" t="inlineStr">
        <is>
          <t>351100300991568</t>
        </is>
      </c>
      <c r="B3215" t="inlineStr">
        <is>
          <t>DIAMOND BOTONERA DOBLE DESCARGA 10CM REPUESTO</t>
        </is>
      </c>
      <c r="C3215" t="inlineStr">
        <is>
          <t>IMPORTACION LOZA</t>
        </is>
      </c>
      <c r="D3215" s="22" t="n">
        <v>3</v>
      </c>
      <c r="E3215" s="19" t="n">
        <v>19911.5</v>
      </c>
      <c r="F3215" s="19" t="n">
        <v>11942.61</v>
      </c>
      <c r="G3215" s="20" t="n">
        <v>0.599785</v>
      </c>
      <c r="H3215" t="inlineStr">
        <is>
          <t>C</t>
        </is>
      </c>
      <c r="I3215" t="inlineStr">
        <is>
          <t>Alto</t>
        </is>
      </c>
      <c r="J3215" s="17" t="inlineStr">
        <is>
          <t>C-Alto</t>
        </is>
      </c>
      <c r="K3215" t="inlineStr">
        <is>
          <t>PREMIUM — dejar quietos, son rentables aunque vendan poco</t>
        </is>
      </c>
    </row>
    <row r="3216">
      <c r="A3216" t="inlineStr">
        <is>
          <t>73382</t>
        </is>
      </c>
      <c r="B3216" t="inlineStr">
        <is>
          <t>GAZA SIN FIN 5/8</t>
        </is>
      </c>
      <c r="C3216" t="inlineStr">
        <is>
          <t>FERRETERIA GENERAL</t>
        </is>
      </c>
      <c r="D3216" s="22" t="n">
        <v>79</v>
      </c>
      <c r="E3216" s="19" t="n">
        <v>19882.76</v>
      </c>
      <c r="F3216" s="19" t="n">
        <v>16583.72</v>
      </c>
      <c r="G3216" s="20" t="n">
        <v>0.834075</v>
      </c>
      <c r="H3216" t="inlineStr">
        <is>
          <t>C</t>
        </is>
      </c>
      <c r="I3216" t="inlineStr">
        <is>
          <t>Alto</t>
        </is>
      </c>
      <c r="J3216" s="17" t="inlineStr">
        <is>
          <t>C-Alto</t>
        </is>
      </c>
      <c r="K3216" t="inlineStr">
        <is>
          <t>PREMIUM — dejar quietos, son rentables aunque vendan poco</t>
        </is>
      </c>
    </row>
    <row r="3217">
      <c r="A3217" t="inlineStr">
        <is>
          <t>72262</t>
        </is>
      </c>
      <c r="B3217" t="inlineStr">
        <is>
          <t>TOTAL SARGENTO 5/20  THT1320502</t>
        </is>
      </c>
      <c r="C3217" t="inlineStr">
        <is>
          <t>FERRETERIA GENERAL</t>
        </is>
      </c>
      <c r="D3217" s="22" t="n">
        <v>8</v>
      </c>
      <c r="E3217" s="19" t="n">
        <v>19877.76</v>
      </c>
      <c r="F3217" s="19" t="n">
        <v>6957.22</v>
      </c>
      <c r="G3217" s="20" t="n">
        <v>0.35</v>
      </c>
      <c r="H3217" t="inlineStr">
        <is>
          <t>C</t>
        </is>
      </c>
      <c r="I3217" t="inlineStr">
        <is>
          <t>Medio</t>
        </is>
      </c>
      <c r="J3217" s="17" t="inlineStr">
        <is>
          <t>C-Medio</t>
        </is>
      </c>
      <c r="K3217" t="inlineStr">
        <is>
          <t>CANDIDATO A DESCONTINUAR</t>
        </is>
      </c>
    </row>
    <row r="3218">
      <c r="A3218" t="inlineStr">
        <is>
          <t>73249</t>
        </is>
      </c>
      <c r="B3218" t="inlineStr">
        <is>
          <t>TOTAL ANTEOJO SEGURIDAD OSCURO TSP305</t>
        </is>
      </c>
      <c r="C3218" t="inlineStr">
        <is>
          <t>FERRETERIA GENERAL</t>
        </is>
      </c>
      <c r="D3218" s="22" t="n">
        <v>19</v>
      </c>
      <c r="E3218" s="19" t="n">
        <v>19808.53</v>
      </c>
      <c r="F3218" s="19" t="n">
        <v>7628.39</v>
      </c>
      <c r="G3218" s="20" t="n">
        <v>0.3851059999999999</v>
      </c>
      <c r="H3218" t="inlineStr">
        <is>
          <t>C</t>
        </is>
      </c>
      <c r="I3218" t="inlineStr">
        <is>
          <t>Medio</t>
        </is>
      </c>
      <c r="J3218" s="17" t="inlineStr">
        <is>
          <t>C-Medio</t>
        </is>
      </c>
      <c r="K3218" t="inlineStr">
        <is>
          <t>CANDIDATO A DESCONTINUAR</t>
        </is>
      </c>
    </row>
    <row r="3219">
      <c r="A3219" t="inlineStr">
        <is>
          <t>7464</t>
        </is>
      </c>
      <c r="B3219" t="inlineStr">
        <is>
          <t xml:space="preserve">PICAPORTE PIN PPN3 C/RECIBIDOR </t>
        </is>
      </c>
      <c r="C3219" t="inlineStr">
        <is>
          <t>PICAPORTES Y ALDABAS</t>
        </is>
      </c>
      <c r="D3219" s="22" t="n">
        <v>7</v>
      </c>
      <c r="E3219" s="19" t="n">
        <v>19774.44</v>
      </c>
      <c r="F3219" s="19" t="n">
        <v>5649.84</v>
      </c>
      <c r="G3219" s="20" t="n">
        <v>0.285714</v>
      </c>
      <c r="H3219" t="inlineStr">
        <is>
          <t>C</t>
        </is>
      </c>
      <c r="I3219" t="inlineStr">
        <is>
          <t>Bajo</t>
        </is>
      </c>
      <c r="J3219" s="17" t="inlineStr">
        <is>
          <t>C-Bajo</t>
        </is>
      </c>
      <c r="K3219" t="inlineStr">
        <is>
          <t>LIQUIDAR — ocupan espacio y capital</t>
        </is>
      </c>
    </row>
    <row r="3220">
      <c r="A3220" t="inlineStr">
        <is>
          <t>73245</t>
        </is>
      </c>
      <c r="B3220" t="inlineStr">
        <is>
          <t>MASKING 1 VERDE LOCK MAX</t>
        </is>
      </c>
      <c r="C3220" t="inlineStr">
        <is>
          <t>FERRETERIA GENERAL</t>
        </is>
      </c>
      <c r="D3220" s="22" t="n">
        <v>18</v>
      </c>
      <c r="E3220" s="19" t="n">
        <v>19773.04</v>
      </c>
      <c r="F3220" s="19" t="n">
        <v>6176.68</v>
      </c>
      <c r="G3220" s="20" t="n">
        <v>0.312379</v>
      </c>
      <c r="H3220" t="inlineStr">
        <is>
          <t>C</t>
        </is>
      </c>
      <c r="I3220" t="inlineStr">
        <is>
          <t>Medio</t>
        </is>
      </c>
      <c r="J3220" s="17" t="inlineStr">
        <is>
          <t>C-Medio</t>
        </is>
      </c>
      <c r="K3220" t="inlineStr">
        <is>
          <t>CANDIDATO A DESCONTINUAR</t>
        </is>
      </c>
    </row>
    <row r="3221">
      <c r="A3221" t="inlineStr">
        <is>
          <t>620407</t>
        </is>
      </c>
      <c r="B3221" t="inlineStr">
        <is>
          <t>TOTAL CINCEL 1 X 12 THT4411219</t>
        </is>
      </c>
      <c r="C3221" t="inlineStr">
        <is>
          <t>SIN CATEGORIA</t>
        </is>
      </c>
      <c r="D3221" s="22" t="n">
        <v>6</v>
      </c>
      <c r="E3221" s="19" t="n">
        <v>19717.56</v>
      </c>
      <c r="F3221" s="19" t="n">
        <v>6657.12</v>
      </c>
      <c r="G3221" s="20" t="n">
        <v>0.337624</v>
      </c>
      <c r="H3221" t="inlineStr">
        <is>
          <t>C</t>
        </is>
      </c>
      <c r="I3221" t="inlineStr">
        <is>
          <t>Medio</t>
        </is>
      </c>
      <c r="J3221" s="17" t="inlineStr">
        <is>
          <t>C-Medio</t>
        </is>
      </c>
      <c r="K3221" t="inlineStr">
        <is>
          <t>CANDIDATO A DESCONTINUAR</t>
        </is>
      </c>
    </row>
    <row r="3222">
      <c r="A3222" t="inlineStr">
        <is>
          <t>30103</t>
        </is>
      </c>
      <c r="B3222" t="inlineStr">
        <is>
          <t>SPLITTER COAXIAL 4 SALIDAS M-114 MIYAKO</t>
        </is>
      </c>
      <c r="C3222" t="inlineStr">
        <is>
          <t>FERRETERIA GENERAL</t>
        </is>
      </c>
      <c r="D3222" s="22" t="n">
        <v>8</v>
      </c>
      <c r="E3222" s="19" t="n">
        <v>19713.6</v>
      </c>
      <c r="F3222" s="19" t="n">
        <v>6813.44</v>
      </c>
      <c r="G3222" s="20" t="n">
        <v>0.345621</v>
      </c>
      <c r="H3222" t="inlineStr">
        <is>
          <t>C</t>
        </is>
      </c>
      <c r="I3222" t="inlineStr">
        <is>
          <t>Medio</t>
        </is>
      </c>
      <c r="J3222" s="17" t="inlineStr">
        <is>
          <t>C-Medio</t>
        </is>
      </c>
      <c r="K3222" t="inlineStr">
        <is>
          <t>CANDIDATO A DESCONTINUAR</t>
        </is>
      </c>
    </row>
    <row r="3223">
      <c r="A3223" t="inlineStr">
        <is>
          <t>23432</t>
        </is>
      </c>
      <c r="B3223" t="inlineStr">
        <is>
          <t>TORNILLO ANCLAJE 1/2 x 3 3/4</t>
        </is>
      </c>
      <c r="C3223" t="inlineStr">
        <is>
          <t>TORNILLERIA</t>
        </is>
      </c>
      <c r="D3223" s="22" t="n">
        <v>34</v>
      </c>
      <c r="E3223" s="19" t="n">
        <v>19705.14</v>
      </c>
      <c r="F3223" s="19" t="n">
        <v>8376</v>
      </c>
      <c r="G3223" s="20" t="n">
        <v>0.425067</v>
      </c>
      <c r="H3223" t="inlineStr">
        <is>
          <t>C</t>
        </is>
      </c>
      <c r="I3223" t="inlineStr">
        <is>
          <t>Medio</t>
        </is>
      </c>
      <c r="J3223" s="17" t="inlineStr">
        <is>
          <t>C-Medio</t>
        </is>
      </c>
      <c r="K3223" t="inlineStr">
        <is>
          <t>CANDIDATO A DESCONTINUAR</t>
        </is>
      </c>
    </row>
    <row r="3224">
      <c r="A3224" t="inlineStr">
        <is>
          <t>351100300992020</t>
        </is>
      </c>
      <c r="B3224" t="inlineStr">
        <is>
          <t>BRICKELL COCINA GAS PORTATIL PARA CAMPING Y HOGAR</t>
        </is>
      </c>
      <c r="C3224" t="inlineStr">
        <is>
          <t>SIN CATEGORIA</t>
        </is>
      </c>
      <c r="D3224" s="22" t="n">
        <v>2</v>
      </c>
      <c r="E3224" s="19" t="n">
        <v>19600</v>
      </c>
      <c r="F3224" s="19" t="n">
        <v>5600</v>
      </c>
      <c r="G3224" s="20" t="n">
        <v>0.285714</v>
      </c>
      <c r="H3224" t="inlineStr">
        <is>
          <t>C</t>
        </is>
      </c>
      <c r="I3224" t="inlineStr">
        <is>
          <t>Bajo</t>
        </is>
      </c>
      <c r="J3224" s="17" t="inlineStr">
        <is>
          <t>C-Bajo</t>
        </is>
      </c>
      <c r="K3224" t="inlineStr">
        <is>
          <t>LIQUIDAR — ocupan espacio y capital</t>
        </is>
      </c>
    </row>
    <row r="3225">
      <c r="A3225" t="inlineStr">
        <is>
          <t>342343</t>
        </is>
      </c>
      <c r="B3225" t="inlineStr">
        <is>
          <t>LIJA METAL 600</t>
        </is>
      </c>
      <c r="C3225" t="inlineStr">
        <is>
          <t>FERRETERIA GENERAL</t>
        </is>
      </c>
      <c r="D3225" s="22" t="n">
        <v>34</v>
      </c>
      <c r="E3225" s="19" t="n">
        <v>19505.71</v>
      </c>
      <c r="F3225" s="19" t="n">
        <v>13086.85</v>
      </c>
      <c r="G3225" s="20" t="n">
        <v>0.670924</v>
      </c>
      <c r="H3225" t="inlineStr">
        <is>
          <t>C</t>
        </is>
      </c>
      <c r="I3225" t="inlineStr">
        <is>
          <t>Alto</t>
        </is>
      </c>
      <c r="J3225" s="17" t="inlineStr">
        <is>
          <t>C-Alto</t>
        </is>
      </c>
      <c r="K3225" t="inlineStr">
        <is>
          <t>PREMIUM — dejar quietos, son rentables aunque vendan poco</t>
        </is>
      </c>
    </row>
    <row r="3226">
      <c r="A3226" t="inlineStr">
        <is>
          <t>351100300992769</t>
        </is>
      </c>
      <c r="B3226" t="inlineStr">
        <is>
          <t>TOTAL PISTOLA ALTA SIN BATERIA TSGLI20041</t>
        </is>
      </c>
      <c r="C3226" t="inlineStr">
        <is>
          <t>SIN CATEGORIA</t>
        </is>
      </c>
      <c r="D3226" s="22" t="n">
        <v>1</v>
      </c>
      <c r="E3226" s="19" t="n">
        <v>19480.15</v>
      </c>
      <c r="F3226" s="19" t="n">
        <v>6493.38</v>
      </c>
      <c r="G3226" s="20" t="n">
        <v>0.333333</v>
      </c>
      <c r="H3226" t="inlineStr">
        <is>
          <t>C</t>
        </is>
      </c>
      <c r="I3226" t="inlineStr">
        <is>
          <t>Medio</t>
        </is>
      </c>
      <c r="J3226" s="17" t="inlineStr">
        <is>
          <t>C-Medio</t>
        </is>
      </c>
      <c r="K3226" t="inlineStr">
        <is>
          <t>CANDIDATO A DESCONTINUAR</t>
        </is>
      </c>
    </row>
    <row r="3227">
      <c r="A3227" t="inlineStr">
        <is>
          <t>351100300992247</t>
        </is>
      </c>
      <c r="B3227" t="inlineStr">
        <is>
          <t>TOTAL SOPLADORA INALAMBRICA SIN BATERIA 20V 115KM/H TABLI20323</t>
        </is>
      </c>
      <c r="C3227" t="inlineStr">
        <is>
          <t>SIN CATEGORIA</t>
        </is>
      </c>
      <c r="D3227" s="22" t="n">
        <v>1</v>
      </c>
      <c r="E3227" s="19" t="n">
        <v>19479.47</v>
      </c>
      <c r="F3227" s="19" t="n">
        <v>5565.56</v>
      </c>
      <c r="G3227" s="20" t="n">
        <v>0.285714</v>
      </c>
      <c r="H3227" t="inlineStr">
        <is>
          <t>C</t>
        </is>
      </c>
      <c r="I3227" t="inlineStr">
        <is>
          <t>Bajo</t>
        </is>
      </c>
      <c r="J3227" s="17" t="inlineStr">
        <is>
          <t>C-Bajo</t>
        </is>
      </c>
      <c r="K3227" t="inlineStr">
        <is>
          <t>LIQUIDAR — ocupan espacio y capital</t>
        </is>
      </c>
    </row>
    <row r="3228">
      <c r="A3228" t="inlineStr">
        <is>
          <t>875688</t>
        </is>
      </c>
      <c r="B3228" t="inlineStr">
        <is>
          <t>ORGANIZADOR DE LAVANDERIA 66X24X157CM AM3379 25KG MAX</t>
        </is>
      </c>
      <c r="C3228" t="inlineStr">
        <is>
          <t>IMPORTACION FERRETERIA GENERAL</t>
        </is>
      </c>
      <c r="D3228" s="22" t="n">
        <v>2</v>
      </c>
      <c r="E3228" s="19" t="n">
        <v>19469.03</v>
      </c>
      <c r="F3228" s="19" t="n">
        <v>10743.53</v>
      </c>
      <c r="G3228" s="20" t="n">
        <v>0.551827</v>
      </c>
      <c r="H3228" t="inlineStr">
        <is>
          <t>C</t>
        </is>
      </c>
      <c r="I3228" t="inlineStr">
        <is>
          <t>Alto</t>
        </is>
      </c>
      <c r="J3228" s="17" t="inlineStr">
        <is>
          <t>C-Alto</t>
        </is>
      </c>
      <c r="K3228" t="inlineStr">
        <is>
          <t>PREMIUM — dejar quietos, son rentables aunque vendan poco</t>
        </is>
      </c>
    </row>
    <row r="3229">
      <c r="A3229" t="inlineStr">
        <is>
          <t>PINT-PA-0065</t>
        </is>
      </c>
      <c r="B3229" t="inlineStr">
        <is>
          <t>MULTICOLOR LATEX TERRACOTA MATE CUBETA</t>
        </is>
      </c>
      <c r="C3229" t="inlineStr">
        <is>
          <t>PINTURA ACRILICA</t>
        </is>
      </c>
      <c r="D3229" s="22" t="n">
        <v>1</v>
      </c>
      <c r="E3229" s="19" t="n">
        <v>19469.03</v>
      </c>
      <c r="F3229" s="19" t="n">
        <v>7474.03</v>
      </c>
      <c r="G3229" s="20" t="n">
        <v>0.383893</v>
      </c>
      <c r="H3229" t="inlineStr">
        <is>
          <t>C</t>
        </is>
      </c>
      <c r="I3229" t="inlineStr">
        <is>
          <t>Medio</t>
        </is>
      </c>
      <c r="J3229" s="17" t="inlineStr">
        <is>
          <t>C-Medio</t>
        </is>
      </c>
      <c r="K3229" t="inlineStr">
        <is>
          <t>CANDIDATO A DESCONTINUAR</t>
        </is>
      </c>
    </row>
    <row r="3230">
      <c r="A3230" t="inlineStr">
        <is>
          <t>9154</t>
        </is>
      </c>
      <c r="B3230" t="inlineStr">
        <is>
          <t>$$ VIEJO CURVA CONDUIT 1 LIVIANO</t>
        </is>
      </c>
      <c r="C3230" t="inlineStr">
        <is>
          <t>ACCESORIOS ELECTRICOS Y CABLES</t>
        </is>
      </c>
      <c r="D3230" s="22" t="n">
        <v>63</v>
      </c>
      <c r="E3230" s="19" t="n">
        <v>19457.24</v>
      </c>
      <c r="F3230" s="19" t="n">
        <v>9755.24</v>
      </c>
      <c r="G3230" s="20" t="n">
        <v>0.501368</v>
      </c>
      <c r="H3230" t="inlineStr">
        <is>
          <t>C</t>
        </is>
      </c>
      <c r="I3230" t="inlineStr">
        <is>
          <t>Alto</t>
        </is>
      </c>
      <c r="J3230" s="17" t="inlineStr">
        <is>
          <t>C-Alto</t>
        </is>
      </c>
      <c r="K3230" t="inlineStr">
        <is>
          <t>PREMIUM — dejar quietos, son rentables aunque vendan poco</t>
        </is>
      </c>
    </row>
    <row r="3231">
      <c r="A3231" t="inlineStr">
        <is>
          <t>71354</t>
        </is>
      </c>
      <c r="B3231" t="inlineStr">
        <is>
          <t>RESBALON NYLON</t>
        </is>
      </c>
      <c r="C3231" t="inlineStr">
        <is>
          <t>FERRETERIA GENERAL</t>
        </is>
      </c>
      <c r="D3231" s="22" t="n">
        <v>176</v>
      </c>
      <c r="E3231" s="19" t="n">
        <v>19417.13</v>
      </c>
      <c r="F3231" s="19" t="n">
        <v>7570.83</v>
      </c>
      <c r="G3231" s="20" t="n">
        <v>0.389904</v>
      </c>
      <c r="H3231" t="inlineStr">
        <is>
          <t>C</t>
        </is>
      </c>
      <c r="I3231" t="inlineStr">
        <is>
          <t>Medio</t>
        </is>
      </c>
      <c r="J3231" s="17" t="inlineStr">
        <is>
          <t>C-Medio</t>
        </is>
      </c>
      <c r="K3231" t="inlineStr">
        <is>
          <t>CANDIDATO A DESCONTINUAR</t>
        </is>
      </c>
    </row>
    <row r="3232">
      <c r="A3232" t="inlineStr">
        <is>
          <t>351100300991777</t>
        </is>
      </c>
      <c r="B3232" t="inlineStr">
        <is>
          <t>PRETUL CAJA HERRAMIENTAS 19PULG BROCHE AMARILLO CHP-19P</t>
        </is>
      </c>
      <c r="C3232" t="inlineStr">
        <is>
          <t>FERRETERIA GENERAL</t>
        </is>
      </c>
      <c r="D3232" s="22" t="n">
        <v>3</v>
      </c>
      <c r="E3232" s="19" t="n">
        <v>19380.53</v>
      </c>
      <c r="F3232" s="19" t="n">
        <v>6400.19</v>
      </c>
      <c r="G3232" s="20" t="n">
        <v>0.330238</v>
      </c>
      <c r="H3232" t="inlineStr">
        <is>
          <t>C</t>
        </is>
      </c>
      <c r="I3232" t="inlineStr">
        <is>
          <t>Medio</t>
        </is>
      </c>
      <c r="J3232" s="17" t="inlineStr">
        <is>
          <t>C-Medio</t>
        </is>
      </c>
      <c r="K3232" t="inlineStr">
        <is>
          <t>CANDIDATO A DESCONTINUAR</t>
        </is>
      </c>
    </row>
    <row r="3233">
      <c r="A3233" t="inlineStr">
        <is>
          <t>60100014</t>
        </is>
      </c>
      <c r="B3233" t="inlineStr">
        <is>
          <t>BOMBILLO LED RECARGABLE 9W WELLMAX</t>
        </is>
      </c>
      <c r="C3233" t="inlineStr">
        <is>
          <t>BOMBILLOS Y LAMPARAS</t>
        </is>
      </c>
      <c r="D3233" s="22" t="n">
        <v>4</v>
      </c>
      <c r="E3233" s="19" t="n">
        <v>19355</v>
      </c>
      <c r="F3233" s="19" t="n">
        <v>5355</v>
      </c>
      <c r="G3233" s="20" t="n">
        <v>0.276673</v>
      </c>
      <c r="H3233" t="inlineStr">
        <is>
          <t>C</t>
        </is>
      </c>
      <c r="I3233" t="inlineStr">
        <is>
          <t>Bajo</t>
        </is>
      </c>
      <c r="J3233" s="17" t="inlineStr">
        <is>
          <t>C-Bajo</t>
        </is>
      </c>
      <c r="K3233" t="inlineStr">
        <is>
          <t>LIQUIDAR — ocupan espacio y capital</t>
        </is>
      </c>
    </row>
    <row r="3234">
      <c r="A3234" t="inlineStr">
        <is>
          <t>351100300991757</t>
        </is>
      </c>
      <c r="B3234" t="inlineStr">
        <is>
          <t>Tornillo con capucha circular ASAPVC 12x75 mm color VERDE UPVC</t>
        </is>
      </c>
      <c r="C3234" t="inlineStr">
        <is>
          <t>TECHOS UPVC</t>
        </is>
      </c>
      <c r="D3234" s="22" t="n">
        <v>130</v>
      </c>
      <c r="E3234" s="19" t="n">
        <v>19305</v>
      </c>
      <c r="F3234" s="19" t="n">
        <v>6435</v>
      </c>
      <c r="G3234" s="20" t="n">
        <v>0.333333</v>
      </c>
      <c r="H3234" t="inlineStr">
        <is>
          <t>C</t>
        </is>
      </c>
      <c r="I3234" t="inlineStr">
        <is>
          <t>Medio</t>
        </is>
      </c>
      <c r="J3234" s="17" t="inlineStr">
        <is>
          <t>C-Medio</t>
        </is>
      </c>
      <c r="K3234" t="inlineStr">
        <is>
          <t>CANDIDATO A DESCONTINUAR</t>
        </is>
      </c>
    </row>
    <row r="3235">
      <c r="A3235" t="inlineStr">
        <is>
          <t>420420916</t>
        </is>
      </c>
      <c r="B3235" t="inlineStr">
        <is>
          <t>PROTECTO PRO PROTECTO LATEX MATE BASE ACCENT 9090 1 GL (3.785L)</t>
        </is>
      </c>
      <c r="C3235" t="inlineStr">
        <is>
          <t>SIN CATEGORIA</t>
        </is>
      </c>
      <c r="D3235" s="22" t="n">
        <v>2</v>
      </c>
      <c r="E3235" s="19" t="n">
        <v>19292.04</v>
      </c>
      <c r="F3235" s="19" t="n">
        <v>11348.34</v>
      </c>
      <c r="G3235" s="20" t="n">
        <v>0.5882390000000001</v>
      </c>
      <c r="H3235" t="inlineStr">
        <is>
          <t>C</t>
        </is>
      </c>
      <c r="I3235" t="inlineStr">
        <is>
          <t>Alto</t>
        </is>
      </c>
      <c r="J3235" s="17" t="inlineStr">
        <is>
          <t>C-Alto</t>
        </is>
      </c>
      <c r="K3235" t="inlineStr">
        <is>
          <t>PREMIUM — dejar quietos, son rentables aunque vendan poco</t>
        </is>
      </c>
    </row>
    <row r="3236">
      <c r="A3236" t="inlineStr">
        <is>
          <t>30422</t>
        </is>
      </c>
      <c r="B3236" t="inlineStr">
        <is>
          <t>UNION CONDUIT 1 1/4 TIPO A UL*</t>
        </is>
      </c>
      <c r="C3236" t="inlineStr">
        <is>
          <t>ACCESORIOS ELECTRICOS Y CABLES</t>
        </is>
      </c>
      <c r="D3236" s="22" t="n">
        <v>55</v>
      </c>
      <c r="E3236" s="19" t="n">
        <v>19281.29</v>
      </c>
      <c r="F3236" s="19" t="n">
        <v>13506.29</v>
      </c>
      <c r="G3236" s="20" t="n">
        <v>0.700487</v>
      </c>
      <c r="H3236" t="inlineStr">
        <is>
          <t>C</t>
        </is>
      </c>
      <c r="I3236" t="inlineStr">
        <is>
          <t>Alto</t>
        </is>
      </c>
      <c r="J3236" s="17" t="inlineStr">
        <is>
          <t>C-Alto</t>
        </is>
      </c>
      <c r="K3236" t="inlineStr">
        <is>
          <t>PREMIUM — dejar quietos, son rentables aunque vendan poco</t>
        </is>
      </c>
    </row>
    <row r="3237">
      <c r="A3237" t="inlineStr">
        <is>
          <t>73721</t>
        </is>
      </c>
      <c r="B3237" t="inlineStr">
        <is>
          <t>RODIN PERLIN 4 C/ALEMAY RP4A CURVO</t>
        </is>
      </c>
      <c r="C3237" t="inlineStr">
        <is>
          <t>FERRETERIA GENERAL</t>
        </is>
      </c>
      <c r="D3237" s="22" t="n">
        <v>8</v>
      </c>
      <c r="E3237" s="19" t="n">
        <v>19219.21</v>
      </c>
      <c r="F3237" s="19" t="n">
        <v>5964.58</v>
      </c>
      <c r="G3237" s="20" t="n">
        <v>0.310345</v>
      </c>
      <c r="H3237" t="inlineStr">
        <is>
          <t>C</t>
        </is>
      </c>
      <c r="I3237" t="inlineStr">
        <is>
          <t>Medio</t>
        </is>
      </c>
      <c r="J3237" s="17" t="inlineStr">
        <is>
          <t>C-Medio</t>
        </is>
      </c>
      <c r="K3237" t="inlineStr">
        <is>
          <t>CANDIDATO A DESCONTINUAR</t>
        </is>
      </c>
    </row>
    <row r="3238">
      <c r="A3238" t="inlineStr">
        <is>
          <t>PINT-ES-0002</t>
        </is>
      </c>
      <c r="B3238" t="inlineStr">
        <is>
          <t>MARKING COAT AMARILLO VA1392-4</t>
        </is>
      </c>
      <c r="C3238" t="inlineStr">
        <is>
          <t>ESPECIALIDADES</t>
        </is>
      </c>
      <c r="D3238" s="22" t="n">
        <v>1</v>
      </c>
      <c r="E3238" s="19" t="n">
        <v>19203.54</v>
      </c>
      <c r="F3238" s="19" t="n">
        <v>5260.29</v>
      </c>
      <c r="G3238" s="20" t="n">
        <v>0.273923</v>
      </c>
      <c r="H3238" t="inlineStr">
        <is>
          <t>C</t>
        </is>
      </c>
      <c r="I3238" t="inlineStr">
        <is>
          <t>Bajo</t>
        </is>
      </c>
      <c r="J3238" s="17" t="inlineStr">
        <is>
          <t>C-Bajo</t>
        </is>
      </c>
      <c r="K3238" t="inlineStr">
        <is>
          <t>LIQUIDAR — ocupan espacio y capital</t>
        </is>
      </c>
    </row>
    <row r="3239">
      <c r="A3239" t="inlineStr">
        <is>
          <t>45253452345</t>
        </is>
      </c>
      <c r="B3239" t="inlineStr">
        <is>
          <t>ARO DE REPELLO 1 GANG 4X4</t>
        </is>
      </c>
      <c r="C3239" t="inlineStr">
        <is>
          <t>ACCESORIOS ELECTRICOS Y CABLES</t>
        </is>
      </c>
      <c r="D3239" s="22" t="n">
        <v>51</v>
      </c>
      <c r="E3239" s="19" t="n">
        <v>19125.1</v>
      </c>
      <c r="F3239" s="19" t="n">
        <v>6783.1</v>
      </c>
      <c r="G3239" s="20" t="n">
        <v>0.35467</v>
      </c>
      <c r="H3239" t="inlineStr">
        <is>
          <t>C</t>
        </is>
      </c>
      <c r="I3239" t="inlineStr">
        <is>
          <t>Medio</t>
        </is>
      </c>
      <c r="J3239" s="17" t="inlineStr">
        <is>
          <t>C-Medio</t>
        </is>
      </c>
      <c r="K3239" t="inlineStr">
        <is>
          <t>CANDIDATO A DESCONTINUAR</t>
        </is>
      </c>
    </row>
    <row r="3240">
      <c r="A3240" t="inlineStr">
        <is>
          <t>7886</t>
        </is>
      </c>
      <c r="B3240" t="inlineStr">
        <is>
          <t>RIEL P/GAVETA 18</t>
        </is>
      </c>
      <c r="C3240" t="inlineStr">
        <is>
          <t>FERRETERIA GENERAL</t>
        </is>
      </c>
      <c r="D3240" s="22" t="n">
        <v>19</v>
      </c>
      <c r="E3240" s="19" t="n">
        <v>19110.02</v>
      </c>
      <c r="F3240" s="19" t="n">
        <v>9406.91</v>
      </c>
      <c r="G3240" s="20" t="n">
        <v>0.49225</v>
      </c>
      <c r="H3240" t="inlineStr">
        <is>
          <t>C</t>
        </is>
      </c>
      <c r="I3240" t="inlineStr">
        <is>
          <t>Alto</t>
        </is>
      </c>
      <c r="J3240" s="17" t="inlineStr">
        <is>
          <t>C-Alto</t>
        </is>
      </c>
      <c r="K3240" t="inlineStr">
        <is>
          <t>PREMIUM — dejar quietos, son rentables aunque vendan poco</t>
        </is>
      </c>
    </row>
    <row r="3241">
      <c r="A3241" t="inlineStr">
        <is>
          <t>73232</t>
        </is>
      </c>
      <c r="B3241" t="inlineStr">
        <is>
          <t>REJILLA VENTILACION 8X8 ALUMINIO/ BLANCA</t>
        </is>
      </c>
      <c r="C3241" t="inlineStr">
        <is>
          <t>FERRETERIA GENERAL</t>
        </is>
      </c>
      <c r="D3241" s="22" t="n">
        <v>10</v>
      </c>
      <c r="E3241" s="19" t="n">
        <v>19102.51</v>
      </c>
      <c r="F3241" s="19" t="n">
        <v>4825.81</v>
      </c>
      <c r="G3241" s="20" t="n">
        <v>0.252627</v>
      </c>
      <c r="H3241" t="inlineStr">
        <is>
          <t>C</t>
        </is>
      </c>
      <c r="I3241" t="inlineStr">
        <is>
          <t>Bajo</t>
        </is>
      </c>
      <c r="J3241" s="17" t="inlineStr">
        <is>
          <t>C-Bajo</t>
        </is>
      </c>
      <c r="K3241" t="inlineStr">
        <is>
          <t>LIQUIDAR — ocupan espacio y capital</t>
        </is>
      </c>
    </row>
    <row r="3242">
      <c r="A3242" t="inlineStr">
        <is>
          <t>79311</t>
        </is>
      </c>
      <c r="B3242" t="inlineStr">
        <is>
          <t>BV GANCHO ADHESIVO 6PC F01450</t>
        </is>
      </c>
      <c r="C3242" t="inlineStr">
        <is>
          <t>FERRETERIA GENERAL</t>
        </is>
      </c>
      <c r="D3242" s="22" t="n">
        <v>17</v>
      </c>
      <c r="E3242" s="19" t="n">
        <v>19091.09</v>
      </c>
      <c r="F3242" s="19" t="n">
        <v>6810.04</v>
      </c>
      <c r="G3242" s="20" t="n">
        <v>0.356713</v>
      </c>
      <c r="H3242" t="inlineStr">
        <is>
          <t>C</t>
        </is>
      </c>
      <c r="I3242" t="inlineStr">
        <is>
          <t>Medio</t>
        </is>
      </c>
      <c r="J3242" s="17" t="inlineStr">
        <is>
          <t>C-Medio</t>
        </is>
      </c>
      <c r="K3242" t="inlineStr">
        <is>
          <t>CANDIDATO A DESCONTINUAR</t>
        </is>
      </c>
    </row>
    <row r="3243">
      <c r="A3243" t="inlineStr">
        <is>
          <t>946</t>
        </is>
      </c>
      <c r="B3243" t="inlineStr">
        <is>
          <t>TAPON PVC 1 1/2</t>
        </is>
      </c>
      <c r="C3243" t="inlineStr">
        <is>
          <t>TUBERIA PVC, CANOAS Y ACCESORIOS</t>
        </is>
      </c>
      <c r="D3243" s="22" t="n">
        <v>33</v>
      </c>
      <c r="E3243" s="19" t="n">
        <v>19088.99</v>
      </c>
      <c r="F3243" s="19" t="n">
        <v>14838.74</v>
      </c>
      <c r="G3243" s="20" t="n">
        <v>0.777345</v>
      </c>
      <c r="H3243" t="inlineStr">
        <is>
          <t>C</t>
        </is>
      </c>
      <c r="I3243" t="inlineStr">
        <is>
          <t>Alto</t>
        </is>
      </c>
      <c r="J3243" s="17" t="inlineStr">
        <is>
          <t>C-Alto</t>
        </is>
      </c>
      <c r="K3243" t="inlineStr">
        <is>
          <t>PREMIUM — dejar quietos, son rentables aunque vendan poco</t>
        </is>
      </c>
    </row>
    <row r="3244">
      <c r="A3244" t="inlineStr">
        <is>
          <t>71086</t>
        </is>
      </c>
      <c r="B3244" t="inlineStr">
        <is>
          <t>MANGUERA ABASTO MONOCOMANDO 3/8 X 10MM</t>
        </is>
      </c>
      <c r="C3244" t="inlineStr">
        <is>
          <t>FERRETERIA GENERAL</t>
        </is>
      </c>
      <c r="D3244" s="22" t="n">
        <v>10</v>
      </c>
      <c r="E3244" s="19" t="n">
        <v>19026.5</v>
      </c>
      <c r="F3244" s="19" t="n">
        <v>7293.68</v>
      </c>
      <c r="G3244" s="20" t="n">
        <v>0.383343</v>
      </c>
      <c r="H3244" t="inlineStr">
        <is>
          <t>C</t>
        </is>
      </c>
      <c r="I3244" t="inlineStr">
        <is>
          <t>Medio</t>
        </is>
      </c>
      <c r="J3244" s="17" t="inlineStr">
        <is>
          <t>C-Medio</t>
        </is>
      </c>
      <c r="K3244" t="inlineStr">
        <is>
          <t>CANDIDATO A DESCONTINUAR</t>
        </is>
      </c>
    </row>
    <row r="3245">
      <c r="A3245" t="inlineStr">
        <is>
          <t>351100300991065</t>
        </is>
      </c>
      <c r="B3245" t="inlineStr">
        <is>
          <t>LORENZETTI LLAVE LAVATORIO ORO ROSA PICO ALTO FLATT 7110059</t>
        </is>
      </c>
      <c r="C3245" t="inlineStr">
        <is>
          <t>SIN CATEGORIA</t>
        </is>
      </c>
      <c r="D3245" s="22" t="n">
        <v>1</v>
      </c>
      <c r="E3245" s="19" t="n">
        <v>19018.75</v>
      </c>
      <c r="F3245" s="19" t="n">
        <v>3803.75</v>
      </c>
      <c r="G3245" s="20" t="n">
        <v>0.2</v>
      </c>
      <c r="H3245" t="inlineStr">
        <is>
          <t>C</t>
        </is>
      </c>
      <c r="I3245" t="inlineStr">
        <is>
          <t>Bajo</t>
        </is>
      </c>
      <c r="J3245" s="17" t="inlineStr">
        <is>
          <t>C-Bajo</t>
        </is>
      </c>
      <c r="K3245" t="inlineStr">
        <is>
          <t>LIQUIDAR — ocupan espacio y capital</t>
        </is>
      </c>
    </row>
    <row r="3246">
      <c r="A3246" t="inlineStr">
        <is>
          <t>73189</t>
        </is>
      </c>
      <c r="B3246" t="inlineStr">
        <is>
          <t>MECATE 6MM POLIETILENO</t>
        </is>
      </c>
      <c r="C3246" t="inlineStr">
        <is>
          <t>FERRETERIA GENERAL</t>
        </is>
      </c>
      <c r="D3246" s="22" t="n">
        <v>103</v>
      </c>
      <c r="E3246" s="19" t="n">
        <v>18986.88</v>
      </c>
      <c r="F3246" s="19" t="n">
        <v>11406.08</v>
      </c>
      <c r="G3246" s="20" t="n">
        <v>0.600735</v>
      </c>
      <c r="H3246" t="inlineStr">
        <is>
          <t>C</t>
        </is>
      </c>
      <c r="I3246" t="inlineStr">
        <is>
          <t>Alto</t>
        </is>
      </c>
      <c r="J3246" s="17" t="inlineStr">
        <is>
          <t>C-Alto</t>
        </is>
      </c>
      <c r="K3246" t="inlineStr">
        <is>
          <t>PREMIUM — dejar quietos, son rentables aunque vendan poco</t>
        </is>
      </c>
    </row>
    <row r="3247">
      <c r="A3247" t="inlineStr">
        <is>
          <t>351100300991162</t>
        </is>
      </c>
      <c r="B3247" t="inlineStr">
        <is>
          <t xml:space="preserve">PFISTER CACHERA FREGADERO 135-2000 </t>
        </is>
      </c>
      <c r="C3247" t="inlineStr">
        <is>
          <t>GRIFERIA - ACC. BAÑO Y COCINA</t>
        </is>
      </c>
      <c r="D3247" s="22" t="n">
        <v>1</v>
      </c>
      <c r="E3247" s="19" t="n">
        <v>18984.61</v>
      </c>
      <c r="F3247" s="19" t="n">
        <v>3929.41</v>
      </c>
      <c r="G3247" s="20" t="n">
        <v>0.206979</v>
      </c>
      <c r="H3247" t="inlineStr">
        <is>
          <t>C</t>
        </is>
      </c>
      <c r="I3247" t="inlineStr">
        <is>
          <t>Bajo</t>
        </is>
      </c>
      <c r="J3247" s="17" t="inlineStr">
        <is>
          <t>C-Bajo</t>
        </is>
      </c>
      <c r="K3247" t="inlineStr">
        <is>
          <t>LIQUIDAR — ocupan espacio y capital</t>
        </is>
      </c>
    </row>
    <row r="3248">
      <c r="A3248" t="inlineStr">
        <is>
          <t>944</t>
        </is>
      </c>
      <c r="B3248" t="inlineStr">
        <is>
          <t>CODO 1 X 90</t>
        </is>
      </c>
      <c r="C3248" t="inlineStr">
        <is>
          <t>TUBERIA PVC, CANOAS Y ACCESORIOS</t>
        </is>
      </c>
      <c r="D3248" s="22" t="n">
        <v>57</v>
      </c>
      <c r="E3248" s="19" t="n">
        <v>18927.82</v>
      </c>
      <c r="F3248" s="19" t="n">
        <v>9962.82</v>
      </c>
      <c r="G3248" s="20" t="n">
        <v>0.526359</v>
      </c>
      <c r="H3248" t="inlineStr">
        <is>
          <t>C</t>
        </is>
      </c>
      <c r="I3248" t="inlineStr">
        <is>
          <t>Alto</t>
        </is>
      </c>
      <c r="J3248" s="17" t="inlineStr">
        <is>
          <t>C-Alto</t>
        </is>
      </c>
      <c r="K3248" t="inlineStr">
        <is>
          <t>PREMIUM — dejar quietos, son rentables aunque vendan poco</t>
        </is>
      </c>
    </row>
    <row r="3249">
      <c r="A3249" t="inlineStr">
        <is>
          <t>7226</t>
        </is>
      </c>
      <c r="B3249" t="inlineStr">
        <is>
          <t>LIJADOR HULE MANUAL GONI</t>
        </is>
      </c>
      <c r="C3249" t="inlineStr">
        <is>
          <t>FERRETERIA GENERAL</t>
        </is>
      </c>
      <c r="D3249" s="22" t="n">
        <v>8</v>
      </c>
      <c r="E3249" s="19" t="n">
        <v>18912.25</v>
      </c>
      <c r="F3249" s="19" t="n">
        <v>5145.37</v>
      </c>
      <c r="G3249" s="20" t="n">
        <v>0.272066</v>
      </c>
      <c r="H3249" t="inlineStr">
        <is>
          <t>C</t>
        </is>
      </c>
      <c r="I3249" t="inlineStr">
        <is>
          <t>Bajo</t>
        </is>
      </c>
      <c r="J3249" s="17" t="inlineStr">
        <is>
          <t>C-Bajo</t>
        </is>
      </c>
      <c r="K3249" t="inlineStr">
        <is>
          <t>LIQUIDAR — ocupan espacio y capital</t>
        </is>
      </c>
    </row>
    <row r="3250">
      <c r="A3250" t="inlineStr">
        <is>
          <t>72146</t>
        </is>
      </c>
      <c r="B3250" t="inlineStr">
        <is>
          <t>AGUILA PLACA METALICA TOMA 220 39CH</t>
        </is>
      </c>
      <c r="C3250" t="inlineStr">
        <is>
          <t>ACCESORIOS ELECTRICOS Y CABLES</t>
        </is>
      </c>
      <c r="D3250" s="22" t="n">
        <v>17</v>
      </c>
      <c r="E3250" s="19" t="n">
        <v>18892.85</v>
      </c>
      <c r="F3250" s="19" t="n">
        <v>6032.81</v>
      </c>
      <c r="G3250" s="20" t="n">
        <v>0.319317</v>
      </c>
      <c r="H3250" t="inlineStr">
        <is>
          <t>C</t>
        </is>
      </c>
      <c r="I3250" t="inlineStr">
        <is>
          <t>Medio</t>
        </is>
      </c>
      <c r="J3250" s="17" t="inlineStr">
        <is>
          <t>C-Medio</t>
        </is>
      </c>
      <c r="K3250" t="inlineStr">
        <is>
          <t>CANDIDATO A DESCONTINUAR</t>
        </is>
      </c>
    </row>
    <row r="3251">
      <c r="A3251" t="inlineStr">
        <is>
          <t>71503</t>
        </is>
      </c>
      <c r="B3251" t="inlineStr">
        <is>
          <t>BV TOPE DE PUERTA MEDIA LUNA F01225AB</t>
        </is>
      </c>
      <c r="C3251" t="inlineStr">
        <is>
          <t>FERRETERIA GENERAL</t>
        </is>
      </c>
      <c r="D3251" s="22" t="n">
        <v>9</v>
      </c>
      <c r="E3251" s="19" t="n">
        <v>18833.84</v>
      </c>
      <c r="F3251" s="19" t="n">
        <v>5298.74</v>
      </c>
      <c r="G3251" s="20" t="n">
        <v>0.281341</v>
      </c>
      <c r="H3251" t="inlineStr">
        <is>
          <t>C</t>
        </is>
      </c>
      <c r="I3251" t="inlineStr">
        <is>
          <t>Bajo</t>
        </is>
      </c>
      <c r="J3251" s="17" t="inlineStr">
        <is>
          <t>C-Bajo</t>
        </is>
      </c>
      <c r="K3251" t="inlineStr">
        <is>
          <t>LIQUIDAR — ocupan espacio y capital</t>
        </is>
      </c>
    </row>
    <row r="3252">
      <c r="A3252" t="inlineStr">
        <is>
          <t>351100300992067</t>
        </is>
      </c>
      <c r="B3252" t="inlineStr">
        <is>
          <t>TRUPER SOPLADORA 960W SOPLA-960</t>
        </is>
      </c>
      <c r="C3252" t="inlineStr">
        <is>
          <t>HERRAMIENTA ELECTRICA</t>
        </is>
      </c>
      <c r="D3252" s="22" t="n">
        <v>1</v>
      </c>
      <c r="E3252" s="19" t="n">
        <v>18792.8</v>
      </c>
      <c r="F3252" s="19" t="n">
        <v>5369.37</v>
      </c>
      <c r="G3252" s="20" t="n">
        <v>0.285714</v>
      </c>
      <c r="H3252" t="inlineStr">
        <is>
          <t>C</t>
        </is>
      </c>
      <c r="I3252" t="inlineStr">
        <is>
          <t>Bajo</t>
        </is>
      </c>
      <c r="J3252" s="17" t="inlineStr">
        <is>
          <t>C-Bajo</t>
        </is>
      </c>
      <c r="K3252" t="inlineStr">
        <is>
          <t>LIQUIDAR — ocupan espacio y capital</t>
        </is>
      </c>
    </row>
    <row r="3253">
      <c r="A3253" t="inlineStr">
        <is>
          <t>6231</t>
        </is>
      </c>
      <c r="B3253" t="inlineStr">
        <is>
          <t>GRAPA CON CLAVO 8 MM  100UNDS</t>
        </is>
      </c>
      <c r="C3253" t="inlineStr">
        <is>
          <t>FERRETERIA GENERAL</t>
        </is>
      </c>
      <c r="D3253" s="22" t="n">
        <v>24</v>
      </c>
      <c r="E3253" s="19" t="n">
        <v>18792</v>
      </c>
      <c r="F3253" s="19" t="n">
        <v>6264</v>
      </c>
      <c r="G3253" s="20" t="n">
        <v>0.333333</v>
      </c>
      <c r="H3253" t="inlineStr">
        <is>
          <t>C</t>
        </is>
      </c>
      <c r="I3253" t="inlineStr">
        <is>
          <t>Medio</t>
        </is>
      </c>
      <c r="J3253" s="17" t="inlineStr">
        <is>
          <t>C-Medio</t>
        </is>
      </c>
      <c r="K3253" t="inlineStr">
        <is>
          <t>CANDIDATO A DESCONTINUAR</t>
        </is>
      </c>
    </row>
    <row r="3254">
      <c r="A3254" t="inlineStr">
        <is>
          <t>PINT-PS-0019</t>
        </is>
      </c>
      <c r="B3254" t="inlineStr">
        <is>
          <t>BOSNY SPRAY VERDE SAUCE SB-12</t>
        </is>
      </c>
      <c r="C3254" t="inlineStr">
        <is>
          <t>PINTURA SPRAY</t>
        </is>
      </c>
      <c r="D3254" s="22" t="n">
        <v>7</v>
      </c>
      <c r="E3254" s="19" t="n">
        <v>18789.33</v>
      </c>
      <c r="F3254" s="19" t="n">
        <v>5193.58</v>
      </c>
      <c r="G3254" s="20" t="n">
        <v>0.276411</v>
      </c>
      <c r="H3254" t="inlineStr">
        <is>
          <t>C</t>
        </is>
      </c>
      <c r="I3254" t="inlineStr">
        <is>
          <t>Bajo</t>
        </is>
      </c>
      <c r="J3254" s="17" t="inlineStr">
        <is>
          <t>C-Bajo</t>
        </is>
      </c>
      <c r="K3254" t="inlineStr">
        <is>
          <t>LIQUIDAR — ocupan espacio y capital</t>
        </is>
      </c>
    </row>
    <row r="3255">
      <c r="A3255" t="inlineStr">
        <is>
          <t>305</t>
        </is>
      </c>
      <c r="B3255" t="inlineStr">
        <is>
          <t>SPLITTER COAXIAL 3 SALIDAS MIYAKO USA M-113</t>
        </is>
      </c>
      <c r="C3255" t="inlineStr">
        <is>
          <t>FERRETERIA GENERAL</t>
        </is>
      </c>
      <c r="D3255" s="22" t="n">
        <v>8</v>
      </c>
      <c r="E3255" s="19" t="n">
        <v>18656.92</v>
      </c>
      <c r="F3255" s="19" t="n">
        <v>6571.48</v>
      </c>
      <c r="G3255" s="20" t="n">
        <v>0.352227</v>
      </c>
      <c r="H3255" t="inlineStr">
        <is>
          <t>C</t>
        </is>
      </c>
      <c r="I3255" t="inlineStr">
        <is>
          <t>Medio</t>
        </is>
      </c>
      <c r="J3255" s="17" t="inlineStr">
        <is>
          <t>C-Medio</t>
        </is>
      </c>
      <c r="K3255" t="inlineStr">
        <is>
          <t>CANDIDATO A DESCONTINUAR</t>
        </is>
      </c>
    </row>
    <row r="3256">
      <c r="A3256" t="inlineStr">
        <is>
          <t>30675</t>
        </is>
      </c>
      <c r="B3256" t="inlineStr">
        <is>
          <t>SD BREAKER  1X40</t>
        </is>
      </c>
      <c r="C3256" t="inlineStr">
        <is>
          <t>ACCESORIOS ELECTRICOS Y CABLES</t>
        </is>
      </c>
      <c r="D3256" s="22" t="n">
        <v>3</v>
      </c>
      <c r="E3256" s="19" t="n">
        <v>18651.83</v>
      </c>
      <c r="F3256" s="19" t="n">
        <v>4913.83</v>
      </c>
      <c r="G3256" s="20" t="n">
        <v>0.26345</v>
      </c>
      <c r="H3256" t="inlineStr">
        <is>
          <t>C</t>
        </is>
      </c>
      <c r="I3256" t="inlineStr">
        <is>
          <t>Bajo</t>
        </is>
      </c>
      <c r="J3256" s="17" t="inlineStr">
        <is>
          <t>C-Bajo</t>
        </is>
      </c>
      <c r="K3256" t="inlineStr">
        <is>
          <t>LIQUIDAR — ocupan espacio y capital</t>
        </is>
      </c>
    </row>
    <row r="3257">
      <c r="A3257" t="inlineStr">
        <is>
          <t>7566</t>
        </is>
      </c>
      <c r="B3257" t="inlineStr">
        <is>
          <t>LLAVE SACA ASIENTOS TW RM1-AB112</t>
        </is>
      </c>
      <c r="C3257" t="inlineStr">
        <is>
          <t>GRIFERIA - ACC. BAÑO Y COCINA</t>
        </is>
      </c>
      <c r="D3257" s="22" t="n">
        <v>9</v>
      </c>
      <c r="E3257" s="19" t="n">
        <v>18633.92</v>
      </c>
      <c r="F3257" s="19" t="n">
        <v>5236.79</v>
      </c>
      <c r="G3257" s="20" t="n">
        <v>0.281035</v>
      </c>
      <c r="H3257" t="inlineStr">
        <is>
          <t>C</t>
        </is>
      </c>
      <c r="I3257" t="inlineStr">
        <is>
          <t>Bajo</t>
        </is>
      </c>
      <c r="J3257" s="17" t="inlineStr">
        <is>
          <t>C-Bajo</t>
        </is>
      </c>
      <c r="K3257" t="inlineStr">
        <is>
          <t>LIQUIDAR — ocupan espacio y capital</t>
        </is>
      </c>
    </row>
    <row r="3258">
      <c r="A3258" t="inlineStr">
        <is>
          <t>7583</t>
        </is>
      </c>
      <c r="B3258" t="inlineStr">
        <is>
          <t>TOTAL LLAVE COROFIJA 11MM  TCSPA111</t>
        </is>
      </c>
      <c r="C3258" t="inlineStr">
        <is>
          <t>FERRETERIA GENERAL</t>
        </is>
      </c>
      <c r="D3258" s="22" t="n">
        <v>21</v>
      </c>
      <c r="E3258" s="19" t="n">
        <v>18592.62</v>
      </c>
      <c r="F3258" s="19" t="n">
        <v>6783.35</v>
      </c>
      <c r="G3258" s="20" t="n">
        <v>0.364841</v>
      </c>
      <c r="H3258" t="inlineStr">
        <is>
          <t>C</t>
        </is>
      </c>
      <c r="I3258" t="inlineStr">
        <is>
          <t>Medio</t>
        </is>
      </c>
      <c r="J3258" s="17" t="inlineStr">
        <is>
          <t>C-Medio</t>
        </is>
      </c>
      <c r="K3258" t="inlineStr">
        <is>
          <t>CANDIDATO A DESCONTINUAR</t>
        </is>
      </c>
    </row>
    <row r="3259">
      <c r="A3259" t="inlineStr">
        <is>
          <t>351100300991119</t>
        </is>
      </c>
      <c r="B3259" t="inlineStr">
        <is>
          <t>WADFOW ESCUADRA REFUERZO 4X4 SET 4PCS WCY2K10</t>
        </is>
      </c>
      <c r="C3259" t="inlineStr">
        <is>
          <t>FERRETERIA GENERAL</t>
        </is>
      </c>
      <c r="D3259" s="22" t="n">
        <v>23</v>
      </c>
      <c r="E3259" s="19" t="n">
        <v>18560.75</v>
      </c>
      <c r="F3259" s="19" t="n">
        <v>6225.02</v>
      </c>
      <c r="G3259" s="20" t="n">
        <v>0.335386</v>
      </c>
      <c r="H3259" t="inlineStr">
        <is>
          <t>C</t>
        </is>
      </c>
      <c r="I3259" t="inlineStr">
        <is>
          <t>Medio</t>
        </is>
      </c>
      <c r="J3259" s="17" t="inlineStr">
        <is>
          <t>C-Medio</t>
        </is>
      </c>
      <c r="K3259" t="inlineStr">
        <is>
          <t>CANDIDATO A DESCONTINUAR</t>
        </is>
      </c>
    </row>
    <row r="3260">
      <c r="A3260" t="inlineStr">
        <is>
          <t>9161</t>
        </is>
      </c>
      <c r="B3260" t="inlineStr">
        <is>
          <t>BOQUILLA CANOA PALOMA RECTANGULAR AMANCO</t>
        </is>
      </c>
      <c r="C3260" t="inlineStr">
        <is>
          <t>TUBERIA PVC, CANOAS Y ACCESORIOS</t>
        </is>
      </c>
      <c r="D3260" s="22" t="n">
        <v>7</v>
      </c>
      <c r="E3260" s="19" t="n">
        <v>18540.27</v>
      </c>
      <c r="F3260" s="19" t="n">
        <v>4869.27</v>
      </c>
      <c r="G3260" s="20" t="n">
        <v>0.262632</v>
      </c>
      <c r="H3260" t="inlineStr">
        <is>
          <t>C</t>
        </is>
      </c>
      <c r="I3260" t="inlineStr">
        <is>
          <t>Bajo</t>
        </is>
      </c>
      <c r="J3260" s="17" t="inlineStr">
        <is>
          <t>C-Bajo</t>
        </is>
      </c>
      <c r="K3260" t="inlineStr">
        <is>
          <t>LIQUIDAR — ocupan espacio y capital</t>
        </is>
      </c>
    </row>
    <row r="3261">
      <c r="A3261" t="inlineStr">
        <is>
          <t>351100300990517</t>
        </is>
      </c>
      <c r="B3261" t="inlineStr">
        <is>
          <t>TOTAL PIE DE REY 150MM TMT331501</t>
        </is>
      </c>
      <c r="C3261" t="inlineStr">
        <is>
          <t>FERRETERIA GENERAL</t>
        </is>
      </c>
      <c r="D3261" s="22" t="n">
        <v>3</v>
      </c>
      <c r="E3261" s="19" t="n">
        <v>18536.74</v>
      </c>
      <c r="F3261" s="19" t="n">
        <v>5296.21</v>
      </c>
      <c r="G3261" s="20" t="n">
        <v>0.285714</v>
      </c>
      <c r="H3261" t="inlineStr">
        <is>
          <t>C</t>
        </is>
      </c>
      <c r="I3261" t="inlineStr">
        <is>
          <t>Bajo</t>
        </is>
      </c>
      <c r="J3261" s="17" t="inlineStr">
        <is>
          <t>C-Bajo</t>
        </is>
      </c>
      <c r="K3261" t="inlineStr">
        <is>
          <t>LIQUIDAR — ocupan espacio y capital</t>
        </is>
      </c>
    </row>
    <row r="3262">
      <c r="A3262" t="inlineStr">
        <is>
          <t>73752</t>
        </is>
      </c>
      <c r="B3262" t="inlineStr">
        <is>
          <t>TOTAL HOJA SIERRA CALADORA  5PCS TAC51111C</t>
        </is>
      </c>
      <c r="C3262" t="inlineStr">
        <is>
          <t>FERRETERIA GENERAL</t>
        </is>
      </c>
      <c r="D3262" s="22" t="n">
        <v>21</v>
      </c>
      <c r="E3262" s="19" t="n">
        <v>18530.97</v>
      </c>
      <c r="F3262" s="19" t="n">
        <v>9166.440000000001</v>
      </c>
      <c r="G3262" s="20" t="n">
        <v>0.494655</v>
      </c>
      <c r="H3262" t="inlineStr">
        <is>
          <t>C</t>
        </is>
      </c>
      <c r="I3262" t="inlineStr">
        <is>
          <t>Alto</t>
        </is>
      </c>
      <c r="J3262" s="17" t="inlineStr">
        <is>
          <t>C-Alto</t>
        </is>
      </c>
      <c r="K3262" t="inlineStr">
        <is>
          <t>PREMIUM — dejar quietos, son rentables aunque vendan poco</t>
        </is>
      </c>
    </row>
    <row r="3263">
      <c r="A3263" t="inlineStr">
        <is>
          <t>420420905</t>
        </is>
      </c>
      <c r="B3263" t="inlineStr">
        <is>
          <t>PROTECTO METALTEC 3EN1 PROTECTO VERDE ESMERALDA T-53 1 GL (3.785L)</t>
        </is>
      </c>
      <c r="C3263" t="inlineStr">
        <is>
          <t>SIN CATEGORIA</t>
        </is>
      </c>
      <c r="D3263" s="22" t="n">
        <v>1</v>
      </c>
      <c r="E3263" s="19" t="n">
        <v>18510.37</v>
      </c>
      <c r="F3263" s="19" t="n">
        <v>5156.45</v>
      </c>
      <c r="G3263" s="20" t="n">
        <v>0.278571</v>
      </c>
      <c r="H3263" t="inlineStr">
        <is>
          <t>C</t>
        </is>
      </c>
      <c r="I3263" t="inlineStr">
        <is>
          <t>Bajo</t>
        </is>
      </c>
      <c r="J3263" s="17" t="inlineStr">
        <is>
          <t>C-Bajo</t>
        </is>
      </c>
      <c r="K3263" t="inlineStr">
        <is>
          <t>LIQUIDAR — ocupan espacio y capital</t>
        </is>
      </c>
    </row>
    <row r="3264">
      <c r="A3264" t="inlineStr">
        <is>
          <t>351100300991686</t>
        </is>
      </c>
      <c r="B3264" t="inlineStr">
        <is>
          <t>AKSI EXTENSION 12M USO RUDO NARANJA</t>
        </is>
      </c>
      <c r="C3264" t="inlineStr">
        <is>
          <t>ACCESORIOS ELECTRICOS Y CABLES</t>
        </is>
      </c>
      <c r="D3264" s="22" t="n">
        <v>3</v>
      </c>
      <c r="E3264" s="19" t="n">
        <v>18502.8</v>
      </c>
      <c r="F3264" s="19" t="n">
        <v>6485.05</v>
      </c>
      <c r="G3264" s="20" t="n">
        <v>0.35049</v>
      </c>
      <c r="H3264" t="inlineStr">
        <is>
          <t>C</t>
        </is>
      </c>
      <c r="I3264" t="inlineStr">
        <is>
          <t>Medio</t>
        </is>
      </c>
      <c r="J3264" s="17" t="inlineStr">
        <is>
          <t>C-Medio</t>
        </is>
      </c>
      <c r="K3264" t="inlineStr">
        <is>
          <t>CANDIDATO A DESCONTINUAR</t>
        </is>
      </c>
    </row>
    <row r="3265">
      <c r="A3265" t="inlineStr">
        <is>
          <t>73536</t>
        </is>
      </c>
      <c r="B3265" t="inlineStr">
        <is>
          <t>TOTAL GRAPA  1.2mm THT39102</t>
        </is>
      </c>
      <c r="C3265" t="inlineStr">
        <is>
          <t>FERRETERIA GENERAL</t>
        </is>
      </c>
      <c r="D3265" s="22" t="n">
        <v>22</v>
      </c>
      <c r="E3265" s="19" t="n">
        <v>18495.58</v>
      </c>
      <c r="F3265" s="19" t="n">
        <v>7590.56</v>
      </c>
      <c r="G3265" s="20" t="n">
        <v>0.410399</v>
      </c>
      <c r="H3265" t="inlineStr">
        <is>
          <t>C</t>
        </is>
      </c>
      <c r="I3265" t="inlineStr">
        <is>
          <t>Medio</t>
        </is>
      </c>
      <c r="J3265" s="17" t="inlineStr">
        <is>
          <t>C-Medio</t>
        </is>
      </c>
      <c r="K3265" t="inlineStr">
        <is>
          <t>CANDIDATO A DESCONTINUAR</t>
        </is>
      </c>
    </row>
    <row r="3266">
      <c r="A3266" t="inlineStr">
        <is>
          <t>347</t>
        </is>
      </c>
      <c r="B3266" t="inlineStr">
        <is>
          <t>ESCOBA HOGAR ETERNA</t>
        </is>
      </c>
      <c r="C3266" t="inlineStr">
        <is>
          <t>FERRETERIA GENERAL</t>
        </is>
      </c>
      <c r="D3266" s="22" t="n">
        <v>6</v>
      </c>
      <c r="E3266" s="19" t="n">
        <v>18488.07</v>
      </c>
      <c r="F3266" s="19" t="n">
        <v>5229.27</v>
      </c>
      <c r="G3266" s="20" t="n">
        <v>0.282846</v>
      </c>
      <c r="H3266" t="inlineStr">
        <is>
          <t>C</t>
        </is>
      </c>
      <c r="I3266" t="inlineStr">
        <is>
          <t>Bajo</t>
        </is>
      </c>
      <c r="J3266" s="17" t="inlineStr">
        <is>
          <t>C-Bajo</t>
        </is>
      </c>
      <c r="K3266" t="inlineStr">
        <is>
          <t>LIQUIDAR — ocupan espacio y capital</t>
        </is>
      </c>
    </row>
    <row r="3267">
      <c r="A3267" t="inlineStr">
        <is>
          <t>80359</t>
        </is>
      </c>
      <c r="B3267" t="inlineStr">
        <is>
          <t>TOTAL SERRUCHO P / PLASTICO 20 THT55206</t>
        </is>
      </c>
      <c r="C3267" t="inlineStr">
        <is>
          <t>FERRETERIA GENERAL</t>
        </is>
      </c>
      <c r="D3267" s="22" t="n">
        <v>6</v>
      </c>
      <c r="E3267" s="19" t="n">
        <v>18466.23</v>
      </c>
      <c r="F3267" s="19" t="n">
        <v>5223.09</v>
      </c>
      <c r="G3267" s="20" t="n">
        <v>0.282846</v>
      </c>
      <c r="H3267" t="inlineStr">
        <is>
          <t>C</t>
        </is>
      </c>
      <c r="I3267" t="inlineStr">
        <is>
          <t>Bajo</t>
        </is>
      </c>
      <c r="J3267" s="17" t="inlineStr">
        <is>
          <t>C-Bajo</t>
        </is>
      </c>
      <c r="K3267" t="inlineStr">
        <is>
          <t>LIQUIDAR — ocupan espacio y capital</t>
        </is>
      </c>
    </row>
    <row r="3268">
      <c r="A3268" t="inlineStr">
        <is>
          <t>72088</t>
        </is>
      </c>
      <c r="B3268" t="inlineStr">
        <is>
          <t>SOPORTE PINES 5 PCS BEST VALUE F01430</t>
        </is>
      </c>
      <c r="C3268" t="inlineStr">
        <is>
          <t>FERRETERIA GENERAL</t>
        </is>
      </c>
      <c r="D3268" s="22" t="n">
        <v>25</v>
      </c>
      <c r="E3268" s="19" t="n">
        <v>18445.85</v>
      </c>
      <c r="F3268" s="19" t="n">
        <v>5625.02</v>
      </c>
      <c r="G3268" s="20" t="n">
        <v>0.304948</v>
      </c>
      <c r="H3268" t="inlineStr">
        <is>
          <t>C</t>
        </is>
      </c>
      <c r="I3268" t="inlineStr">
        <is>
          <t>Medio</t>
        </is>
      </c>
      <c r="J3268" s="17" t="inlineStr">
        <is>
          <t>C-Medio</t>
        </is>
      </c>
      <c r="K3268" t="inlineStr">
        <is>
          <t>CANDIDATO A DESCONTINUAR</t>
        </is>
      </c>
    </row>
    <row r="3269">
      <c r="A3269" t="inlineStr">
        <is>
          <t>351100300992042</t>
        </is>
      </c>
      <c r="B3269" t="inlineStr">
        <is>
          <t>WADFOW JUEGO CUBOS 1/2 10-24MM 3/8-3 12 PIEZAS WST2212</t>
        </is>
      </c>
      <c r="C3269" t="inlineStr">
        <is>
          <t>FERRETERIA GENERAL</t>
        </is>
      </c>
      <c r="D3269" s="22" t="n">
        <v>2</v>
      </c>
      <c r="E3269" s="19" t="n">
        <v>18423.47</v>
      </c>
      <c r="F3269" s="19" t="n">
        <v>5263.85</v>
      </c>
      <c r="G3269" s="20" t="n">
        <v>0.285714</v>
      </c>
      <c r="H3269" t="inlineStr">
        <is>
          <t>C</t>
        </is>
      </c>
      <c r="I3269" t="inlineStr">
        <is>
          <t>Bajo</t>
        </is>
      </c>
      <c r="J3269" s="17" t="inlineStr">
        <is>
          <t>C-Bajo</t>
        </is>
      </c>
      <c r="K3269" t="inlineStr">
        <is>
          <t>LIQUIDAR — ocupan espacio y capital</t>
        </is>
      </c>
    </row>
    <row r="3270">
      <c r="A3270" t="inlineStr">
        <is>
          <t>PINT-PA-0020</t>
        </is>
      </c>
      <c r="B3270" t="inlineStr">
        <is>
          <t>LANCO MAXIMA BLANCO MATE 1/4 MA680-5</t>
        </is>
      </c>
      <c r="C3270" t="inlineStr">
        <is>
          <t>PINTURA ACRILICA</t>
        </is>
      </c>
      <c r="D3270" s="22" t="n">
        <v>3</v>
      </c>
      <c r="E3270" s="19" t="n">
        <v>18404.87</v>
      </c>
      <c r="F3270" s="19" t="n">
        <v>5015.15</v>
      </c>
      <c r="G3270" s="20" t="n">
        <v>0.27249</v>
      </c>
      <c r="H3270" t="inlineStr">
        <is>
          <t>C</t>
        </is>
      </c>
      <c r="I3270" t="inlineStr">
        <is>
          <t>Bajo</t>
        </is>
      </c>
      <c r="J3270" s="17" t="inlineStr">
        <is>
          <t>C-Bajo</t>
        </is>
      </c>
      <c r="K3270" t="inlineStr">
        <is>
          <t>LIQUIDAR — ocupan espacio y capital</t>
        </is>
      </c>
    </row>
    <row r="3271">
      <c r="A3271" t="inlineStr">
        <is>
          <t>72221</t>
        </is>
      </c>
      <c r="B3271" t="inlineStr">
        <is>
          <t>TORNILLO CARROCERIA 5/16 X 6</t>
        </is>
      </c>
      <c r="C3271" t="inlineStr">
        <is>
          <t>TORNILLERIA</t>
        </is>
      </c>
      <c r="D3271" s="22" t="n">
        <v>60</v>
      </c>
      <c r="E3271" s="19" t="n">
        <v>18379.65</v>
      </c>
      <c r="F3271" s="19" t="n">
        <v>13832.92</v>
      </c>
      <c r="G3271" s="20" t="n">
        <v>0.7526220000000001</v>
      </c>
      <c r="H3271" t="inlineStr">
        <is>
          <t>C</t>
        </is>
      </c>
      <c r="I3271" t="inlineStr">
        <is>
          <t>Alto</t>
        </is>
      </c>
      <c r="J3271" s="17" t="inlineStr">
        <is>
          <t>C-Alto</t>
        </is>
      </c>
      <c r="K3271" t="inlineStr">
        <is>
          <t>PREMIUM — dejar quietos, son rentables aunque vendan poco</t>
        </is>
      </c>
    </row>
    <row r="3272">
      <c r="A3272" t="inlineStr">
        <is>
          <t>560522</t>
        </is>
      </c>
      <c r="B3272" t="inlineStr">
        <is>
          <t>REFLECTOR LED NEGRO 3000LM 30W 100-240V 6500K WELLMAX</t>
        </is>
      </c>
      <c r="C3272" t="inlineStr">
        <is>
          <t>SIN CATEGORIA</t>
        </is>
      </c>
      <c r="D3272" s="22" t="n">
        <v>3</v>
      </c>
      <c r="E3272" s="19" t="n">
        <v>18344.19</v>
      </c>
      <c r="F3272" s="19" t="n">
        <v>6645.09</v>
      </c>
      <c r="G3272" s="20" t="n">
        <v>0.362245</v>
      </c>
      <c r="H3272" t="inlineStr">
        <is>
          <t>C</t>
        </is>
      </c>
      <c r="I3272" t="inlineStr">
        <is>
          <t>Medio</t>
        </is>
      </c>
      <c r="J3272" s="17" t="inlineStr">
        <is>
          <t>C-Medio</t>
        </is>
      </c>
      <c r="K3272" t="inlineStr">
        <is>
          <t>CANDIDATO A DESCONTINUAR</t>
        </is>
      </c>
    </row>
    <row r="3273">
      <c r="A3273" t="inlineStr">
        <is>
          <t>9276</t>
        </is>
      </c>
      <c r="B3273" t="inlineStr">
        <is>
          <t>TEE 1/2 CON INSERTO METAL</t>
        </is>
      </c>
      <c r="C3273" t="inlineStr">
        <is>
          <t>TUBERIA PVC, CANOAS Y ACCESORIOS</t>
        </is>
      </c>
      <c r="D3273" s="22" t="n">
        <v>16</v>
      </c>
      <c r="E3273" s="19" t="n">
        <v>18315</v>
      </c>
      <c r="F3273" s="19" t="n">
        <v>11915</v>
      </c>
      <c r="G3273" s="20" t="n">
        <v>0.65056</v>
      </c>
      <c r="H3273" t="inlineStr">
        <is>
          <t>C</t>
        </is>
      </c>
      <c r="I3273" t="inlineStr">
        <is>
          <t>Alto</t>
        </is>
      </c>
      <c r="J3273" s="17" t="inlineStr">
        <is>
          <t>C-Alto</t>
        </is>
      </c>
      <c r="K3273" t="inlineStr">
        <is>
          <t>PREMIUM — dejar quietos, son rentables aunque vendan poco</t>
        </is>
      </c>
    </row>
    <row r="3274">
      <c r="A3274" t="inlineStr">
        <is>
          <t>76450202</t>
        </is>
      </c>
      <c r="B3274" t="inlineStr">
        <is>
          <t>TOTAL MAZO 10LB HEXAGONAL CABO LARGO THT750416</t>
        </is>
      </c>
      <c r="C3274" t="inlineStr">
        <is>
          <t>FERRETERIA GENERAL</t>
        </is>
      </c>
      <c r="D3274" s="22" t="n">
        <v>1</v>
      </c>
      <c r="E3274" s="19" t="n">
        <v>18296.8</v>
      </c>
      <c r="F3274" s="19" t="n">
        <v>6034.15</v>
      </c>
      <c r="G3274" s="20" t="n">
        <v>0.329792</v>
      </c>
      <c r="H3274" t="inlineStr">
        <is>
          <t>C</t>
        </is>
      </c>
      <c r="I3274" t="inlineStr">
        <is>
          <t>Medio</t>
        </is>
      </c>
      <c r="J3274" s="17" t="inlineStr">
        <is>
          <t>C-Medio</t>
        </is>
      </c>
      <c r="K3274" t="inlineStr">
        <is>
          <t>CANDIDATO A DESCONTINUAR</t>
        </is>
      </c>
    </row>
    <row r="3275">
      <c r="A3275" t="inlineStr">
        <is>
          <t>533359</t>
        </is>
      </c>
      <c r="B3275" t="inlineStr">
        <is>
          <t>TOTAL SERRUCHO P / PLASTICO 22 THT55226</t>
        </is>
      </c>
      <c r="C3275" t="inlineStr">
        <is>
          <t>FERRETERIA GENERAL</t>
        </is>
      </c>
      <c r="D3275" s="22" t="n">
        <v>5</v>
      </c>
      <c r="E3275" s="19" t="n">
        <v>18141.59</v>
      </c>
      <c r="F3275" s="19" t="n">
        <v>5191.64</v>
      </c>
      <c r="G3275" s="20" t="n">
        <v>0.286173</v>
      </c>
      <c r="H3275" t="inlineStr">
        <is>
          <t>C</t>
        </is>
      </c>
      <c r="I3275" t="inlineStr">
        <is>
          <t>Bajo</t>
        </is>
      </c>
      <c r="J3275" s="17" t="inlineStr">
        <is>
          <t>C-Bajo</t>
        </is>
      </c>
      <c r="K3275" t="inlineStr">
        <is>
          <t>LIQUIDAR — ocupan espacio y capital</t>
        </is>
      </c>
    </row>
    <row r="3276">
      <c r="A3276" t="inlineStr">
        <is>
          <t>PINT-PA-0086</t>
        </is>
      </c>
      <c r="B3276" t="inlineStr">
        <is>
          <t>SUPRA LATEX TINT MATE 1/4 VA959-5</t>
        </is>
      </c>
      <c r="C3276" t="inlineStr">
        <is>
          <t>PINTURA ACRILICA</t>
        </is>
      </c>
      <c r="D3276" s="22" t="n">
        <v>4</v>
      </c>
      <c r="E3276" s="19" t="n">
        <v>18141.59</v>
      </c>
      <c r="F3276" s="19" t="n">
        <v>8384.09</v>
      </c>
      <c r="G3276" s="20" t="n">
        <v>0.4621479999999999</v>
      </c>
      <c r="H3276" t="inlineStr">
        <is>
          <t>C</t>
        </is>
      </c>
      <c r="I3276" t="inlineStr">
        <is>
          <t>Alto</t>
        </is>
      </c>
      <c r="J3276" s="17" t="inlineStr">
        <is>
          <t>C-Alto</t>
        </is>
      </c>
      <c r="K3276" t="inlineStr">
        <is>
          <t>PREMIUM — dejar quietos, son rentables aunque vendan poco</t>
        </is>
      </c>
    </row>
    <row r="3277">
      <c r="A3277" t="inlineStr">
        <is>
          <t>220</t>
        </is>
      </c>
      <c r="B3277" t="inlineStr">
        <is>
          <t>LAUREL 1X2 EN VARAS</t>
        </is>
      </c>
      <c r="C3277" t="inlineStr">
        <is>
          <t>LAUREL</t>
        </is>
      </c>
      <c r="D3277" s="22" t="n">
        <v>33</v>
      </c>
      <c r="E3277" s="19" t="n">
        <v>18106.19</v>
      </c>
      <c r="F3277" s="19" t="n">
        <v>6556.19</v>
      </c>
      <c r="G3277" s="20" t="n">
        <v>0.362097</v>
      </c>
      <c r="H3277" t="inlineStr">
        <is>
          <t>C</t>
        </is>
      </c>
      <c r="I3277" t="inlineStr">
        <is>
          <t>Medio</t>
        </is>
      </c>
      <c r="J3277" s="17" t="inlineStr">
        <is>
          <t>C-Medio</t>
        </is>
      </c>
      <c r="K3277" t="inlineStr">
        <is>
          <t>CANDIDATO A DESCONTINUAR</t>
        </is>
      </c>
    </row>
    <row r="3278">
      <c r="A3278" t="inlineStr">
        <is>
          <t>9115</t>
        </is>
      </c>
      <c r="B3278" t="inlineStr">
        <is>
          <t>UNION 1 1/2 PVC</t>
        </is>
      </c>
      <c r="C3278" t="inlineStr">
        <is>
          <t>TUBERIA PVC, CANOAS Y ACCESORIOS</t>
        </is>
      </c>
      <c r="D3278" s="22" t="n">
        <v>40</v>
      </c>
      <c r="E3278" s="19" t="n">
        <v>18087.1</v>
      </c>
      <c r="F3278" s="19" t="n">
        <v>12389.9</v>
      </c>
      <c r="G3278" s="20" t="n">
        <v>0.685013</v>
      </c>
      <c r="H3278" t="inlineStr">
        <is>
          <t>C</t>
        </is>
      </c>
      <c r="I3278" t="inlineStr">
        <is>
          <t>Alto</t>
        </is>
      </c>
      <c r="J3278" s="17" t="inlineStr">
        <is>
          <t>C-Alto</t>
        </is>
      </c>
      <c r="K3278" t="inlineStr">
        <is>
          <t>PREMIUM — dejar quietos, son rentables aunque vendan poco</t>
        </is>
      </c>
    </row>
    <row r="3279">
      <c r="A3279" t="inlineStr">
        <is>
          <t>351100300991139</t>
        </is>
      </c>
      <c r="B3279" t="inlineStr">
        <is>
          <t>TOTAL CUERDA ORILLADORA 2.5MM X 83MT TSL2483 3553000</t>
        </is>
      </c>
      <c r="C3279" t="inlineStr">
        <is>
          <t>FERRETERIA GENERAL</t>
        </is>
      </c>
      <c r="D3279" s="22" t="n">
        <v>5</v>
      </c>
      <c r="E3279" s="19" t="n">
        <v>18086.59</v>
      </c>
      <c r="F3279" s="19" t="n">
        <v>4997.44</v>
      </c>
      <c r="G3279" s="20" t="n">
        <v>0.276306</v>
      </c>
      <c r="H3279" t="inlineStr">
        <is>
          <t>C</t>
        </is>
      </c>
      <c r="I3279" t="inlineStr">
        <is>
          <t>Bajo</t>
        </is>
      </c>
      <c r="J3279" s="17" t="inlineStr">
        <is>
          <t>C-Bajo</t>
        </is>
      </c>
      <c r="K3279" t="inlineStr">
        <is>
          <t>LIQUIDAR — ocupan espacio y capital</t>
        </is>
      </c>
    </row>
    <row r="3280">
      <c r="A3280" t="inlineStr">
        <is>
          <t>1042</t>
        </is>
      </c>
      <c r="B3280" t="inlineStr">
        <is>
          <t>CABLE 2 NEGRO</t>
        </is>
      </c>
      <c r="C3280" t="inlineStr">
        <is>
          <t>ACCESORIOS ELECTRICOS Y CABLES</t>
        </is>
      </c>
      <c r="D3280" s="22" t="n">
        <v>5</v>
      </c>
      <c r="E3280" s="19" t="n">
        <v>18080.63</v>
      </c>
      <c r="F3280" s="19" t="n">
        <v>4430.63</v>
      </c>
      <c r="G3280" s="20" t="n">
        <v>0.245048</v>
      </c>
      <c r="H3280" t="inlineStr">
        <is>
          <t>C</t>
        </is>
      </c>
      <c r="I3280" t="inlineStr">
        <is>
          <t>Bajo</t>
        </is>
      </c>
      <c r="J3280" s="17" t="inlineStr">
        <is>
          <t>C-Bajo</t>
        </is>
      </c>
      <c r="K3280" t="inlineStr">
        <is>
          <t>LIQUIDAR — ocupan espacio y capital</t>
        </is>
      </c>
    </row>
    <row r="3281">
      <c r="A3281" t="inlineStr">
        <is>
          <t>351100300991954</t>
        </is>
      </c>
      <c r="B3281" t="inlineStr">
        <is>
          <t>NOVA EXTENSION PINTOR 3 MEDIDAS EN 1 43CM A 98CM EXTRF-02038</t>
        </is>
      </c>
      <c r="C3281" t="inlineStr">
        <is>
          <t>PINTURAS Y SELLADORES</t>
        </is>
      </c>
      <c r="D3281" s="22" t="n">
        <v>4</v>
      </c>
      <c r="E3281" s="19" t="n">
        <v>18064.2</v>
      </c>
      <c r="F3281" s="19" t="n">
        <v>5161.2</v>
      </c>
      <c r="G3281" s="20" t="n">
        <v>0.285714</v>
      </c>
      <c r="H3281" t="inlineStr">
        <is>
          <t>C</t>
        </is>
      </c>
      <c r="I3281" t="inlineStr">
        <is>
          <t>Bajo</t>
        </is>
      </c>
      <c r="J3281" s="17" t="inlineStr">
        <is>
          <t>C-Bajo</t>
        </is>
      </c>
      <c r="K3281" t="inlineStr">
        <is>
          <t>LIQUIDAR — ocupan espacio y capital</t>
        </is>
      </c>
    </row>
    <row r="3282">
      <c r="A3282" t="inlineStr">
        <is>
          <t>420420907</t>
        </is>
      </c>
      <c r="B3282" t="inlineStr">
        <is>
          <t>PROTECTO METALTEC MALLAS Y ESTRUCTURAS ALUMINIO 610 1/4 GL (0.946L) ANTICORROSIVO ALUMINIO</t>
        </is>
      </c>
      <c r="C3282" t="inlineStr">
        <is>
          <t>SIN CATEGORIA</t>
        </is>
      </c>
      <c r="D3282" s="22" t="n">
        <v>3</v>
      </c>
      <c r="E3282" s="19" t="n">
        <v>17949.4</v>
      </c>
      <c r="F3282" s="19" t="n">
        <v>4955.14</v>
      </c>
      <c r="G3282" s="20" t="n">
        <v>0.276062</v>
      </c>
      <c r="H3282" t="inlineStr">
        <is>
          <t>C</t>
        </is>
      </c>
      <c r="I3282" t="inlineStr">
        <is>
          <t>Bajo</t>
        </is>
      </c>
      <c r="J3282" s="17" t="inlineStr">
        <is>
          <t>C-Bajo</t>
        </is>
      </c>
      <c r="K3282" t="inlineStr">
        <is>
          <t>LIQUIDAR — ocupan espacio y capital</t>
        </is>
      </c>
    </row>
    <row r="3283">
      <c r="A3283" t="inlineStr">
        <is>
          <t>4478</t>
        </is>
      </c>
      <c r="B3283" t="inlineStr">
        <is>
          <t>TAPON HULE REDONDO 2</t>
        </is>
      </c>
      <c r="C3283" t="inlineStr">
        <is>
          <t>FERRETERIA GENERAL</t>
        </is>
      </c>
      <c r="D3283" s="22" t="n">
        <v>37</v>
      </c>
      <c r="E3283" s="19" t="n">
        <v>17931.13</v>
      </c>
      <c r="F3283" s="19" t="n">
        <v>10503.94</v>
      </c>
      <c r="G3283" s="20" t="n">
        <v>0.585794</v>
      </c>
      <c r="H3283" t="inlineStr">
        <is>
          <t>C</t>
        </is>
      </c>
      <c r="I3283" t="inlineStr">
        <is>
          <t>Alto</t>
        </is>
      </c>
      <c r="J3283" s="17" t="inlineStr">
        <is>
          <t>C-Alto</t>
        </is>
      </c>
      <c r="K3283" t="inlineStr">
        <is>
          <t>PREMIUM — dejar quietos, son rentables aunque vendan poco</t>
        </is>
      </c>
    </row>
    <row r="3284">
      <c r="A3284" t="inlineStr">
        <is>
          <t>7851</t>
        </is>
      </c>
      <c r="B3284" t="inlineStr">
        <is>
          <t>GAZA SIN FIN 2</t>
        </is>
      </c>
      <c r="C3284" t="inlineStr">
        <is>
          <t>FERRETERIA GENERAL</t>
        </is>
      </c>
      <c r="D3284" s="22" t="n">
        <v>58</v>
      </c>
      <c r="E3284" s="19" t="n">
        <v>17893.96</v>
      </c>
      <c r="F3284" s="19" t="n">
        <v>12292.9</v>
      </c>
      <c r="G3284" s="20" t="n">
        <v>0.686986</v>
      </c>
      <c r="H3284" t="inlineStr">
        <is>
          <t>C</t>
        </is>
      </c>
      <c r="I3284" t="inlineStr">
        <is>
          <t>Alto</t>
        </is>
      </c>
      <c r="J3284" s="17" t="inlineStr">
        <is>
          <t>C-Alto</t>
        </is>
      </c>
      <c r="K3284" t="inlineStr">
        <is>
          <t>PREMIUM — dejar quietos, son rentables aunque vendan poco</t>
        </is>
      </c>
    </row>
    <row r="3285">
      <c r="A3285" t="inlineStr">
        <is>
          <t>351100300991884</t>
        </is>
      </c>
      <c r="B3285" t="inlineStr">
        <is>
          <t>QUALITA ESPEJO OVALADO 60X45 SENCILLO D-1011 YH-800</t>
        </is>
      </c>
      <c r="C3285" t="inlineStr">
        <is>
          <t>LOZA SANITARIA</t>
        </is>
      </c>
      <c r="D3285" s="22" t="n">
        <v>3</v>
      </c>
      <c r="E3285" s="19" t="n">
        <v>17872.57</v>
      </c>
      <c r="F3285" s="19" t="n">
        <v>5318.34</v>
      </c>
      <c r="G3285" s="20" t="n">
        <v>0.29757</v>
      </c>
      <c r="H3285" t="inlineStr">
        <is>
          <t>C</t>
        </is>
      </c>
      <c r="I3285" t="inlineStr">
        <is>
          <t>Bajo</t>
        </is>
      </c>
      <c r="J3285" s="17" t="inlineStr">
        <is>
          <t>C-Bajo</t>
        </is>
      </c>
      <c r="K3285" t="inlineStr">
        <is>
          <t>LIQUIDAR — ocupan espacio y capital</t>
        </is>
      </c>
    </row>
    <row r="3286">
      <c r="A3286" t="inlineStr">
        <is>
          <t>9313</t>
        </is>
      </c>
      <c r="B3286" t="inlineStr">
        <is>
          <t>GAZA PVC 4 PULG</t>
        </is>
      </c>
      <c r="C3286" t="inlineStr">
        <is>
          <t>FERRETERIA GENERAL</t>
        </is>
      </c>
      <c r="D3286" s="22" t="n">
        <v>43</v>
      </c>
      <c r="E3286" s="19" t="n">
        <v>17783.1</v>
      </c>
      <c r="F3286" s="19" t="n">
        <v>7909.46</v>
      </c>
      <c r="G3286" s="20" t="n">
        <v>0.444774</v>
      </c>
      <c r="H3286" t="inlineStr">
        <is>
          <t>C</t>
        </is>
      </c>
      <c r="I3286" t="inlineStr">
        <is>
          <t>Medio</t>
        </is>
      </c>
      <c r="J3286" s="17" t="inlineStr">
        <is>
          <t>C-Medio</t>
        </is>
      </c>
      <c r="K3286" t="inlineStr">
        <is>
          <t>CANDIDATO A DESCONTINUAR</t>
        </is>
      </c>
    </row>
    <row r="3287">
      <c r="A3287" t="inlineStr">
        <is>
          <t>PINT-PA-0100</t>
        </is>
      </c>
      <c r="B3287" t="inlineStr">
        <is>
          <t>SUPRA SATIN TINT 1/4 VA3682-5</t>
        </is>
      </c>
      <c r="C3287" t="inlineStr">
        <is>
          <t>PINTURA ACRILICA</t>
        </is>
      </c>
      <c r="D3287" s="22" t="n">
        <v>4</v>
      </c>
      <c r="E3287" s="19" t="n">
        <v>17699.12</v>
      </c>
      <c r="F3287" s="19" t="n">
        <v>8042.12</v>
      </c>
      <c r="G3287" s="20" t="n">
        <v>0.454379</v>
      </c>
      <c r="H3287" t="inlineStr">
        <is>
          <t>C</t>
        </is>
      </c>
      <c r="I3287" t="inlineStr">
        <is>
          <t>Alto</t>
        </is>
      </c>
      <c r="J3287" s="17" t="inlineStr">
        <is>
          <t>C-Alto</t>
        </is>
      </c>
      <c r="K3287" t="inlineStr">
        <is>
          <t>PREMIUM — dejar quietos, son rentables aunque vendan poco</t>
        </is>
      </c>
    </row>
    <row r="3288">
      <c r="A3288" t="inlineStr">
        <is>
          <t>73749</t>
        </is>
      </c>
      <c r="B3288" t="inlineStr">
        <is>
          <t>RODIN ANGULAR 4 RECTO</t>
        </is>
      </c>
      <c r="C3288" t="inlineStr">
        <is>
          <t>FERRETERIA GENERAL</t>
        </is>
      </c>
      <c r="D3288" s="22" t="n">
        <v>8</v>
      </c>
      <c r="E3288" s="19" t="n">
        <v>17695.47</v>
      </c>
      <c r="F3288" s="19" t="n">
        <v>4960.46</v>
      </c>
      <c r="G3288" s="20" t="n">
        <v>0.280324</v>
      </c>
      <c r="H3288" t="inlineStr">
        <is>
          <t>C</t>
        </is>
      </c>
      <c r="I3288" t="inlineStr">
        <is>
          <t>Bajo</t>
        </is>
      </c>
      <c r="J3288" s="17" t="inlineStr">
        <is>
          <t>C-Bajo</t>
        </is>
      </c>
      <c r="K3288" t="inlineStr">
        <is>
          <t>LIQUIDAR — ocupan espacio y capital</t>
        </is>
      </c>
    </row>
    <row r="3289">
      <c r="A3289" t="inlineStr">
        <is>
          <t>351100300990654</t>
        </is>
      </c>
      <c r="B3289" t="inlineStr">
        <is>
          <t>CORNISA MADERA OSCURO CANET 5.90</t>
        </is>
      </c>
      <c r="C3289" t="inlineStr">
        <is>
          <t>SIN CATEGORIA</t>
        </is>
      </c>
      <c r="D3289" s="22" t="n">
        <v>6</v>
      </c>
      <c r="E3289" s="19" t="n">
        <v>17647.39</v>
      </c>
      <c r="F3289" s="19" t="n">
        <v>5042.11</v>
      </c>
      <c r="G3289" s="20" t="n">
        <v>0.285714</v>
      </c>
      <c r="H3289" t="inlineStr">
        <is>
          <t>C</t>
        </is>
      </c>
      <c r="I3289" t="inlineStr">
        <is>
          <t>Bajo</t>
        </is>
      </c>
      <c r="J3289" s="17" t="inlineStr">
        <is>
          <t>C-Bajo</t>
        </is>
      </c>
      <c r="K3289" t="inlineStr">
        <is>
          <t>LIQUIDAR — ocupan espacio y capital</t>
        </is>
      </c>
    </row>
    <row r="3290">
      <c r="A3290" t="inlineStr">
        <is>
          <t>25190</t>
        </is>
      </c>
      <c r="B3290" t="inlineStr">
        <is>
          <t>TOTAL LLAVE FRANCESA 6 THT101063</t>
        </is>
      </c>
      <c r="C3290" t="inlineStr">
        <is>
          <t>FERRETERIA GENERAL</t>
        </is>
      </c>
      <c r="D3290" s="22" t="n">
        <v>10</v>
      </c>
      <c r="E3290" s="19" t="n">
        <v>17611.35</v>
      </c>
      <c r="F3290" s="19" t="n">
        <v>7153.39</v>
      </c>
      <c r="G3290" s="20" t="n">
        <v>0.406181</v>
      </c>
      <c r="H3290" t="inlineStr">
        <is>
          <t>C</t>
        </is>
      </c>
      <c r="I3290" t="inlineStr">
        <is>
          <t>Medio</t>
        </is>
      </c>
      <c r="J3290" s="17" t="inlineStr">
        <is>
          <t>C-Medio</t>
        </is>
      </c>
      <c r="K3290" t="inlineStr">
        <is>
          <t>CANDIDATO A DESCONTINUAR</t>
        </is>
      </c>
    </row>
    <row r="3291">
      <c r="A3291" t="inlineStr">
        <is>
          <t>71854</t>
        </is>
      </c>
      <c r="B3291" t="inlineStr">
        <is>
          <t>ESCUADRA MUEBLE 12X14</t>
        </is>
      </c>
      <c r="C3291" t="inlineStr">
        <is>
          <t>FERRETERIA GENERAL</t>
        </is>
      </c>
      <c r="D3291" s="22" t="n">
        <v>19</v>
      </c>
      <c r="E3291" s="19" t="n">
        <v>17593.16</v>
      </c>
      <c r="F3291" s="19" t="n">
        <v>8187.59</v>
      </c>
      <c r="G3291" s="20" t="n">
        <v>0.465385</v>
      </c>
      <c r="H3291" t="inlineStr">
        <is>
          <t>C</t>
        </is>
      </c>
      <c r="I3291" t="inlineStr">
        <is>
          <t>Alto</t>
        </is>
      </c>
      <c r="J3291" s="17" t="inlineStr">
        <is>
          <t>C-Alto</t>
        </is>
      </c>
      <c r="K3291" t="inlineStr">
        <is>
          <t>PREMIUM — dejar quietos, son rentables aunque vendan poco</t>
        </is>
      </c>
    </row>
    <row r="3292">
      <c r="A3292" t="inlineStr">
        <is>
          <t>71175</t>
        </is>
      </c>
      <c r="B3292" t="inlineStr">
        <is>
          <t>RIEL 16 TELESCOPICO 40CM RABBIT</t>
        </is>
      </c>
      <c r="C3292" t="inlineStr">
        <is>
          <t>FERRETERIA GENERAL</t>
        </is>
      </c>
      <c r="D3292" s="22" t="n">
        <v>10</v>
      </c>
      <c r="E3292" s="19" t="n">
        <v>17500</v>
      </c>
      <c r="F3292" s="19" t="n">
        <v>5000</v>
      </c>
      <c r="G3292" s="20" t="n">
        <v>0.285714</v>
      </c>
      <c r="H3292" t="inlineStr">
        <is>
          <t>C</t>
        </is>
      </c>
      <c r="I3292" t="inlineStr">
        <is>
          <t>Bajo</t>
        </is>
      </c>
      <c r="J3292" s="17" t="inlineStr">
        <is>
          <t>C-Bajo</t>
        </is>
      </c>
      <c r="K3292" t="inlineStr">
        <is>
          <t>LIQUIDAR — ocupan espacio y capital</t>
        </is>
      </c>
    </row>
    <row r="3293">
      <c r="A3293" t="inlineStr">
        <is>
          <t>595</t>
        </is>
      </c>
      <c r="B3293" t="inlineStr">
        <is>
          <t>CUMBRERA 9 41/2 X 41/2</t>
        </is>
      </c>
      <c r="C3293" t="inlineStr">
        <is>
          <t>LAMINAS DE ZINC Y ACCESORIOS</t>
        </is>
      </c>
      <c r="D3293" s="22" t="n">
        <v>12</v>
      </c>
      <c r="E3293" s="19" t="n">
        <v>17496</v>
      </c>
      <c r="F3293" s="19" t="n">
        <v>4536</v>
      </c>
      <c r="G3293" s="20" t="n">
        <v>0.259259</v>
      </c>
      <c r="H3293" t="inlineStr">
        <is>
          <t>C</t>
        </is>
      </c>
      <c r="I3293" t="inlineStr">
        <is>
          <t>Bajo</t>
        </is>
      </c>
      <c r="J3293" s="17" t="inlineStr">
        <is>
          <t>C-Bajo</t>
        </is>
      </c>
      <c r="K3293" t="inlineStr">
        <is>
          <t>LIQUIDAR — ocupan espacio y capital</t>
        </is>
      </c>
    </row>
    <row r="3294">
      <c r="A3294" t="inlineStr">
        <is>
          <t>7754</t>
        </is>
      </c>
      <c r="B3294" t="inlineStr">
        <is>
          <t>TAPA CIEGA LISA/HUECO RECTANGULAR</t>
        </is>
      </c>
      <c r="C3294" t="inlineStr">
        <is>
          <t>ACCESORIOS ELECTRICOS Y CABLES</t>
        </is>
      </c>
      <c r="D3294" s="22" t="n">
        <v>99</v>
      </c>
      <c r="E3294" s="19" t="n">
        <v>17490.15</v>
      </c>
      <c r="F3294" s="19" t="n">
        <v>9307.799999999999</v>
      </c>
      <c r="G3294" s="20" t="n">
        <v>0.5321739999999999</v>
      </c>
      <c r="H3294" t="inlineStr">
        <is>
          <t>C</t>
        </is>
      </c>
      <c r="I3294" t="inlineStr">
        <is>
          <t>Alto</t>
        </is>
      </c>
      <c r="J3294" s="17" t="inlineStr">
        <is>
          <t>C-Alto</t>
        </is>
      </c>
      <c r="K3294" t="inlineStr">
        <is>
          <t>PREMIUM — dejar quietos, son rentables aunque vendan poco</t>
        </is>
      </c>
    </row>
    <row r="3295">
      <c r="A3295" t="inlineStr">
        <is>
          <t>6607</t>
        </is>
      </c>
      <c r="B3295" t="inlineStr">
        <is>
          <t>MASILLA ACRILICA LANCO WALNUT NUEZ 8 OZ</t>
        </is>
      </c>
      <c r="C3295" t="inlineStr">
        <is>
          <t>PINTURAS Y SELLADORES</t>
        </is>
      </c>
      <c r="D3295" s="22" t="n">
        <v>11</v>
      </c>
      <c r="E3295" s="19" t="n">
        <v>17460.52</v>
      </c>
      <c r="F3295" s="19" t="n">
        <v>5065.72</v>
      </c>
      <c r="G3295" s="20" t="n">
        <v>0.290124</v>
      </c>
      <c r="H3295" t="inlineStr">
        <is>
          <t>C</t>
        </is>
      </c>
      <c r="I3295" t="inlineStr">
        <is>
          <t>Bajo</t>
        </is>
      </c>
      <c r="J3295" s="17" t="inlineStr">
        <is>
          <t>C-Bajo</t>
        </is>
      </c>
      <c r="K3295" t="inlineStr">
        <is>
          <t>LIQUIDAR — ocupan espacio y capital</t>
        </is>
      </c>
    </row>
    <row r="3296">
      <c r="A3296" t="inlineStr">
        <is>
          <t>36349</t>
        </is>
      </c>
      <c r="B3296" t="inlineStr">
        <is>
          <t>TOTAL CINCEL 1X12 THT4211226 - THT4532519</t>
        </is>
      </c>
      <c r="C3296" t="inlineStr">
        <is>
          <t>FERRETERIA GENERAL</t>
        </is>
      </c>
      <c r="D3296" s="22" t="n">
        <v>7</v>
      </c>
      <c r="E3296" s="19" t="n">
        <v>17427.07</v>
      </c>
      <c r="F3296" s="19" t="n">
        <v>6717.37</v>
      </c>
      <c r="G3296" s="20" t="n">
        <v>0.385456</v>
      </c>
      <c r="H3296" t="inlineStr">
        <is>
          <t>C</t>
        </is>
      </c>
      <c r="I3296" t="inlineStr">
        <is>
          <t>Medio</t>
        </is>
      </c>
      <c r="J3296" s="17" t="inlineStr">
        <is>
          <t>C-Medio</t>
        </is>
      </c>
      <c r="K3296" t="inlineStr">
        <is>
          <t>CANDIDATO A DESCONTINUAR</t>
        </is>
      </c>
    </row>
    <row r="3297">
      <c r="A3297" t="inlineStr">
        <is>
          <t>73805</t>
        </is>
      </c>
      <c r="B3297" t="inlineStr">
        <is>
          <t>TOTAL NIVEL TORPEDO 10 TMT2267/TMT2235</t>
        </is>
      </c>
      <c r="C3297" t="inlineStr">
        <is>
          <t>FERRETERIA GENERAL</t>
        </is>
      </c>
      <c r="D3297" s="22" t="n">
        <v>14</v>
      </c>
      <c r="E3297" s="19" t="n">
        <v>17410.78</v>
      </c>
      <c r="F3297" s="19" t="n">
        <v>6400.06</v>
      </c>
      <c r="G3297" s="20" t="n">
        <v>0.367592</v>
      </c>
      <c r="H3297" t="inlineStr">
        <is>
          <t>C</t>
        </is>
      </c>
      <c r="I3297" t="inlineStr">
        <is>
          <t>Medio</t>
        </is>
      </c>
      <c r="J3297" s="17" t="inlineStr">
        <is>
          <t>C-Medio</t>
        </is>
      </c>
      <c r="K3297" t="inlineStr">
        <is>
          <t>CANDIDATO A DESCONTINUAR</t>
        </is>
      </c>
    </row>
    <row r="3298">
      <c r="A3298" t="inlineStr">
        <is>
          <t>97121</t>
        </is>
      </c>
      <c r="B3298" t="inlineStr">
        <is>
          <t>TOTAL CINTA METRICA 3M TMT 126031</t>
        </is>
      </c>
      <c r="C3298" t="inlineStr">
        <is>
          <t>FERRETERIA GENERAL</t>
        </is>
      </c>
      <c r="D3298" s="22" t="n">
        <v>15</v>
      </c>
      <c r="E3298" s="19" t="n">
        <v>17373.17</v>
      </c>
      <c r="F3298" s="19" t="n">
        <v>6567.77</v>
      </c>
      <c r="G3298" s="20" t="n">
        <v>0.378041</v>
      </c>
      <c r="H3298" t="inlineStr">
        <is>
          <t>C</t>
        </is>
      </c>
      <c r="I3298" t="inlineStr">
        <is>
          <t>Medio</t>
        </is>
      </c>
      <c r="J3298" s="17" t="inlineStr">
        <is>
          <t>C-Medio</t>
        </is>
      </c>
      <c r="K3298" t="inlineStr">
        <is>
          <t>CANDIDATO A DESCONTINUAR</t>
        </is>
      </c>
    </row>
    <row r="3299">
      <c r="A3299" t="inlineStr">
        <is>
          <t>71911</t>
        </is>
      </c>
      <c r="B3299" t="inlineStr">
        <is>
          <t>AGUILA BLANCO TIMBRE PLACA  PLATA 1002W</t>
        </is>
      </c>
      <c r="C3299" t="inlineStr">
        <is>
          <t>ACCESORIOS ELECTRICOS Y CABLES</t>
        </is>
      </c>
      <c r="D3299" s="22" t="n">
        <v>13</v>
      </c>
      <c r="E3299" s="19" t="n">
        <v>17313.22</v>
      </c>
      <c r="F3299" s="19" t="n">
        <v>5348.08</v>
      </c>
      <c r="G3299" s="20" t="n">
        <v>0.308901</v>
      </c>
      <c r="H3299" t="inlineStr">
        <is>
          <t>C</t>
        </is>
      </c>
      <c r="I3299" t="inlineStr">
        <is>
          <t>Medio</t>
        </is>
      </c>
      <c r="J3299" s="17" t="inlineStr">
        <is>
          <t>C-Medio</t>
        </is>
      </c>
      <c r="K3299" t="inlineStr">
        <is>
          <t>CANDIDATO A DESCONTINUAR</t>
        </is>
      </c>
    </row>
    <row r="3300">
      <c r="A3300" t="inlineStr">
        <is>
          <t>98231</t>
        </is>
      </c>
      <c r="B3300" t="inlineStr">
        <is>
          <t>TOTAL DESATORNILLADOR PHILLIPS 1/4X6 6x150 THT26PH2150</t>
        </is>
      </c>
      <c r="C3300" t="inlineStr">
        <is>
          <t>FERRETERIA GENERAL</t>
        </is>
      </c>
      <c r="D3300" s="22" t="n">
        <v>19</v>
      </c>
      <c r="E3300" s="19" t="n">
        <v>17259.08</v>
      </c>
      <c r="F3300" s="19" t="n">
        <v>6332.75</v>
      </c>
      <c r="G3300" s="20" t="n">
        <v>0.3669230000000001</v>
      </c>
      <c r="H3300" t="inlineStr">
        <is>
          <t>C</t>
        </is>
      </c>
      <c r="I3300" t="inlineStr">
        <is>
          <t>Medio</t>
        </is>
      </c>
      <c r="J3300" s="17" t="inlineStr">
        <is>
          <t>C-Medio</t>
        </is>
      </c>
      <c r="K3300" t="inlineStr">
        <is>
          <t>CANDIDATO A DESCONTINUAR</t>
        </is>
      </c>
    </row>
    <row r="3301">
      <c r="A3301" t="inlineStr">
        <is>
          <t>1113</t>
        </is>
      </c>
      <c r="B3301" t="inlineStr">
        <is>
          <t>MARIPOSA LLAVE CHORRO</t>
        </is>
      </c>
      <c r="C3301" t="inlineStr">
        <is>
          <t>FERRETERIA GENERAL</t>
        </is>
      </c>
      <c r="D3301" s="22" t="n">
        <v>27</v>
      </c>
      <c r="E3301" s="19" t="n">
        <v>17233.18</v>
      </c>
      <c r="F3301" s="19" t="n">
        <v>5723.08</v>
      </c>
      <c r="G3301" s="20" t="n">
        <v>0.332096</v>
      </c>
      <c r="H3301" t="inlineStr">
        <is>
          <t>C</t>
        </is>
      </c>
      <c r="I3301" t="inlineStr">
        <is>
          <t>Medio</t>
        </is>
      </c>
      <c r="J3301" s="17" t="inlineStr">
        <is>
          <t>C-Medio</t>
        </is>
      </c>
      <c r="K3301" t="inlineStr">
        <is>
          <t>CANDIDATO A DESCONTINUAR</t>
        </is>
      </c>
    </row>
    <row r="3302">
      <c r="A3302" t="inlineStr">
        <is>
          <t>2990202</t>
        </is>
      </c>
      <c r="B3302" t="inlineStr">
        <is>
          <t>TOTAL MAZO 12LB CABO LARGO THT750516</t>
        </is>
      </c>
      <c r="C3302" t="inlineStr">
        <is>
          <t>FERRETERIA GENERAL</t>
        </is>
      </c>
      <c r="D3302" s="22" t="n">
        <v>1</v>
      </c>
      <c r="E3302" s="19" t="n">
        <v>17232.78</v>
      </c>
      <c r="F3302" s="19" t="n">
        <v>4542.96</v>
      </c>
      <c r="G3302" s="20" t="n">
        <v>0.263623</v>
      </c>
      <c r="H3302" t="inlineStr">
        <is>
          <t>C</t>
        </is>
      </c>
      <c r="I3302" t="inlineStr">
        <is>
          <t>Bajo</t>
        </is>
      </c>
      <c r="J3302" s="17" t="inlineStr">
        <is>
          <t>C-Bajo</t>
        </is>
      </c>
      <c r="K3302" t="inlineStr">
        <is>
          <t>LIQUIDAR — ocupan espacio y capital</t>
        </is>
      </c>
    </row>
    <row r="3303">
      <c r="A3303" t="inlineStr">
        <is>
          <t>7980</t>
        </is>
      </c>
      <c r="B3303" t="inlineStr">
        <is>
          <t>LIJA METAL 320</t>
        </is>
      </c>
      <c r="C3303" t="inlineStr">
        <is>
          <t>FERRETERIA GENERAL</t>
        </is>
      </c>
      <c r="D3303" s="22" t="n">
        <v>55</v>
      </c>
      <c r="E3303" s="19" t="n">
        <v>17194.36</v>
      </c>
      <c r="F3303" s="19" t="n">
        <v>5510.66</v>
      </c>
      <c r="G3303" s="20" t="n">
        <v>0.320492</v>
      </c>
      <c r="H3303" t="inlineStr">
        <is>
          <t>C</t>
        </is>
      </c>
      <c r="I3303" t="inlineStr">
        <is>
          <t>Medio</t>
        </is>
      </c>
      <c r="J3303" s="17" t="inlineStr">
        <is>
          <t>C-Medio</t>
        </is>
      </c>
      <c r="K3303" t="inlineStr">
        <is>
          <t>CANDIDATO A DESCONTINUAR</t>
        </is>
      </c>
    </row>
    <row r="3304">
      <c r="A3304" t="inlineStr">
        <is>
          <t>7421</t>
        </is>
      </c>
      <c r="B3304" t="inlineStr">
        <is>
          <t>SIFON AL PISO PVC 74109-SPC619</t>
        </is>
      </c>
      <c r="C3304" t="inlineStr">
        <is>
          <t>FERRETERIA GENERAL</t>
        </is>
      </c>
      <c r="D3304" s="22" t="n">
        <v>10</v>
      </c>
      <c r="E3304" s="19" t="n">
        <v>17108.55</v>
      </c>
      <c r="F3304" s="19" t="n">
        <v>5890.77</v>
      </c>
      <c r="G3304" s="20" t="n">
        <v>0.344317</v>
      </c>
      <c r="H3304" t="inlineStr">
        <is>
          <t>C</t>
        </is>
      </c>
      <c r="I3304" t="inlineStr">
        <is>
          <t>Medio</t>
        </is>
      </c>
      <c r="J3304" s="17" t="inlineStr">
        <is>
          <t>C-Medio</t>
        </is>
      </c>
      <c r="K3304" t="inlineStr">
        <is>
          <t>CANDIDATO A DESCONTINUAR</t>
        </is>
      </c>
    </row>
    <row r="3305">
      <c r="A3305" t="inlineStr">
        <is>
          <t>91341</t>
        </is>
      </c>
      <c r="B3305" t="inlineStr">
        <is>
          <t>BISAGRA OCULTA RECTA PEQUEÑA</t>
        </is>
      </c>
      <c r="C3305" t="inlineStr">
        <is>
          <t>FERRETERIA GENERAL</t>
        </is>
      </c>
      <c r="D3305" s="22" t="n">
        <v>32</v>
      </c>
      <c r="E3305" s="19" t="n">
        <v>17065.89</v>
      </c>
      <c r="F3305" s="19" t="n">
        <v>8324.129999999999</v>
      </c>
      <c r="G3305" s="20" t="n">
        <v>0.487764</v>
      </c>
      <c r="H3305" t="inlineStr">
        <is>
          <t>C</t>
        </is>
      </c>
      <c r="I3305" t="inlineStr">
        <is>
          <t>Alto</t>
        </is>
      </c>
      <c r="J3305" s="17" t="inlineStr">
        <is>
          <t>C-Alto</t>
        </is>
      </c>
      <c r="K3305" t="inlineStr">
        <is>
          <t>PREMIUM — dejar quietos, son rentables aunque vendan poco</t>
        </is>
      </c>
    </row>
    <row r="3306">
      <c r="A3306" t="inlineStr">
        <is>
          <t>351100300991097</t>
        </is>
      </c>
      <c r="B3306" t="inlineStr">
        <is>
          <t>WADFOW ESCUADRA DE REFUERZO 3/4 X 3/4 SET 4 PIEZAS WCYK20</t>
        </is>
      </c>
      <c r="C3306" t="inlineStr">
        <is>
          <t>FERRETERIA GENERAL</t>
        </is>
      </c>
      <c r="D3306" s="22" t="n">
        <v>47</v>
      </c>
      <c r="E3306" s="19" t="n">
        <v>17057.21</v>
      </c>
      <c r="F3306" s="19" t="n">
        <v>6490.19</v>
      </c>
      <c r="G3306" s="20" t="n">
        <v>0.380495</v>
      </c>
      <c r="H3306" t="inlineStr">
        <is>
          <t>C</t>
        </is>
      </c>
      <c r="I3306" t="inlineStr">
        <is>
          <t>Medio</t>
        </is>
      </c>
      <c r="J3306" s="17" t="inlineStr">
        <is>
          <t>C-Medio</t>
        </is>
      </c>
      <c r="K3306" t="inlineStr">
        <is>
          <t>CANDIDATO A DESCONTINUAR</t>
        </is>
      </c>
    </row>
    <row r="3307">
      <c r="A3307" t="inlineStr">
        <is>
          <t>25902</t>
        </is>
      </c>
      <c r="B3307" t="inlineStr">
        <is>
          <t>NIPLE 1/2 X 12 GALVANIZADO</t>
        </is>
      </c>
      <c r="C3307" t="inlineStr">
        <is>
          <t>FERRETERIA GENERAL</t>
        </is>
      </c>
      <c r="D3307" s="22" t="n">
        <v>19</v>
      </c>
      <c r="E3307" s="19" t="n">
        <v>17016.02</v>
      </c>
      <c r="F3307" s="19" t="n">
        <v>8646.02</v>
      </c>
      <c r="G3307" s="20" t="n">
        <v>0.50811</v>
      </c>
      <c r="H3307" t="inlineStr">
        <is>
          <t>C</t>
        </is>
      </c>
      <c r="I3307" t="inlineStr">
        <is>
          <t>Alto</t>
        </is>
      </c>
      <c r="J3307" s="17" t="inlineStr">
        <is>
          <t>C-Alto</t>
        </is>
      </c>
      <c r="K3307" t="inlineStr">
        <is>
          <t>PREMIUM — dejar quietos, son rentables aunque vendan poco</t>
        </is>
      </c>
    </row>
    <row r="3308">
      <c r="A3308" t="inlineStr">
        <is>
          <t>72280</t>
        </is>
      </c>
      <c r="B3308" t="inlineStr">
        <is>
          <t>TAPON HULE REDONDO 5/8</t>
        </is>
      </c>
      <c r="C3308" t="inlineStr">
        <is>
          <t>FERRETERIA GENERAL</t>
        </is>
      </c>
      <c r="D3308" s="22" t="n">
        <v>192</v>
      </c>
      <c r="E3308" s="19" t="n">
        <v>16992</v>
      </c>
      <c r="F3308" s="19" t="n">
        <v>9976.32</v>
      </c>
      <c r="G3308" s="20" t="n">
        <v>0.5871189999999999</v>
      </c>
      <c r="H3308" t="inlineStr">
        <is>
          <t>C</t>
        </is>
      </c>
      <c r="I3308" t="inlineStr">
        <is>
          <t>Alto</t>
        </is>
      </c>
      <c r="J3308" s="17" t="inlineStr">
        <is>
          <t>C-Alto</t>
        </is>
      </c>
      <c r="K3308" t="inlineStr">
        <is>
          <t>PREMIUM — dejar quietos, son rentables aunque vendan poco</t>
        </is>
      </c>
    </row>
    <row r="3309">
      <c r="A3309" t="inlineStr">
        <is>
          <t>7495</t>
        </is>
      </c>
      <c r="B3309" t="inlineStr">
        <is>
          <t>CLAVO 1 1/2 SC</t>
        </is>
      </c>
      <c r="C3309" t="inlineStr">
        <is>
          <t>FERRETERIA GENERAL</t>
        </is>
      </c>
      <c r="D3309" s="22" t="n">
        <v>9</v>
      </c>
      <c r="E3309" s="19" t="n">
        <v>16928.85</v>
      </c>
      <c r="F3309" s="19" t="n">
        <v>10936</v>
      </c>
      <c r="G3309" s="20" t="n">
        <v>0.6459980000000001</v>
      </c>
      <c r="H3309" t="inlineStr">
        <is>
          <t>C</t>
        </is>
      </c>
      <c r="I3309" t="inlineStr">
        <is>
          <t>Alto</t>
        </is>
      </c>
      <c r="J3309" s="17" t="inlineStr">
        <is>
          <t>C-Alto</t>
        </is>
      </c>
      <c r="K3309" t="inlineStr">
        <is>
          <t>PREMIUM — dejar quietos, son rentables aunque vendan poco</t>
        </is>
      </c>
    </row>
    <row r="3310">
      <c r="A3310" t="inlineStr">
        <is>
          <t>351100300992464</t>
        </is>
      </c>
      <c r="B3310" t="inlineStr">
        <is>
          <t>VOLTECK EXTENSION 12 LUCES VINTAGE EXTERIOR 7.3M SL-7L</t>
        </is>
      </c>
      <c r="C3310" t="inlineStr">
        <is>
          <t>ACCESORIOS ELECTRICOS Y CABLES</t>
        </is>
      </c>
      <c r="D3310" s="22" t="n">
        <v>1</v>
      </c>
      <c r="E3310" s="19" t="n">
        <v>16864.49</v>
      </c>
      <c r="F3310" s="19" t="n">
        <v>4372.28</v>
      </c>
      <c r="G3310" s="20" t="n">
        <v>0.259259</v>
      </c>
      <c r="H3310" t="inlineStr">
        <is>
          <t>C</t>
        </is>
      </c>
      <c r="I3310" t="inlineStr">
        <is>
          <t>Bajo</t>
        </is>
      </c>
      <c r="J3310" s="17" t="inlineStr">
        <is>
          <t>C-Bajo</t>
        </is>
      </c>
      <c r="K3310" t="inlineStr">
        <is>
          <t>LIQUIDAR — ocupan espacio y capital</t>
        </is>
      </c>
    </row>
    <row r="3311">
      <c r="A3311" t="inlineStr">
        <is>
          <t>351100300992288</t>
        </is>
      </c>
      <c r="B3311" t="inlineStr">
        <is>
          <t>PERFIL UNION T 8MM NIQUEL LAMINA BAMBU DE129</t>
        </is>
      </c>
      <c r="C3311" t="inlineStr">
        <is>
          <t>SIN CATEGORIA</t>
        </is>
      </c>
      <c r="D3311" s="22" t="n">
        <v>5</v>
      </c>
      <c r="E3311" s="19" t="n">
        <v>16842.48</v>
      </c>
      <c r="F3311" s="19" t="n">
        <v>11397.48</v>
      </c>
      <c r="G3311" s="20" t="n">
        <v>0.67671</v>
      </c>
      <c r="H3311" t="inlineStr">
        <is>
          <t>C</t>
        </is>
      </c>
      <c r="I3311" t="inlineStr">
        <is>
          <t>Alto</t>
        </is>
      </c>
      <c r="J3311" s="17" t="inlineStr">
        <is>
          <t>C-Alto</t>
        </is>
      </c>
      <c r="K3311" t="inlineStr">
        <is>
          <t>PREMIUM — dejar quietos, son rentables aunque vendan poco</t>
        </is>
      </c>
    </row>
    <row r="3312">
      <c r="A3312" t="inlineStr">
        <is>
          <t>71990</t>
        </is>
      </c>
      <c r="B3312" t="inlineStr">
        <is>
          <t xml:space="preserve">IMPERCURE CURADOR SIN MEMBRANA PARA CONCRETO </t>
        </is>
      </c>
      <c r="C3312" t="inlineStr">
        <is>
          <t>FERRETERIA GENERAL</t>
        </is>
      </c>
      <c r="D3312" s="22" t="n">
        <v>3</v>
      </c>
      <c r="E3312" s="19" t="n">
        <v>16772.61</v>
      </c>
      <c r="F3312" s="19" t="n">
        <v>3870.6</v>
      </c>
      <c r="G3312" s="20" t="n">
        <v>0.230769</v>
      </c>
      <c r="H3312" t="inlineStr">
        <is>
          <t>C</t>
        </is>
      </c>
      <c r="I3312" t="inlineStr">
        <is>
          <t>Bajo</t>
        </is>
      </c>
      <c r="J3312" s="17" t="inlineStr">
        <is>
          <t>C-Bajo</t>
        </is>
      </c>
      <c r="K3312" t="inlineStr">
        <is>
          <t>LIQUIDAR — ocupan espacio y capital</t>
        </is>
      </c>
    </row>
    <row r="3313">
      <c r="A3313" t="inlineStr">
        <is>
          <t>74006</t>
        </is>
      </c>
      <c r="B3313" t="inlineStr">
        <is>
          <t>TOTAL  DESATORNILLADOR  6 EN 1 THT2506076</t>
        </is>
      </c>
      <c r="C3313" t="inlineStr">
        <is>
          <t>FERRETERIA GENERAL</t>
        </is>
      </c>
      <c r="D3313" s="22" t="n">
        <v>8</v>
      </c>
      <c r="E3313" s="19" t="n">
        <v>16755.08</v>
      </c>
      <c r="F3313" s="19" t="n">
        <v>5577.56</v>
      </c>
      <c r="G3313" s="20" t="n">
        <v>0.332888</v>
      </c>
      <c r="H3313" t="inlineStr">
        <is>
          <t>C</t>
        </is>
      </c>
      <c r="I3313" t="inlineStr">
        <is>
          <t>Medio</t>
        </is>
      </c>
      <c r="J3313" s="17" t="inlineStr">
        <is>
          <t>C-Medio</t>
        </is>
      </c>
      <c r="K3313" t="inlineStr">
        <is>
          <t>CANDIDATO A DESCONTINUAR</t>
        </is>
      </c>
    </row>
    <row r="3314">
      <c r="A3314" t="inlineStr">
        <is>
          <t>73576</t>
        </is>
      </c>
      <c r="B3314" t="inlineStr">
        <is>
          <t>MECATE 14MM NAUTICA</t>
        </is>
      </c>
      <c r="C3314" t="inlineStr">
        <is>
          <t>FERRETERIA GENERAL</t>
        </is>
      </c>
      <c r="D3314" s="22" t="n">
        <v>14</v>
      </c>
      <c r="E3314" s="19" t="n">
        <v>16740.12</v>
      </c>
      <c r="F3314" s="19" t="n">
        <v>4679.52</v>
      </c>
      <c r="G3314" s="20" t="n">
        <v>0.279539</v>
      </c>
      <c r="H3314" t="inlineStr">
        <is>
          <t>C</t>
        </is>
      </c>
      <c r="I3314" t="inlineStr">
        <is>
          <t>Bajo</t>
        </is>
      </c>
      <c r="J3314" s="17" t="inlineStr">
        <is>
          <t>C-Bajo</t>
        </is>
      </c>
      <c r="K3314" t="inlineStr">
        <is>
          <t>LIQUIDAR — ocupan espacio y capital</t>
        </is>
      </c>
    </row>
    <row r="3315">
      <c r="A3315" t="inlineStr">
        <is>
          <t>71541</t>
        </is>
      </c>
      <c r="B3315" t="inlineStr">
        <is>
          <t>TUERCA 5/16</t>
        </is>
      </c>
      <c r="C3315" t="inlineStr">
        <is>
          <t>TORNILLERIA</t>
        </is>
      </c>
      <c r="D3315" s="22" t="n">
        <v>578</v>
      </c>
      <c r="E3315" s="19" t="n">
        <v>16551.01</v>
      </c>
      <c r="F3315" s="19" t="n">
        <v>10783.58</v>
      </c>
      <c r="G3315" s="20" t="n">
        <v>0.651536</v>
      </c>
      <c r="H3315" t="inlineStr">
        <is>
          <t>C</t>
        </is>
      </c>
      <c r="I3315" t="inlineStr">
        <is>
          <t>Alto</t>
        </is>
      </c>
      <c r="J3315" s="17" t="inlineStr">
        <is>
          <t>C-Alto</t>
        </is>
      </c>
      <c r="K3315" t="inlineStr">
        <is>
          <t>PREMIUM — dejar quietos, son rentables aunque vendan poco</t>
        </is>
      </c>
    </row>
    <row r="3316">
      <c r="A3316" t="inlineStr">
        <is>
          <t>351100300992584</t>
        </is>
      </c>
      <c r="B3316" t="inlineStr">
        <is>
          <t>PORCELANATO ANDALUZ GREY MATE 60X60 CAJA 1.44M2</t>
        </is>
      </c>
      <c r="C3316" t="inlineStr">
        <is>
          <t>PORCELANATO</t>
        </is>
      </c>
      <c r="D3316" s="22" t="n">
        <v>2</v>
      </c>
      <c r="E3316" s="19" t="n">
        <v>16548.67</v>
      </c>
      <c r="F3316" s="19" t="n">
        <v>4178.67</v>
      </c>
      <c r="G3316" s="20" t="n">
        <v>0.252508</v>
      </c>
      <c r="H3316" t="inlineStr">
        <is>
          <t>C</t>
        </is>
      </c>
      <c r="I3316" t="inlineStr">
        <is>
          <t>Bajo</t>
        </is>
      </c>
      <c r="J3316" s="17" t="inlineStr">
        <is>
          <t>C-Bajo</t>
        </is>
      </c>
      <c r="K3316" t="inlineStr">
        <is>
          <t>LIQUIDAR — ocupan espacio y capital</t>
        </is>
      </c>
    </row>
    <row r="3317">
      <c r="A3317" t="inlineStr">
        <is>
          <t>7134</t>
        </is>
      </c>
      <c r="B3317" t="inlineStr">
        <is>
          <t>CILINDRO GAS BUTANO 190G COMPACTO</t>
        </is>
      </c>
      <c r="C3317" t="inlineStr">
        <is>
          <t>FERRETERIA GENERAL</t>
        </is>
      </c>
      <c r="D3317" s="22" t="n">
        <v>9</v>
      </c>
      <c r="E3317" s="19" t="n">
        <v>16477.03</v>
      </c>
      <c r="F3317" s="19" t="n">
        <v>5413.06</v>
      </c>
      <c r="G3317" s="20" t="n">
        <v>0.328522</v>
      </c>
      <c r="H3317" t="inlineStr">
        <is>
          <t>C</t>
        </is>
      </c>
      <c r="I3317" t="inlineStr">
        <is>
          <t>Medio</t>
        </is>
      </c>
      <c r="J3317" s="17" t="inlineStr">
        <is>
          <t>C-Medio</t>
        </is>
      </c>
      <c r="K3317" t="inlineStr">
        <is>
          <t>CANDIDATO A DESCONTINUAR</t>
        </is>
      </c>
    </row>
    <row r="3318">
      <c r="A3318" t="inlineStr">
        <is>
          <t>351100300992087</t>
        </is>
      </c>
      <c r="B3318" t="inlineStr">
        <is>
          <t>351100300992087</t>
        </is>
      </c>
      <c r="C3318" t="inlineStr">
        <is>
          <t>SIN CATEGORIA</t>
        </is>
      </c>
      <c r="D3318" s="22" t="n">
        <v>6</v>
      </c>
      <c r="E3318" s="19" t="n">
        <v>16460.18</v>
      </c>
      <c r="F3318" s="19" t="n">
        <v>5011.46</v>
      </c>
      <c r="G3318" s="20" t="n">
        <v>0.30446</v>
      </c>
      <c r="H3318" t="inlineStr">
        <is>
          <t>C</t>
        </is>
      </c>
      <c r="I3318" t="inlineStr">
        <is>
          <t>Medio</t>
        </is>
      </c>
      <c r="J3318" s="17" t="inlineStr">
        <is>
          <t>C-Medio</t>
        </is>
      </c>
      <c r="K3318" t="inlineStr">
        <is>
          <t>CANDIDATO A DESCONTINUAR</t>
        </is>
      </c>
    </row>
    <row r="3319">
      <c r="A3319" t="inlineStr">
        <is>
          <t>351100300991976</t>
        </is>
      </c>
      <c r="B3319" t="inlineStr">
        <is>
          <t>COFLEX BRIDA FLEXIBLE CORTA 3.5 PB-155</t>
        </is>
      </c>
      <c r="C3319" t="inlineStr">
        <is>
          <t>SIN CATEGORIA</t>
        </is>
      </c>
      <c r="D3319" s="22" t="n">
        <v>4</v>
      </c>
      <c r="E3319" s="19" t="n">
        <v>16421</v>
      </c>
      <c r="F3319" s="19" t="n">
        <v>5105.93</v>
      </c>
      <c r="G3319" s="20" t="n">
        <v>0.310939</v>
      </c>
      <c r="H3319" t="inlineStr">
        <is>
          <t>C</t>
        </is>
      </c>
      <c r="I3319" t="inlineStr">
        <is>
          <t>Medio</t>
        </is>
      </c>
      <c r="J3319" s="17" t="inlineStr">
        <is>
          <t>C-Medio</t>
        </is>
      </c>
      <c r="K3319" t="inlineStr">
        <is>
          <t>CANDIDATO A DESCONTINUAR</t>
        </is>
      </c>
    </row>
    <row r="3320">
      <c r="A3320" t="inlineStr">
        <is>
          <t>17195</t>
        </is>
      </c>
      <c r="B3320" t="inlineStr">
        <is>
          <t>TORNILLO ANCLAJE 3/8 X 2 1/4</t>
        </is>
      </c>
      <c r="C3320" t="inlineStr">
        <is>
          <t>TORNILLERIA</t>
        </is>
      </c>
      <c r="D3320" s="22" t="n">
        <v>69</v>
      </c>
      <c r="E3320" s="19" t="n">
        <v>16384.23</v>
      </c>
      <c r="F3320" s="19" t="n">
        <v>7274.32</v>
      </c>
      <c r="G3320" s="20" t="n">
        <v>0.443983</v>
      </c>
      <c r="H3320" t="inlineStr">
        <is>
          <t>C</t>
        </is>
      </c>
      <c r="I3320" t="inlineStr">
        <is>
          <t>Medio</t>
        </is>
      </c>
      <c r="J3320" s="17" t="inlineStr">
        <is>
          <t>C-Medio</t>
        </is>
      </c>
      <c r="K3320" t="inlineStr">
        <is>
          <t>CANDIDATO A DESCONTINUAR</t>
        </is>
      </c>
    </row>
    <row r="3321">
      <c r="A3321" t="inlineStr">
        <is>
          <t>PINT-PS-0018</t>
        </is>
      </c>
      <c r="B3321" t="inlineStr">
        <is>
          <t>BOSNY SPRAY TRANSPARENTE MATE SB-191</t>
        </is>
      </c>
      <c r="C3321" t="inlineStr">
        <is>
          <t>PINTURA SPRAY</t>
        </is>
      </c>
      <c r="D3321" s="22" t="n">
        <v>6</v>
      </c>
      <c r="E3321" s="19" t="n">
        <v>16314.9</v>
      </c>
      <c r="F3321" s="19" t="n">
        <v>4661.4</v>
      </c>
      <c r="G3321" s="20" t="n">
        <v>0.285714</v>
      </c>
      <c r="H3321" t="inlineStr">
        <is>
          <t>C</t>
        </is>
      </c>
      <c r="I3321" t="inlineStr">
        <is>
          <t>Bajo</t>
        </is>
      </c>
      <c r="J3321" s="17" t="inlineStr">
        <is>
          <t>C-Bajo</t>
        </is>
      </c>
      <c r="K3321" t="inlineStr">
        <is>
          <t>LIQUIDAR — ocupan espacio y capital</t>
        </is>
      </c>
    </row>
    <row r="3322">
      <c r="A3322" t="inlineStr">
        <is>
          <t>351100300991582</t>
        </is>
      </c>
      <c r="B3322" t="inlineStr">
        <is>
          <t>BOXER LLAVE FREGADERO HT1639A</t>
        </is>
      </c>
      <c r="C3322" t="inlineStr">
        <is>
          <t>SIN CATEGORIA</t>
        </is>
      </c>
      <c r="D3322" s="22" t="n">
        <v>3</v>
      </c>
      <c r="E3322" s="19" t="n">
        <v>16312.8</v>
      </c>
      <c r="F3322" s="19" t="n">
        <v>4660.8</v>
      </c>
      <c r="G3322" s="20" t="n">
        <v>0.285714</v>
      </c>
      <c r="H3322" t="inlineStr">
        <is>
          <t>C</t>
        </is>
      </c>
      <c r="I3322" t="inlineStr">
        <is>
          <t>Bajo</t>
        </is>
      </c>
      <c r="J3322" s="17" t="inlineStr">
        <is>
          <t>C-Bajo</t>
        </is>
      </c>
      <c r="K3322" t="inlineStr">
        <is>
          <t>LIQUIDAR — ocupan espacio y capital</t>
        </is>
      </c>
    </row>
    <row r="3323">
      <c r="A3323" t="inlineStr">
        <is>
          <t>359560</t>
        </is>
      </c>
      <c r="B3323" t="inlineStr">
        <is>
          <t>MAKITA DISCO SIERRA 71/4 X 60D D-63622</t>
        </is>
      </c>
      <c r="C3323" t="inlineStr">
        <is>
          <t>FERRETERIA GENERAL</t>
        </is>
      </c>
      <c r="D3323" s="22" t="n">
        <v>1</v>
      </c>
      <c r="E3323" s="19" t="n">
        <v>16293.96</v>
      </c>
      <c r="F3323" s="19" t="n">
        <v>4295.46</v>
      </c>
      <c r="G3323" s="20" t="n">
        <v>0.263623</v>
      </c>
      <c r="H3323" t="inlineStr">
        <is>
          <t>C</t>
        </is>
      </c>
      <c r="I3323" t="inlineStr">
        <is>
          <t>Bajo</t>
        </is>
      </c>
      <c r="J3323" s="17" t="inlineStr">
        <is>
          <t>C-Bajo</t>
        </is>
      </c>
      <c r="K3323" t="inlineStr">
        <is>
          <t>LIQUIDAR — ocupan espacio y capital</t>
        </is>
      </c>
    </row>
    <row r="3324">
      <c r="A3324" t="inlineStr">
        <is>
          <t>351100300991138</t>
        </is>
      </c>
      <c r="B3324" t="inlineStr">
        <is>
          <t>TOTAL CUERDA ORILLADORA 2.4MM X 21MT TSL2421</t>
        </is>
      </c>
      <c r="C3324" t="inlineStr">
        <is>
          <t>FERRETERIA GENERAL</t>
        </is>
      </c>
      <c r="D3324" s="22" t="n">
        <v>14</v>
      </c>
      <c r="E3324" s="19" t="n">
        <v>16284.66</v>
      </c>
      <c r="F3324" s="19" t="n">
        <v>4943.56</v>
      </c>
      <c r="G3324" s="20" t="n">
        <v>0.303571</v>
      </c>
      <c r="H3324" t="inlineStr">
        <is>
          <t>C</t>
        </is>
      </c>
      <c r="I3324" t="inlineStr">
        <is>
          <t>Medio</t>
        </is>
      </c>
      <c r="J3324" s="17" t="inlineStr">
        <is>
          <t>C-Medio</t>
        </is>
      </c>
      <c r="K3324" t="inlineStr">
        <is>
          <t>CANDIDATO A DESCONTINUAR</t>
        </is>
      </c>
    </row>
    <row r="3325">
      <c r="A3325" t="inlineStr">
        <is>
          <t>351100300991803</t>
        </is>
      </c>
      <c r="B3325" t="inlineStr">
        <is>
          <t>GATO CANDADO COMBINACION 3 DIALES 26MM AZUL ECM22</t>
        </is>
      </c>
      <c r="C3325" t="inlineStr">
        <is>
          <t>FERRETERIA GENERAL</t>
        </is>
      </c>
      <c r="D3325" s="22" t="n">
        <v>5</v>
      </c>
      <c r="E3325" s="19" t="n">
        <v>16275</v>
      </c>
      <c r="F3325" s="19" t="n">
        <v>4650</v>
      </c>
      <c r="G3325" s="20" t="n">
        <v>0.285714</v>
      </c>
      <c r="H3325" t="inlineStr">
        <is>
          <t>C</t>
        </is>
      </c>
      <c r="I3325" t="inlineStr">
        <is>
          <t>Bajo</t>
        </is>
      </c>
      <c r="J3325" s="17" t="inlineStr">
        <is>
          <t>C-Bajo</t>
        </is>
      </c>
      <c r="K3325" t="inlineStr">
        <is>
          <t>LIQUIDAR — ocupan espacio y capital</t>
        </is>
      </c>
    </row>
    <row r="3326">
      <c r="A3326" t="inlineStr">
        <is>
          <t>25896</t>
        </is>
      </c>
      <c r="B3326" t="inlineStr">
        <is>
          <t>TOTAL BROCHA  PLASTICO 1 1/2 THT846156</t>
        </is>
      </c>
      <c r="C3326" t="inlineStr">
        <is>
          <t>FERRETERIA GENERAL</t>
        </is>
      </c>
      <c r="D3326" s="22" t="n">
        <v>46</v>
      </c>
      <c r="E3326" s="19" t="n">
        <v>16253.96</v>
      </c>
      <c r="F3326" s="19" t="n">
        <v>4728.2</v>
      </c>
      <c r="G3326" s="20" t="n">
        <v>0.290895</v>
      </c>
      <c r="H3326" t="inlineStr">
        <is>
          <t>C</t>
        </is>
      </c>
      <c r="I3326" t="inlineStr">
        <is>
          <t>Bajo</t>
        </is>
      </c>
      <c r="J3326" s="17" t="inlineStr">
        <is>
          <t>C-Bajo</t>
        </is>
      </c>
      <c r="K3326" t="inlineStr">
        <is>
          <t>LIQUIDAR — ocupan espacio y capital</t>
        </is>
      </c>
    </row>
    <row r="3327">
      <c r="A3327" t="inlineStr">
        <is>
          <t>813411</t>
        </is>
      </c>
      <c r="B3327" t="inlineStr">
        <is>
          <t>MARCADOR PERMANENTE NEGRO</t>
        </is>
      </c>
      <c r="C3327" t="inlineStr">
        <is>
          <t>FERRETERIA GENERAL</t>
        </is>
      </c>
      <c r="D3327" s="22" t="n">
        <v>23</v>
      </c>
      <c r="E3327" s="19" t="n">
        <v>16233.67</v>
      </c>
      <c r="F3327" s="19" t="n">
        <v>4607.86</v>
      </c>
      <c r="G3327" s="20" t="n">
        <v>0.283846</v>
      </c>
      <c r="H3327" t="inlineStr">
        <is>
          <t>C</t>
        </is>
      </c>
      <c r="I3327" t="inlineStr">
        <is>
          <t>Bajo</t>
        </is>
      </c>
      <c r="J3327" s="17" t="inlineStr">
        <is>
          <t>C-Bajo</t>
        </is>
      </c>
      <c r="K3327" t="inlineStr">
        <is>
          <t>LIQUIDAR — ocupan espacio y capital</t>
        </is>
      </c>
    </row>
    <row r="3328">
      <c r="A3328" t="inlineStr">
        <is>
          <t>45233</t>
        </is>
      </c>
      <c r="B3328" t="inlineStr">
        <is>
          <t>CEPILLO ACERO CON PUÑO TOTAL THT92102</t>
        </is>
      </c>
      <c r="C3328" t="inlineStr">
        <is>
          <t>FERRETERIA GENERAL</t>
        </is>
      </c>
      <c r="D3328" s="22" t="n">
        <v>17</v>
      </c>
      <c r="E3328" s="19" t="n">
        <v>16233.2</v>
      </c>
      <c r="F3328" s="19" t="n">
        <v>5610.5</v>
      </c>
      <c r="G3328" s="20" t="n">
        <v>0.345619</v>
      </c>
      <c r="H3328" t="inlineStr">
        <is>
          <t>C</t>
        </is>
      </c>
      <c r="I3328" t="inlineStr">
        <is>
          <t>Medio</t>
        </is>
      </c>
      <c r="J3328" s="17" t="inlineStr">
        <is>
          <t>C-Medio</t>
        </is>
      </c>
      <c r="K3328" t="inlineStr">
        <is>
          <t>CANDIDATO A DESCONTINUAR</t>
        </is>
      </c>
    </row>
    <row r="3329">
      <c r="A3329" t="inlineStr">
        <is>
          <t>342122</t>
        </is>
      </c>
      <c r="B3329" t="inlineStr">
        <is>
          <t>MARCADOR PERMANENTE AZUL</t>
        </is>
      </c>
      <c r="C3329" t="inlineStr">
        <is>
          <t>FERRETERIA GENERAL</t>
        </is>
      </c>
      <c r="D3329" s="22" t="n">
        <v>23</v>
      </c>
      <c r="E3329" s="19" t="n">
        <v>16219.52</v>
      </c>
      <c r="F3329" s="19" t="n">
        <v>4593.71</v>
      </c>
      <c r="G3329" s="20" t="n">
        <v>0.283221</v>
      </c>
      <c r="H3329" t="inlineStr">
        <is>
          <t>C</t>
        </is>
      </c>
      <c r="I3329" t="inlineStr">
        <is>
          <t>Bajo</t>
        </is>
      </c>
      <c r="J3329" s="17" t="inlineStr">
        <is>
          <t>C-Bajo</t>
        </is>
      </c>
      <c r="K3329" t="inlineStr">
        <is>
          <t>LIQUIDAR — ocupan espacio y capital</t>
        </is>
      </c>
    </row>
    <row r="3330">
      <c r="A3330" t="inlineStr">
        <is>
          <t>60100003</t>
        </is>
      </c>
      <c r="B3330" t="inlineStr">
        <is>
          <t>$$ BOMBILLO LED 7W E27 100-240V WELLMAX 2100022</t>
        </is>
      </c>
      <c r="C3330" t="inlineStr">
        <is>
          <t>BOMBILLOS Y LAMPARAS</t>
        </is>
      </c>
      <c r="D3330" s="22" t="n">
        <v>21</v>
      </c>
      <c r="E3330" s="19" t="n">
        <v>16215.79</v>
      </c>
      <c r="F3330" s="19" t="n">
        <v>7466.89</v>
      </c>
      <c r="G3330" s="20" t="n">
        <v>0.46047</v>
      </c>
      <c r="H3330" t="inlineStr">
        <is>
          <t>C</t>
        </is>
      </c>
      <c r="I3330" t="inlineStr">
        <is>
          <t>Alto</t>
        </is>
      </c>
      <c r="J3330" s="17" t="inlineStr">
        <is>
          <t>C-Alto</t>
        </is>
      </c>
      <c r="K3330" t="inlineStr">
        <is>
          <t>PREMIUM — dejar quietos, son rentables aunque vendan poco</t>
        </is>
      </c>
    </row>
    <row r="3331">
      <c r="A3331" t="inlineStr">
        <is>
          <t>73581</t>
        </is>
      </c>
      <c r="B3331" t="inlineStr">
        <is>
          <t>TOTAL SARGENTO 12/50 THT1321203</t>
        </is>
      </c>
      <c r="C3331" t="inlineStr">
        <is>
          <t>FERRETERIA GENERAL</t>
        </is>
      </c>
      <c r="D3331" s="22" t="n">
        <v>2</v>
      </c>
      <c r="E3331" s="19" t="n">
        <v>16205.52</v>
      </c>
      <c r="F3331" s="19" t="n">
        <v>4595.37</v>
      </c>
      <c r="G3331" s="20" t="n">
        <v>0.283568</v>
      </c>
      <c r="H3331" t="inlineStr">
        <is>
          <t>C</t>
        </is>
      </c>
      <c r="I3331" t="inlineStr">
        <is>
          <t>Bajo</t>
        </is>
      </c>
      <c r="J3331" s="17" t="inlineStr">
        <is>
          <t>C-Bajo</t>
        </is>
      </c>
      <c r="K3331" t="inlineStr">
        <is>
          <t>LIQUIDAR — ocupan espacio y capital</t>
        </is>
      </c>
    </row>
    <row r="3332">
      <c r="A3332" t="inlineStr">
        <is>
          <t>9178</t>
        </is>
      </c>
      <c r="B3332" t="inlineStr">
        <is>
          <t>NIPLE PLASTICO P/LLAVE EMPOTRAR  L650</t>
        </is>
      </c>
      <c r="C3332" t="inlineStr">
        <is>
          <t>FERRETERIA GENERAL</t>
        </is>
      </c>
      <c r="D3332" s="22" t="n">
        <v>39</v>
      </c>
      <c r="E3332" s="19" t="n">
        <v>16187.61</v>
      </c>
      <c r="F3332" s="19" t="n">
        <v>7368.06</v>
      </c>
      <c r="G3332" s="20" t="n">
        <v>0.455167</v>
      </c>
      <c r="H3332" t="inlineStr">
        <is>
          <t>C</t>
        </is>
      </c>
      <c r="I3332" t="inlineStr">
        <is>
          <t>Alto</t>
        </is>
      </c>
      <c r="J3332" s="17" t="inlineStr">
        <is>
          <t>C-Alto</t>
        </is>
      </c>
      <c r="K3332" t="inlineStr">
        <is>
          <t>PREMIUM — dejar quietos, son rentables aunque vendan poco</t>
        </is>
      </c>
    </row>
    <row r="3333">
      <c r="A3333" t="inlineStr">
        <is>
          <t>1174</t>
        </is>
      </c>
      <c r="B3333" t="inlineStr">
        <is>
          <t xml:space="preserve">ZACATE BLOCK 43X31 </t>
        </is>
      </c>
      <c r="C3333" t="inlineStr">
        <is>
          <t>BLOQUES, VARILLAS, MALLAS</t>
        </is>
      </c>
      <c r="D3333" s="22" t="n">
        <v>12</v>
      </c>
      <c r="E3333" s="19" t="n">
        <v>16115.57</v>
      </c>
      <c r="F3333" s="19" t="n">
        <v>4604.45</v>
      </c>
      <c r="G3333" s="20" t="n">
        <v>0.285714</v>
      </c>
      <c r="H3333" t="inlineStr">
        <is>
          <t>C</t>
        </is>
      </c>
      <c r="I3333" t="inlineStr">
        <is>
          <t>Bajo</t>
        </is>
      </c>
      <c r="J3333" s="17" t="inlineStr">
        <is>
          <t>C-Bajo</t>
        </is>
      </c>
      <c r="K3333" t="inlineStr">
        <is>
          <t>LIQUIDAR — ocupan espacio y capital</t>
        </is>
      </c>
    </row>
    <row r="3334">
      <c r="A3334" t="inlineStr">
        <is>
          <t>30233</t>
        </is>
      </c>
      <c r="B3334" t="inlineStr">
        <is>
          <t>CURVA EMT 3/4</t>
        </is>
      </c>
      <c r="C3334" t="inlineStr">
        <is>
          <t>ACCESORIOS ELECTRICOS Y CABLES</t>
        </is>
      </c>
      <c r="D3334" s="22" t="n">
        <v>13</v>
      </c>
      <c r="E3334" s="19" t="n">
        <v>16106.22</v>
      </c>
      <c r="F3334" s="19" t="n">
        <v>11819.73</v>
      </c>
      <c r="G3334" s="20" t="n">
        <v>0.733861</v>
      </c>
      <c r="H3334" t="inlineStr">
        <is>
          <t>C</t>
        </is>
      </c>
      <c r="I3334" t="inlineStr">
        <is>
          <t>Alto</t>
        </is>
      </c>
      <c r="J3334" s="17" t="inlineStr">
        <is>
          <t>C-Alto</t>
        </is>
      </c>
      <c r="K3334" t="inlineStr">
        <is>
          <t>PREMIUM — dejar quietos, son rentables aunque vendan poco</t>
        </is>
      </c>
    </row>
    <row r="3335">
      <c r="A3335" t="inlineStr">
        <is>
          <t>4101</t>
        </is>
      </c>
      <c r="B3335" t="inlineStr">
        <is>
          <t>TUBO EMT 1 1/2 UL</t>
        </is>
      </c>
      <c r="C3335" t="inlineStr">
        <is>
          <t>ACCESORIOS ELECTRICOS Y CABLES</t>
        </is>
      </c>
      <c r="D3335" s="22" t="n">
        <v>1</v>
      </c>
      <c r="E3335" s="19" t="n">
        <v>16043.05</v>
      </c>
      <c r="F3335" s="19" t="n">
        <v>4229.32</v>
      </c>
      <c r="G3335" s="20" t="n">
        <v>0.263623</v>
      </c>
      <c r="H3335" t="inlineStr">
        <is>
          <t>C</t>
        </is>
      </c>
      <c r="I3335" t="inlineStr">
        <is>
          <t>Bajo</t>
        </is>
      </c>
      <c r="J3335" s="17" t="inlineStr">
        <is>
          <t>C-Bajo</t>
        </is>
      </c>
      <c r="K3335" t="inlineStr">
        <is>
          <t>LIQUIDAR — ocupan espacio y capital</t>
        </is>
      </c>
    </row>
    <row r="3336">
      <c r="A3336" t="inlineStr">
        <is>
          <t>7888</t>
        </is>
      </c>
      <c r="B3336" t="inlineStr">
        <is>
          <t>RIEL P/GAVETA 20</t>
        </is>
      </c>
      <c r="C3336" t="inlineStr">
        <is>
          <t>FERRETERIA GENERAL</t>
        </is>
      </c>
      <c r="D3336" s="22" t="n">
        <v>11</v>
      </c>
      <c r="E3336" s="19" t="n">
        <v>16020.18</v>
      </c>
      <c r="F3336" s="19" t="n">
        <v>9924.09</v>
      </c>
      <c r="G3336" s="20" t="n">
        <v>0.619474</v>
      </c>
      <c r="H3336" t="inlineStr">
        <is>
          <t>C</t>
        </is>
      </c>
      <c r="I3336" t="inlineStr">
        <is>
          <t>Alto</t>
        </is>
      </c>
      <c r="J3336" s="17" t="inlineStr">
        <is>
          <t>C-Alto</t>
        </is>
      </c>
      <c r="K3336" t="inlineStr">
        <is>
          <t>PREMIUM — dejar quietos, son rentables aunque vendan poco</t>
        </is>
      </c>
    </row>
    <row r="3337">
      <c r="A3337" t="inlineStr">
        <is>
          <t>41782</t>
        </is>
      </c>
      <c r="B3337" t="inlineStr">
        <is>
          <t>RODIN BOLA 11/2 PARCHE JUEGO 4PCS</t>
        </is>
      </c>
      <c r="C3337" t="inlineStr">
        <is>
          <t>FERRETERIA GENERAL</t>
        </is>
      </c>
      <c r="D3337" s="22" t="n">
        <v>8</v>
      </c>
      <c r="E3337" s="19" t="n">
        <v>16014.54</v>
      </c>
      <c r="F3337" s="19" t="n">
        <v>7003.08</v>
      </c>
      <c r="G3337" s="20" t="n">
        <v>0.437295</v>
      </c>
      <c r="H3337" t="inlineStr">
        <is>
          <t>C</t>
        </is>
      </c>
      <c r="I3337" t="inlineStr">
        <is>
          <t>Medio</t>
        </is>
      </c>
      <c r="J3337" s="17" t="inlineStr">
        <is>
          <t>C-Medio</t>
        </is>
      </c>
      <c r="K3337" t="inlineStr">
        <is>
          <t>CANDIDATO A DESCONTINUAR</t>
        </is>
      </c>
    </row>
    <row r="3338">
      <c r="A3338" t="inlineStr">
        <is>
          <t>351100300991837</t>
        </is>
      </c>
      <c r="B3338" t="inlineStr">
        <is>
          <t>PANEL ACANALADO PASTEL GRIS BEIGE 16CM X 2.90M WALL PANEL DE125</t>
        </is>
      </c>
      <c r="C3338" t="inlineStr">
        <is>
          <t>PANEL ACANALADO INTERIOR</t>
        </is>
      </c>
      <c r="D3338" s="22" t="n">
        <v>3</v>
      </c>
      <c r="E3338" s="19" t="n">
        <v>15926.55</v>
      </c>
      <c r="F3338" s="19" t="n">
        <v>5629.5</v>
      </c>
      <c r="G3338" s="20" t="n">
        <v>0.353466</v>
      </c>
      <c r="H3338" t="inlineStr">
        <is>
          <t>C</t>
        </is>
      </c>
      <c r="I3338" t="inlineStr">
        <is>
          <t>Medio</t>
        </is>
      </c>
      <c r="J3338" s="17" t="inlineStr">
        <is>
          <t>C-Medio</t>
        </is>
      </c>
      <c r="K3338" t="inlineStr">
        <is>
          <t>CANDIDATO A DESCONTINUAR</t>
        </is>
      </c>
    </row>
    <row r="3339">
      <c r="A3339" t="inlineStr">
        <is>
          <t>351100300991098</t>
        </is>
      </c>
      <c r="B3339" t="inlineStr">
        <is>
          <t>WADFOW ESCUADRA DE REFUERZO 3X3 SET 4 PIEZAS WCYK25</t>
        </is>
      </c>
      <c r="C3339" t="inlineStr">
        <is>
          <t>FERRETERIA GENERAL</t>
        </is>
      </c>
      <c r="D3339" s="22" t="n">
        <v>22</v>
      </c>
      <c r="E3339" s="19" t="n">
        <v>15892.59</v>
      </c>
      <c r="F3339" s="19" t="n">
        <v>5846.7</v>
      </c>
      <c r="G3339" s="20" t="n">
        <v>0.367888</v>
      </c>
      <c r="H3339" t="inlineStr">
        <is>
          <t>C</t>
        </is>
      </c>
      <c r="I3339" t="inlineStr">
        <is>
          <t>Medio</t>
        </is>
      </c>
      <c r="J3339" s="17" t="inlineStr">
        <is>
          <t>C-Medio</t>
        </is>
      </c>
      <c r="K3339" t="inlineStr">
        <is>
          <t>CANDIDATO A DESCONTINUAR</t>
        </is>
      </c>
    </row>
    <row r="3340">
      <c r="A3340" t="inlineStr">
        <is>
          <t>1116</t>
        </is>
      </c>
      <c r="B3340" t="inlineStr">
        <is>
          <t>JUEGO TORNILLO FLANGER TAIWAN METALICO INODORO P183</t>
        </is>
      </c>
      <c r="C3340" t="inlineStr">
        <is>
          <t>FERRETERIA GENERAL</t>
        </is>
      </c>
      <c r="D3340" s="22" t="n">
        <v>30</v>
      </c>
      <c r="E3340" s="19" t="n">
        <v>15849.65</v>
      </c>
      <c r="F3340" s="19" t="n">
        <v>11125.55</v>
      </c>
      <c r="G3340" s="20" t="n">
        <v>0.701943</v>
      </c>
      <c r="H3340" t="inlineStr">
        <is>
          <t>C</t>
        </is>
      </c>
      <c r="I3340" t="inlineStr">
        <is>
          <t>Alto</t>
        </is>
      </c>
      <c r="J3340" s="17" t="inlineStr">
        <is>
          <t>C-Alto</t>
        </is>
      </c>
      <c r="K3340" t="inlineStr">
        <is>
          <t>PREMIUM — dejar quietos, son rentables aunque vendan poco</t>
        </is>
      </c>
    </row>
    <row r="3341">
      <c r="A3341" t="inlineStr">
        <is>
          <t>351100300991278</t>
        </is>
      </c>
      <c r="B3341" t="inlineStr">
        <is>
          <t>PROTECTO HIGH STANDARD LATEX MATE DEEP 1/4</t>
        </is>
      </c>
      <c r="C3341" t="inlineStr">
        <is>
          <t>SIN CATEGORIA</t>
        </is>
      </c>
      <c r="D3341" s="22" t="n">
        <v>3</v>
      </c>
      <c r="E3341" s="19" t="n">
        <v>15796.46</v>
      </c>
      <c r="F3341" s="19" t="n">
        <v>9159.950000000001</v>
      </c>
      <c r="G3341" s="20" t="n">
        <v>0.579873</v>
      </c>
      <c r="H3341" t="inlineStr">
        <is>
          <t>C</t>
        </is>
      </c>
      <c r="I3341" t="inlineStr">
        <is>
          <t>Alto</t>
        </is>
      </c>
      <c r="J3341" s="17" t="inlineStr">
        <is>
          <t>C-Alto</t>
        </is>
      </c>
      <c r="K3341" t="inlineStr">
        <is>
          <t>PREMIUM — dejar quietos, son rentables aunque vendan poco</t>
        </is>
      </c>
    </row>
    <row r="3342">
      <c r="A3342" t="inlineStr">
        <is>
          <t>351100300991861</t>
        </is>
      </c>
      <c r="B3342" t="inlineStr">
        <is>
          <t>JAPPY LLAVE FREGADERO NEGRA JA-GRI-005</t>
        </is>
      </c>
      <c r="C3342" t="inlineStr">
        <is>
          <t>GRIFERIA - ACC. BAÑO Y COCINA</t>
        </is>
      </c>
      <c r="D3342" s="22" t="n">
        <v>5</v>
      </c>
      <c r="E3342" s="19" t="n">
        <v>15782.73</v>
      </c>
      <c r="F3342" s="19" t="n">
        <v>7843.73</v>
      </c>
      <c r="G3342" s="20" t="n">
        <v>0.496982</v>
      </c>
      <c r="H3342" t="inlineStr">
        <is>
          <t>C</t>
        </is>
      </c>
      <c r="I3342" t="inlineStr">
        <is>
          <t>Alto</t>
        </is>
      </c>
      <c r="J3342" s="17" t="inlineStr">
        <is>
          <t>C-Alto</t>
        </is>
      </c>
      <c r="K3342" t="inlineStr">
        <is>
          <t>PREMIUM — dejar quietos, son rentables aunque vendan poco</t>
        </is>
      </c>
    </row>
    <row r="3343">
      <c r="A3343" t="inlineStr">
        <is>
          <t>351100300991440</t>
        </is>
      </c>
      <c r="B3343" t="inlineStr">
        <is>
          <t>PROTECTO METALTEC 3EN1 PROTECTO VERDE BRONCE GALON</t>
        </is>
      </c>
      <c r="C3343" t="inlineStr">
        <is>
          <t>SIN CATEGORIA</t>
        </is>
      </c>
      <c r="D3343" s="22" t="n">
        <v>1</v>
      </c>
      <c r="E3343" s="19" t="n">
        <v>15781.86</v>
      </c>
      <c r="F3343" s="19" t="n">
        <v>5260.62</v>
      </c>
      <c r="G3343" s="20" t="n">
        <v>0.333333</v>
      </c>
      <c r="H3343" t="inlineStr">
        <is>
          <t>C</t>
        </is>
      </c>
      <c r="I3343" t="inlineStr">
        <is>
          <t>Medio</t>
        </is>
      </c>
      <c r="J3343" s="17" t="inlineStr">
        <is>
          <t>C-Medio</t>
        </is>
      </c>
      <c r="K3343" t="inlineStr">
        <is>
          <t>CANDIDATO A DESCONTINUAR</t>
        </is>
      </c>
    </row>
    <row r="3344">
      <c r="A3344" t="inlineStr">
        <is>
          <t>420420958</t>
        </is>
      </c>
      <c r="B3344" t="inlineStr">
        <is>
          <t>PROTECTO MADETEC 9604 MDWB 3EN1 NOGAL 1/4 GL (0.946L)</t>
        </is>
      </c>
      <c r="C3344" t="inlineStr">
        <is>
          <t>SIN CATEGORIA</t>
        </is>
      </c>
      <c r="D3344" s="22" t="n">
        <v>3</v>
      </c>
      <c r="E3344" s="19" t="n">
        <v>15767.06</v>
      </c>
      <c r="F3344" s="19" t="n">
        <v>4087.76</v>
      </c>
      <c r="G3344" s="20" t="n">
        <v>0.259259</v>
      </c>
      <c r="H3344" t="inlineStr">
        <is>
          <t>C</t>
        </is>
      </c>
      <c r="I3344" t="inlineStr">
        <is>
          <t>Bajo</t>
        </is>
      </c>
      <c r="J3344" s="17" t="inlineStr">
        <is>
          <t>C-Bajo</t>
        </is>
      </c>
      <c r="K3344" t="inlineStr">
        <is>
          <t>LIQUIDAR — ocupan espacio y capital</t>
        </is>
      </c>
    </row>
    <row r="3345">
      <c r="A3345" t="inlineStr">
        <is>
          <t>351100300992006</t>
        </is>
      </c>
      <c r="B3345" t="inlineStr">
        <is>
          <t>TRUPER MULTIMETRO DIGITAL CON GANCHO MUT202</t>
        </is>
      </c>
      <c r="C3345" t="inlineStr">
        <is>
          <t>ACCESORIOS ELECTRICOS Y CABLES</t>
        </is>
      </c>
      <c r="D3345" s="22" t="n">
        <v>1</v>
      </c>
      <c r="E3345" s="19" t="n">
        <v>15763.56</v>
      </c>
      <c r="F3345" s="19" t="n">
        <v>4227</v>
      </c>
      <c r="G3345" s="20" t="n">
        <v>0.26815</v>
      </c>
      <c r="H3345" t="inlineStr">
        <is>
          <t>C</t>
        </is>
      </c>
      <c r="I3345" t="inlineStr">
        <is>
          <t>Bajo</t>
        </is>
      </c>
      <c r="J3345" s="17" t="inlineStr">
        <is>
          <t>C-Bajo</t>
        </is>
      </c>
      <c r="K3345" t="inlineStr">
        <is>
          <t>LIQUIDAR — ocupan espacio y capital</t>
        </is>
      </c>
    </row>
    <row r="3346">
      <c r="A3346" t="inlineStr">
        <is>
          <t>7357</t>
        </is>
      </c>
      <c r="B3346" t="inlineStr">
        <is>
          <t>CINTA METRICA 3M X 3/4 HARDEX KNIGHT</t>
        </is>
      </c>
      <c r="C3346" t="inlineStr">
        <is>
          <t>FERRETERIA GENERAL</t>
        </is>
      </c>
      <c r="D3346" s="22" t="n">
        <v>8</v>
      </c>
      <c r="E3346" s="19" t="n">
        <v>15741</v>
      </c>
      <c r="F3346" s="19" t="n">
        <v>7821</v>
      </c>
      <c r="G3346" s="20" t="n">
        <v>0.496855</v>
      </c>
      <c r="H3346" t="inlineStr">
        <is>
          <t>C</t>
        </is>
      </c>
      <c r="I3346" t="inlineStr">
        <is>
          <t>Alto</t>
        </is>
      </c>
      <c r="J3346" s="17" t="inlineStr">
        <is>
          <t>C-Alto</t>
        </is>
      </c>
      <c r="K3346" t="inlineStr">
        <is>
          <t>PREMIUM — dejar quietos, son rentables aunque vendan poco</t>
        </is>
      </c>
    </row>
    <row r="3347">
      <c r="A3347" t="inlineStr">
        <is>
          <t>1037</t>
        </is>
      </c>
      <c r="B3347" t="inlineStr">
        <is>
          <t>CURVA EMT 11/4</t>
        </is>
      </c>
      <c r="C3347" t="inlineStr">
        <is>
          <t>ACCESORIOS ELECTRICOS Y CABLES</t>
        </is>
      </c>
      <c r="D3347" s="22" t="n">
        <v>7</v>
      </c>
      <c r="E3347" s="19" t="n">
        <v>15692</v>
      </c>
      <c r="F3347" s="19" t="n">
        <v>8761.58</v>
      </c>
      <c r="G3347" s="20" t="n">
        <v>0.5583469999999999</v>
      </c>
      <c r="H3347" t="inlineStr">
        <is>
          <t>C</t>
        </is>
      </c>
      <c r="I3347" t="inlineStr">
        <is>
          <t>Alto</t>
        </is>
      </c>
      <c r="J3347" s="17" t="inlineStr">
        <is>
          <t>C-Alto</t>
        </is>
      </c>
      <c r="K3347" t="inlineStr">
        <is>
          <t>PREMIUM — dejar quietos, son rentables aunque vendan poco</t>
        </is>
      </c>
    </row>
    <row r="3348">
      <c r="A3348" t="inlineStr">
        <is>
          <t>7474</t>
        </is>
      </c>
      <c r="B3348" t="inlineStr">
        <is>
          <t>PICAPORTE PISO #20 PPS20</t>
        </is>
      </c>
      <c r="C3348" t="inlineStr">
        <is>
          <t>FERRETERIA GENERAL</t>
        </is>
      </c>
      <c r="D3348" s="22" t="n">
        <v>3</v>
      </c>
      <c r="E3348" s="19" t="n">
        <v>15626.52</v>
      </c>
      <c r="F3348" s="19" t="n">
        <v>4624.18</v>
      </c>
      <c r="G3348" s="20" t="n">
        <v>0.295919</v>
      </c>
      <c r="H3348" t="inlineStr">
        <is>
          <t>C</t>
        </is>
      </c>
      <c r="I3348" t="inlineStr">
        <is>
          <t>Bajo</t>
        </is>
      </c>
      <c r="J3348" s="17" t="inlineStr">
        <is>
          <t>C-Bajo</t>
        </is>
      </c>
      <c r="K3348" t="inlineStr">
        <is>
          <t>LIQUIDAR — ocupan espacio y capital</t>
        </is>
      </c>
    </row>
    <row r="3349">
      <c r="A3349" t="inlineStr">
        <is>
          <t>1100</t>
        </is>
      </c>
      <c r="B3349" t="inlineStr">
        <is>
          <t>TRUPER PALIN SENCILLO T-2000 PEP-P</t>
        </is>
      </c>
      <c r="C3349" t="inlineStr">
        <is>
          <t>FERRETERIA GENERAL</t>
        </is>
      </c>
      <c r="D3349" s="22" t="n">
        <v>3</v>
      </c>
      <c r="E3349" s="19" t="n">
        <v>15607.19</v>
      </c>
      <c r="F3349" s="19" t="n">
        <v>4351.63</v>
      </c>
      <c r="G3349" s="20" t="n">
        <v>0.278822</v>
      </c>
      <c r="H3349" t="inlineStr">
        <is>
          <t>C</t>
        </is>
      </c>
      <c r="I3349" t="inlineStr">
        <is>
          <t>Bajo</t>
        </is>
      </c>
      <c r="J3349" s="17" t="inlineStr">
        <is>
          <t>C-Bajo</t>
        </is>
      </c>
      <c r="K3349" t="inlineStr">
        <is>
          <t>LIQUIDAR — ocupan espacio y capital</t>
        </is>
      </c>
    </row>
    <row r="3350">
      <c r="A3350" t="inlineStr">
        <is>
          <t>3018</t>
        </is>
      </c>
      <c r="B3350" t="inlineStr">
        <is>
          <t>ADAPTADOR DE REDONDO A PLANO 776W</t>
        </is>
      </c>
      <c r="C3350" t="inlineStr">
        <is>
          <t>FERRETERIA GENERAL</t>
        </is>
      </c>
      <c r="D3350" s="22" t="n">
        <v>15</v>
      </c>
      <c r="E3350" s="19" t="n">
        <v>15606.08</v>
      </c>
      <c r="F3350" s="19" t="n">
        <v>4458.88</v>
      </c>
      <c r="G3350" s="20" t="n">
        <v>0.285714</v>
      </c>
      <c r="H3350" t="inlineStr">
        <is>
          <t>C</t>
        </is>
      </c>
      <c r="I3350" t="inlineStr">
        <is>
          <t>Bajo</t>
        </is>
      </c>
      <c r="J3350" s="17" t="inlineStr">
        <is>
          <t>C-Bajo</t>
        </is>
      </c>
      <c r="K3350" t="inlineStr">
        <is>
          <t>LIQUIDAR — ocupan espacio y capital</t>
        </is>
      </c>
    </row>
    <row r="3351">
      <c r="A3351" t="inlineStr">
        <is>
          <t>7607</t>
        </is>
      </c>
      <c r="B3351" t="inlineStr">
        <is>
          <t>TRUPER FORMON 1/2 FT 1/2 F-91</t>
        </is>
      </c>
      <c r="C3351" t="inlineStr">
        <is>
          <t>FERRETERIA GENERAL</t>
        </is>
      </c>
      <c r="D3351" s="22" t="n">
        <v>8</v>
      </c>
      <c r="E3351" s="19" t="n">
        <v>15547.11</v>
      </c>
      <c r="F3351" s="19" t="n">
        <v>6037.26</v>
      </c>
      <c r="G3351" s="20" t="n">
        <v>0.388321</v>
      </c>
      <c r="H3351" t="inlineStr">
        <is>
          <t>C</t>
        </is>
      </c>
      <c r="I3351" t="inlineStr">
        <is>
          <t>Medio</t>
        </is>
      </c>
      <c r="J3351" s="17" t="inlineStr">
        <is>
          <t>C-Medio</t>
        </is>
      </c>
      <c r="K3351" t="inlineStr">
        <is>
          <t>CANDIDATO A DESCONTINUAR</t>
        </is>
      </c>
    </row>
    <row r="3352">
      <c r="A3352" t="inlineStr">
        <is>
          <t>73582</t>
        </is>
      </c>
      <c r="B3352" t="inlineStr">
        <is>
          <t>TOTAL SARGENTO 12/40 THT1321202</t>
        </is>
      </c>
      <c r="C3352" t="inlineStr">
        <is>
          <t>FERRETERIA GENERAL</t>
        </is>
      </c>
      <c r="D3352" s="22" t="n">
        <v>2</v>
      </c>
      <c r="E3352" s="19" t="n">
        <v>15508.36</v>
      </c>
      <c r="F3352" s="19" t="n">
        <v>5520.76</v>
      </c>
      <c r="G3352" s="20" t="n">
        <v>0.355986</v>
      </c>
      <c r="H3352" t="inlineStr">
        <is>
          <t>C</t>
        </is>
      </c>
      <c r="I3352" t="inlineStr">
        <is>
          <t>Medio</t>
        </is>
      </c>
      <c r="J3352" s="17" t="inlineStr">
        <is>
          <t>C-Medio</t>
        </is>
      </c>
      <c r="K3352" t="inlineStr">
        <is>
          <t>CANDIDATO A DESCONTINUAR</t>
        </is>
      </c>
    </row>
    <row r="3353">
      <c r="A3353" t="inlineStr">
        <is>
          <t>351100300992000</t>
        </is>
      </c>
      <c r="B3353" t="inlineStr">
        <is>
          <t>ESQUINERO VERDE DE055 PANEL ACANALADO 1X1 2.90M WALL PANEL</t>
        </is>
      </c>
      <c r="C3353" t="inlineStr">
        <is>
          <t>PANEL ACANALADO INTERIOR</t>
        </is>
      </c>
      <c r="D3353" s="22" t="n">
        <v>5</v>
      </c>
      <c r="E3353" s="19" t="n">
        <v>15486.73</v>
      </c>
      <c r="F3353" s="19" t="n">
        <v>8999.68</v>
      </c>
      <c r="G3353" s="20" t="n">
        <v>0.581122</v>
      </c>
      <c r="H3353" t="inlineStr">
        <is>
          <t>C</t>
        </is>
      </c>
      <c r="I3353" t="inlineStr">
        <is>
          <t>Alto</t>
        </is>
      </c>
      <c r="J3353" s="17" t="inlineStr">
        <is>
          <t>C-Alto</t>
        </is>
      </c>
      <c r="K3353" t="inlineStr">
        <is>
          <t>PREMIUM — dejar quietos, son rentables aunque vendan poco</t>
        </is>
      </c>
    </row>
    <row r="3354">
      <c r="A3354" t="inlineStr">
        <is>
          <t>420420889</t>
        </is>
      </c>
      <c r="B3354" t="inlineStr">
        <is>
          <t>PROTECTO METALTEC 3EN1 PROTECTO BASE DEEP T-186 1 GL (3.785L)</t>
        </is>
      </c>
      <c r="C3354" t="inlineStr">
        <is>
          <t>SIN CATEGORIA</t>
        </is>
      </c>
      <c r="D3354" s="22" t="n">
        <v>1</v>
      </c>
      <c r="E3354" s="19" t="n">
        <v>15442.48</v>
      </c>
      <c r="F3354" s="19" t="n">
        <v>6107.97</v>
      </c>
      <c r="G3354" s="20" t="n">
        <v>0.39553</v>
      </c>
      <c r="H3354" t="inlineStr">
        <is>
          <t>C</t>
        </is>
      </c>
      <c r="I3354" t="inlineStr">
        <is>
          <t>Medio</t>
        </is>
      </c>
      <c r="J3354" s="17" t="inlineStr">
        <is>
          <t>C-Medio</t>
        </is>
      </c>
      <c r="K3354" t="inlineStr">
        <is>
          <t>CANDIDATO A DESCONTINUAR</t>
        </is>
      </c>
    </row>
    <row r="3355">
      <c r="A3355" t="inlineStr">
        <is>
          <t>7192</t>
        </is>
      </c>
      <c r="B3355" t="inlineStr">
        <is>
          <t>SILICON NEGRO 70ML</t>
        </is>
      </c>
      <c r="C3355" t="inlineStr">
        <is>
          <t>FERRETERIA GENERAL</t>
        </is>
      </c>
      <c r="D3355" s="22" t="n">
        <v>8</v>
      </c>
      <c r="E3355" s="19" t="n">
        <v>15425.1</v>
      </c>
      <c r="F3355" s="19" t="n">
        <v>4985.1</v>
      </c>
      <c r="G3355" s="20" t="n">
        <v>0.323181</v>
      </c>
      <c r="H3355" t="inlineStr">
        <is>
          <t>C</t>
        </is>
      </c>
      <c r="I3355" t="inlineStr">
        <is>
          <t>Medio</t>
        </is>
      </c>
      <c r="J3355" s="17" t="inlineStr">
        <is>
          <t>C-Medio</t>
        </is>
      </c>
      <c r="K3355" t="inlineStr">
        <is>
          <t>CANDIDATO A DESCONTINUAR</t>
        </is>
      </c>
    </row>
    <row r="3356">
      <c r="A3356" t="inlineStr">
        <is>
          <t>740</t>
        </is>
      </c>
      <c r="B3356" t="inlineStr">
        <is>
          <t>PLANCHA MADERA</t>
        </is>
      </c>
      <c r="C3356" t="inlineStr">
        <is>
          <t>FERRETERIA GENERAL</t>
        </is>
      </c>
      <c r="D3356" s="22" t="n">
        <v>6</v>
      </c>
      <c r="E3356" s="19" t="n">
        <v>15346.8</v>
      </c>
      <c r="F3356" s="19" t="n">
        <v>4384.8</v>
      </c>
      <c r="G3356" s="20" t="n">
        <v>0.285714</v>
      </c>
      <c r="H3356" t="inlineStr">
        <is>
          <t>C</t>
        </is>
      </c>
      <c r="I3356" t="inlineStr">
        <is>
          <t>Bajo</t>
        </is>
      </c>
      <c r="J3356" s="17" t="inlineStr">
        <is>
          <t>C-Bajo</t>
        </is>
      </c>
      <c r="K3356" t="inlineStr">
        <is>
          <t>LIQUIDAR — ocupan espacio y capital</t>
        </is>
      </c>
    </row>
    <row r="3357">
      <c r="A3357" t="inlineStr">
        <is>
          <t>351100300991906</t>
        </is>
      </c>
      <c r="B3357" t="inlineStr">
        <is>
          <t>FACHALETA MURETO BEIGE 26X36 CAJA 1.98M2</t>
        </is>
      </c>
      <c r="C3357" t="inlineStr">
        <is>
          <t>SIN CATEGORIA</t>
        </is>
      </c>
      <c r="D3357" s="22" t="n">
        <v>2</v>
      </c>
      <c r="E3357" s="19" t="n">
        <v>15277.39</v>
      </c>
      <c r="F3357" s="19" t="n">
        <v>4142.27</v>
      </c>
      <c r="G3357" s="20" t="n">
        <v>0.271137</v>
      </c>
      <c r="H3357" t="inlineStr">
        <is>
          <t>C</t>
        </is>
      </c>
      <c r="I3357" t="inlineStr">
        <is>
          <t>Bajo</t>
        </is>
      </c>
      <c r="J3357" s="17" t="inlineStr">
        <is>
          <t>C-Bajo</t>
        </is>
      </c>
      <c r="K3357" t="inlineStr">
        <is>
          <t>LIQUIDAR — ocupan espacio y capital</t>
        </is>
      </c>
    </row>
    <row r="3358">
      <c r="A3358" t="inlineStr">
        <is>
          <t>862</t>
        </is>
      </c>
      <c r="B3358" t="inlineStr">
        <is>
          <t>LLAVE TANQUE ARBOL TAIWAN P1033</t>
        </is>
      </c>
      <c r="C3358" t="inlineStr">
        <is>
          <t>GRIFERIA - ACC. BAÑO Y COCINA</t>
        </is>
      </c>
      <c r="D3358" s="22" t="n">
        <v>11</v>
      </c>
      <c r="E3358" s="19" t="n">
        <v>15270.24</v>
      </c>
      <c r="F3358" s="19" t="n">
        <v>5700.24</v>
      </c>
      <c r="G3358" s="20" t="n">
        <v>0.373291</v>
      </c>
      <c r="H3358" t="inlineStr">
        <is>
          <t>C</t>
        </is>
      </c>
      <c r="I3358" t="inlineStr">
        <is>
          <t>Medio</t>
        </is>
      </c>
      <c r="J3358" s="17" t="inlineStr">
        <is>
          <t>C-Medio</t>
        </is>
      </c>
      <c r="K3358" t="inlineStr">
        <is>
          <t>CANDIDATO A DESCONTINUAR</t>
        </is>
      </c>
    </row>
    <row r="3359">
      <c r="A3359" t="inlineStr">
        <is>
          <t>7186</t>
        </is>
      </c>
      <c r="B3359" t="inlineStr">
        <is>
          <t xml:space="preserve">LIQUIDO P/FRENOS </t>
        </is>
      </c>
      <c r="C3359" t="inlineStr">
        <is>
          <t>FERRETERIA GENERAL</t>
        </is>
      </c>
      <c r="D3359" s="22" t="n">
        <v>8</v>
      </c>
      <c r="E3359" s="19" t="n">
        <v>15183.34</v>
      </c>
      <c r="F3359" s="19" t="n">
        <v>4256.14</v>
      </c>
      <c r="G3359" s="20" t="n">
        <v>0.280317</v>
      </c>
      <c r="H3359" t="inlineStr">
        <is>
          <t>C</t>
        </is>
      </c>
      <c r="I3359" t="inlineStr">
        <is>
          <t>Bajo</t>
        </is>
      </c>
      <c r="J3359" s="17" t="inlineStr">
        <is>
          <t>C-Bajo</t>
        </is>
      </c>
      <c r="K3359" t="inlineStr">
        <is>
          <t>LIQUIDAR — ocupan espacio y capital</t>
        </is>
      </c>
    </row>
    <row r="3360">
      <c r="A3360" t="inlineStr">
        <is>
          <t>351100300991391</t>
        </is>
      </c>
      <c r="B3360" t="inlineStr">
        <is>
          <t>PFISTER LLAVE PASO BALIN IV102D 400PSI</t>
        </is>
      </c>
      <c r="C3360" t="inlineStr">
        <is>
          <t>GRIFERIA - ACC. BAÑO Y COCINA</t>
        </is>
      </c>
      <c r="D3360" s="22" t="n">
        <v>7</v>
      </c>
      <c r="E3360" s="19" t="n">
        <v>15123.48</v>
      </c>
      <c r="F3360" s="19" t="n">
        <v>4211.88</v>
      </c>
      <c r="G3360" s="20" t="n">
        <v>0.278499</v>
      </c>
      <c r="H3360" t="inlineStr">
        <is>
          <t>C</t>
        </is>
      </c>
      <c r="I3360" t="inlineStr">
        <is>
          <t>Bajo</t>
        </is>
      </c>
      <c r="J3360" s="17" t="inlineStr">
        <is>
          <t>C-Bajo</t>
        </is>
      </c>
      <c r="K3360" t="inlineStr">
        <is>
          <t>LIQUIDAR — ocupan espacio y capital</t>
        </is>
      </c>
    </row>
    <row r="3361">
      <c r="A3361" t="inlineStr">
        <is>
          <t>351100300992195</t>
        </is>
      </c>
      <c r="B3361" t="inlineStr">
        <is>
          <t>REGLETA 3 TOMAS 2 PUERTOS USB CABLE 1.2M GRIS 78847 CORDINATE</t>
        </is>
      </c>
      <c r="C3361" t="inlineStr">
        <is>
          <t>ACCESORIOS ELECTRICOS Y CABLES</t>
        </is>
      </c>
      <c r="D3361" s="22" t="n">
        <v>1</v>
      </c>
      <c r="E3361" s="19" t="n">
        <v>15113.7</v>
      </c>
      <c r="F3361" s="19" t="n">
        <v>4318.2</v>
      </c>
      <c r="G3361" s="20" t="n">
        <v>0.285714</v>
      </c>
      <c r="H3361" t="inlineStr">
        <is>
          <t>C</t>
        </is>
      </c>
      <c r="I3361" t="inlineStr">
        <is>
          <t>Bajo</t>
        </is>
      </c>
      <c r="J3361" s="17" t="inlineStr">
        <is>
          <t>C-Bajo</t>
        </is>
      </c>
      <c r="K3361" t="inlineStr">
        <is>
          <t>LIQUIDAR — ocupan espacio y capital</t>
        </is>
      </c>
    </row>
    <row r="3362">
      <c r="A3362" t="inlineStr">
        <is>
          <t>7227</t>
        </is>
      </c>
      <c r="B3362" t="inlineStr">
        <is>
          <t>TOTAL PORTA ELECTRODO 500AMP TWAH5006</t>
        </is>
      </c>
      <c r="C3362" t="inlineStr">
        <is>
          <t>FERRETERIA GENERAL</t>
        </is>
      </c>
      <c r="D3362" s="22" t="n">
        <v>4</v>
      </c>
      <c r="E3362" s="19" t="n">
        <v>15093.28</v>
      </c>
      <c r="F3362" s="19" t="n">
        <v>5632.46</v>
      </c>
      <c r="G3362" s="20" t="n">
        <v>0.373176</v>
      </c>
      <c r="H3362" t="inlineStr">
        <is>
          <t>C</t>
        </is>
      </c>
      <c r="I3362" t="inlineStr">
        <is>
          <t>Medio</t>
        </is>
      </c>
      <c r="J3362" s="17" t="inlineStr">
        <is>
          <t>C-Medio</t>
        </is>
      </c>
      <c r="K3362" t="inlineStr">
        <is>
          <t>CANDIDATO A DESCONTINUAR</t>
        </is>
      </c>
    </row>
    <row r="3363">
      <c r="A3363" t="inlineStr">
        <is>
          <t>71914</t>
        </is>
      </c>
      <c r="B3363" t="inlineStr">
        <is>
          <t>ASPERSION CROMADA #457 130005</t>
        </is>
      </c>
      <c r="C3363" t="inlineStr">
        <is>
          <t>GRIFERIA - ACC. BAÑO Y COCINA</t>
        </is>
      </c>
      <c r="D3363" s="22" t="n">
        <v>11</v>
      </c>
      <c r="E3363" s="19" t="n">
        <v>15088.5</v>
      </c>
      <c r="F3363" s="19" t="n">
        <v>5059.14</v>
      </c>
      <c r="G3363" s="20" t="n">
        <v>0.335298</v>
      </c>
      <c r="H3363" t="inlineStr">
        <is>
          <t>C</t>
        </is>
      </c>
      <c r="I3363" t="inlineStr">
        <is>
          <t>Medio</t>
        </is>
      </c>
      <c r="J3363" s="17" t="inlineStr">
        <is>
          <t>C-Medio</t>
        </is>
      </c>
      <c r="K3363" t="inlineStr">
        <is>
          <t>CANDIDATO A DESCONTINUAR</t>
        </is>
      </c>
    </row>
    <row r="3364">
      <c r="A3364" t="inlineStr">
        <is>
          <t>PINT-BT-0026</t>
        </is>
      </c>
      <c r="B3364" t="inlineStr">
        <is>
          <t>DICOLOR TINTE MADERA NOGAL OSCURO 1/16   COD  M 95 04</t>
        </is>
      </c>
      <c r="C3364" t="inlineStr">
        <is>
          <t>BARNIZ Y TINTES</t>
        </is>
      </c>
      <c r="D3364" s="22" t="n">
        <v>6</v>
      </c>
      <c r="E3364" s="19" t="n">
        <v>15062.11</v>
      </c>
      <c r="F3364" s="19" t="n">
        <v>4343.11</v>
      </c>
      <c r="G3364" s="20" t="n">
        <v>0.288347</v>
      </c>
      <c r="H3364" t="inlineStr">
        <is>
          <t>C</t>
        </is>
      </c>
      <c r="I3364" t="inlineStr">
        <is>
          <t>Bajo</t>
        </is>
      </c>
      <c r="J3364" s="17" t="inlineStr">
        <is>
          <t>C-Bajo</t>
        </is>
      </c>
      <c r="K3364" t="inlineStr">
        <is>
          <t>LIQUIDAR — ocupan espacio y capital</t>
        </is>
      </c>
    </row>
    <row r="3365">
      <c r="A3365" t="inlineStr">
        <is>
          <t>7772</t>
        </is>
      </c>
      <c r="B3365" t="inlineStr">
        <is>
          <t>GAZA VARILLA COPPERWELL</t>
        </is>
      </c>
      <c r="C3365" t="inlineStr">
        <is>
          <t>FERRETERIA GENERAL</t>
        </is>
      </c>
      <c r="D3365" s="22" t="n">
        <v>14</v>
      </c>
      <c r="E3365" s="19" t="n">
        <v>15038.82</v>
      </c>
      <c r="F3365" s="19" t="n">
        <v>6822.54</v>
      </c>
      <c r="G3365" s="20" t="n">
        <v>0.453662</v>
      </c>
      <c r="H3365" t="inlineStr">
        <is>
          <t>C</t>
        </is>
      </c>
      <c r="I3365" t="inlineStr">
        <is>
          <t>Alto</t>
        </is>
      </c>
      <c r="J3365" s="17" t="inlineStr">
        <is>
          <t>C-Alto</t>
        </is>
      </c>
      <c r="K3365" t="inlineStr">
        <is>
          <t>PREMIUM — dejar quietos, son rentables aunque vendan poco</t>
        </is>
      </c>
    </row>
    <row r="3366">
      <c r="A3366" t="inlineStr">
        <is>
          <t>990110</t>
        </is>
      </c>
      <c r="B3366" t="inlineStr">
        <is>
          <t>SET ACCESORIOS INODORO BRUDER</t>
        </is>
      </c>
      <c r="C3366" t="inlineStr">
        <is>
          <t>FERRETERIA GENERAL</t>
        </is>
      </c>
      <c r="D3366" s="22" t="n">
        <v>4</v>
      </c>
      <c r="E3366" s="19" t="n">
        <v>15008.04</v>
      </c>
      <c r="F3366" s="19" t="n">
        <v>5002.68</v>
      </c>
      <c r="G3366" s="20" t="n">
        <v>0.333333</v>
      </c>
      <c r="H3366" t="inlineStr">
        <is>
          <t>C</t>
        </is>
      </c>
      <c r="I3366" t="inlineStr">
        <is>
          <t>Medio</t>
        </is>
      </c>
      <c r="J3366" s="17" t="inlineStr">
        <is>
          <t>C-Medio</t>
        </is>
      </c>
      <c r="K3366" t="inlineStr">
        <is>
          <t>CANDIDATO A DESCONTINUAR</t>
        </is>
      </c>
    </row>
    <row r="3367">
      <c r="A3367" t="inlineStr">
        <is>
          <t>2148</t>
        </is>
      </c>
      <c r="B3367" t="inlineStr">
        <is>
          <t>PINO CUARTO REDONDO 1/2 PINO</t>
        </is>
      </c>
      <c r="C3367" t="inlineStr">
        <is>
          <t>PINO</t>
        </is>
      </c>
      <c r="D3367" s="22" t="n">
        <v>30</v>
      </c>
      <c r="E3367" s="19" t="n">
        <v>14996.74</v>
      </c>
      <c r="F3367" s="19" t="n">
        <v>4427.03</v>
      </c>
      <c r="G3367" s="20" t="n">
        <v>0.295199</v>
      </c>
      <c r="H3367" t="inlineStr">
        <is>
          <t>C</t>
        </is>
      </c>
      <c r="I3367" t="inlineStr">
        <is>
          <t>Bajo</t>
        </is>
      </c>
      <c r="J3367" s="17" t="inlineStr">
        <is>
          <t>C-Bajo</t>
        </is>
      </c>
      <c r="K3367" t="inlineStr">
        <is>
          <t>LIQUIDAR — ocupan espacio y capital</t>
        </is>
      </c>
    </row>
    <row r="3368">
      <c r="A3368" t="inlineStr">
        <is>
          <t>351100300991262</t>
        </is>
      </c>
      <c r="B3368" t="inlineStr">
        <is>
          <t>PROTECTO ESMALTE FAST DRY AMARILLO JOHN DEER 1/4</t>
        </is>
      </c>
      <c r="C3368" t="inlineStr">
        <is>
          <t>SIN CATEGORIA</t>
        </is>
      </c>
      <c r="D3368" s="22" t="n">
        <v>2</v>
      </c>
      <c r="E3368" s="19" t="n">
        <v>14935.73</v>
      </c>
      <c r="F3368" s="19" t="n">
        <v>3760.47</v>
      </c>
      <c r="G3368" s="20" t="n">
        <v>0.251777</v>
      </c>
      <c r="H3368" t="inlineStr">
        <is>
          <t>C</t>
        </is>
      </c>
      <c r="I3368" t="inlineStr">
        <is>
          <t>Bajo</t>
        </is>
      </c>
      <c r="J3368" s="17" t="inlineStr">
        <is>
          <t>C-Bajo</t>
        </is>
      </c>
      <c r="K3368" t="inlineStr">
        <is>
          <t>LIQUIDAR — ocupan espacio y capital</t>
        </is>
      </c>
    </row>
    <row r="3369">
      <c r="A3369" t="inlineStr">
        <is>
          <t>665992910</t>
        </is>
      </c>
      <c r="B3369" t="inlineStr">
        <is>
          <t>CINTA LED 9W POR METRO 3000K NEON INTERIOR EXTERIOR IP65 WELLMAX</t>
        </is>
      </c>
      <c r="C3369" t="inlineStr">
        <is>
          <t>ACCESORIOS ELECTRICOS Y CABLES</t>
        </is>
      </c>
      <c r="D3369" s="22" t="n">
        <v>10</v>
      </c>
      <c r="E3369" s="19" t="n">
        <v>14893.81</v>
      </c>
      <c r="F3369" s="19" t="n">
        <v>5093.81</v>
      </c>
      <c r="G3369" s="20" t="n">
        <v>0.342008</v>
      </c>
      <c r="H3369" t="inlineStr">
        <is>
          <t>C</t>
        </is>
      </c>
      <c r="I3369" t="inlineStr">
        <is>
          <t>Medio</t>
        </is>
      </c>
      <c r="J3369" s="17" t="inlineStr">
        <is>
          <t>C-Medio</t>
        </is>
      </c>
      <c r="K3369" t="inlineStr">
        <is>
          <t>CANDIDATO A DESCONTINUAR</t>
        </is>
      </c>
    </row>
    <row r="3370">
      <c r="A3370" t="inlineStr">
        <is>
          <t>71365</t>
        </is>
      </c>
      <c r="B3370" t="inlineStr">
        <is>
          <t>TORNILLO HEXAGONAL 1/4 X 1</t>
        </is>
      </c>
      <c r="C3370" t="inlineStr">
        <is>
          <t>TORNILLERIA</t>
        </is>
      </c>
      <c r="D3370" s="22" t="n">
        <v>224</v>
      </c>
      <c r="E3370" s="19" t="n">
        <v>14858.57</v>
      </c>
      <c r="F3370" s="19" t="n">
        <v>11211.66</v>
      </c>
      <c r="G3370" s="20" t="n">
        <v>0.754558</v>
      </c>
      <c r="H3370" t="inlineStr">
        <is>
          <t>C</t>
        </is>
      </c>
      <c r="I3370" t="inlineStr">
        <is>
          <t>Alto</t>
        </is>
      </c>
      <c r="J3370" s="17" t="inlineStr">
        <is>
          <t>C-Alto</t>
        </is>
      </c>
      <c r="K3370" t="inlineStr">
        <is>
          <t>PREMIUM — dejar quietos, son rentables aunque vendan poco</t>
        </is>
      </c>
    </row>
    <row r="3371">
      <c r="A3371" t="inlineStr">
        <is>
          <t>770</t>
        </is>
      </c>
      <c r="B3371" t="inlineStr">
        <is>
          <t>CHISPA 5/16 RUBI 8MM #1958</t>
        </is>
      </c>
      <c r="C3371" t="inlineStr">
        <is>
          <t>FERRETERIA GENERAL</t>
        </is>
      </c>
      <c r="D3371" s="22" t="n">
        <v>2</v>
      </c>
      <c r="E3371" s="19" t="n">
        <v>14799.92</v>
      </c>
      <c r="F3371" s="19" t="n">
        <v>4228.55</v>
      </c>
      <c r="G3371" s="20" t="n">
        <v>0.285714</v>
      </c>
      <c r="H3371" t="inlineStr">
        <is>
          <t>C</t>
        </is>
      </c>
      <c r="I3371" t="inlineStr">
        <is>
          <t>Bajo</t>
        </is>
      </c>
      <c r="J3371" s="17" t="inlineStr">
        <is>
          <t>C-Bajo</t>
        </is>
      </c>
      <c r="K3371" t="inlineStr">
        <is>
          <t>LIQUIDAR — ocupan espacio y capital</t>
        </is>
      </c>
    </row>
    <row r="3372">
      <c r="A3372" t="inlineStr">
        <is>
          <t>PINT-BT-0017</t>
        </is>
      </c>
      <c r="B3372" t="inlineStr">
        <is>
          <t>DICOLOR TINTE MADERA CAOBA OSCURO M 83</t>
        </is>
      </c>
      <c r="C3372" t="inlineStr">
        <is>
          <t>BARNIZ Y TINTES</t>
        </is>
      </c>
      <c r="D3372" s="22" t="n">
        <v>2</v>
      </c>
      <c r="E3372" s="19" t="n">
        <v>14736.96</v>
      </c>
      <c r="F3372" s="19" t="n">
        <v>4210.56</v>
      </c>
      <c r="G3372" s="20" t="n">
        <v>0.285714</v>
      </c>
      <c r="H3372" t="inlineStr">
        <is>
          <t>C</t>
        </is>
      </c>
      <c r="I3372" t="inlineStr">
        <is>
          <t>Bajo</t>
        </is>
      </c>
      <c r="J3372" s="17" t="inlineStr">
        <is>
          <t>C-Bajo</t>
        </is>
      </c>
      <c r="K3372" t="inlineStr">
        <is>
          <t>LIQUIDAR — ocupan espacio y capital</t>
        </is>
      </c>
    </row>
    <row r="3373">
      <c r="A3373" t="inlineStr">
        <is>
          <t>71552</t>
        </is>
      </c>
      <c r="B3373" t="inlineStr">
        <is>
          <t>ARANDELA PLANA 3/16</t>
        </is>
      </c>
      <c r="C3373" t="inlineStr">
        <is>
          <t>TORNILLERIA</t>
        </is>
      </c>
      <c r="D3373" s="22" t="n">
        <v>1110</v>
      </c>
      <c r="E3373" s="19" t="n">
        <v>14729.33</v>
      </c>
      <c r="F3373" s="19" t="n">
        <v>10951.95</v>
      </c>
      <c r="G3373" s="20" t="n">
        <v>0.743547</v>
      </c>
      <c r="H3373" t="inlineStr">
        <is>
          <t>C</t>
        </is>
      </c>
      <c r="I3373" t="inlineStr">
        <is>
          <t>Alto</t>
        </is>
      </c>
      <c r="J3373" s="17" t="inlineStr">
        <is>
          <t>C-Alto</t>
        </is>
      </c>
      <c r="K3373" t="inlineStr">
        <is>
          <t>PREMIUM — dejar quietos, son rentables aunque vendan poco</t>
        </is>
      </c>
    </row>
    <row r="3374">
      <c r="A3374" t="inlineStr">
        <is>
          <t>72244</t>
        </is>
      </c>
      <c r="B3374" t="inlineStr">
        <is>
          <t>LIJA METAL 2000</t>
        </is>
      </c>
      <c r="C3374" t="inlineStr">
        <is>
          <t>FERRETERIA GENERAL</t>
        </is>
      </c>
      <c r="D3374" s="22" t="n">
        <v>17</v>
      </c>
      <c r="E3374" s="19" t="n">
        <v>14728.6</v>
      </c>
      <c r="F3374" s="19" t="n">
        <v>7023.01</v>
      </c>
      <c r="G3374" s="20" t="n">
        <v>0.476828</v>
      </c>
      <c r="H3374" t="inlineStr">
        <is>
          <t>C</t>
        </is>
      </c>
      <c r="I3374" t="inlineStr">
        <is>
          <t>Alto</t>
        </is>
      </c>
      <c r="J3374" s="17" t="inlineStr">
        <is>
          <t>C-Alto</t>
        </is>
      </c>
      <c r="K3374" t="inlineStr">
        <is>
          <t>PREMIUM — dejar quietos, son rentables aunque vendan poco</t>
        </is>
      </c>
    </row>
    <row r="3375">
      <c r="A3375" t="inlineStr">
        <is>
          <t>73634</t>
        </is>
      </c>
      <c r="B3375" t="inlineStr">
        <is>
          <t>AGARRADERA PUERTA 676 AB</t>
        </is>
      </c>
      <c r="C3375" t="inlineStr">
        <is>
          <t>FERRETERIA GENERAL</t>
        </is>
      </c>
      <c r="D3375" s="22" t="n">
        <v>8</v>
      </c>
      <c r="E3375" s="19" t="n">
        <v>14718.31</v>
      </c>
      <c r="F3375" s="19" t="n">
        <v>5095.76</v>
      </c>
      <c r="G3375" s="20" t="n">
        <v>0.3462189999999999</v>
      </c>
      <c r="H3375" t="inlineStr">
        <is>
          <t>C</t>
        </is>
      </c>
      <c r="I3375" t="inlineStr">
        <is>
          <t>Medio</t>
        </is>
      </c>
      <c r="J3375" s="17" t="inlineStr">
        <is>
          <t>C-Medio</t>
        </is>
      </c>
      <c r="K3375" t="inlineStr">
        <is>
          <t>CANDIDATO A DESCONTINUAR</t>
        </is>
      </c>
    </row>
    <row r="3376">
      <c r="A3376" t="inlineStr">
        <is>
          <t>71604</t>
        </is>
      </c>
      <c r="B3376" t="inlineStr">
        <is>
          <t>TORNILLO MADERA 10X3/4</t>
        </is>
      </c>
      <c r="C3376" t="inlineStr">
        <is>
          <t>TORNILLERIA</t>
        </is>
      </c>
      <c r="D3376" s="22" t="n">
        <v>831</v>
      </c>
      <c r="E3376" s="19" t="n">
        <v>14671.53</v>
      </c>
      <c r="F3376" s="19" t="n">
        <v>11972.55</v>
      </c>
      <c r="G3376" s="20" t="n">
        <v>0.81604</v>
      </c>
      <c r="H3376" t="inlineStr">
        <is>
          <t>C</t>
        </is>
      </c>
      <c r="I3376" t="inlineStr">
        <is>
          <t>Alto</t>
        </is>
      </c>
      <c r="J3376" s="17" t="inlineStr">
        <is>
          <t>C-Alto</t>
        </is>
      </c>
      <c r="K3376" t="inlineStr">
        <is>
          <t>PREMIUM — dejar quietos, son rentables aunque vendan poco</t>
        </is>
      </c>
    </row>
    <row r="3377">
      <c r="A3377" t="inlineStr">
        <is>
          <t>72553</t>
        </is>
      </c>
      <c r="B3377" t="inlineStr">
        <is>
          <t>TOTAL PIQUETA 500GR FIBRA DE VIDRIO THTW71500</t>
        </is>
      </c>
      <c r="C3377" t="inlineStr">
        <is>
          <t>FERRETERIA GENERAL</t>
        </is>
      </c>
      <c r="D3377" s="22" t="n">
        <v>5</v>
      </c>
      <c r="E3377" s="19" t="n">
        <v>14645.82</v>
      </c>
      <c r="F3377" s="19" t="n">
        <v>4901.82</v>
      </c>
      <c r="G3377" s="20" t="n">
        <v>0.334691</v>
      </c>
      <c r="H3377" t="inlineStr">
        <is>
          <t>C</t>
        </is>
      </c>
      <c r="I3377" t="inlineStr">
        <is>
          <t>Medio</t>
        </is>
      </c>
      <c r="J3377" s="17" t="inlineStr">
        <is>
          <t>C-Medio</t>
        </is>
      </c>
      <c r="K3377" t="inlineStr">
        <is>
          <t>CANDIDATO A DESCONTINUAR</t>
        </is>
      </c>
    </row>
    <row r="3378">
      <c r="A3378" t="inlineStr">
        <is>
          <t>351100300990841</t>
        </is>
      </c>
      <c r="B3378" t="inlineStr">
        <is>
          <t>BEST VALUE TORNILLO OJO ABIERTO F01806</t>
        </is>
      </c>
      <c r="C3378" t="inlineStr">
        <is>
          <t>FERRETERIA GENERAL</t>
        </is>
      </c>
      <c r="D3378" s="22" t="n">
        <v>18</v>
      </c>
      <c r="E3378" s="19" t="n">
        <v>14631.85</v>
      </c>
      <c r="F3378" s="19" t="n">
        <v>4870.08</v>
      </c>
      <c r="G3378" s="20" t="n">
        <v>0.332841</v>
      </c>
      <c r="H3378" t="inlineStr">
        <is>
          <t>C</t>
        </is>
      </c>
      <c r="I3378" t="inlineStr">
        <is>
          <t>Medio</t>
        </is>
      </c>
      <c r="J3378" s="17" t="inlineStr">
        <is>
          <t>C-Medio</t>
        </is>
      </c>
      <c r="K3378" t="inlineStr">
        <is>
          <t>CANDIDATO A DESCONTINUAR</t>
        </is>
      </c>
    </row>
    <row r="3379">
      <c r="A3379" t="inlineStr">
        <is>
          <t>10180013</t>
        </is>
      </c>
      <c r="B3379" t="inlineStr">
        <is>
          <t>PERLING TIPO C 2X6 1.80MM NEGRO</t>
        </is>
      </c>
      <c r="C3379" t="inlineStr">
        <is>
          <t>PERLING</t>
        </is>
      </c>
      <c r="D3379" s="22" t="n">
        <v>1</v>
      </c>
      <c r="E3379" s="19" t="n">
        <v>14601.77</v>
      </c>
      <c r="F3379" s="19" t="n">
        <v>3680.37</v>
      </c>
      <c r="G3379" s="20" t="n">
        <v>0.25205</v>
      </c>
      <c r="H3379" t="inlineStr">
        <is>
          <t>C</t>
        </is>
      </c>
      <c r="I3379" t="inlineStr">
        <is>
          <t>Bajo</t>
        </is>
      </c>
      <c r="J3379" s="17" t="inlineStr">
        <is>
          <t>C-Bajo</t>
        </is>
      </c>
      <c r="K3379" t="inlineStr">
        <is>
          <t>LIQUIDAR — ocupan espacio y capital</t>
        </is>
      </c>
    </row>
    <row r="3380">
      <c r="A3380" t="inlineStr">
        <is>
          <t>351100300992768</t>
        </is>
      </c>
      <c r="B3380" t="inlineStr">
        <is>
          <t>TOTAL JUEGO CUBO IMPACTO LARGO 1/2 24MM THKISD12102L</t>
        </is>
      </c>
      <c r="C3380" t="inlineStr">
        <is>
          <t>HERRAMIENTAS MANUALES</t>
        </is>
      </c>
      <c r="D3380" s="22" t="n">
        <v>1</v>
      </c>
      <c r="E3380" s="19" t="n">
        <v>14601.77</v>
      </c>
      <c r="F3380" s="19" t="n">
        <v>5946.74</v>
      </c>
      <c r="G3380" s="20" t="n">
        <v>0.407261</v>
      </c>
      <c r="H3380" t="inlineStr">
        <is>
          <t>C</t>
        </is>
      </c>
      <c r="I3380" t="inlineStr">
        <is>
          <t>Medio</t>
        </is>
      </c>
      <c r="J3380" s="17" t="inlineStr">
        <is>
          <t>C-Medio</t>
        </is>
      </c>
      <c r="K3380" t="inlineStr">
        <is>
          <t>CANDIDATO A DESCONTINUAR</t>
        </is>
      </c>
    </row>
    <row r="3381">
      <c r="A3381" t="inlineStr">
        <is>
          <t>72621</t>
        </is>
      </c>
      <c r="B3381" t="inlineStr">
        <is>
          <t>ASIENTO INOD ELONGADO NEGRO INCESA 1200010</t>
        </is>
      </c>
      <c r="C3381" t="inlineStr">
        <is>
          <t>LOZA SANITARIA</t>
        </is>
      </c>
      <c r="D3381" s="22" t="n">
        <v>1</v>
      </c>
      <c r="E3381" s="19" t="n">
        <v>14601.77</v>
      </c>
      <c r="F3381" s="19" t="n">
        <v>4931.92</v>
      </c>
      <c r="G3381" s="20" t="n">
        <v>0.337762</v>
      </c>
      <c r="H3381" t="inlineStr">
        <is>
          <t>C</t>
        </is>
      </c>
      <c r="I3381" t="inlineStr">
        <is>
          <t>Medio</t>
        </is>
      </c>
      <c r="J3381" s="17" t="inlineStr">
        <is>
          <t>C-Medio</t>
        </is>
      </c>
      <c r="K3381" t="inlineStr">
        <is>
          <t>CANDIDATO A DESCONTINUAR</t>
        </is>
      </c>
    </row>
    <row r="3382">
      <c r="A3382" t="inlineStr">
        <is>
          <t>71213</t>
        </is>
      </c>
      <c r="B3382" t="inlineStr">
        <is>
          <t>TORNILLO CARROCERIA 1/4 X 1</t>
        </is>
      </c>
      <c r="C3382" t="inlineStr">
        <is>
          <t>TORNILLERIA</t>
        </is>
      </c>
      <c r="D3382" s="22" t="n">
        <v>221</v>
      </c>
      <c r="E3382" s="19" t="n">
        <v>14601.4</v>
      </c>
      <c r="F3382" s="19" t="n">
        <v>11197.26</v>
      </c>
      <c r="G3382" s="20" t="n">
        <v>0.766862</v>
      </c>
      <c r="H3382" t="inlineStr">
        <is>
          <t>C</t>
        </is>
      </c>
      <c r="I3382" t="inlineStr">
        <is>
          <t>Alto</t>
        </is>
      </c>
      <c r="J3382" s="17" t="inlineStr">
        <is>
          <t>C-Alto</t>
        </is>
      </c>
      <c r="K3382" t="inlineStr">
        <is>
          <t>PREMIUM — dejar quietos, son rentables aunque vendan poco</t>
        </is>
      </c>
    </row>
    <row r="3383">
      <c r="A3383" t="inlineStr">
        <is>
          <t>9155</t>
        </is>
      </c>
      <c r="B3383" t="inlineStr">
        <is>
          <t>$$ VIEJO CURVA CONDUIT 1 1/4 LIVIANO</t>
        </is>
      </c>
      <c r="C3383" t="inlineStr">
        <is>
          <t>ACCESORIOS ELECTRICOS Y CABLES</t>
        </is>
      </c>
      <c r="D3383" s="22" t="n">
        <v>22</v>
      </c>
      <c r="E3383" s="19" t="n">
        <v>14548.24</v>
      </c>
      <c r="F3383" s="19" t="n">
        <v>8784.24</v>
      </c>
      <c r="G3383" s="20" t="n">
        <v>0.603801</v>
      </c>
      <c r="H3383" t="inlineStr">
        <is>
          <t>C</t>
        </is>
      </c>
      <c r="I3383" t="inlineStr">
        <is>
          <t>Alto</t>
        </is>
      </c>
      <c r="J3383" s="17" t="inlineStr">
        <is>
          <t>C-Alto</t>
        </is>
      </c>
      <c r="K3383" t="inlineStr">
        <is>
          <t>PREMIUM — dejar quietos, son rentables aunque vendan poco</t>
        </is>
      </c>
    </row>
    <row r="3384">
      <c r="A3384" t="inlineStr">
        <is>
          <t>351100300992457</t>
        </is>
      </c>
      <c r="B3384" t="inlineStr">
        <is>
          <t>VOLTECK EXTENSION VERDE 3M ED-3V</t>
        </is>
      </c>
      <c r="C3384" t="inlineStr">
        <is>
          <t>ACCESORIOS ELECTRICOS Y CABLES</t>
        </is>
      </c>
      <c r="D3384" s="22" t="n">
        <v>10</v>
      </c>
      <c r="E3384" s="19" t="n">
        <v>14450.95</v>
      </c>
      <c r="F3384" s="19" t="n">
        <v>6343.15</v>
      </c>
      <c r="G3384" s="20" t="n">
        <v>0.438943</v>
      </c>
      <c r="H3384" t="inlineStr">
        <is>
          <t>C</t>
        </is>
      </c>
      <c r="I3384" t="inlineStr">
        <is>
          <t>Medio</t>
        </is>
      </c>
      <c r="J3384" s="17" t="inlineStr">
        <is>
          <t>C-Medio</t>
        </is>
      </c>
      <c r="K3384" t="inlineStr">
        <is>
          <t>CANDIDATO A DESCONTINUAR</t>
        </is>
      </c>
    </row>
    <row r="3385">
      <c r="A3385" t="inlineStr">
        <is>
          <t>72040</t>
        </is>
      </c>
      <c r="B3385" t="inlineStr">
        <is>
          <t>TRUPER MAZO HULE 8ONZ MH-8 M-151</t>
        </is>
      </c>
      <c r="C3385" t="inlineStr">
        <is>
          <t>FERRETERIA GENERAL</t>
        </is>
      </c>
      <c r="D3385" s="22" t="n">
        <v>6</v>
      </c>
      <c r="E3385" s="19" t="n">
        <v>14448.29</v>
      </c>
      <c r="F3385" s="19" t="n">
        <v>5089.47</v>
      </c>
      <c r="G3385" s="20" t="n">
        <v>0.352254</v>
      </c>
      <c r="H3385" t="inlineStr">
        <is>
          <t>C</t>
        </is>
      </c>
      <c r="I3385" t="inlineStr">
        <is>
          <t>Medio</t>
        </is>
      </c>
      <c r="J3385" s="17" t="inlineStr">
        <is>
          <t>C-Medio</t>
        </is>
      </c>
      <c r="K3385" t="inlineStr">
        <is>
          <t>CANDIDATO A DESCONTINUAR</t>
        </is>
      </c>
    </row>
    <row r="3386">
      <c r="A3386" t="inlineStr">
        <is>
          <t>72711</t>
        </is>
      </c>
      <c r="B3386" t="inlineStr">
        <is>
          <t>BROCA METAL 1/16 IRWIN</t>
        </is>
      </c>
      <c r="C3386" t="inlineStr">
        <is>
          <t>FERRETERIA GENERAL</t>
        </is>
      </c>
      <c r="D3386" s="22" t="n">
        <v>25</v>
      </c>
      <c r="E3386" s="19" t="n">
        <v>14380.5</v>
      </c>
      <c r="F3386" s="19" t="n">
        <v>8249.700000000001</v>
      </c>
      <c r="G3386" s="20" t="n">
        <v>0.573673</v>
      </c>
      <c r="H3386" t="inlineStr">
        <is>
          <t>C</t>
        </is>
      </c>
      <c r="I3386" t="inlineStr">
        <is>
          <t>Alto</t>
        </is>
      </c>
      <c r="J3386" s="17" t="inlineStr">
        <is>
          <t>C-Alto</t>
        </is>
      </c>
      <c r="K3386" t="inlineStr">
        <is>
          <t>PREMIUM — dejar quietos, son rentables aunque vendan poco</t>
        </is>
      </c>
    </row>
    <row r="3387">
      <c r="A3387" t="inlineStr">
        <is>
          <t>7855</t>
        </is>
      </c>
      <c r="B3387" t="inlineStr">
        <is>
          <t>CONECTOR EMT 1</t>
        </is>
      </c>
      <c r="C3387" t="inlineStr">
        <is>
          <t>ACCESORIOS ELECTRICOS Y CABLES</t>
        </is>
      </c>
      <c r="D3387" s="22" t="n">
        <v>34</v>
      </c>
      <c r="E3387" s="19" t="n">
        <v>14373.23</v>
      </c>
      <c r="F3387" s="19" t="n">
        <v>7386.42</v>
      </c>
      <c r="G3387" s="20" t="n">
        <v>0.5139009999999999</v>
      </c>
      <c r="H3387" t="inlineStr">
        <is>
          <t>C</t>
        </is>
      </c>
      <c r="I3387" t="inlineStr">
        <is>
          <t>Alto</t>
        </is>
      </c>
      <c r="J3387" s="17" t="inlineStr">
        <is>
          <t>C-Alto</t>
        </is>
      </c>
      <c r="K3387" t="inlineStr">
        <is>
          <t>PREMIUM — dejar quietos, son rentables aunque vendan poco</t>
        </is>
      </c>
    </row>
    <row r="3388">
      <c r="A3388" t="inlineStr">
        <is>
          <t>73735</t>
        </is>
      </c>
      <c r="B3388" t="inlineStr">
        <is>
          <t>GLADIATOR ESMERILADORA 41/2  AA515 750W 512 / 2 /120</t>
        </is>
      </c>
      <c r="C3388" t="inlineStr">
        <is>
          <t>SIN CATEGORIA</t>
        </is>
      </c>
      <c r="D3388" s="22" t="n">
        <v>1</v>
      </c>
      <c r="E3388" s="19" t="n">
        <v>14364</v>
      </c>
      <c r="F3388" s="19" t="n">
        <v>2964</v>
      </c>
      <c r="G3388" s="20" t="n">
        <v>0.206349</v>
      </c>
      <c r="H3388" t="inlineStr">
        <is>
          <t>C</t>
        </is>
      </c>
      <c r="I3388" t="inlineStr">
        <is>
          <t>Bajo</t>
        </is>
      </c>
      <c r="J3388" s="17" t="inlineStr">
        <is>
          <t>C-Bajo</t>
        </is>
      </c>
      <c r="K3388" t="inlineStr">
        <is>
          <t>LIQUIDAR — ocupan espacio y capital</t>
        </is>
      </c>
    </row>
    <row r="3389">
      <c r="A3389" t="inlineStr">
        <is>
          <t>7849</t>
        </is>
      </c>
      <c r="B3389" t="inlineStr">
        <is>
          <t>$$ GAZA SIN FIN 1/2</t>
        </is>
      </c>
      <c r="C3389" t="inlineStr">
        <is>
          <t>FERRETERIA GENERAL</t>
        </is>
      </c>
      <c r="D3389" s="22" t="n">
        <v>81</v>
      </c>
      <c r="E3389" s="19" t="n">
        <v>14325.57</v>
      </c>
      <c r="F3389" s="19" t="n">
        <v>11788.65</v>
      </c>
      <c r="G3389" s="20" t="n">
        <v>0.8229099999999999</v>
      </c>
      <c r="H3389" t="inlineStr">
        <is>
          <t>C</t>
        </is>
      </c>
      <c r="I3389" t="inlineStr">
        <is>
          <t>Alto</t>
        </is>
      </c>
      <c r="J3389" s="17" t="inlineStr">
        <is>
          <t>C-Alto</t>
        </is>
      </c>
      <c r="K3389" t="inlineStr">
        <is>
          <t>PREMIUM — dejar quietos, son rentables aunque vendan poco</t>
        </is>
      </c>
    </row>
    <row r="3390">
      <c r="A3390" t="inlineStr">
        <is>
          <t>1923</t>
        </is>
      </c>
      <c r="B3390" t="inlineStr">
        <is>
          <t>TORNILLO ANCLAJE 3/8 x 3</t>
        </is>
      </c>
      <c r="C3390" t="inlineStr">
        <is>
          <t>TORNILLERIA</t>
        </is>
      </c>
      <c r="D3390" s="22" t="n">
        <v>49</v>
      </c>
      <c r="E3390" s="19" t="n">
        <v>14323.68</v>
      </c>
      <c r="F3390" s="19" t="n">
        <v>6181.35</v>
      </c>
      <c r="G3390" s="20" t="n">
        <v>0.431548</v>
      </c>
      <c r="H3390" t="inlineStr">
        <is>
          <t>C</t>
        </is>
      </c>
      <c r="I3390" t="inlineStr">
        <is>
          <t>Medio</t>
        </is>
      </c>
      <c r="J3390" s="17" t="inlineStr">
        <is>
          <t>C-Medio</t>
        </is>
      </c>
      <c r="K3390" t="inlineStr">
        <is>
          <t>CANDIDATO A DESCONTINUAR</t>
        </is>
      </c>
    </row>
    <row r="3391">
      <c r="A3391" t="inlineStr">
        <is>
          <t>7936</t>
        </is>
      </c>
      <c r="B3391" t="inlineStr">
        <is>
          <t>LIJA MADERA #36</t>
        </is>
      </c>
      <c r="C3391" t="inlineStr">
        <is>
          <t>FERRETERIA GENERAL</t>
        </is>
      </c>
      <c r="D3391" s="22" t="n">
        <v>21</v>
      </c>
      <c r="E3391" s="19" t="n">
        <v>14305.51</v>
      </c>
      <c r="F3391" s="19" t="n">
        <v>7125.4</v>
      </c>
      <c r="G3391" s="20" t="n">
        <v>0.498088</v>
      </c>
      <c r="H3391" t="inlineStr">
        <is>
          <t>C</t>
        </is>
      </c>
      <c r="I3391" t="inlineStr">
        <is>
          <t>Alto</t>
        </is>
      </c>
      <c r="J3391" s="17" t="inlineStr">
        <is>
          <t>C-Alto</t>
        </is>
      </c>
      <c r="K3391" t="inlineStr">
        <is>
          <t>PREMIUM — dejar quietos, son rentables aunque vendan poco</t>
        </is>
      </c>
    </row>
    <row r="3392">
      <c r="A3392" t="inlineStr">
        <is>
          <t>9182</t>
        </is>
      </c>
      <c r="B3392" t="inlineStr">
        <is>
          <t>GAZA EMT 1 1/4 SENCILLA 1 OREJA</t>
        </is>
      </c>
      <c r="C3392" t="inlineStr">
        <is>
          <t>ACCESORIOS ELECTRICOS Y CABLES</t>
        </is>
      </c>
      <c r="D3392" s="22" t="n">
        <v>84</v>
      </c>
      <c r="E3392" s="19" t="n">
        <v>14216.98</v>
      </c>
      <c r="F3392" s="19" t="n">
        <v>4680.46</v>
      </c>
      <c r="G3392" s="20" t="n">
        <v>0.329216</v>
      </c>
      <c r="H3392" t="inlineStr">
        <is>
          <t>C</t>
        </is>
      </c>
      <c r="I3392" t="inlineStr">
        <is>
          <t>Medio</t>
        </is>
      </c>
      <c r="J3392" s="17" t="inlineStr">
        <is>
          <t>C-Medio</t>
        </is>
      </c>
      <c r="K3392" t="inlineStr">
        <is>
          <t>CANDIDATO A DESCONTINUAR</t>
        </is>
      </c>
    </row>
    <row r="3393">
      <c r="A3393" t="inlineStr">
        <is>
          <t>358</t>
        </is>
      </c>
      <c r="B3393" t="inlineStr">
        <is>
          <t>YESO</t>
        </is>
      </c>
      <c r="C3393" t="inlineStr">
        <is>
          <t>FERRETERIA GENERAL</t>
        </is>
      </c>
      <c r="D3393" s="22" t="n">
        <v>20</v>
      </c>
      <c r="E3393" s="19" t="n">
        <v>14159.29</v>
      </c>
      <c r="F3393" s="19" t="n">
        <v>5389.69</v>
      </c>
      <c r="G3393" s="20" t="n">
        <v>0.380647</v>
      </c>
      <c r="H3393" t="inlineStr">
        <is>
          <t>C</t>
        </is>
      </c>
      <c r="I3393" t="inlineStr">
        <is>
          <t>Medio</t>
        </is>
      </c>
      <c r="J3393" s="17" t="inlineStr">
        <is>
          <t>C-Medio</t>
        </is>
      </c>
      <c r="K3393" t="inlineStr">
        <is>
          <t>CANDIDATO A DESCONTINUAR</t>
        </is>
      </c>
    </row>
    <row r="3394">
      <c r="A3394" t="inlineStr">
        <is>
          <t>73677</t>
        </is>
      </c>
      <c r="B3394" t="inlineStr">
        <is>
          <t>BISAGRA SOLD PLATINA B-05</t>
        </is>
      </c>
      <c r="C3394" t="inlineStr">
        <is>
          <t>FERRETERIA GENERAL</t>
        </is>
      </c>
      <c r="D3394" s="22" t="n">
        <v>4</v>
      </c>
      <c r="E3394" s="19" t="n">
        <v>14114.35</v>
      </c>
      <c r="F3394" s="19" t="n">
        <v>4151.34</v>
      </c>
      <c r="G3394" s="20" t="n">
        <v>0.294122</v>
      </c>
      <c r="H3394" t="inlineStr">
        <is>
          <t>C</t>
        </is>
      </c>
      <c r="I3394" t="inlineStr">
        <is>
          <t>Bajo</t>
        </is>
      </c>
      <c r="J3394" s="17" t="inlineStr">
        <is>
          <t>C-Bajo</t>
        </is>
      </c>
      <c r="K3394" t="inlineStr">
        <is>
          <t>LIQUIDAR — ocupan espacio y capital</t>
        </is>
      </c>
    </row>
    <row r="3395">
      <c r="A3395" t="inlineStr">
        <is>
          <t>7269</t>
        </is>
      </c>
      <c r="B3395" t="inlineStr">
        <is>
          <t>GANCHO PINES BEST VALUE 3PCS F01431</t>
        </is>
      </c>
      <c r="C3395" t="inlineStr">
        <is>
          <t>FERRETERIA GENERAL</t>
        </is>
      </c>
      <c r="D3395" s="22" t="n">
        <v>17</v>
      </c>
      <c r="E3395" s="19" t="n">
        <v>14095.36</v>
      </c>
      <c r="F3395" s="19" t="n">
        <v>4482.35</v>
      </c>
      <c r="G3395" s="20" t="n">
        <v>0.318002</v>
      </c>
      <c r="H3395" t="inlineStr">
        <is>
          <t>C</t>
        </is>
      </c>
      <c r="I3395" t="inlineStr">
        <is>
          <t>Medio</t>
        </is>
      </c>
      <c r="J3395" s="17" t="inlineStr">
        <is>
          <t>C-Medio</t>
        </is>
      </c>
      <c r="K3395" t="inlineStr">
        <is>
          <t>CANDIDATO A DESCONTINUAR</t>
        </is>
      </c>
    </row>
    <row r="3396">
      <c r="A3396" t="inlineStr">
        <is>
          <t>420420965</t>
        </is>
      </c>
      <c r="B3396" t="inlineStr">
        <is>
          <t>PROTECTO CORROTEC MATE BLANCO 6500 1 GL (3.785L)</t>
        </is>
      </c>
      <c r="C3396" t="inlineStr">
        <is>
          <t>SIN CATEGORIA</t>
        </is>
      </c>
      <c r="D3396" s="22" t="n">
        <v>1</v>
      </c>
      <c r="E3396" s="19" t="n">
        <v>14070.8</v>
      </c>
      <c r="F3396" s="19" t="n">
        <v>2606.55</v>
      </c>
      <c r="G3396" s="20" t="n">
        <v>0.185245</v>
      </c>
      <c r="H3396" t="inlineStr">
        <is>
          <t>C</t>
        </is>
      </c>
      <c r="I3396" t="inlineStr">
        <is>
          <t>Bajo</t>
        </is>
      </c>
      <c r="J3396" s="17" t="inlineStr">
        <is>
          <t>C-Bajo</t>
        </is>
      </c>
      <c r="K3396" t="inlineStr">
        <is>
          <t>LIQUIDAR — ocupan espacio y capital</t>
        </is>
      </c>
    </row>
    <row r="3397">
      <c r="A3397" t="inlineStr">
        <is>
          <t>71136</t>
        </is>
      </c>
      <c r="B3397" t="inlineStr">
        <is>
          <t>GANCHO PARA HAMACA BEST VALUE F13045</t>
        </is>
      </c>
      <c r="C3397" t="inlineStr">
        <is>
          <t>FERRETERIA GENERAL</t>
        </is>
      </c>
      <c r="D3397" s="22" t="n">
        <v>8</v>
      </c>
      <c r="E3397" s="19" t="n">
        <v>14061.6</v>
      </c>
      <c r="F3397" s="19" t="n">
        <v>4898.05</v>
      </c>
      <c r="G3397" s="20" t="n">
        <v>0.348328</v>
      </c>
      <c r="H3397" t="inlineStr">
        <is>
          <t>C</t>
        </is>
      </c>
      <c r="I3397" t="inlineStr">
        <is>
          <t>Medio</t>
        </is>
      </c>
      <c r="J3397" s="17" t="inlineStr">
        <is>
          <t>C-Medio</t>
        </is>
      </c>
      <c r="K3397" t="inlineStr">
        <is>
          <t>CANDIDATO A DESCONTINUAR</t>
        </is>
      </c>
    </row>
    <row r="3398">
      <c r="A3398" t="inlineStr">
        <is>
          <t>30278</t>
        </is>
      </c>
      <c r="B3398" t="inlineStr">
        <is>
          <t>TANIA BREAKER 1X30</t>
        </is>
      </c>
      <c r="C3398" t="inlineStr">
        <is>
          <t>ACCESORIOS ELECTRICOS Y CABLES</t>
        </is>
      </c>
      <c r="D3398" s="22" t="n">
        <v>3</v>
      </c>
      <c r="E3398" s="19" t="n">
        <v>13930.09</v>
      </c>
      <c r="F3398" s="19" t="n">
        <v>7217</v>
      </c>
      <c r="G3398" s="20" t="n">
        <v>0.518087</v>
      </c>
      <c r="H3398" t="inlineStr">
        <is>
          <t>C</t>
        </is>
      </c>
      <c r="I3398" t="inlineStr">
        <is>
          <t>Alto</t>
        </is>
      </c>
      <c r="J3398" s="17" t="inlineStr">
        <is>
          <t>C-Alto</t>
        </is>
      </c>
      <c r="K3398" t="inlineStr">
        <is>
          <t>PREMIUM — dejar quietos, son rentables aunque vendan poco</t>
        </is>
      </c>
    </row>
    <row r="3399">
      <c r="A3399" t="inlineStr">
        <is>
          <t>101108</t>
        </is>
      </c>
      <c r="B3399" t="inlineStr">
        <is>
          <t>LOCTITE SUPER BONDER C/PINCEL 5 GRMS</t>
        </is>
      </c>
      <c r="C3399" t="inlineStr">
        <is>
          <t>FERRETERIA GENERAL</t>
        </is>
      </c>
      <c r="D3399" s="22" t="n">
        <v>5</v>
      </c>
      <c r="E3399" s="19" t="n">
        <v>13895</v>
      </c>
      <c r="F3399" s="19" t="n">
        <v>4398.47</v>
      </c>
      <c r="G3399" s="20" t="n">
        <v>0.316551</v>
      </c>
      <c r="H3399" t="inlineStr">
        <is>
          <t>C</t>
        </is>
      </c>
      <c r="I3399" t="inlineStr">
        <is>
          <t>Medio</t>
        </is>
      </c>
      <c r="J3399" s="17" t="inlineStr">
        <is>
          <t>C-Medio</t>
        </is>
      </c>
      <c r="K3399" t="inlineStr">
        <is>
          <t>CANDIDATO A DESCONTINUAR</t>
        </is>
      </c>
    </row>
    <row r="3400">
      <c r="A3400" t="inlineStr">
        <is>
          <t>71226</t>
        </is>
      </c>
      <c r="B3400" t="inlineStr">
        <is>
          <t>$$ TORNILLO CARROCERIA 1/4 X 7</t>
        </is>
      </c>
      <c r="C3400" t="inlineStr">
        <is>
          <t>TORNILLERIA</t>
        </is>
      </c>
      <c r="D3400" s="22" t="n">
        <v>57</v>
      </c>
      <c r="E3400" s="19" t="n">
        <v>13871.52</v>
      </c>
      <c r="F3400" s="19" t="n">
        <v>10771.47</v>
      </c>
      <c r="G3400" s="20" t="n">
        <v>0.776517</v>
      </c>
      <c r="H3400" t="inlineStr">
        <is>
          <t>C</t>
        </is>
      </c>
      <c r="I3400" t="inlineStr">
        <is>
          <t>Alto</t>
        </is>
      </c>
      <c r="J3400" s="17" t="inlineStr">
        <is>
          <t>C-Alto</t>
        </is>
      </c>
      <c r="K3400" t="inlineStr">
        <is>
          <t>PREMIUM — dejar quietos, son rentables aunque vendan poco</t>
        </is>
      </c>
    </row>
    <row r="3401">
      <c r="A3401" t="inlineStr">
        <is>
          <t>351100300992568</t>
        </is>
      </c>
      <c r="B3401" t="inlineStr">
        <is>
          <t>BASURERO 5 LITROS ACERO INOX 1 MILLON DE CICLONS CIERRE LENTO 94547 / 005</t>
        </is>
      </c>
      <c r="C3401" t="inlineStr">
        <is>
          <t>FERRETERIA GENERAL</t>
        </is>
      </c>
      <c r="D3401" s="22" t="n">
        <v>1</v>
      </c>
      <c r="E3401" s="19" t="n">
        <v>13853.7</v>
      </c>
      <c r="F3401" s="19" t="n">
        <v>3958.2</v>
      </c>
      <c r="G3401" s="20" t="n">
        <v>0.285714</v>
      </c>
      <c r="H3401" t="inlineStr">
        <is>
          <t>C</t>
        </is>
      </c>
      <c r="I3401" t="inlineStr">
        <is>
          <t>Bajo</t>
        </is>
      </c>
      <c r="J3401" s="17" t="inlineStr">
        <is>
          <t>C-Bajo</t>
        </is>
      </c>
      <c r="K3401" t="inlineStr">
        <is>
          <t>LIQUIDAR — ocupan espacio y capital</t>
        </is>
      </c>
    </row>
    <row r="3402">
      <c r="A3402" t="inlineStr">
        <is>
          <t>351100300992663</t>
        </is>
      </c>
      <c r="B3402" t="inlineStr">
        <is>
          <t>MEGUIARS REMOVEDOR DE GOTA SECA 414ML 3714-01</t>
        </is>
      </c>
      <c r="C3402" t="inlineStr">
        <is>
          <t>GRIFERIA - ACC. BAÑO Y COCINA</t>
        </is>
      </c>
      <c r="D3402" s="22" t="n">
        <v>1</v>
      </c>
      <c r="E3402" s="19" t="n">
        <v>13830.69</v>
      </c>
      <c r="F3402" s="19" t="n">
        <v>4610.23</v>
      </c>
      <c r="G3402" s="20" t="n">
        <v>0.333333</v>
      </c>
      <c r="H3402" t="inlineStr">
        <is>
          <t>C</t>
        </is>
      </c>
      <c r="I3402" t="inlineStr">
        <is>
          <t>Medio</t>
        </is>
      </c>
      <c r="J3402" s="17" t="inlineStr">
        <is>
          <t>C-Medio</t>
        </is>
      </c>
      <c r="K3402" t="inlineStr">
        <is>
          <t>CANDIDATO A DESCONTINUAR</t>
        </is>
      </c>
    </row>
    <row r="3403">
      <c r="A3403" t="inlineStr">
        <is>
          <t>7469</t>
        </is>
      </c>
      <c r="B3403" t="inlineStr">
        <is>
          <t>PICAPORTE PLATINA 6 C/RECIB PPT06</t>
        </is>
      </c>
      <c r="C3403" t="inlineStr">
        <is>
          <t>PICAPORTES Y ALDABAS</t>
        </is>
      </c>
      <c r="D3403" s="22" t="n">
        <v>8</v>
      </c>
      <c r="E3403" s="19" t="n">
        <v>13784.38</v>
      </c>
      <c r="F3403" s="19" t="n">
        <v>4252.27</v>
      </c>
      <c r="G3403" s="20" t="n">
        <v>0.308485</v>
      </c>
      <c r="H3403" t="inlineStr">
        <is>
          <t>C</t>
        </is>
      </c>
      <c r="I3403" t="inlineStr">
        <is>
          <t>Medio</t>
        </is>
      </c>
      <c r="J3403" s="17" t="inlineStr">
        <is>
          <t>C-Medio</t>
        </is>
      </c>
      <c r="K3403" t="inlineStr">
        <is>
          <t>CANDIDATO A DESCONTINUAR</t>
        </is>
      </c>
    </row>
    <row r="3404">
      <c r="A3404" t="inlineStr">
        <is>
          <t>315</t>
        </is>
      </c>
      <c r="B3404" t="inlineStr">
        <is>
          <t>FRAGUA AAA AMARILLA</t>
        </is>
      </c>
      <c r="C3404" t="inlineStr">
        <is>
          <t>CERAMICAS, AZULEJOS, PORCELANATOS</t>
        </is>
      </c>
      <c r="D3404" s="22" t="n">
        <v>12</v>
      </c>
      <c r="E3404" s="19" t="n">
        <v>13770.8</v>
      </c>
      <c r="F3404" s="19" t="n">
        <v>5094.8</v>
      </c>
      <c r="G3404" s="20" t="n">
        <v>0.369971</v>
      </c>
      <c r="H3404" t="inlineStr">
        <is>
          <t>C</t>
        </is>
      </c>
      <c r="I3404" t="inlineStr">
        <is>
          <t>Medio</t>
        </is>
      </c>
      <c r="J3404" s="17" t="inlineStr">
        <is>
          <t>C-Medio</t>
        </is>
      </c>
      <c r="K3404" t="inlineStr">
        <is>
          <t>CANDIDATO A DESCONTINUAR</t>
        </is>
      </c>
    </row>
    <row r="3405">
      <c r="A3405" t="inlineStr">
        <is>
          <t>30626</t>
        </is>
      </c>
      <c r="B3405" t="inlineStr">
        <is>
          <t>CAUTIN 100W MIYAKO</t>
        </is>
      </c>
      <c r="C3405" t="inlineStr">
        <is>
          <t>ACCESORIOS ELECTRICOS Y CABLES</t>
        </is>
      </c>
      <c r="D3405" s="22" t="n">
        <v>3</v>
      </c>
      <c r="E3405" s="19" t="n">
        <v>13770.29</v>
      </c>
      <c r="F3405" s="19" t="n">
        <v>3934.37</v>
      </c>
      <c r="G3405" s="20" t="n">
        <v>0.285714</v>
      </c>
      <c r="H3405" t="inlineStr">
        <is>
          <t>C</t>
        </is>
      </c>
      <c r="I3405" t="inlineStr">
        <is>
          <t>Bajo</t>
        </is>
      </c>
      <c r="J3405" s="17" t="inlineStr">
        <is>
          <t>C-Bajo</t>
        </is>
      </c>
      <c r="K3405" t="inlineStr">
        <is>
          <t>LIQUIDAR — ocupan espacio y capital</t>
        </is>
      </c>
    </row>
    <row r="3406">
      <c r="A3406" t="inlineStr">
        <is>
          <t>7620</t>
        </is>
      </c>
      <c r="B3406" t="inlineStr">
        <is>
          <t>TRUPER DELANTAL PORTA HERRAMIENTA NYLON POHE-7N TRUPER</t>
        </is>
      </c>
      <c r="C3406" t="inlineStr">
        <is>
          <t>FERRETERIA GENERAL</t>
        </is>
      </c>
      <c r="D3406" s="22" t="n">
        <v>2</v>
      </c>
      <c r="E3406" s="19" t="n">
        <v>13767.07</v>
      </c>
      <c r="F3406" s="19" t="n">
        <v>5545.47</v>
      </c>
      <c r="G3406" s="20" t="n">
        <v>0.402807</v>
      </c>
      <c r="H3406" t="inlineStr">
        <is>
          <t>C</t>
        </is>
      </c>
      <c r="I3406" t="inlineStr">
        <is>
          <t>Medio</t>
        </is>
      </c>
      <c r="J3406" s="17" t="inlineStr">
        <is>
          <t>C-Medio</t>
        </is>
      </c>
      <c r="K3406" t="inlineStr">
        <is>
          <t>CANDIDATO A DESCONTINUAR</t>
        </is>
      </c>
    </row>
    <row r="3407">
      <c r="A3407" t="inlineStr">
        <is>
          <t>60100011</t>
        </is>
      </c>
      <c r="B3407" t="inlineStr">
        <is>
          <t>$$ BOMBILLO LED DIMEABLE 12W E27 100-240V WELLMAX</t>
        </is>
      </c>
      <c r="C3407" t="inlineStr">
        <is>
          <t>SIN CATEGORIA</t>
        </is>
      </c>
      <c r="D3407" s="22" t="n">
        <v>6</v>
      </c>
      <c r="E3407" s="19" t="n">
        <v>13728.98</v>
      </c>
      <c r="F3407" s="19" t="n">
        <v>3765.98</v>
      </c>
      <c r="G3407" s="20" t="n">
        <v>0.274309</v>
      </c>
      <c r="H3407" t="inlineStr">
        <is>
          <t>C</t>
        </is>
      </c>
      <c r="I3407" t="inlineStr">
        <is>
          <t>Bajo</t>
        </is>
      </c>
      <c r="J3407" s="17" t="inlineStr">
        <is>
          <t>C-Bajo</t>
        </is>
      </c>
      <c r="K3407" t="inlineStr">
        <is>
          <t>LIQUIDAR — ocupan espacio y capital</t>
        </is>
      </c>
    </row>
    <row r="3408">
      <c r="A3408" t="inlineStr">
        <is>
          <t>420420938</t>
        </is>
      </c>
      <c r="B3408" t="inlineStr">
        <is>
          <t>PROTECTO DRY-BLOCK MATE BLANCO 1 GL (3.785L)</t>
        </is>
      </c>
      <c r="C3408" t="inlineStr">
        <is>
          <t>SIN CATEGORIA</t>
        </is>
      </c>
      <c r="D3408" s="22" t="n">
        <v>1</v>
      </c>
      <c r="E3408" s="19" t="n">
        <v>13716.81</v>
      </c>
      <c r="F3408" s="19" t="n">
        <v>2120.35</v>
      </c>
      <c r="G3408" s="20" t="n">
        <v>0.154581</v>
      </c>
      <c r="H3408" t="inlineStr">
        <is>
          <t>C</t>
        </is>
      </c>
      <c r="I3408" t="inlineStr">
        <is>
          <t>Bajo</t>
        </is>
      </c>
      <c r="J3408" s="17" t="inlineStr">
        <is>
          <t>C-Bajo</t>
        </is>
      </c>
      <c r="K3408" t="inlineStr">
        <is>
          <t>LIQUIDAR — ocupan espacio y capital</t>
        </is>
      </c>
    </row>
    <row r="3409">
      <c r="A3409" t="inlineStr">
        <is>
          <t>PINT-PA-0080</t>
        </is>
      </c>
      <c r="B3409" t="inlineStr">
        <is>
          <t>SUPRA LATEX DEEP MATE 1/4 VA965-5</t>
        </is>
      </c>
      <c r="C3409" t="inlineStr">
        <is>
          <t>PINTURA ACRILICA</t>
        </is>
      </c>
      <c r="D3409" s="22" t="n">
        <v>3</v>
      </c>
      <c r="E3409" s="19" t="n">
        <v>13716.81</v>
      </c>
      <c r="F3409" s="19" t="n">
        <v>7115.31</v>
      </c>
      <c r="G3409" s="20" t="n">
        <v>0.518729</v>
      </c>
      <c r="H3409" t="inlineStr">
        <is>
          <t>C</t>
        </is>
      </c>
      <c r="I3409" t="inlineStr">
        <is>
          <t>Alto</t>
        </is>
      </c>
      <c r="J3409" s="17" t="inlineStr">
        <is>
          <t>C-Alto</t>
        </is>
      </c>
      <c r="K3409" t="inlineStr">
        <is>
          <t>PREMIUM — dejar quietos, son rentables aunque vendan poco</t>
        </is>
      </c>
    </row>
    <row r="3410">
      <c r="A3410" t="inlineStr">
        <is>
          <t>5009</t>
        </is>
      </c>
      <c r="B3410" t="inlineStr">
        <is>
          <t>REDUCCION PVC 2 X 1</t>
        </is>
      </c>
      <c r="C3410" t="inlineStr">
        <is>
          <t>TUBERIA PVC, CANOAS Y ACCESORIOS</t>
        </is>
      </c>
      <c r="D3410" s="22" t="n">
        <v>12</v>
      </c>
      <c r="E3410" s="19" t="n">
        <v>13682.79</v>
      </c>
      <c r="F3410" s="19" t="n">
        <v>11289.75</v>
      </c>
      <c r="G3410" s="20" t="n">
        <v>0.825106</v>
      </c>
      <c r="H3410" t="inlineStr">
        <is>
          <t>C</t>
        </is>
      </c>
      <c r="I3410" t="inlineStr">
        <is>
          <t>Alto</t>
        </is>
      </c>
      <c r="J3410" s="17" t="inlineStr">
        <is>
          <t>C-Alto</t>
        </is>
      </c>
      <c r="K3410" t="inlineStr">
        <is>
          <t>PREMIUM — dejar quietos, son rentables aunque vendan poco</t>
        </is>
      </c>
    </row>
    <row r="3411">
      <c r="A3411" t="inlineStr">
        <is>
          <t>749</t>
        </is>
      </c>
      <c r="B3411" t="inlineStr">
        <is>
          <t>CRAYOLA LYRA ROJA</t>
        </is>
      </c>
      <c r="C3411" t="inlineStr">
        <is>
          <t>FERRETERIA GENERAL</t>
        </is>
      </c>
      <c r="D3411" s="22" t="n">
        <v>13</v>
      </c>
      <c r="E3411" s="19" t="n">
        <v>13647.69</v>
      </c>
      <c r="F3411" s="19" t="n">
        <v>10883.7</v>
      </c>
      <c r="G3411" s="20" t="n">
        <v>0.7974760000000001</v>
      </c>
      <c r="H3411" t="inlineStr">
        <is>
          <t>C</t>
        </is>
      </c>
      <c r="I3411" t="inlineStr">
        <is>
          <t>Alto</t>
        </is>
      </c>
      <c r="J3411" s="17" t="inlineStr">
        <is>
          <t>C-Alto</t>
        </is>
      </c>
      <c r="K3411" t="inlineStr">
        <is>
          <t>PREMIUM — dejar quietos, son rentables aunque vendan poco</t>
        </is>
      </c>
    </row>
    <row r="3412">
      <c r="A3412" t="inlineStr">
        <is>
          <t>351100300992292</t>
        </is>
      </c>
      <c r="B3412" t="inlineStr">
        <is>
          <t>PERFIL TERMINAL ESQUINERA 8MM PLATA BAMBU DE145</t>
        </is>
      </c>
      <c r="C3412" t="inlineStr">
        <is>
          <t>SIN CATEGORIA</t>
        </is>
      </c>
      <c r="D3412" s="22" t="n">
        <v>4</v>
      </c>
      <c r="E3412" s="19" t="n">
        <v>13632</v>
      </c>
      <c r="F3412" s="19" t="n">
        <v>6816</v>
      </c>
      <c r="G3412" s="20" t="n">
        <v>0.5</v>
      </c>
      <c r="H3412" t="inlineStr">
        <is>
          <t>C</t>
        </is>
      </c>
      <c r="I3412" t="inlineStr">
        <is>
          <t>Alto</t>
        </is>
      </c>
      <c r="J3412" s="17" t="inlineStr">
        <is>
          <t>C-Alto</t>
        </is>
      </c>
      <c r="K3412" t="inlineStr">
        <is>
          <t>PREMIUM — dejar quietos, son rentables aunque vendan poco</t>
        </is>
      </c>
    </row>
    <row r="3413">
      <c r="A3413" t="inlineStr">
        <is>
          <t>72920</t>
        </is>
      </c>
      <c r="B3413" t="inlineStr">
        <is>
          <t>SHELDRAK DESENGRASANTE MOTOR 1L</t>
        </is>
      </c>
      <c r="C3413" t="inlineStr">
        <is>
          <t>FERRETERIA GENERAL</t>
        </is>
      </c>
      <c r="D3413" s="22" t="n">
        <v>6</v>
      </c>
      <c r="E3413" s="19" t="n">
        <v>13614.8</v>
      </c>
      <c r="F3413" s="19" t="n">
        <v>3889.94</v>
      </c>
      <c r="G3413" s="20" t="n">
        <v>0.285714</v>
      </c>
      <c r="H3413" t="inlineStr">
        <is>
          <t>C</t>
        </is>
      </c>
      <c r="I3413" t="inlineStr">
        <is>
          <t>Bajo</t>
        </is>
      </c>
      <c r="J3413" s="17" t="inlineStr">
        <is>
          <t>C-Bajo</t>
        </is>
      </c>
      <c r="K3413" t="inlineStr">
        <is>
          <t>LIQUIDAR — ocupan espacio y capital</t>
        </is>
      </c>
    </row>
    <row r="3414">
      <c r="A3414" t="inlineStr">
        <is>
          <t>PINT-PS-0004</t>
        </is>
      </c>
      <c r="B3414" t="inlineStr">
        <is>
          <t>BOSNY SPRAY AZUL OSCURO SB-21</t>
        </is>
      </c>
      <c r="C3414" t="inlineStr">
        <is>
          <t>PINTURA SPRAY</t>
        </is>
      </c>
      <c r="D3414" s="22" t="n">
        <v>5</v>
      </c>
      <c r="E3414" s="19" t="n">
        <v>13595.75</v>
      </c>
      <c r="F3414" s="19" t="n">
        <v>3884.5</v>
      </c>
      <c r="G3414" s="20" t="n">
        <v>0.285714</v>
      </c>
      <c r="H3414" t="inlineStr">
        <is>
          <t>C</t>
        </is>
      </c>
      <c r="I3414" t="inlineStr">
        <is>
          <t>Bajo</t>
        </is>
      </c>
      <c r="J3414" s="17" t="inlineStr">
        <is>
          <t>C-Bajo</t>
        </is>
      </c>
      <c r="K3414" t="inlineStr">
        <is>
          <t>LIQUIDAR — ocupan espacio y capital</t>
        </is>
      </c>
    </row>
    <row r="3415">
      <c r="A3415" t="inlineStr">
        <is>
          <t>9177</t>
        </is>
      </c>
      <c r="B3415" t="inlineStr">
        <is>
          <t>NIPLE 1/2 X 3 GALVANIZADO</t>
        </is>
      </c>
      <c r="C3415" t="inlineStr">
        <is>
          <t>FERRETERIA GENERAL</t>
        </is>
      </c>
      <c r="D3415" s="22" t="n">
        <v>32</v>
      </c>
      <c r="E3415" s="19" t="n">
        <v>13563</v>
      </c>
      <c r="F3415" s="19" t="n">
        <v>7577.4</v>
      </c>
      <c r="G3415" s="20" t="n">
        <v>0.558682</v>
      </c>
      <c r="H3415" t="inlineStr">
        <is>
          <t>C</t>
        </is>
      </c>
      <c r="I3415" t="inlineStr">
        <is>
          <t>Alto</t>
        </is>
      </c>
      <c r="J3415" s="17" t="inlineStr">
        <is>
          <t>C-Alto</t>
        </is>
      </c>
      <c r="K3415" t="inlineStr">
        <is>
          <t>PREMIUM — dejar quietos, son rentables aunque vendan poco</t>
        </is>
      </c>
    </row>
    <row r="3416">
      <c r="A3416" t="inlineStr">
        <is>
          <t>963</t>
        </is>
      </c>
      <c r="B3416" t="inlineStr">
        <is>
          <t>TEE 1/2 HG</t>
        </is>
      </c>
      <c r="C3416" t="inlineStr">
        <is>
          <t>TUBERIA PVC, CANOAS Y ACCESORIOS</t>
        </is>
      </c>
      <c r="D3416" s="22" t="n">
        <v>17</v>
      </c>
      <c r="E3416" s="19" t="n">
        <v>13558.25</v>
      </c>
      <c r="F3416" s="19" t="n">
        <v>6972.03</v>
      </c>
      <c r="G3416" s="20" t="n">
        <v>0.514228</v>
      </c>
      <c r="H3416" t="inlineStr">
        <is>
          <t>C</t>
        </is>
      </c>
      <c r="I3416" t="inlineStr">
        <is>
          <t>Alto</t>
        </is>
      </c>
      <c r="J3416" s="17" t="inlineStr">
        <is>
          <t>C-Alto</t>
        </is>
      </c>
      <c r="K3416" t="inlineStr">
        <is>
          <t>PREMIUM — dejar quietos, son rentables aunque vendan poco</t>
        </is>
      </c>
    </row>
    <row r="3417">
      <c r="A3417" t="inlineStr">
        <is>
          <t>351100300990466</t>
        </is>
      </c>
      <c r="B3417" t="inlineStr">
        <is>
          <t>TOTAL NIVEL ALUMINIO 180CM / 72 TMT21806 TMT218086</t>
        </is>
      </c>
      <c r="C3417" t="inlineStr">
        <is>
          <t>FERRETERIA GENERAL</t>
        </is>
      </c>
      <c r="D3417" s="22" t="n">
        <v>1</v>
      </c>
      <c r="E3417" s="19" t="n">
        <v>13542.19</v>
      </c>
      <c r="F3417" s="19" t="n">
        <v>3913.9</v>
      </c>
      <c r="G3417" s="20" t="n">
        <v>0.289015</v>
      </c>
      <c r="H3417" t="inlineStr">
        <is>
          <t>C</t>
        </is>
      </c>
      <c r="I3417" t="inlineStr">
        <is>
          <t>Bajo</t>
        </is>
      </c>
      <c r="J3417" s="17" t="inlineStr">
        <is>
          <t>C-Bajo</t>
        </is>
      </c>
      <c r="K3417" t="inlineStr">
        <is>
          <t>LIQUIDAR — ocupan espacio y capital</t>
        </is>
      </c>
    </row>
    <row r="3418">
      <c r="A3418" t="inlineStr">
        <is>
          <t>9012321</t>
        </is>
      </c>
      <c r="B3418" t="inlineStr">
        <is>
          <t>PLASTICO PALETIZAR 6</t>
        </is>
      </c>
      <c r="C3418" t="inlineStr">
        <is>
          <t>FERRETERIA GENERAL</t>
        </is>
      </c>
      <c r="D3418" s="22" t="n">
        <v>6</v>
      </c>
      <c r="E3418" s="19" t="n">
        <v>13516.23</v>
      </c>
      <c r="F3418" s="19" t="n">
        <v>4194.03</v>
      </c>
      <c r="G3418" s="20" t="n">
        <v>0.310296</v>
      </c>
      <c r="H3418" t="inlineStr">
        <is>
          <t>C</t>
        </is>
      </c>
      <c r="I3418" t="inlineStr">
        <is>
          <t>Medio</t>
        </is>
      </c>
      <c r="J3418" s="17" t="inlineStr">
        <is>
          <t>C-Medio</t>
        </is>
      </c>
      <c r="K3418" t="inlineStr">
        <is>
          <t>CANDIDATO A DESCONTINUAR</t>
        </is>
      </c>
    </row>
    <row r="3419">
      <c r="A3419" t="inlineStr">
        <is>
          <t>420420946</t>
        </is>
      </c>
      <c r="B3419" t="inlineStr">
        <is>
          <t>PROTECTO PROTECHOS ROJO 618 1 GL (3.785L)</t>
        </is>
      </c>
      <c r="C3419" t="inlineStr">
        <is>
          <t>SIN CATEGORIA</t>
        </is>
      </c>
      <c r="D3419" s="22" t="n">
        <v>1</v>
      </c>
      <c r="E3419" s="19" t="n">
        <v>13505.87</v>
      </c>
      <c r="F3419" s="19" t="n">
        <v>3762.35</v>
      </c>
      <c r="G3419" s="20" t="n">
        <v>0.278571</v>
      </c>
      <c r="H3419" t="inlineStr">
        <is>
          <t>C</t>
        </is>
      </c>
      <c r="I3419" t="inlineStr">
        <is>
          <t>Bajo</t>
        </is>
      </c>
      <c r="J3419" s="17" t="inlineStr">
        <is>
          <t>C-Bajo</t>
        </is>
      </c>
      <c r="K3419" t="inlineStr">
        <is>
          <t>LIQUIDAR — ocupan espacio y capital</t>
        </is>
      </c>
    </row>
    <row r="3420">
      <c r="A3420" t="inlineStr">
        <is>
          <t>72956</t>
        </is>
      </c>
      <c r="B3420" t="inlineStr">
        <is>
          <t>PLASTICO PALETIZAR PEQUEÑO 3</t>
        </is>
      </c>
      <c r="C3420" t="inlineStr">
        <is>
          <t>FERRETERIA GENERAL</t>
        </is>
      </c>
      <c r="D3420" s="22" t="n">
        <v>9</v>
      </c>
      <c r="E3420" s="19" t="n">
        <v>13467.6</v>
      </c>
      <c r="F3420" s="19" t="n">
        <v>4765.86</v>
      </c>
      <c r="G3420" s="20" t="n">
        <v>0.353876</v>
      </c>
      <c r="H3420" t="inlineStr">
        <is>
          <t>C</t>
        </is>
      </c>
      <c r="I3420" t="inlineStr">
        <is>
          <t>Medio</t>
        </is>
      </c>
      <c r="J3420" s="17" t="inlineStr">
        <is>
          <t>C-Medio</t>
        </is>
      </c>
      <c r="K3420" t="inlineStr">
        <is>
          <t>CANDIDATO A DESCONTINUAR</t>
        </is>
      </c>
    </row>
    <row r="3421">
      <c r="A3421" t="inlineStr">
        <is>
          <t>7957</t>
        </is>
      </c>
      <c r="B3421" t="inlineStr">
        <is>
          <t>FLANGER PLAST ABIERTO 3/4</t>
        </is>
      </c>
      <c r="C3421" t="inlineStr">
        <is>
          <t>FERRETERIA GENERAL</t>
        </is>
      </c>
      <c r="D3421" s="22" t="n">
        <v>22</v>
      </c>
      <c r="E3421" s="19" t="n">
        <v>13459.47</v>
      </c>
      <c r="F3421" s="19" t="n">
        <v>3841.98</v>
      </c>
      <c r="G3421" s="20" t="n">
        <v>0.285448</v>
      </c>
      <c r="H3421" t="inlineStr">
        <is>
          <t>C</t>
        </is>
      </c>
      <c r="I3421" t="inlineStr">
        <is>
          <t>Bajo</t>
        </is>
      </c>
      <c r="J3421" s="17" t="inlineStr">
        <is>
          <t>C-Bajo</t>
        </is>
      </c>
      <c r="K3421" t="inlineStr">
        <is>
          <t>LIQUIDAR — ocupan espacio y capital</t>
        </is>
      </c>
    </row>
    <row r="3422">
      <c r="A3422" t="inlineStr">
        <is>
          <t>351100300990699</t>
        </is>
      </c>
      <c r="B3422" t="inlineStr">
        <is>
          <t>TOTAL GRAPA 1.2MM X 12 THT39122</t>
        </is>
      </c>
      <c r="C3422" t="inlineStr">
        <is>
          <t>FERRETERIA GENERAL</t>
        </is>
      </c>
      <c r="D3422" s="22" t="n">
        <v>17</v>
      </c>
      <c r="E3422" s="19" t="n">
        <v>13376.08</v>
      </c>
      <c r="F3422" s="19" t="n">
        <v>5507.8</v>
      </c>
      <c r="G3422" s="20" t="n">
        <v>0.411765</v>
      </c>
      <c r="H3422" t="inlineStr">
        <is>
          <t>C</t>
        </is>
      </c>
      <c r="I3422" t="inlineStr">
        <is>
          <t>Medio</t>
        </is>
      </c>
      <c r="J3422" s="17" t="inlineStr">
        <is>
          <t>C-Medio</t>
        </is>
      </c>
      <c r="K3422" t="inlineStr">
        <is>
          <t>CANDIDATO A DESCONTINUAR</t>
        </is>
      </c>
    </row>
    <row r="3423">
      <c r="A3423" t="inlineStr">
        <is>
          <t>72003</t>
        </is>
      </c>
      <c r="B3423" t="inlineStr">
        <is>
          <t>PICAPORTE 1 1/2  DORADO BLISTER  PID 115</t>
        </is>
      </c>
      <c r="C3423" t="inlineStr">
        <is>
          <t>PICAPORTES Y ALDABAS</t>
        </is>
      </c>
      <c r="D3423" s="22" t="n">
        <v>29</v>
      </c>
      <c r="E3423" s="19" t="n">
        <v>13371.9</v>
      </c>
      <c r="F3423" s="19" t="n">
        <v>7430.67</v>
      </c>
      <c r="G3423" s="20" t="n">
        <v>0.555693</v>
      </c>
      <c r="H3423" t="inlineStr">
        <is>
          <t>C</t>
        </is>
      </c>
      <c r="I3423" t="inlineStr">
        <is>
          <t>Alto</t>
        </is>
      </c>
      <c r="J3423" s="17" t="inlineStr">
        <is>
          <t>C-Alto</t>
        </is>
      </c>
      <c r="K3423" t="inlineStr">
        <is>
          <t>PREMIUM — dejar quietos, son rentables aunque vendan poco</t>
        </is>
      </c>
    </row>
    <row r="3424">
      <c r="A3424" t="inlineStr">
        <is>
          <t>923</t>
        </is>
      </c>
      <c r="B3424" t="inlineStr">
        <is>
          <t>UNION EMT 1 1/4</t>
        </is>
      </c>
      <c r="C3424" t="inlineStr">
        <is>
          <t>ACCESORIOS ELECTRICOS Y CABLES</t>
        </is>
      </c>
      <c r="D3424" s="22" t="n">
        <v>16</v>
      </c>
      <c r="E3424" s="19" t="n">
        <v>13328.64</v>
      </c>
      <c r="F3424" s="19" t="n">
        <v>4322.4</v>
      </c>
      <c r="G3424" s="20" t="n">
        <v>0.324294</v>
      </c>
      <c r="H3424" t="inlineStr">
        <is>
          <t>C</t>
        </is>
      </c>
      <c r="I3424" t="inlineStr">
        <is>
          <t>Medio</t>
        </is>
      </c>
      <c r="J3424" s="17" t="inlineStr">
        <is>
          <t>C-Medio</t>
        </is>
      </c>
      <c r="K3424" t="inlineStr">
        <is>
          <t>CANDIDATO A DESCONTINUAR</t>
        </is>
      </c>
    </row>
    <row r="3425">
      <c r="A3425" t="inlineStr">
        <is>
          <t>72810</t>
        </is>
      </c>
      <c r="B3425" t="inlineStr">
        <is>
          <t>RESBALON IMAN</t>
        </is>
      </c>
      <c r="C3425" t="inlineStr">
        <is>
          <t>FERRETERIA GENERAL</t>
        </is>
      </c>
      <c r="D3425" s="22" t="n">
        <v>76</v>
      </c>
      <c r="E3425" s="19" t="n">
        <v>13314.96</v>
      </c>
      <c r="F3425" s="19" t="n">
        <v>4653.24</v>
      </c>
      <c r="G3425" s="20" t="n">
        <v>0.349474</v>
      </c>
      <c r="H3425" t="inlineStr">
        <is>
          <t>C</t>
        </is>
      </c>
      <c r="I3425" t="inlineStr">
        <is>
          <t>Medio</t>
        </is>
      </c>
      <c r="J3425" s="17" t="inlineStr">
        <is>
          <t>C-Medio</t>
        </is>
      </c>
      <c r="K3425" t="inlineStr">
        <is>
          <t>CANDIDATO A DESCONTINUAR</t>
        </is>
      </c>
    </row>
    <row r="3426">
      <c r="A3426" t="inlineStr">
        <is>
          <t>351100300990071</t>
        </is>
      </c>
      <c r="B3426" t="inlineStr">
        <is>
          <t>TORNILLO ANCLAJE 1/4 X 2 1/4</t>
        </is>
      </c>
      <c r="C3426" t="inlineStr">
        <is>
          <t>TORNILLERIA</t>
        </is>
      </c>
      <c r="D3426" s="22" t="n">
        <v>62</v>
      </c>
      <c r="E3426" s="19" t="n">
        <v>13309</v>
      </c>
      <c r="F3426" s="19" t="n">
        <v>5940.76</v>
      </c>
      <c r="G3426" s="20" t="n">
        <v>0.446372</v>
      </c>
      <c r="H3426" t="inlineStr">
        <is>
          <t>C</t>
        </is>
      </c>
      <c r="I3426" t="inlineStr">
        <is>
          <t>Medio</t>
        </is>
      </c>
      <c r="J3426" s="17" t="inlineStr">
        <is>
          <t>C-Medio</t>
        </is>
      </c>
      <c r="K3426" t="inlineStr">
        <is>
          <t>CANDIDATO A DESCONTINUAR</t>
        </is>
      </c>
    </row>
    <row r="3427">
      <c r="A3427" t="inlineStr">
        <is>
          <t>73486</t>
        </is>
      </c>
      <c r="B3427" t="inlineStr">
        <is>
          <t>ALDABA 21/2 DORADA BLISTER</t>
        </is>
      </c>
      <c r="C3427" t="inlineStr">
        <is>
          <t>FERRETERIA GENERAL</t>
        </is>
      </c>
      <c r="D3427" s="22" t="n">
        <v>27</v>
      </c>
      <c r="E3427" s="19" t="n">
        <v>13306.32</v>
      </c>
      <c r="F3427" s="19" t="n">
        <v>6222.78</v>
      </c>
      <c r="G3427" s="20" t="n">
        <v>0.467656</v>
      </c>
      <c r="H3427" t="inlineStr">
        <is>
          <t>C</t>
        </is>
      </c>
      <c r="I3427" t="inlineStr">
        <is>
          <t>Alto</t>
        </is>
      </c>
      <c r="J3427" s="17" t="inlineStr">
        <is>
          <t>C-Alto</t>
        </is>
      </c>
      <c r="K3427" t="inlineStr">
        <is>
          <t>PREMIUM — dejar quietos, son rentables aunque vendan poco</t>
        </is>
      </c>
    </row>
    <row r="3428">
      <c r="A3428" t="inlineStr">
        <is>
          <t>38113</t>
        </is>
      </c>
      <c r="B3428" t="inlineStr">
        <is>
          <t>$$ TOTAL INFLADOR COMPRESOR 12V TTAC1406</t>
        </is>
      </c>
      <c r="C3428" t="inlineStr">
        <is>
          <t>HERRAMIENTA ELECTRICA</t>
        </is>
      </c>
      <c r="D3428" s="22" t="n">
        <v>1</v>
      </c>
      <c r="E3428" s="19" t="n">
        <v>13287.77</v>
      </c>
      <c r="F3428" s="19" t="n">
        <v>632.75</v>
      </c>
      <c r="G3428" s="20" t="n">
        <v>0.04761899999999999</v>
      </c>
      <c r="H3428" t="inlineStr">
        <is>
          <t>C</t>
        </is>
      </c>
      <c r="I3428" t="inlineStr">
        <is>
          <t>Bajo</t>
        </is>
      </c>
      <c r="J3428" s="17" t="inlineStr">
        <is>
          <t>C-Bajo</t>
        </is>
      </c>
      <c r="K3428" t="inlineStr">
        <is>
          <t>LIQUIDAR — ocupan espacio y capital</t>
        </is>
      </c>
    </row>
    <row r="3429">
      <c r="A3429" t="inlineStr">
        <is>
          <t>PINT-PA-0083</t>
        </is>
      </c>
      <c r="B3429" t="inlineStr">
        <is>
          <t>SUPRA LATEX PASTEL MATE 1/4 VA958-5</t>
        </is>
      </c>
      <c r="C3429" t="inlineStr">
        <is>
          <t>PINTURA ACRILICA</t>
        </is>
      </c>
      <c r="D3429" s="22" t="n">
        <v>3</v>
      </c>
      <c r="E3429" s="19" t="n">
        <v>13274.34</v>
      </c>
      <c r="F3429" s="19" t="n">
        <v>4553.34</v>
      </c>
      <c r="G3429" s="20" t="n">
        <v>0.343018</v>
      </c>
      <c r="H3429" t="inlineStr">
        <is>
          <t>C</t>
        </is>
      </c>
      <c r="I3429" t="inlineStr">
        <is>
          <t>Medio</t>
        </is>
      </c>
      <c r="J3429" s="17" t="inlineStr">
        <is>
          <t>C-Medio</t>
        </is>
      </c>
      <c r="K3429" t="inlineStr">
        <is>
          <t>CANDIDATO A DESCONTINUAR</t>
        </is>
      </c>
    </row>
    <row r="3430">
      <c r="A3430" t="inlineStr">
        <is>
          <t>73570</t>
        </is>
      </c>
      <c r="B3430" t="inlineStr">
        <is>
          <t>MACHETE 18 CUCHILLO BELLOTA</t>
        </is>
      </c>
      <c r="C3430" t="inlineStr">
        <is>
          <t>FERRETERIA GENERAL</t>
        </is>
      </c>
      <c r="D3430" s="22" t="n">
        <v>3</v>
      </c>
      <c r="E3430" s="19" t="n">
        <v>13194.59</v>
      </c>
      <c r="F3430" s="19" t="n">
        <v>4980.14</v>
      </c>
      <c r="G3430" s="20" t="n">
        <v>0.377438</v>
      </c>
      <c r="H3430" t="inlineStr">
        <is>
          <t>C</t>
        </is>
      </c>
      <c r="I3430" t="inlineStr">
        <is>
          <t>Medio</t>
        </is>
      </c>
      <c r="J3430" s="17" t="inlineStr">
        <is>
          <t>C-Medio</t>
        </is>
      </c>
      <c r="K3430" t="inlineStr">
        <is>
          <t>CANDIDATO A DESCONTINUAR</t>
        </is>
      </c>
    </row>
    <row r="3431">
      <c r="A3431" t="inlineStr">
        <is>
          <t>3250992910</t>
        </is>
      </c>
      <c r="B3431" t="inlineStr">
        <is>
          <t>KIT DE DUCHA TELEFONO TWIN GRIS PARA LLAVE CONTROL GRIS PLOMO BIDET BT032J-GD</t>
        </is>
      </c>
      <c r="C3431" t="inlineStr">
        <is>
          <t>IMPORTACION GRIFERIA</t>
        </is>
      </c>
      <c r="D3431" s="22" t="n">
        <v>1</v>
      </c>
      <c r="E3431" s="19" t="n">
        <v>13185.84</v>
      </c>
      <c r="F3431" s="19" t="n">
        <v>8395.17</v>
      </c>
      <c r="G3431" s="20" t="n">
        <v>0.63668</v>
      </c>
      <c r="H3431" t="inlineStr">
        <is>
          <t>C</t>
        </is>
      </c>
      <c r="I3431" t="inlineStr">
        <is>
          <t>Alto</t>
        </is>
      </c>
      <c r="J3431" s="17" t="inlineStr">
        <is>
          <t>C-Alto</t>
        </is>
      </c>
      <c r="K3431" t="inlineStr">
        <is>
          <t>PREMIUM — dejar quietos, son rentables aunque vendan poco</t>
        </is>
      </c>
    </row>
    <row r="3432">
      <c r="A3432" t="inlineStr">
        <is>
          <t>351100300991307</t>
        </is>
      </c>
      <c r="B3432" t="inlineStr">
        <is>
          <t>TRUPER BROCA VIDRIO Y AZULEJO 5/16 BVI-5/16</t>
        </is>
      </c>
      <c r="C3432" t="inlineStr">
        <is>
          <t>FERRETERIA GENERAL</t>
        </is>
      </c>
      <c r="D3432" s="22" t="n">
        <v>12</v>
      </c>
      <c r="E3432" s="19" t="n">
        <v>13168.62</v>
      </c>
      <c r="F3432" s="19" t="n">
        <v>4538.42</v>
      </c>
      <c r="G3432" s="20" t="n">
        <v>0.344639</v>
      </c>
      <c r="H3432" t="inlineStr">
        <is>
          <t>C</t>
        </is>
      </c>
      <c r="I3432" t="inlineStr">
        <is>
          <t>Medio</t>
        </is>
      </c>
      <c r="J3432" s="17" t="inlineStr">
        <is>
          <t>C-Medio</t>
        </is>
      </c>
      <c r="K3432" t="inlineStr">
        <is>
          <t>CANDIDATO A DESCONTINUAR</t>
        </is>
      </c>
    </row>
    <row r="3433">
      <c r="A3433" t="inlineStr">
        <is>
          <t>351100300991113</t>
        </is>
      </c>
      <c r="B3433" t="inlineStr">
        <is>
          <t>AKSI ESCUADRA CARPINTERO 6 PULG</t>
        </is>
      </c>
      <c r="C3433" t="inlineStr">
        <is>
          <t>FERRETERIA GENERAL</t>
        </is>
      </c>
      <c r="D3433" s="22" t="n">
        <v>6</v>
      </c>
      <c r="E3433" s="19" t="n">
        <v>13151.12</v>
      </c>
      <c r="F3433" s="19" t="n">
        <v>3954.38</v>
      </c>
      <c r="G3433" s="20" t="n">
        <v>0.300687</v>
      </c>
      <c r="H3433" t="inlineStr">
        <is>
          <t>C</t>
        </is>
      </c>
      <c r="I3433" t="inlineStr">
        <is>
          <t>Medio</t>
        </is>
      </c>
      <c r="J3433" s="17" t="inlineStr">
        <is>
          <t>C-Medio</t>
        </is>
      </c>
      <c r="K3433" t="inlineStr">
        <is>
          <t>CANDIDATO A DESCONTINUAR</t>
        </is>
      </c>
    </row>
    <row r="3434">
      <c r="A3434" t="inlineStr">
        <is>
          <t>72421</t>
        </is>
      </c>
      <c r="B3434" t="inlineStr">
        <is>
          <t>TORNILLO ESTUFA 3/16 X 1 1/2</t>
        </is>
      </c>
      <c r="C3434" t="inlineStr">
        <is>
          <t>TORNILLERIA</t>
        </is>
      </c>
      <c r="D3434" s="22" t="n">
        <v>247</v>
      </c>
      <c r="E3434" s="19" t="n">
        <v>13115.7</v>
      </c>
      <c r="F3434" s="19" t="n">
        <v>10645.07</v>
      </c>
      <c r="G3434" s="20" t="n">
        <v>0.811628</v>
      </c>
      <c r="H3434" t="inlineStr">
        <is>
          <t>C</t>
        </is>
      </c>
      <c r="I3434" t="inlineStr">
        <is>
          <t>Alto</t>
        </is>
      </c>
      <c r="J3434" s="17" t="inlineStr">
        <is>
          <t>C-Alto</t>
        </is>
      </c>
      <c r="K3434" t="inlineStr">
        <is>
          <t>PREMIUM — dejar quietos, son rentables aunque vendan poco</t>
        </is>
      </c>
    </row>
    <row r="3435">
      <c r="A3435" t="inlineStr">
        <is>
          <t>351100300992459</t>
        </is>
      </c>
      <c r="B3435" t="inlineStr">
        <is>
          <t>VOLTECK EXTENSION VERDE 5M ED-5V</t>
        </is>
      </c>
      <c r="C3435" t="inlineStr">
        <is>
          <t>ACCESORIOS ELECTRICOS Y CABLES</t>
        </is>
      </c>
      <c r="D3435" s="22" t="n">
        <v>6</v>
      </c>
      <c r="E3435" s="19" t="n">
        <v>13091.11</v>
      </c>
      <c r="F3435" s="19" t="n">
        <v>5790.95</v>
      </c>
      <c r="G3435" s="20" t="n">
        <v>0.442357</v>
      </c>
      <c r="H3435" t="inlineStr">
        <is>
          <t>C</t>
        </is>
      </c>
      <c r="I3435" t="inlineStr">
        <is>
          <t>Medio</t>
        </is>
      </c>
      <c r="J3435" s="17" t="inlineStr">
        <is>
          <t>C-Medio</t>
        </is>
      </c>
      <c r="K3435" t="inlineStr">
        <is>
          <t>CANDIDATO A DESCONTINUAR</t>
        </is>
      </c>
    </row>
    <row r="3436">
      <c r="A3436" t="inlineStr">
        <is>
          <t>72270</t>
        </is>
      </c>
      <c r="B3436" t="inlineStr">
        <is>
          <t>REMACHE 1/8X1/4 BLIND RIVETS 20UNI</t>
        </is>
      </c>
      <c r="C3436" t="inlineStr">
        <is>
          <t>FERRETERIA GENERAL</t>
        </is>
      </c>
      <c r="D3436" s="22" t="n">
        <v>59</v>
      </c>
      <c r="E3436" s="19" t="n">
        <v>13033.25</v>
      </c>
      <c r="F3436" s="19" t="n">
        <v>9173.23</v>
      </c>
      <c r="G3436" s="20" t="n">
        <v>0.703833</v>
      </c>
      <c r="H3436" t="inlineStr">
        <is>
          <t>C</t>
        </is>
      </c>
      <c r="I3436" t="inlineStr">
        <is>
          <t>Alto</t>
        </is>
      </c>
      <c r="J3436" s="17" t="inlineStr">
        <is>
          <t>C-Alto</t>
        </is>
      </c>
      <c r="K3436" t="inlineStr">
        <is>
          <t>PREMIUM — dejar quietos, son rentables aunque vendan poco</t>
        </is>
      </c>
    </row>
    <row r="3437">
      <c r="A3437" t="inlineStr">
        <is>
          <t>72832</t>
        </is>
      </c>
      <c r="B3437" t="inlineStr">
        <is>
          <t>ACEITE 3 EN 1 3OZ</t>
        </is>
      </c>
      <c r="C3437" t="inlineStr">
        <is>
          <t>FERRETERIA GENERAL</t>
        </is>
      </c>
      <c r="D3437" s="22" t="n">
        <v>9</v>
      </c>
      <c r="E3437" s="19" t="n">
        <v>12990.88</v>
      </c>
      <c r="F3437" s="19" t="n">
        <v>3711.68</v>
      </c>
      <c r="G3437" s="20" t="n">
        <v>0.285714</v>
      </c>
      <c r="H3437" t="inlineStr">
        <is>
          <t>C</t>
        </is>
      </c>
      <c r="I3437" t="inlineStr">
        <is>
          <t>Bajo</t>
        </is>
      </c>
      <c r="J3437" s="17" t="inlineStr">
        <is>
          <t>C-Bajo</t>
        </is>
      </c>
      <c r="K3437" t="inlineStr">
        <is>
          <t>LIQUIDAR — ocupan espacio y capital</t>
        </is>
      </c>
    </row>
    <row r="3438">
      <c r="A3438" t="inlineStr">
        <is>
          <t>250896</t>
        </is>
      </c>
      <c r="B3438" t="inlineStr">
        <is>
          <t>TOTAL BROCHA PLASTICO 1 THT846016</t>
        </is>
      </c>
      <c r="C3438" t="inlineStr">
        <is>
          <t>FERRETERIA GENERAL</t>
        </is>
      </c>
      <c r="D3438" s="22" t="n">
        <v>39</v>
      </c>
      <c r="E3438" s="19" t="n">
        <v>12986.01</v>
      </c>
      <c r="F3438" s="19" t="n">
        <v>5542.29</v>
      </c>
      <c r="G3438" s="20" t="n">
        <v>0.426789</v>
      </c>
      <c r="H3438" t="inlineStr">
        <is>
          <t>C</t>
        </is>
      </c>
      <c r="I3438" t="inlineStr">
        <is>
          <t>Medio</t>
        </is>
      </c>
      <c r="J3438" s="17" t="inlineStr">
        <is>
          <t>C-Medio</t>
        </is>
      </c>
      <c r="K3438" t="inlineStr">
        <is>
          <t>CANDIDATO A DESCONTINUAR</t>
        </is>
      </c>
    </row>
    <row r="3439">
      <c r="A3439" t="inlineStr">
        <is>
          <t>72565</t>
        </is>
      </c>
      <c r="B3439" t="inlineStr">
        <is>
          <t>LLAVIN GAVETA OVALADO GATO 1560</t>
        </is>
      </c>
      <c r="C3439" t="inlineStr">
        <is>
          <t>FERRETERIA GENERAL</t>
        </is>
      </c>
      <c r="D3439" s="22" t="n">
        <v>11</v>
      </c>
      <c r="E3439" s="19" t="n">
        <v>12980.84</v>
      </c>
      <c r="F3439" s="19" t="n">
        <v>3736.22</v>
      </c>
      <c r="G3439" s="20" t="n">
        <v>0.287825</v>
      </c>
      <c r="H3439" t="inlineStr">
        <is>
          <t>C</t>
        </is>
      </c>
      <c r="I3439" t="inlineStr">
        <is>
          <t>Bajo</t>
        </is>
      </c>
      <c r="J3439" s="17" t="inlineStr">
        <is>
          <t>C-Bajo</t>
        </is>
      </c>
      <c r="K3439" t="inlineStr">
        <is>
          <t>LIQUIDAR — ocupan espacio y capital</t>
        </is>
      </c>
    </row>
    <row r="3440">
      <c r="A3440" t="inlineStr">
        <is>
          <t>101119</t>
        </is>
      </c>
      <c r="B3440" t="inlineStr">
        <is>
          <t>SD BREAKER 2X40</t>
        </is>
      </c>
      <c r="C3440" t="inlineStr">
        <is>
          <t>ACCESORIOS ELECTRICOS Y CABLES</t>
        </is>
      </c>
      <c r="D3440" s="22" t="n">
        <v>1</v>
      </c>
      <c r="E3440" s="19" t="n">
        <v>12972.69</v>
      </c>
      <c r="F3440" s="19" t="n">
        <v>3363.29</v>
      </c>
      <c r="G3440" s="20" t="n">
        <v>0.259259</v>
      </c>
      <c r="H3440" t="inlineStr">
        <is>
          <t>C</t>
        </is>
      </c>
      <c r="I3440" t="inlineStr">
        <is>
          <t>Bajo</t>
        </is>
      </c>
      <c r="J3440" s="17" t="inlineStr">
        <is>
          <t>C-Bajo</t>
        </is>
      </c>
      <c r="K3440" t="inlineStr">
        <is>
          <t>LIQUIDAR — ocupan espacio y capital</t>
        </is>
      </c>
    </row>
    <row r="3441">
      <c r="A3441" t="inlineStr">
        <is>
          <t>351100300991126</t>
        </is>
      </c>
      <c r="B3441" t="inlineStr">
        <is>
          <t>ROMA LLAVE LAVATORIO + DESAGUE + SIFON + UÑAS + TORNILLOS + ESPANDER + ABASTO</t>
        </is>
      </c>
      <c r="C3441" t="inlineStr">
        <is>
          <t>IMPORTACION GRIFERIA</t>
        </is>
      </c>
      <c r="D3441" s="22" t="n">
        <v>3</v>
      </c>
      <c r="E3441" s="19" t="n">
        <v>12876.11</v>
      </c>
      <c r="F3441" s="19" t="n">
        <v>9375.42</v>
      </c>
      <c r="G3441" s="20" t="n">
        <v>0.728125</v>
      </c>
      <c r="H3441" t="inlineStr">
        <is>
          <t>C</t>
        </is>
      </c>
      <c r="I3441" t="inlineStr">
        <is>
          <t>Alto</t>
        </is>
      </c>
      <c r="J3441" s="17" t="inlineStr">
        <is>
          <t>C-Alto</t>
        </is>
      </c>
      <c r="K3441" t="inlineStr">
        <is>
          <t>PREMIUM — dejar quietos, son rentables aunque vendan poco</t>
        </is>
      </c>
    </row>
    <row r="3442">
      <c r="A3442" t="inlineStr">
        <is>
          <t>9302</t>
        </is>
      </c>
      <c r="B3442" t="inlineStr">
        <is>
          <t>REDUCCION PVC 1 X 1/2</t>
        </is>
      </c>
      <c r="C3442" t="inlineStr">
        <is>
          <t>TUBERIA PVC, CANOAS Y ACCESORIOS</t>
        </is>
      </c>
      <c r="D3442" s="22" t="n">
        <v>29</v>
      </c>
      <c r="E3442" s="19" t="n">
        <v>12845.9</v>
      </c>
      <c r="F3442" s="19" t="n">
        <v>10802.5</v>
      </c>
      <c r="G3442" s="20" t="n">
        <v>0.8409300000000001</v>
      </c>
      <c r="H3442" t="inlineStr">
        <is>
          <t>C</t>
        </is>
      </c>
      <c r="I3442" t="inlineStr">
        <is>
          <t>Alto</t>
        </is>
      </c>
      <c r="J3442" s="17" t="inlineStr">
        <is>
          <t>C-Alto</t>
        </is>
      </c>
      <c r="K3442" t="inlineStr">
        <is>
          <t>PREMIUM — dejar quietos, son rentables aunque vendan poco</t>
        </is>
      </c>
    </row>
    <row r="3443">
      <c r="A3443" t="inlineStr">
        <is>
          <t>351100300990786</t>
        </is>
      </c>
      <c r="B3443" t="inlineStr">
        <is>
          <t>TOTAL SIERRA CIRCULAR CALZADA 7 1/4 X 40 T TAC231415</t>
        </is>
      </c>
      <c r="C3443" t="inlineStr">
        <is>
          <t>FERRETERIA GENERAL</t>
        </is>
      </c>
      <c r="D3443" s="22" t="n">
        <v>3</v>
      </c>
      <c r="E3443" s="19" t="n">
        <v>12827.51</v>
      </c>
      <c r="F3443" s="19" t="n">
        <v>4004.36</v>
      </c>
      <c r="G3443" s="20" t="n">
        <v>0.312169</v>
      </c>
      <c r="H3443" t="inlineStr">
        <is>
          <t>C</t>
        </is>
      </c>
      <c r="I3443" t="inlineStr">
        <is>
          <t>Medio</t>
        </is>
      </c>
      <c r="J3443" s="17" t="inlineStr">
        <is>
          <t>C-Medio</t>
        </is>
      </c>
      <c r="K3443" t="inlineStr">
        <is>
          <t>CANDIDATO A DESCONTINUAR</t>
        </is>
      </c>
    </row>
    <row r="3444">
      <c r="A3444" t="inlineStr">
        <is>
          <t>351100300991291</t>
        </is>
      </c>
      <c r="B3444" t="inlineStr">
        <is>
          <t>PROTECTO HIGH STANDARD LATEX SATIN WHITE GALON</t>
        </is>
      </c>
      <c r="C3444" t="inlineStr">
        <is>
          <t>SIN CATEGORIA</t>
        </is>
      </c>
      <c r="D3444" s="22" t="n">
        <v>1</v>
      </c>
      <c r="E3444" s="19" t="n">
        <v>12787.61</v>
      </c>
      <c r="F3444" s="19" t="n">
        <v>4876.77</v>
      </c>
      <c r="G3444" s="20" t="n">
        <v>0.381367</v>
      </c>
      <c r="H3444" t="inlineStr">
        <is>
          <t>C</t>
        </is>
      </c>
      <c r="I3444" t="inlineStr">
        <is>
          <t>Medio</t>
        </is>
      </c>
      <c r="J3444" s="17" t="inlineStr">
        <is>
          <t>C-Medio</t>
        </is>
      </c>
      <c r="K3444" t="inlineStr">
        <is>
          <t>CANDIDATO A DESCONTINUAR</t>
        </is>
      </c>
    </row>
    <row r="3445">
      <c r="A3445" t="inlineStr">
        <is>
          <t>73989</t>
        </is>
      </c>
      <c r="B3445" t="inlineStr">
        <is>
          <t>TOTAL NIVEL ALUMINIO MAGNETICO 40 CM/16 TMT20405M/TMT24086M</t>
        </is>
      </c>
      <c r="C3445" t="inlineStr">
        <is>
          <t>FERRETERIA GENERAL</t>
        </is>
      </c>
      <c r="D3445" s="22" t="n">
        <v>2</v>
      </c>
      <c r="E3445" s="19" t="n">
        <v>12774.38</v>
      </c>
      <c r="F3445" s="19" t="n">
        <v>3649.82</v>
      </c>
      <c r="G3445" s="20" t="n">
        <v>0.285714</v>
      </c>
      <c r="H3445" t="inlineStr">
        <is>
          <t>C</t>
        </is>
      </c>
      <c r="I3445" t="inlineStr">
        <is>
          <t>Bajo</t>
        </is>
      </c>
      <c r="J3445" s="17" t="inlineStr">
        <is>
          <t>C-Bajo</t>
        </is>
      </c>
      <c r="K3445" t="inlineStr">
        <is>
          <t>LIQUIDAR — ocupan espacio y capital</t>
        </is>
      </c>
    </row>
    <row r="3446">
      <c r="A3446" t="inlineStr">
        <is>
          <t>777</t>
        </is>
      </c>
      <c r="B3446" t="inlineStr">
        <is>
          <t>TRUPER BROCA PALETA 7/8 BPT-11381</t>
        </is>
      </c>
      <c r="C3446" t="inlineStr">
        <is>
          <t>FERRETERIA GENERAL</t>
        </is>
      </c>
      <c r="D3446" s="22" t="n">
        <v>13</v>
      </c>
      <c r="E3446" s="19" t="n">
        <v>12759.59</v>
      </c>
      <c r="F3446" s="19" t="n">
        <v>6087.88</v>
      </c>
      <c r="G3446" s="20" t="n">
        <v>0.477122</v>
      </c>
      <c r="H3446" t="inlineStr">
        <is>
          <t>C</t>
        </is>
      </c>
      <c r="I3446" t="inlineStr">
        <is>
          <t>Alto</t>
        </is>
      </c>
      <c r="J3446" s="17" t="inlineStr">
        <is>
          <t>C-Alto</t>
        </is>
      </c>
      <c r="K3446" t="inlineStr">
        <is>
          <t>PREMIUM — dejar quietos, son rentables aunque vendan poco</t>
        </is>
      </c>
    </row>
    <row r="3447">
      <c r="A3447" t="inlineStr">
        <is>
          <t>73461</t>
        </is>
      </c>
      <c r="B3447" t="inlineStr">
        <is>
          <t>CABLE ACERADO 1/8 CON FORRO</t>
        </is>
      </c>
      <c r="C3447" t="inlineStr">
        <is>
          <t>FERRETERIA GENERAL</t>
        </is>
      </c>
      <c r="D3447" s="22" t="n">
        <v>48</v>
      </c>
      <c r="E3447" s="19" t="n">
        <v>12743.36</v>
      </c>
      <c r="F3447" s="19" t="n">
        <v>4343.84</v>
      </c>
      <c r="G3447" s="20" t="n">
        <v>0.340871</v>
      </c>
      <c r="H3447" t="inlineStr">
        <is>
          <t>C</t>
        </is>
      </c>
      <c r="I3447" t="inlineStr">
        <is>
          <t>Medio</t>
        </is>
      </c>
      <c r="J3447" s="17" t="inlineStr">
        <is>
          <t>C-Medio</t>
        </is>
      </c>
      <c r="K3447" t="inlineStr">
        <is>
          <t>CANDIDATO A DESCONTINUAR</t>
        </is>
      </c>
    </row>
    <row r="3448">
      <c r="A3448" t="inlineStr">
        <is>
          <t>9165</t>
        </is>
      </c>
      <c r="B3448" t="inlineStr">
        <is>
          <t>ESQUINERO INTERIOR CANOA PECHO PALOMA AMANCO</t>
        </is>
      </c>
      <c r="C3448" t="inlineStr">
        <is>
          <t>TUBERIA PVC, CANOAS Y ACCESORIOS</t>
        </is>
      </c>
      <c r="D3448" s="22" t="n">
        <v>3</v>
      </c>
      <c r="E3448" s="19" t="n">
        <v>12740.75</v>
      </c>
      <c r="F3448" s="19" t="n">
        <v>5236.69</v>
      </c>
      <c r="G3448" s="20" t="n">
        <v>0.411019</v>
      </c>
      <c r="H3448" t="inlineStr">
        <is>
          <t>C</t>
        </is>
      </c>
      <c r="I3448" t="inlineStr">
        <is>
          <t>Medio</t>
        </is>
      </c>
      <c r="J3448" s="17" t="inlineStr">
        <is>
          <t>C-Medio</t>
        </is>
      </c>
      <c r="K3448" t="inlineStr">
        <is>
          <t>CANDIDATO A DESCONTINUAR</t>
        </is>
      </c>
    </row>
    <row r="3449">
      <c r="A3449" t="inlineStr">
        <is>
          <t>71612</t>
        </is>
      </c>
      <c r="B3449" t="inlineStr">
        <is>
          <t>CLAVO ACERO 11/2 BAR CAJA 250 UNIDADES</t>
        </is>
      </c>
      <c r="C3449" t="inlineStr">
        <is>
          <t>FERRETERIA GENERAL</t>
        </is>
      </c>
      <c r="D3449" s="22" t="n">
        <v>3</v>
      </c>
      <c r="E3449" s="19" t="n">
        <v>12637.65</v>
      </c>
      <c r="F3449" s="19" t="n">
        <v>5655.84</v>
      </c>
      <c r="G3449" s="20" t="n">
        <v>0.447539</v>
      </c>
      <c r="H3449" t="inlineStr">
        <is>
          <t>C</t>
        </is>
      </c>
      <c r="I3449" t="inlineStr">
        <is>
          <t>Medio</t>
        </is>
      </c>
      <c r="J3449" s="17" t="inlineStr">
        <is>
          <t>C-Medio</t>
        </is>
      </c>
      <c r="K3449" t="inlineStr">
        <is>
          <t>CANDIDATO A DESCONTINUAR</t>
        </is>
      </c>
    </row>
    <row r="3450">
      <c r="A3450" t="inlineStr">
        <is>
          <t>72350</t>
        </is>
      </c>
      <c r="B3450" t="inlineStr">
        <is>
          <t>AMARRA PLASTICA BLANCA 12</t>
        </is>
      </c>
      <c r="C3450" t="inlineStr">
        <is>
          <t>FERRETERIA GENERAL</t>
        </is>
      </c>
      <c r="D3450" s="22" t="n">
        <v>178</v>
      </c>
      <c r="E3450" s="19" t="n">
        <v>12602.4</v>
      </c>
      <c r="F3450" s="19" t="n">
        <v>10607.8</v>
      </c>
      <c r="G3450" s="20" t="n">
        <v>0.8417289999999999</v>
      </c>
      <c r="H3450" t="inlineStr">
        <is>
          <t>C</t>
        </is>
      </c>
      <c r="I3450" t="inlineStr">
        <is>
          <t>Alto</t>
        </is>
      </c>
      <c r="J3450" s="17" t="inlineStr">
        <is>
          <t>C-Alto</t>
        </is>
      </c>
      <c r="K3450" t="inlineStr">
        <is>
          <t>PREMIUM — dejar quietos, son rentables aunque vendan poco</t>
        </is>
      </c>
    </row>
    <row r="3451">
      <c r="A3451" t="inlineStr">
        <is>
          <t>30157</t>
        </is>
      </c>
      <c r="B3451" t="inlineStr">
        <is>
          <t>EAGLE SOCKET PORCELANA E27 4150 AGUILA</t>
        </is>
      </c>
      <c r="C3451" t="inlineStr">
        <is>
          <t>ACCESORIOS ELECTRICOS Y CABLES</t>
        </is>
      </c>
      <c r="D3451" s="22" t="n">
        <v>19</v>
      </c>
      <c r="E3451" s="19" t="n">
        <v>12602.24</v>
      </c>
      <c r="F3451" s="19" t="n">
        <v>3708.64</v>
      </c>
      <c r="G3451" s="20" t="n">
        <v>0.294284</v>
      </c>
      <c r="H3451" t="inlineStr">
        <is>
          <t>C</t>
        </is>
      </c>
      <c r="I3451" t="inlineStr">
        <is>
          <t>Bajo</t>
        </is>
      </c>
      <c r="J3451" s="17" t="inlineStr">
        <is>
          <t>C-Bajo</t>
        </is>
      </c>
      <c r="K3451" t="inlineStr">
        <is>
          <t>LIQUIDAR — ocupan espacio y capital</t>
        </is>
      </c>
    </row>
    <row r="3452">
      <c r="A3452" t="inlineStr">
        <is>
          <t>798</t>
        </is>
      </c>
      <c r="B3452" t="inlineStr">
        <is>
          <t>WADFOW PRENSA TIERRA 300 AMP</t>
        </is>
      </c>
      <c r="C3452" t="inlineStr">
        <is>
          <t>FERRETERIA GENERAL</t>
        </is>
      </c>
      <c r="D3452" s="22" t="n">
        <v>8</v>
      </c>
      <c r="E3452" s="19" t="n">
        <v>12600</v>
      </c>
      <c r="F3452" s="19" t="n">
        <v>7011.12</v>
      </c>
      <c r="G3452" s="20" t="n">
        <v>0.556438</v>
      </c>
      <c r="H3452" t="inlineStr">
        <is>
          <t>C</t>
        </is>
      </c>
      <c r="I3452" t="inlineStr">
        <is>
          <t>Alto</t>
        </is>
      </c>
      <c r="J3452" s="17" t="inlineStr">
        <is>
          <t>C-Alto</t>
        </is>
      </c>
      <c r="K3452" t="inlineStr">
        <is>
          <t>PREMIUM — dejar quietos, son rentables aunque vendan poco</t>
        </is>
      </c>
    </row>
    <row r="3453">
      <c r="A3453" t="inlineStr">
        <is>
          <t>30645</t>
        </is>
      </c>
      <c r="B3453" t="inlineStr">
        <is>
          <t xml:space="preserve">$$ AMARRA PLASTICA BLANCA 20 </t>
        </is>
      </c>
      <c r="C3453" t="inlineStr">
        <is>
          <t>FERRETERIA GENERAL</t>
        </is>
      </c>
      <c r="D3453" s="22" t="n">
        <v>95</v>
      </c>
      <c r="E3453" s="19" t="n">
        <v>12560.26</v>
      </c>
      <c r="F3453" s="19" t="n">
        <v>3753.9</v>
      </c>
      <c r="G3453" s="20" t="n">
        <v>0.298871</v>
      </c>
      <c r="H3453" t="inlineStr">
        <is>
          <t>C</t>
        </is>
      </c>
      <c r="I3453" t="inlineStr">
        <is>
          <t>Bajo</t>
        </is>
      </c>
      <c r="J3453" s="17" t="inlineStr">
        <is>
          <t>C-Bajo</t>
        </is>
      </c>
      <c r="K3453" t="inlineStr">
        <is>
          <t>LIQUIDAR — ocupan espacio y capital</t>
        </is>
      </c>
    </row>
    <row r="3454">
      <c r="A3454" t="inlineStr">
        <is>
          <t>8393</t>
        </is>
      </c>
      <c r="B3454" t="inlineStr">
        <is>
          <t>AGUILA PLAFON PORCELANA #674</t>
        </is>
      </c>
      <c r="C3454" t="inlineStr">
        <is>
          <t>ACCESORIOS ELECTRICOS Y CABLES</t>
        </is>
      </c>
      <c r="D3454" s="22" t="n">
        <v>8</v>
      </c>
      <c r="E3454" s="19" t="n">
        <v>12533.02</v>
      </c>
      <c r="F3454" s="19" t="n">
        <v>4374.82</v>
      </c>
      <c r="G3454" s="20" t="n">
        <v>0.349064</v>
      </c>
      <c r="H3454" t="inlineStr">
        <is>
          <t>C</t>
        </is>
      </c>
      <c r="I3454" t="inlineStr">
        <is>
          <t>Medio</t>
        </is>
      </c>
      <c r="J3454" s="17" t="inlineStr">
        <is>
          <t>C-Medio</t>
        </is>
      </c>
      <c r="K3454" t="inlineStr">
        <is>
          <t>CANDIDATO A DESCONTINUAR</t>
        </is>
      </c>
    </row>
    <row r="3455">
      <c r="A3455" t="inlineStr">
        <is>
          <t>30582</t>
        </is>
      </c>
      <c r="B3455" t="inlineStr">
        <is>
          <t>SD BREAKER 1X30 AMPERIOS</t>
        </is>
      </c>
      <c r="C3455" t="inlineStr">
        <is>
          <t>ACCESORIOS ELECTRICOS Y CABLES</t>
        </is>
      </c>
      <c r="D3455" s="22" t="n">
        <v>2</v>
      </c>
      <c r="E3455" s="19" t="n">
        <v>12471.3</v>
      </c>
      <c r="F3455" s="19" t="n">
        <v>3233.3</v>
      </c>
      <c r="G3455" s="20" t="n">
        <v>0.259259</v>
      </c>
      <c r="H3455" t="inlineStr">
        <is>
          <t>C</t>
        </is>
      </c>
      <c r="I3455" t="inlineStr">
        <is>
          <t>Bajo</t>
        </is>
      </c>
      <c r="J3455" s="17" t="inlineStr">
        <is>
          <t>C-Bajo</t>
        </is>
      </c>
      <c r="K3455" t="inlineStr">
        <is>
          <t>LIQUIDAR — ocupan espacio y capital</t>
        </is>
      </c>
    </row>
    <row r="3456">
      <c r="A3456" t="inlineStr">
        <is>
          <t>7380</t>
        </is>
      </c>
      <c r="B3456" t="inlineStr">
        <is>
          <t>CASCO SEGURIDAD AMARILLO</t>
        </is>
      </c>
      <c r="C3456" t="inlineStr">
        <is>
          <t>FERRETERIA GENERAL</t>
        </is>
      </c>
      <c r="D3456" s="22" t="n">
        <v>5</v>
      </c>
      <c r="E3456" s="19" t="n">
        <v>12448.13</v>
      </c>
      <c r="F3456" s="19" t="n">
        <v>2951.39</v>
      </c>
      <c r="G3456" s="20" t="n">
        <v>0.237095</v>
      </c>
      <c r="H3456" t="inlineStr">
        <is>
          <t>C</t>
        </is>
      </c>
      <c r="I3456" t="inlineStr">
        <is>
          <t>Bajo</t>
        </is>
      </c>
      <c r="J3456" s="17" t="inlineStr">
        <is>
          <t>C-Bajo</t>
        </is>
      </c>
      <c r="K3456" t="inlineStr">
        <is>
          <t>LIQUIDAR — ocupan espacio y capital</t>
        </is>
      </c>
    </row>
    <row r="3457">
      <c r="A3457" t="inlineStr">
        <is>
          <t>73430</t>
        </is>
      </c>
      <c r="B3457" t="inlineStr">
        <is>
          <t>TOTAL LIMA MEDIA CAÑA CON PUÑO 8 THT91686</t>
        </is>
      </c>
      <c r="C3457" t="inlineStr">
        <is>
          <t>FERRETERIA GENERAL</t>
        </is>
      </c>
      <c r="D3457" s="22" t="n">
        <v>6</v>
      </c>
      <c r="E3457" s="19" t="n">
        <v>12430.57</v>
      </c>
      <c r="F3457" s="19" t="n">
        <v>4104.67</v>
      </c>
      <c r="G3457" s="20" t="n">
        <v>0.330208</v>
      </c>
      <c r="H3457" t="inlineStr">
        <is>
          <t>C</t>
        </is>
      </c>
      <c r="I3457" t="inlineStr">
        <is>
          <t>Medio</t>
        </is>
      </c>
      <c r="J3457" s="17" t="inlineStr">
        <is>
          <t>C-Medio</t>
        </is>
      </c>
      <c r="K3457" t="inlineStr">
        <is>
          <t>CANDIDATO A DESCONTINUAR</t>
        </is>
      </c>
    </row>
    <row r="3458">
      <c r="A3458" t="inlineStr">
        <is>
          <t>71629</t>
        </is>
      </c>
      <c r="B3458" t="inlineStr">
        <is>
          <t>TORNILLO TIRAFONDO 1/4 X 2</t>
        </is>
      </c>
      <c r="C3458" t="inlineStr">
        <is>
          <t>TORNILLERIA</t>
        </is>
      </c>
      <c r="D3458" s="22" t="n">
        <v>226</v>
      </c>
      <c r="E3458" s="19" t="n">
        <v>12405.72</v>
      </c>
      <c r="F3458" s="19" t="n">
        <v>8565.559999999999</v>
      </c>
      <c r="G3458" s="20" t="n">
        <v>0.690452</v>
      </c>
      <c r="H3458" t="inlineStr">
        <is>
          <t>C</t>
        </is>
      </c>
      <c r="I3458" t="inlineStr">
        <is>
          <t>Alto</t>
        </is>
      </c>
      <c r="J3458" s="17" t="inlineStr">
        <is>
          <t>C-Alto</t>
        </is>
      </c>
      <c r="K3458" t="inlineStr">
        <is>
          <t>PREMIUM — dejar quietos, son rentables aunque vendan poco</t>
        </is>
      </c>
    </row>
    <row r="3459">
      <c r="A3459" t="inlineStr">
        <is>
          <t>7962</t>
        </is>
      </c>
      <c r="B3459" t="inlineStr">
        <is>
          <t>DESTUPIDOR HULE C/MANGO SA-409 TW</t>
        </is>
      </c>
      <c r="C3459" t="inlineStr">
        <is>
          <t>FERRETERIA GENERAL</t>
        </is>
      </c>
      <c r="D3459" s="22" t="n">
        <v>9</v>
      </c>
      <c r="E3459" s="19" t="n">
        <v>12392.59</v>
      </c>
      <c r="F3459" s="19" t="n">
        <v>6175.57</v>
      </c>
      <c r="G3459" s="20" t="n">
        <v>0.498328</v>
      </c>
      <c r="H3459" t="inlineStr">
        <is>
          <t>C</t>
        </is>
      </c>
      <c r="I3459" t="inlineStr">
        <is>
          <t>Alto</t>
        </is>
      </c>
      <c r="J3459" s="17" t="inlineStr">
        <is>
          <t>C-Alto</t>
        </is>
      </c>
      <c r="K3459" t="inlineStr">
        <is>
          <t>PREMIUM — dejar quietos, son rentables aunque vendan poco</t>
        </is>
      </c>
    </row>
    <row r="3460">
      <c r="A3460" t="inlineStr">
        <is>
          <t>71937</t>
        </is>
      </c>
      <c r="B3460" t="inlineStr">
        <is>
          <t>BROCA METAL 7/64 IRWIN Y COBALTO</t>
        </is>
      </c>
      <c r="C3460" t="inlineStr">
        <is>
          <t>FERRETERIA GENERAL</t>
        </is>
      </c>
      <c r="D3460" s="22" t="n">
        <v>20</v>
      </c>
      <c r="E3460" s="19" t="n">
        <v>12389.4</v>
      </c>
      <c r="F3460" s="19" t="n">
        <v>5819.4</v>
      </c>
      <c r="G3460" s="20" t="n">
        <v>0.469708</v>
      </c>
      <c r="H3460" t="inlineStr">
        <is>
          <t>C</t>
        </is>
      </c>
      <c r="I3460" t="inlineStr">
        <is>
          <t>Alto</t>
        </is>
      </c>
      <c r="J3460" s="17" t="inlineStr">
        <is>
          <t>C-Alto</t>
        </is>
      </c>
      <c r="K3460" t="inlineStr">
        <is>
          <t>PREMIUM — dejar quietos, son rentables aunque vendan poco</t>
        </is>
      </c>
    </row>
    <row r="3461">
      <c r="A3461" t="inlineStr">
        <is>
          <t>72102</t>
        </is>
      </c>
      <c r="B3461" t="inlineStr">
        <is>
          <t>BROCA METAL 13/64 IRWIN</t>
        </is>
      </c>
      <c r="C3461" t="inlineStr">
        <is>
          <t>FERRETERIA GENERAL</t>
        </is>
      </c>
      <c r="D3461" s="22" t="n">
        <v>10</v>
      </c>
      <c r="E3461" s="19" t="n">
        <v>12389.4</v>
      </c>
      <c r="F3461" s="19" t="n">
        <v>5324.4</v>
      </c>
      <c r="G3461" s="20" t="n">
        <v>0.429754</v>
      </c>
      <c r="H3461" t="inlineStr">
        <is>
          <t>C</t>
        </is>
      </c>
      <c r="I3461" t="inlineStr">
        <is>
          <t>Medio</t>
        </is>
      </c>
      <c r="J3461" s="17" t="inlineStr">
        <is>
          <t>C-Medio</t>
        </is>
      </c>
      <c r="K3461" t="inlineStr">
        <is>
          <t>CANDIDATO A DESCONTINUAR</t>
        </is>
      </c>
    </row>
    <row r="3462">
      <c r="A3462" t="inlineStr">
        <is>
          <t>34234535</t>
        </is>
      </c>
      <c r="B3462" t="inlineStr">
        <is>
          <t>ESMALTE LANCO RAPID DRY AMARILLO CATERPILLAR 1/4</t>
        </is>
      </c>
      <c r="C3462" t="inlineStr">
        <is>
          <t>PINTURAS Y SELLADORES</t>
        </is>
      </c>
      <c r="D3462" s="22" t="n">
        <v>2</v>
      </c>
      <c r="E3462" s="19" t="n">
        <v>12389.38</v>
      </c>
      <c r="F3462" s="19" t="n">
        <v>3591.88</v>
      </c>
      <c r="G3462" s="20" t="n">
        <v>0.289916</v>
      </c>
      <c r="H3462" t="inlineStr">
        <is>
          <t>C</t>
        </is>
      </c>
      <c r="I3462" t="inlineStr">
        <is>
          <t>Bajo</t>
        </is>
      </c>
      <c r="J3462" s="17" t="inlineStr">
        <is>
          <t>C-Bajo</t>
        </is>
      </c>
      <c r="K3462" t="inlineStr">
        <is>
          <t>LIQUIDAR — ocupan espacio y capital</t>
        </is>
      </c>
    </row>
    <row r="3463">
      <c r="A3463" t="inlineStr">
        <is>
          <t>351100300991474</t>
        </is>
      </c>
      <c r="B3463" t="inlineStr">
        <is>
          <t>TOTAL ARNES 4 PUNTOS AJUSTE THSH501506</t>
        </is>
      </c>
      <c r="C3463" t="inlineStr">
        <is>
          <t>SIN CATEGORIA</t>
        </is>
      </c>
      <c r="D3463" s="22" t="n">
        <v>1</v>
      </c>
      <c r="E3463" s="19" t="n">
        <v>12350.52</v>
      </c>
      <c r="F3463" s="19" t="n">
        <v>3528.72</v>
      </c>
      <c r="G3463" s="20" t="n">
        <v>0.285714</v>
      </c>
      <c r="H3463" t="inlineStr">
        <is>
          <t>C</t>
        </is>
      </c>
      <c r="I3463" t="inlineStr">
        <is>
          <t>Bajo</t>
        </is>
      </c>
      <c r="J3463" s="17" t="inlineStr">
        <is>
          <t>C-Bajo</t>
        </is>
      </c>
      <c r="K3463" t="inlineStr">
        <is>
          <t>LIQUIDAR — ocupan espacio y capital</t>
        </is>
      </c>
    </row>
    <row r="3464">
      <c r="A3464" t="inlineStr">
        <is>
          <t>39905705</t>
        </is>
      </c>
      <c r="B3464" t="inlineStr">
        <is>
          <t>TOTAL ESCUADRA UNIVERSAL 12 TMT653005</t>
        </is>
      </c>
      <c r="C3464" t="inlineStr">
        <is>
          <t>FERRETERIA GENERAL</t>
        </is>
      </c>
      <c r="D3464" s="22" t="n">
        <v>1</v>
      </c>
      <c r="E3464" s="19" t="n">
        <v>12349.4</v>
      </c>
      <c r="F3464" s="19" t="n">
        <v>2720.24</v>
      </c>
      <c r="G3464" s="20" t="n">
        <v>0.220273</v>
      </c>
      <c r="H3464" t="inlineStr">
        <is>
          <t>C</t>
        </is>
      </c>
      <c r="I3464" t="inlineStr">
        <is>
          <t>Bajo</t>
        </is>
      </c>
      <c r="J3464" s="17" t="inlineStr">
        <is>
          <t>C-Bajo</t>
        </is>
      </c>
      <c r="K3464" t="inlineStr">
        <is>
          <t>LIQUIDAR — ocupan espacio y capital</t>
        </is>
      </c>
    </row>
    <row r="3465">
      <c r="A3465" t="inlineStr">
        <is>
          <t>7989</t>
        </is>
      </c>
      <c r="B3465" t="inlineStr">
        <is>
          <t>GAZA EMT 1/2 DOBLE OREJA</t>
        </is>
      </c>
      <c r="C3465" t="inlineStr">
        <is>
          <t>ACCESORIOS ELECTRICOS Y CABLES</t>
        </is>
      </c>
      <c r="D3465" s="22" t="n">
        <v>280</v>
      </c>
      <c r="E3465" s="19" t="n">
        <v>12344.87</v>
      </c>
      <c r="F3465" s="19" t="n">
        <v>6366.87</v>
      </c>
      <c r="G3465" s="20" t="n">
        <v>0.51575</v>
      </c>
      <c r="H3465" t="inlineStr">
        <is>
          <t>C</t>
        </is>
      </c>
      <c r="I3465" t="inlineStr">
        <is>
          <t>Alto</t>
        </is>
      </c>
      <c r="J3465" s="17" t="inlineStr">
        <is>
          <t>C-Alto</t>
        </is>
      </c>
      <c r="K3465" t="inlineStr">
        <is>
          <t>PREMIUM — dejar quietos, son rentables aunque vendan poco</t>
        </is>
      </c>
    </row>
    <row r="3466">
      <c r="A3466" t="inlineStr">
        <is>
          <t>420420890</t>
        </is>
      </c>
      <c r="B3466" t="inlineStr">
        <is>
          <t>PROTECTO METALTEC 3EN1 PROTECTO BASE DEEP T-186 1/4 GL (0.946L)</t>
        </is>
      </c>
      <c r="C3466" t="inlineStr">
        <is>
          <t>SIN CATEGORIA</t>
        </is>
      </c>
      <c r="D3466" s="22" t="n">
        <v>2</v>
      </c>
      <c r="E3466" s="19" t="n">
        <v>12300.88</v>
      </c>
      <c r="F3466" s="19" t="n">
        <v>4161.49</v>
      </c>
      <c r="G3466" s="20" t="n">
        <v>0.338309</v>
      </c>
      <c r="H3466" t="inlineStr">
        <is>
          <t>C</t>
        </is>
      </c>
      <c r="I3466" t="inlineStr">
        <is>
          <t>Medio</t>
        </is>
      </c>
      <c r="J3466" s="17" t="inlineStr">
        <is>
          <t>C-Medio</t>
        </is>
      </c>
      <c r="K3466" t="inlineStr">
        <is>
          <t>CANDIDATO A DESCONTINUAR</t>
        </is>
      </c>
    </row>
    <row r="3467">
      <c r="A3467" t="inlineStr">
        <is>
          <t>351100300991320</t>
        </is>
      </c>
      <c r="B3467" t="inlineStr">
        <is>
          <t>IRWIN REPUESTO CORTADORA CERAMICA SENCILLA IW1682</t>
        </is>
      </c>
      <c r="C3467" t="inlineStr">
        <is>
          <t>CERAMICAS, AZULEJOS, PORCELANATOS</t>
        </is>
      </c>
      <c r="D3467" s="22" t="n">
        <v>3</v>
      </c>
      <c r="E3467" s="19" t="n">
        <v>12249.47</v>
      </c>
      <c r="F3467" s="19" t="n">
        <v>3411.47</v>
      </c>
      <c r="G3467" s="20" t="n">
        <v>0.278499</v>
      </c>
      <c r="H3467" t="inlineStr">
        <is>
          <t>C</t>
        </is>
      </c>
      <c r="I3467" t="inlineStr">
        <is>
          <t>Bajo</t>
        </is>
      </c>
      <c r="J3467" s="17" t="inlineStr">
        <is>
          <t>C-Bajo</t>
        </is>
      </c>
      <c r="K3467" t="inlineStr">
        <is>
          <t>LIQUIDAR — ocupan espacio y capital</t>
        </is>
      </c>
    </row>
    <row r="3468">
      <c r="A3468" t="inlineStr">
        <is>
          <t>351100300990404</t>
        </is>
      </c>
      <c r="B3468" t="inlineStr">
        <is>
          <t>2DA TUBO PVC 2 SEGUNDA</t>
        </is>
      </c>
      <c r="C3468" t="inlineStr">
        <is>
          <t>TUBERIA PVC, CANOAS Y ACCESORIOS</t>
        </is>
      </c>
      <c r="D3468" s="22" t="n">
        <v>5</v>
      </c>
      <c r="E3468" s="19" t="n">
        <v>12215.13</v>
      </c>
      <c r="F3468" s="19" t="n">
        <v>1240.13</v>
      </c>
      <c r="G3468" s="20" t="n">
        <v>0.101524</v>
      </c>
      <c r="H3468" t="inlineStr">
        <is>
          <t>C</t>
        </is>
      </c>
      <c r="I3468" t="inlineStr">
        <is>
          <t>Bajo</t>
        </is>
      </c>
      <c r="J3468" s="17" t="inlineStr">
        <is>
          <t>C-Bajo</t>
        </is>
      </c>
      <c r="K3468" t="inlineStr">
        <is>
          <t>LIQUIDAR — ocupan espacio y capital</t>
        </is>
      </c>
    </row>
    <row r="3469">
      <c r="A3469" t="inlineStr">
        <is>
          <t>72404</t>
        </is>
      </c>
      <c r="B3469" t="inlineStr">
        <is>
          <t>BROCA CONCRETO 7/32 IRWIN</t>
        </is>
      </c>
      <c r="C3469" t="inlineStr">
        <is>
          <t>FERRETERIA GENERAL</t>
        </is>
      </c>
      <c r="D3469" s="22" t="n">
        <v>17</v>
      </c>
      <c r="E3469" s="19" t="n">
        <v>12214.18</v>
      </c>
      <c r="F3469" s="19" t="n">
        <v>5039.38</v>
      </c>
      <c r="G3469" s="20" t="n">
        <v>0.412584</v>
      </c>
      <c r="H3469" t="inlineStr">
        <is>
          <t>C</t>
        </is>
      </c>
      <c r="I3469" t="inlineStr">
        <is>
          <t>Medio</t>
        </is>
      </c>
      <c r="J3469" s="17" t="inlineStr">
        <is>
          <t>C-Medio</t>
        </is>
      </c>
      <c r="K3469" t="inlineStr">
        <is>
          <t>CANDIDATO A DESCONTINUAR</t>
        </is>
      </c>
    </row>
    <row r="3470">
      <c r="A3470" t="inlineStr">
        <is>
          <t>4199</t>
        </is>
      </c>
      <c r="B3470" t="inlineStr">
        <is>
          <t>TUBO REDONDO 1X1.50</t>
        </is>
      </c>
      <c r="C3470" t="inlineStr">
        <is>
          <t>SIN CATEGORIA</t>
        </is>
      </c>
      <c r="D3470" s="22" t="n">
        <v>3</v>
      </c>
      <c r="E3470" s="19" t="n">
        <v>12212.4</v>
      </c>
      <c r="F3470" s="19" t="n">
        <v>2112.6</v>
      </c>
      <c r="G3470" s="20" t="n">
        <v>0.172988</v>
      </c>
      <c r="H3470" t="inlineStr">
        <is>
          <t>C</t>
        </is>
      </c>
      <c r="I3470" t="inlineStr">
        <is>
          <t>Bajo</t>
        </is>
      </c>
      <c r="J3470" s="17" t="inlineStr">
        <is>
          <t>C-Bajo</t>
        </is>
      </c>
      <c r="K3470" t="inlineStr">
        <is>
          <t>LIQUIDAR — ocupan espacio y capital</t>
        </is>
      </c>
    </row>
    <row r="3471">
      <c r="A3471" t="inlineStr">
        <is>
          <t>54545555</t>
        </is>
      </c>
      <c r="B3471" t="inlineStr">
        <is>
          <t>TOTAL MACHETE 20 CUCHILLO THMPS0120</t>
        </is>
      </c>
      <c r="C3471" t="inlineStr">
        <is>
          <t>FERRETERIA GENERAL</t>
        </is>
      </c>
      <c r="D3471" s="22" t="n">
        <v>5</v>
      </c>
      <c r="E3471" s="19" t="n">
        <v>12175.32</v>
      </c>
      <c r="F3471" s="19" t="n">
        <v>3597.12</v>
      </c>
      <c r="G3471" s="20" t="n">
        <v>0.295444</v>
      </c>
      <c r="H3471" t="inlineStr">
        <is>
          <t>C</t>
        </is>
      </c>
      <c r="I3471" t="inlineStr">
        <is>
          <t>Bajo</t>
        </is>
      </c>
      <c r="J3471" s="17" t="inlineStr">
        <is>
          <t>C-Bajo</t>
        </is>
      </c>
      <c r="K3471" t="inlineStr">
        <is>
          <t>LIQUIDAR — ocupan espacio y capital</t>
        </is>
      </c>
    </row>
    <row r="3472">
      <c r="A3472" t="inlineStr">
        <is>
          <t>351100300992088</t>
        </is>
      </c>
      <c r="B3472" t="inlineStr">
        <is>
          <t>WADFOW KIT PARA INSTALAR CERRADURAS 4 PCS WKJ2404</t>
        </is>
      </c>
      <c r="C3472" t="inlineStr">
        <is>
          <t>FERRETERIA GENERAL</t>
        </is>
      </c>
      <c r="D3472" s="22" t="n">
        <v>2</v>
      </c>
      <c r="E3472" s="19" t="n">
        <v>12141.7</v>
      </c>
      <c r="F3472" s="19" t="n">
        <v>3469.06</v>
      </c>
      <c r="G3472" s="20" t="n">
        <v>0.285714</v>
      </c>
      <c r="H3472" t="inlineStr">
        <is>
          <t>C</t>
        </is>
      </c>
      <c r="I3472" t="inlineStr">
        <is>
          <t>Bajo</t>
        </is>
      </c>
      <c r="J3472" s="17" t="inlineStr">
        <is>
          <t>C-Bajo</t>
        </is>
      </c>
      <c r="K3472" t="inlineStr">
        <is>
          <t>LIQUIDAR — ocupan espacio y capital</t>
        </is>
      </c>
    </row>
    <row r="3473">
      <c r="A3473" t="inlineStr">
        <is>
          <t>420420964</t>
        </is>
      </c>
      <c r="B3473" t="inlineStr">
        <is>
          <t>PROTECTO MADETEC 9608 MDWB 3EN1 CEDRO 1/4 GL (0.946L)</t>
        </is>
      </c>
      <c r="C3473" t="inlineStr">
        <is>
          <t>SIN CATEGORIA</t>
        </is>
      </c>
      <c r="D3473" s="22" t="n">
        <v>2</v>
      </c>
      <c r="E3473" s="19" t="n">
        <v>12111.85</v>
      </c>
      <c r="F3473" s="19" t="n">
        <v>3460.53</v>
      </c>
      <c r="G3473" s="20" t="n">
        <v>0.285714</v>
      </c>
      <c r="H3473" t="inlineStr">
        <is>
          <t>C</t>
        </is>
      </c>
      <c r="I3473" t="inlineStr">
        <is>
          <t>Bajo</t>
        </is>
      </c>
      <c r="J3473" s="17" t="inlineStr">
        <is>
          <t>C-Bajo</t>
        </is>
      </c>
      <c r="K3473" t="inlineStr">
        <is>
          <t>LIQUIDAR — ocupan espacio y capital</t>
        </is>
      </c>
    </row>
    <row r="3474">
      <c r="A3474" t="inlineStr">
        <is>
          <t>9106</t>
        </is>
      </c>
      <c r="B3474" t="inlineStr">
        <is>
          <t>TEE 1 1/4 PVC</t>
        </is>
      </c>
      <c r="C3474" t="inlineStr">
        <is>
          <t>TUBERIA PVC, CANOAS Y ACCESORIOS</t>
        </is>
      </c>
      <c r="D3474" s="22" t="n">
        <v>14</v>
      </c>
      <c r="E3474" s="19" t="n">
        <v>12096</v>
      </c>
      <c r="F3474" s="19" t="n">
        <v>5693.8</v>
      </c>
      <c r="G3474" s="20" t="n">
        <v>0.470718</v>
      </c>
      <c r="H3474" t="inlineStr">
        <is>
          <t>C</t>
        </is>
      </c>
      <c r="I3474" t="inlineStr">
        <is>
          <t>Alto</t>
        </is>
      </c>
      <c r="J3474" s="17" t="inlineStr">
        <is>
          <t>C-Alto</t>
        </is>
      </c>
      <c r="K3474" t="inlineStr">
        <is>
          <t>PREMIUM — dejar quietos, son rentables aunque vendan poco</t>
        </is>
      </c>
    </row>
    <row r="3475">
      <c r="A3475" t="inlineStr">
        <is>
          <t>30646</t>
        </is>
      </c>
      <c r="B3475" t="inlineStr">
        <is>
          <t>AMARRA PLASTICA NEGRA 20</t>
        </is>
      </c>
      <c r="C3475" t="inlineStr">
        <is>
          <t>SIN CATEGORIA</t>
        </is>
      </c>
      <c r="D3475" s="22" t="n">
        <v>116</v>
      </c>
      <c r="E3475" s="19" t="n">
        <v>12083.9</v>
      </c>
      <c r="F3475" s="19" t="n">
        <v>5892.22</v>
      </c>
      <c r="G3475" s="20" t="n">
        <v>0.487609</v>
      </c>
      <c r="H3475" t="inlineStr">
        <is>
          <t>C</t>
        </is>
      </c>
      <c r="I3475" t="inlineStr">
        <is>
          <t>Alto</t>
        </is>
      </c>
      <c r="J3475" s="17" t="inlineStr">
        <is>
          <t>C-Alto</t>
        </is>
      </c>
      <c r="K3475" t="inlineStr">
        <is>
          <t>PREMIUM — dejar quietos, son rentables aunque vendan poco</t>
        </is>
      </c>
    </row>
    <row r="3476">
      <c r="A3476" t="inlineStr">
        <is>
          <t>73588</t>
        </is>
      </c>
      <c r="B3476" t="inlineStr">
        <is>
          <t>BOTA DE HULE #44</t>
        </is>
      </c>
      <c r="C3476" t="inlineStr">
        <is>
          <t>FERRETERIA GENERAL</t>
        </is>
      </c>
      <c r="D3476" s="22" t="n">
        <v>2</v>
      </c>
      <c r="E3476" s="19" t="n">
        <v>12058.2</v>
      </c>
      <c r="F3476" s="19" t="n">
        <v>3445.2</v>
      </c>
      <c r="G3476" s="20" t="n">
        <v>0.285714</v>
      </c>
      <c r="H3476" t="inlineStr">
        <is>
          <t>C</t>
        </is>
      </c>
      <c r="I3476" t="inlineStr">
        <is>
          <t>Bajo</t>
        </is>
      </c>
      <c r="J3476" s="17" t="inlineStr">
        <is>
          <t>C-Bajo</t>
        </is>
      </c>
      <c r="K3476" t="inlineStr">
        <is>
          <t>LIQUIDAR — ocupan espacio y capital</t>
        </is>
      </c>
    </row>
    <row r="3477">
      <c r="A3477" t="inlineStr">
        <is>
          <t>33041</t>
        </is>
      </c>
      <c r="B3477" t="inlineStr">
        <is>
          <t>TOTAL CEPILLO ACERO 1/4 X 4 TAC34041</t>
        </is>
      </c>
      <c r="C3477" t="inlineStr">
        <is>
          <t>FERRETERIA GENERAL</t>
        </is>
      </c>
      <c r="D3477" s="22" t="n">
        <v>13</v>
      </c>
      <c r="E3477" s="19" t="n">
        <v>12049.67</v>
      </c>
      <c r="F3477" s="19" t="n">
        <v>4313.63</v>
      </c>
      <c r="G3477" s="20" t="n">
        <v>0.357988</v>
      </c>
      <c r="H3477" t="inlineStr">
        <is>
          <t>C</t>
        </is>
      </c>
      <c r="I3477" t="inlineStr">
        <is>
          <t>Medio</t>
        </is>
      </c>
      <c r="J3477" s="17" t="inlineStr">
        <is>
          <t>C-Medio</t>
        </is>
      </c>
      <c r="K3477" t="inlineStr">
        <is>
          <t>CANDIDATO A DESCONTINUAR</t>
        </is>
      </c>
    </row>
    <row r="3478">
      <c r="A3478" t="inlineStr">
        <is>
          <t>71222</t>
        </is>
      </c>
      <c r="B3478" t="inlineStr">
        <is>
          <t>TORNILLO CARROCERIA 1/4 X 4 1/2</t>
        </is>
      </c>
      <c r="C3478" t="inlineStr">
        <is>
          <t>TORNILLERIA</t>
        </is>
      </c>
      <c r="D3478" s="22" t="n">
        <v>80</v>
      </c>
      <c r="E3478" s="19" t="n">
        <v>12035.4</v>
      </c>
      <c r="F3478" s="19" t="n">
        <v>8895.299999999999</v>
      </c>
      <c r="G3478" s="20" t="n">
        <v>0.7390949999999999</v>
      </c>
      <c r="H3478" t="inlineStr">
        <is>
          <t>C</t>
        </is>
      </c>
      <c r="I3478" t="inlineStr">
        <is>
          <t>Alto</t>
        </is>
      </c>
      <c r="J3478" s="17" t="inlineStr">
        <is>
          <t>C-Alto</t>
        </is>
      </c>
      <c r="K3478" t="inlineStr">
        <is>
          <t>PREMIUM — dejar quietos, son rentables aunque vendan poco</t>
        </is>
      </c>
    </row>
    <row r="3479">
      <c r="A3479" t="inlineStr">
        <is>
          <t>6643</t>
        </is>
      </c>
      <c r="B3479" t="inlineStr">
        <is>
          <t>MASILLA ACRILICA LANCO CEDAR 8 OZ</t>
        </is>
      </c>
      <c r="C3479" t="inlineStr">
        <is>
          <t>PINTURAS Y SELLADORES</t>
        </is>
      </c>
      <c r="D3479" s="22" t="n">
        <v>7</v>
      </c>
      <c r="E3479" s="19" t="n">
        <v>11990.28</v>
      </c>
      <c r="F3479" s="19" t="n">
        <v>4192.68</v>
      </c>
      <c r="G3479" s="20" t="n">
        <v>0.349673</v>
      </c>
      <c r="H3479" t="inlineStr">
        <is>
          <t>C</t>
        </is>
      </c>
      <c r="I3479" t="inlineStr">
        <is>
          <t>Medio</t>
        </is>
      </c>
      <c r="J3479" s="17" t="inlineStr">
        <is>
          <t>C-Medio</t>
        </is>
      </c>
      <c r="K3479" t="inlineStr">
        <is>
          <t>CANDIDATO A DESCONTINUAR</t>
        </is>
      </c>
    </row>
    <row r="3480">
      <c r="A3480" t="inlineStr">
        <is>
          <t>990545</t>
        </is>
      </c>
      <c r="B3480" t="inlineStr">
        <is>
          <t>MANGUERA ABASTO 1/2X3/8 40CM</t>
        </is>
      </c>
      <c r="C3480" t="inlineStr">
        <is>
          <t>FERRETERIA GENERAL</t>
        </is>
      </c>
      <c r="D3480" s="22" t="n">
        <v>7</v>
      </c>
      <c r="E3480" s="19" t="n">
        <v>11978.93</v>
      </c>
      <c r="F3480" s="19" t="n">
        <v>3422.48</v>
      </c>
      <c r="G3480" s="20" t="n">
        <v>0.285708</v>
      </c>
      <c r="H3480" t="inlineStr">
        <is>
          <t>C</t>
        </is>
      </c>
      <c r="I3480" t="inlineStr">
        <is>
          <t>Bajo</t>
        </is>
      </c>
      <c r="J3480" s="17" t="inlineStr">
        <is>
          <t>C-Bajo</t>
        </is>
      </c>
      <c r="K3480" t="inlineStr">
        <is>
          <t>LIQUIDAR — ocupan espacio y capital</t>
        </is>
      </c>
    </row>
    <row r="3481">
      <c r="A3481" t="inlineStr">
        <is>
          <t>71353</t>
        </is>
      </c>
      <c r="B3481" t="inlineStr">
        <is>
          <t>BROCA METAL 3/32 IRWIN</t>
        </is>
      </c>
      <c r="C3481" t="inlineStr">
        <is>
          <t>FERRETERIA GENERAL</t>
        </is>
      </c>
      <c r="D3481" s="22" t="n">
        <v>27</v>
      </c>
      <c r="E3481" s="19" t="n">
        <v>11953.28</v>
      </c>
      <c r="F3481" s="19" t="n">
        <v>5356.28</v>
      </c>
      <c r="G3481" s="20" t="n">
        <v>0.448101</v>
      </c>
      <c r="H3481" t="inlineStr">
        <is>
          <t>C</t>
        </is>
      </c>
      <c r="I3481" t="inlineStr">
        <is>
          <t>Medio</t>
        </is>
      </c>
      <c r="J3481" s="17" t="inlineStr">
        <is>
          <t>C-Medio</t>
        </is>
      </c>
      <c r="K3481" t="inlineStr">
        <is>
          <t>CANDIDATO A DESCONTINUAR</t>
        </is>
      </c>
    </row>
    <row r="3482">
      <c r="A3482" t="inlineStr">
        <is>
          <t>30282</t>
        </is>
      </c>
      <c r="B3482" t="inlineStr">
        <is>
          <t>TANIA BREAKER 1X60</t>
        </is>
      </c>
      <c r="C3482" t="inlineStr">
        <is>
          <t>ACCESORIOS ELECTRICOS Y CABLES</t>
        </is>
      </c>
      <c r="D3482" s="22" t="n">
        <v>3</v>
      </c>
      <c r="E3482" s="19" t="n">
        <v>11946.9</v>
      </c>
      <c r="F3482" s="19" t="n">
        <v>4606.55</v>
      </c>
      <c r="G3482" s="20" t="n">
        <v>0.385585</v>
      </c>
      <c r="H3482" t="inlineStr">
        <is>
          <t>C</t>
        </is>
      </c>
      <c r="I3482" t="inlineStr">
        <is>
          <t>Medio</t>
        </is>
      </c>
      <c r="J3482" s="17" t="inlineStr">
        <is>
          <t>C-Medio</t>
        </is>
      </c>
      <c r="K3482" t="inlineStr">
        <is>
          <t>CANDIDATO A DESCONTINUAR</t>
        </is>
      </c>
    </row>
    <row r="3483">
      <c r="A3483" t="inlineStr">
        <is>
          <t>351100300992503</t>
        </is>
      </c>
      <c r="B3483" t="inlineStr">
        <is>
          <t>ADAPTADPR AC-DC 2000mA 110V/220V 18V</t>
        </is>
      </c>
      <c r="C3483" t="inlineStr">
        <is>
          <t>FERRETERIA GENERAL</t>
        </is>
      </c>
      <c r="D3483" s="22" t="n">
        <v>2</v>
      </c>
      <c r="E3483" s="19" t="n">
        <v>11946.9</v>
      </c>
      <c r="F3483" s="19" t="n">
        <v>2217.14</v>
      </c>
      <c r="G3483" s="20" t="n">
        <v>0.185583</v>
      </c>
      <c r="H3483" t="inlineStr">
        <is>
          <t>C</t>
        </is>
      </c>
      <c r="I3483" t="inlineStr">
        <is>
          <t>Bajo</t>
        </is>
      </c>
      <c r="J3483" s="17" t="inlineStr">
        <is>
          <t>C-Bajo</t>
        </is>
      </c>
      <c r="K3483" t="inlineStr">
        <is>
          <t>LIQUIDAR — ocupan espacio y capital</t>
        </is>
      </c>
    </row>
    <row r="3484">
      <c r="A3484" t="inlineStr">
        <is>
          <t>351100300991609</t>
        </is>
      </c>
      <c r="B3484" t="inlineStr">
        <is>
          <t>TOTAL CHALECO PORTA HERRAMIENTAS TTVT1601</t>
        </is>
      </c>
      <c r="C3484" t="inlineStr">
        <is>
          <t>FERRETERIA GENERAL</t>
        </is>
      </c>
      <c r="D3484" s="22" t="n">
        <v>1</v>
      </c>
      <c r="E3484" s="19" t="n">
        <v>11894.85</v>
      </c>
      <c r="F3484" s="19" t="n">
        <v>3084.36</v>
      </c>
      <c r="G3484" s="20" t="n">
        <v>0.259302</v>
      </c>
      <c r="H3484" t="inlineStr">
        <is>
          <t>C</t>
        </is>
      </c>
      <c r="I3484" t="inlineStr">
        <is>
          <t>Bajo</t>
        </is>
      </c>
      <c r="J3484" s="17" t="inlineStr">
        <is>
          <t>C-Bajo</t>
        </is>
      </c>
      <c r="K3484" t="inlineStr">
        <is>
          <t>LIQUIDAR — ocupan espacio y capital</t>
        </is>
      </c>
    </row>
    <row r="3485">
      <c r="A3485" t="inlineStr">
        <is>
          <t>73187</t>
        </is>
      </c>
      <c r="B3485" t="inlineStr">
        <is>
          <t>MECATE BANANERO 1K</t>
        </is>
      </c>
      <c r="C3485" t="inlineStr">
        <is>
          <t>FERRETERIA GENERAL</t>
        </is>
      </c>
      <c r="D3485" s="22" t="n">
        <v>3</v>
      </c>
      <c r="E3485" s="19" t="n">
        <v>11846.27</v>
      </c>
      <c r="F3485" s="19" t="n">
        <v>3384.65</v>
      </c>
      <c r="G3485" s="20" t="n">
        <v>0.285714</v>
      </c>
      <c r="H3485" t="inlineStr">
        <is>
          <t>C</t>
        </is>
      </c>
      <c r="I3485" t="inlineStr">
        <is>
          <t>Bajo</t>
        </is>
      </c>
      <c r="J3485" s="17" t="inlineStr">
        <is>
          <t>C-Bajo</t>
        </is>
      </c>
      <c r="K3485" t="inlineStr">
        <is>
          <t>LIQUIDAR — ocupan espacio y capital</t>
        </is>
      </c>
    </row>
    <row r="3486">
      <c r="A3486" t="inlineStr">
        <is>
          <t>308</t>
        </is>
      </c>
      <c r="B3486" t="inlineStr">
        <is>
          <t>CAUTIN 30W MIYAKO</t>
        </is>
      </c>
      <c r="C3486" t="inlineStr">
        <is>
          <t>ACCESORIOS ELECTRICOS Y CABLES</t>
        </is>
      </c>
      <c r="D3486" s="22" t="n">
        <v>5</v>
      </c>
      <c r="E3486" s="19" t="n">
        <v>11809.91</v>
      </c>
      <c r="F3486" s="19" t="n">
        <v>3374.26</v>
      </c>
      <c r="G3486" s="20" t="n">
        <v>0.285714</v>
      </c>
      <c r="H3486" t="inlineStr">
        <is>
          <t>C</t>
        </is>
      </c>
      <c r="I3486" t="inlineStr">
        <is>
          <t>Bajo</t>
        </is>
      </c>
      <c r="J3486" s="17" t="inlineStr">
        <is>
          <t>C-Bajo</t>
        </is>
      </c>
      <c r="K3486" t="inlineStr">
        <is>
          <t>LIQUIDAR — ocupan espacio y capital</t>
        </is>
      </c>
    </row>
    <row r="3487">
      <c r="A3487" t="inlineStr">
        <is>
          <t>351100300991779</t>
        </is>
      </c>
      <c r="B3487" t="inlineStr">
        <is>
          <t>PRETUL CAHA HERRAMIENTAS 13 PULG BROCHE AMRILLO CHP-13P</t>
        </is>
      </c>
      <c r="C3487" t="inlineStr">
        <is>
          <t>FERRETERIA GENERAL</t>
        </is>
      </c>
      <c r="D3487" s="22" t="n">
        <v>5</v>
      </c>
      <c r="E3487" s="19" t="n">
        <v>11798.33</v>
      </c>
      <c r="F3487" s="19" t="n">
        <v>3756.57</v>
      </c>
      <c r="G3487" s="20" t="n">
        <v>0.318398</v>
      </c>
      <c r="H3487" t="inlineStr">
        <is>
          <t>C</t>
        </is>
      </c>
      <c r="I3487" t="inlineStr">
        <is>
          <t>Medio</t>
        </is>
      </c>
      <c r="J3487" s="17" t="inlineStr">
        <is>
          <t>C-Medio</t>
        </is>
      </c>
      <c r="K3487" t="inlineStr">
        <is>
          <t>CANDIDATO A DESCONTINUAR</t>
        </is>
      </c>
    </row>
    <row r="3488">
      <c r="A3488" t="inlineStr">
        <is>
          <t>15190</t>
        </is>
      </c>
      <c r="B3488" t="inlineStr">
        <is>
          <t>TOTAL TIJERA HOJALATERO 12 THT524121</t>
        </is>
      </c>
      <c r="C3488" t="inlineStr">
        <is>
          <t>FERRETERIA GENERAL</t>
        </is>
      </c>
      <c r="D3488" s="22" t="n">
        <v>3</v>
      </c>
      <c r="E3488" s="19" t="n">
        <v>11764.75</v>
      </c>
      <c r="F3488" s="19" t="n">
        <v>3804.25</v>
      </c>
      <c r="G3488" s="20" t="n">
        <v>0.32336</v>
      </c>
      <c r="H3488" t="inlineStr">
        <is>
          <t>C</t>
        </is>
      </c>
      <c r="I3488" t="inlineStr">
        <is>
          <t>Medio</t>
        </is>
      </c>
      <c r="J3488" s="17" t="inlineStr">
        <is>
          <t>C-Medio</t>
        </is>
      </c>
      <c r="K3488" t="inlineStr">
        <is>
          <t>CANDIDATO A DESCONTINUAR</t>
        </is>
      </c>
    </row>
    <row r="3489">
      <c r="A3489" t="inlineStr">
        <is>
          <t>PINT-PS-0005</t>
        </is>
      </c>
      <c r="B3489" t="inlineStr">
        <is>
          <t>BOSNY SPRAY BLANCO ALTA TEMPERATURA SB-0040</t>
        </is>
      </c>
      <c r="C3489" t="inlineStr">
        <is>
          <t>PINTURA SPRAY</t>
        </is>
      </c>
      <c r="D3489" s="22" t="n">
        <v>3</v>
      </c>
      <c r="E3489" s="19" t="n">
        <v>11763.15</v>
      </c>
      <c r="F3489" s="19" t="n">
        <v>3360.9</v>
      </c>
      <c r="G3489" s="20" t="n">
        <v>0.285714</v>
      </c>
      <c r="H3489" t="inlineStr">
        <is>
          <t>C</t>
        </is>
      </c>
      <c r="I3489" t="inlineStr">
        <is>
          <t>Bajo</t>
        </is>
      </c>
      <c r="J3489" s="17" t="inlineStr">
        <is>
          <t>C-Bajo</t>
        </is>
      </c>
      <c r="K3489" t="inlineStr">
        <is>
          <t>LIQUIDAR — ocupan espacio y capital</t>
        </is>
      </c>
    </row>
    <row r="3490">
      <c r="A3490" t="inlineStr">
        <is>
          <t>73739</t>
        </is>
      </c>
      <c r="B3490" t="inlineStr">
        <is>
          <t>TOTAL DISCO DIAMANTADO SEGMENTADO  7 TAC21118012</t>
        </is>
      </c>
      <c r="C3490" t="inlineStr">
        <is>
          <t>FERRETERIA GENERAL</t>
        </is>
      </c>
      <c r="D3490" s="22" t="n">
        <v>2</v>
      </c>
      <c r="E3490" s="19" t="n">
        <v>11756.14</v>
      </c>
      <c r="F3490" s="19" t="n">
        <v>5878.07</v>
      </c>
      <c r="G3490" s="20" t="n">
        <v>0.5</v>
      </c>
      <c r="H3490" t="inlineStr">
        <is>
          <t>C</t>
        </is>
      </c>
      <c r="I3490" t="inlineStr">
        <is>
          <t>Alto</t>
        </is>
      </c>
      <c r="J3490" s="17" t="inlineStr">
        <is>
          <t>C-Alto</t>
        </is>
      </c>
      <c r="K3490" t="inlineStr">
        <is>
          <t>PREMIUM — dejar quietos, son rentables aunque vendan poco</t>
        </is>
      </c>
    </row>
    <row r="3491">
      <c r="A3491" t="inlineStr">
        <is>
          <t>72646</t>
        </is>
      </c>
      <c r="B3491" t="inlineStr">
        <is>
          <t>TORNILLO TIRAFONDO 1/4 X 3</t>
        </is>
      </c>
      <c r="C3491" t="inlineStr">
        <is>
          <t>TORNILLERIA</t>
        </is>
      </c>
      <c r="D3491" s="22" t="n">
        <v>154</v>
      </c>
      <c r="E3491" s="19" t="n">
        <v>11704</v>
      </c>
      <c r="F3491" s="19" t="n">
        <v>7972.74</v>
      </c>
      <c r="G3491" s="20" t="n">
        <v>0.681198</v>
      </c>
      <c r="H3491" t="inlineStr">
        <is>
          <t>C</t>
        </is>
      </c>
      <c r="I3491" t="inlineStr">
        <is>
          <t>Alto</t>
        </is>
      </c>
      <c r="J3491" s="17" t="inlineStr">
        <is>
          <t>C-Alto</t>
        </is>
      </c>
      <c r="K3491" t="inlineStr">
        <is>
          <t>PREMIUM — dejar quietos, son rentables aunque vendan poco</t>
        </is>
      </c>
    </row>
    <row r="3492">
      <c r="A3492" t="inlineStr">
        <is>
          <t>71939</t>
        </is>
      </c>
      <c r="B3492" t="inlineStr">
        <is>
          <t>BROCA CONCRETO 1/8 IRWIN</t>
        </is>
      </c>
      <c r="C3492" t="inlineStr">
        <is>
          <t>FERRETERIA GENERAL</t>
        </is>
      </c>
      <c r="D3492" s="22" t="n">
        <v>15</v>
      </c>
      <c r="E3492" s="19" t="n">
        <v>11695.97</v>
      </c>
      <c r="F3492" s="19" t="n">
        <v>4039.33</v>
      </c>
      <c r="G3492" s="20" t="n">
        <v>0.345361</v>
      </c>
      <c r="H3492" t="inlineStr">
        <is>
          <t>C</t>
        </is>
      </c>
      <c r="I3492" t="inlineStr">
        <is>
          <t>Medio</t>
        </is>
      </c>
      <c r="J3492" s="17" t="inlineStr">
        <is>
          <t>C-Medio</t>
        </is>
      </c>
      <c r="K3492" t="inlineStr">
        <is>
          <t>CANDIDATO A DESCONTINUAR</t>
        </is>
      </c>
    </row>
    <row r="3493">
      <c r="A3493" t="inlineStr">
        <is>
          <t>7947</t>
        </is>
      </c>
      <c r="B3493" t="inlineStr">
        <is>
          <t>LIJA METAL 240</t>
        </is>
      </c>
      <c r="C3493" t="inlineStr">
        <is>
          <t>FERRETERIA GENERAL</t>
        </is>
      </c>
      <c r="D3493" s="22" t="n">
        <v>33</v>
      </c>
      <c r="E3493" s="19" t="n">
        <v>11663.64</v>
      </c>
      <c r="F3493" s="19" t="n">
        <v>5687.21</v>
      </c>
      <c r="G3493" s="20" t="n">
        <v>0.487602</v>
      </c>
      <c r="H3493" t="inlineStr">
        <is>
          <t>C</t>
        </is>
      </c>
      <c r="I3493" t="inlineStr">
        <is>
          <t>Alto</t>
        </is>
      </c>
      <c r="J3493" s="17" t="inlineStr">
        <is>
          <t>C-Alto</t>
        </is>
      </c>
      <c r="K3493" t="inlineStr">
        <is>
          <t>PREMIUM — dejar quietos, son rentables aunque vendan poco</t>
        </is>
      </c>
    </row>
    <row r="3494">
      <c r="A3494" t="inlineStr">
        <is>
          <t>73918</t>
        </is>
      </c>
      <c r="B3494" t="inlineStr">
        <is>
          <t>CINTURON ESPALDA H11043</t>
        </is>
      </c>
      <c r="C3494" t="inlineStr">
        <is>
          <t>FERRETERIA GENERAL</t>
        </is>
      </c>
      <c r="D3494" s="22" t="n">
        <v>2</v>
      </c>
      <c r="E3494" s="19" t="n">
        <v>11655.56</v>
      </c>
      <c r="F3494" s="19" t="n">
        <v>3330.16</v>
      </c>
      <c r="G3494" s="20" t="n">
        <v>0.285714</v>
      </c>
      <c r="H3494" t="inlineStr">
        <is>
          <t>C</t>
        </is>
      </c>
      <c r="I3494" t="inlineStr">
        <is>
          <t>Bajo</t>
        </is>
      </c>
      <c r="J3494" s="17" t="inlineStr">
        <is>
          <t>C-Bajo</t>
        </is>
      </c>
      <c r="K3494" t="inlineStr">
        <is>
          <t>LIQUIDAR — ocupan espacio y capital</t>
        </is>
      </c>
    </row>
    <row r="3495">
      <c r="A3495" t="inlineStr">
        <is>
          <t>739</t>
        </is>
      </c>
      <c r="B3495" t="inlineStr">
        <is>
          <t>LLANETA DENTADA RUBI 6 X 6</t>
        </is>
      </c>
      <c r="C3495" t="inlineStr">
        <is>
          <t>FERRETERIA GENERAL</t>
        </is>
      </c>
      <c r="D3495" s="22" t="n">
        <v>4</v>
      </c>
      <c r="E3495" s="19" t="n">
        <v>11615.42</v>
      </c>
      <c r="F3495" s="19" t="n">
        <v>3363.47</v>
      </c>
      <c r="G3495" s="20" t="n">
        <v>0.28957</v>
      </c>
      <c r="H3495" t="inlineStr">
        <is>
          <t>C</t>
        </is>
      </c>
      <c r="I3495" t="inlineStr">
        <is>
          <t>Bajo</t>
        </is>
      </c>
      <c r="J3495" s="17" t="inlineStr">
        <is>
          <t>C-Bajo</t>
        </is>
      </c>
      <c r="K3495" t="inlineStr">
        <is>
          <t>LIQUIDAR — ocupan espacio y capital</t>
        </is>
      </c>
    </row>
    <row r="3496">
      <c r="A3496" t="inlineStr">
        <is>
          <t>9238</t>
        </is>
      </c>
      <c r="B3496" t="inlineStr">
        <is>
          <t>UNION 1 PVC</t>
        </is>
      </c>
      <c r="C3496" t="inlineStr">
        <is>
          <t>TUBERIA PVC, CANOAS Y ACCESORIOS</t>
        </is>
      </c>
      <c r="D3496" s="22" t="n">
        <v>24</v>
      </c>
      <c r="E3496" s="19" t="n">
        <v>11613.38</v>
      </c>
      <c r="F3496" s="19" t="n">
        <v>9441.68</v>
      </c>
      <c r="G3496" s="20" t="n">
        <v>0.8129999999999999</v>
      </c>
      <c r="H3496" t="inlineStr">
        <is>
          <t>C</t>
        </is>
      </c>
      <c r="I3496" t="inlineStr">
        <is>
          <t>Alto</t>
        </is>
      </c>
      <c r="J3496" s="17" t="inlineStr">
        <is>
          <t>C-Alto</t>
        </is>
      </c>
      <c r="K3496" t="inlineStr">
        <is>
          <t>PREMIUM — dejar quietos, son rentables aunque vendan poco</t>
        </is>
      </c>
    </row>
    <row r="3497">
      <c r="A3497" t="inlineStr">
        <is>
          <t>71420</t>
        </is>
      </c>
      <c r="B3497" t="inlineStr">
        <is>
          <t>TORNILLO METAL 10X2 1/2</t>
        </is>
      </c>
      <c r="C3497" t="inlineStr">
        <is>
          <t>TORNILLERIA</t>
        </is>
      </c>
      <c r="D3497" s="22" t="n">
        <v>302</v>
      </c>
      <c r="E3497" s="19" t="n">
        <v>11604.05</v>
      </c>
      <c r="F3497" s="19" t="n">
        <v>6674.53</v>
      </c>
      <c r="G3497" s="20" t="n">
        <v>0.57519</v>
      </c>
      <c r="H3497" t="inlineStr">
        <is>
          <t>C</t>
        </is>
      </c>
      <c r="I3497" t="inlineStr">
        <is>
          <t>Alto</t>
        </is>
      </c>
      <c r="J3497" s="17" t="inlineStr">
        <is>
          <t>C-Alto</t>
        </is>
      </c>
      <c r="K3497" t="inlineStr">
        <is>
          <t>PREMIUM — dejar quietos, son rentables aunque vendan poco</t>
        </is>
      </c>
    </row>
    <row r="3498">
      <c r="A3498" t="inlineStr">
        <is>
          <t>PINT-PS-0010</t>
        </is>
      </c>
      <c r="B3498" t="inlineStr">
        <is>
          <t>SPRAY ESMALTE EPOXICO ELECTRODOMESTICOS BLANCO BRILLANTE RUST-OLEUM 272057</t>
        </is>
      </c>
      <c r="C3498" t="inlineStr">
        <is>
          <t>PINTURA SPRAY</t>
        </is>
      </c>
      <c r="D3498" s="22" t="n">
        <v>2</v>
      </c>
      <c r="E3498" s="19" t="n">
        <v>11596.5</v>
      </c>
      <c r="F3498" s="19" t="n">
        <v>3006.5</v>
      </c>
      <c r="G3498" s="20" t="n">
        <v>0.259259</v>
      </c>
      <c r="H3498" t="inlineStr">
        <is>
          <t>C</t>
        </is>
      </c>
      <c r="I3498" t="inlineStr">
        <is>
          <t>Bajo</t>
        </is>
      </c>
      <c r="J3498" s="17" t="inlineStr">
        <is>
          <t>C-Bajo</t>
        </is>
      </c>
      <c r="K3498" t="inlineStr">
        <is>
          <t>LIQUIDAR — ocupan espacio y capital</t>
        </is>
      </c>
    </row>
    <row r="3499">
      <c r="A3499" t="inlineStr">
        <is>
          <t>72289</t>
        </is>
      </c>
      <c r="B3499" t="inlineStr">
        <is>
          <t>NIPLE 1/2 X 14 GALVANIZADO</t>
        </is>
      </c>
      <c r="C3499" t="inlineStr">
        <is>
          <t>FERRETERIA GENERAL</t>
        </is>
      </c>
      <c r="D3499" s="22" t="n">
        <v>8</v>
      </c>
      <c r="E3499" s="19" t="n">
        <v>11568.99</v>
      </c>
      <c r="F3499" s="19" t="n">
        <v>4590.42</v>
      </c>
      <c r="G3499" s="20" t="n">
        <v>0.396787</v>
      </c>
      <c r="H3499" t="inlineStr">
        <is>
          <t>C</t>
        </is>
      </c>
      <c r="I3499" t="inlineStr">
        <is>
          <t>Medio</t>
        </is>
      </c>
      <c r="J3499" s="17" t="inlineStr">
        <is>
          <t>C-Medio</t>
        </is>
      </c>
      <c r="K3499" t="inlineStr">
        <is>
          <t>CANDIDATO A DESCONTINUAR</t>
        </is>
      </c>
    </row>
    <row r="3500">
      <c r="A3500" t="inlineStr">
        <is>
          <t>351100300992534</t>
        </is>
      </c>
      <c r="B3500" t="inlineStr">
        <is>
          <t>VOLTECK EXTENSION USO RUDO 12M ER-12X16</t>
        </is>
      </c>
      <c r="C3500" t="inlineStr">
        <is>
          <t>ACCESORIOS ELECTRICOS Y CABLES</t>
        </is>
      </c>
      <c r="D3500" s="22" t="n">
        <v>2</v>
      </c>
      <c r="E3500" s="19" t="n">
        <v>11524.5</v>
      </c>
      <c r="F3500" s="19" t="n">
        <v>3724.5</v>
      </c>
      <c r="G3500" s="20" t="n">
        <v>0.323181</v>
      </c>
      <c r="H3500" t="inlineStr">
        <is>
          <t>C</t>
        </is>
      </c>
      <c r="I3500" t="inlineStr">
        <is>
          <t>Medio</t>
        </is>
      </c>
      <c r="J3500" s="17" t="inlineStr">
        <is>
          <t>C-Medio</t>
        </is>
      </c>
      <c r="K3500" t="inlineStr">
        <is>
          <t>CANDIDATO A DESCONTINUAR</t>
        </is>
      </c>
    </row>
    <row r="3501">
      <c r="A3501" t="inlineStr">
        <is>
          <t>340311</t>
        </is>
      </c>
      <c r="B3501" t="inlineStr">
        <is>
          <t>TOTAL CEPILLO BRONCE  1/4X3  TAC34031</t>
        </is>
      </c>
      <c r="C3501" t="inlineStr">
        <is>
          <t>FERRETERIA GENERAL</t>
        </is>
      </c>
      <c r="D3501" s="22" t="n">
        <v>13</v>
      </c>
      <c r="E3501" s="19" t="n">
        <v>11504.42</v>
      </c>
      <c r="F3501" s="19" t="n">
        <v>5465.75</v>
      </c>
      <c r="G3501" s="20" t="n">
        <v>0.4751</v>
      </c>
      <c r="H3501" t="inlineStr">
        <is>
          <t>C</t>
        </is>
      </c>
      <c r="I3501" t="inlineStr">
        <is>
          <t>Alto</t>
        </is>
      </c>
      <c r="J3501" s="17" t="inlineStr">
        <is>
          <t>C-Alto</t>
        </is>
      </c>
      <c r="K3501" t="inlineStr">
        <is>
          <t>PREMIUM — dejar quietos, son rentables aunque vendan poco</t>
        </is>
      </c>
    </row>
    <row r="3502">
      <c r="A3502" t="inlineStr">
        <is>
          <t>351100300992899</t>
        </is>
      </c>
      <c r="B3502" t="inlineStr">
        <is>
          <t>REPUESTOS VARIOS GRIFERIA DJ</t>
        </is>
      </c>
      <c r="C3502" t="inlineStr">
        <is>
          <t>IMPORTACION GRIFERIA</t>
        </is>
      </c>
      <c r="D3502" s="22" t="n">
        <v>2</v>
      </c>
      <c r="E3502" s="19" t="n">
        <v>11504.42</v>
      </c>
      <c r="F3502" s="19" t="n">
        <v>9504.42</v>
      </c>
      <c r="G3502" s="20" t="n">
        <v>0.8261539999999999</v>
      </c>
      <c r="H3502" t="inlineStr">
        <is>
          <t>C</t>
        </is>
      </c>
      <c r="I3502" t="inlineStr">
        <is>
          <t>Alto</t>
        </is>
      </c>
      <c r="J3502" s="17" t="inlineStr">
        <is>
          <t>C-Alto</t>
        </is>
      </c>
      <c r="K3502" t="inlineStr">
        <is>
          <t>PREMIUM — dejar quietos, son rentables aunque vendan poco</t>
        </is>
      </c>
    </row>
    <row r="3503">
      <c r="A3503" t="inlineStr">
        <is>
          <t>30517</t>
        </is>
      </c>
      <c r="B3503" t="inlineStr">
        <is>
          <t>$$ AMARRA PLASTICA BLANCA 18</t>
        </is>
      </c>
      <c r="C3503" t="inlineStr">
        <is>
          <t>FERRETERIA GENERAL</t>
        </is>
      </c>
      <c r="D3503" s="22" t="n">
        <v>108</v>
      </c>
      <c r="E3503" s="19" t="n">
        <v>11486.67</v>
      </c>
      <c r="F3503" s="19" t="n">
        <v>3719.42</v>
      </c>
      <c r="G3503" s="20" t="n">
        <v>0.323803</v>
      </c>
      <c r="H3503" t="inlineStr">
        <is>
          <t>C</t>
        </is>
      </c>
      <c r="I3503" t="inlineStr">
        <is>
          <t>Medio</t>
        </is>
      </c>
      <c r="J3503" s="17" t="inlineStr">
        <is>
          <t>C-Medio</t>
        </is>
      </c>
      <c r="K3503" t="inlineStr">
        <is>
          <t>CANDIDATO A DESCONTINUAR</t>
        </is>
      </c>
    </row>
    <row r="3504">
      <c r="A3504" t="inlineStr">
        <is>
          <t>351100300991316</t>
        </is>
      </c>
      <c r="B3504" t="inlineStr">
        <is>
          <t>TRUPER BROCA ESCALONADA TITANIO 1/8 A 1/2 BES-13X</t>
        </is>
      </c>
      <c r="C3504" t="inlineStr">
        <is>
          <t>FERRETERIA GENERAL</t>
        </is>
      </c>
      <c r="D3504" s="22" t="n">
        <v>2</v>
      </c>
      <c r="E3504" s="19" t="n">
        <v>11449.86</v>
      </c>
      <c r="F3504" s="19" t="n">
        <v>3155</v>
      </c>
      <c r="G3504" s="20" t="n">
        <v>0.275549</v>
      </c>
      <c r="H3504" t="inlineStr">
        <is>
          <t>C</t>
        </is>
      </c>
      <c r="I3504" t="inlineStr">
        <is>
          <t>Bajo</t>
        </is>
      </c>
      <c r="J3504" s="17" t="inlineStr">
        <is>
          <t>C-Bajo</t>
        </is>
      </c>
      <c r="K3504" t="inlineStr">
        <is>
          <t>LIQUIDAR — ocupan espacio y capital</t>
        </is>
      </c>
    </row>
    <row r="3505">
      <c r="A3505" t="inlineStr">
        <is>
          <t>3690566</t>
        </is>
      </c>
      <c r="B3505" t="inlineStr">
        <is>
          <t>MAKITA IMANTADOR DE PUNTAS MAG BOOST E-03442 REFORZADOR MAGNETICO</t>
        </is>
      </c>
      <c r="C3505" t="inlineStr">
        <is>
          <t>FERRETERIA GENERAL</t>
        </is>
      </c>
      <c r="D3505" s="22" t="n">
        <v>5</v>
      </c>
      <c r="E3505" s="19" t="n">
        <v>11435.47</v>
      </c>
      <c r="F3505" s="19" t="n">
        <v>3217.97</v>
      </c>
      <c r="G3505" s="20" t="n">
        <v>0.281403</v>
      </c>
      <c r="H3505" t="inlineStr">
        <is>
          <t>C</t>
        </is>
      </c>
      <c r="I3505" t="inlineStr">
        <is>
          <t>Bajo</t>
        </is>
      </c>
      <c r="J3505" s="17" t="inlineStr">
        <is>
          <t>C-Bajo</t>
        </is>
      </c>
      <c r="K3505" t="inlineStr">
        <is>
          <t>LIQUIDAR — ocupan espacio y capital</t>
        </is>
      </c>
    </row>
    <row r="3506">
      <c r="A3506" t="inlineStr">
        <is>
          <t>831</t>
        </is>
      </c>
      <c r="B3506" t="inlineStr">
        <is>
          <t>PERA FAMA ROJA 9451 SEGURIFLAP</t>
        </is>
      </c>
      <c r="C3506" t="inlineStr">
        <is>
          <t>FERRETERIA GENERAL</t>
        </is>
      </c>
      <c r="D3506" s="22" t="n">
        <v>13</v>
      </c>
      <c r="E3506" s="19" t="n">
        <v>11433.63</v>
      </c>
      <c r="F3506" s="19" t="n">
        <v>5568.63</v>
      </c>
      <c r="G3506" s="20" t="n">
        <v>0.487039</v>
      </c>
      <c r="H3506" t="inlineStr">
        <is>
          <t>C</t>
        </is>
      </c>
      <c r="I3506" t="inlineStr">
        <is>
          <t>Alto</t>
        </is>
      </c>
      <c r="J3506" s="17" t="inlineStr">
        <is>
          <t>C-Alto</t>
        </is>
      </c>
      <c r="K3506" t="inlineStr">
        <is>
          <t>PREMIUM — dejar quietos, son rentables aunque vendan poco</t>
        </is>
      </c>
    </row>
    <row r="3507">
      <c r="A3507" t="inlineStr">
        <is>
          <t>351100300992456</t>
        </is>
      </c>
      <c r="B3507" t="inlineStr">
        <is>
          <t>VOLTECK EXTENSION VERDE 2M ED-2V</t>
        </is>
      </c>
      <c r="C3507" t="inlineStr">
        <is>
          <t>ACCESORIOS ELECTRICOS Y CABLES</t>
        </is>
      </c>
      <c r="D3507" s="22" t="n">
        <v>9</v>
      </c>
      <c r="E3507" s="19" t="n">
        <v>11412.74</v>
      </c>
      <c r="F3507" s="19" t="n">
        <v>5118.53</v>
      </c>
      <c r="G3507" s="20" t="n">
        <v>0.448493</v>
      </c>
      <c r="H3507" t="inlineStr">
        <is>
          <t>C</t>
        </is>
      </c>
      <c r="I3507" t="inlineStr">
        <is>
          <t>Medio</t>
        </is>
      </c>
      <c r="J3507" s="17" t="inlineStr">
        <is>
          <t>C-Medio</t>
        </is>
      </c>
      <c r="K3507" t="inlineStr">
        <is>
          <t>CANDIDATO A DESCONTINUAR</t>
        </is>
      </c>
    </row>
    <row r="3508">
      <c r="A3508" t="inlineStr">
        <is>
          <t>420420920</t>
        </is>
      </c>
      <c r="B3508" t="inlineStr">
        <is>
          <t>PROTECTO PRO PROTECTO LATEX MATE BASE INTERMEDIA 9087 1 GL (3.785L)</t>
        </is>
      </c>
      <c r="C3508" t="inlineStr">
        <is>
          <t>SIN CATEGORIA</t>
        </is>
      </c>
      <c r="D3508" s="22" t="n">
        <v>1</v>
      </c>
      <c r="E3508" s="19" t="n">
        <v>11407.08</v>
      </c>
      <c r="F3508" s="19" t="n">
        <v>5075.17</v>
      </c>
      <c r="G3508" s="20" t="n">
        <v>0.444914</v>
      </c>
      <c r="H3508" t="inlineStr">
        <is>
          <t>C</t>
        </is>
      </c>
      <c r="I3508" t="inlineStr">
        <is>
          <t>Medio</t>
        </is>
      </c>
      <c r="J3508" s="17" t="inlineStr">
        <is>
          <t>C-Medio</t>
        </is>
      </c>
      <c r="K3508" t="inlineStr">
        <is>
          <t>CANDIDATO A DESCONTINUAR</t>
        </is>
      </c>
    </row>
    <row r="3509">
      <c r="A3509" t="inlineStr">
        <is>
          <t>351100300991309</t>
        </is>
      </c>
      <c r="B3509" t="inlineStr">
        <is>
          <t>TRUPER JUEGO BROCA AVELLANADORAS 3 PIEZAS JBAM-3</t>
        </is>
      </c>
      <c r="C3509" t="inlineStr">
        <is>
          <t>FERRETERIA GENERAL</t>
        </is>
      </c>
      <c r="D3509" s="22" t="n">
        <v>2</v>
      </c>
      <c r="E3509" s="19" t="n">
        <v>11397.54</v>
      </c>
      <c r="F3509" s="19" t="n">
        <v>3537.17</v>
      </c>
      <c r="G3509" s="20" t="n">
        <v>0.310345</v>
      </c>
      <c r="H3509" t="inlineStr">
        <is>
          <t>C</t>
        </is>
      </c>
      <c r="I3509" t="inlineStr">
        <is>
          <t>Medio</t>
        </is>
      </c>
      <c r="J3509" s="17" t="inlineStr">
        <is>
          <t>C-Medio</t>
        </is>
      </c>
      <c r="K3509" t="inlineStr">
        <is>
          <t>CANDIDATO A DESCONTINUAR</t>
        </is>
      </c>
    </row>
    <row r="3510">
      <c r="A3510" t="inlineStr">
        <is>
          <t>420420894</t>
        </is>
      </c>
      <c r="B3510" t="inlineStr">
        <is>
          <t>PROTECTO METALTEC 3EN1 PROTECTO BASE WHITE T-184 1/4 GL (0.946L)</t>
        </is>
      </c>
      <c r="C3510" t="inlineStr">
        <is>
          <t>SIN CATEGORIA</t>
        </is>
      </c>
      <c r="D3510" s="22" t="n">
        <v>2</v>
      </c>
      <c r="E3510" s="19" t="n">
        <v>11391.15</v>
      </c>
      <c r="F3510" s="19" t="n">
        <v>4241.21</v>
      </c>
      <c r="G3510" s="20" t="n">
        <v>0.372325</v>
      </c>
      <c r="H3510" t="inlineStr">
        <is>
          <t>C</t>
        </is>
      </c>
      <c r="I3510" t="inlineStr">
        <is>
          <t>Medio</t>
        </is>
      </c>
      <c r="J3510" s="17" t="inlineStr">
        <is>
          <t>C-Medio</t>
        </is>
      </c>
      <c r="K3510" t="inlineStr">
        <is>
          <t>CANDIDATO A DESCONTINUAR</t>
        </is>
      </c>
    </row>
    <row r="3511">
      <c r="A3511" t="inlineStr">
        <is>
          <t>30526</t>
        </is>
      </c>
      <c r="B3511" t="inlineStr">
        <is>
          <t>REGLETA TELEFONICA #12 6MM</t>
        </is>
      </c>
      <c r="C3511" t="inlineStr">
        <is>
          <t>FERRETERIA GENERAL</t>
        </is>
      </c>
      <c r="D3511" s="22" t="n">
        <v>7</v>
      </c>
      <c r="E3511" s="19" t="n">
        <v>11329.64</v>
      </c>
      <c r="F3511" s="19" t="n">
        <v>5664.82</v>
      </c>
      <c r="G3511" s="20" t="n">
        <v>0.5</v>
      </c>
      <c r="H3511" t="inlineStr">
        <is>
          <t>C</t>
        </is>
      </c>
      <c r="I3511" t="inlineStr">
        <is>
          <t>Alto</t>
        </is>
      </c>
      <c r="J3511" s="17" t="inlineStr">
        <is>
          <t>C-Alto</t>
        </is>
      </c>
      <c r="K3511" t="inlineStr">
        <is>
          <t>PREMIUM — dejar quietos, son rentables aunque vendan poco</t>
        </is>
      </c>
    </row>
    <row r="3512">
      <c r="A3512" t="inlineStr">
        <is>
          <t>101107</t>
        </is>
      </c>
      <c r="B3512" t="inlineStr">
        <is>
          <t>BASE PANTALLA LCD 32/60 FIJA</t>
        </is>
      </c>
      <c r="C3512" t="inlineStr">
        <is>
          <t>FERRETERIA GENERAL</t>
        </is>
      </c>
      <c r="D3512" s="22" t="n">
        <v>1</v>
      </c>
      <c r="E3512" s="19" t="n">
        <v>11326</v>
      </c>
      <c r="F3512" s="19" t="n">
        <v>4449.5</v>
      </c>
      <c r="G3512" s="20" t="n">
        <v>0.392857</v>
      </c>
      <c r="H3512" t="inlineStr">
        <is>
          <t>C</t>
        </is>
      </c>
      <c r="I3512" t="inlineStr">
        <is>
          <t>Medio</t>
        </is>
      </c>
      <c r="J3512" s="17" t="inlineStr">
        <is>
          <t>C-Medio</t>
        </is>
      </c>
      <c r="K3512" t="inlineStr">
        <is>
          <t>CANDIDATO A DESCONTINUAR</t>
        </is>
      </c>
    </row>
    <row r="3513">
      <c r="A3513" t="inlineStr">
        <is>
          <t>745</t>
        </is>
      </c>
      <c r="B3513" t="inlineStr">
        <is>
          <t>CRAYOLA LYRA AMARILLA</t>
        </is>
      </c>
      <c r="C3513" t="inlineStr">
        <is>
          <t>FERRETERIA GENERAL</t>
        </is>
      </c>
      <c r="D3513" s="22" t="n">
        <v>27</v>
      </c>
      <c r="E3513" s="19" t="n">
        <v>11309.03</v>
      </c>
      <c r="F3513" s="19" t="n">
        <v>6051.96</v>
      </c>
      <c r="G3513" s="20" t="n">
        <v>0.535145</v>
      </c>
      <c r="H3513" t="inlineStr">
        <is>
          <t>C</t>
        </is>
      </c>
      <c r="I3513" t="inlineStr">
        <is>
          <t>Alto</t>
        </is>
      </c>
      <c r="J3513" s="17" t="inlineStr">
        <is>
          <t>C-Alto</t>
        </is>
      </c>
      <c r="K3513" t="inlineStr">
        <is>
          <t>PREMIUM — dejar quietos, son rentables aunque vendan poco</t>
        </is>
      </c>
    </row>
    <row r="3514">
      <c r="A3514" t="inlineStr">
        <is>
          <t>351100300991645</t>
        </is>
      </c>
      <c r="B3514" t="inlineStr">
        <is>
          <t>GRACIELA DESAGUE TINA PUSH SENCILLO SOLO P1818</t>
        </is>
      </c>
      <c r="C3514" t="inlineStr">
        <is>
          <t>GRIFERIA - ACC. BAÑO Y COCINA</t>
        </is>
      </c>
      <c r="D3514" s="22" t="n">
        <v>4</v>
      </c>
      <c r="E3514" s="19" t="n">
        <v>11200.73</v>
      </c>
      <c r="F3514" s="19" t="n">
        <v>3200.21</v>
      </c>
      <c r="G3514" s="20" t="n">
        <v>0.285714</v>
      </c>
      <c r="H3514" t="inlineStr">
        <is>
          <t>C</t>
        </is>
      </c>
      <c r="I3514" t="inlineStr">
        <is>
          <t>Bajo</t>
        </is>
      </c>
      <c r="J3514" s="17" t="inlineStr">
        <is>
          <t>C-Bajo</t>
        </is>
      </c>
      <c r="K3514" t="inlineStr">
        <is>
          <t>LIQUIDAR — ocupan espacio y capital</t>
        </is>
      </c>
    </row>
    <row r="3515">
      <c r="A3515" t="inlineStr">
        <is>
          <t>11182</t>
        </is>
      </c>
      <c r="B3515" t="inlineStr">
        <is>
          <t>TORNILLO TANQUE INODORO METAL</t>
        </is>
      </c>
      <c r="C3515" t="inlineStr">
        <is>
          <t>TORNILLERIA</t>
        </is>
      </c>
      <c r="D3515" s="22" t="n">
        <v>23</v>
      </c>
      <c r="E3515" s="19" t="n">
        <v>11194.79</v>
      </c>
      <c r="F3515" s="19" t="n">
        <v>4591.49</v>
      </c>
      <c r="G3515" s="20" t="n">
        <v>0.410145</v>
      </c>
      <c r="H3515" t="inlineStr">
        <is>
          <t>C</t>
        </is>
      </c>
      <c r="I3515" t="inlineStr">
        <is>
          <t>Medio</t>
        </is>
      </c>
      <c r="J3515" s="17" t="inlineStr">
        <is>
          <t>C-Medio</t>
        </is>
      </c>
      <c r="K3515" t="inlineStr">
        <is>
          <t>CANDIDATO A DESCONTINUAR</t>
        </is>
      </c>
    </row>
    <row r="3516">
      <c r="A3516" t="inlineStr">
        <is>
          <t>351100300990829</t>
        </is>
      </c>
      <c r="B3516" t="inlineStr">
        <is>
          <t>FAME RESISTENCIA DUCHA FAMINHO 5400W</t>
        </is>
      </c>
      <c r="C3516" t="inlineStr">
        <is>
          <t>ACCESORIOS ELECTRICOS Y CABLES</t>
        </is>
      </c>
      <c r="D3516" s="22" t="n">
        <v>2</v>
      </c>
      <c r="E3516" s="19" t="n">
        <v>11186</v>
      </c>
      <c r="F3516" s="19" t="n">
        <v>3196</v>
      </c>
      <c r="G3516" s="20" t="n">
        <v>0.285714</v>
      </c>
      <c r="H3516" t="inlineStr">
        <is>
          <t>C</t>
        </is>
      </c>
      <c r="I3516" t="inlineStr">
        <is>
          <t>Bajo</t>
        </is>
      </c>
      <c r="J3516" s="17" t="inlineStr">
        <is>
          <t>C-Bajo</t>
        </is>
      </c>
      <c r="K3516" t="inlineStr">
        <is>
          <t>LIQUIDAR — ocupan espacio y capital</t>
        </is>
      </c>
    </row>
    <row r="3517">
      <c r="A3517" t="inlineStr">
        <is>
          <t>71899</t>
        </is>
      </c>
      <c r="B3517" t="inlineStr">
        <is>
          <t>TOTAL GUANTE TELA C/PUNTOS TSP11102</t>
        </is>
      </c>
      <c r="C3517" t="inlineStr">
        <is>
          <t>FERRETERIA GENERAL</t>
        </is>
      </c>
      <c r="D3517" s="22" t="n">
        <v>17</v>
      </c>
      <c r="E3517" s="19" t="n">
        <v>11177.72</v>
      </c>
      <c r="F3517" s="19" t="n">
        <v>7184.42</v>
      </c>
      <c r="G3517" s="20" t="n">
        <v>0.642745</v>
      </c>
      <c r="H3517" t="inlineStr">
        <is>
          <t>C</t>
        </is>
      </c>
      <c r="I3517" t="inlineStr">
        <is>
          <t>Alto</t>
        </is>
      </c>
      <c r="J3517" s="17" t="inlineStr">
        <is>
          <t>C-Alto</t>
        </is>
      </c>
      <c r="K3517" t="inlineStr">
        <is>
          <t>PREMIUM — dejar quietos, son rentables aunque vendan poco</t>
        </is>
      </c>
    </row>
    <row r="3518">
      <c r="A3518" t="inlineStr">
        <is>
          <t>3099</t>
        </is>
      </c>
      <c r="B3518" t="inlineStr">
        <is>
          <t>AGUILA BASE PARA FOTOCELDA 6889</t>
        </is>
      </c>
      <c r="C3518" t="inlineStr">
        <is>
          <t>ACCESORIOS ELECTRICOS Y CABLES</t>
        </is>
      </c>
      <c r="D3518" s="22" t="n">
        <v>3</v>
      </c>
      <c r="E3518" s="19" t="n">
        <v>11168.93</v>
      </c>
      <c r="F3518" s="19" t="n">
        <v>3360.17</v>
      </c>
      <c r="G3518" s="20" t="n">
        <v>0.30085</v>
      </c>
      <c r="H3518" t="inlineStr">
        <is>
          <t>C</t>
        </is>
      </c>
      <c r="I3518" t="inlineStr">
        <is>
          <t>Medio</t>
        </is>
      </c>
      <c r="J3518" s="17" t="inlineStr">
        <is>
          <t>C-Medio</t>
        </is>
      </c>
      <c r="K3518" t="inlineStr">
        <is>
          <t>CANDIDATO A DESCONTINUAR</t>
        </is>
      </c>
    </row>
    <row r="3519">
      <c r="A3519" t="inlineStr">
        <is>
          <t>901211</t>
        </is>
      </c>
      <c r="B3519" t="inlineStr">
        <is>
          <t>LAMPARA LED 1X9W E117035 LED</t>
        </is>
      </c>
      <c r="C3519" t="inlineStr">
        <is>
          <t>SIN CATEGORIA</t>
        </is>
      </c>
      <c r="D3519" s="22" t="n">
        <v>2</v>
      </c>
      <c r="E3519" s="19" t="n">
        <v>11154.12</v>
      </c>
      <c r="F3519" s="19" t="n">
        <v>3186.89</v>
      </c>
      <c r="G3519" s="20" t="n">
        <v>0.285714</v>
      </c>
      <c r="H3519" t="inlineStr">
        <is>
          <t>C</t>
        </is>
      </c>
      <c r="I3519" t="inlineStr">
        <is>
          <t>Bajo</t>
        </is>
      </c>
      <c r="J3519" s="17" t="inlineStr">
        <is>
          <t>C-Bajo</t>
        </is>
      </c>
      <c r="K3519" t="inlineStr">
        <is>
          <t>LIQUIDAR — ocupan espacio y capital</t>
        </is>
      </c>
    </row>
    <row r="3520">
      <c r="A3520" t="inlineStr">
        <is>
          <t>72751</t>
        </is>
      </c>
      <c r="B3520" t="inlineStr">
        <is>
          <t>ARANDELA PRESION 3/8</t>
        </is>
      </c>
      <c r="C3520" t="inlineStr">
        <is>
          <t>TORNILLERIA</t>
        </is>
      </c>
      <c r="D3520" s="22" t="n">
        <v>84</v>
      </c>
      <c r="E3520" s="19" t="n">
        <v>11150.16</v>
      </c>
      <c r="F3520" s="19" t="n">
        <v>10704.02</v>
      </c>
      <c r="G3520" s="20" t="n">
        <v>0.9599880000000001</v>
      </c>
      <c r="H3520" t="inlineStr">
        <is>
          <t>C</t>
        </is>
      </c>
      <c r="I3520" t="inlineStr">
        <is>
          <t>Alto</t>
        </is>
      </c>
      <c r="J3520" s="17" t="inlineStr">
        <is>
          <t>C-Alto</t>
        </is>
      </c>
      <c r="K3520" t="inlineStr">
        <is>
          <t>PREMIUM — dejar quietos, son rentables aunque vendan poco</t>
        </is>
      </c>
    </row>
    <row r="3521">
      <c r="A3521" t="inlineStr">
        <is>
          <t>351100300992460</t>
        </is>
      </c>
      <c r="B3521" t="inlineStr">
        <is>
          <t>VOLTECK EXTENSION VERDE 6M ED-6V</t>
        </is>
      </c>
      <c r="C3521" t="inlineStr">
        <is>
          <t>ACCESORIOS ELECTRICOS Y CABLES</t>
        </is>
      </c>
      <c r="D3521" s="22" t="n">
        <v>4</v>
      </c>
      <c r="E3521" s="19" t="n">
        <v>11078.59</v>
      </c>
      <c r="F3521" s="19" t="n">
        <v>4845.91</v>
      </c>
      <c r="G3521" s="20" t="n">
        <v>0.437412</v>
      </c>
      <c r="H3521" t="inlineStr">
        <is>
          <t>C</t>
        </is>
      </c>
      <c r="I3521" t="inlineStr">
        <is>
          <t>Medio</t>
        </is>
      </c>
      <c r="J3521" s="17" t="inlineStr">
        <is>
          <t>C-Medio</t>
        </is>
      </c>
      <c r="K3521" t="inlineStr">
        <is>
          <t>CANDIDATO A DESCONTINUAR</t>
        </is>
      </c>
    </row>
    <row r="3522">
      <c r="A3522" t="inlineStr">
        <is>
          <t>420420917</t>
        </is>
      </c>
      <c r="B3522" t="inlineStr">
        <is>
          <t>PROTECTO PRO PROTECTO LATEX MATE BASE ACCENT 9090 1/4 GL (0.946L)</t>
        </is>
      </c>
      <c r="C3522" t="inlineStr">
        <is>
          <t>SIN CATEGORIA</t>
        </is>
      </c>
      <c r="D3522" s="22" t="n">
        <v>3</v>
      </c>
      <c r="E3522" s="19" t="n">
        <v>11057.52</v>
      </c>
      <c r="F3522" s="19" t="n">
        <v>5257.77</v>
      </c>
      <c r="G3522" s="20" t="n">
        <v>0.475493</v>
      </c>
      <c r="H3522" t="inlineStr">
        <is>
          <t>C</t>
        </is>
      </c>
      <c r="I3522" t="inlineStr">
        <is>
          <t>Alto</t>
        </is>
      </c>
      <c r="J3522" s="17" t="inlineStr">
        <is>
          <t>C-Alto</t>
        </is>
      </c>
      <c r="K3522" t="inlineStr">
        <is>
          <t>PREMIUM — dejar quietos, son rentables aunque vendan poco</t>
        </is>
      </c>
    </row>
    <row r="3523">
      <c r="A3523" t="inlineStr">
        <is>
          <t>351100300992458</t>
        </is>
      </c>
      <c r="B3523" t="inlineStr">
        <is>
          <t>VOLTECK EXTENSION VERDE 4M ED-4V</t>
        </is>
      </c>
      <c r="C3523" t="inlineStr">
        <is>
          <t>ACCESORIOS ELECTRICOS Y CABLES</t>
        </is>
      </c>
      <c r="D3523" s="22" t="n">
        <v>6</v>
      </c>
      <c r="E3523" s="19" t="n">
        <v>11048.47</v>
      </c>
      <c r="F3523" s="19" t="n">
        <v>4848.43</v>
      </c>
      <c r="G3523" s="20" t="n">
        <v>0.438833</v>
      </c>
      <c r="H3523" t="inlineStr">
        <is>
          <t>C</t>
        </is>
      </c>
      <c r="I3523" t="inlineStr">
        <is>
          <t>Medio</t>
        </is>
      </c>
      <c r="J3523" s="17" t="inlineStr">
        <is>
          <t>C-Medio</t>
        </is>
      </c>
      <c r="K3523" t="inlineStr">
        <is>
          <t>CANDIDATO A DESCONTINUAR</t>
        </is>
      </c>
    </row>
    <row r="3524">
      <c r="A3524" t="inlineStr">
        <is>
          <t>351100300991087</t>
        </is>
      </c>
      <c r="B3524" t="inlineStr">
        <is>
          <t>LAMPARA LED 36W LINEAL DELCA</t>
        </is>
      </c>
      <c r="C3524" t="inlineStr">
        <is>
          <t>SIN CATEGORIA</t>
        </is>
      </c>
      <c r="D3524" s="22" t="n">
        <v>1</v>
      </c>
      <c r="E3524" s="19" t="n">
        <v>11016</v>
      </c>
      <c r="F3524" s="19" t="n">
        <v>3366</v>
      </c>
      <c r="G3524" s="20" t="n">
        <v>0.305556</v>
      </c>
      <c r="H3524" t="inlineStr">
        <is>
          <t>C</t>
        </is>
      </c>
      <c r="I3524" t="inlineStr">
        <is>
          <t>Medio</t>
        </is>
      </c>
      <c r="J3524" s="17" t="inlineStr">
        <is>
          <t>C-Medio</t>
        </is>
      </c>
      <c r="K3524" t="inlineStr">
        <is>
          <t>CANDIDATO A DESCONTINUAR</t>
        </is>
      </c>
    </row>
    <row r="3525">
      <c r="A3525" t="inlineStr">
        <is>
          <t>652908</t>
        </is>
      </c>
      <c r="B3525" t="inlineStr">
        <is>
          <t>TOTAL JUEGO ACCESORIOS MOTOTOOL 420 PIEZAS TOS230236 TAKMG4208</t>
        </is>
      </c>
      <c r="C3525" t="inlineStr">
        <is>
          <t>HERRAMIENTAS MANUALES</t>
        </is>
      </c>
      <c r="D3525" s="22" t="n">
        <v>1</v>
      </c>
      <c r="E3525" s="19" t="n">
        <v>10971.14</v>
      </c>
      <c r="F3525" s="19" t="n">
        <v>3657.05</v>
      </c>
      <c r="G3525" s="20" t="n">
        <v>0.333333</v>
      </c>
      <c r="H3525" t="inlineStr">
        <is>
          <t>C</t>
        </is>
      </c>
      <c r="I3525" t="inlineStr">
        <is>
          <t>Medio</t>
        </is>
      </c>
      <c r="J3525" s="17" t="inlineStr">
        <is>
          <t>C-Medio</t>
        </is>
      </c>
      <c r="K3525" t="inlineStr">
        <is>
          <t>CANDIDATO A DESCONTINUAR</t>
        </is>
      </c>
    </row>
    <row r="3526">
      <c r="A3526" t="inlineStr">
        <is>
          <t>111164</t>
        </is>
      </c>
      <c r="B3526" t="inlineStr">
        <is>
          <t>NIPLE 1/2 X 1 TODO ROSCA</t>
        </is>
      </c>
      <c r="C3526" t="inlineStr">
        <is>
          <t>FERRETERIA GENERAL</t>
        </is>
      </c>
      <c r="D3526" s="22" t="n">
        <v>49</v>
      </c>
      <c r="E3526" s="19" t="n">
        <v>10807.57</v>
      </c>
      <c r="F3526" s="19" t="n">
        <v>5704.8</v>
      </c>
      <c r="G3526" s="20" t="n">
        <v>0.527852</v>
      </c>
      <c r="H3526" t="inlineStr">
        <is>
          <t>C</t>
        </is>
      </c>
      <c r="I3526" t="inlineStr">
        <is>
          <t>Alto</t>
        </is>
      </c>
      <c r="J3526" s="17" t="inlineStr">
        <is>
          <t>C-Alto</t>
        </is>
      </c>
      <c r="K3526" t="inlineStr">
        <is>
          <t>PREMIUM — dejar quietos, son rentables aunque vendan poco</t>
        </is>
      </c>
    </row>
    <row r="3527">
      <c r="A3527" t="inlineStr">
        <is>
          <t>71789</t>
        </is>
      </c>
      <c r="B3527" t="inlineStr">
        <is>
          <t>ARANDELA PLANA 1/2</t>
        </is>
      </c>
      <c r="C3527" t="inlineStr">
        <is>
          <t>TORNILLERIA</t>
        </is>
      </c>
      <c r="D3527" s="22" t="n">
        <v>160</v>
      </c>
      <c r="E3527" s="19" t="n">
        <v>10801.06</v>
      </c>
      <c r="F3527" s="19" t="n">
        <v>7174.16</v>
      </c>
      <c r="G3527" s="20" t="n">
        <v>0.664209</v>
      </c>
      <c r="H3527" t="inlineStr">
        <is>
          <t>C</t>
        </is>
      </c>
      <c r="I3527" t="inlineStr">
        <is>
          <t>Alto</t>
        </is>
      </c>
      <c r="J3527" s="17" t="inlineStr">
        <is>
          <t>C-Alto</t>
        </is>
      </c>
      <c r="K3527" t="inlineStr">
        <is>
          <t>PREMIUM — dejar quietos, son rentables aunque vendan poco</t>
        </is>
      </c>
    </row>
    <row r="3528">
      <c r="A3528" t="inlineStr">
        <is>
          <t>351100300991482</t>
        </is>
      </c>
      <c r="B3528" t="inlineStr">
        <is>
          <t>AQUA PLUS ASPERSION REDONDA NEGRA 4 22900</t>
        </is>
      </c>
      <c r="C3528" t="inlineStr">
        <is>
          <t>GRIFERIA - ACC. BAÑO Y COCINA</t>
        </is>
      </c>
      <c r="D3528" s="22" t="n">
        <v>3</v>
      </c>
      <c r="E3528" s="19" t="n">
        <v>10775.06</v>
      </c>
      <c r="F3528" s="19" t="n">
        <v>3078.59</v>
      </c>
      <c r="G3528" s="20" t="n">
        <v>0.285714</v>
      </c>
      <c r="H3528" t="inlineStr">
        <is>
          <t>C</t>
        </is>
      </c>
      <c r="I3528" t="inlineStr">
        <is>
          <t>Bajo</t>
        </is>
      </c>
      <c r="J3528" s="17" t="inlineStr">
        <is>
          <t>C-Bajo</t>
        </is>
      </c>
      <c r="K3528" t="inlineStr">
        <is>
          <t>LIQUIDAR — ocupan espacio y capital</t>
        </is>
      </c>
    </row>
    <row r="3529">
      <c r="A3529" t="inlineStr">
        <is>
          <t>351100300992618</t>
        </is>
      </c>
      <c r="B3529" t="inlineStr">
        <is>
          <t>DINAMO PARA FREGADERO DIGITAL</t>
        </is>
      </c>
      <c r="C3529" t="inlineStr">
        <is>
          <t>ACCESORIOS ELECTRICOS Y CABLES</t>
        </is>
      </c>
      <c r="D3529" s="22" t="n">
        <v>1</v>
      </c>
      <c r="E3529" s="19" t="n">
        <v>10756.64</v>
      </c>
      <c r="F3529" s="19" t="n">
        <v>2382.7</v>
      </c>
      <c r="G3529" s="20" t="n">
        <v>0.221509</v>
      </c>
      <c r="H3529" t="inlineStr">
        <is>
          <t>C</t>
        </is>
      </c>
      <c r="I3529" t="inlineStr">
        <is>
          <t>Bajo</t>
        </is>
      </c>
      <c r="J3529" s="17" t="inlineStr">
        <is>
          <t>C-Bajo</t>
        </is>
      </c>
      <c r="K3529" t="inlineStr">
        <is>
          <t>LIQUIDAR — ocupan espacio y capital</t>
        </is>
      </c>
    </row>
    <row r="3530">
      <c r="A3530" t="inlineStr">
        <is>
          <t>9304</t>
        </is>
      </c>
      <c r="B3530" t="inlineStr">
        <is>
          <t>CAUTIN 80W MANGO MADERA</t>
        </is>
      </c>
      <c r="C3530" t="inlineStr">
        <is>
          <t>ACCESORIOS ELECTRICOS Y CABLES</t>
        </is>
      </c>
      <c r="D3530" s="22" t="n">
        <v>3</v>
      </c>
      <c r="E3530" s="19" t="n">
        <v>10729.32</v>
      </c>
      <c r="F3530" s="19" t="n">
        <v>3065.52</v>
      </c>
      <c r="G3530" s="20" t="n">
        <v>0.285714</v>
      </c>
      <c r="H3530" t="inlineStr">
        <is>
          <t>C</t>
        </is>
      </c>
      <c r="I3530" t="inlineStr">
        <is>
          <t>Bajo</t>
        </is>
      </c>
      <c r="J3530" s="17" t="inlineStr">
        <is>
          <t>C-Bajo</t>
        </is>
      </c>
      <c r="K3530" t="inlineStr">
        <is>
          <t>LIQUIDAR — ocupan espacio y capital</t>
        </is>
      </c>
    </row>
    <row r="3531">
      <c r="A3531" t="inlineStr">
        <is>
          <t>351100300991671</t>
        </is>
      </c>
      <c r="B3531" t="inlineStr">
        <is>
          <t>BV GANCHO CUADRADO TRANSP F01488 6PC 30CM</t>
        </is>
      </c>
      <c r="C3531" t="inlineStr">
        <is>
          <t>FERRETERIA GENERAL</t>
        </is>
      </c>
      <c r="D3531" s="22" t="n">
        <v>9</v>
      </c>
      <c r="E3531" s="19" t="n">
        <v>10693.34</v>
      </c>
      <c r="F3531" s="19" t="n">
        <v>3564.45</v>
      </c>
      <c r="G3531" s="20" t="n">
        <v>0.333333</v>
      </c>
      <c r="H3531" t="inlineStr">
        <is>
          <t>C</t>
        </is>
      </c>
      <c r="I3531" t="inlineStr">
        <is>
          <t>Medio</t>
        </is>
      </c>
      <c r="J3531" s="17" t="inlineStr">
        <is>
          <t>C-Medio</t>
        </is>
      </c>
      <c r="K3531" t="inlineStr">
        <is>
          <t>CANDIDATO A DESCONTINUAR</t>
        </is>
      </c>
    </row>
    <row r="3532">
      <c r="A3532" t="inlineStr">
        <is>
          <t>351100300992124</t>
        </is>
      </c>
      <c r="B3532" t="inlineStr">
        <is>
          <t>MAKITA DISCO SIERRA CORTE MADERA 71/4 40D D-20688</t>
        </is>
      </c>
      <c r="C3532" t="inlineStr">
        <is>
          <t>HERRAMIENTA ELECTRICA</t>
        </is>
      </c>
      <c r="D3532" s="22" t="n">
        <v>1</v>
      </c>
      <c r="E3532" s="19" t="n">
        <v>10693.2</v>
      </c>
      <c r="F3532" s="19" t="n">
        <v>3055.2</v>
      </c>
      <c r="G3532" s="20" t="n">
        <v>0.285714</v>
      </c>
      <c r="H3532" t="inlineStr">
        <is>
          <t>C</t>
        </is>
      </c>
      <c r="I3532" t="inlineStr">
        <is>
          <t>Bajo</t>
        </is>
      </c>
      <c r="J3532" s="17" t="inlineStr">
        <is>
          <t>C-Bajo</t>
        </is>
      </c>
      <c r="K3532" t="inlineStr">
        <is>
          <t>LIQUIDAR — ocupan espacio y capital</t>
        </is>
      </c>
    </row>
    <row r="3533">
      <c r="A3533" t="inlineStr">
        <is>
          <t>351100300992751</t>
        </is>
      </c>
      <c r="B3533" t="inlineStr">
        <is>
          <t>Tornillo con capucha circular ASAPVC 12x75 mm color BLANCO UPVC</t>
        </is>
      </c>
      <c r="C3533" t="inlineStr">
        <is>
          <t>TECHOS UPVC</t>
        </is>
      </c>
      <c r="D3533" s="22" t="n">
        <v>72</v>
      </c>
      <c r="E3533" s="19" t="n">
        <v>10692</v>
      </c>
      <c r="F3533" s="19" t="n">
        <v>3564</v>
      </c>
      <c r="G3533" s="20" t="n">
        <v>0.333333</v>
      </c>
      <c r="H3533" t="inlineStr">
        <is>
          <t>C</t>
        </is>
      </c>
      <c r="I3533" t="inlineStr">
        <is>
          <t>Medio</t>
        </is>
      </c>
      <c r="J3533" s="17" t="inlineStr">
        <is>
          <t>C-Medio</t>
        </is>
      </c>
      <c r="K3533" t="inlineStr">
        <is>
          <t>CANDIDATO A DESCONTINUAR</t>
        </is>
      </c>
    </row>
    <row r="3534">
      <c r="A3534" t="inlineStr">
        <is>
          <t>72349</t>
        </is>
      </c>
      <c r="B3534" t="inlineStr">
        <is>
          <t>AMARRA PLASTICA BLANCA 10</t>
        </is>
      </c>
      <c r="C3534" t="inlineStr">
        <is>
          <t>FERRETERIA GENERAL</t>
        </is>
      </c>
      <c r="D3534" s="22" t="n">
        <v>241</v>
      </c>
      <c r="E3534" s="19" t="n">
        <v>10664.25</v>
      </c>
      <c r="F3534" s="19" t="n">
        <v>8329.15</v>
      </c>
      <c r="G3534" s="20" t="n">
        <v>0.7810349999999999</v>
      </c>
      <c r="H3534" t="inlineStr">
        <is>
          <t>C</t>
        </is>
      </c>
      <c r="I3534" t="inlineStr">
        <is>
          <t>Alto</t>
        </is>
      </c>
      <c r="J3534" s="17" t="inlineStr">
        <is>
          <t>C-Alto</t>
        </is>
      </c>
      <c r="K3534" t="inlineStr">
        <is>
          <t>PREMIUM — dejar quietos, son rentables aunque vendan poco</t>
        </is>
      </c>
    </row>
    <row r="3535">
      <c r="A3535" t="inlineStr">
        <is>
          <t>351100300990236</t>
        </is>
      </c>
      <c r="B3535" t="inlineStr">
        <is>
          <t>LIQUIDACION LANCO-PROTECTO PINTURA PREPARADA 1/4</t>
        </is>
      </c>
      <c r="C3535" t="inlineStr">
        <is>
          <t>MATERIAL SEGUNDA</t>
        </is>
      </c>
      <c r="D3535" s="22" t="n">
        <v>3</v>
      </c>
      <c r="E3535" s="19" t="n">
        <v>10619.47</v>
      </c>
      <c r="F3535" s="19" t="n">
        <v>-7380.53</v>
      </c>
      <c r="G3535" s="20" t="n">
        <v>-0.695</v>
      </c>
      <c r="H3535" t="inlineStr">
        <is>
          <t>C</t>
        </is>
      </c>
      <c r="I3535" t="inlineStr">
        <is>
          <t>Bajo</t>
        </is>
      </c>
      <c r="J3535" s="17" t="inlineStr">
        <is>
          <t>C-Bajo</t>
        </is>
      </c>
      <c r="K3535" t="inlineStr">
        <is>
          <t>LIQUIDAR — ocupan espacio y capital</t>
        </is>
      </c>
    </row>
    <row r="3536">
      <c r="A3536" t="inlineStr">
        <is>
          <t>351100300992819</t>
        </is>
      </c>
      <c r="B3536" t="inlineStr">
        <is>
          <t xml:space="preserve">CINTA ANTIDESLIZANTE TRANSPARENTE 5 X 23CM  6 UNIDADES AQP23486 </t>
        </is>
      </c>
      <c r="C3536" t="inlineStr">
        <is>
          <t>IMPORTACION GRIFERIA</t>
        </is>
      </c>
      <c r="D3536" s="22" t="n">
        <v>8</v>
      </c>
      <c r="E3536" s="19" t="n">
        <v>10619.47</v>
      </c>
      <c r="F3536" s="19" t="n">
        <v>6323.84</v>
      </c>
      <c r="G3536" s="20" t="n">
        <v>0.595495</v>
      </c>
      <c r="H3536" t="inlineStr">
        <is>
          <t>C</t>
        </is>
      </c>
      <c r="I3536" t="inlineStr">
        <is>
          <t>Alto</t>
        </is>
      </c>
      <c r="J3536" s="17" t="inlineStr">
        <is>
          <t>C-Alto</t>
        </is>
      </c>
      <c r="K3536" t="inlineStr">
        <is>
          <t>PREMIUM — dejar quietos, son rentables aunque vendan poco</t>
        </is>
      </c>
    </row>
    <row r="3537">
      <c r="A3537" t="inlineStr">
        <is>
          <t>353</t>
        </is>
      </c>
      <c r="B3537" t="inlineStr">
        <is>
          <t>$$ OCRE AMARILLO</t>
        </is>
      </c>
      <c r="C3537" t="inlineStr">
        <is>
          <t>FERRETERIA GENERAL</t>
        </is>
      </c>
      <c r="D3537" s="22" t="n">
        <v>6</v>
      </c>
      <c r="E3537" s="19" t="n">
        <v>10619.46</v>
      </c>
      <c r="F3537" s="19" t="n">
        <v>5327.46</v>
      </c>
      <c r="G3537" s="20" t="n">
        <v>0.5016700000000001</v>
      </c>
      <c r="H3537" t="inlineStr">
        <is>
          <t>C</t>
        </is>
      </c>
      <c r="I3537" t="inlineStr">
        <is>
          <t>Alto</t>
        </is>
      </c>
      <c r="J3537" s="17" t="inlineStr">
        <is>
          <t>C-Alto</t>
        </is>
      </c>
      <c r="K3537" t="inlineStr">
        <is>
          <t>PREMIUM — dejar quietos, son rentables aunque vendan poco</t>
        </is>
      </c>
    </row>
    <row r="3538">
      <c r="A3538" t="inlineStr">
        <is>
          <t>351100300991498</t>
        </is>
      </c>
      <c r="B3538" t="inlineStr">
        <is>
          <t>PERFIL UNION PARA LAMINA PVC / LAMINA ESPEJO NEGRO MATE 2.95M</t>
        </is>
      </c>
      <c r="C3538" t="inlineStr">
        <is>
          <t>SIN CATEGORIA</t>
        </is>
      </c>
      <c r="D3538" s="22" t="n">
        <v>4</v>
      </c>
      <c r="E3538" s="19" t="n">
        <v>10615.93</v>
      </c>
      <c r="F3538" s="19" t="n">
        <v>8310.07</v>
      </c>
      <c r="G3538" s="20" t="n">
        <v>0.7827930000000001</v>
      </c>
      <c r="H3538" t="inlineStr">
        <is>
          <t>C</t>
        </is>
      </c>
      <c r="I3538" t="inlineStr">
        <is>
          <t>Alto</t>
        </is>
      </c>
      <c r="J3538" s="17" t="inlineStr">
        <is>
          <t>C-Alto</t>
        </is>
      </c>
      <c r="K3538" t="inlineStr">
        <is>
          <t>PREMIUM — dejar quietos, son rentables aunque vendan poco</t>
        </is>
      </c>
    </row>
    <row r="3539">
      <c r="A3539" t="inlineStr">
        <is>
          <t>72150</t>
        </is>
      </c>
      <c r="B3539" t="inlineStr">
        <is>
          <t>TORNILLO ESTUFA 3/16 X 2</t>
        </is>
      </c>
      <c r="C3539" t="inlineStr">
        <is>
          <t>TORNILLERIA</t>
        </is>
      </c>
      <c r="D3539" s="22" t="n">
        <v>171</v>
      </c>
      <c r="E3539" s="19" t="n">
        <v>10587.87</v>
      </c>
      <c r="F3539" s="19" t="n">
        <v>8475.6</v>
      </c>
      <c r="G3539" s="20" t="n">
        <v>0.800501</v>
      </c>
      <c r="H3539" t="inlineStr">
        <is>
          <t>C</t>
        </is>
      </c>
      <c r="I3539" t="inlineStr">
        <is>
          <t>Alto</t>
        </is>
      </c>
      <c r="J3539" s="17" t="inlineStr">
        <is>
          <t>C-Alto</t>
        </is>
      </c>
      <c r="K3539" t="inlineStr">
        <is>
          <t>PREMIUM — dejar quietos, son rentables aunque vendan poco</t>
        </is>
      </c>
    </row>
    <row r="3540">
      <c r="A3540" t="inlineStr">
        <is>
          <t>73738</t>
        </is>
      </c>
      <c r="B3540" t="inlineStr">
        <is>
          <t>TOTAL DISCO DIAMANTADO CONTINUO  7 TAC2121801</t>
        </is>
      </c>
      <c r="C3540" t="inlineStr">
        <is>
          <t>FERRETERIA GENERAL</t>
        </is>
      </c>
      <c r="D3540" s="22" t="n">
        <v>2</v>
      </c>
      <c r="E3540" s="19" t="n">
        <v>10579.55</v>
      </c>
      <c r="F3540" s="19" t="n">
        <v>3022.73</v>
      </c>
      <c r="G3540" s="20" t="n">
        <v>0.285714</v>
      </c>
      <c r="H3540" t="inlineStr">
        <is>
          <t>C</t>
        </is>
      </c>
      <c r="I3540" t="inlineStr">
        <is>
          <t>Bajo</t>
        </is>
      </c>
      <c r="J3540" s="17" t="inlineStr">
        <is>
          <t>C-Bajo</t>
        </is>
      </c>
      <c r="K3540" t="inlineStr">
        <is>
          <t>LIQUIDAR — ocupan espacio y capital</t>
        </is>
      </c>
    </row>
    <row r="3541">
      <c r="A3541" t="inlineStr">
        <is>
          <t>30643</t>
        </is>
      </c>
      <c r="B3541" t="inlineStr">
        <is>
          <t>UNION EMT 1/2 PRESION</t>
        </is>
      </c>
      <c r="C3541" t="inlineStr">
        <is>
          <t>ACCESORIOS ELECTRICOS Y CABLES</t>
        </is>
      </c>
      <c r="D3541" s="22" t="n">
        <v>19</v>
      </c>
      <c r="E3541" s="19" t="n">
        <v>10549.53</v>
      </c>
      <c r="F3541" s="19" t="n">
        <v>7233.16</v>
      </c>
      <c r="G3541" s="20" t="n">
        <v>0.685638</v>
      </c>
      <c r="H3541" t="inlineStr">
        <is>
          <t>C</t>
        </is>
      </c>
      <c r="I3541" t="inlineStr">
        <is>
          <t>Alto</t>
        </is>
      </c>
      <c r="J3541" s="17" t="inlineStr">
        <is>
          <t>C-Alto</t>
        </is>
      </c>
      <c r="K3541" t="inlineStr">
        <is>
          <t>PREMIUM — dejar quietos, son rentables aunque vendan poco</t>
        </is>
      </c>
    </row>
    <row r="3542">
      <c r="A3542" t="inlineStr">
        <is>
          <t>351100300991288</t>
        </is>
      </c>
      <c r="B3542" t="inlineStr">
        <is>
          <t>PROTECTO HIGH STANDARD LATEX SATIN DEEP 1/4</t>
        </is>
      </c>
      <c r="C3542" t="inlineStr">
        <is>
          <t>SIN CATEGORIA</t>
        </is>
      </c>
      <c r="D3542" s="22" t="n">
        <v>2</v>
      </c>
      <c r="E3542" s="19" t="n">
        <v>10530.97</v>
      </c>
      <c r="F3542" s="19" t="n">
        <v>6106.63</v>
      </c>
      <c r="G3542" s="20" t="n">
        <v>0.579873</v>
      </c>
      <c r="H3542" t="inlineStr">
        <is>
          <t>C</t>
        </is>
      </c>
      <c r="I3542" t="inlineStr">
        <is>
          <t>Alto</t>
        </is>
      </c>
      <c r="J3542" s="17" t="inlineStr">
        <is>
          <t>C-Alto</t>
        </is>
      </c>
      <c r="K3542" t="inlineStr">
        <is>
          <t>PREMIUM — dejar quietos, son rentables aunque vendan poco</t>
        </is>
      </c>
    </row>
    <row r="3543">
      <c r="A3543" t="inlineStr">
        <is>
          <t>73838</t>
        </is>
      </c>
      <c r="B3543" t="inlineStr">
        <is>
          <t>TOTAL LLAVE FONTANERO 8 THT170806</t>
        </is>
      </c>
      <c r="C3543" t="inlineStr">
        <is>
          <t>FERRETERIA GENERAL</t>
        </is>
      </c>
      <c r="D3543" s="22" t="n">
        <v>4</v>
      </c>
      <c r="E3543" s="19" t="n">
        <v>10513.78</v>
      </c>
      <c r="F3543" s="19" t="n">
        <v>3003.94</v>
      </c>
      <c r="G3543" s="20" t="n">
        <v>0.285714</v>
      </c>
      <c r="H3543" t="inlineStr">
        <is>
          <t>C</t>
        </is>
      </c>
      <c r="I3543" t="inlineStr">
        <is>
          <t>Bajo</t>
        </is>
      </c>
      <c r="J3543" s="17" t="inlineStr">
        <is>
          <t>C-Bajo</t>
        </is>
      </c>
      <c r="K3543" t="inlineStr">
        <is>
          <t>LIQUIDAR — ocupan espacio y capital</t>
        </is>
      </c>
    </row>
    <row r="3544">
      <c r="A3544" t="inlineStr">
        <is>
          <t>351100300990344</t>
        </is>
      </c>
      <c r="B3544" t="inlineStr">
        <is>
          <t>2DA PINO 4X4 3.20M SEGUNDA</t>
        </is>
      </c>
      <c r="C3544" t="inlineStr">
        <is>
          <t>MATERIAL SEGUNDA</t>
        </is>
      </c>
      <c r="D3544" s="22" t="n">
        <v>1</v>
      </c>
      <c r="E3544" s="19" t="n">
        <v>10500</v>
      </c>
      <c r="F3544" s="19" t="n">
        <v>3000</v>
      </c>
      <c r="G3544" s="20" t="n">
        <v>0.285714</v>
      </c>
      <c r="H3544" t="inlineStr">
        <is>
          <t>C</t>
        </is>
      </c>
      <c r="I3544" t="inlineStr">
        <is>
          <t>Bajo</t>
        </is>
      </c>
      <c r="J3544" s="17" t="inlineStr">
        <is>
          <t>C-Bajo</t>
        </is>
      </c>
      <c r="K3544" t="inlineStr">
        <is>
          <t>LIQUIDAR — ocupan espacio y capital</t>
        </is>
      </c>
    </row>
    <row r="3545">
      <c r="A3545" t="inlineStr">
        <is>
          <t>74106</t>
        </is>
      </c>
      <c r="B3545" t="inlineStr">
        <is>
          <t>TOTAL PATA CHANCHO 36 X 1 3/16 X 5/8  THT431362</t>
        </is>
      </c>
      <c r="C3545" t="inlineStr">
        <is>
          <t>FERRETERIA GENERAL</t>
        </is>
      </c>
      <c r="D3545" s="22" t="n">
        <v>1</v>
      </c>
      <c r="E3545" s="19" t="n">
        <v>10471.28</v>
      </c>
      <c r="F3545" s="19" t="n">
        <v>2760.47</v>
      </c>
      <c r="G3545" s="20" t="n">
        <v>0.263623</v>
      </c>
      <c r="H3545" t="inlineStr">
        <is>
          <t>C</t>
        </is>
      </c>
      <c r="I3545" t="inlineStr">
        <is>
          <t>Bajo</t>
        </is>
      </c>
      <c r="J3545" s="17" t="inlineStr">
        <is>
          <t>C-Bajo</t>
        </is>
      </c>
      <c r="K3545" t="inlineStr">
        <is>
          <t>LIQUIDAR — ocupan espacio y capital</t>
        </is>
      </c>
    </row>
    <row r="3546">
      <c r="A3546" t="inlineStr">
        <is>
          <t>73081</t>
        </is>
      </c>
      <c r="B3546" t="inlineStr">
        <is>
          <t>$$ AGARRADERA 693-2AB</t>
        </is>
      </c>
      <c r="C3546" t="inlineStr">
        <is>
          <t>FERRETERIA GENERAL</t>
        </is>
      </c>
      <c r="D3546" s="22" t="n">
        <v>2</v>
      </c>
      <c r="E3546" s="19" t="n">
        <v>10468.78</v>
      </c>
      <c r="F3546" s="19" t="n">
        <v>3096.4</v>
      </c>
      <c r="G3546" s="20" t="n">
        <v>0.295775</v>
      </c>
      <c r="H3546" t="inlineStr">
        <is>
          <t>C</t>
        </is>
      </c>
      <c r="I3546" t="inlineStr">
        <is>
          <t>Bajo</t>
        </is>
      </c>
      <c r="J3546" s="17" t="inlineStr">
        <is>
          <t>C-Bajo</t>
        </is>
      </c>
      <c r="K3546" t="inlineStr">
        <is>
          <t>LIQUIDAR — ocupan espacio y capital</t>
        </is>
      </c>
    </row>
    <row r="3547">
      <c r="A3547" t="inlineStr">
        <is>
          <t>72860</t>
        </is>
      </c>
      <c r="B3547" t="inlineStr">
        <is>
          <t>AMARRA PLASTICA NEGRA 16</t>
        </is>
      </c>
      <c r="C3547" t="inlineStr">
        <is>
          <t>SIN CATEGORIA</t>
        </is>
      </c>
      <c r="D3547" s="22" t="n">
        <v>125</v>
      </c>
      <c r="E3547" s="19" t="n">
        <v>10430.21</v>
      </c>
      <c r="F3547" s="19" t="n">
        <v>6461.93</v>
      </c>
      <c r="G3547" s="20" t="n">
        <v>0.619539</v>
      </c>
      <c r="H3547" t="inlineStr">
        <is>
          <t>C</t>
        </is>
      </c>
      <c r="I3547" t="inlineStr">
        <is>
          <t>Alto</t>
        </is>
      </c>
      <c r="J3547" s="17" t="inlineStr">
        <is>
          <t>C-Alto</t>
        </is>
      </c>
      <c r="K3547" t="inlineStr">
        <is>
          <t>PREMIUM — dejar quietos, son rentables aunque vendan poco</t>
        </is>
      </c>
    </row>
    <row r="3548">
      <c r="A3548" t="inlineStr">
        <is>
          <t>954</t>
        </is>
      </c>
      <c r="B3548" t="inlineStr">
        <is>
          <t>FLANGER PVC 4</t>
        </is>
      </c>
      <c r="C3548" t="inlineStr">
        <is>
          <t>TUBERIA PVC, CANOAS Y ACCESORIOS</t>
        </is>
      </c>
      <c r="D3548" s="22" t="n">
        <v>4</v>
      </c>
      <c r="E3548" s="19" t="n">
        <v>10398.96</v>
      </c>
      <c r="F3548" s="19" t="n">
        <v>7732.56</v>
      </c>
      <c r="G3548" s="20" t="n">
        <v>0.74359</v>
      </c>
      <c r="H3548" t="inlineStr">
        <is>
          <t>C</t>
        </is>
      </c>
      <c r="I3548" t="inlineStr">
        <is>
          <t>Alto</t>
        </is>
      </c>
      <c r="J3548" s="17" t="inlineStr">
        <is>
          <t>C-Alto</t>
        </is>
      </c>
      <c r="K3548" t="inlineStr">
        <is>
          <t>PREMIUM — dejar quietos, son rentables aunque vendan poco</t>
        </is>
      </c>
    </row>
    <row r="3549">
      <c r="A3549" t="inlineStr">
        <is>
          <t>9132</t>
        </is>
      </c>
      <c r="B3549" t="inlineStr">
        <is>
          <t>CODO 1/2 X 45 CPVC AGUA CALIENTE</t>
        </is>
      </c>
      <c r="C3549" t="inlineStr">
        <is>
          <t>TUBERIA PVC, CANOAS Y ACCESORIOS</t>
        </is>
      </c>
      <c r="D3549" s="22" t="n">
        <v>20</v>
      </c>
      <c r="E3549" s="19" t="n">
        <v>10374.8</v>
      </c>
      <c r="F3549" s="19" t="n">
        <v>3406</v>
      </c>
      <c r="G3549" s="20" t="n">
        <v>0.328296</v>
      </c>
      <c r="H3549" t="inlineStr">
        <is>
          <t>C</t>
        </is>
      </c>
      <c r="I3549" t="inlineStr">
        <is>
          <t>Medio</t>
        </is>
      </c>
      <c r="J3549" s="17" t="inlineStr">
        <is>
          <t>C-Medio</t>
        </is>
      </c>
      <c r="K3549" t="inlineStr">
        <is>
          <t>CANDIDATO A DESCONTINUAR</t>
        </is>
      </c>
    </row>
    <row r="3550">
      <c r="A3550" t="inlineStr">
        <is>
          <t>73052</t>
        </is>
      </c>
      <c r="B3550" t="inlineStr">
        <is>
          <t>PROBADOR CORRIENTE DIRECTA 6V-12V</t>
        </is>
      </c>
      <c r="C3550" t="inlineStr">
        <is>
          <t>FERRETERIA GENERAL</t>
        </is>
      </c>
      <c r="D3550" s="22" t="n">
        <v>5</v>
      </c>
      <c r="E3550" s="19" t="n">
        <v>10371.05</v>
      </c>
      <c r="F3550" s="19" t="n">
        <v>3767.94</v>
      </c>
      <c r="G3550" s="20" t="n">
        <v>0.363313</v>
      </c>
      <c r="H3550" t="inlineStr">
        <is>
          <t>C</t>
        </is>
      </c>
      <c r="I3550" t="inlineStr">
        <is>
          <t>Medio</t>
        </is>
      </c>
      <c r="J3550" s="17" t="inlineStr">
        <is>
          <t>C-Medio</t>
        </is>
      </c>
      <c r="K3550" t="inlineStr">
        <is>
          <t>CANDIDATO A DESCONTINUAR</t>
        </is>
      </c>
    </row>
    <row r="3551">
      <c r="A3551" t="inlineStr">
        <is>
          <t>2130424</t>
        </is>
      </c>
      <c r="B3551" t="inlineStr">
        <is>
          <t>TOTAL JUEGO HERRAMIENTAS 11PCS TKETS0111</t>
        </is>
      </c>
      <c r="C3551" t="inlineStr">
        <is>
          <t>FERRETERIA GENERAL</t>
        </is>
      </c>
      <c r="D3551" s="22" t="n">
        <v>1</v>
      </c>
      <c r="E3551" s="19" t="n">
        <v>10345.69</v>
      </c>
      <c r="F3551" s="19" t="n">
        <v>2955.91</v>
      </c>
      <c r="G3551" s="20" t="n">
        <v>0.285714</v>
      </c>
      <c r="H3551" t="inlineStr">
        <is>
          <t>C</t>
        </is>
      </c>
      <c r="I3551" t="inlineStr">
        <is>
          <t>Bajo</t>
        </is>
      </c>
      <c r="J3551" s="17" t="inlineStr">
        <is>
          <t>C-Bajo</t>
        </is>
      </c>
      <c r="K3551" t="inlineStr">
        <is>
          <t>LIQUIDAR — ocupan espacio y capital</t>
        </is>
      </c>
    </row>
    <row r="3552">
      <c r="A3552" t="inlineStr">
        <is>
          <t>73846</t>
        </is>
      </c>
      <c r="B3552" t="inlineStr">
        <is>
          <t>LORENZETTI RESISTENCIA ULTRA ACQUA STORM STAR 5500W 7589118</t>
        </is>
      </c>
      <c r="C3552" t="inlineStr">
        <is>
          <t>SIN CATEGORIA</t>
        </is>
      </c>
      <c r="D3552" s="22" t="n">
        <v>1</v>
      </c>
      <c r="E3552" s="19" t="n">
        <v>10329.7</v>
      </c>
      <c r="F3552" s="19" t="n">
        <v>2383.78</v>
      </c>
      <c r="G3552" s="20" t="n">
        <v>0.230769</v>
      </c>
      <c r="H3552" t="inlineStr">
        <is>
          <t>C</t>
        </is>
      </c>
      <c r="I3552" t="inlineStr">
        <is>
          <t>Bajo</t>
        </is>
      </c>
      <c r="J3552" s="17" t="inlineStr">
        <is>
          <t>C-Bajo</t>
        </is>
      </c>
      <c r="K3552" t="inlineStr">
        <is>
          <t>LIQUIDAR — ocupan espacio y capital</t>
        </is>
      </c>
    </row>
    <row r="3553">
      <c r="A3553" t="inlineStr">
        <is>
          <t>71348</t>
        </is>
      </c>
      <c r="B3553" t="inlineStr">
        <is>
          <t>RESBALON GATO PUERTA PRINCIPAL</t>
        </is>
      </c>
      <c r="C3553" t="inlineStr">
        <is>
          <t>FERRETERIA GENERAL</t>
        </is>
      </c>
      <c r="D3553" s="22" t="n">
        <v>8</v>
      </c>
      <c r="E3553" s="19" t="n">
        <v>10328.64</v>
      </c>
      <c r="F3553" s="19" t="n">
        <v>3480</v>
      </c>
      <c r="G3553" s="20" t="n">
        <v>0.336927</v>
      </c>
      <c r="H3553" t="inlineStr">
        <is>
          <t>C</t>
        </is>
      </c>
      <c r="I3553" t="inlineStr">
        <is>
          <t>Medio</t>
        </is>
      </c>
      <c r="J3553" s="17" t="inlineStr">
        <is>
          <t>C-Medio</t>
        </is>
      </c>
      <c r="K3553" t="inlineStr">
        <is>
          <t>CANDIDATO A DESCONTINUAR</t>
        </is>
      </c>
    </row>
    <row r="3554">
      <c r="A3554" t="inlineStr">
        <is>
          <t>151141</t>
        </is>
      </c>
      <c r="B3554" t="inlineStr">
        <is>
          <t>TOTAL PUNTA SDS PLUS ROTOMARTILLO 14X250 TAC1511141</t>
        </is>
      </c>
      <c r="C3554" t="inlineStr">
        <is>
          <t>FERRETERIA GENERAL</t>
        </is>
      </c>
      <c r="D3554" s="22" t="n">
        <v>9</v>
      </c>
      <c r="E3554" s="19" t="n">
        <v>10284.96</v>
      </c>
      <c r="F3554" s="19" t="n">
        <v>3394.56</v>
      </c>
      <c r="G3554" s="20" t="n">
        <v>0.330051</v>
      </c>
      <c r="H3554" t="inlineStr">
        <is>
          <t>C</t>
        </is>
      </c>
      <c r="I3554" t="inlineStr">
        <is>
          <t>Medio</t>
        </is>
      </c>
      <c r="J3554" s="17" t="inlineStr">
        <is>
          <t>C-Medio</t>
        </is>
      </c>
      <c r="K3554" t="inlineStr">
        <is>
          <t>CANDIDATO A DESCONTINUAR</t>
        </is>
      </c>
    </row>
    <row r="3555">
      <c r="A3555" t="inlineStr">
        <is>
          <t>351100300991207</t>
        </is>
      </c>
      <c r="B3555" t="inlineStr">
        <is>
          <t>VESLEE LUBRICANTE CON SILICON 450ML VSL-39</t>
        </is>
      </c>
      <c r="C3555" t="inlineStr">
        <is>
          <t>FERRETERIA GENERAL</t>
        </is>
      </c>
      <c r="D3555" s="22" t="n">
        <v>8</v>
      </c>
      <c r="E3555" s="19" t="n">
        <v>10258.45</v>
      </c>
      <c r="F3555" s="19" t="n">
        <v>3016.74</v>
      </c>
      <c r="G3555" s="20" t="n">
        <v>0.294074</v>
      </c>
      <c r="H3555" t="inlineStr">
        <is>
          <t>C</t>
        </is>
      </c>
      <c r="I3555" t="inlineStr">
        <is>
          <t>Bajo</t>
        </is>
      </c>
      <c r="J3555" s="17" t="inlineStr">
        <is>
          <t>C-Bajo</t>
        </is>
      </c>
      <c r="K3555" t="inlineStr">
        <is>
          <t>LIQUIDAR — ocupan espacio y capital</t>
        </is>
      </c>
    </row>
    <row r="3556">
      <c r="A3556" t="inlineStr">
        <is>
          <t>60100008</t>
        </is>
      </c>
      <c r="B3556" t="inlineStr">
        <is>
          <t>BOMBILLO LED 28W E27 JUMBO WADFOW UWDN35281</t>
        </is>
      </c>
      <c r="C3556" t="inlineStr">
        <is>
          <t>SIN CATEGORIA</t>
        </is>
      </c>
      <c r="D3556" s="22" t="n">
        <v>5</v>
      </c>
      <c r="E3556" s="19" t="n">
        <v>10206.3</v>
      </c>
      <c r="F3556" s="19" t="n">
        <v>3544.71</v>
      </c>
      <c r="G3556" s="20" t="n">
        <v>0.347306</v>
      </c>
      <c r="H3556" t="inlineStr">
        <is>
          <t>C</t>
        </is>
      </c>
      <c r="I3556" t="inlineStr">
        <is>
          <t>Medio</t>
        </is>
      </c>
      <c r="J3556" s="17" t="inlineStr">
        <is>
          <t>C-Medio</t>
        </is>
      </c>
      <c r="K3556" t="inlineStr">
        <is>
          <t>CANDIDATO A DESCONTINUAR</t>
        </is>
      </c>
    </row>
    <row r="3557">
      <c r="A3557" t="inlineStr">
        <is>
          <t>71389</t>
        </is>
      </c>
      <c r="B3557" t="inlineStr">
        <is>
          <t>TORNILLO CARROCERIA 5/16 X 2 1/2</t>
        </is>
      </c>
      <c r="C3557" t="inlineStr">
        <is>
          <t>TORNILLERIA</t>
        </is>
      </c>
      <c r="D3557" s="22" t="n">
        <v>66</v>
      </c>
      <c r="E3557" s="19" t="n">
        <v>10190.27</v>
      </c>
      <c r="F3557" s="19" t="n">
        <v>7621.73</v>
      </c>
      <c r="G3557" s="20" t="n">
        <v>0.747942</v>
      </c>
      <c r="H3557" t="inlineStr">
        <is>
          <t>C</t>
        </is>
      </c>
      <c r="I3557" t="inlineStr">
        <is>
          <t>Alto</t>
        </is>
      </c>
      <c r="J3557" s="17" t="inlineStr">
        <is>
          <t>C-Alto</t>
        </is>
      </c>
      <c r="K3557" t="inlineStr">
        <is>
          <t>PREMIUM — dejar quietos, son rentables aunque vendan poco</t>
        </is>
      </c>
    </row>
    <row r="3558">
      <c r="A3558" t="inlineStr">
        <is>
          <t>351100300991330</t>
        </is>
      </c>
      <c r="B3558" t="inlineStr">
        <is>
          <t>PROTECTO DILUYENTE MINERAL 630  LITRO</t>
        </is>
      </c>
      <c r="C3558" t="inlineStr">
        <is>
          <t>SIN CATEGORIA</t>
        </is>
      </c>
      <c r="D3558" s="22" t="n">
        <v>3</v>
      </c>
      <c r="E3558" s="19" t="n">
        <v>10174.67</v>
      </c>
      <c r="F3558" s="19" t="n">
        <v>2858.27</v>
      </c>
      <c r="G3558" s="20" t="n">
        <v>0.28092</v>
      </c>
      <c r="H3558" t="inlineStr">
        <is>
          <t>C</t>
        </is>
      </c>
      <c r="I3558" t="inlineStr">
        <is>
          <t>Bajo</t>
        </is>
      </c>
      <c r="J3558" s="17" t="inlineStr">
        <is>
          <t>C-Bajo</t>
        </is>
      </c>
      <c r="K3558" t="inlineStr">
        <is>
          <t>LIQUIDAR — ocupan espacio y capital</t>
        </is>
      </c>
    </row>
    <row r="3559">
      <c r="A3559" t="inlineStr">
        <is>
          <t>7581</t>
        </is>
      </c>
      <c r="B3559" t="inlineStr">
        <is>
          <t>TOTAL LLAVE COROFIJA 10MM TCSPA101</t>
        </is>
      </c>
      <c r="C3559" t="inlineStr">
        <is>
          <t>FERRETERIA GENERAL</t>
        </is>
      </c>
      <c r="D3559" s="22" t="n">
        <v>11</v>
      </c>
      <c r="E3559" s="19" t="n">
        <v>10163.34</v>
      </c>
      <c r="F3559" s="19" t="n">
        <v>5340.37</v>
      </c>
      <c r="G3559" s="20" t="n">
        <v>0.525455</v>
      </c>
      <c r="H3559" t="inlineStr">
        <is>
          <t>C</t>
        </is>
      </c>
      <c r="I3559" t="inlineStr">
        <is>
          <t>Alto</t>
        </is>
      </c>
      <c r="J3559" s="17" t="inlineStr">
        <is>
          <t>C-Alto</t>
        </is>
      </c>
      <c r="K3559" t="inlineStr">
        <is>
          <t>PREMIUM — dejar quietos, son rentables aunque vendan poco</t>
        </is>
      </c>
    </row>
    <row r="3560">
      <c r="A3560" t="inlineStr">
        <is>
          <t>73214</t>
        </is>
      </c>
      <c r="B3560" t="inlineStr">
        <is>
          <t>TAPON HULE REDONDO 3/4</t>
        </is>
      </c>
      <c r="C3560" t="inlineStr">
        <is>
          <t>FERRETERIA GENERAL</t>
        </is>
      </c>
      <c r="D3560" s="22" t="n">
        <v>116</v>
      </c>
      <c r="E3560" s="19" t="n">
        <v>10162.76</v>
      </c>
      <c r="F3560" s="19" t="n">
        <v>6630.56</v>
      </c>
      <c r="G3560" s="20" t="n">
        <v>0.652437</v>
      </c>
      <c r="H3560" t="inlineStr">
        <is>
          <t>C</t>
        </is>
      </c>
      <c r="I3560" t="inlineStr">
        <is>
          <t>Alto</t>
        </is>
      </c>
      <c r="J3560" s="17" t="inlineStr">
        <is>
          <t>C-Alto</t>
        </is>
      </c>
      <c r="K3560" t="inlineStr">
        <is>
          <t>PREMIUM — dejar quietos, son rentables aunque vendan poco</t>
        </is>
      </c>
    </row>
    <row r="3561">
      <c r="A3561" t="inlineStr">
        <is>
          <t>11110</t>
        </is>
      </c>
      <c r="B3561" t="inlineStr">
        <is>
          <t xml:space="preserve">ASPERSION DUCHA PLASTICA CROMADO C/ BRAZO # 490 </t>
        </is>
      </c>
      <c r="C3561" t="inlineStr">
        <is>
          <t>GRIFERIA - ACC. BAÑO Y COCINA</t>
        </is>
      </c>
      <c r="D3561" s="22" t="n">
        <v>10</v>
      </c>
      <c r="E3561" s="19" t="n">
        <v>10146.47</v>
      </c>
      <c r="F3561" s="19" t="n">
        <v>3882.47</v>
      </c>
      <c r="G3561" s="20" t="n">
        <v>0.382642</v>
      </c>
      <c r="H3561" t="inlineStr">
        <is>
          <t>C</t>
        </is>
      </c>
      <c r="I3561" t="inlineStr">
        <is>
          <t>Medio</t>
        </is>
      </c>
      <c r="J3561" s="17" t="inlineStr">
        <is>
          <t>C-Medio</t>
        </is>
      </c>
      <c r="K3561" t="inlineStr">
        <is>
          <t>CANDIDATO A DESCONTINUAR</t>
        </is>
      </c>
    </row>
    <row r="3562">
      <c r="A3562" t="inlineStr">
        <is>
          <t>30322</t>
        </is>
      </c>
      <c r="B3562" t="inlineStr">
        <is>
          <t>PONCHADORA CABLE COAXIAL F-74 COMPRESION</t>
        </is>
      </c>
      <c r="C3562" t="inlineStr">
        <is>
          <t>FERRETERIA GENERAL</t>
        </is>
      </c>
      <c r="D3562" s="22" t="n">
        <v>1</v>
      </c>
      <c r="E3562" s="19" t="n">
        <v>10113.46</v>
      </c>
      <c r="F3562" s="19" t="n">
        <v>2889.56</v>
      </c>
      <c r="G3562" s="20" t="n">
        <v>0.285714</v>
      </c>
      <c r="H3562" t="inlineStr">
        <is>
          <t>C</t>
        </is>
      </c>
      <c r="I3562" t="inlineStr">
        <is>
          <t>Bajo</t>
        </is>
      </c>
      <c r="J3562" s="17" t="inlineStr">
        <is>
          <t>C-Bajo</t>
        </is>
      </c>
      <c r="K3562" t="inlineStr">
        <is>
          <t>LIQUIDAR — ocupan espacio y capital</t>
        </is>
      </c>
    </row>
    <row r="3563">
      <c r="A3563" t="inlineStr">
        <is>
          <t>71264</t>
        </is>
      </c>
      <c r="B3563" t="inlineStr">
        <is>
          <t>SIFON CUADRADO 3 1/4 ALUMINIO</t>
        </is>
      </c>
      <c r="C3563" t="inlineStr">
        <is>
          <t>FERRETERIA GENERAL</t>
        </is>
      </c>
      <c r="D3563" s="22" t="n">
        <v>2</v>
      </c>
      <c r="E3563" s="19" t="n">
        <v>10095.59</v>
      </c>
      <c r="F3563" s="19" t="n">
        <v>2774.64</v>
      </c>
      <c r="G3563" s="20" t="n">
        <v>0.274837</v>
      </c>
      <c r="H3563" t="inlineStr">
        <is>
          <t>C</t>
        </is>
      </c>
      <c r="I3563" t="inlineStr">
        <is>
          <t>Bajo</t>
        </is>
      </c>
      <c r="J3563" s="17" t="inlineStr">
        <is>
          <t>C-Bajo</t>
        </is>
      </c>
      <c r="K3563" t="inlineStr">
        <is>
          <t>LIQUIDAR — ocupan espacio y capital</t>
        </is>
      </c>
    </row>
    <row r="3564">
      <c r="A3564" t="inlineStr">
        <is>
          <t>15176</t>
        </is>
      </c>
      <c r="B3564" t="inlineStr">
        <is>
          <t>TUBO LED 9W 600MM VIDRIO 110-240V 2100366</t>
        </is>
      </c>
      <c r="C3564" t="inlineStr">
        <is>
          <t>ACCESORIOS ELECTRICOS Y CABLES</t>
        </is>
      </c>
      <c r="D3564" s="22" t="n">
        <v>6</v>
      </c>
      <c r="E3564" s="19" t="n">
        <v>10088.5</v>
      </c>
      <c r="F3564" s="19" t="n">
        <v>4029.7</v>
      </c>
      <c r="G3564" s="20" t="n">
        <v>0.399435</v>
      </c>
      <c r="H3564" t="inlineStr">
        <is>
          <t>C</t>
        </is>
      </c>
      <c r="I3564" t="inlineStr">
        <is>
          <t>Medio</t>
        </is>
      </c>
      <c r="J3564" s="17" t="inlineStr">
        <is>
          <t>C-Medio</t>
        </is>
      </c>
      <c r="K3564" t="inlineStr">
        <is>
          <t>CANDIDATO A DESCONTINUAR</t>
        </is>
      </c>
    </row>
    <row r="3565">
      <c r="A3565" t="inlineStr">
        <is>
          <t>974</t>
        </is>
      </c>
      <c r="B3565" t="inlineStr">
        <is>
          <t>TAPON PVC 3 CON REGISTRO</t>
        </is>
      </c>
      <c r="C3565" t="inlineStr">
        <is>
          <t>TUBERIA PVC, CANOAS Y ACCESORIOS</t>
        </is>
      </c>
      <c r="D3565" s="22" t="n">
        <v>3</v>
      </c>
      <c r="E3565" s="19" t="n">
        <v>10088.5</v>
      </c>
      <c r="F3565" s="19" t="n">
        <v>7621.13</v>
      </c>
      <c r="G3565" s="20" t="n">
        <v>0.755427</v>
      </c>
      <c r="H3565" t="inlineStr">
        <is>
          <t>C</t>
        </is>
      </c>
      <c r="I3565" t="inlineStr">
        <is>
          <t>Alto</t>
        </is>
      </c>
      <c r="J3565" s="17" t="inlineStr">
        <is>
          <t>C-Alto</t>
        </is>
      </c>
      <c r="K3565" t="inlineStr">
        <is>
          <t>PREMIUM — dejar quietos, son rentables aunque vendan poco</t>
        </is>
      </c>
    </row>
    <row r="3566">
      <c r="A3566" t="inlineStr">
        <is>
          <t>420420903</t>
        </is>
      </c>
      <c r="B3566" t="inlineStr">
        <is>
          <t>PROTECTO METALTEC 3EN1 PROTECTO ROJO OXIDO T-310 1/4 GL (0.946L)</t>
        </is>
      </c>
      <c r="C3566" t="inlineStr">
        <is>
          <t>SIN CATEGORIA</t>
        </is>
      </c>
      <c r="D3566" s="22" t="n">
        <v>2</v>
      </c>
      <c r="E3566" s="19" t="n">
        <v>10062.84</v>
      </c>
      <c r="F3566" s="19" t="n">
        <v>2875.1</v>
      </c>
      <c r="G3566" s="20" t="n">
        <v>0.285714</v>
      </c>
      <c r="H3566" t="inlineStr">
        <is>
          <t>C</t>
        </is>
      </c>
      <c r="I3566" t="inlineStr">
        <is>
          <t>Bajo</t>
        </is>
      </c>
      <c r="J3566" s="17" t="inlineStr">
        <is>
          <t>C-Bajo</t>
        </is>
      </c>
      <c r="K3566" t="inlineStr">
        <is>
          <t>LIQUIDAR — ocupan espacio y capital</t>
        </is>
      </c>
    </row>
    <row r="3567">
      <c r="A3567" t="inlineStr">
        <is>
          <t>7238</t>
        </is>
      </c>
      <c r="B3567" t="inlineStr">
        <is>
          <t>TERMINAL ELECTRICA VARIADA</t>
        </is>
      </c>
      <c r="C3567" t="inlineStr">
        <is>
          <t>ACCESORIOS ELECTRICOS Y CABLES</t>
        </is>
      </c>
      <c r="D3567" s="22" t="n">
        <v>93</v>
      </c>
      <c r="E3567" s="19" t="n">
        <v>10017.56</v>
      </c>
      <c r="F3567" s="19" t="n">
        <v>7870.02</v>
      </c>
      <c r="G3567" s="20" t="n">
        <v>0.785622</v>
      </c>
      <c r="H3567" t="inlineStr">
        <is>
          <t>C</t>
        </is>
      </c>
      <c r="I3567" t="inlineStr">
        <is>
          <t>Alto</t>
        </is>
      </c>
      <c r="J3567" s="17" t="inlineStr">
        <is>
          <t>C-Alto</t>
        </is>
      </c>
      <c r="K3567" t="inlineStr">
        <is>
          <t>PREMIUM — dejar quietos, son rentables aunque vendan poco</t>
        </is>
      </c>
    </row>
    <row r="3568">
      <c r="A3568" t="inlineStr">
        <is>
          <t>PINT-BT-0014</t>
        </is>
      </c>
      <c r="B3568" t="inlineStr">
        <is>
          <t>DICOLOR TINTE MADERA CAFE OSCURO 1/16 M84</t>
        </is>
      </c>
      <c r="C3568" t="inlineStr">
        <is>
          <t>BARNIZ Y TINTES</t>
        </is>
      </c>
      <c r="D3568" s="22" t="n">
        <v>4</v>
      </c>
      <c r="E3568" s="19" t="n">
        <v>10004.4</v>
      </c>
      <c r="F3568" s="19" t="n">
        <v>2858.4</v>
      </c>
      <c r="G3568" s="20" t="n">
        <v>0.285714</v>
      </c>
      <c r="H3568" t="inlineStr">
        <is>
          <t>C</t>
        </is>
      </c>
      <c r="I3568" t="inlineStr">
        <is>
          <t>Bajo</t>
        </is>
      </c>
      <c r="J3568" s="17" t="inlineStr">
        <is>
          <t>C-Bajo</t>
        </is>
      </c>
      <c r="K3568" t="inlineStr">
        <is>
          <t>LIQUIDAR — ocupan espacio y capital</t>
        </is>
      </c>
    </row>
    <row r="3569">
      <c r="A3569" t="inlineStr">
        <is>
          <t>PINT-BT-0024</t>
        </is>
      </c>
      <c r="B3569" t="inlineStr">
        <is>
          <t>DICOLOR TINTE MADERA MIEL 1/16 COD  M 81 04</t>
        </is>
      </c>
      <c r="C3569" t="inlineStr">
        <is>
          <t>BARNIZ Y TINTES</t>
        </is>
      </c>
      <c r="D3569" s="22" t="n">
        <v>4</v>
      </c>
      <c r="E3569" s="19" t="n">
        <v>10004.4</v>
      </c>
      <c r="F3569" s="19" t="n">
        <v>2858.4</v>
      </c>
      <c r="G3569" s="20" t="n">
        <v>0.285714</v>
      </c>
      <c r="H3569" t="inlineStr">
        <is>
          <t>C</t>
        </is>
      </c>
      <c r="I3569" t="inlineStr">
        <is>
          <t>Bajo</t>
        </is>
      </c>
      <c r="J3569" s="17" t="inlineStr">
        <is>
          <t>C-Bajo</t>
        </is>
      </c>
      <c r="K3569" t="inlineStr">
        <is>
          <t>LIQUIDAR — ocupan espacio y capital</t>
        </is>
      </c>
    </row>
    <row r="3570">
      <c r="A3570" t="inlineStr">
        <is>
          <t>351100300990823</t>
        </is>
      </c>
      <c r="B3570" t="inlineStr">
        <is>
          <t>OSRAM SENSOR DE MOVIMIENTO PARED INFRAFOJO 180 680852030</t>
        </is>
      </c>
      <c r="C3570" t="inlineStr">
        <is>
          <t>ACCESORIOS ELECTRICOS Y CABLES</t>
        </is>
      </c>
      <c r="D3570" s="22" t="n">
        <v>1</v>
      </c>
      <c r="E3570" s="19" t="n">
        <v>9980.290000000001</v>
      </c>
      <c r="F3570" s="19" t="n">
        <v>2851.51</v>
      </c>
      <c r="G3570" s="20" t="n">
        <v>0.285714</v>
      </c>
      <c r="H3570" t="inlineStr">
        <is>
          <t>C</t>
        </is>
      </c>
      <c r="I3570" t="inlineStr">
        <is>
          <t>Bajo</t>
        </is>
      </c>
      <c r="J3570" s="17" t="inlineStr">
        <is>
          <t>C-Bajo</t>
        </is>
      </c>
      <c r="K3570" t="inlineStr">
        <is>
          <t>LIQUIDAR — ocupan espacio y capital</t>
        </is>
      </c>
    </row>
    <row r="3571">
      <c r="A3571" t="inlineStr">
        <is>
          <t>7512</t>
        </is>
      </c>
      <c r="B3571" t="inlineStr">
        <is>
          <t>POLISH BLANCO 1/16</t>
        </is>
      </c>
      <c r="C3571" t="inlineStr">
        <is>
          <t>FERRETERIA GENERAL</t>
        </is>
      </c>
      <c r="D3571" s="22" t="n">
        <v>9</v>
      </c>
      <c r="E3571" s="19" t="n">
        <v>9939.65</v>
      </c>
      <c r="F3571" s="19" t="n">
        <v>2889.72</v>
      </c>
      <c r="G3571" s="20" t="n">
        <v>0.290727</v>
      </c>
      <c r="H3571" t="inlineStr">
        <is>
          <t>C</t>
        </is>
      </c>
      <c r="I3571" t="inlineStr">
        <is>
          <t>Bajo</t>
        </is>
      </c>
      <c r="J3571" s="17" t="inlineStr">
        <is>
          <t>C-Bajo</t>
        </is>
      </c>
      <c r="K3571" t="inlineStr">
        <is>
          <t>LIQUIDAR — ocupan espacio y capital</t>
        </is>
      </c>
    </row>
    <row r="3572">
      <c r="A3572" t="inlineStr">
        <is>
          <t>351100300990657</t>
        </is>
      </c>
      <c r="B3572" t="inlineStr">
        <is>
          <t>SEMILLA DE CULANTRO SUPLIJARDINES 0126000000200</t>
        </is>
      </c>
      <c r="C3572" t="inlineStr">
        <is>
          <t>FERRETERIA GENERAL</t>
        </is>
      </c>
      <c r="D3572" s="22" t="n">
        <v>8</v>
      </c>
      <c r="E3572" s="19" t="n">
        <v>9932.65</v>
      </c>
      <c r="F3572" s="19" t="n">
        <v>2811.19</v>
      </c>
      <c r="G3572" s="20" t="n">
        <v>0.283026</v>
      </c>
      <c r="H3572" t="inlineStr">
        <is>
          <t>C</t>
        </is>
      </c>
      <c r="I3572" t="inlineStr">
        <is>
          <t>Bajo</t>
        </is>
      </c>
      <c r="J3572" s="17" t="inlineStr">
        <is>
          <t>C-Bajo</t>
        </is>
      </c>
      <c r="K3572" t="inlineStr">
        <is>
          <t>LIQUIDAR — ocupan espacio y capital</t>
        </is>
      </c>
    </row>
    <row r="3573">
      <c r="A3573" t="inlineStr">
        <is>
          <t>351100300992533</t>
        </is>
      </c>
      <c r="B3573" t="inlineStr">
        <is>
          <t>VOLTECK EXTENSION USO RUDO 10M ER-10X16</t>
        </is>
      </c>
      <c r="C3573" t="inlineStr">
        <is>
          <t>ACCESORIOS ELECTRICOS Y CABLES</t>
        </is>
      </c>
      <c r="D3573" s="22" t="n">
        <v>2</v>
      </c>
      <c r="E3573" s="19" t="n">
        <v>9921.25</v>
      </c>
      <c r="F3573" s="19" t="n">
        <v>3137.49</v>
      </c>
      <c r="G3573" s="20" t="n">
        <v>0.316239</v>
      </c>
      <c r="H3573" t="inlineStr">
        <is>
          <t>C</t>
        </is>
      </c>
      <c r="I3573" t="inlineStr">
        <is>
          <t>Medio</t>
        </is>
      </c>
      <c r="J3573" s="17" t="inlineStr">
        <is>
          <t>C-Medio</t>
        </is>
      </c>
      <c r="K3573" t="inlineStr">
        <is>
          <t>CANDIDATO A DESCONTINUAR</t>
        </is>
      </c>
    </row>
    <row r="3574">
      <c r="A3574" t="inlineStr">
        <is>
          <t>7786</t>
        </is>
      </c>
      <c r="B3574" t="inlineStr">
        <is>
          <t>BROCA METAL 5/64 IRWIN</t>
        </is>
      </c>
      <c r="C3574" t="inlineStr">
        <is>
          <t>FERRETERIA GENERAL</t>
        </is>
      </c>
      <c r="D3574" s="22" t="n">
        <v>16</v>
      </c>
      <c r="E3574" s="19" t="n">
        <v>9911.52</v>
      </c>
      <c r="F3574" s="19" t="n">
        <v>4646.52</v>
      </c>
      <c r="G3574" s="20" t="n">
        <v>0.4688000000000001</v>
      </c>
      <c r="H3574" t="inlineStr">
        <is>
          <t>C</t>
        </is>
      </c>
      <c r="I3574" t="inlineStr">
        <is>
          <t>Alto</t>
        </is>
      </c>
      <c r="J3574" s="17" t="inlineStr">
        <is>
          <t>C-Alto</t>
        </is>
      </c>
      <c r="K3574" t="inlineStr">
        <is>
          <t>PREMIUM — dejar quietos, son rentables aunque vendan poco</t>
        </is>
      </c>
    </row>
    <row r="3575">
      <c r="A3575" t="inlineStr">
        <is>
          <t>73420</t>
        </is>
      </c>
      <c r="B3575" t="inlineStr">
        <is>
          <t>CERRADURA GAVETA GATO CUADRADA 1550</t>
        </is>
      </c>
      <c r="C3575" t="inlineStr">
        <is>
          <t>FERRETERIA GENERAL</t>
        </is>
      </c>
      <c r="D3575" s="22" t="n">
        <v>8</v>
      </c>
      <c r="E3575" s="19" t="n">
        <v>9890.16</v>
      </c>
      <c r="F3575" s="19" t="n">
        <v>4398.72</v>
      </c>
      <c r="G3575" s="20" t="n">
        <v>0.444757</v>
      </c>
      <c r="H3575" t="inlineStr">
        <is>
          <t>C</t>
        </is>
      </c>
      <c r="I3575" t="inlineStr">
        <is>
          <t>Medio</t>
        </is>
      </c>
      <c r="J3575" s="17" t="inlineStr">
        <is>
          <t>C-Medio</t>
        </is>
      </c>
      <c r="K3575" t="inlineStr">
        <is>
          <t>CANDIDATO A DESCONTINUAR</t>
        </is>
      </c>
    </row>
    <row r="3576">
      <c r="A3576" t="inlineStr">
        <is>
          <t>6704</t>
        </is>
      </c>
      <c r="B3576" t="inlineStr">
        <is>
          <t>FELPA 3/8 X 9 PAQUETE DE 3 UNIDADES PROMOCION</t>
        </is>
      </c>
      <c r="C3576" t="inlineStr">
        <is>
          <t>PINTURAS Y SELLADORES</t>
        </is>
      </c>
      <c r="D3576" s="22" t="n">
        <v>8</v>
      </c>
      <c r="E3576" s="19" t="n">
        <v>9852.040000000001</v>
      </c>
      <c r="F3576" s="19" t="n">
        <v>4200.36</v>
      </c>
      <c r="G3576" s="20" t="n">
        <v>0.426344</v>
      </c>
      <c r="H3576" t="inlineStr">
        <is>
          <t>C</t>
        </is>
      </c>
      <c r="I3576" t="inlineStr">
        <is>
          <t>Medio</t>
        </is>
      </c>
      <c r="J3576" s="17" t="inlineStr">
        <is>
          <t>C-Medio</t>
        </is>
      </c>
      <c r="K3576" t="inlineStr">
        <is>
          <t>CANDIDATO A DESCONTINUAR</t>
        </is>
      </c>
    </row>
    <row r="3577">
      <c r="A3577" t="inlineStr">
        <is>
          <t>931</t>
        </is>
      </c>
      <c r="B3577" t="inlineStr">
        <is>
          <t>NIPLE 1/2 X 2 GALVANIZADO</t>
        </is>
      </c>
      <c r="C3577" t="inlineStr">
        <is>
          <t>FERRETERIA GENERAL</t>
        </is>
      </c>
      <c r="D3577" s="22" t="n">
        <v>45</v>
      </c>
      <c r="E3577" s="19" t="n">
        <v>9843.969999999999</v>
      </c>
      <c r="F3577" s="19" t="n">
        <v>5034.53</v>
      </c>
      <c r="G3577" s="20" t="n">
        <v>0.511433</v>
      </c>
      <c r="H3577" t="inlineStr">
        <is>
          <t>C</t>
        </is>
      </c>
      <c r="I3577" t="inlineStr">
        <is>
          <t>Alto</t>
        </is>
      </c>
      <c r="J3577" s="17" t="inlineStr">
        <is>
          <t>C-Alto</t>
        </is>
      </c>
      <c r="K3577" t="inlineStr">
        <is>
          <t>PREMIUM — dejar quietos, son rentables aunque vendan poco</t>
        </is>
      </c>
    </row>
    <row r="3578">
      <c r="A3578" t="inlineStr">
        <is>
          <t>73046</t>
        </is>
      </c>
      <c r="B3578" t="inlineStr">
        <is>
          <t>ASPERSION P/CACHERA DE FREGADERO</t>
        </is>
      </c>
      <c r="C3578" t="inlineStr">
        <is>
          <t>GRIFERIA - ACC. BAÑO Y COCINA</t>
        </is>
      </c>
      <c r="D3578" s="22" t="n">
        <v>8</v>
      </c>
      <c r="E3578" s="19" t="n">
        <v>9841.440000000001</v>
      </c>
      <c r="F3578" s="19" t="n">
        <v>3010.2</v>
      </c>
      <c r="G3578" s="20" t="n">
        <v>0.30587</v>
      </c>
      <c r="H3578" t="inlineStr">
        <is>
          <t>C</t>
        </is>
      </c>
      <c r="I3578" t="inlineStr">
        <is>
          <t>Medio</t>
        </is>
      </c>
      <c r="J3578" s="17" t="inlineStr">
        <is>
          <t>C-Medio</t>
        </is>
      </c>
      <c r="K3578" t="inlineStr">
        <is>
          <t>CANDIDATO A DESCONTINUAR</t>
        </is>
      </c>
    </row>
    <row r="3579">
      <c r="A3579" t="inlineStr">
        <is>
          <t>73278</t>
        </is>
      </c>
      <c r="B3579" t="inlineStr">
        <is>
          <t>AMARRA PLASTICA NEGRA 6 PAQ 100 UND</t>
        </is>
      </c>
      <c r="C3579" t="inlineStr">
        <is>
          <t>FERRETERIA GENERAL</t>
        </is>
      </c>
      <c r="D3579" s="22" t="n">
        <v>441</v>
      </c>
      <c r="E3579" s="19" t="n">
        <v>9815.139999999999</v>
      </c>
      <c r="F3579" s="19" t="n">
        <v>7666.98</v>
      </c>
      <c r="G3579" s="20" t="n">
        <v>0.781138</v>
      </c>
      <c r="H3579" t="inlineStr">
        <is>
          <t>C</t>
        </is>
      </c>
      <c r="I3579" t="inlineStr">
        <is>
          <t>Alto</t>
        </is>
      </c>
      <c r="J3579" s="17" t="inlineStr">
        <is>
          <t>C-Alto</t>
        </is>
      </c>
      <c r="K3579" t="inlineStr">
        <is>
          <t>PREMIUM — dejar quietos, son rentables aunque vendan poco</t>
        </is>
      </c>
    </row>
    <row r="3580">
      <c r="A3580" t="inlineStr">
        <is>
          <t>30319</t>
        </is>
      </c>
      <c r="B3580" t="inlineStr">
        <is>
          <t>AGUILA BENJAMIN C/CADENA 718-bk</t>
        </is>
      </c>
      <c r="C3580" t="inlineStr">
        <is>
          <t>ACCESORIOS ELECTRICOS Y CABLES</t>
        </is>
      </c>
      <c r="D3580" s="22" t="n">
        <v>6</v>
      </c>
      <c r="E3580" s="19" t="n">
        <v>9778.1</v>
      </c>
      <c r="F3580" s="19" t="n">
        <v>3036.22</v>
      </c>
      <c r="G3580" s="20" t="n">
        <v>0.310513</v>
      </c>
      <c r="H3580" t="inlineStr">
        <is>
          <t>C</t>
        </is>
      </c>
      <c r="I3580" t="inlineStr">
        <is>
          <t>Medio</t>
        </is>
      </c>
      <c r="J3580" s="17" t="inlineStr">
        <is>
          <t>C-Medio</t>
        </is>
      </c>
      <c r="K3580" t="inlineStr">
        <is>
          <t>CANDIDATO A DESCONTINUAR</t>
        </is>
      </c>
    </row>
    <row r="3581">
      <c r="A3581" t="inlineStr">
        <is>
          <t>351100300991286</t>
        </is>
      </c>
      <c r="B3581" t="inlineStr">
        <is>
          <t>PROTECTO HIGH STANDARD LATEX MATE BLANCO 1/4</t>
        </is>
      </c>
      <c r="C3581" t="inlineStr">
        <is>
          <t>SIN CATEGORIA</t>
        </is>
      </c>
      <c r="D3581" s="22" t="n">
        <v>2</v>
      </c>
      <c r="E3581" s="19" t="n">
        <v>9734.51</v>
      </c>
      <c r="F3581" s="19" t="n">
        <v>4529.63</v>
      </c>
      <c r="G3581" s="20" t="n">
        <v>0.465317</v>
      </c>
      <c r="H3581" t="inlineStr">
        <is>
          <t>C</t>
        </is>
      </c>
      <c r="I3581" t="inlineStr">
        <is>
          <t>Alto</t>
        </is>
      </c>
      <c r="J3581" s="17" t="inlineStr">
        <is>
          <t>C-Alto</t>
        </is>
      </c>
      <c r="K3581" t="inlineStr">
        <is>
          <t>PREMIUM — dejar quietos, son rentables aunque vendan poco</t>
        </is>
      </c>
    </row>
    <row r="3582">
      <c r="A3582" t="inlineStr">
        <is>
          <t>PINT-SE-0001</t>
        </is>
      </c>
      <c r="B3582" t="inlineStr">
        <is>
          <t>SELLADOR CONCRETO 1/4 LANCO PRIME COAT WP038-5</t>
        </is>
      </c>
      <c r="C3582" t="inlineStr">
        <is>
          <t>SELLADORES</t>
        </is>
      </c>
      <c r="D3582" s="22" t="n">
        <v>2</v>
      </c>
      <c r="E3582" s="19" t="n">
        <v>9734.51</v>
      </c>
      <c r="F3582" s="19" t="n">
        <v>3001.01</v>
      </c>
      <c r="G3582" s="20" t="n">
        <v>0.308286</v>
      </c>
      <c r="H3582" t="inlineStr">
        <is>
          <t>C</t>
        </is>
      </c>
      <c r="I3582" t="inlineStr">
        <is>
          <t>Medio</t>
        </is>
      </c>
      <c r="J3582" s="17" t="inlineStr">
        <is>
          <t>C-Medio</t>
        </is>
      </c>
      <c r="K3582" t="inlineStr">
        <is>
          <t>CANDIDATO A DESCONTINUAR</t>
        </is>
      </c>
    </row>
    <row r="3583">
      <c r="A3583" t="inlineStr">
        <is>
          <t>213111</t>
        </is>
      </c>
      <c r="B3583" t="inlineStr">
        <is>
          <t>TOTAL ESQUINERO MAGNETICO 4 50LBS TAMWH50042</t>
        </is>
      </c>
      <c r="C3583" t="inlineStr">
        <is>
          <t>FERRETERIA GENERAL</t>
        </is>
      </c>
      <c r="D3583" s="22" t="n">
        <v>4</v>
      </c>
      <c r="E3583" s="19" t="n">
        <v>9710.59</v>
      </c>
      <c r="F3583" s="19" t="n">
        <v>3641.47</v>
      </c>
      <c r="G3583" s="20" t="n">
        <v>0.375</v>
      </c>
      <c r="H3583" t="inlineStr">
        <is>
          <t>C</t>
        </is>
      </c>
      <c r="I3583" t="inlineStr">
        <is>
          <t>Medio</t>
        </is>
      </c>
      <c r="J3583" s="17" t="inlineStr">
        <is>
          <t>C-Medio</t>
        </is>
      </c>
      <c r="K3583" t="inlineStr">
        <is>
          <t>CANDIDATO A DESCONTINUAR</t>
        </is>
      </c>
    </row>
    <row r="3584">
      <c r="A3584" t="inlineStr">
        <is>
          <t>6506</t>
        </is>
      </c>
      <c r="B3584" t="inlineStr">
        <is>
          <t>MARCO RODILLO 4 SIN FELPA R00367</t>
        </is>
      </c>
      <c r="C3584" t="inlineStr">
        <is>
          <t>PINTURAS Y SELLADORES</t>
        </is>
      </c>
      <c r="D3584" s="22" t="n">
        <v>10</v>
      </c>
      <c r="E3584" s="19" t="n">
        <v>9687.74</v>
      </c>
      <c r="F3584" s="19" t="n">
        <v>2717.74</v>
      </c>
      <c r="G3584" s="20" t="n">
        <v>0.280534</v>
      </c>
      <c r="H3584" t="inlineStr">
        <is>
          <t>C</t>
        </is>
      </c>
      <c r="I3584" t="inlineStr">
        <is>
          <t>Bajo</t>
        </is>
      </c>
      <c r="J3584" s="17" t="inlineStr">
        <is>
          <t>C-Bajo</t>
        </is>
      </c>
      <c r="K3584" t="inlineStr">
        <is>
          <t>LIQUIDAR — ocupan espacio y capital</t>
        </is>
      </c>
    </row>
    <row r="3585">
      <c r="A3585" t="inlineStr">
        <is>
          <t>351100300992530</t>
        </is>
      </c>
      <c r="B3585" t="inlineStr">
        <is>
          <t>VOLTECK EXTENSION USO RUDO 4M ER-4X16</t>
        </is>
      </c>
      <c r="C3585" t="inlineStr">
        <is>
          <t>ACCESORIOS ELECTRICOS Y CABLES</t>
        </is>
      </c>
      <c r="D3585" s="22" t="n">
        <v>5</v>
      </c>
      <c r="E3585" s="19" t="n">
        <v>9650.549999999999</v>
      </c>
      <c r="F3585" s="19" t="n">
        <v>3245.87</v>
      </c>
      <c r="G3585" s="20" t="n">
        <v>0.33634</v>
      </c>
      <c r="H3585" t="inlineStr">
        <is>
          <t>C</t>
        </is>
      </c>
      <c r="I3585" t="inlineStr">
        <is>
          <t>Medio</t>
        </is>
      </c>
      <c r="J3585" s="17" t="inlineStr">
        <is>
          <t>C-Medio</t>
        </is>
      </c>
      <c r="K3585" t="inlineStr">
        <is>
          <t>CANDIDATO A DESCONTINUAR</t>
        </is>
      </c>
    </row>
    <row r="3586">
      <c r="A3586" t="inlineStr">
        <is>
          <t>5300992884</t>
        </is>
      </c>
      <c r="B3586" t="inlineStr">
        <is>
          <t>TOTAL JUEGO CUBOS IMPACTO 1=2 100-24MM 10PCS THISTD12101</t>
        </is>
      </c>
      <c r="C3586" t="inlineStr">
        <is>
          <t>HERRAMIENTAS MANUALES</t>
        </is>
      </c>
      <c r="D3586" s="22" t="n">
        <v>1</v>
      </c>
      <c r="E3586" s="19" t="n">
        <v>9646.02</v>
      </c>
      <c r="F3586" s="19" t="n">
        <v>3410.73</v>
      </c>
      <c r="G3586" s="20" t="n">
        <v>0.353589</v>
      </c>
      <c r="H3586" t="inlineStr">
        <is>
          <t>C</t>
        </is>
      </c>
      <c r="I3586" t="inlineStr">
        <is>
          <t>Medio</t>
        </is>
      </c>
      <c r="J3586" s="17" t="inlineStr">
        <is>
          <t>C-Medio</t>
        </is>
      </c>
      <c r="K3586" t="inlineStr">
        <is>
          <t>CANDIDATO A DESCONTINUAR</t>
        </is>
      </c>
    </row>
    <row r="3587">
      <c r="A3587" t="inlineStr">
        <is>
          <t>30672</t>
        </is>
      </c>
      <c r="B3587" t="inlineStr">
        <is>
          <t>TOTAL PRENSA TERMINAL THT15851</t>
        </is>
      </c>
      <c r="C3587" t="inlineStr">
        <is>
          <t>FERRETERIA GENERAL</t>
        </is>
      </c>
      <c r="D3587" s="22" t="n">
        <v>4</v>
      </c>
      <c r="E3587" s="19" t="n">
        <v>9637.860000000001</v>
      </c>
      <c r="F3587" s="19" t="n">
        <v>2991.06</v>
      </c>
      <c r="G3587" s="20" t="n">
        <v>0.310345</v>
      </c>
      <c r="H3587" t="inlineStr">
        <is>
          <t>C</t>
        </is>
      </c>
      <c r="I3587" t="inlineStr">
        <is>
          <t>Medio</t>
        </is>
      </c>
      <c r="J3587" s="17" t="inlineStr">
        <is>
          <t>C-Medio</t>
        </is>
      </c>
      <c r="K3587" t="inlineStr">
        <is>
          <t>CANDIDATO A DESCONTINUAR</t>
        </is>
      </c>
    </row>
    <row r="3588">
      <c r="A3588" t="inlineStr">
        <is>
          <t>3255520</t>
        </is>
      </c>
      <c r="B3588" t="inlineStr">
        <is>
          <t>MAKITA BROCA SIERRA BI METAL 1 1/4 D-21680</t>
        </is>
      </c>
      <c r="C3588" t="inlineStr">
        <is>
          <t>FERRETERIA GENERAL</t>
        </is>
      </c>
      <c r="D3588" s="22" t="n">
        <v>2</v>
      </c>
      <c r="E3588" s="19" t="n">
        <v>9602.6</v>
      </c>
      <c r="F3588" s="19" t="n">
        <v>2743.6</v>
      </c>
      <c r="G3588" s="20" t="n">
        <v>0.285714</v>
      </c>
      <c r="H3588" t="inlineStr">
        <is>
          <t>C</t>
        </is>
      </c>
      <c r="I3588" t="inlineStr">
        <is>
          <t>Bajo</t>
        </is>
      </c>
      <c r="J3588" s="17" t="inlineStr">
        <is>
          <t>C-Bajo</t>
        </is>
      </c>
      <c r="K3588" t="inlineStr">
        <is>
          <t>LIQUIDAR — ocupan espacio y capital</t>
        </is>
      </c>
    </row>
    <row r="3589">
      <c r="A3589" t="inlineStr">
        <is>
          <t>351100300991638</t>
        </is>
      </c>
      <c r="B3589" t="inlineStr">
        <is>
          <t>PROTECTO CORROTEC TEJA 1/4 6535</t>
        </is>
      </c>
      <c r="C3589" t="inlineStr">
        <is>
          <t>SIN CATEGORIA</t>
        </is>
      </c>
      <c r="D3589" s="22" t="n">
        <v>2</v>
      </c>
      <c r="E3589" s="19" t="n">
        <v>9576.16</v>
      </c>
      <c r="F3589" s="19" t="n">
        <v>2971.92</v>
      </c>
      <c r="G3589" s="20" t="n">
        <v>0.310346</v>
      </c>
      <c r="H3589" t="inlineStr">
        <is>
          <t>C</t>
        </is>
      </c>
      <c r="I3589" t="inlineStr">
        <is>
          <t>Medio</t>
        </is>
      </c>
      <c r="J3589" s="17" t="inlineStr">
        <is>
          <t>C-Medio</t>
        </is>
      </c>
      <c r="K3589" t="inlineStr">
        <is>
          <t>CANDIDATO A DESCONTINUAR</t>
        </is>
      </c>
    </row>
    <row r="3590">
      <c r="A3590" t="inlineStr">
        <is>
          <t>9149</t>
        </is>
      </c>
      <c r="B3590" t="inlineStr">
        <is>
          <t>$$ VIEJO UNION CONDUIT 3/4 LIVIANO</t>
        </is>
      </c>
      <c r="C3590" t="inlineStr">
        <is>
          <t>ACCESORIOS ELECTRICOS Y CABLES</t>
        </is>
      </c>
      <c r="D3590" s="22" t="n">
        <v>87</v>
      </c>
      <c r="E3590" s="19" t="n">
        <v>9562.5</v>
      </c>
      <c r="F3590" s="19" t="n">
        <v>3859.13</v>
      </c>
      <c r="G3590" s="20" t="n">
        <v>0.403569</v>
      </c>
      <c r="H3590" t="inlineStr">
        <is>
          <t>C</t>
        </is>
      </c>
      <c r="I3590" t="inlineStr">
        <is>
          <t>Medio</t>
        </is>
      </c>
      <c r="J3590" s="17" t="inlineStr">
        <is>
          <t>C-Medio</t>
        </is>
      </c>
      <c r="K3590" t="inlineStr">
        <is>
          <t>CANDIDATO A DESCONTINUAR</t>
        </is>
      </c>
    </row>
    <row r="3591">
      <c r="A3591" t="inlineStr">
        <is>
          <t>73099</t>
        </is>
      </c>
      <c r="B3591" t="inlineStr">
        <is>
          <t>CADENA 8MM PLASTICA BLANCA</t>
        </is>
      </c>
      <c r="C3591" t="inlineStr">
        <is>
          <t>FERRETERIA GENERAL</t>
        </is>
      </c>
      <c r="D3591" s="22" t="n">
        <v>8</v>
      </c>
      <c r="E3591" s="19" t="n">
        <v>9547.200000000001</v>
      </c>
      <c r="F3591" s="19" t="n">
        <v>2203.2</v>
      </c>
      <c r="G3591" s="20" t="n">
        <v>0.230769</v>
      </c>
      <c r="H3591" t="inlineStr">
        <is>
          <t>C</t>
        </is>
      </c>
      <c r="I3591" t="inlineStr">
        <is>
          <t>Bajo</t>
        </is>
      </c>
      <c r="J3591" s="17" t="inlineStr">
        <is>
          <t>C-Bajo</t>
        </is>
      </c>
      <c r="K3591" t="inlineStr">
        <is>
          <t>LIQUIDAR — ocupan espacio y capital</t>
        </is>
      </c>
    </row>
    <row r="3592">
      <c r="A3592" t="inlineStr">
        <is>
          <t>30562</t>
        </is>
      </c>
      <c r="B3592" t="inlineStr">
        <is>
          <t>TUBO BIEX 1/2 SIN FORRO</t>
        </is>
      </c>
      <c r="C3592" t="inlineStr">
        <is>
          <t>ACCESORIOS ELECTRICOS Y CABLES</t>
        </is>
      </c>
      <c r="D3592" s="22" t="n">
        <v>12</v>
      </c>
      <c r="E3592" s="19" t="n">
        <v>9533.629999999999</v>
      </c>
      <c r="F3592" s="19" t="n">
        <v>4697.63</v>
      </c>
      <c r="G3592" s="20" t="n">
        <v>0.492743</v>
      </c>
      <c r="H3592" t="inlineStr">
        <is>
          <t>C</t>
        </is>
      </c>
      <c r="I3592" t="inlineStr">
        <is>
          <t>Alto</t>
        </is>
      </c>
      <c r="J3592" s="17" t="inlineStr">
        <is>
          <t>C-Alto</t>
        </is>
      </c>
      <c r="K3592" t="inlineStr">
        <is>
          <t>PREMIUM — dejar quietos, son rentables aunque vendan poco</t>
        </is>
      </c>
    </row>
    <row r="3593">
      <c r="A3593" t="inlineStr">
        <is>
          <t>72265</t>
        </is>
      </c>
      <c r="B3593" t="inlineStr">
        <is>
          <t>ARANDELA PLANA 3/8</t>
        </is>
      </c>
      <c r="C3593" t="inlineStr">
        <is>
          <t>TORNILLERIA</t>
        </is>
      </c>
      <c r="D3593" s="22" t="n">
        <v>269</v>
      </c>
      <c r="E3593" s="19" t="n">
        <v>9471.15</v>
      </c>
      <c r="F3593" s="19" t="n">
        <v>6617.95</v>
      </c>
      <c r="G3593" s="20" t="n">
        <v>0.6987479999999999</v>
      </c>
      <c r="H3593" t="inlineStr">
        <is>
          <t>C</t>
        </is>
      </c>
      <c r="I3593" t="inlineStr">
        <is>
          <t>Alto</t>
        </is>
      </c>
      <c r="J3593" s="17" t="inlineStr">
        <is>
          <t>C-Alto</t>
        </is>
      </c>
      <c r="K3593" t="inlineStr">
        <is>
          <t>PREMIUM — dejar quietos, son rentables aunque vendan poco</t>
        </is>
      </c>
    </row>
    <row r="3594">
      <c r="A3594" t="inlineStr">
        <is>
          <t>351100300992873</t>
        </is>
      </c>
      <c r="B3594" t="inlineStr">
        <is>
          <t>TOTAL CARGADOR 4AH 20V UTFCLI20411</t>
        </is>
      </c>
      <c r="C3594" t="inlineStr">
        <is>
          <t>SIN CATEGORIA</t>
        </is>
      </c>
      <c r="D3594" s="22" t="n">
        <v>1</v>
      </c>
      <c r="E3594" s="19" t="n">
        <v>9466.299999999999</v>
      </c>
      <c r="F3594" s="19" t="n">
        <v>2704.66</v>
      </c>
      <c r="G3594" s="20" t="n">
        <v>0.285714</v>
      </c>
      <c r="H3594" t="inlineStr">
        <is>
          <t>C</t>
        </is>
      </c>
      <c r="I3594" t="inlineStr">
        <is>
          <t>Bajo</t>
        </is>
      </c>
      <c r="J3594" s="17" t="inlineStr">
        <is>
          <t>C-Bajo</t>
        </is>
      </c>
      <c r="K3594" t="inlineStr">
        <is>
          <t>LIQUIDAR — ocupan espacio y capital</t>
        </is>
      </c>
    </row>
    <row r="3595">
      <c r="A3595" t="inlineStr">
        <is>
          <t>7830560</t>
        </is>
      </c>
      <c r="B3595" t="inlineStr">
        <is>
          <t>MAKITA ADAPTADOR DE DADO 1/2 X 2 E-01591</t>
        </is>
      </c>
      <c r="C3595" t="inlineStr">
        <is>
          <t>FERRETERIA GENERAL</t>
        </is>
      </c>
      <c r="D3595" s="22" t="n">
        <v>3</v>
      </c>
      <c r="E3595" s="19" t="n">
        <v>9456.299999999999</v>
      </c>
      <c r="F3595" s="19" t="n">
        <v>2701.8</v>
      </c>
      <c r="G3595" s="20" t="n">
        <v>0.285714</v>
      </c>
      <c r="H3595" t="inlineStr">
        <is>
          <t>C</t>
        </is>
      </c>
      <c r="I3595" t="inlineStr">
        <is>
          <t>Bajo</t>
        </is>
      </c>
      <c r="J3595" s="17" t="inlineStr">
        <is>
          <t>C-Bajo</t>
        </is>
      </c>
      <c r="K3595" t="inlineStr">
        <is>
          <t>LIQUIDAR — ocupan espacio y capital</t>
        </is>
      </c>
    </row>
    <row r="3596">
      <c r="A3596" t="inlineStr">
        <is>
          <t>73785</t>
        </is>
      </c>
      <c r="B3596" t="inlineStr">
        <is>
          <t>TOTAL CUCHILLA  PICO LORA THT51882</t>
        </is>
      </c>
      <c r="C3596" t="inlineStr">
        <is>
          <t>FERRETERIA GENERAL</t>
        </is>
      </c>
      <c r="D3596" s="22" t="n">
        <v>5</v>
      </c>
      <c r="E3596" s="19" t="n">
        <v>9441.68</v>
      </c>
      <c r="F3596" s="19" t="n">
        <v>3147.23</v>
      </c>
      <c r="G3596" s="20" t="n">
        <v>0.333333</v>
      </c>
      <c r="H3596" t="inlineStr">
        <is>
          <t>C</t>
        </is>
      </c>
      <c r="I3596" t="inlineStr">
        <is>
          <t>Medio</t>
        </is>
      </c>
      <c r="J3596" s="17" t="inlineStr">
        <is>
          <t>C-Medio</t>
        </is>
      </c>
      <c r="K3596" t="inlineStr">
        <is>
          <t>CANDIDATO A DESCONTINUAR</t>
        </is>
      </c>
    </row>
    <row r="3597">
      <c r="A3597" t="inlineStr">
        <is>
          <t>351100300990757</t>
        </is>
      </c>
      <c r="B3597" t="inlineStr">
        <is>
          <t>CAJA RECTANGULAR PARA GYPSUM PVC CON ALETAS ARGOS</t>
        </is>
      </c>
      <c r="C3597" t="inlineStr">
        <is>
          <t>ACCESORIOS ELECTRICOS Y CABLES</t>
        </is>
      </c>
      <c r="D3597" s="22" t="n">
        <v>27</v>
      </c>
      <c r="E3597" s="19" t="n">
        <v>9394.950000000001</v>
      </c>
      <c r="F3597" s="19" t="n">
        <v>3110.7</v>
      </c>
      <c r="G3597" s="20" t="n">
        <v>0.331104</v>
      </c>
      <c r="H3597" t="inlineStr">
        <is>
          <t>C</t>
        </is>
      </c>
      <c r="I3597" t="inlineStr">
        <is>
          <t>Medio</t>
        </is>
      </c>
      <c r="J3597" s="17" t="inlineStr">
        <is>
          <t>C-Medio</t>
        </is>
      </c>
      <c r="K3597" t="inlineStr">
        <is>
          <t>CANDIDATO A DESCONTINUAR</t>
        </is>
      </c>
    </row>
    <row r="3598">
      <c r="A3598" t="inlineStr">
        <is>
          <t>351100300991778</t>
        </is>
      </c>
      <c r="B3598" t="inlineStr">
        <is>
          <t>PRETUL CAJA HERRAMIENTAS 16 PULG BROCHE AMARILLO CHP-16P</t>
        </is>
      </c>
      <c r="C3598" t="inlineStr">
        <is>
          <t>FERRETERIA GENERAL</t>
        </is>
      </c>
      <c r="D3598" s="22" t="n">
        <v>2</v>
      </c>
      <c r="E3598" s="19" t="n">
        <v>9380.530000000001</v>
      </c>
      <c r="F3598" s="19" t="n">
        <v>2759.7</v>
      </c>
      <c r="G3598" s="20" t="n">
        <v>0.294194</v>
      </c>
      <c r="H3598" t="inlineStr">
        <is>
          <t>C</t>
        </is>
      </c>
      <c r="I3598" t="inlineStr">
        <is>
          <t>Bajo</t>
        </is>
      </c>
      <c r="J3598" s="17" t="inlineStr">
        <is>
          <t>C-Bajo</t>
        </is>
      </c>
      <c r="K3598" t="inlineStr">
        <is>
          <t>LIQUIDAR — ocupan espacio y capital</t>
        </is>
      </c>
    </row>
    <row r="3599">
      <c r="A3599" t="inlineStr">
        <is>
          <t>351100300992779</t>
        </is>
      </c>
      <c r="B3599" t="inlineStr">
        <is>
          <t>TRANSICION T UNION PARA PISO SPC ROBLE 2.40M DE037-B</t>
        </is>
      </c>
      <c r="C3599" t="inlineStr">
        <is>
          <t>PISO SPC</t>
        </is>
      </c>
      <c r="D3599" s="22" t="n">
        <v>2</v>
      </c>
      <c r="E3599" s="19" t="n">
        <v>9380.530000000001</v>
      </c>
      <c r="F3599" s="19" t="n">
        <v>2708.69</v>
      </c>
      <c r="G3599" s="20" t="n">
        <v>0.288757</v>
      </c>
      <c r="H3599" t="inlineStr">
        <is>
          <t>C</t>
        </is>
      </c>
      <c r="I3599" t="inlineStr">
        <is>
          <t>Bajo</t>
        </is>
      </c>
      <c r="J3599" s="17" t="inlineStr">
        <is>
          <t>C-Bajo</t>
        </is>
      </c>
      <c r="K3599" t="inlineStr">
        <is>
          <t>LIQUIDAR — ocupan espacio y capital</t>
        </is>
      </c>
    </row>
    <row r="3600">
      <c r="A3600" t="inlineStr">
        <is>
          <t>351100300992165</t>
        </is>
      </c>
      <c r="B3600" t="inlineStr">
        <is>
          <t>ASIENTO REDONDO BONE INCESA 700120</t>
        </is>
      </c>
      <c r="C3600" t="inlineStr">
        <is>
          <t>LOZA SANITARIA</t>
        </is>
      </c>
      <c r="D3600" s="22" t="n">
        <v>1</v>
      </c>
      <c r="E3600" s="19" t="n">
        <v>9347.49</v>
      </c>
      <c r="F3600" s="19" t="n">
        <v>2670.71</v>
      </c>
      <c r="G3600" s="20" t="n">
        <v>0.285714</v>
      </c>
      <c r="H3600" t="inlineStr">
        <is>
          <t>C</t>
        </is>
      </c>
      <c r="I3600" t="inlineStr">
        <is>
          <t>Bajo</t>
        </is>
      </c>
      <c r="J3600" s="17" t="inlineStr">
        <is>
          <t>C-Bajo</t>
        </is>
      </c>
      <c r="K3600" t="inlineStr">
        <is>
          <t>LIQUIDAR — ocupan espacio y capital</t>
        </is>
      </c>
    </row>
    <row r="3601">
      <c r="A3601" t="inlineStr">
        <is>
          <t>111319</t>
        </is>
      </c>
      <c r="B3601" t="inlineStr">
        <is>
          <t>PFISTER EMBOLO CACHERA S741730</t>
        </is>
      </c>
      <c r="C3601" t="inlineStr">
        <is>
          <t>GRIFERIA - ACC. BAÑO Y COCINA</t>
        </is>
      </c>
      <c r="D3601" s="22" t="n">
        <v>3</v>
      </c>
      <c r="E3601" s="19" t="n">
        <v>9292.040000000001</v>
      </c>
      <c r="F3601" s="19" t="n">
        <v>3300.74</v>
      </c>
      <c r="G3601" s="20" t="n">
        <v>0.355222</v>
      </c>
      <c r="H3601" t="inlineStr">
        <is>
          <t>C</t>
        </is>
      </c>
      <c r="I3601" t="inlineStr">
        <is>
          <t>Medio</t>
        </is>
      </c>
      <c r="J3601" s="17" t="inlineStr">
        <is>
          <t>C-Medio</t>
        </is>
      </c>
      <c r="K3601" t="inlineStr">
        <is>
          <t>CANDIDATO A DESCONTINUAR</t>
        </is>
      </c>
    </row>
    <row r="3602">
      <c r="A3602" t="inlineStr">
        <is>
          <t>10120002</t>
        </is>
      </c>
      <c r="B3602" t="inlineStr">
        <is>
          <t>PLATINA 1/2 X 3/16</t>
        </is>
      </c>
      <c r="C3602" t="inlineStr">
        <is>
          <t>PLATINA HIERRO</t>
        </is>
      </c>
      <c r="D3602" s="22" t="n">
        <v>4</v>
      </c>
      <c r="E3602" s="19" t="n">
        <v>9289.799999999999</v>
      </c>
      <c r="F3602" s="19" t="n">
        <v>1489.8</v>
      </c>
      <c r="G3602" s="20" t="n">
        <v>0.160369</v>
      </c>
      <c r="H3602" t="inlineStr">
        <is>
          <t>C</t>
        </is>
      </c>
      <c r="I3602" t="inlineStr">
        <is>
          <t>Bajo</t>
        </is>
      </c>
      <c r="J3602" s="17" t="inlineStr">
        <is>
          <t>C-Bajo</t>
        </is>
      </c>
      <c r="K3602" t="inlineStr">
        <is>
          <t>LIQUIDAR — ocupan espacio y capital</t>
        </is>
      </c>
    </row>
    <row r="3603">
      <c r="A3603" t="inlineStr">
        <is>
          <t>351100300990911</t>
        </is>
      </c>
      <c r="B3603" t="inlineStr">
        <is>
          <t>MAKITA MANDRIL BROCA SIERRA 11/4  A 6 D-21858</t>
        </is>
      </c>
      <c r="C3603" t="inlineStr">
        <is>
          <t>FERRETERIA GENERAL</t>
        </is>
      </c>
      <c r="D3603" s="22" t="n">
        <v>1</v>
      </c>
      <c r="E3603" s="19" t="n">
        <v>9284.93</v>
      </c>
      <c r="F3603" s="19" t="n">
        <v>2194.49</v>
      </c>
      <c r="G3603" s="20" t="n">
        <v>0.23635</v>
      </c>
      <c r="H3603" t="inlineStr">
        <is>
          <t>C</t>
        </is>
      </c>
      <c r="I3603" t="inlineStr">
        <is>
          <t>Bajo</t>
        </is>
      </c>
      <c r="J3603" s="17" t="inlineStr">
        <is>
          <t>C-Bajo</t>
        </is>
      </c>
      <c r="K3603" t="inlineStr">
        <is>
          <t>LIQUIDAR — ocupan espacio y capital</t>
        </is>
      </c>
    </row>
    <row r="3604">
      <c r="A3604" t="inlineStr">
        <is>
          <t>351100300991251</t>
        </is>
      </c>
      <c r="B3604" t="inlineStr">
        <is>
          <t>DELCA LAMPARA LED SOLAR 7.5W CON SENSOR DE MOVIMIENTO</t>
        </is>
      </c>
      <c r="C3604" t="inlineStr">
        <is>
          <t>SIN CATEGORIA</t>
        </is>
      </c>
      <c r="D3604" s="22" t="n">
        <v>1</v>
      </c>
      <c r="E3604" s="19" t="n">
        <v>9261</v>
      </c>
      <c r="F3604" s="19" t="n">
        <v>2511</v>
      </c>
      <c r="G3604" s="20" t="n">
        <v>0.271137</v>
      </c>
      <c r="H3604" t="inlineStr">
        <is>
          <t>C</t>
        </is>
      </c>
      <c r="I3604" t="inlineStr">
        <is>
          <t>Bajo</t>
        </is>
      </c>
      <c r="J3604" s="17" t="inlineStr">
        <is>
          <t>C-Bajo</t>
        </is>
      </c>
      <c r="K3604" t="inlineStr">
        <is>
          <t>LIQUIDAR — ocupan espacio y capital</t>
        </is>
      </c>
    </row>
    <row r="3605">
      <c r="A3605" t="inlineStr">
        <is>
          <t>351100300992404</t>
        </is>
      </c>
      <c r="B3605" t="inlineStr">
        <is>
          <t>HERMEX TOPE DE PUERTA NEGRO TIPO CODO TOCO-6</t>
        </is>
      </c>
      <c r="C3605" t="inlineStr">
        <is>
          <t>PUERTAS</t>
        </is>
      </c>
      <c r="D3605" s="22" t="n">
        <v>10</v>
      </c>
      <c r="E3605" s="19" t="n">
        <v>9253.02</v>
      </c>
      <c r="F3605" s="19" t="n">
        <v>3009.42</v>
      </c>
      <c r="G3605" s="20" t="n">
        <v>0.325236</v>
      </c>
      <c r="H3605" t="inlineStr">
        <is>
          <t>C</t>
        </is>
      </c>
      <c r="I3605" t="inlineStr">
        <is>
          <t>Medio</t>
        </is>
      </c>
      <c r="J3605" s="17" t="inlineStr">
        <is>
          <t>C-Medio</t>
        </is>
      </c>
      <c r="K3605" t="inlineStr">
        <is>
          <t>CANDIDATO A DESCONTINUAR</t>
        </is>
      </c>
    </row>
    <row r="3606">
      <c r="A3606" t="inlineStr">
        <is>
          <t>420420966</t>
        </is>
      </c>
      <c r="B3606" t="inlineStr">
        <is>
          <t>PROTECTO CORROTEC MATE BLANCO 6500 1/4 GL (0.946L)</t>
        </is>
      </c>
      <c r="C3606" t="inlineStr">
        <is>
          <t>SIN CATEGORIA</t>
        </is>
      </c>
      <c r="D3606" s="22" t="n">
        <v>2</v>
      </c>
      <c r="E3606" s="19" t="n">
        <v>9245.950000000001</v>
      </c>
      <c r="F3606" s="19" t="n">
        <v>2641.7</v>
      </c>
      <c r="G3606" s="20" t="n">
        <v>0.285714</v>
      </c>
      <c r="H3606" t="inlineStr">
        <is>
          <t>C</t>
        </is>
      </c>
      <c r="I3606" t="inlineStr">
        <is>
          <t>Bajo</t>
        </is>
      </c>
      <c r="J3606" s="17" t="inlineStr">
        <is>
          <t>C-Bajo</t>
        </is>
      </c>
      <c r="K3606" t="inlineStr">
        <is>
          <t>LIQUIDAR — ocupan espacio y capital</t>
        </is>
      </c>
    </row>
    <row r="3607">
      <c r="A3607" t="inlineStr">
        <is>
          <t>351100300991922</t>
        </is>
      </c>
      <c r="B3607" t="inlineStr">
        <is>
          <t>ESQUINERO DE REMATE WPC  EXTERIOR TECA 2X2 2.90M DE085-A</t>
        </is>
      </c>
      <c r="C3607" t="inlineStr">
        <is>
          <t>SIN CATEGORIA</t>
        </is>
      </c>
      <c r="D3607" s="22" t="n">
        <v>2</v>
      </c>
      <c r="E3607" s="19" t="n">
        <v>9222.59</v>
      </c>
      <c r="F3607" s="19" t="n">
        <v>3074.2</v>
      </c>
      <c r="G3607" s="20" t="n">
        <v>0.333333</v>
      </c>
      <c r="H3607" t="inlineStr">
        <is>
          <t>C</t>
        </is>
      </c>
      <c r="I3607" t="inlineStr">
        <is>
          <t>Medio</t>
        </is>
      </c>
      <c r="J3607" s="17" t="inlineStr">
        <is>
          <t>C-Medio</t>
        </is>
      </c>
      <c r="K3607" t="inlineStr">
        <is>
          <t>CANDIDATO A DESCONTINUAR</t>
        </is>
      </c>
    </row>
    <row r="3608">
      <c r="A3608" t="inlineStr">
        <is>
          <t>72371</t>
        </is>
      </c>
      <c r="B3608" t="inlineStr">
        <is>
          <t>TOTAL LLAVE COROFIJA 12MM TCSPA121</t>
        </is>
      </c>
      <c r="C3608" t="inlineStr">
        <is>
          <t>FERRETERIA GENERAL</t>
        </is>
      </c>
      <c r="D3608" s="22" t="n">
        <v>8</v>
      </c>
      <c r="E3608" s="19" t="n">
        <v>9203.52</v>
      </c>
      <c r="F3608" s="19" t="n">
        <v>4575.12</v>
      </c>
      <c r="G3608" s="20" t="n">
        <v>0.497105</v>
      </c>
      <c r="H3608" t="inlineStr">
        <is>
          <t>C</t>
        </is>
      </c>
      <c r="I3608" t="inlineStr">
        <is>
          <t>Alto</t>
        </is>
      </c>
      <c r="J3608" s="17" t="inlineStr">
        <is>
          <t>C-Alto</t>
        </is>
      </c>
      <c r="K3608" t="inlineStr">
        <is>
          <t>PREMIUM — dejar quietos, son rentables aunque vendan poco</t>
        </is>
      </c>
    </row>
    <row r="3609">
      <c r="A3609" t="inlineStr">
        <is>
          <t>73574</t>
        </is>
      </c>
      <c r="B3609" t="inlineStr">
        <is>
          <t>MALLA DESAGUE FRGADERO REPUESTO CANASTA</t>
        </is>
      </c>
      <c r="C3609" t="inlineStr">
        <is>
          <t>TUBERIA INDUSTRIAL, HIERROS PLANOS Y CORRUGADOS</t>
        </is>
      </c>
      <c r="D3609" s="22" t="n">
        <v>13</v>
      </c>
      <c r="E3609" s="19" t="n">
        <v>9203.48</v>
      </c>
      <c r="F3609" s="19" t="n">
        <v>4590.71</v>
      </c>
      <c r="G3609" s="20" t="n">
        <v>0.498802</v>
      </c>
      <c r="H3609" t="inlineStr">
        <is>
          <t>C</t>
        </is>
      </c>
      <c r="I3609" t="inlineStr">
        <is>
          <t>Alto</t>
        </is>
      </c>
      <c r="J3609" s="17" t="inlineStr">
        <is>
          <t>C-Alto</t>
        </is>
      </c>
      <c r="K3609" t="inlineStr">
        <is>
          <t>PREMIUM — dejar quietos, son rentables aunque vendan poco</t>
        </is>
      </c>
    </row>
    <row r="3610">
      <c r="A3610" t="inlineStr">
        <is>
          <t>351100300991189</t>
        </is>
      </c>
      <c r="B3610" t="inlineStr">
        <is>
          <t>IMPERSA IMPERTOP NIVELADOR PARA PISO PLUS</t>
        </is>
      </c>
      <c r="C3610" t="inlineStr">
        <is>
          <t>MORTEROS, CEMENTOS</t>
        </is>
      </c>
      <c r="D3610" s="22" t="n">
        <v>1</v>
      </c>
      <c r="E3610" s="19" t="n">
        <v>9183.92</v>
      </c>
      <c r="F3610" s="19" t="n">
        <v>2755.17</v>
      </c>
      <c r="G3610" s="20" t="n">
        <v>0.3</v>
      </c>
      <c r="H3610" t="inlineStr">
        <is>
          <t>C</t>
        </is>
      </c>
      <c r="I3610" t="inlineStr">
        <is>
          <t>Medio</t>
        </is>
      </c>
      <c r="J3610" s="17" t="inlineStr">
        <is>
          <t>C-Medio</t>
        </is>
      </c>
      <c r="K3610" t="inlineStr">
        <is>
          <t>CANDIDATO A DESCONTINUAR</t>
        </is>
      </c>
    </row>
    <row r="3611">
      <c r="A3611" t="inlineStr">
        <is>
          <t>351100300991903</t>
        </is>
      </c>
      <c r="B3611" t="inlineStr">
        <is>
          <t>TRUPER PISTOLA ELECTRICA SILICON 5/16 PIPE-5/16 17535</t>
        </is>
      </c>
      <c r="C3611" t="inlineStr">
        <is>
          <t>FERRETERIA GENERAL</t>
        </is>
      </c>
      <c r="D3611" s="22" t="n">
        <v>4</v>
      </c>
      <c r="E3611" s="19" t="n">
        <v>9166.08</v>
      </c>
      <c r="F3611" s="19" t="n">
        <v>3437.28</v>
      </c>
      <c r="G3611" s="20" t="n">
        <v>0.375</v>
      </c>
      <c r="H3611" t="inlineStr">
        <is>
          <t>C</t>
        </is>
      </c>
      <c r="I3611" t="inlineStr">
        <is>
          <t>Medio</t>
        </is>
      </c>
      <c r="J3611" s="17" t="inlineStr">
        <is>
          <t>C-Medio</t>
        </is>
      </c>
      <c r="K3611" t="inlineStr">
        <is>
          <t>CANDIDATO A DESCONTINUAR</t>
        </is>
      </c>
    </row>
    <row r="3612">
      <c r="A3612" t="inlineStr">
        <is>
          <t>351100300991179</t>
        </is>
      </c>
      <c r="B3612" t="inlineStr">
        <is>
          <t>WURTH LIMPIADOR DE CARBURADOR W MAX 300ML</t>
        </is>
      </c>
      <c r="C3612" t="inlineStr">
        <is>
          <t>SIN CATEGORIA</t>
        </is>
      </c>
      <c r="D3612" s="22" t="n">
        <v>3</v>
      </c>
      <c r="E3612" s="19" t="n">
        <v>9135</v>
      </c>
      <c r="F3612" s="19" t="n">
        <v>2835</v>
      </c>
      <c r="G3612" s="20" t="n">
        <v>0.310345</v>
      </c>
      <c r="H3612" t="inlineStr">
        <is>
          <t>C</t>
        </is>
      </c>
      <c r="I3612" t="inlineStr">
        <is>
          <t>Medio</t>
        </is>
      </c>
      <c r="J3612" s="17" t="inlineStr">
        <is>
          <t>C-Medio</t>
        </is>
      </c>
      <c r="K3612" t="inlineStr">
        <is>
          <t>CANDIDATO A DESCONTINUAR</t>
        </is>
      </c>
    </row>
    <row r="3613">
      <c r="A3613" t="inlineStr">
        <is>
          <t>72222</t>
        </is>
      </c>
      <c r="B3613" t="inlineStr">
        <is>
          <t>TORNILLO CARROCERIA 5/16 X 7</t>
        </is>
      </c>
      <c r="C3613" t="inlineStr">
        <is>
          <t>TORNILLERIA</t>
        </is>
      </c>
      <c r="D3613" s="22" t="n">
        <v>30</v>
      </c>
      <c r="E3613" s="19" t="n">
        <v>9085.530000000001</v>
      </c>
      <c r="F3613" s="19" t="n">
        <v>6183.47</v>
      </c>
      <c r="G3613" s="20" t="n">
        <v>0.6805840000000001</v>
      </c>
      <c r="H3613" t="inlineStr">
        <is>
          <t>C</t>
        </is>
      </c>
      <c r="I3613" t="inlineStr">
        <is>
          <t>Alto</t>
        </is>
      </c>
      <c r="J3613" s="17" t="inlineStr">
        <is>
          <t>C-Alto</t>
        </is>
      </c>
      <c r="K3613" t="inlineStr">
        <is>
          <t>PREMIUM — dejar quietos, son rentables aunque vendan poco</t>
        </is>
      </c>
    </row>
    <row r="3614">
      <c r="A3614" t="inlineStr">
        <is>
          <t>351100300991961</t>
        </is>
      </c>
      <c r="B3614" t="inlineStr">
        <is>
          <t>TRUPER MANGUERA REFORZADA 15M 3 CAPAS MAN-15X1/2R</t>
        </is>
      </c>
      <c r="C3614" t="inlineStr">
        <is>
          <t>FERRETERIA GENERAL</t>
        </is>
      </c>
      <c r="D3614" s="22" t="n">
        <v>1</v>
      </c>
      <c r="E3614" s="19" t="n">
        <v>9049.559999999999</v>
      </c>
      <c r="F3614" s="19" t="n">
        <v>2585.59</v>
      </c>
      <c r="G3614" s="20" t="n">
        <v>0.285714</v>
      </c>
      <c r="H3614" t="inlineStr">
        <is>
          <t>C</t>
        </is>
      </c>
      <c r="I3614" t="inlineStr">
        <is>
          <t>Bajo</t>
        </is>
      </c>
      <c r="J3614" s="17" t="inlineStr">
        <is>
          <t>C-Bajo</t>
        </is>
      </c>
      <c r="K3614" t="inlineStr">
        <is>
          <t>LIQUIDAR — ocupan espacio y capital</t>
        </is>
      </c>
    </row>
    <row r="3615">
      <c r="A3615" t="inlineStr">
        <is>
          <t>73279</t>
        </is>
      </c>
      <c r="B3615" t="inlineStr">
        <is>
          <t>CAUTIN 40W MIYAKO</t>
        </is>
      </c>
      <c r="C3615" t="inlineStr">
        <is>
          <t>ACCESORIOS ELECTRICOS Y CABLES</t>
        </is>
      </c>
      <c r="D3615" s="22" t="n">
        <v>3</v>
      </c>
      <c r="E3615" s="19" t="n">
        <v>9046.299999999999</v>
      </c>
      <c r="F3615" s="19" t="n">
        <v>3233.56</v>
      </c>
      <c r="G3615" s="20" t="n">
        <v>0.357445</v>
      </c>
      <c r="H3615" t="inlineStr">
        <is>
          <t>C</t>
        </is>
      </c>
      <c r="I3615" t="inlineStr">
        <is>
          <t>Medio</t>
        </is>
      </c>
      <c r="J3615" s="17" t="inlineStr">
        <is>
          <t>C-Medio</t>
        </is>
      </c>
      <c r="K3615" t="inlineStr">
        <is>
          <t>CANDIDATO A DESCONTINUAR</t>
        </is>
      </c>
    </row>
    <row r="3616">
      <c r="A3616" t="inlineStr">
        <is>
          <t>30261</t>
        </is>
      </c>
      <c r="B3616" t="inlineStr">
        <is>
          <t>TOTAL ADAPTADOR P/PUNTAS 2 PCS  TAC462601</t>
        </is>
      </c>
      <c r="C3616" t="inlineStr">
        <is>
          <t>FERRETERIA GENERAL</t>
        </is>
      </c>
      <c r="D3616" s="22" t="n">
        <v>4</v>
      </c>
      <c r="E3616" s="19" t="n">
        <v>9026.549999999999</v>
      </c>
      <c r="F3616" s="19" t="n">
        <v>3839.61</v>
      </c>
      <c r="G3616" s="20" t="n">
        <v>0.425368</v>
      </c>
      <c r="H3616" t="inlineStr">
        <is>
          <t>C</t>
        </is>
      </c>
      <c r="I3616" t="inlineStr">
        <is>
          <t>Medio</t>
        </is>
      </c>
      <c r="J3616" s="17" t="inlineStr">
        <is>
          <t>C-Medio</t>
        </is>
      </c>
      <c r="K3616" t="inlineStr">
        <is>
          <t>CANDIDATO A DESCONTINUAR</t>
        </is>
      </c>
    </row>
    <row r="3617">
      <c r="A3617" t="inlineStr">
        <is>
          <t>7493</t>
        </is>
      </c>
      <c r="B3617" t="inlineStr">
        <is>
          <t>CLAVO 2 1/2 SC</t>
        </is>
      </c>
      <c r="C3617" t="inlineStr">
        <is>
          <t>FERRETERIA GENERAL</t>
        </is>
      </c>
      <c r="D3617" s="22" t="n">
        <v>7</v>
      </c>
      <c r="E3617" s="19" t="n">
        <v>9008.93</v>
      </c>
      <c r="F3617" s="19" t="n">
        <v>4339.28</v>
      </c>
      <c r="G3617" s="20" t="n">
        <v>0.481664</v>
      </c>
      <c r="H3617" t="inlineStr">
        <is>
          <t>C</t>
        </is>
      </c>
      <c r="I3617" t="inlineStr">
        <is>
          <t>Alto</t>
        </is>
      </c>
      <c r="J3617" s="17" t="inlineStr">
        <is>
          <t>C-Alto</t>
        </is>
      </c>
      <c r="K3617" t="inlineStr">
        <is>
          <t>PREMIUM — dejar quietos, son rentables aunque vendan poco</t>
        </is>
      </c>
    </row>
    <row r="3618">
      <c r="A3618" t="inlineStr">
        <is>
          <t>73668</t>
        </is>
      </c>
      <c r="B3618" t="inlineStr">
        <is>
          <t>$$ AMARRA PLASTICA BLANCA 16</t>
        </is>
      </c>
      <c r="C3618" t="inlineStr">
        <is>
          <t>FERRETERIA GENERAL</t>
        </is>
      </c>
      <c r="D3618" s="22" t="n">
        <v>96</v>
      </c>
      <c r="E3618" s="19" t="n">
        <v>8986.190000000001</v>
      </c>
      <c r="F3618" s="19" t="n">
        <v>5971.96</v>
      </c>
      <c r="G3618" s="20" t="n">
        <v>0.6645699999999999</v>
      </c>
      <c r="H3618" t="inlineStr">
        <is>
          <t>C</t>
        </is>
      </c>
      <c r="I3618" t="inlineStr">
        <is>
          <t>Alto</t>
        </is>
      </c>
      <c r="J3618" s="17" t="inlineStr">
        <is>
          <t>C-Alto</t>
        </is>
      </c>
      <c r="K3618" t="inlineStr">
        <is>
          <t>PREMIUM — dejar quietos, son rentables aunque vendan poco</t>
        </is>
      </c>
    </row>
    <row r="3619">
      <c r="A3619" t="inlineStr">
        <is>
          <t>3990213</t>
        </is>
      </c>
      <c r="B3619" t="inlineStr">
        <is>
          <t>BISAGRA SOLD PLATINA B-24</t>
        </is>
      </c>
      <c r="C3619" t="inlineStr">
        <is>
          <t>FERRETERIA GENERAL</t>
        </is>
      </c>
      <c r="D3619" s="22" t="n">
        <v>2</v>
      </c>
      <c r="E3619" s="19" t="n">
        <v>8979.690000000001</v>
      </c>
      <c r="F3619" s="19" t="n">
        <v>2565.63</v>
      </c>
      <c r="G3619" s="20" t="n">
        <v>0.285714</v>
      </c>
      <c r="H3619" t="inlineStr">
        <is>
          <t>C</t>
        </is>
      </c>
      <c r="I3619" t="inlineStr">
        <is>
          <t>Bajo</t>
        </is>
      </c>
      <c r="J3619" s="17" t="inlineStr">
        <is>
          <t>C-Bajo</t>
        </is>
      </c>
      <c r="K3619" t="inlineStr">
        <is>
          <t>LIQUIDAR — ocupan espacio y capital</t>
        </is>
      </c>
    </row>
    <row r="3620">
      <c r="A3620" t="inlineStr">
        <is>
          <t>73281</t>
        </is>
      </c>
      <c r="B3620" t="inlineStr">
        <is>
          <t>CAUTIN 60W MIYAKO</t>
        </is>
      </c>
      <c r="C3620" t="inlineStr">
        <is>
          <t>ACCESORIOS ELECTRICOS Y CABLES</t>
        </is>
      </c>
      <c r="D3620" s="22" t="n">
        <v>3</v>
      </c>
      <c r="E3620" s="19" t="n">
        <v>8976.16</v>
      </c>
      <c r="F3620" s="19" t="n">
        <v>2564.62</v>
      </c>
      <c r="G3620" s="20" t="n">
        <v>0.285714</v>
      </c>
      <c r="H3620" t="inlineStr">
        <is>
          <t>C</t>
        </is>
      </c>
      <c r="I3620" t="inlineStr">
        <is>
          <t>Bajo</t>
        </is>
      </c>
      <c r="J3620" s="17" t="inlineStr">
        <is>
          <t>C-Bajo</t>
        </is>
      </c>
      <c r="K3620" t="inlineStr">
        <is>
          <t>LIQUIDAR — ocupan espacio y capital</t>
        </is>
      </c>
    </row>
    <row r="3621">
      <c r="A3621" t="inlineStr">
        <is>
          <t>32990377</t>
        </is>
      </c>
      <c r="B3621" t="inlineStr">
        <is>
          <t>BELLOTA ESCOBA JARDIN PLASTICA SIN CABO 22D 132050</t>
        </is>
      </c>
      <c r="C3621" t="inlineStr">
        <is>
          <t>SIN CATEGORIA</t>
        </is>
      </c>
      <c r="D3621" s="22" t="n">
        <v>2</v>
      </c>
      <c r="E3621" s="19" t="n">
        <v>8947</v>
      </c>
      <c r="F3621" s="19" t="n">
        <v>2392.42</v>
      </c>
      <c r="G3621" s="20" t="n">
        <v>0.267399</v>
      </c>
      <c r="H3621" t="inlineStr">
        <is>
          <t>C</t>
        </is>
      </c>
      <c r="I3621" t="inlineStr">
        <is>
          <t>Bajo</t>
        </is>
      </c>
      <c r="J3621" s="17" t="inlineStr">
        <is>
          <t>C-Bajo</t>
        </is>
      </c>
      <c r="K3621" t="inlineStr">
        <is>
          <t>LIQUIDAR — ocupan espacio y capital</t>
        </is>
      </c>
    </row>
    <row r="3622">
      <c r="A3622" t="inlineStr">
        <is>
          <t>351100300991905</t>
        </is>
      </c>
      <c r="B3622" t="inlineStr">
        <is>
          <t>TRUPER RECOLECTOR DE FRUTAS SIN CABO 14338</t>
        </is>
      </c>
      <c r="C3622" t="inlineStr">
        <is>
          <t>FERRETERIA GENERAL</t>
        </is>
      </c>
      <c r="D3622" s="22" t="n">
        <v>2</v>
      </c>
      <c r="E3622" s="19" t="n">
        <v>8921.09</v>
      </c>
      <c r="F3622" s="19" t="n">
        <v>2883.13</v>
      </c>
      <c r="G3622" s="20" t="n">
        <v>0.323181</v>
      </c>
      <c r="H3622" t="inlineStr">
        <is>
          <t>C</t>
        </is>
      </c>
      <c r="I3622" t="inlineStr">
        <is>
          <t>Medio</t>
        </is>
      </c>
      <c r="J3622" s="17" t="inlineStr">
        <is>
          <t>C-Medio</t>
        </is>
      </c>
      <c r="K3622" t="inlineStr">
        <is>
          <t>CANDIDATO A DESCONTINUAR</t>
        </is>
      </c>
    </row>
    <row r="3623">
      <c r="A3623" t="inlineStr">
        <is>
          <t>10120008</t>
        </is>
      </c>
      <c r="B3623" t="inlineStr">
        <is>
          <t>PLATINA 1 1/4 X 3/16</t>
        </is>
      </c>
      <c r="C3623" t="inlineStr">
        <is>
          <t>PLATINA HIERRO</t>
        </is>
      </c>
      <c r="D3623" s="22" t="n">
        <v>2</v>
      </c>
      <c r="E3623" s="19" t="n">
        <v>8918.360000000001</v>
      </c>
      <c r="F3623" s="19" t="n">
        <v>2548.1</v>
      </c>
      <c r="G3623" s="20" t="n">
        <v>0.285714</v>
      </c>
      <c r="H3623" t="inlineStr">
        <is>
          <t>C</t>
        </is>
      </c>
      <c r="I3623" t="inlineStr">
        <is>
          <t>Bajo</t>
        </is>
      </c>
      <c r="J3623" s="17" t="inlineStr">
        <is>
          <t>C-Bajo</t>
        </is>
      </c>
      <c r="K3623" t="inlineStr">
        <is>
          <t>LIQUIDAR — ocupan espacio y capital</t>
        </is>
      </c>
    </row>
    <row r="3624">
      <c r="A3624" t="inlineStr">
        <is>
          <t>71530</t>
        </is>
      </c>
      <c r="B3624" t="inlineStr">
        <is>
          <t>TUERCA 3/8</t>
        </is>
      </c>
      <c r="C3624" t="inlineStr">
        <is>
          <t>TORNILLERIA</t>
        </is>
      </c>
      <c r="D3624" s="22" t="n">
        <v>224</v>
      </c>
      <c r="E3624" s="19" t="n">
        <v>8911.32</v>
      </c>
      <c r="F3624" s="19" t="n">
        <v>5412.6</v>
      </c>
      <c r="G3624" s="20" t="n">
        <v>0.6073850000000001</v>
      </c>
      <c r="H3624" t="inlineStr">
        <is>
          <t>C</t>
        </is>
      </c>
      <c r="I3624" t="inlineStr">
        <is>
          <t>Alto</t>
        </is>
      </c>
      <c r="J3624" s="17" t="inlineStr">
        <is>
          <t>C-Alto</t>
        </is>
      </c>
      <c r="K3624" t="inlineStr">
        <is>
          <t>PREMIUM — dejar quietos, son rentables aunque vendan poco</t>
        </is>
      </c>
    </row>
    <row r="3625">
      <c r="A3625" t="inlineStr">
        <is>
          <t>351100300990680</t>
        </is>
      </c>
      <c r="B3625" t="inlineStr">
        <is>
          <t>SEMILLA DE LAVANDA SUPLIJARDINES</t>
        </is>
      </c>
      <c r="C3625" t="inlineStr">
        <is>
          <t>FERRETERIA GENERAL</t>
        </is>
      </c>
      <c r="D3625" s="22" t="n">
        <v>8</v>
      </c>
      <c r="E3625" s="19" t="n">
        <v>8910.719999999999</v>
      </c>
      <c r="F3625" s="19" t="n">
        <v>2643.84</v>
      </c>
      <c r="G3625" s="20" t="n">
        <v>0.296703</v>
      </c>
      <c r="H3625" t="inlineStr">
        <is>
          <t>C</t>
        </is>
      </c>
      <c r="I3625" t="inlineStr">
        <is>
          <t>Bajo</t>
        </is>
      </c>
      <c r="J3625" s="17" t="inlineStr">
        <is>
          <t>C-Bajo</t>
        </is>
      </c>
      <c r="K3625" t="inlineStr">
        <is>
          <t>LIQUIDAR — ocupan espacio y capital</t>
        </is>
      </c>
    </row>
    <row r="3626">
      <c r="A3626" t="inlineStr">
        <is>
          <t>637653</t>
        </is>
      </c>
      <c r="B3626" t="inlineStr">
        <is>
          <t>TOTAL CORTADORA TUBO COBRE 3-32MM THT53321</t>
        </is>
      </c>
      <c r="C3626" t="inlineStr">
        <is>
          <t>FERRETERIA GENERAL</t>
        </is>
      </c>
      <c r="D3626" s="22" t="n">
        <v>2</v>
      </c>
      <c r="E3626" s="19" t="n">
        <v>8892.879999999999</v>
      </c>
      <c r="F3626" s="19" t="n">
        <v>2803.75</v>
      </c>
      <c r="G3626" s="20" t="n">
        <v>0.31528</v>
      </c>
      <c r="H3626" t="inlineStr">
        <is>
          <t>C</t>
        </is>
      </c>
      <c r="I3626" t="inlineStr">
        <is>
          <t>Medio</t>
        </is>
      </c>
      <c r="J3626" s="17" t="inlineStr">
        <is>
          <t>C-Medio</t>
        </is>
      </c>
      <c r="K3626" t="inlineStr">
        <is>
          <t>CANDIDATO A DESCONTINUAR</t>
        </is>
      </c>
    </row>
    <row r="3627">
      <c r="A3627" t="inlineStr">
        <is>
          <t>71433</t>
        </is>
      </c>
      <c r="B3627" t="inlineStr">
        <is>
          <t>BOTA DE HULE #39</t>
        </is>
      </c>
      <c r="C3627" t="inlineStr">
        <is>
          <t>FERRETERIA GENERAL</t>
        </is>
      </c>
      <c r="D3627" s="22" t="n">
        <v>1</v>
      </c>
      <c r="E3627" s="19" t="n">
        <v>8864.799999999999</v>
      </c>
      <c r="F3627" s="19" t="n">
        <v>3878.45</v>
      </c>
      <c r="G3627" s="20" t="n">
        <v>0.437511</v>
      </c>
      <c r="H3627" t="inlineStr">
        <is>
          <t>C</t>
        </is>
      </c>
      <c r="I3627" t="inlineStr">
        <is>
          <t>Medio</t>
        </is>
      </c>
      <c r="J3627" s="17" t="inlineStr">
        <is>
          <t>C-Medio</t>
        </is>
      </c>
      <c r="K3627" t="inlineStr">
        <is>
          <t>CANDIDATO A DESCONTINUAR</t>
        </is>
      </c>
    </row>
    <row r="3628">
      <c r="A3628" t="inlineStr">
        <is>
          <t>9119</t>
        </is>
      </c>
      <c r="B3628" t="inlineStr">
        <is>
          <t>YEE 11/2 PVC</t>
        </is>
      </c>
      <c r="C3628" t="inlineStr">
        <is>
          <t>TUBERIA PVC, CANOAS Y ACCESORIOS</t>
        </is>
      </c>
      <c r="D3628" s="22" t="n">
        <v>10</v>
      </c>
      <c r="E3628" s="19" t="n">
        <v>8857.950000000001</v>
      </c>
      <c r="F3628" s="19" t="n">
        <v>3842.95</v>
      </c>
      <c r="G3628" s="20" t="n">
        <v>0.433842</v>
      </c>
      <c r="H3628" t="inlineStr">
        <is>
          <t>C</t>
        </is>
      </c>
      <c r="I3628" t="inlineStr">
        <is>
          <t>Medio</t>
        </is>
      </c>
      <c r="J3628" s="17" t="inlineStr">
        <is>
          <t>C-Medio</t>
        </is>
      </c>
      <c r="K3628" t="inlineStr">
        <is>
          <t>CANDIDATO A DESCONTINUAR</t>
        </is>
      </c>
    </row>
    <row r="3629">
      <c r="A3629" t="inlineStr">
        <is>
          <t>PINT-PA-0095</t>
        </is>
      </c>
      <c r="B3629" t="inlineStr">
        <is>
          <t>SUPRA SATIN DEEP 1/4 VA3683-5</t>
        </is>
      </c>
      <c r="C3629" t="inlineStr">
        <is>
          <t>PINTURA ACRILICA</t>
        </is>
      </c>
      <c r="D3629" s="22" t="n">
        <v>2</v>
      </c>
      <c r="E3629" s="19" t="n">
        <v>8849.559999999999</v>
      </c>
      <c r="F3629" s="19" t="n">
        <v>4448.56</v>
      </c>
      <c r="G3629" s="20" t="n">
        <v>0.502687</v>
      </c>
      <c r="H3629" t="inlineStr">
        <is>
          <t>C</t>
        </is>
      </c>
      <c r="I3629" t="inlineStr">
        <is>
          <t>Alto</t>
        </is>
      </c>
      <c r="J3629" s="17" t="inlineStr">
        <is>
          <t>C-Alto</t>
        </is>
      </c>
      <c r="K3629" t="inlineStr">
        <is>
          <t>PREMIUM — dejar quietos, son rentables aunque vendan poco</t>
        </is>
      </c>
    </row>
    <row r="3630">
      <c r="A3630" t="inlineStr">
        <is>
          <t>351100300990726</t>
        </is>
      </c>
      <c r="B3630" t="inlineStr">
        <is>
          <t>MACHETE 24 CUCHILLO BELLOTA</t>
        </is>
      </c>
      <c r="C3630" t="inlineStr">
        <is>
          <t>FERRETERIA GENERAL</t>
        </is>
      </c>
      <c r="D3630" s="22" t="n">
        <v>2</v>
      </c>
      <c r="E3630" s="19" t="n">
        <v>8837.209999999999</v>
      </c>
      <c r="F3630" s="19" t="n">
        <v>2939.48</v>
      </c>
      <c r="G3630" s="20" t="n">
        <v>0.332625</v>
      </c>
      <c r="H3630" t="inlineStr">
        <is>
          <t>C</t>
        </is>
      </c>
      <c r="I3630" t="inlineStr">
        <is>
          <t>Medio</t>
        </is>
      </c>
      <c r="J3630" s="17" t="inlineStr">
        <is>
          <t>C-Medio</t>
        </is>
      </c>
      <c r="K3630" t="inlineStr">
        <is>
          <t>CANDIDATO A DESCONTINUAR</t>
        </is>
      </c>
    </row>
    <row r="3631">
      <c r="A3631" t="inlineStr">
        <is>
          <t>351100300991682</t>
        </is>
      </c>
      <c r="B3631" t="inlineStr">
        <is>
          <t xml:space="preserve">$$ AKSI EXTENSION 2M BLANCA </t>
        </is>
      </c>
      <c r="C3631" t="inlineStr">
        <is>
          <t>ACCESORIOS ELECTRICOS Y CABLES</t>
        </is>
      </c>
      <c r="D3631" s="22" t="n">
        <v>9</v>
      </c>
      <c r="E3631" s="19" t="n">
        <v>8776.26</v>
      </c>
      <c r="F3631" s="19" t="n">
        <v>2621.77</v>
      </c>
      <c r="G3631" s="20" t="n">
        <v>0.298734</v>
      </c>
      <c r="H3631" t="inlineStr">
        <is>
          <t>C</t>
        </is>
      </c>
      <c r="I3631" t="inlineStr">
        <is>
          <t>Bajo</t>
        </is>
      </c>
      <c r="J3631" s="17" t="inlineStr">
        <is>
          <t>C-Bajo</t>
        </is>
      </c>
      <c r="K3631" t="inlineStr">
        <is>
          <t>LIQUIDAR — ocupan espacio y capital</t>
        </is>
      </c>
    </row>
    <row r="3632">
      <c r="A3632" t="inlineStr">
        <is>
          <t>72949</t>
        </is>
      </c>
      <c r="B3632" t="inlineStr">
        <is>
          <t>TOTAL REMACHADORA  ECONO THT32104</t>
        </is>
      </c>
      <c r="C3632" t="inlineStr">
        <is>
          <t>SIN CATEGORIA</t>
        </is>
      </c>
      <c r="D3632" s="22" t="n">
        <v>3</v>
      </c>
      <c r="E3632" s="19" t="n">
        <v>8760.57</v>
      </c>
      <c r="F3632" s="19" t="n">
        <v>2760.18</v>
      </c>
      <c r="G3632" s="20" t="n">
        <v>0.315068</v>
      </c>
      <c r="H3632" t="inlineStr">
        <is>
          <t>C</t>
        </is>
      </c>
      <c r="I3632" t="inlineStr">
        <is>
          <t>Medio</t>
        </is>
      </c>
      <c r="J3632" s="17" t="inlineStr">
        <is>
          <t>C-Medio</t>
        </is>
      </c>
      <c r="K3632" t="inlineStr">
        <is>
          <t>CANDIDATO A DESCONTINUAR</t>
        </is>
      </c>
    </row>
    <row r="3633">
      <c r="A3633" t="inlineStr">
        <is>
          <t>351100300990845</t>
        </is>
      </c>
      <c r="B3633" t="inlineStr">
        <is>
          <t>BEST VALUE TORNILLO OJO ABIERTO F01801</t>
        </is>
      </c>
      <c r="C3633" t="inlineStr">
        <is>
          <t>FERRETERIA GENERAL</t>
        </is>
      </c>
      <c r="D3633" s="22" t="n">
        <v>10</v>
      </c>
      <c r="E3633" s="19" t="n">
        <v>8744.4</v>
      </c>
      <c r="F3633" s="19" t="n">
        <v>2498.4</v>
      </c>
      <c r="G3633" s="20" t="n">
        <v>0.285714</v>
      </c>
      <c r="H3633" t="inlineStr">
        <is>
          <t>C</t>
        </is>
      </c>
      <c r="I3633" t="inlineStr">
        <is>
          <t>Bajo</t>
        </is>
      </c>
      <c r="J3633" s="17" t="inlineStr">
        <is>
          <t>C-Bajo</t>
        </is>
      </c>
      <c r="K3633" t="inlineStr">
        <is>
          <t>LIQUIDAR — ocupan espacio y capital</t>
        </is>
      </c>
    </row>
    <row r="3634">
      <c r="A3634" t="inlineStr">
        <is>
          <t>351100300990674</t>
        </is>
      </c>
      <c r="B3634" t="inlineStr">
        <is>
          <t>SEMILLA DE HIERBA PARA GATOS SUPLIJARDINES</t>
        </is>
      </c>
      <c r="C3634" t="inlineStr">
        <is>
          <t>FERRETERIA GENERAL</t>
        </is>
      </c>
      <c r="D3634" s="22" t="n">
        <v>8</v>
      </c>
      <c r="E3634" s="19" t="n">
        <v>8727.940000000001</v>
      </c>
      <c r="F3634" s="19" t="n">
        <v>2493.7</v>
      </c>
      <c r="G3634" s="20" t="n">
        <v>0.285714</v>
      </c>
      <c r="H3634" t="inlineStr">
        <is>
          <t>C</t>
        </is>
      </c>
      <c r="I3634" t="inlineStr">
        <is>
          <t>Bajo</t>
        </is>
      </c>
      <c r="J3634" s="17" t="inlineStr">
        <is>
          <t>C-Bajo</t>
        </is>
      </c>
      <c r="K3634" t="inlineStr">
        <is>
          <t>LIQUIDAR — ocupan espacio y capital</t>
        </is>
      </c>
    </row>
    <row r="3635">
      <c r="A3635" t="inlineStr">
        <is>
          <t>991520</t>
        </is>
      </c>
      <c r="B3635" t="inlineStr">
        <is>
          <t>ENERGY CARGADOR 20V P20C1</t>
        </is>
      </c>
      <c r="C3635" t="inlineStr">
        <is>
          <t>SIN CATEGORIA</t>
        </is>
      </c>
      <c r="D3635" s="22" t="n">
        <v>1</v>
      </c>
      <c r="E3635" s="19" t="n">
        <v>8614.200000000001</v>
      </c>
      <c r="F3635" s="19" t="n">
        <v>2461.2</v>
      </c>
      <c r="G3635" s="20" t="n">
        <v>0.285714</v>
      </c>
      <c r="H3635" t="inlineStr">
        <is>
          <t>C</t>
        </is>
      </c>
      <c r="I3635" t="inlineStr">
        <is>
          <t>Bajo</t>
        </is>
      </c>
      <c r="J3635" s="17" t="inlineStr">
        <is>
          <t>C-Bajo</t>
        </is>
      </c>
      <c r="K3635" t="inlineStr">
        <is>
          <t>LIQUIDAR — ocupan espacio y capital</t>
        </is>
      </c>
    </row>
    <row r="3636">
      <c r="A3636" t="inlineStr">
        <is>
          <t>7937</t>
        </is>
      </c>
      <c r="B3636" t="inlineStr">
        <is>
          <t>LIJA MADERA #40</t>
        </is>
      </c>
      <c r="C3636" t="inlineStr">
        <is>
          <t>FERRETERIA GENERAL</t>
        </is>
      </c>
      <c r="D3636" s="22" t="n">
        <v>13</v>
      </c>
      <c r="E3636" s="19" t="n">
        <v>8601.809999999999</v>
      </c>
      <c r="F3636" s="19" t="n">
        <v>3392.66</v>
      </c>
      <c r="G3636" s="20" t="n">
        <v>0.394412</v>
      </c>
      <c r="H3636" t="inlineStr">
        <is>
          <t>C</t>
        </is>
      </c>
      <c r="I3636" t="inlineStr">
        <is>
          <t>Medio</t>
        </is>
      </c>
      <c r="J3636" s="17" t="inlineStr">
        <is>
          <t>C-Medio</t>
        </is>
      </c>
      <c r="K3636" t="inlineStr">
        <is>
          <t>CANDIDATO A DESCONTINUAR</t>
        </is>
      </c>
    </row>
    <row r="3637">
      <c r="A3637" t="inlineStr">
        <is>
          <t>7759</t>
        </is>
      </c>
      <c r="B3637" t="inlineStr">
        <is>
          <t>AGUILA PLACA PLASTICA P/TOMA 220A CUADRADA PVC 327P</t>
        </is>
      </c>
      <c r="C3637" t="inlineStr">
        <is>
          <t>ACCESORIOS ELECTRICOS Y CABLES</t>
        </is>
      </c>
      <c r="D3637" s="22" t="n">
        <v>15</v>
      </c>
      <c r="E3637" s="19" t="n">
        <v>8590.809999999999</v>
      </c>
      <c r="F3637" s="19" t="n">
        <v>2442.22</v>
      </c>
      <c r="G3637" s="20" t="n">
        <v>0.284283</v>
      </c>
      <c r="H3637" t="inlineStr">
        <is>
          <t>C</t>
        </is>
      </c>
      <c r="I3637" t="inlineStr">
        <is>
          <t>Bajo</t>
        </is>
      </c>
      <c r="J3637" s="17" t="inlineStr">
        <is>
          <t>C-Bajo</t>
        </is>
      </c>
      <c r="K3637" t="inlineStr">
        <is>
          <t>LIQUIDAR — ocupan espacio y capital</t>
        </is>
      </c>
    </row>
    <row r="3638">
      <c r="A3638" t="inlineStr">
        <is>
          <t>351100300990844</t>
        </is>
      </c>
      <c r="B3638" t="inlineStr">
        <is>
          <t>BEST VALUE TORNILLO OJO ABIERTO F01802</t>
        </is>
      </c>
      <c r="C3638" t="inlineStr">
        <is>
          <t>FERRETERIA GENERAL</t>
        </is>
      </c>
      <c r="D3638" s="22" t="n">
        <v>10</v>
      </c>
      <c r="E3638" s="19" t="n">
        <v>8577.950000000001</v>
      </c>
      <c r="F3638" s="19" t="n">
        <v>2801.15</v>
      </c>
      <c r="G3638" s="20" t="n">
        <v>0.326553</v>
      </c>
      <c r="H3638" t="inlineStr">
        <is>
          <t>C</t>
        </is>
      </c>
      <c r="I3638" t="inlineStr">
        <is>
          <t>Medio</t>
        </is>
      </c>
      <c r="J3638" s="17" t="inlineStr">
        <is>
          <t>C-Medio</t>
        </is>
      </c>
      <c r="K3638" t="inlineStr">
        <is>
          <t>CANDIDATO A DESCONTINUAR</t>
        </is>
      </c>
    </row>
    <row r="3639">
      <c r="A3639" t="inlineStr">
        <is>
          <t>7470</t>
        </is>
      </c>
      <c r="B3639" t="inlineStr">
        <is>
          <t>PICAPORTE PLATINA 8 C/RECIB PPT08</t>
        </is>
      </c>
      <c r="C3639" t="inlineStr">
        <is>
          <t>PICAPORTES Y ALDABAS</t>
        </is>
      </c>
      <c r="D3639" s="22" t="n">
        <v>4</v>
      </c>
      <c r="E3639" s="19" t="n">
        <v>8533.4</v>
      </c>
      <c r="F3639" s="19" t="n">
        <v>2880.81</v>
      </c>
      <c r="G3639" s="20" t="n">
        <v>0.337592</v>
      </c>
      <c r="H3639" t="inlineStr">
        <is>
          <t>C</t>
        </is>
      </c>
      <c r="I3639" t="inlineStr">
        <is>
          <t>Medio</t>
        </is>
      </c>
      <c r="J3639" s="17" t="inlineStr">
        <is>
          <t>C-Medio</t>
        </is>
      </c>
      <c r="K3639" t="inlineStr">
        <is>
          <t>CANDIDATO A DESCONTINUAR</t>
        </is>
      </c>
    </row>
    <row r="3640">
      <c r="A3640" t="inlineStr">
        <is>
          <t>351100300991134</t>
        </is>
      </c>
      <c r="B3640" t="inlineStr">
        <is>
          <t>WADFOW PINZA TIERRA 500A WEH9A05</t>
        </is>
      </c>
      <c r="C3640" t="inlineStr">
        <is>
          <t>FERRETERIA GENERAL</t>
        </is>
      </c>
      <c r="D3640" s="22" t="n">
        <v>4</v>
      </c>
      <c r="E3640" s="19" t="n">
        <v>8532.16</v>
      </c>
      <c r="F3640" s="19" t="n">
        <v>4591.93</v>
      </c>
      <c r="G3640" s="20" t="n">
        <v>0.538191</v>
      </c>
      <c r="H3640" t="inlineStr">
        <is>
          <t>C</t>
        </is>
      </c>
      <c r="I3640" t="inlineStr">
        <is>
          <t>Alto</t>
        </is>
      </c>
      <c r="J3640" s="17" t="inlineStr">
        <is>
          <t>C-Alto</t>
        </is>
      </c>
      <c r="K3640" t="inlineStr">
        <is>
          <t>PREMIUM — dejar quietos, son rentables aunque vendan poco</t>
        </is>
      </c>
    </row>
    <row r="3641">
      <c r="A3641" t="inlineStr">
        <is>
          <t>7189</t>
        </is>
      </c>
      <c r="B3641" t="inlineStr">
        <is>
          <t>S$$ ILICON ROJO 70ML</t>
        </is>
      </c>
      <c r="C3641" t="inlineStr">
        <is>
          <t>FERRETERIA GENERAL</t>
        </is>
      </c>
      <c r="D3641" s="22" t="n">
        <v>4</v>
      </c>
      <c r="E3641" s="19" t="n">
        <v>8467.540000000001</v>
      </c>
      <c r="F3641" s="19" t="n">
        <v>3247.54</v>
      </c>
      <c r="G3641" s="20" t="n">
        <v>0.383528</v>
      </c>
      <c r="H3641" t="inlineStr">
        <is>
          <t>C</t>
        </is>
      </c>
      <c r="I3641" t="inlineStr">
        <is>
          <t>Medio</t>
        </is>
      </c>
      <c r="J3641" s="17" t="inlineStr">
        <is>
          <t>C-Medio</t>
        </is>
      </c>
      <c r="K3641" t="inlineStr">
        <is>
          <t>CANDIDATO A DESCONTINUAR</t>
        </is>
      </c>
    </row>
    <row r="3642">
      <c r="A3642" t="inlineStr">
        <is>
          <t>351100300991121</t>
        </is>
      </c>
      <c r="B3642" t="inlineStr">
        <is>
          <t>PRETUL CUCHARA ALBANIL 8 CT-8PC</t>
        </is>
      </c>
      <c r="C3642" t="inlineStr">
        <is>
          <t>SIN CATEGORIA</t>
        </is>
      </c>
      <c r="D3642" s="22" t="n">
        <v>4</v>
      </c>
      <c r="E3642" s="19" t="n">
        <v>8395.01</v>
      </c>
      <c r="F3642" s="19" t="n">
        <v>2398.58</v>
      </c>
      <c r="G3642" s="20" t="n">
        <v>0.285714</v>
      </c>
      <c r="H3642" t="inlineStr">
        <is>
          <t>C</t>
        </is>
      </c>
      <c r="I3642" t="inlineStr">
        <is>
          <t>Bajo</t>
        </is>
      </c>
      <c r="J3642" s="17" t="inlineStr">
        <is>
          <t>C-Bajo</t>
        </is>
      </c>
      <c r="K3642" t="inlineStr">
        <is>
          <t>LIQUIDAR — ocupan espacio y capital</t>
        </is>
      </c>
    </row>
    <row r="3643">
      <c r="A3643" t="inlineStr">
        <is>
          <t>351100300992408</t>
        </is>
      </c>
      <c r="B3643" t="inlineStr">
        <is>
          <t>PUNTA PHILLIPS EXTRA LARGA 10 PULG ESBTMPH1203 72202 EMTOP</t>
        </is>
      </c>
      <c r="C3643" t="inlineStr">
        <is>
          <t>FERRETERIA GENERAL</t>
        </is>
      </c>
      <c r="D3643" s="22" t="n">
        <v>8</v>
      </c>
      <c r="E3643" s="19" t="n">
        <v>8391.5</v>
      </c>
      <c r="F3643" s="19" t="n">
        <v>2821.91</v>
      </c>
      <c r="G3643" s="20" t="n">
        <v>0.336282</v>
      </c>
      <c r="H3643" t="inlineStr">
        <is>
          <t>C</t>
        </is>
      </c>
      <c r="I3643" t="inlineStr">
        <is>
          <t>Medio</t>
        </is>
      </c>
      <c r="J3643" s="17" t="inlineStr">
        <is>
          <t>C-Medio</t>
        </is>
      </c>
      <c r="K3643" t="inlineStr">
        <is>
          <t>CANDIDATO A DESCONTINUAR</t>
        </is>
      </c>
    </row>
    <row r="3644">
      <c r="A3644" t="inlineStr">
        <is>
          <t>961</t>
        </is>
      </c>
      <c r="B3644" t="inlineStr">
        <is>
          <t>REDUCCION PVC 1/2 X 3/4</t>
        </is>
      </c>
      <c r="C3644" t="inlineStr">
        <is>
          <t>TUBERIA PVC, CANOAS Y ACCESORIOS</t>
        </is>
      </c>
      <c r="D3644" s="22" t="n">
        <v>19</v>
      </c>
      <c r="E3644" s="19" t="n">
        <v>8390.209999999999</v>
      </c>
      <c r="F3644" s="19" t="n">
        <v>7417.21</v>
      </c>
      <c r="G3644" s="20" t="n">
        <v>0.8840309999999999</v>
      </c>
      <c r="H3644" t="inlineStr">
        <is>
          <t>C</t>
        </is>
      </c>
      <c r="I3644" t="inlineStr">
        <is>
          <t>Alto</t>
        </is>
      </c>
      <c r="J3644" s="17" t="inlineStr">
        <is>
          <t>C-Alto</t>
        </is>
      </c>
      <c r="K3644" t="inlineStr">
        <is>
          <t>PREMIUM — dejar quietos, son rentables aunque vendan poco</t>
        </is>
      </c>
    </row>
    <row r="3645">
      <c r="A3645" t="inlineStr">
        <is>
          <t>8754</t>
        </is>
      </c>
      <c r="B3645" t="inlineStr">
        <is>
          <t>BV GACHO OVOLADO F01451</t>
        </is>
      </c>
      <c r="C3645" t="inlineStr">
        <is>
          <t>FERRETERIA GENERAL</t>
        </is>
      </c>
      <c r="D3645" s="22" t="n">
        <v>8</v>
      </c>
      <c r="E3645" s="19" t="n">
        <v>8338.280000000001</v>
      </c>
      <c r="F3645" s="19" t="n">
        <v>2726.36</v>
      </c>
      <c r="G3645" s="20" t="n">
        <v>0.326969</v>
      </c>
      <c r="H3645" t="inlineStr">
        <is>
          <t>C</t>
        </is>
      </c>
      <c r="I3645" t="inlineStr">
        <is>
          <t>Medio</t>
        </is>
      </c>
      <c r="J3645" s="17" t="inlineStr">
        <is>
          <t>C-Medio</t>
        </is>
      </c>
      <c r="K3645" t="inlineStr">
        <is>
          <t>CANDIDATO A DESCONTINUAR</t>
        </is>
      </c>
    </row>
    <row r="3646">
      <c r="A3646" t="inlineStr">
        <is>
          <t>9105</t>
        </is>
      </c>
      <c r="B3646" t="inlineStr">
        <is>
          <t>TEE 1 PVC</t>
        </is>
      </c>
      <c r="C3646" t="inlineStr">
        <is>
          <t>TUBERIA PVC, CANOAS Y ACCESORIOS</t>
        </is>
      </c>
      <c r="D3646" s="22" t="n">
        <v>16</v>
      </c>
      <c r="E3646" s="19" t="n">
        <v>8257.68</v>
      </c>
      <c r="F3646" s="19" t="n">
        <v>4639.08</v>
      </c>
      <c r="G3646" s="20" t="n">
        <v>0.56179</v>
      </c>
      <c r="H3646" t="inlineStr">
        <is>
          <t>C</t>
        </is>
      </c>
      <c r="I3646" t="inlineStr">
        <is>
          <t>Alto</t>
        </is>
      </c>
      <c r="J3646" s="17" t="inlineStr">
        <is>
          <t>C-Alto</t>
        </is>
      </c>
      <c r="K3646" t="inlineStr">
        <is>
          <t>PREMIUM — dejar quietos, son rentables aunque vendan poco</t>
        </is>
      </c>
    </row>
    <row r="3647">
      <c r="A3647" t="inlineStr">
        <is>
          <t>73290</t>
        </is>
      </c>
      <c r="B3647" t="inlineStr">
        <is>
          <t>ARANDELA PRESION 5/16</t>
        </is>
      </c>
      <c r="C3647" t="inlineStr">
        <is>
          <t>TORNILLERIA</t>
        </is>
      </c>
      <c r="D3647" s="22" t="n">
        <v>194</v>
      </c>
      <c r="E3647" s="19" t="n">
        <v>8255.09</v>
      </c>
      <c r="F3647" s="19" t="n">
        <v>7602.39</v>
      </c>
      <c r="G3647" s="20" t="n">
        <v>0.920934</v>
      </c>
      <c r="H3647" t="inlineStr">
        <is>
          <t>C</t>
        </is>
      </c>
      <c r="I3647" t="inlineStr">
        <is>
          <t>Alto</t>
        </is>
      </c>
      <c r="J3647" s="17" t="inlineStr">
        <is>
          <t>C-Alto</t>
        </is>
      </c>
      <c r="K3647" t="inlineStr">
        <is>
          <t>PREMIUM — dejar quietos, son rentables aunque vendan poco</t>
        </is>
      </c>
    </row>
    <row r="3648">
      <c r="A3648" t="inlineStr">
        <is>
          <t>71490</t>
        </is>
      </c>
      <c r="B3648" t="inlineStr">
        <is>
          <t>TORNILLO ESTUFA 3/16 X 1</t>
        </is>
      </c>
      <c r="C3648" t="inlineStr">
        <is>
          <t>TORNILLERIA</t>
        </is>
      </c>
      <c r="D3648" s="22" t="n">
        <v>182</v>
      </c>
      <c r="E3648" s="19" t="n">
        <v>8239.799999999999</v>
      </c>
      <c r="F3648" s="19" t="n">
        <v>6607.75</v>
      </c>
      <c r="G3648" s="20" t="n">
        <v>0.80193</v>
      </c>
      <c r="H3648" t="inlineStr">
        <is>
          <t>C</t>
        </is>
      </c>
      <c r="I3648" t="inlineStr">
        <is>
          <t>Alto</t>
        </is>
      </c>
      <c r="J3648" s="17" t="inlineStr">
        <is>
          <t>C-Alto</t>
        </is>
      </c>
      <c r="K3648" t="inlineStr">
        <is>
          <t>PREMIUM — dejar quietos, son rentables aunque vendan poco</t>
        </is>
      </c>
    </row>
    <row r="3649">
      <c r="A3649" t="inlineStr">
        <is>
          <t>30107</t>
        </is>
      </c>
      <c r="B3649" t="inlineStr">
        <is>
          <t>AGUILA SOCKET P/ INTEMPERIE  1045</t>
        </is>
      </c>
      <c r="C3649" t="inlineStr">
        <is>
          <t>ACCESORIOS ELECTRICOS Y CABLES</t>
        </is>
      </c>
      <c r="D3649" s="22" t="n">
        <v>9</v>
      </c>
      <c r="E3649" s="19" t="n">
        <v>8228.610000000001</v>
      </c>
      <c r="F3649" s="19" t="n">
        <v>2324.79</v>
      </c>
      <c r="G3649" s="20" t="n">
        <v>0.282526</v>
      </c>
      <c r="H3649" t="inlineStr">
        <is>
          <t>C</t>
        </is>
      </c>
      <c r="I3649" t="inlineStr">
        <is>
          <t>Bajo</t>
        </is>
      </c>
      <c r="J3649" s="17" t="inlineStr">
        <is>
          <t>C-Bajo</t>
        </is>
      </c>
      <c r="K3649" t="inlineStr">
        <is>
          <t>LIQUIDAR — ocupan espacio y capital</t>
        </is>
      </c>
    </row>
    <row r="3650">
      <c r="A3650" t="inlineStr">
        <is>
          <t>73003</t>
        </is>
      </c>
      <c r="B3650" t="inlineStr">
        <is>
          <t>VESLEE COOLANT DETECTOR DE FUGAS GALON</t>
        </is>
      </c>
      <c r="C3650" t="inlineStr">
        <is>
          <t>FERRETERIA GENERAL</t>
        </is>
      </c>
      <c r="D3650" s="22" t="n">
        <v>3</v>
      </c>
      <c r="E3650" s="19" t="n">
        <v>8205.610000000001</v>
      </c>
      <c r="F3650" s="19" t="n">
        <v>3832.47</v>
      </c>
      <c r="G3650" s="20" t="n">
        <v>0.467055</v>
      </c>
      <c r="H3650" t="inlineStr">
        <is>
          <t>C</t>
        </is>
      </c>
      <c r="I3650" t="inlineStr">
        <is>
          <t>Alto</t>
        </is>
      </c>
      <c r="J3650" s="17" t="inlineStr">
        <is>
          <t>C-Alto</t>
        </is>
      </c>
      <c r="K3650" t="inlineStr">
        <is>
          <t>PREMIUM — dejar quietos, son rentables aunque vendan poco</t>
        </is>
      </c>
    </row>
    <row r="3651">
      <c r="A3651" t="inlineStr">
        <is>
          <t>964</t>
        </is>
      </c>
      <c r="B3651" t="inlineStr">
        <is>
          <t>NIPLE 1/2 X 6 GALVANIZADO</t>
        </is>
      </c>
      <c r="C3651" t="inlineStr">
        <is>
          <t>FERRETERIA GENERAL</t>
        </is>
      </c>
      <c r="D3651" s="22" t="n">
        <v>14</v>
      </c>
      <c r="E3651" s="19" t="n">
        <v>8192.139999999999</v>
      </c>
      <c r="F3651" s="19" t="n">
        <v>4069.93</v>
      </c>
      <c r="G3651" s="20" t="n">
        <v>0.496809</v>
      </c>
      <c r="H3651" t="inlineStr">
        <is>
          <t>C</t>
        </is>
      </c>
      <c r="I3651" t="inlineStr">
        <is>
          <t>Alto</t>
        </is>
      </c>
      <c r="J3651" s="17" t="inlineStr">
        <is>
          <t>C-Alto</t>
        </is>
      </c>
      <c r="K3651" t="inlineStr">
        <is>
          <t>PREMIUM — dejar quietos, son rentables aunque vendan poco</t>
        </is>
      </c>
    </row>
    <row r="3652">
      <c r="A3652" t="inlineStr">
        <is>
          <t>72516</t>
        </is>
      </c>
      <c r="B3652" t="inlineStr">
        <is>
          <t>NIPLE 1/2 X 4 GALVANIZADO</t>
        </is>
      </c>
      <c r="C3652" t="inlineStr">
        <is>
          <t>FERRETERIA GENERAL</t>
        </is>
      </c>
      <c r="D3652" s="22" t="n">
        <v>15</v>
      </c>
      <c r="E3652" s="19" t="n">
        <v>8191.65</v>
      </c>
      <c r="F3652" s="19" t="n">
        <v>5071.92</v>
      </c>
      <c r="G3652" s="20" t="n">
        <v>0.619158</v>
      </c>
      <c r="H3652" t="inlineStr">
        <is>
          <t>C</t>
        </is>
      </c>
      <c r="I3652" t="inlineStr">
        <is>
          <t>Alto</t>
        </is>
      </c>
      <c r="J3652" s="17" t="inlineStr">
        <is>
          <t>C-Alto</t>
        </is>
      </c>
      <c r="K3652" t="inlineStr">
        <is>
          <t>PREMIUM — dejar quietos, son rentables aunque vendan poco</t>
        </is>
      </c>
    </row>
    <row r="3653">
      <c r="A3653" t="inlineStr">
        <is>
          <t>351100300992025</t>
        </is>
      </c>
      <c r="B3653" t="inlineStr">
        <is>
          <t>WADFOW PIQUETA 500 GRAMOS  WHM1335</t>
        </is>
      </c>
      <c r="C3653" t="inlineStr">
        <is>
          <t>FERRETERIA GENERAL</t>
        </is>
      </c>
      <c r="D3653" s="22" t="n">
        <v>4</v>
      </c>
      <c r="E3653" s="19" t="n">
        <v>8175.75</v>
      </c>
      <c r="F3653" s="19" t="n">
        <v>2231.91</v>
      </c>
      <c r="G3653" s="20" t="n">
        <v>0.272992</v>
      </c>
      <c r="H3653" t="inlineStr">
        <is>
          <t>C</t>
        </is>
      </c>
      <c r="I3653" t="inlineStr">
        <is>
          <t>Bajo</t>
        </is>
      </c>
      <c r="J3653" s="17" t="inlineStr">
        <is>
          <t>C-Bajo</t>
        </is>
      </c>
      <c r="K3653" t="inlineStr">
        <is>
          <t>LIQUIDAR — ocupan espacio y capital</t>
        </is>
      </c>
    </row>
    <row r="3654">
      <c r="A3654" t="inlineStr">
        <is>
          <t>351100300991546</t>
        </is>
      </c>
      <c r="B3654" t="inlineStr">
        <is>
          <t>NORTON DISCO LIJA VELCRO GRANO 150 5 U</t>
        </is>
      </c>
      <c r="C3654" t="inlineStr">
        <is>
          <t>FERRETERIA GENERAL</t>
        </is>
      </c>
      <c r="D3654" s="22" t="n">
        <v>4</v>
      </c>
      <c r="E3654" s="19" t="n">
        <v>8160</v>
      </c>
      <c r="F3654" s="19" t="n">
        <v>3315</v>
      </c>
      <c r="G3654" s="20" t="n">
        <v>0.40625</v>
      </c>
      <c r="H3654" t="inlineStr">
        <is>
          <t>C</t>
        </is>
      </c>
      <c r="I3654" t="inlineStr">
        <is>
          <t>Medio</t>
        </is>
      </c>
      <c r="J3654" s="17" t="inlineStr">
        <is>
          <t>C-Medio</t>
        </is>
      </c>
      <c r="K3654" t="inlineStr">
        <is>
          <t>CANDIDATO A DESCONTINUAR</t>
        </is>
      </c>
    </row>
    <row r="3655">
      <c r="A3655" t="inlineStr">
        <is>
          <t>351100300992531</t>
        </is>
      </c>
      <c r="B3655" t="inlineStr">
        <is>
          <t>VOLTECK EXTENSION USO RUDO 6M ER-6X16</t>
        </is>
      </c>
      <c r="C3655" t="inlineStr">
        <is>
          <t>ACCESORIOS ELECTRICOS Y CABLES</t>
        </is>
      </c>
      <c r="D3655" s="22" t="n">
        <v>3</v>
      </c>
      <c r="E3655" s="19" t="n">
        <v>8139.24</v>
      </c>
      <c r="F3655" s="19" t="n">
        <v>2713.08</v>
      </c>
      <c r="G3655" s="20" t="n">
        <v>0.333333</v>
      </c>
      <c r="H3655" t="inlineStr">
        <is>
          <t>C</t>
        </is>
      </c>
      <c r="I3655" t="inlineStr">
        <is>
          <t>Medio</t>
        </is>
      </c>
      <c r="J3655" s="17" t="inlineStr">
        <is>
          <t>C-Medio</t>
        </is>
      </c>
      <c r="K3655" t="inlineStr">
        <is>
          <t>CANDIDATO A DESCONTINUAR</t>
        </is>
      </c>
    </row>
    <row r="3656">
      <c r="A3656" t="inlineStr">
        <is>
          <t>351100300991703</t>
        </is>
      </c>
      <c r="B3656" t="inlineStr">
        <is>
          <t>VOLTECH EXTENSION 4M BLANCA</t>
        </is>
      </c>
      <c r="C3656" t="inlineStr">
        <is>
          <t>ACCESORIOS ELECTRICOS Y CABLES</t>
        </is>
      </c>
      <c r="D3656" s="22" t="n">
        <v>5</v>
      </c>
      <c r="E3656" s="19" t="n">
        <v>8097.6</v>
      </c>
      <c r="F3656" s="19" t="n">
        <v>3036.6</v>
      </c>
      <c r="G3656" s="20" t="n">
        <v>0.375</v>
      </c>
      <c r="H3656" t="inlineStr">
        <is>
          <t>C</t>
        </is>
      </c>
      <c r="I3656" t="inlineStr">
        <is>
          <t>Medio</t>
        </is>
      </c>
      <c r="J3656" s="17" t="inlineStr">
        <is>
          <t>C-Medio</t>
        </is>
      </c>
      <c r="K3656" t="inlineStr">
        <is>
          <t>CANDIDATO A DESCONTINUAR</t>
        </is>
      </c>
    </row>
    <row r="3657">
      <c r="A3657" t="inlineStr">
        <is>
          <t>73587</t>
        </is>
      </c>
      <c r="B3657" t="inlineStr">
        <is>
          <t>CUCHARA ALBAñIL 8 BELLOTA</t>
        </is>
      </c>
      <c r="C3657" t="inlineStr">
        <is>
          <t>SIN CATEGORIA</t>
        </is>
      </c>
      <c r="D3657" s="22" t="n">
        <v>3</v>
      </c>
      <c r="E3657" s="19" t="n">
        <v>8042.45</v>
      </c>
      <c r="F3657" s="19" t="n">
        <v>2297.84</v>
      </c>
      <c r="G3657" s="20" t="n">
        <v>0.285714</v>
      </c>
      <c r="H3657" t="inlineStr">
        <is>
          <t>C</t>
        </is>
      </c>
      <c r="I3657" t="inlineStr">
        <is>
          <t>Bajo</t>
        </is>
      </c>
      <c r="J3657" s="17" t="inlineStr">
        <is>
          <t>C-Bajo</t>
        </is>
      </c>
      <c r="K3657" t="inlineStr">
        <is>
          <t>LIQUIDAR — ocupan espacio y capital</t>
        </is>
      </c>
    </row>
    <row r="3658">
      <c r="A3658" t="inlineStr">
        <is>
          <t>73494</t>
        </is>
      </c>
      <c r="B3658" t="inlineStr">
        <is>
          <t>TOTAL SARGENTO 5/25 THT1320503</t>
        </is>
      </c>
      <c r="C3658" t="inlineStr">
        <is>
          <t>SIN CATEGORIA</t>
        </is>
      </c>
      <c r="D3658" s="22" t="n">
        <v>3</v>
      </c>
      <c r="E3658" s="19" t="n">
        <v>7978.29</v>
      </c>
      <c r="F3658" s="19" t="n">
        <v>3461.08</v>
      </c>
      <c r="G3658" s="20" t="n">
        <v>0.433813</v>
      </c>
      <c r="H3658" t="inlineStr">
        <is>
          <t>C</t>
        </is>
      </c>
      <c r="I3658" t="inlineStr">
        <is>
          <t>Medio</t>
        </is>
      </c>
      <c r="J3658" s="17" t="inlineStr">
        <is>
          <t>C-Medio</t>
        </is>
      </c>
      <c r="K3658" t="inlineStr">
        <is>
          <t>CANDIDATO A DESCONTINUAR</t>
        </is>
      </c>
    </row>
    <row r="3659">
      <c r="A3659" t="inlineStr">
        <is>
          <t>7448</t>
        </is>
      </c>
      <c r="B3659" t="inlineStr">
        <is>
          <t>SEPARADOR P/CERAMICA 6MM</t>
        </is>
      </c>
      <c r="C3659" t="inlineStr">
        <is>
          <t>FERRETERIA GENERAL</t>
        </is>
      </c>
      <c r="D3659" s="22" t="n">
        <v>15</v>
      </c>
      <c r="E3659" s="19" t="n">
        <v>7964.6</v>
      </c>
      <c r="F3659" s="19" t="n">
        <v>3423.2</v>
      </c>
      <c r="G3659" s="20" t="n">
        <v>0.429802</v>
      </c>
      <c r="H3659" t="inlineStr">
        <is>
          <t>C</t>
        </is>
      </c>
      <c r="I3659" t="inlineStr">
        <is>
          <t>Medio</t>
        </is>
      </c>
      <c r="J3659" s="17" t="inlineStr">
        <is>
          <t>C-Medio</t>
        </is>
      </c>
      <c r="K3659" t="inlineStr">
        <is>
          <t>CANDIDATO A DESCONTINUAR</t>
        </is>
      </c>
    </row>
    <row r="3660">
      <c r="A3660" t="inlineStr">
        <is>
          <t>52223560</t>
        </is>
      </c>
      <c r="B3660" t="inlineStr">
        <is>
          <t>MAKITA BROCA SIERRA BI METAL 2 1/2 D-24913</t>
        </is>
      </c>
      <c r="C3660" t="inlineStr">
        <is>
          <t>FERRETERIA GENERAL</t>
        </is>
      </c>
      <c r="D3660" s="22" t="n">
        <v>1</v>
      </c>
      <c r="E3660" s="19" t="n">
        <v>7926.8</v>
      </c>
      <c r="F3660" s="19" t="n">
        <v>2264.8</v>
      </c>
      <c r="G3660" s="20" t="n">
        <v>0.285714</v>
      </c>
      <c r="H3660" t="inlineStr">
        <is>
          <t>C</t>
        </is>
      </c>
      <c r="I3660" t="inlineStr">
        <is>
          <t>Bajo</t>
        </is>
      </c>
      <c r="J3660" s="17" t="inlineStr">
        <is>
          <t>C-Bajo</t>
        </is>
      </c>
      <c r="K3660" t="inlineStr">
        <is>
          <t>LIQUIDAR — ocupan espacio y capital</t>
        </is>
      </c>
    </row>
    <row r="3661">
      <c r="A3661" t="inlineStr">
        <is>
          <t>73635</t>
        </is>
      </c>
      <c r="B3661" t="inlineStr">
        <is>
          <t>$$ CUCHARA ALBANIL 7 BELLOTA</t>
        </is>
      </c>
      <c r="C3661" t="inlineStr">
        <is>
          <t>SIN CATEGORIA</t>
        </is>
      </c>
      <c r="D3661" s="22" t="n">
        <v>3</v>
      </c>
      <c r="E3661" s="19" t="n">
        <v>7925.53</v>
      </c>
      <c r="F3661" s="19" t="n">
        <v>2264.44</v>
      </c>
      <c r="G3661" s="20" t="n">
        <v>0.285714</v>
      </c>
      <c r="H3661" t="inlineStr">
        <is>
          <t>C</t>
        </is>
      </c>
      <c r="I3661" t="inlineStr">
        <is>
          <t>Bajo</t>
        </is>
      </c>
      <c r="J3661" s="17" t="inlineStr">
        <is>
          <t>C-Bajo</t>
        </is>
      </c>
      <c r="K3661" t="inlineStr">
        <is>
          <t>LIQUIDAR — ocupan espacio y capital</t>
        </is>
      </c>
    </row>
    <row r="3662">
      <c r="A3662" t="inlineStr">
        <is>
          <t>73015</t>
        </is>
      </c>
      <c r="B3662" t="inlineStr">
        <is>
          <t>GANCHO ABIERTO F01810 1/2 2 PC</t>
        </is>
      </c>
      <c r="C3662" t="inlineStr">
        <is>
          <t>FERRETERIA GENERAL</t>
        </is>
      </c>
      <c r="D3662" s="22" t="n">
        <v>8</v>
      </c>
      <c r="E3662" s="19" t="n">
        <v>7882.56</v>
      </c>
      <c r="F3662" s="19" t="n">
        <v>3606.96</v>
      </c>
      <c r="G3662" s="20" t="n">
        <v>0.457587</v>
      </c>
      <c r="H3662" t="inlineStr">
        <is>
          <t>C</t>
        </is>
      </c>
      <c r="I3662" t="inlineStr">
        <is>
          <t>Alto</t>
        </is>
      </c>
      <c r="J3662" s="17" t="inlineStr">
        <is>
          <t>C-Alto</t>
        </is>
      </c>
      <c r="K3662" t="inlineStr">
        <is>
          <t>PREMIUM — dejar quietos, son rentables aunque vendan poco</t>
        </is>
      </c>
    </row>
    <row r="3663">
      <c r="A3663" t="inlineStr">
        <is>
          <t>73455</t>
        </is>
      </c>
      <c r="B3663" t="inlineStr">
        <is>
          <t>TRUPER ALICATE PUNTA 7 T203-7 17315</t>
        </is>
      </c>
      <c r="C3663" t="inlineStr">
        <is>
          <t>FERRETERIA GENERAL</t>
        </is>
      </c>
      <c r="D3663" s="22" t="n">
        <v>3</v>
      </c>
      <c r="E3663" s="19" t="n">
        <v>7833</v>
      </c>
      <c r="F3663" s="19" t="n">
        <v>2289.41</v>
      </c>
      <c r="G3663" s="20" t="n">
        <v>0.292278</v>
      </c>
      <c r="H3663" t="inlineStr">
        <is>
          <t>C</t>
        </is>
      </c>
      <c r="I3663" t="inlineStr">
        <is>
          <t>Bajo</t>
        </is>
      </c>
      <c r="J3663" s="17" t="inlineStr">
        <is>
          <t>C-Bajo</t>
        </is>
      </c>
      <c r="K3663" t="inlineStr">
        <is>
          <t>LIQUIDAR — ocupan espacio y capital</t>
        </is>
      </c>
    </row>
    <row r="3664">
      <c r="A3664" t="inlineStr">
        <is>
          <t>351100300991260</t>
        </is>
      </c>
      <c r="B3664" t="inlineStr">
        <is>
          <t>PROTECTO ESMALTE FAST DRY AMARILLO CATERPILLAR 1/4</t>
        </is>
      </c>
      <c r="C3664" t="inlineStr">
        <is>
          <t>SIN CATEGORIA</t>
        </is>
      </c>
      <c r="D3664" s="22" t="n">
        <v>1</v>
      </c>
      <c r="E3664" s="19" t="n">
        <v>7822.68</v>
      </c>
      <c r="F3664" s="19" t="n">
        <v>2235.05</v>
      </c>
      <c r="G3664" s="20" t="n">
        <v>0.285714</v>
      </c>
      <c r="H3664" t="inlineStr">
        <is>
          <t>C</t>
        </is>
      </c>
      <c r="I3664" t="inlineStr">
        <is>
          <t>Bajo</t>
        </is>
      </c>
      <c r="J3664" s="17" t="inlineStr">
        <is>
          <t>C-Bajo</t>
        </is>
      </c>
      <c r="K3664" t="inlineStr">
        <is>
          <t>LIQUIDAR — ocupan espacio y capital</t>
        </is>
      </c>
    </row>
    <row r="3665">
      <c r="A3665" t="inlineStr">
        <is>
          <t>351100300991268</t>
        </is>
      </c>
      <c r="B3665" t="inlineStr">
        <is>
          <t>PROTECTO ESMALTE FAST DRY NEGRO 1/4</t>
        </is>
      </c>
      <c r="C3665" t="inlineStr">
        <is>
          <t>SIN CATEGORIA</t>
        </is>
      </c>
      <c r="D3665" s="22" t="n">
        <v>1</v>
      </c>
      <c r="E3665" s="19" t="n">
        <v>7822.68</v>
      </c>
      <c r="F3665" s="19" t="n">
        <v>2235.05</v>
      </c>
      <c r="G3665" s="20" t="n">
        <v>0.285714</v>
      </c>
      <c r="H3665" t="inlineStr">
        <is>
          <t>C</t>
        </is>
      </c>
      <c r="I3665" t="inlineStr">
        <is>
          <t>Bajo</t>
        </is>
      </c>
      <c r="J3665" s="17" t="inlineStr">
        <is>
          <t>C-Bajo</t>
        </is>
      </c>
      <c r="K3665" t="inlineStr">
        <is>
          <t>LIQUIDAR — ocupan espacio y capital</t>
        </is>
      </c>
    </row>
    <row r="3666">
      <c r="A3666" t="inlineStr">
        <is>
          <t>7850</t>
        </is>
      </c>
      <c r="B3666" t="inlineStr">
        <is>
          <t>GAZA SIN FIN 3/4</t>
        </is>
      </c>
      <c r="C3666" t="inlineStr">
        <is>
          <t>FERRETERIA GENERAL</t>
        </is>
      </c>
      <c r="D3666" s="22" t="n">
        <v>41</v>
      </c>
      <c r="E3666" s="19" t="n">
        <v>7822.31</v>
      </c>
      <c r="F3666" s="19" t="n">
        <v>5214.42</v>
      </c>
      <c r="G3666" s="20" t="n">
        <v>0.666608</v>
      </c>
      <c r="H3666" t="inlineStr">
        <is>
          <t>C</t>
        </is>
      </c>
      <c r="I3666" t="inlineStr">
        <is>
          <t>Alto</t>
        </is>
      </c>
      <c r="J3666" s="17" t="inlineStr">
        <is>
          <t>C-Alto</t>
        </is>
      </c>
      <c r="K3666" t="inlineStr">
        <is>
          <t>PREMIUM — dejar quietos, son rentables aunque vendan poco</t>
        </is>
      </c>
    </row>
    <row r="3667">
      <c r="A3667" t="inlineStr">
        <is>
          <t>72812</t>
        </is>
      </c>
      <c r="B3667" t="inlineStr">
        <is>
          <t>BASE PANTALLA 23/55 FIJA</t>
        </is>
      </c>
      <c r="C3667" t="inlineStr">
        <is>
          <t>FERRETERIA GENERAL</t>
        </is>
      </c>
      <c r="D3667" s="22" t="n">
        <v>1</v>
      </c>
      <c r="E3667" s="19" t="n">
        <v>7818.73</v>
      </c>
      <c r="F3667" s="19" t="n">
        <v>2228.89</v>
      </c>
      <c r="G3667" s="20" t="n">
        <v>0.285071</v>
      </c>
      <c r="H3667" t="inlineStr">
        <is>
          <t>C</t>
        </is>
      </c>
      <c r="I3667" t="inlineStr">
        <is>
          <t>Bajo</t>
        </is>
      </c>
      <c r="J3667" s="17" t="inlineStr">
        <is>
          <t>C-Bajo</t>
        </is>
      </c>
      <c r="K3667" t="inlineStr">
        <is>
          <t>LIQUIDAR — ocupan espacio y capital</t>
        </is>
      </c>
    </row>
    <row r="3668">
      <c r="A3668" t="inlineStr">
        <is>
          <t>73715</t>
        </is>
      </c>
      <c r="B3668" t="inlineStr">
        <is>
          <t>TOTAL LLAVE COROFIJA  17MM TCSPA171</t>
        </is>
      </c>
      <c r="C3668" t="inlineStr">
        <is>
          <t>FERRETERIA GENERAL</t>
        </is>
      </c>
      <c r="D3668" s="22" t="n">
        <v>5</v>
      </c>
      <c r="E3668" s="19" t="n">
        <v>7797.83</v>
      </c>
      <c r="F3668" s="19" t="n">
        <v>3399.98</v>
      </c>
      <c r="G3668" s="20" t="n">
        <v>0.436016</v>
      </c>
      <c r="H3668" t="inlineStr">
        <is>
          <t>C</t>
        </is>
      </c>
      <c r="I3668" t="inlineStr">
        <is>
          <t>Medio</t>
        </is>
      </c>
      <c r="J3668" s="17" t="inlineStr">
        <is>
          <t>C-Medio</t>
        </is>
      </c>
      <c r="K3668" t="inlineStr">
        <is>
          <t>CANDIDATO A DESCONTINUAR</t>
        </is>
      </c>
    </row>
    <row r="3669">
      <c r="A3669" t="inlineStr">
        <is>
          <t>757</t>
        </is>
      </c>
      <c r="B3669" t="inlineStr">
        <is>
          <t>EMPAQUE MANGUERA</t>
        </is>
      </c>
      <c r="C3669" t="inlineStr">
        <is>
          <t>FERRETERIA GENERAL</t>
        </is>
      </c>
      <c r="D3669" s="22" t="n">
        <v>88</v>
      </c>
      <c r="E3669" s="19" t="n">
        <v>7788</v>
      </c>
      <c r="F3669" s="19" t="n">
        <v>5950.56</v>
      </c>
      <c r="G3669" s="20" t="n">
        <v>0.7640680000000001</v>
      </c>
      <c r="H3669" t="inlineStr">
        <is>
          <t>C</t>
        </is>
      </c>
      <c r="I3669" t="inlineStr">
        <is>
          <t>Alto</t>
        </is>
      </c>
      <c r="J3669" s="17" t="inlineStr">
        <is>
          <t>C-Alto</t>
        </is>
      </c>
      <c r="K3669" t="inlineStr">
        <is>
          <t>PREMIUM — dejar quietos, son rentables aunque vendan poco</t>
        </is>
      </c>
    </row>
    <row r="3670">
      <c r="A3670" t="inlineStr">
        <is>
          <t>351100300991415</t>
        </is>
      </c>
      <c r="B3670" t="inlineStr">
        <is>
          <t>TRAMONTINA RESISTENCIA DUCHA 3T 127V 5500W</t>
        </is>
      </c>
      <c r="C3670" t="inlineStr">
        <is>
          <t>SIN CATEGORIA</t>
        </is>
      </c>
      <c r="D3670" s="22" t="n">
        <v>5</v>
      </c>
      <c r="E3670" s="19" t="n">
        <v>7777.08</v>
      </c>
      <c r="F3670" s="19" t="n">
        <v>2728.08</v>
      </c>
      <c r="G3670" s="20" t="n">
        <v>0.350785</v>
      </c>
      <c r="H3670" t="inlineStr">
        <is>
          <t>C</t>
        </is>
      </c>
      <c r="I3670" t="inlineStr">
        <is>
          <t>Medio</t>
        </is>
      </c>
      <c r="J3670" s="17" t="inlineStr">
        <is>
          <t>C-Medio</t>
        </is>
      </c>
      <c r="K3670" t="inlineStr">
        <is>
          <t>CANDIDATO A DESCONTINUAR</t>
        </is>
      </c>
    </row>
    <row r="3671">
      <c r="A3671" t="inlineStr">
        <is>
          <t>72240</t>
        </is>
      </c>
      <c r="B3671" t="inlineStr">
        <is>
          <t>VITA ASIENTO INOD ELONGADO BLANCO CIERRE LENTO</t>
        </is>
      </c>
      <c r="C3671" t="inlineStr">
        <is>
          <t>LOZA SANITARIA</t>
        </is>
      </c>
      <c r="D3671" s="22" t="n">
        <v>1</v>
      </c>
      <c r="E3671" s="19" t="n">
        <v>7763.22</v>
      </c>
      <c r="F3671" s="19" t="n">
        <v>3104.82</v>
      </c>
      <c r="G3671" s="20" t="n">
        <v>0.39994</v>
      </c>
      <c r="H3671" t="inlineStr">
        <is>
          <t>C</t>
        </is>
      </c>
      <c r="I3671" t="inlineStr">
        <is>
          <t>Medio</t>
        </is>
      </c>
      <c r="J3671" s="17" t="inlineStr">
        <is>
          <t>C-Medio</t>
        </is>
      </c>
      <c r="K3671" t="inlineStr">
        <is>
          <t>CANDIDATO A DESCONTINUAR</t>
        </is>
      </c>
    </row>
    <row r="3672">
      <c r="A3672" t="inlineStr">
        <is>
          <t>71625</t>
        </is>
      </c>
      <c r="B3672" t="inlineStr">
        <is>
          <t>TOMA EXTENSION HEMBRA JUMBO AGUILLA 226</t>
        </is>
      </c>
      <c r="C3672" t="inlineStr">
        <is>
          <t>FERRETERIA GENERAL</t>
        </is>
      </c>
      <c r="D3672" s="22" t="n">
        <v>7</v>
      </c>
      <c r="E3672" s="19" t="n">
        <v>7725.59</v>
      </c>
      <c r="F3672" s="19" t="n">
        <v>2211.89</v>
      </c>
      <c r="G3672" s="20" t="n">
        <v>0.286307</v>
      </c>
      <c r="H3672" t="inlineStr">
        <is>
          <t>C</t>
        </is>
      </c>
      <c r="I3672" t="inlineStr">
        <is>
          <t>Bajo</t>
        </is>
      </c>
      <c r="J3672" s="17" t="inlineStr">
        <is>
          <t>C-Bajo</t>
        </is>
      </c>
      <c r="K3672" t="inlineStr">
        <is>
          <t>LIQUIDAR — ocupan espacio y capital</t>
        </is>
      </c>
    </row>
    <row r="3673">
      <c r="A3673" t="inlineStr">
        <is>
          <t>73203</t>
        </is>
      </c>
      <c r="B3673" t="inlineStr">
        <is>
          <t>CHISPA 10MM RUBI</t>
        </is>
      </c>
      <c r="C3673" t="inlineStr">
        <is>
          <t>FERRETERIA GENERAL</t>
        </is>
      </c>
      <c r="D3673" s="22" t="n">
        <v>1</v>
      </c>
      <c r="E3673" s="19" t="n">
        <v>7716.08</v>
      </c>
      <c r="F3673" s="19" t="n">
        <v>1974.95</v>
      </c>
      <c r="G3673" s="20" t="n">
        <v>0.255952</v>
      </c>
      <c r="H3673" t="inlineStr">
        <is>
          <t>C</t>
        </is>
      </c>
      <c r="I3673" t="inlineStr">
        <is>
          <t>Bajo</t>
        </is>
      </c>
      <c r="J3673" s="17" t="inlineStr">
        <is>
          <t>C-Bajo</t>
        </is>
      </c>
      <c r="K3673" t="inlineStr">
        <is>
          <t>LIQUIDAR — ocupan espacio y capital</t>
        </is>
      </c>
    </row>
    <row r="3674">
      <c r="A3674" t="inlineStr">
        <is>
          <t>329222</t>
        </is>
      </c>
      <c r="B3674" t="inlineStr">
        <is>
          <t>TORNILLO AVELLANADO ALAS ESTRIAS 2 PF</t>
        </is>
      </c>
      <c r="C3674" t="inlineStr">
        <is>
          <t>TORNILLERIA</t>
        </is>
      </c>
      <c r="D3674" s="22" t="n">
        <v>3</v>
      </c>
      <c r="E3674" s="19" t="n">
        <v>7699.11</v>
      </c>
      <c r="F3674" s="19" t="n">
        <v>2214.51</v>
      </c>
      <c r="G3674" s="20" t="n">
        <v>0.287632</v>
      </c>
      <c r="H3674" t="inlineStr">
        <is>
          <t>C</t>
        </is>
      </c>
      <c r="I3674" t="inlineStr">
        <is>
          <t>Bajo</t>
        </is>
      </c>
      <c r="J3674" s="17" t="inlineStr">
        <is>
          <t>C-Bajo</t>
        </is>
      </c>
      <c r="K3674" t="inlineStr">
        <is>
          <t>LIQUIDAR — ocupan espacio y capital</t>
        </is>
      </c>
    </row>
    <row r="3675">
      <c r="A3675" t="inlineStr">
        <is>
          <t>7266</t>
        </is>
      </c>
      <c r="B3675" t="inlineStr">
        <is>
          <t>GANCHO ADHESIVO 4PCS BEST VALUE F01455</t>
        </is>
      </c>
      <c r="C3675" t="inlineStr">
        <is>
          <t>FERRETERIA GENERAL</t>
        </is>
      </c>
      <c r="D3675" s="22" t="n">
        <v>8</v>
      </c>
      <c r="E3675" s="19" t="n">
        <v>7669.2</v>
      </c>
      <c r="F3675" s="19" t="n">
        <v>2556.4</v>
      </c>
      <c r="G3675" s="20" t="n">
        <v>0.333333</v>
      </c>
      <c r="H3675" t="inlineStr">
        <is>
          <t>C</t>
        </is>
      </c>
      <c r="I3675" t="inlineStr">
        <is>
          <t>Medio</t>
        </is>
      </c>
      <c r="J3675" s="17" t="inlineStr">
        <is>
          <t>C-Medio</t>
        </is>
      </c>
      <c r="K3675" t="inlineStr">
        <is>
          <t>CANDIDATO A DESCONTINUAR</t>
        </is>
      </c>
    </row>
    <row r="3676">
      <c r="A3676" t="inlineStr">
        <is>
          <t>351100300992041</t>
        </is>
      </c>
      <c r="B3676" t="inlineStr">
        <is>
          <t>WADFOW RATCH 3/8 WRW1238</t>
        </is>
      </c>
      <c r="C3676" t="inlineStr">
        <is>
          <t>FERRETERIA GENERAL</t>
        </is>
      </c>
      <c r="D3676" s="22" t="n">
        <v>2</v>
      </c>
      <c r="E3676" s="19" t="n">
        <v>7620.68</v>
      </c>
      <c r="F3676" s="19" t="n">
        <v>2094.44</v>
      </c>
      <c r="G3676" s="20" t="n">
        <v>0.274837</v>
      </c>
      <c r="H3676" t="inlineStr">
        <is>
          <t>C</t>
        </is>
      </c>
      <c r="I3676" t="inlineStr">
        <is>
          <t>Bajo</t>
        </is>
      </c>
      <c r="J3676" s="17" t="inlineStr">
        <is>
          <t>C-Bajo</t>
        </is>
      </c>
      <c r="K3676" t="inlineStr">
        <is>
          <t>LIQUIDAR — ocupan espacio y capital</t>
        </is>
      </c>
    </row>
    <row r="3677">
      <c r="A3677" t="inlineStr">
        <is>
          <t>9222</t>
        </is>
      </c>
      <c r="B3677" t="inlineStr">
        <is>
          <t>UNION 3/4 AGUA CALIETE CPVC</t>
        </is>
      </c>
      <c r="C3677" t="inlineStr">
        <is>
          <t>TUBERIA PVC, CANOAS Y ACCESORIOS</t>
        </is>
      </c>
      <c r="D3677" s="22" t="n">
        <v>10</v>
      </c>
      <c r="E3677" s="19" t="n">
        <v>7590</v>
      </c>
      <c r="F3677" s="19" t="n">
        <v>4130</v>
      </c>
      <c r="G3677" s="20" t="n">
        <v>0.544137</v>
      </c>
      <c r="H3677" t="inlineStr">
        <is>
          <t>C</t>
        </is>
      </c>
      <c r="I3677" t="inlineStr">
        <is>
          <t>Alto</t>
        </is>
      </c>
      <c r="J3677" s="17" t="inlineStr">
        <is>
          <t>C-Alto</t>
        </is>
      </c>
      <c r="K3677" t="inlineStr">
        <is>
          <t>PREMIUM — dejar quietos, son rentables aunque vendan poco</t>
        </is>
      </c>
    </row>
    <row r="3678">
      <c r="A3678" t="inlineStr">
        <is>
          <t>351100300991673</t>
        </is>
      </c>
      <c r="B3678" t="inlineStr">
        <is>
          <t>BV GANCHO CUADRADO 25MM F01492 ADHESIVO</t>
        </is>
      </c>
      <c r="C3678" t="inlineStr">
        <is>
          <t>FERRETERIA GENERAL</t>
        </is>
      </c>
      <c r="D3678" s="22" t="n">
        <v>7</v>
      </c>
      <c r="E3678" s="19" t="n">
        <v>7570.5</v>
      </c>
      <c r="F3678" s="19" t="n">
        <v>2523.5</v>
      </c>
      <c r="G3678" s="20" t="n">
        <v>0.333333</v>
      </c>
      <c r="H3678" t="inlineStr">
        <is>
          <t>C</t>
        </is>
      </c>
      <c r="I3678" t="inlineStr">
        <is>
          <t>Medio</t>
        </is>
      </c>
      <c r="J3678" s="17" t="inlineStr">
        <is>
          <t>C-Medio</t>
        </is>
      </c>
      <c r="K3678" t="inlineStr">
        <is>
          <t>CANDIDATO A DESCONTINUAR</t>
        </is>
      </c>
    </row>
    <row r="3679">
      <c r="A3679" t="inlineStr">
        <is>
          <t>72448</t>
        </is>
      </c>
      <c r="B3679" t="inlineStr">
        <is>
          <t>TORNILLO CARROCERIA 5/16 X 4</t>
        </is>
      </c>
      <c r="C3679" t="inlineStr">
        <is>
          <t>TORNILLERIA</t>
        </is>
      </c>
      <c r="D3679" s="22" t="n">
        <v>43</v>
      </c>
      <c r="E3679" s="19" t="n">
        <v>7534.89</v>
      </c>
      <c r="F3679" s="19" t="n">
        <v>5206.87</v>
      </c>
      <c r="G3679" s="20" t="n">
        <v>0.691035</v>
      </c>
      <c r="H3679" t="inlineStr">
        <is>
          <t>C</t>
        </is>
      </c>
      <c r="I3679" t="inlineStr">
        <is>
          <t>Alto</t>
        </is>
      </c>
      <c r="J3679" s="17" t="inlineStr">
        <is>
          <t>C-Alto</t>
        </is>
      </c>
      <c r="K3679" t="inlineStr">
        <is>
          <t>PREMIUM — dejar quietos, son rentables aunque vendan poco</t>
        </is>
      </c>
    </row>
    <row r="3680">
      <c r="A3680" t="inlineStr">
        <is>
          <t>4250560</t>
        </is>
      </c>
      <c r="B3680" t="inlineStr">
        <is>
          <t>TOTAL SARGENTO RAPIDO 18 THT1340603</t>
        </is>
      </c>
      <c r="C3680" t="inlineStr">
        <is>
          <t>FERRETERIA GENERAL</t>
        </is>
      </c>
      <c r="D3680" s="22" t="n">
        <v>2</v>
      </c>
      <c r="E3680" s="19" t="n">
        <v>7531</v>
      </c>
      <c r="F3680" s="19" t="n">
        <v>2227.48</v>
      </c>
      <c r="G3680" s="20" t="n">
        <v>0.295775</v>
      </c>
      <c r="H3680" t="inlineStr">
        <is>
          <t>C</t>
        </is>
      </c>
      <c r="I3680" t="inlineStr">
        <is>
          <t>Bajo</t>
        </is>
      </c>
      <c r="J3680" s="17" t="inlineStr">
        <is>
          <t>C-Bajo</t>
        </is>
      </c>
      <c r="K3680" t="inlineStr">
        <is>
          <t>LIQUIDAR — ocupan espacio y capital</t>
        </is>
      </c>
    </row>
    <row r="3681">
      <c r="A3681" t="inlineStr">
        <is>
          <t>7966</t>
        </is>
      </c>
      <c r="B3681" t="inlineStr">
        <is>
          <t>SOPORTE ESPEJO 6PCS BEST VALUE F01435</t>
        </is>
      </c>
      <c r="C3681" t="inlineStr">
        <is>
          <t>FERRETERIA GENERAL</t>
        </is>
      </c>
      <c r="D3681" s="22" t="n">
        <v>15</v>
      </c>
      <c r="E3681" s="19" t="n">
        <v>7528.5</v>
      </c>
      <c r="F3681" s="19" t="n">
        <v>2509.5</v>
      </c>
      <c r="G3681" s="20" t="n">
        <v>0.333334</v>
      </c>
      <c r="H3681" t="inlineStr">
        <is>
          <t>C</t>
        </is>
      </c>
      <c r="I3681" t="inlineStr">
        <is>
          <t>Medio</t>
        </is>
      </c>
      <c r="J3681" s="17" t="inlineStr">
        <is>
          <t>C-Medio</t>
        </is>
      </c>
      <c r="K3681" t="inlineStr">
        <is>
          <t>CANDIDATO A DESCONTINUAR</t>
        </is>
      </c>
    </row>
    <row r="3682">
      <c r="A3682" t="inlineStr">
        <is>
          <t>30192</t>
        </is>
      </c>
      <c r="B3682" t="inlineStr">
        <is>
          <t>LORENZETTI RESISTENCIA TRADICADO</t>
        </is>
      </c>
      <c r="C3682" t="inlineStr">
        <is>
          <t>SIN CATEGORIA</t>
        </is>
      </c>
      <c r="D3682" s="22" t="n">
        <v>1</v>
      </c>
      <c r="E3682" s="19" t="n">
        <v>7526.25</v>
      </c>
      <c r="F3682" s="19" t="n">
        <v>1951.25</v>
      </c>
      <c r="G3682" s="20" t="n">
        <v>0.259259</v>
      </c>
      <c r="H3682" t="inlineStr">
        <is>
          <t>C</t>
        </is>
      </c>
      <c r="I3682" t="inlineStr">
        <is>
          <t>Bajo</t>
        </is>
      </c>
      <c r="J3682" s="17" t="inlineStr">
        <is>
          <t>C-Bajo</t>
        </is>
      </c>
      <c r="K3682" t="inlineStr">
        <is>
          <t>LIQUIDAR — ocupan espacio y capital</t>
        </is>
      </c>
    </row>
    <row r="3683">
      <c r="A3683" t="inlineStr">
        <is>
          <t>PINT-BT-0020</t>
        </is>
      </c>
      <c r="B3683" t="inlineStr">
        <is>
          <t>DICOLOR TINTE MADERA CLASICO SCAN 1/16 M 98</t>
        </is>
      </c>
      <c r="C3683" t="inlineStr">
        <is>
          <t>BARNIZ Y TINTES</t>
        </is>
      </c>
      <c r="D3683" s="22" t="n">
        <v>3</v>
      </c>
      <c r="E3683" s="19" t="n">
        <v>7503.3</v>
      </c>
      <c r="F3683" s="19" t="n">
        <v>2143.8</v>
      </c>
      <c r="G3683" s="20" t="n">
        <v>0.285714</v>
      </c>
      <c r="H3683" t="inlineStr">
        <is>
          <t>C</t>
        </is>
      </c>
      <c r="I3683" t="inlineStr">
        <is>
          <t>Bajo</t>
        </is>
      </c>
      <c r="J3683" s="17" t="inlineStr">
        <is>
          <t>C-Bajo</t>
        </is>
      </c>
      <c r="K3683" t="inlineStr">
        <is>
          <t>LIQUIDAR — ocupan espacio y capital</t>
        </is>
      </c>
    </row>
    <row r="3684">
      <c r="A3684" t="inlineStr">
        <is>
          <t>7748</t>
        </is>
      </c>
      <c r="B3684" t="inlineStr">
        <is>
          <t>CONECTOR BARRIL #0/3</t>
        </is>
      </c>
      <c r="C3684" t="inlineStr">
        <is>
          <t>SIN CATEGORIA</t>
        </is>
      </c>
      <c r="D3684" s="22" t="n">
        <v>2</v>
      </c>
      <c r="E3684" s="19" t="n">
        <v>7485.31</v>
      </c>
      <c r="F3684" s="19" t="n">
        <v>1975.31</v>
      </c>
      <c r="G3684" s="20" t="n">
        <v>0.263892</v>
      </c>
      <c r="H3684" t="inlineStr">
        <is>
          <t>C</t>
        </is>
      </c>
      <c r="I3684" t="inlineStr">
        <is>
          <t>Bajo</t>
        </is>
      </c>
      <c r="J3684" s="17" t="inlineStr">
        <is>
          <t>C-Bajo</t>
        </is>
      </c>
      <c r="K3684" t="inlineStr">
        <is>
          <t>LIQUIDAR — ocupan espacio y capital</t>
        </is>
      </c>
    </row>
    <row r="3685">
      <c r="A3685" t="inlineStr">
        <is>
          <t>351100300991107</t>
        </is>
      </c>
      <c r="B3685" t="inlineStr">
        <is>
          <t>AKSI BROCA PALETA 1/2</t>
        </is>
      </c>
      <c r="C3685" t="inlineStr">
        <is>
          <t>FERRETERIA GENERAL</t>
        </is>
      </c>
      <c r="D3685" s="22" t="n">
        <v>9</v>
      </c>
      <c r="E3685" s="19" t="n">
        <v>7456.23</v>
      </c>
      <c r="F3685" s="19" t="n">
        <v>2637.58</v>
      </c>
      <c r="G3685" s="20" t="n">
        <v>0.353741</v>
      </c>
      <c r="H3685" t="inlineStr">
        <is>
          <t>C</t>
        </is>
      </c>
      <c r="I3685" t="inlineStr">
        <is>
          <t>Medio</t>
        </is>
      </c>
      <c r="J3685" s="17" t="inlineStr">
        <is>
          <t>C-Medio</t>
        </is>
      </c>
      <c r="K3685" t="inlineStr">
        <is>
          <t>CANDIDATO A DESCONTINUAR</t>
        </is>
      </c>
    </row>
    <row r="3686">
      <c r="A3686" t="inlineStr">
        <is>
          <t>351100300991346</t>
        </is>
      </c>
      <c r="B3686" t="inlineStr">
        <is>
          <t>3M CINTA DOBLE CARA IG-110WF BLANCA PARA EXTERIORES 3/4 X 5M HB004543391</t>
        </is>
      </c>
      <c r="C3686" t="inlineStr">
        <is>
          <t>SIN CATEGORIA</t>
        </is>
      </c>
      <c r="D3686" s="22" t="n">
        <v>2</v>
      </c>
      <c r="E3686" s="19" t="n">
        <v>7449.12</v>
      </c>
      <c r="F3686" s="19" t="n">
        <v>2128.32</v>
      </c>
      <c r="G3686" s="20" t="n">
        <v>0.285714</v>
      </c>
      <c r="H3686" t="inlineStr">
        <is>
          <t>C</t>
        </is>
      </c>
      <c r="I3686" t="inlineStr">
        <is>
          <t>Bajo</t>
        </is>
      </c>
      <c r="J3686" s="17" t="inlineStr">
        <is>
          <t>C-Bajo</t>
        </is>
      </c>
      <c r="K3686" t="inlineStr">
        <is>
          <t>LIQUIDAR — ocupan espacio y capital</t>
        </is>
      </c>
    </row>
    <row r="3687">
      <c r="A3687" t="inlineStr">
        <is>
          <t>351100300991274</t>
        </is>
      </c>
      <c r="B3687" t="inlineStr">
        <is>
          <t>PROTECTO ESMALTE FAST DRY VERDE JOHN DEER 1/4</t>
        </is>
      </c>
      <c r="C3687" t="inlineStr">
        <is>
          <t>SIN CATEGORIA</t>
        </is>
      </c>
      <c r="D3687" s="22" t="n">
        <v>1</v>
      </c>
      <c r="E3687" s="19" t="n">
        <v>7431.54</v>
      </c>
      <c r="F3687" s="19" t="n">
        <v>2070.21</v>
      </c>
      <c r="G3687" s="20" t="n">
        <v>0.27857</v>
      </c>
      <c r="H3687" t="inlineStr">
        <is>
          <t>C</t>
        </is>
      </c>
      <c r="I3687" t="inlineStr">
        <is>
          <t>Bajo</t>
        </is>
      </c>
      <c r="J3687" s="17" t="inlineStr">
        <is>
          <t>C-Bajo</t>
        </is>
      </c>
      <c r="K3687" t="inlineStr">
        <is>
          <t>LIQUIDAR — ocupan espacio y capital</t>
        </is>
      </c>
    </row>
    <row r="3688">
      <c r="A3688" t="inlineStr">
        <is>
          <t>351100300990587</t>
        </is>
      </c>
      <c r="B3688" t="inlineStr">
        <is>
          <t>$$ BASE PANTALLA 14-35 MOVIL BASIC LIVING</t>
        </is>
      </c>
      <c r="C3688" t="inlineStr">
        <is>
          <t>FERRETERIA GENERAL</t>
        </is>
      </c>
      <c r="D3688" s="22" t="n">
        <v>1</v>
      </c>
      <c r="E3688" s="19" t="n">
        <v>7421.4</v>
      </c>
      <c r="F3688" s="19" t="n">
        <v>2120.4</v>
      </c>
      <c r="G3688" s="20" t="n">
        <v>0.285714</v>
      </c>
      <c r="H3688" t="inlineStr">
        <is>
          <t>C</t>
        </is>
      </c>
      <c r="I3688" t="inlineStr">
        <is>
          <t>Bajo</t>
        </is>
      </c>
      <c r="J3688" s="17" t="inlineStr">
        <is>
          <t>C-Bajo</t>
        </is>
      </c>
      <c r="K3688" t="inlineStr">
        <is>
          <t>LIQUIDAR — ocupan espacio y capital</t>
        </is>
      </c>
    </row>
    <row r="3689">
      <c r="A3689" t="inlineStr">
        <is>
          <t>420420908</t>
        </is>
      </c>
      <c r="B3689" t="inlineStr">
        <is>
          <t>PROTECTO METALTEC RUSTICO BRONCE 6583 1/4 GL (0.946L)</t>
        </is>
      </c>
      <c r="C3689" t="inlineStr">
        <is>
          <t>SIN CATEGORIA</t>
        </is>
      </c>
      <c r="D3689" s="22" t="n">
        <v>1</v>
      </c>
      <c r="E3689" s="19" t="n">
        <v>7388.71</v>
      </c>
      <c r="F3689" s="19" t="n">
        <v>2111.06</v>
      </c>
      <c r="G3689" s="20" t="n">
        <v>0.285714</v>
      </c>
      <c r="H3689" t="inlineStr">
        <is>
          <t>C</t>
        </is>
      </c>
      <c r="I3689" t="inlineStr">
        <is>
          <t>Bajo</t>
        </is>
      </c>
      <c r="J3689" s="17" t="inlineStr">
        <is>
          <t>C-Bajo</t>
        </is>
      </c>
      <c r="K3689" t="inlineStr">
        <is>
          <t>LIQUIDAR — ocupan espacio y capital</t>
        </is>
      </c>
    </row>
    <row r="3690">
      <c r="A3690" t="inlineStr">
        <is>
          <t>151211</t>
        </is>
      </c>
      <c r="B3690" t="inlineStr">
        <is>
          <t>CABO PICO ARSA 432402</t>
        </is>
      </c>
      <c r="C3690" t="inlineStr">
        <is>
          <t>FERRETERIA GENERAL</t>
        </is>
      </c>
      <c r="D3690" s="22" t="n">
        <v>2</v>
      </c>
      <c r="E3690" s="19" t="n">
        <v>7378.76</v>
      </c>
      <c r="F3690" s="19" t="n">
        <v>1818.92</v>
      </c>
      <c r="G3690" s="20" t="n">
        <v>0.246508</v>
      </c>
      <c r="H3690" t="inlineStr">
        <is>
          <t>C</t>
        </is>
      </c>
      <c r="I3690" t="inlineStr">
        <is>
          <t>Bajo</t>
        </is>
      </c>
      <c r="J3690" s="17" t="inlineStr">
        <is>
          <t>C-Bajo</t>
        </is>
      </c>
      <c r="K3690" t="inlineStr">
        <is>
          <t>LIQUIDAR — ocupan espacio y capital</t>
        </is>
      </c>
    </row>
    <row r="3691">
      <c r="A3691" t="inlineStr">
        <is>
          <t>72458</t>
        </is>
      </c>
      <c r="B3691" t="inlineStr">
        <is>
          <t>GRAPA CON CLAVO 12MM 100UDS</t>
        </is>
      </c>
      <c r="C3691" t="inlineStr">
        <is>
          <t>FERRETERIA GENERAL</t>
        </is>
      </c>
      <c r="D3691" s="22" t="n">
        <v>5</v>
      </c>
      <c r="E3691" s="19" t="n">
        <v>7367.93</v>
      </c>
      <c r="F3691" s="19" t="n">
        <v>2582.93</v>
      </c>
      <c r="G3691" s="20" t="n">
        <v>0.350563</v>
      </c>
      <c r="H3691" t="inlineStr">
        <is>
          <t>C</t>
        </is>
      </c>
      <c r="I3691" t="inlineStr">
        <is>
          <t>Medio</t>
        </is>
      </c>
      <c r="J3691" s="17" t="inlineStr">
        <is>
          <t>C-Medio</t>
        </is>
      </c>
      <c r="K3691" t="inlineStr">
        <is>
          <t>CANDIDATO A DESCONTINUAR</t>
        </is>
      </c>
    </row>
    <row r="3692">
      <c r="A3692" t="inlineStr">
        <is>
          <t>30279</t>
        </is>
      </c>
      <c r="B3692" t="inlineStr">
        <is>
          <t>TANIA BREAKER 1X20</t>
        </is>
      </c>
      <c r="C3692" t="inlineStr">
        <is>
          <t>ACCESORIOS ELECTRICOS Y CABLES</t>
        </is>
      </c>
      <c r="D3692" s="22" t="n">
        <v>2</v>
      </c>
      <c r="E3692" s="19" t="n">
        <v>7333.17</v>
      </c>
      <c r="F3692" s="19" t="n">
        <v>1862.6</v>
      </c>
      <c r="G3692" s="20" t="n">
        <v>0.253997</v>
      </c>
      <c r="H3692" t="inlineStr">
        <is>
          <t>C</t>
        </is>
      </c>
      <c r="I3692" t="inlineStr">
        <is>
          <t>Bajo</t>
        </is>
      </c>
      <c r="J3692" s="17" t="inlineStr">
        <is>
          <t>C-Bajo</t>
        </is>
      </c>
      <c r="K3692" t="inlineStr">
        <is>
          <t>LIQUIDAR — ocupan espacio y capital</t>
        </is>
      </c>
    </row>
    <row r="3693">
      <c r="A3693" t="inlineStr">
        <is>
          <t>71522</t>
        </is>
      </c>
      <c r="B3693" t="inlineStr">
        <is>
          <t>TOTAL DESATORNILLADOR PHILLIPS SAPITA THT26PH2038</t>
        </is>
      </c>
      <c r="C3693" t="inlineStr">
        <is>
          <t>FERRETERIA GENERAL</t>
        </is>
      </c>
      <c r="D3693" s="22" t="n">
        <v>9</v>
      </c>
      <c r="E3693" s="19" t="n">
        <v>7332.7</v>
      </c>
      <c r="F3693" s="19" t="n">
        <v>3073.18</v>
      </c>
      <c r="G3693" s="20" t="n">
        <v>0.419106</v>
      </c>
      <c r="H3693" t="inlineStr">
        <is>
          <t>C</t>
        </is>
      </c>
      <c r="I3693" t="inlineStr">
        <is>
          <t>Medio</t>
        </is>
      </c>
      <c r="J3693" s="17" t="inlineStr">
        <is>
          <t>C-Medio</t>
        </is>
      </c>
      <c r="K3693" t="inlineStr">
        <is>
          <t>CANDIDATO A DESCONTINUAR</t>
        </is>
      </c>
    </row>
    <row r="3694">
      <c r="A3694" t="inlineStr">
        <is>
          <t>7652</t>
        </is>
      </c>
      <c r="B3694" t="inlineStr">
        <is>
          <t>TRUPER UNION MANGUERA PLASTICA  12714</t>
        </is>
      </c>
      <c r="C3694" t="inlineStr">
        <is>
          <t>FERRETERIA GENERAL</t>
        </is>
      </c>
      <c r="D3694" s="22" t="n">
        <v>13</v>
      </c>
      <c r="E3694" s="19" t="n">
        <v>7315.18</v>
      </c>
      <c r="F3694" s="19" t="n">
        <v>2595.73</v>
      </c>
      <c r="G3694" s="20" t="n">
        <v>0.354842</v>
      </c>
      <c r="H3694" t="inlineStr">
        <is>
          <t>C</t>
        </is>
      </c>
      <c r="I3694" t="inlineStr">
        <is>
          <t>Medio</t>
        </is>
      </c>
      <c r="J3694" s="17" t="inlineStr">
        <is>
          <t>C-Medio</t>
        </is>
      </c>
      <c r="K3694" t="inlineStr">
        <is>
          <t>CANDIDATO A DESCONTINUAR</t>
        </is>
      </c>
    </row>
    <row r="3695">
      <c r="A3695" t="inlineStr">
        <is>
          <t>24352</t>
        </is>
      </c>
      <c r="B3695" t="inlineStr">
        <is>
          <t>TOTAL RATCH 3/8 THT106386</t>
        </is>
      </c>
      <c r="C3695" t="inlineStr">
        <is>
          <t>FERRETERIA GENERAL</t>
        </is>
      </c>
      <c r="D3695" s="22" t="n">
        <v>2</v>
      </c>
      <c r="E3695" s="19" t="n">
        <v>7277.56</v>
      </c>
      <c r="F3695" s="19" t="n">
        <v>2000.14</v>
      </c>
      <c r="G3695" s="20" t="n">
        <v>0.274837</v>
      </c>
      <c r="H3695" t="inlineStr">
        <is>
          <t>C</t>
        </is>
      </c>
      <c r="I3695" t="inlineStr">
        <is>
          <t>Bajo</t>
        </is>
      </c>
      <c r="J3695" s="17" t="inlineStr">
        <is>
          <t>C-Bajo</t>
        </is>
      </c>
      <c r="K3695" t="inlineStr">
        <is>
          <t>LIQUIDAR — ocupan espacio y capital</t>
        </is>
      </c>
    </row>
    <row r="3696">
      <c r="A3696" t="inlineStr">
        <is>
          <t>73282</t>
        </is>
      </c>
      <c r="B3696" t="inlineStr">
        <is>
          <t>TRUPER CUERDA ORILLADORA  / HTA-95</t>
        </is>
      </c>
      <c r="C3696" t="inlineStr">
        <is>
          <t>FERRETERIA GENERAL</t>
        </is>
      </c>
      <c r="D3696" s="22" t="n">
        <v>10</v>
      </c>
      <c r="E3696" s="19" t="n">
        <v>7239.71</v>
      </c>
      <c r="F3696" s="19" t="n">
        <v>3099.23</v>
      </c>
      <c r="G3696" s="20" t="n">
        <v>0.428088</v>
      </c>
      <c r="H3696" t="inlineStr">
        <is>
          <t>C</t>
        </is>
      </c>
      <c r="I3696" t="inlineStr">
        <is>
          <t>Medio</t>
        </is>
      </c>
      <c r="J3696" s="17" t="inlineStr">
        <is>
          <t>C-Medio</t>
        </is>
      </c>
      <c r="K3696" t="inlineStr">
        <is>
          <t>CANDIDATO A DESCONTINUAR</t>
        </is>
      </c>
    </row>
    <row r="3697">
      <c r="A3697" t="inlineStr">
        <is>
          <t>351100300991106</t>
        </is>
      </c>
      <c r="B3697" t="inlineStr">
        <is>
          <t>ATOMIZADOR 500ML</t>
        </is>
      </c>
      <c r="C3697" t="inlineStr">
        <is>
          <t>FERRETERIA GENERAL</t>
        </is>
      </c>
      <c r="D3697" s="22" t="n">
        <v>7</v>
      </c>
      <c r="E3697" s="19" t="n">
        <v>7239.06</v>
      </c>
      <c r="F3697" s="19" t="n">
        <v>3619.53</v>
      </c>
      <c r="G3697" s="20" t="n">
        <v>0.5</v>
      </c>
      <c r="H3697" t="inlineStr">
        <is>
          <t>C</t>
        </is>
      </c>
      <c r="I3697" t="inlineStr">
        <is>
          <t>Alto</t>
        </is>
      </c>
      <c r="J3697" s="17" t="inlineStr">
        <is>
          <t>C-Alto</t>
        </is>
      </c>
      <c r="K3697" t="inlineStr">
        <is>
          <t>PREMIUM — dejar quietos, son rentables aunque vendan poco</t>
        </is>
      </c>
    </row>
    <row r="3698">
      <c r="A3698" t="inlineStr">
        <is>
          <t>30638</t>
        </is>
      </c>
      <c r="B3698" t="inlineStr">
        <is>
          <t>TOMA  FALLA TIERRA EAGLE GF20W AGUILA</t>
        </is>
      </c>
      <c r="C3698" t="inlineStr">
        <is>
          <t>ACCESORIOS ELECTRICOS Y CABLES</t>
        </is>
      </c>
      <c r="D3698" s="22" t="n">
        <v>1</v>
      </c>
      <c r="E3698" s="19" t="n">
        <v>7210.56</v>
      </c>
      <c r="F3698" s="19" t="n">
        <v>2122.68</v>
      </c>
      <c r="G3698" s="20" t="n">
        <v>0.294385</v>
      </c>
      <c r="H3698" t="inlineStr">
        <is>
          <t>C</t>
        </is>
      </c>
      <c r="I3698" t="inlineStr">
        <is>
          <t>Bajo</t>
        </is>
      </c>
      <c r="J3698" s="17" t="inlineStr">
        <is>
          <t>C-Bajo</t>
        </is>
      </c>
      <c r="K3698" t="inlineStr">
        <is>
          <t>LIQUIDAR — ocupan espacio y capital</t>
        </is>
      </c>
    </row>
    <row r="3699">
      <c r="A3699" t="inlineStr">
        <is>
          <t>9181</t>
        </is>
      </c>
      <c r="B3699" t="inlineStr">
        <is>
          <t>UNION EMT 1/2</t>
        </is>
      </c>
      <c r="C3699" t="inlineStr">
        <is>
          <t>ACCESORIOS ELECTRICOS Y CABLES</t>
        </is>
      </c>
      <c r="D3699" s="22" t="n">
        <v>36</v>
      </c>
      <c r="E3699" s="19" t="n">
        <v>7205.56</v>
      </c>
      <c r="F3699" s="19" t="n">
        <v>3519.24</v>
      </c>
      <c r="G3699" s="20" t="n">
        <v>0.488406</v>
      </c>
      <c r="H3699" t="inlineStr">
        <is>
          <t>C</t>
        </is>
      </c>
      <c r="I3699" t="inlineStr">
        <is>
          <t>Alto</t>
        </is>
      </c>
      <c r="J3699" s="17" t="inlineStr">
        <is>
          <t>C-Alto</t>
        </is>
      </c>
      <c r="K3699" t="inlineStr">
        <is>
          <t>PREMIUM — dejar quietos, son rentables aunque vendan poco</t>
        </is>
      </c>
    </row>
    <row r="3700">
      <c r="A3700" t="inlineStr">
        <is>
          <t>420420927</t>
        </is>
      </c>
      <c r="B3700" t="inlineStr">
        <is>
          <t>PROTECTO PRO PROTECTO LATEX MATE BLANCO 9070 1/4 GL (0.946L)</t>
        </is>
      </c>
      <c r="C3700" t="inlineStr">
        <is>
          <t>SIN CATEGORIA</t>
        </is>
      </c>
      <c r="D3700" s="22" t="n">
        <v>2</v>
      </c>
      <c r="E3700" s="19" t="n">
        <v>7197.3</v>
      </c>
      <c r="F3700" s="19" t="n">
        <v>2211.54</v>
      </c>
      <c r="G3700" s="20" t="n">
        <v>0.307273</v>
      </c>
      <c r="H3700" t="inlineStr">
        <is>
          <t>C</t>
        </is>
      </c>
      <c r="I3700" t="inlineStr">
        <is>
          <t>Medio</t>
        </is>
      </c>
      <c r="J3700" s="17" t="inlineStr">
        <is>
          <t>C-Medio</t>
        </is>
      </c>
      <c r="K3700" t="inlineStr">
        <is>
          <t>CANDIDATO A DESCONTINUAR</t>
        </is>
      </c>
    </row>
    <row r="3701">
      <c r="A3701" t="inlineStr">
        <is>
          <t>9334</t>
        </is>
      </c>
      <c r="B3701" t="inlineStr">
        <is>
          <t>CODO 3/4 AGUA CALIENTE</t>
        </is>
      </c>
      <c r="C3701" t="inlineStr">
        <is>
          <t>TUBERIA PVC, CANOAS Y ACCESORIOS</t>
        </is>
      </c>
      <c r="D3701" s="22" t="n">
        <v>10</v>
      </c>
      <c r="E3701" s="19" t="n">
        <v>7180</v>
      </c>
      <c r="F3701" s="19" t="n">
        <v>3590</v>
      </c>
      <c r="G3701" s="20" t="n">
        <v>0.5</v>
      </c>
      <c r="H3701" t="inlineStr">
        <is>
          <t>C</t>
        </is>
      </c>
      <c r="I3701" t="inlineStr">
        <is>
          <t>Alto</t>
        </is>
      </c>
      <c r="J3701" s="17" t="inlineStr">
        <is>
          <t>C-Alto</t>
        </is>
      </c>
      <c r="K3701" t="inlineStr">
        <is>
          <t>PREMIUM — dejar quietos, son rentables aunque vendan poco</t>
        </is>
      </c>
    </row>
    <row r="3702">
      <c r="A3702" t="inlineStr">
        <is>
          <t>71369</t>
        </is>
      </c>
      <c r="B3702" t="inlineStr">
        <is>
          <t>TORNILLO HEXAGONAL 1/4 X 3</t>
        </is>
      </c>
      <c r="C3702" t="inlineStr">
        <is>
          <t>TORNILLERIA</t>
        </is>
      </c>
      <c r="D3702" s="22" t="n">
        <v>54</v>
      </c>
      <c r="E3702" s="19" t="n">
        <v>7167.96</v>
      </c>
      <c r="F3702" s="19" t="n">
        <v>2741.96</v>
      </c>
      <c r="G3702" s="20" t="n">
        <v>0.38253</v>
      </c>
      <c r="H3702" t="inlineStr">
        <is>
          <t>C</t>
        </is>
      </c>
      <c r="I3702" t="inlineStr">
        <is>
          <t>Medio</t>
        </is>
      </c>
      <c r="J3702" s="17" t="inlineStr">
        <is>
          <t>C-Medio</t>
        </is>
      </c>
      <c r="K3702" t="inlineStr">
        <is>
          <t>CANDIDATO A DESCONTINUAR</t>
        </is>
      </c>
    </row>
    <row r="3703">
      <c r="A3703" t="inlineStr">
        <is>
          <t>72269</t>
        </is>
      </c>
      <c r="B3703" t="inlineStr">
        <is>
          <t>TRUPER CUERDA ORILLADORA #HTA-65</t>
        </is>
      </c>
      <c r="C3703" t="inlineStr">
        <is>
          <t>FERRETERIA GENERAL</t>
        </is>
      </c>
      <c r="D3703" s="22" t="n">
        <v>13</v>
      </c>
      <c r="E3703" s="19" t="n">
        <v>7143.99</v>
      </c>
      <c r="F3703" s="19" t="n">
        <v>2846.44</v>
      </c>
      <c r="G3703" s="20" t="n">
        <v>0.398439</v>
      </c>
      <c r="H3703" t="inlineStr">
        <is>
          <t>C</t>
        </is>
      </c>
      <c r="I3703" t="inlineStr">
        <is>
          <t>Medio</t>
        </is>
      </c>
      <c r="J3703" s="17" t="inlineStr">
        <is>
          <t>C-Medio</t>
        </is>
      </c>
      <c r="K3703" t="inlineStr">
        <is>
          <t>CANDIDATO A DESCONTINUAR</t>
        </is>
      </c>
    </row>
    <row r="3704">
      <c r="A3704" t="inlineStr">
        <is>
          <t>351100300991305</t>
        </is>
      </c>
      <c r="B3704" t="inlineStr">
        <is>
          <t>TRUPER BROCA VIDRIO Y AZULEJO 3/16 BVI-3/16</t>
        </is>
      </c>
      <c r="C3704" t="inlineStr">
        <is>
          <t>FERRETERIA GENERAL</t>
        </is>
      </c>
      <c r="D3704" s="22" t="n">
        <v>7</v>
      </c>
      <c r="E3704" s="19" t="n">
        <v>7135.84</v>
      </c>
      <c r="F3704" s="19" t="n">
        <v>3273.95</v>
      </c>
      <c r="G3704" s="20" t="n">
        <v>0.458804</v>
      </c>
      <c r="H3704" t="inlineStr">
        <is>
          <t>C</t>
        </is>
      </c>
      <c r="I3704" t="inlineStr">
        <is>
          <t>Alto</t>
        </is>
      </c>
      <c r="J3704" s="17" t="inlineStr">
        <is>
          <t>C-Alto</t>
        </is>
      </c>
      <c r="K3704" t="inlineStr">
        <is>
          <t>PREMIUM — dejar quietos, son rentables aunque vendan poco</t>
        </is>
      </c>
    </row>
    <row r="3705">
      <c r="A3705" t="inlineStr">
        <is>
          <t>351100300991548</t>
        </is>
      </c>
      <c r="B3705" t="inlineStr">
        <is>
          <t>$$ NORTON DISCO LIJA GRANO 220 VELCRO 5 U</t>
        </is>
      </c>
      <c r="C3705" t="inlineStr">
        <is>
          <t>FERRETERIA GENERAL</t>
        </is>
      </c>
      <c r="D3705" s="22" t="n">
        <v>3</v>
      </c>
      <c r="E3705" s="19" t="n">
        <v>7119</v>
      </c>
      <c r="F3705" s="19" t="n">
        <v>3485.25</v>
      </c>
      <c r="G3705" s="20" t="n">
        <v>0.48957</v>
      </c>
      <c r="H3705" t="inlineStr">
        <is>
          <t>C</t>
        </is>
      </c>
      <c r="I3705" t="inlineStr">
        <is>
          <t>Alto</t>
        </is>
      </c>
      <c r="J3705" s="17" t="inlineStr">
        <is>
          <t>C-Alto</t>
        </is>
      </c>
      <c r="K3705" t="inlineStr">
        <is>
          <t>PREMIUM — dejar quietos, son rentables aunque vendan poco</t>
        </is>
      </c>
    </row>
    <row r="3706">
      <c r="A3706" t="inlineStr">
        <is>
          <t>7834</t>
        </is>
      </c>
      <c r="B3706" t="inlineStr">
        <is>
          <t>$$ TUBO FLUORECENTE 20W F20T12 LUZ DIA</t>
        </is>
      </c>
      <c r="C3706" t="inlineStr">
        <is>
          <t>ACCESORIOS ELECTRICOS Y CABLES</t>
        </is>
      </c>
      <c r="D3706" s="22" t="n">
        <v>7</v>
      </c>
      <c r="E3706" s="19" t="n">
        <v>7101.56</v>
      </c>
      <c r="F3706" s="19" t="n">
        <v>1955.51</v>
      </c>
      <c r="G3706" s="20" t="n">
        <v>0.275363</v>
      </c>
      <c r="H3706" t="inlineStr">
        <is>
          <t>C</t>
        </is>
      </c>
      <c r="I3706" t="inlineStr">
        <is>
          <t>Bajo</t>
        </is>
      </c>
      <c r="J3706" s="17" t="inlineStr">
        <is>
          <t>C-Bajo</t>
        </is>
      </c>
      <c r="K3706" t="inlineStr">
        <is>
          <t>LIQUIDAR — ocupan espacio y capital</t>
        </is>
      </c>
    </row>
    <row r="3707">
      <c r="A3707" t="inlineStr">
        <is>
          <t>25886</t>
        </is>
      </c>
      <c r="B3707" t="inlineStr">
        <is>
          <t>PICO SOLO 5LBS ARSA</t>
        </is>
      </c>
      <c r="C3707" t="inlineStr">
        <is>
          <t>FERRETERIA GENERAL</t>
        </is>
      </c>
      <c r="D3707" s="22" t="n">
        <v>1</v>
      </c>
      <c r="E3707" s="19" t="n">
        <v>7088.5</v>
      </c>
      <c r="F3707" s="19" t="n">
        <v>1971.75</v>
      </c>
      <c r="G3707" s="20" t="n">
        <v>0.278161</v>
      </c>
      <c r="H3707" t="inlineStr">
        <is>
          <t>C</t>
        </is>
      </c>
      <c r="I3707" t="inlineStr">
        <is>
          <t>Bajo</t>
        </is>
      </c>
      <c r="J3707" s="17" t="inlineStr">
        <is>
          <t>C-Bajo</t>
        </is>
      </c>
      <c r="K3707" t="inlineStr">
        <is>
          <t>LIQUIDAR — ocupan espacio y capital</t>
        </is>
      </c>
    </row>
    <row r="3708">
      <c r="A3708" t="inlineStr">
        <is>
          <t>72403</t>
        </is>
      </c>
      <c r="B3708" t="inlineStr">
        <is>
          <t>ARANDELA PRESION  1/4</t>
        </is>
      </c>
      <c r="C3708" t="inlineStr">
        <is>
          <t>TORNILLERIA</t>
        </is>
      </c>
      <c r="D3708" s="22" t="n">
        <v>282</v>
      </c>
      <c r="E3708" s="19" t="n">
        <v>7088.13</v>
      </c>
      <c r="F3708" s="19" t="n">
        <v>6346.63</v>
      </c>
      <c r="G3708" s="20" t="n">
        <v>0.895388</v>
      </c>
      <c r="H3708" t="inlineStr">
        <is>
          <t>C</t>
        </is>
      </c>
      <c r="I3708" t="inlineStr">
        <is>
          <t>Alto</t>
        </is>
      </c>
      <c r="J3708" s="17" t="inlineStr">
        <is>
          <t>C-Alto</t>
        </is>
      </c>
      <c r="K3708" t="inlineStr">
        <is>
          <t>PREMIUM — dejar quietos, son rentables aunque vendan poco</t>
        </is>
      </c>
    </row>
    <row r="3709">
      <c r="A3709" t="inlineStr">
        <is>
          <t>71289</t>
        </is>
      </c>
      <c r="B3709" t="inlineStr">
        <is>
          <t>LIJA TELA 60</t>
        </is>
      </c>
      <c r="C3709" t="inlineStr">
        <is>
          <t>FERRETERIA GENERAL</t>
        </is>
      </c>
      <c r="D3709" s="22" t="n">
        <v>16</v>
      </c>
      <c r="E3709" s="19" t="n">
        <v>7079.68</v>
      </c>
      <c r="F3709" s="19" t="n">
        <v>643.61</v>
      </c>
      <c r="G3709" s="20" t="n">
        <v>0.09090899999999999</v>
      </c>
      <c r="H3709" t="inlineStr">
        <is>
          <t>C</t>
        </is>
      </c>
      <c r="I3709" t="inlineStr">
        <is>
          <t>Bajo</t>
        </is>
      </c>
      <c r="J3709" s="17" t="inlineStr">
        <is>
          <t>C-Bajo</t>
        </is>
      </c>
      <c r="K3709" t="inlineStr">
        <is>
          <t>LIQUIDAR — ocupan espacio y capital</t>
        </is>
      </c>
    </row>
    <row r="3710">
      <c r="A3710" t="inlineStr">
        <is>
          <t>351100300992829</t>
        </is>
      </c>
      <c r="B3710" t="inlineStr">
        <is>
          <t>HIDROTEK ASPERSION CUADRADA DE DUCHA NEGRA 8 PULG HTK-RG-15C</t>
        </is>
      </c>
      <c r="C3710" t="inlineStr">
        <is>
          <t>IMPORTACION GRIFERIA</t>
        </is>
      </c>
      <c r="D3710" s="22" t="n">
        <v>1</v>
      </c>
      <c r="E3710" s="19" t="n">
        <v>7079.65</v>
      </c>
      <c r="F3710" s="19" t="n">
        <v>4421.85</v>
      </c>
      <c r="G3710" s="20" t="n">
        <v>0.624587</v>
      </c>
      <c r="H3710" t="inlineStr">
        <is>
          <t>C</t>
        </is>
      </c>
      <c r="I3710" t="inlineStr">
        <is>
          <t>Alto</t>
        </is>
      </c>
      <c r="J3710" s="17" t="inlineStr">
        <is>
          <t>C-Alto</t>
        </is>
      </c>
      <c r="K3710" t="inlineStr">
        <is>
          <t>PREMIUM — dejar quietos, son rentables aunque vendan poco</t>
        </is>
      </c>
    </row>
    <row r="3711">
      <c r="A3711" t="inlineStr">
        <is>
          <t>351100300991055</t>
        </is>
      </c>
      <c r="B3711" t="inlineStr">
        <is>
          <t>SEMILLA DE CHILE JALAPENO SUPLIJARDINES 0126000000200</t>
        </is>
      </c>
      <c r="C3711" t="inlineStr">
        <is>
          <t>FERRETERIA GENERAL</t>
        </is>
      </c>
      <c r="D3711" s="22" t="n">
        <v>6</v>
      </c>
      <c r="E3711" s="19" t="n">
        <v>7048.61</v>
      </c>
      <c r="F3711" s="19" t="n">
        <v>1989.41</v>
      </c>
      <c r="G3711" s="20" t="n">
        <v>0.282241</v>
      </c>
      <c r="H3711" t="inlineStr">
        <is>
          <t>C</t>
        </is>
      </c>
      <c r="I3711" t="inlineStr">
        <is>
          <t>Bajo</t>
        </is>
      </c>
      <c r="J3711" s="17" t="inlineStr">
        <is>
          <t>C-Bajo</t>
        </is>
      </c>
      <c r="K3711" t="inlineStr">
        <is>
          <t>LIQUIDAR — ocupan espacio y capital</t>
        </is>
      </c>
    </row>
    <row r="3712">
      <c r="A3712" t="inlineStr">
        <is>
          <t>650992910</t>
        </is>
      </c>
      <c r="B3712" t="inlineStr">
        <is>
          <t>LLAVE LAVATORIO TOLEDO CROMADA METALICA BZ2001-CH</t>
        </is>
      </c>
      <c r="C3712" t="inlineStr">
        <is>
          <t>IMPORTACION GRIFERIA</t>
        </is>
      </c>
      <c r="D3712" s="22" t="n">
        <v>1</v>
      </c>
      <c r="E3712" s="19" t="n">
        <v>6991.15</v>
      </c>
      <c r="F3712" s="19" t="n">
        <v>4742.72</v>
      </c>
      <c r="G3712" s="20" t="n">
        <v>0.6783889999999999</v>
      </c>
      <c r="H3712" t="inlineStr">
        <is>
          <t>C</t>
        </is>
      </c>
      <c r="I3712" t="inlineStr">
        <is>
          <t>Alto</t>
        </is>
      </c>
      <c r="J3712" s="17" t="inlineStr">
        <is>
          <t>C-Alto</t>
        </is>
      </c>
      <c r="K3712" t="inlineStr">
        <is>
          <t>PREMIUM — dejar quietos, son rentables aunque vendan poco</t>
        </is>
      </c>
    </row>
    <row r="3713">
      <c r="A3713" t="inlineStr">
        <is>
          <t>72953</t>
        </is>
      </c>
      <c r="B3713" t="inlineStr">
        <is>
          <t>GRAPA CON CLAVO 9MM 100UNDS</t>
        </is>
      </c>
      <c r="C3713" t="inlineStr">
        <is>
          <t>FERRETERIA GENERAL</t>
        </is>
      </c>
      <c r="D3713" s="22" t="n">
        <v>6</v>
      </c>
      <c r="E3713" s="19" t="n">
        <v>6988.28</v>
      </c>
      <c r="F3713" s="19" t="n">
        <v>3229.88</v>
      </c>
      <c r="G3713" s="20" t="n">
        <v>0.462185</v>
      </c>
      <c r="H3713" t="inlineStr">
        <is>
          <t>C</t>
        </is>
      </c>
      <c r="I3713" t="inlineStr">
        <is>
          <t>Alto</t>
        </is>
      </c>
      <c r="J3713" s="17" t="inlineStr">
        <is>
          <t>C-Alto</t>
        </is>
      </c>
      <c r="K3713" t="inlineStr">
        <is>
          <t>PREMIUM — dejar quietos, son rentables aunque vendan poco</t>
        </is>
      </c>
    </row>
    <row r="3714">
      <c r="A3714" t="inlineStr">
        <is>
          <t>72250</t>
        </is>
      </c>
      <c r="B3714" t="inlineStr">
        <is>
          <t>LIJA METAL 280</t>
        </is>
      </c>
      <c r="C3714" t="inlineStr">
        <is>
          <t>FERRETERIA GENERAL</t>
        </is>
      </c>
      <c r="D3714" s="22" t="n">
        <v>22</v>
      </c>
      <c r="E3714" s="19" t="n">
        <v>6970.49</v>
      </c>
      <c r="F3714" s="19" t="n">
        <v>2738.96</v>
      </c>
      <c r="G3714" s="20" t="n">
        <v>0.392937</v>
      </c>
      <c r="H3714" t="inlineStr">
        <is>
          <t>C</t>
        </is>
      </c>
      <c r="I3714" t="inlineStr">
        <is>
          <t>Medio</t>
        </is>
      </c>
      <c r="J3714" s="17" t="inlineStr">
        <is>
          <t>C-Medio</t>
        </is>
      </c>
      <c r="K3714" t="inlineStr">
        <is>
          <t>CANDIDATO A DESCONTINUAR</t>
        </is>
      </c>
    </row>
    <row r="3715">
      <c r="A3715" t="inlineStr">
        <is>
          <t>9205</t>
        </is>
      </c>
      <c r="B3715" t="inlineStr">
        <is>
          <t>GAZA EMT 1 1/2 SENCILLA 1 OREJA</t>
        </is>
      </c>
      <c r="C3715" t="inlineStr">
        <is>
          <t>ACCESORIOS ELECTRICOS Y CABLES</t>
        </is>
      </c>
      <c r="D3715" s="22" t="n">
        <v>33</v>
      </c>
      <c r="E3715" s="19" t="n">
        <v>6960.82</v>
      </c>
      <c r="F3715" s="19" t="n">
        <v>2263.03</v>
      </c>
      <c r="G3715" s="20" t="n">
        <v>0.32511</v>
      </c>
      <c r="H3715" t="inlineStr">
        <is>
          <t>C</t>
        </is>
      </c>
      <c r="I3715" t="inlineStr">
        <is>
          <t>Medio</t>
        </is>
      </c>
      <c r="J3715" s="17" t="inlineStr">
        <is>
          <t>C-Medio</t>
        </is>
      </c>
      <c r="K3715" t="inlineStr">
        <is>
          <t>CANDIDATO A DESCONTINUAR</t>
        </is>
      </c>
    </row>
    <row r="3716">
      <c r="A3716" t="inlineStr">
        <is>
          <t>9259</t>
        </is>
      </c>
      <c r="B3716" t="inlineStr">
        <is>
          <t>CODO 3/4 X 90 LISO PVC</t>
        </is>
      </c>
      <c r="C3716" t="inlineStr">
        <is>
          <t>TUBERIA PVC, CANOAS Y ACCESORIOS</t>
        </is>
      </c>
      <c r="D3716" s="22" t="n">
        <v>23</v>
      </c>
      <c r="E3716" s="19" t="n">
        <v>6939.8</v>
      </c>
      <c r="F3716" s="19" t="n">
        <v>2945.85</v>
      </c>
      <c r="G3716" s="20" t="n">
        <v>0.424486</v>
      </c>
      <c r="H3716" t="inlineStr">
        <is>
          <t>C</t>
        </is>
      </c>
      <c r="I3716" t="inlineStr">
        <is>
          <t>Medio</t>
        </is>
      </c>
      <c r="J3716" s="17" t="inlineStr">
        <is>
          <t>C-Medio</t>
        </is>
      </c>
      <c r="K3716" t="inlineStr">
        <is>
          <t>CANDIDATO A DESCONTINUAR</t>
        </is>
      </c>
    </row>
    <row r="3717">
      <c r="A3717" t="inlineStr">
        <is>
          <t>30265</t>
        </is>
      </c>
      <c r="B3717" t="inlineStr">
        <is>
          <t>AGUILA PUÑO EXTENSION MECANICO #1071</t>
        </is>
      </c>
      <c r="C3717" t="inlineStr">
        <is>
          <t>ACCESORIOS ELECTRICOS Y CABLES</t>
        </is>
      </c>
      <c r="D3717" s="22" t="n">
        <v>2</v>
      </c>
      <c r="E3717" s="19" t="n">
        <v>6923.76</v>
      </c>
      <c r="F3717" s="19" t="n">
        <v>1825.26</v>
      </c>
      <c r="G3717" s="20" t="n">
        <v>0.263623</v>
      </c>
      <c r="H3717" t="inlineStr">
        <is>
          <t>C</t>
        </is>
      </c>
      <c r="I3717" t="inlineStr">
        <is>
          <t>Bajo</t>
        </is>
      </c>
      <c r="J3717" s="17" t="inlineStr">
        <is>
          <t>C-Bajo</t>
        </is>
      </c>
      <c r="K3717" t="inlineStr">
        <is>
          <t>LIQUIDAR — ocupan espacio y capital</t>
        </is>
      </c>
    </row>
    <row r="3718">
      <c r="A3718" t="inlineStr">
        <is>
          <t>30127</t>
        </is>
      </c>
      <c r="B3718" t="inlineStr">
        <is>
          <t>AGUILA CONVERTIDOR DE 3 A 2   419</t>
        </is>
      </c>
      <c r="C3718" t="inlineStr">
        <is>
          <t>ACCESORIOS ELECTRICOS Y CABLES</t>
        </is>
      </c>
      <c r="D3718" s="22" t="n">
        <v>15</v>
      </c>
      <c r="E3718" s="19" t="n">
        <v>6922.03</v>
      </c>
      <c r="F3718" s="19" t="n">
        <v>2241.67</v>
      </c>
      <c r="G3718" s="20" t="n">
        <v>0.323845</v>
      </c>
      <c r="H3718" t="inlineStr">
        <is>
          <t>C</t>
        </is>
      </c>
      <c r="I3718" t="inlineStr">
        <is>
          <t>Medio</t>
        </is>
      </c>
      <c r="J3718" s="17" t="inlineStr">
        <is>
          <t>C-Medio</t>
        </is>
      </c>
      <c r="K3718" t="inlineStr">
        <is>
          <t>CANDIDATO A DESCONTINUAR</t>
        </is>
      </c>
    </row>
    <row r="3719">
      <c r="A3719" t="inlineStr">
        <is>
          <t>72309</t>
        </is>
      </c>
      <c r="B3719" t="inlineStr">
        <is>
          <t>BROCA CONCRETO 5/32 IRWIN</t>
        </is>
      </c>
      <c r="C3719" t="inlineStr">
        <is>
          <t>FERRETERIA GENERAL</t>
        </is>
      </c>
      <c r="D3719" s="22" t="n">
        <v>11</v>
      </c>
      <c r="E3719" s="19" t="n">
        <v>6920.1</v>
      </c>
      <c r="F3719" s="19" t="n">
        <v>2652.1</v>
      </c>
      <c r="G3719" s="20" t="n">
        <v>0.383246</v>
      </c>
      <c r="H3719" t="inlineStr">
        <is>
          <t>C</t>
        </is>
      </c>
      <c r="I3719" t="inlineStr">
        <is>
          <t>Medio</t>
        </is>
      </c>
      <c r="J3719" s="17" t="inlineStr">
        <is>
          <t>C-Medio</t>
        </is>
      </c>
      <c r="K3719" t="inlineStr">
        <is>
          <t>CANDIDATO A DESCONTINUAR</t>
        </is>
      </c>
    </row>
    <row r="3720">
      <c r="A3720" t="inlineStr">
        <is>
          <t>71453</t>
        </is>
      </c>
      <c r="B3720" t="inlineStr">
        <is>
          <t>ADAPTADOR MACHO PARA FILTRO DE AGUA</t>
        </is>
      </c>
      <c r="C3720" t="inlineStr">
        <is>
          <t>TUBERIA PVC, CANOAS Y ACCESORIOS</t>
        </is>
      </c>
      <c r="D3720" s="22" t="n">
        <v>4</v>
      </c>
      <c r="E3720" s="19" t="n">
        <v>6902.65</v>
      </c>
      <c r="F3720" s="19" t="n">
        <v>6502.65</v>
      </c>
      <c r="G3720" s="20" t="n">
        <v>0.942051</v>
      </c>
      <c r="H3720" t="inlineStr">
        <is>
          <t>C</t>
        </is>
      </c>
      <c r="I3720" t="inlineStr">
        <is>
          <t>Alto</t>
        </is>
      </c>
      <c r="J3720" s="17" t="inlineStr">
        <is>
          <t>C-Alto</t>
        </is>
      </c>
      <c r="K3720" t="inlineStr">
        <is>
          <t>PREMIUM — dejar quietos, son rentables aunque vendan poco</t>
        </is>
      </c>
    </row>
    <row r="3721">
      <c r="A3721" t="inlineStr">
        <is>
          <t>351100300990025</t>
        </is>
      </c>
      <c r="B3721" t="inlineStr">
        <is>
          <t>CODO 3/4 X 45 AGUA CALIENTE</t>
        </is>
      </c>
      <c r="C3721" t="inlineStr">
        <is>
          <t>TUBERIA PVC, CANOAS Y ACCESORIOS</t>
        </is>
      </c>
      <c r="D3721" s="22" t="n">
        <v>10</v>
      </c>
      <c r="E3721" s="19" t="n">
        <v>6902.6</v>
      </c>
      <c r="F3721" s="19" t="n">
        <v>3451.3</v>
      </c>
      <c r="G3721" s="20" t="n">
        <v>0.5</v>
      </c>
      <c r="H3721" t="inlineStr">
        <is>
          <t>C</t>
        </is>
      </c>
      <c r="I3721" t="inlineStr">
        <is>
          <t>Alto</t>
        </is>
      </c>
      <c r="J3721" s="17" t="inlineStr">
        <is>
          <t>C-Alto</t>
        </is>
      </c>
      <c r="K3721" t="inlineStr">
        <is>
          <t>PREMIUM — dejar quietos, son rentables aunque vendan poco</t>
        </is>
      </c>
    </row>
    <row r="3722">
      <c r="A3722" t="inlineStr">
        <is>
          <t>351100300990676</t>
        </is>
      </c>
      <c r="B3722" t="inlineStr">
        <is>
          <t>SEMILLA DE MANZANILLA SUPLIJARINES</t>
        </is>
      </c>
      <c r="C3722" t="inlineStr">
        <is>
          <t>FERRETERIA GENERAL</t>
        </is>
      </c>
      <c r="D3722" s="22" t="n">
        <v>6</v>
      </c>
      <c r="E3722" s="19" t="n">
        <v>6899.85</v>
      </c>
      <c r="F3722" s="19" t="n">
        <v>2200.47</v>
      </c>
      <c r="G3722" s="20" t="n">
        <v>0.318916</v>
      </c>
      <c r="H3722" t="inlineStr">
        <is>
          <t>C</t>
        </is>
      </c>
      <c r="I3722" t="inlineStr">
        <is>
          <t>Medio</t>
        </is>
      </c>
      <c r="J3722" s="17" t="inlineStr">
        <is>
          <t>C-Medio</t>
        </is>
      </c>
      <c r="K3722" t="inlineStr">
        <is>
          <t>CANDIDATO A DESCONTINUAR</t>
        </is>
      </c>
    </row>
    <row r="3723">
      <c r="A3723" t="inlineStr">
        <is>
          <t>71816</t>
        </is>
      </c>
      <c r="B3723" t="inlineStr">
        <is>
          <t>GANCHO ADESIVO 8PCS BEST VALUE F01458</t>
        </is>
      </c>
      <c r="C3723" t="inlineStr">
        <is>
          <t>FERRETERIA GENERAL</t>
        </is>
      </c>
      <c r="D3723" s="22" t="n">
        <v>7</v>
      </c>
      <c r="E3723" s="19" t="n">
        <v>6881.18</v>
      </c>
      <c r="F3723" s="19" t="n">
        <v>2184.93</v>
      </c>
      <c r="G3723" s="20" t="n">
        <v>0.317522</v>
      </c>
      <c r="H3723" t="inlineStr">
        <is>
          <t>C</t>
        </is>
      </c>
      <c r="I3723" t="inlineStr">
        <is>
          <t>Medio</t>
        </is>
      </c>
      <c r="J3723" s="17" t="inlineStr">
        <is>
          <t>C-Medio</t>
        </is>
      </c>
      <c r="K3723" t="inlineStr">
        <is>
          <t>CANDIDATO A DESCONTINUAR</t>
        </is>
      </c>
    </row>
    <row r="3724">
      <c r="A3724" t="inlineStr">
        <is>
          <t>72417</t>
        </is>
      </c>
      <c r="B3724" t="inlineStr">
        <is>
          <t>SIFON REDONDO  2 1/4 PLASTICO</t>
        </is>
      </c>
      <c r="C3724" t="inlineStr">
        <is>
          <t>FERRETERIA GENERAL</t>
        </is>
      </c>
      <c r="D3724" s="22" t="n">
        <v>6</v>
      </c>
      <c r="E3724" s="19" t="n">
        <v>6874.96</v>
      </c>
      <c r="F3724" s="19" t="n">
        <v>1964.28</v>
      </c>
      <c r="G3724" s="20" t="n">
        <v>0.285714</v>
      </c>
      <c r="H3724" t="inlineStr">
        <is>
          <t>C</t>
        </is>
      </c>
      <c r="I3724" t="inlineStr">
        <is>
          <t>Bajo</t>
        </is>
      </c>
      <c r="J3724" s="17" t="inlineStr">
        <is>
          <t>C-Bajo</t>
        </is>
      </c>
      <c r="K3724" t="inlineStr">
        <is>
          <t>LIQUIDAR — ocupan espacio y capital</t>
        </is>
      </c>
    </row>
    <row r="3725">
      <c r="A3725" t="inlineStr">
        <is>
          <t>351100300991141</t>
        </is>
      </c>
      <c r="B3725" t="inlineStr">
        <is>
          <t>AGUILA TOMA TV COAXIAL NEGRO 1007BK</t>
        </is>
      </c>
      <c r="C3725" t="inlineStr">
        <is>
          <t>ACCESORIOS ELECTRICOS Y CABLES</t>
        </is>
      </c>
      <c r="D3725" s="22" t="n">
        <v>5</v>
      </c>
      <c r="E3725" s="19" t="n">
        <v>6831.44</v>
      </c>
      <c r="F3725" s="19" t="n">
        <v>1951.84</v>
      </c>
      <c r="G3725" s="20" t="n">
        <v>0.285714</v>
      </c>
      <c r="H3725" t="inlineStr">
        <is>
          <t>C</t>
        </is>
      </c>
      <c r="I3725" t="inlineStr">
        <is>
          <t>Bajo</t>
        </is>
      </c>
      <c r="J3725" s="17" t="inlineStr">
        <is>
          <t>C-Bajo</t>
        </is>
      </c>
      <c r="K3725" t="inlineStr">
        <is>
          <t>LIQUIDAR — ocupan espacio y capital</t>
        </is>
      </c>
    </row>
    <row r="3726">
      <c r="A3726" t="inlineStr">
        <is>
          <t>351100300992831</t>
        </is>
      </c>
      <c r="B3726" t="inlineStr">
        <is>
          <t>ASPERSION DE DUCHA NEGRO MATE CUADRADA 8 PULG HTK-RG-11C</t>
        </is>
      </c>
      <c r="C3726" t="inlineStr">
        <is>
          <t>IMPORTACION GRIFERIA</t>
        </is>
      </c>
      <c r="D3726" s="22" t="n">
        <v>1</v>
      </c>
      <c r="E3726" s="19" t="n">
        <v>6725.66</v>
      </c>
      <c r="F3726" s="19" t="n">
        <v>5795.44</v>
      </c>
      <c r="G3726" s="20" t="n">
        <v>0.86169</v>
      </c>
      <c r="H3726" t="inlineStr">
        <is>
          <t>C</t>
        </is>
      </c>
      <c r="I3726" t="inlineStr">
        <is>
          <t>Alto</t>
        </is>
      </c>
      <c r="J3726" s="17" t="inlineStr">
        <is>
          <t>C-Alto</t>
        </is>
      </c>
      <c r="K3726" t="inlineStr">
        <is>
          <t>PREMIUM — dejar quietos, son rentables aunque vendan poco</t>
        </is>
      </c>
    </row>
    <row r="3727">
      <c r="A3727" t="inlineStr">
        <is>
          <t>9733</t>
        </is>
      </c>
      <c r="B3727" t="inlineStr">
        <is>
          <t>TORNILLO CARROCERIA 3/8 X 3</t>
        </is>
      </c>
      <c r="C3727" t="inlineStr">
        <is>
          <t>TORNILLERIA</t>
        </is>
      </c>
      <c r="D3727" s="22" t="n">
        <v>38</v>
      </c>
      <c r="E3727" s="19" t="n">
        <v>6693.81</v>
      </c>
      <c r="F3727" s="19" t="n">
        <v>4020.03</v>
      </c>
      <c r="G3727" s="20" t="n">
        <v>0.60056</v>
      </c>
      <c r="H3727" t="inlineStr">
        <is>
          <t>C</t>
        </is>
      </c>
      <c r="I3727" t="inlineStr">
        <is>
          <t>Alto</t>
        </is>
      </c>
      <c r="J3727" s="17" t="inlineStr">
        <is>
          <t>C-Alto</t>
        </is>
      </c>
      <c r="K3727" t="inlineStr">
        <is>
          <t>PREMIUM — dejar quietos, son rentables aunque vendan poco</t>
        </is>
      </c>
    </row>
    <row r="3728">
      <c r="A3728" t="inlineStr">
        <is>
          <t>7938</t>
        </is>
      </c>
      <c r="B3728" t="inlineStr">
        <is>
          <t>LIJA MADERA #50</t>
        </is>
      </c>
      <c r="C3728" t="inlineStr">
        <is>
          <t>FERRETERIA GENERAL</t>
        </is>
      </c>
      <c r="D3728" s="22" t="n">
        <v>10</v>
      </c>
      <c r="E3728" s="19" t="n">
        <v>6640</v>
      </c>
      <c r="F3728" s="19" t="n">
        <v>4090.9</v>
      </c>
      <c r="G3728" s="20" t="n">
        <v>0.6160990000000001</v>
      </c>
      <c r="H3728" t="inlineStr">
        <is>
          <t>C</t>
        </is>
      </c>
      <c r="I3728" t="inlineStr">
        <is>
          <t>Alto</t>
        </is>
      </c>
      <c r="J3728" s="17" t="inlineStr">
        <is>
          <t>C-Alto</t>
        </is>
      </c>
      <c r="K3728" t="inlineStr">
        <is>
          <t>PREMIUM — dejar quietos, son rentables aunque vendan poco</t>
        </is>
      </c>
    </row>
    <row r="3729">
      <c r="A3729" t="inlineStr">
        <is>
          <t>10050</t>
        </is>
      </c>
      <c r="B3729" t="inlineStr">
        <is>
          <t>REP/ SIST DOBLE DESCARGA DIAMOND</t>
        </is>
      </c>
      <c r="C3729" t="inlineStr">
        <is>
          <t>FERRETERIA GENERAL</t>
        </is>
      </c>
      <c r="D3729" s="22" t="n">
        <v>1</v>
      </c>
      <c r="E3729" s="19" t="n">
        <v>6637.17</v>
      </c>
      <c r="F3729" s="19" t="n">
        <v>1162.87</v>
      </c>
      <c r="G3729" s="20" t="n">
        <v>0.175205</v>
      </c>
      <c r="H3729" t="inlineStr">
        <is>
          <t>C</t>
        </is>
      </c>
      <c r="I3729" t="inlineStr">
        <is>
          <t>Bajo</t>
        </is>
      </c>
      <c r="J3729" s="17" t="inlineStr">
        <is>
          <t>C-Bajo</t>
        </is>
      </c>
      <c r="K3729" t="inlineStr">
        <is>
          <t>LIQUIDAR — ocupan espacio y capital</t>
        </is>
      </c>
    </row>
    <row r="3730">
      <c r="A3730" t="inlineStr">
        <is>
          <t>73652</t>
        </is>
      </c>
      <c r="B3730" t="inlineStr">
        <is>
          <t>PROMO BUZON METALICO</t>
        </is>
      </c>
      <c r="C3730" t="inlineStr">
        <is>
          <t>FERRETERIA GENERAL</t>
        </is>
      </c>
      <c r="D3730" s="22" t="n">
        <v>3</v>
      </c>
      <c r="E3730" s="19" t="n">
        <v>6637.17</v>
      </c>
      <c r="F3730" s="19" t="n">
        <v>637.17</v>
      </c>
      <c r="G3730" s="20" t="n">
        <v>0.096</v>
      </c>
      <c r="H3730" t="inlineStr">
        <is>
          <t>C</t>
        </is>
      </c>
      <c r="I3730" t="inlineStr">
        <is>
          <t>Bajo</t>
        </is>
      </c>
      <c r="J3730" s="17" t="inlineStr">
        <is>
          <t>C-Bajo</t>
        </is>
      </c>
      <c r="K3730" t="inlineStr">
        <is>
          <t>LIQUIDAR — ocupan espacio y capital</t>
        </is>
      </c>
    </row>
    <row r="3731">
      <c r="A3731" t="inlineStr">
        <is>
          <t>71683</t>
        </is>
      </c>
      <c r="B3731" t="inlineStr">
        <is>
          <t>$$ GAZA SIN FIN 2 1/2</t>
        </is>
      </c>
      <c r="C3731" t="inlineStr">
        <is>
          <t>FERRETERIA GENERAL</t>
        </is>
      </c>
      <c r="D3731" s="22" t="n">
        <v>14</v>
      </c>
      <c r="E3731" s="19" t="n">
        <v>6633.23</v>
      </c>
      <c r="F3731" s="19" t="n">
        <v>5025.47</v>
      </c>
      <c r="G3731" s="20" t="n">
        <v>0.75762</v>
      </c>
      <c r="H3731" t="inlineStr">
        <is>
          <t>C</t>
        </is>
      </c>
      <c r="I3731" t="inlineStr">
        <is>
          <t>Alto</t>
        </is>
      </c>
      <c r="J3731" s="17" t="inlineStr">
        <is>
          <t>C-Alto</t>
        </is>
      </c>
      <c r="K3731" t="inlineStr">
        <is>
          <t>PREMIUM — dejar quietos, son rentables aunque vendan poco</t>
        </is>
      </c>
    </row>
    <row r="3732">
      <c r="A3732" t="inlineStr">
        <is>
          <t>7969</t>
        </is>
      </c>
      <c r="B3732" t="inlineStr">
        <is>
          <t>ARANDELA PLASTICA PARA TECHO BOLSA 1/4kg</t>
        </is>
      </c>
      <c r="C3732" t="inlineStr">
        <is>
          <t>TORNILLERIA</t>
        </is>
      </c>
      <c r="D3732" s="22" t="n">
        <v>5</v>
      </c>
      <c r="E3732" s="19" t="n">
        <v>6597.33</v>
      </c>
      <c r="F3732" s="19" t="n">
        <v>3824.2</v>
      </c>
      <c r="G3732" s="20" t="n">
        <v>0.5796589999999999</v>
      </c>
      <c r="H3732" t="inlineStr">
        <is>
          <t>C</t>
        </is>
      </c>
      <c r="I3732" t="inlineStr">
        <is>
          <t>Alto</t>
        </is>
      </c>
      <c r="J3732" s="17" t="inlineStr">
        <is>
          <t>C-Alto</t>
        </is>
      </c>
      <c r="K3732" t="inlineStr">
        <is>
          <t>PREMIUM — dejar quietos, son rentables aunque vendan poco</t>
        </is>
      </c>
    </row>
    <row r="3733">
      <c r="A3733" t="inlineStr">
        <is>
          <t>351100300990682</t>
        </is>
      </c>
      <c r="B3733" t="inlineStr">
        <is>
          <t>SEMILLA DE GIRASOL SUPLIJARDINES</t>
        </is>
      </c>
      <c r="C3733" t="inlineStr">
        <is>
          <t>FERRETERIA GENERAL</t>
        </is>
      </c>
      <c r="D3733" s="22" t="n">
        <v>6</v>
      </c>
      <c r="E3733" s="19" t="n">
        <v>6593.45</v>
      </c>
      <c r="F3733" s="19" t="n">
        <v>1795.37</v>
      </c>
      <c r="G3733" s="20" t="n">
        <v>0.272296</v>
      </c>
      <c r="H3733" t="inlineStr">
        <is>
          <t>C</t>
        </is>
      </c>
      <c r="I3733" t="inlineStr">
        <is>
          <t>Bajo</t>
        </is>
      </c>
      <c r="J3733" s="17" t="inlineStr">
        <is>
          <t>C-Bajo</t>
        </is>
      </c>
      <c r="K3733" t="inlineStr">
        <is>
          <t>LIQUIDAR — ocupan espacio y capital</t>
        </is>
      </c>
    </row>
    <row r="3734">
      <c r="A3734" t="inlineStr">
        <is>
          <t>72766</t>
        </is>
      </c>
      <c r="B3734" t="inlineStr">
        <is>
          <t>REMACHE 5/32 X 1/2 BLIND RIVETS 20 UNI</t>
        </is>
      </c>
      <c r="C3734" t="inlineStr">
        <is>
          <t>FERRETERIA GENERAL</t>
        </is>
      </c>
      <c r="D3734" s="22" t="n">
        <v>30</v>
      </c>
      <c r="E3734" s="19" t="n">
        <v>6586.31</v>
      </c>
      <c r="F3734" s="19" t="n">
        <v>3757.07</v>
      </c>
      <c r="G3734" s="20" t="n">
        <v>0.570437</v>
      </c>
      <c r="H3734" t="inlineStr">
        <is>
          <t>C</t>
        </is>
      </c>
      <c r="I3734" t="inlineStr">
        <is>
          <t>Alto</t>
        </is>
      </c>
      <c r="J3734" s="17" t="inlineStr">
        <is>
          <t>C-Alto</t>
        </is>
      </c>
      <c r="K3734" t="inlineStr">
        <is>
          <t>PREMIUM — dejar quietos, son rentables aunque vendan poco</t>
        </is>
      </c>
    </row>
    <row r="3735">
      <c r="A3735" t="inlineStr">
        <is>
          <t>32347</t>
        </is>
      </c>
      <c r="B3735" t="inlineStr">
        <is>
          <t>REGALIA ESPEJO PROMO TAIRONA</t>
        </is>
      </c>
      <c r="C3735" t="inlineStr">
        <is>
          <t>FERRETERIA GENERAL</t>
        </is>
      </c>
      <c r="D3735" s="22" t="n">
        <v>1</v>
      </c>
      <c r="E3735" s="19" t="n">
        <v>6548.67</v>
      </c>
      <c r="F3735" s="19" t="n">
        <v>3112.27</v>
      </c>
      <c r="G3735" s="20" t="n">
        <v>0.475252</v>
      </c>
      <c r="H3735" t="inlineStr">
        <is>
          <t>C</t>
        </is>
      </c>
      <c r="I3735" t="inlineStr">
        <is>
          <t>Alto</t>
        </is>
      </c>
      <c r="J3735" s="17" t="inlineStr">
        <is>
          <t>C-Alto</t>
        </is>
      </c>
      <c r="K3735" t="inlineStr">
        <is>
          <t>PREMIUM — dejar quietos, son rentables aunque vendan poco</t>
        </is>
      </c>
    </row>
    <row r="3736">
      <c r="A3736" t="inlineStr">
        <is>
          <t>351100300992047</t>
        </is>
      </c>
      <c r="B3736" t="inlineStr">
        <is>
          <t>PRETUL MANGUERA 20M 3 CAPAS REFORZZADA MAN-20X1/2PR</t>
        </is>
      </c>
      <c r="C3736" t="inlineStr">
        <is>
          <t>FERRETERIA GENERAL</t>
        </is>
      </c>
      <c r="D3736" s="22" t="n">
        <v>1</v>
      </c>
      <c r="E3736" s="19" t="n">
        <v>6498.7</v>
      </c>
      <c r="F3736" s="19" t="n">
        <v>1856.77</v>
      </c>
      <c r="G3736" s="20" t="n">
        <v>0.285714</v>
      </c>
      <c r="H3736" t="inlineStr">
        <is>
          <t>C</t>
        </is>
      </c>
      <c r="I3736" t="inlineStr">
        <is>
          <t>Bajo</t>
        </is>
      </c>
      <c r="J3736" s="17" t="inlineStr">
        <is>
          <t>C-Bajo</t>
        </is>
      </c>
      <c r="K3736" t="inlineStr">
        <is>
          <t>LIQUIDAR — ocupan espacio y capital</t>
        </is>
      </c>
    </row>
    <row r="3737">
      <c r="A3737" t="inlineStr">
        <is>
          <t>72459</t>
        </is>
      </c>
      <c r="B3737" t="inlineStr">
        <is>
          <t>GRAPA CON CLAVO 6MM 100UNDS</t>
        </is>
      </c>
      <c r="C3737" t="inlineStr">
        <is>
          <t>FERRETERIA GENERAL</t>
        </is>
      </c>
      <c r="D3737" s="22" t="n">
        <v>7</v>
      </c>
      <c r="E3737" s="19" t="n">
        <v>6493.04</v>
      </c>
      <c r="F3737" s="19" t="n">
        <v>1808.31</v>
      </c>
      <c r="G3737" s="20" t="n">
        <v>0.278499</v>
      </c>
      <c r="H3737" t="inlineStr">
        <is>
          <t>C</t>
        </is>
      </c>
      <c r="I3737" t="inlineStr">
        <is>
          <t>Bajo</t>
        </is>
      </c>
      <c r="J3737" s="17" t="inlineStr">
        <is>
          <t>C-Bajo</t>
        </is>
      </c>
      <c r="K3737" t="inlineStr">
        <is>
          <t>LIQUIDAR — ocupan espacio y capital</t>
        </is>
      </c>
    </row>
    <row r="3738">
      <c r="A3738" t="inlineStr">
        <is>
          <t>73353</t>
        </is>
      </c>
      <c r="B3738" t="inlineStr">
        <is>
          <t>CHALECO SEGURIDAD REFLECTIVO</t>
        </is>
      </c>
      <c r="C3738" t="inlineStr">
        <is>
          <t>FERRETERIA GENERAL</t>
        </is>
      </c>
      <c r="D3738" s="22" t="n">
        <v>5</v>
      </c>
      <c r="E3738" s="19" t="n">
        <v>6484.73</v>
      </c>
      <c r="F3738" s="19" t="n">
        <v>1738.88</v>
      </c>
      <c r="G3738" s="20" t="n">
        <v>0.26815</v>
      </c>
      <c r="H3738" t="inlineStr">
        <is>
          <t>C</t>
        </is>
      </c>
      <c r="I3738" t="inlineStr">
        <is>
          <t>Bajo</t>
        </is>
      </c>
      <c r="J3738" s="17" t="inlineStr">
        <is>
          <t>C-Bajo</t>
        </is>
      </c>
      <c r="K3738" t="inlineStr">
        <is>
          <t>LIQUIDAR — ocupan espacio y capital</t>
        </is>
      </c>
    </row>
    <row r="3739">
      <c r="A3739" t="inlineStr">
        <is>
          <t>13161</t>
        </is>
      </c>
      <c r="B3739" t="inlineStr">
        <is>
          <t>TOTAL PRENSA EN C 6 THT13161</t>
        </is>
      </c>
      <c r="C3739" t="inlineStr">
        <is>
          <t>FERRETERIA GENERAL</t>
        </is>
      </c>
      <c r="D3739" s="22" t="n">
        <v>1</v>
      </c>
      <c r="E3739" s="19" t="n">
        <v>6483.41</v>
      </c>
      <c r="F3739" s="19" t="n">
        <v>1852.4</v>
      </c>
      <c r="G3739" s="20" t="n">
        <v>0.285714</v>
      </c>
      <c r="H3739" t="inlineStr">
        <is>
          <t>C</t>
        </is>
      </c>
      <c r="I3739" t="inlineStr">
        <is>
          <t>Bajo</t>
        </is>
      </c>
      <c r="J3739" s="17" t="inlineStr">
        <is>
          <t>C-Bajo</t>
        </is>
      </c>
      <c r="K3739" t="inlineStr">
        <is>
          <t>LIQUIDAR — ocupan espacio y capital</t>
        </is>
      </c>
    </row>
    <row r="3740">
      <c r="A3740" t="inlineStr">
        <is>
          <t>32560</t>
        </is>
      </c>
      <c r="B3740" t="inlineStr">
        <is>
          <t>MAKITA EXTENSION PARA PUNTAS B-48795</t>
        </is>
      </c>
      <c r="C3740" t="inlineStr">
        <is>
          <t>FERRETERIA GENERAL</t>
        </is>
      </c>
      <c r="D3740" s="22" t="n">
        <v>3</v>
      </c>
      <c r="E3740" s="19" t="n">
        <v>6478.16</v>
      </c>
      <c r="F3740" s="19" t="n">
        <v>1722.16</v>
      </c>
      <c r="G3740" s="20" t="n">
        <v>0.265841</v>
      </c>
      <c r="H3740" t="inlineStr">
        <is>
          <t>C</t>
        </is>
      </c>
      <c r="I3740" t="inlineStr">
        <is>
          <t>Bajo</t>
        </is>
      </c>
      <c r="J3740" s="17" t="inlineStr">
        <is>
          <t>C-Bajo</t>
        </is>
      </c>
      <c r="K3740" t="inlineStr">
        <is>
          <t>LIQUIDAR — ocupan espacio y capital</t>
        </is>
      </c>
    </row>
    <row r="3741">
      <c r="A3741" t="inlineStr">
        <is>
          <t>5463</t>
        </is>
      </c>
      <c r="B3741" t="inlineStr">
        <is>
          <t>BV GANCHO CUADRADO  3PC 60MM F01462</t>
        </is>
      </c>
      <c r="C3741" t="inlineStr">
        <is>
          <t>FERRETERIA GENERAL</t>
        </is>
      </c>
      <c r="D3741" s="22" t="n">
        <v>6</v>
      </c>
      <c r="E3741" s="19" t="n">
        <v>6451.2</v>
      </c>
      <c r="F3741" s="19" t="n">
        <v>2150.4</v>
      </c>
      <c r="G3741" s="20" t="n">
        <v>0.333333</v>
      </c>
      <c r="H3741" t="inlineStr">
        <is>
          <t>C</t>
        </is>
      </c>
      <c r="I3741" t="inlineStr">
        <is>
          <t>Medio</t>
        </is>
      </c>
      <c r="J3741" s="17" t="inlineStr">
        <is>
          <t>C-Medio</t>
        </is>
      </c>
      <c r="K3741" t="inlineStr">
        <is>
          <t>CANDIDATO A DESCONTINUAR</t>
        </is>
      </c>
    </row>
    <row r="3742">
      <c r="A3742" t="inlineStr">
        <is>
          <t>111320</t>
        </is>
      </c>
      <c r="B3742" t="inlineStr">
        <is>
          <t>COPA METALICA PP CLASSIC LLAVE EMPOTRAR</t>
        </is>
      </c>
      <c r="C3742" t="inlineStr">
        <is>
          <t>GRIFERIA - ACC. BAÑO Y COCINA</t>
        </is>
      </c>
      <c r="D3742" s="22" t="n">
        <v>2</v>
      </c>
      <c r="E3742" s="19" t="n">
        <v>6371.68</v>
      </c>
      <c r="F3742" s="19" t="n">
        <v>2195.68</v>
      </c>
      <c r="G3742" s="20" t="n">
        <v>0.3446</v>
      </c>
      <c r="H3742" t="inlineStr">
        <is>
          <t>C</t>
        </is>
      </c>
      <c r="I3742" t="inlineStr">
        <is>
          <t>Medio</t>
        </is>
      </c>
      <c r="J3742" s="17" t="inlineStr">
        <is>
          <t>C-Medio</t>
        </is>
      </c>
      <c r="K3742" t="inlineStr">
        <is>
          <t>CANDIDATO A DESCONTINUAR</t>
        </is>
      </c>
    </row>
    <row r="3743">
      <c r="A3743" t="inlineStr">
        <is>
          <t>72315</t>
        </is>
      </c>
      <c r="B3743" t="inlineStr">
        <is>
          <t>TAPON HULE CUADRADO 3/4 X 3/4</t>
        </is>
      </c>
      <c r="C3743" t="inlineStr">
        <is>
          <t>FERRETERIA GENERAL</t>
        </is>
      </c>
      <c r="D3743" s="22" t="n">
        <v>72</v>
      </c>
      <c r="E3743" s="19" t="n">
        <v>6361.38</v>
      </c>
      <c r="F3743" s="19" t="n">
        <v>3730.5</v>
      </c>
      <c r="G3743" s="20" t="n">
        <v>0.586429</v>
      </c>
      <c r="H3743" t="inlineStr">
        <is>
          <t>C</t>
        </is>
      </c>
      <c r="I3743" t="inlineStr">
        <is>
          <t>Alto</t>
        </is>
      </c>
      <c r="J3743" s="17" t="inlineStr">
        <is>
          <t>C-Alto</t>
        </is>
      </c>
      <c r="K3743" t="inlineStr">
        <is>
          <t>PREMIUM — dejar quietos, son rentables aunque vendan poco</t>
        </is>
      </c>
    </row>
    <row r="3744">
      <c r="A3744" t="inlineStr">
        <is>
          <t>351100300991319</t>
        </is>
      </c>
      <c r="B3744" t="inlineStr">
        <is>
          <t>IRWIN REPUESTO CORTADORA CERAMICA DOBLE IW5871</t>
        </is>
      </c>
      <c r="C3744" t="inlineStr">
        <is>
          <t>CERAMICAS, AZULEJOS, PORCELANATOS</t>
        </is>
      </c>
      <c r="D3744" s="22" t="n">
        <v>1</v>
      </c>
      <c r="E3744" s="19" t="n">
        <v>6270.6</v>
      </c>
      <c r="F3744" s="19" t="n">
        <v>1791.6</v>
      </c>
      <c r="G3744" s="20" t="n">
        <v>0.285714</v>
      </c>
      <c r="H3744" t="inlineStr">
        <is>
          <t>C</t>
        </is>
      </c>
      <c r="I3744" t="inlineStr">
        <is>
          <t>Bajo</t>
        </is>
      </c>
      <c r="J3744" s="17" t="inlineStr">
        <is>
          <t>C-Bajo</t>
        </is>
      </c>
      <c r="K3744" t="inlineStr">
        <is>
          <t>LIQUIDAR — ocupan espacio y capital</t>
        </is>
      </c>
    </row>
    <row r="3745">
      <c r="A3745" t="inlineStr">
        <is>
          <t>30270</t>
        </is>
      </c>
      <c r="B3745" t="inlineStr">
        <is>
          <t>BATERIA CUADRADA 9V ALCALINA</t>
        </is>
      </c>
      <c r="C3745" t="inlineStr">
        <is>
          <t>FERRETERIA GENERAL</t>
        </is>
      </c>
      <c r="D3745" s="22" t="n">
        <v>3</v>
      </c>
      <c r="E3745" s="19" t="n">
        <v>6255.34</v>
      </c>
      <c r="F3745" s="19" t="n">
        <v>1711.51</v>
      </c>
      <c r="G3745" s="20" t="n">
        <v>0.273608</v>
      </c>
      <c r="H3745" t="inlineStr">
        <is>
          <t>C</t>
        </is>
      </c>
      <c r="I3745" t="inlineStr">
        <is>
          <t>Bajo</t>
        </is>
      </c>
      <c r="J3745" s="17" t="inlineStr">
        <is>
          <t>C-Bajo</t>
        </is>
      </c>
      <c r="K3745" t="inlineStr">
        <is>
          <t>LIQUIDAR — ocupan espacio y capital</t>
        </is>
      </c>
    </row>
    <row r="3746">
      <c r="A3746" t="inlineStr">
        <is>
          <t>351100300990777</t>
        </is>
      </c>
      <c r="B3746" t="inlineStr">
        <is>
          <t>TOTAL JUEGO PIEDRAS TALADRO 5PCS TAKB0502</t>
        </is>
      </c>
      <c r="C3746" t="inlineStr">
        <is>
          <t>FERRETERIA GENERAL</t>
        </is>
      </c>
      <c r="D3746" s="22" t="n">
        <v>4</v>
      </c>
      <c r="E3746" s="19" t="n">
        <v>6216.15</v>
      </c>
      <c r="F3746" s="19" t="n">
        <v>2212.41</v>
      </c>
      <c r="G3746" s="20" t="n">
        <v>0.355913</v>
      </c>
      <c r="H3746" t="inlineStr">
        <is>
          <t>C</t>
        </is>
      </c>
      <c r="I3746" t="inlineStr">
        <is>
          <t>Medio</t>
        </is>
      </c>
      <c r="J3746" s="17" t="inlineStr">
        <is>
          <t>C-Medio</t>
        </is>
      </c>
      <c r="K3746" t="inlineStr">
        <is>
          <t>CANDIDATO A DESCONTINUAR</t>
        </is>
      </c>
    </row>
    <row r="3747">
      <c r="A3747" t="inlineStr">
        <is>
          <t>111303</t>
        </is>
      </c>
      <c r="B3747" t="inlineStr">
        <is>
          <t>GRACIELA LAVAPIE SIN AUTOMATICO P47 REPUESTO</t>
        </is>
      </c>
      <c r="C3747" t="inlineStr">
        <is>
          <t>GRIFERIA - ACC. BAÑO Y COCINA</t>
        </is>
      </c>
      <c r="D3747" s="22" t="n">
        <v>2</v>
      </c>
      <c r="E3747" s="19" t="n">
        <v>6203.97</v>
      </c>
      <c r="F3747" s="19" t="n">
        <v>2067.99</v>
      </c>
      <c r="G3747" s="20" t="n">
        <v>0.333333</v>
      </c>
      <c r="H3747" t="inlineStr">
        <is>
          <t>C</t>
        </is>
      </c>
      <c r="I3747" t="inlineStr">
        <is>
          <t>Medio</t>
        </is>
      </c>
      <c r="J3747" s="17" t="inlineStr">
        <is>
          <t>C-Medio</t>
        </is>
      </c>
      <c r="K3747" t="inlineStr">
        <is>
          <t>CANDIDATO A DESCONTINUAR</t>
        </is>
      </c>
    </row>
    <row r="3748">
      <c r="A3748" t="inlineStr">
        <is>
          <t>71293</t>
        </is>
      </c>
      <c r="B3748" t="inlineStr">
        <is>
          <t>CORTINERO ALUMINIO RECTO</t>
        </is>
      </c>
      <c r="C3748" t="inlineStr">
        <is>
          <t>FERRETERIA GENERAL</t>
        </is>
      </c>
      <c r="D3748" s="22" t="n">
        <v>5</v>
      </c>
      <c r="E3748" s="19" t="n">
        <v>6194.7</v>
      </c>
      <c r="F3748" s="19" t="n">
        <v>2028.85</v>
      </c>
      <c r="G3748" s="20" t="n">
        <v>0.327514</v>
      </c>
      <c r="H3748" t="inlineStr">
        <is>
          <t>C</t>
        </is>
      </c>
      <c r="I3748" t="inlineStr">
        <is>
          <t>Medio</t>
        </is>
      </c>
      <c r="J3748" s="17" t="inlineStr">
        <is>
          <t>C-Medio</t>
        </is>
      </c>
      <c r="K3748" t="inlineStr">
        <is>
          <t>CANDIDATO A DESCONTINUAR</t>
        </is>
      </c>
    </row>
    <row r="3749">
      <c r="A3749" t="inlineStr">
        <is>
          <t>71981</t>
        </is>
      </c>
      <c r="B3749" t="inlineStr">
        <is>
          <t>SIFON CUADRADO 4 1/4 ALUMINIO</t>
        </is>
      </c>
      <c r="C3749" t="inlineStr">
        <is>
          <t>FERRETERIA GENERAL</t>
        </is>
      </c>
      <c r="D3749" s="22" t="n">
        <v>1</v>
      </c>
      <c r="E3749" s="19" t="n">
        <v>6194.69</v>
      </c>
      <c r="F3749" s="19" t="n">
        <v>2235.75</v>
      </c>
      <c r="G3749" s="20" t="n">
        <v>0.360913</v>
      </c>
      <c r="H3749" t="inlineStr">
        <is>
          <t>C</t>
        </is>
      </c>
      <c r="I3749" t="inlineStr">
        <is>
          <t>Medio</t>
        </is>
      </c>
      <c r="J3749" s="17" t="inlineStr">
        <is>
          <t>C-Medio</t>
        </is>
      </c>
      <c r="K3749" t="inlineStr">
        <is>
          <t>CANDIDATO A DESCONTINUAR</t>
        </is>
      </c>
    </row>
    <row r="3750">
      <c r="A3750" t="inlineStr">
        <is>
          <t>9175</t>
        </is>
      </c>
      <c r="B3750" t="inlineStr">
        <is>
          <t>ESQUINERO EXTERIOR CANOA LISA AMANCO</t>
        </is>
      </c>
      <c r="C3750" t="inlineStr">
        <is>
          <t>TUBERIA PVC, CANOAS Y ACCESORIOS</t>
        </is>
      </c>
      <c r="D3750" s="22" t="n">
        <v>2</v>
      </c>
      <c r="E3750" s="19" t="n">
        <v>6194.69</v>
      </c>
      <c r="F3750" s="19" t="n">
        <v>1452.17</v>
      </c>
      <c r="G3750" s="20" t="n">
        <v>0.234422</v>
      </c>
      <c r="H3750" t="inlineStr">
        <is>
          <t>C</t>
        </is>
      </c>
      <c r="I3750" t="inlineStr">
        <is>
          <t>Bajo</t>
        </is>
      </c>
      <c r="J3750" s="17" t="inlineStr">
        <is>
          <t>C-Bajo</t>
        </is>
      </c>
      <c r="K3750" t="inlineStr">
        <is>
          <t>LIQUIDAR — ocupan espacio y capital</t>
        </is>
      </c>
    </row>
    <row r="3751">
      <c r="A3751" t="inlineStr">
        <is>
          <t>7640990560</t>
        </is>
      </c>
      <c r="B3751" t="inlineStr">
        <is>
          <t>TOTAL ANTEOJO SOLDAR REDONDO TSP303</t>
        </is>
      </c>
      <c r="C3751" t="inlineStr">
        <is>
          <t>FERRETERIA GENERAL</t>
        </is>
      </c>
      <c r="D3751" s="22" t="n">
        <v>5</v>
      </c>
      <c r="E3751" s="19" t="n">
        <v>6186.64</v>
      </c>
      <c r="F3751" s="19" t="n">
        <v>1740.94</v>
      </c>
      <c r="G3751" s="20" t="n">
        <v>0.281403</v>
      </c>
      <c r="H3751" t="inlineStr">
        <is>
          <t>C</t>
        </is>
      </c>
      <c r="I3751" t="inlineStr">
        <is>
          <t>Bajo</t>
        </is>
      </c>
      <c r="J3751" s="17" t="inlineStr">
        <is>
          <t>C-Bajo</t>
        </is>
      </c>
      <c r="K3751" t="inlineStr">
        <is>
          <t>LIQUIDAR — ocupan espacio y capital</t>
        </is>
      </c>
    </row>
    <row r="3752">
      <c r="A3752" t="inlineStr">
        <is>
          <t>351100300990850</t>
        </is>
      </c>
      <c r="B3752" t="inlineStr">
        <is>
          <t>GLADIATOR ESCUADRA MAGNETICA 4 ESM623</t>
        </is>
      </c>
      <c r="C3752" t="inlineStr">
        <is>
          <t>SIN CATEGORIA</t>
        </is>
      </c>
      <c r="D3752" s="22" t="n">
        <v>2</v>
      </c>
      <c r="E3752" s="19" t="n">
        <v>6144</v>
      </c>
      <c r="F3752" s="19" t="n">
        <v>2304</v>
      </c>
      <c r="G3752" s="20" t="n">
        <v>0.375</v>
      </c>
      <c r="H3752" t="inlineStr">
        <is>
          <t>C</t>
        </is>
      </c>
      <c r="I3752" t="inlineStr">
        <is>
          <t>Medio</t>
        </is>
      </c>
      <c r="J3752" s="17" t="inlineStr">
        <is>
          <t>C-Medio</t>
        </is>
      </c>
      <c r="K3752" t="inlineStr">
        <is>
          <t>CANDIDATO A DESCONTINUAR</t>
        </is>
      </c>
    </row>
    <row r="3753">
      <c r="A3753" t="inlineStr">
        <is>
          <t>420420904</t>
        </is>
      </c>
      <c r="B3753" t="inlineStr">
        <is>
          <t>PROTECTO METALTEC 3EN1 PROTECTO VERDE BRONCE T-80 1/4 GL (0.946L)</t>
        </is>
      </c>
      <c r="C3753" t="inlineStr">
        <is>
          <t>SIN CATEGORIA</t>
        </is>
      </c>
      <c r="D3753" s="22" t="n">
        <v>1</v>
      </c>
      <c r="E3753" s="19" t="n">
        <v>6124.38</v>
      </c>
      <c r="F3753" s="19" t="n">
        <v>2015.36</v>
      </c>
      <c r="G3753" s="20" t="n">
        <v>0.329072</v>
      </c>
      <c r="H3753" t="inlineStr">
        <is>
          <t>C</t>
        </is>
      </c>
      <c r="I3753" t="inlineStr">
        <is>
          <t>Medio</t>
        </is>
      </c>
      <c r="J3753" s="17" t="inlineStr">
        <is>
          <t>C-Medio</t>
        </is>
      </c>
      <c r="K3753" t="inlineStr">
        <is>
          <t>CANDIDATO A DESCONTINUAR</t>
        </is>
      </c>
    </row>
    <row r="3754">
      <c r="A3754" t="inlineStr">
        <is>
          <t>4392910</t>
        </is>
      </c>
      <c r="B3754" t="inlineStr">
        <is>
          <t>DESAGUE LAVATORIO CON REGISTRO ACERO INOX + SIFON FLEX PVC B2SG041-CH</t>
        </is>
      </c>
      <c r="C3754" t="inlineStr">
        <is>
          <t>IMPORTACION GRIFERIA</t>
        </is>
      </c>
      <c r="D3754" s="22" t="n">
        <v>1</v>
      </c>
      <c r="E3754" s="19" t="n">
        <v>6106.19</v>
      </c>
      <c r="F3754" s="19" t="n">
        <v>2976.29</v>
      </c>
      <c r="G3754" s="20" t="n">
        <v>0.487421</v>
      </c>
      <c r="H3754" t="inlineStr">
        <is>
          <t>C</t>
        </is>
      </c>
      <c r="I3754" t="inlineStr">
        <is>
          <t>Alto</t>
        </is>
      </c>
      <c r="J3754" s="17" t="inlineStr">
        <is>
          <t>C-Alto</t>
        </is>
      </c>
      <c r="K3754" t="inlineStr">
        <is>
          <t>PREMIUM — dejar quietos, son rentables aunque vendan poco</t>
        </is>
      </c>
    </row>
    <row r="3755">
      <c r="A3755" t="inlineStr">
        <is>
          <t>25904</t>
        </is>
      </c>
      <c r="B3755" t="inlineStr">
        <is>
          <t>FLANGER PLASTICO 1 P/TUBO</t>
        </is>
      </c>
      <c r="C3755" t="inlineStr">
        <is>
          <t>FERRETERIA GENERAL</t>
        </is>
      </c>
      <c r="D3755" s="22" t="n">
        <v>9</v>
      </c>
      <c r="E3755" s="19" t="n">
        <v>6086.82</v>
      </c>
      <c r="F3755" s="19" t="n">
        <v>1793.62</v>
      </c>
      <c r="G3755" s="20" t="n">
        <v>0.294673</v>
      </c>
      <c r="H3755" t="inlineStr">
        <is>
          <t>C</t>
        </is>
      </c>
      <c r="I3755" t="inlineStr">
        <is>
          <t>Bajo</t>
        </is>
      </c>
      <c r="J3755" s="17" t="inlineStr">
        <is>
          <t>C-Bajo</t>
        </is>
      </c>
      <c r="K3755" t="inlineStr">
        <is>
          <t>LIQUIDAR — ocupan espacio y capital</t>
        </is>
      </c>
    </row>
    <row r="3756">
      <c r="A3756" t="inlineStr">
        <is>
          <t>73157</t>
        </is>
      </c>
      <c r="B3756" t="inlineStr">
        <is>
          <t>ESCUADRA MUEBLE 4X5</t>
        </is>
      </c>
      <c r="C3756" t="inlineStr">
        <is>
          <t>FERRETERIA GENERAL</t>
        </is>
      </c>
      <c r="D3756" s="22" t="n">
        <v>13</v>
      </c>
      <c r="E3756" s="19" t="n">
        <v>6070.93</v>
      </c>
      <c r="F3756" s="19" t="n">
        <v>3967.06</v>
      </c>
      <c r="G3756" s="20" t="n">
        <v>0.653453</v>
      </c>
      <c r="H3756" t="inlineStr">
        <is>
          <t>C</t>
        </is>
      </c>
      <c r="I3756" t="inlineStr">
        <is>
          <t>Alto</t>
        </is>
      </c>
      <c r="J3756" s="17" t="inlineStr">
        <is>
          <t>C-Alto</t>
        </is>
      </c>
      <c r="K3756" t="inlineStr">
        <is>
          <t>PREMIUM — dejar quietos, son rentables aunque vendan poco</t>
        </is>
      </c>
    </row>
    <row r="3757">
      <c r="A3757" t="inlineStr">
        <is>
          <t>351100300990792</t>
        </is>
      </c>
      <c r="B3757" t="inlineStr">
        <is>
          <t>BTICINO LUZICA PLACA CIEGA PU1000</t>
        </is>
      </c>
      <c r="C3757" t="inlineStr">
        <is>
          <t>ACCESORIOS ELECTRICOS Y CABLES</t>
        </is>
      </c>
      <c r="D3757" s="22" t="n">
        <v>7</v>
      </c>
      <c r="E3757" s="19" t="n">
        <v>6057.72</v>
      </c>
      <c r="F3757" s="19" t="n">
        <v>1730.78</v>
      </c>
      <c r="G3757" s="20" t="n">
        <v>0.285714</v>
      </c>
      <c r="H3757" t="inlineStr">
        <is>
          <t>C</t>
        </is>
      </c>
      <c r="I3757" t="inlineStr">
        <is>
          <t>Bajo</t>
        </is>
      </c>
      <c r="J3757" s="17" t="inlineStr">
        <is>
          <t>C-Bajo</t>
        </is>
      </c>
      <c r="K3757" t="inlineStr">
        <is>
          <t>LIQUIDAR — ocupan espacio y capital</t>
        </is>
      </c>
    </row>
    <row r="3758">
      <c r="A3758" t="inlineStr">
        <is>
          <t>420420886</t>
        </is>
      </c>
      <c r="B3758" t="inlineStr">
        <is>
          <t>PROTECTO OXIDOL BP-500 25GR MERULA CATALIZADOR</t>
        </is>
      </c>
      <c r="C3758" t="inlineStr">
        <is>
          <t>SIN CATEGORIA</t>
        </is>
      </c>
      <c r="D3758" s="22" t="n">
        <v>18</v>
      </c>
      <c r="E3758" s="19" t="n">
        <v>6041.28</v>
      </c>
      <c r="F3758" s="19" t="n">
        <v>3017.28</v>
      </c>
      <c r="G3758" s="20" t="n">
        <v>0.499444</v>
      </c>
      <c r="H3758" t="inlineStr">
        <is>
          <t>C</t>
        </is>
      </c>
      <c r="I3758" t="inlineStr">
        <is>
          <t>Alto</t>
        </is>
      </c>
      <c r="J3758" s="17" t="inlineStr">
        <is>
          <t>C-Alto</t>
        </is>
      </c>
      <c r="K3758" t="inlineStr">
        <is>
          <t>PREMIUM — dejar quietos, son rentables aunque vendan poco</t>
        </is>
      </c>
    </row>
    <row r="3759">
      <c r="A3759" t="inlineStr">
        <is>
          <t>351100300990785</t>
        </is>
      </c>
      <c r="B3759" t="inlineStr">
        <is>
          <t>TORNILLO METAL #6  X 11/2</t>
        </is>
      </c>
      <c r="C3759" t="inlineStr">
        <is>
          <t>TORNILLERIA</t>
        </is>
      </c>
      <c r="D3759" s="22" t="n">
        <v>793</v>
      </c>
      <c r="E3759" s="19" t="n">
        <v>6026.3</v>
      </c>
      <c r="F3759" s="19" t="n">
        <v>2635.29</v>
      </c>
      <c r="G3759" s="20" t="n">
        <v>0.437298</v>
      </c>
      <c r="H3759" t="inlineStr">
        <is>
          <t>C</t>
        </is>
      </c>
      <c r="I3759" t="inlineStr">
        <is>
          <t>Medio</t>
        </is>
      </c>
      <c r="J3759" s="17" t="inlineStr">
        <is>
          <t>C-Medio</t>
        </is>
      </c>
      <c r="K3759" t="inlineStr">
        <is>
          <t>CANDIDATO A DESCONTINUAR</t>
        </is>
      </c>
    </row>
    <row r="3760">
      <c r="A3760" t="inlineStr">
        <is>
          <t>30524</t>
        </is>
      </c>
      <c r="B3760" t="inlineStr">
        <is>
          <t>CURVA EMT 1</t>
        </is>
      </c>
      <c r="C3760" t="inlineStr">
        <is>
          <t>ACCESORIOS ELECTRICOS Y CABLES</t>
        </is>
      </c>
      <c r="D3760" s="22" t="n">
        <v>4</v>
      </c>
      <c r="E3760" s="19" t="n">
        <v>6017.68</v>
      </c>
      <c r="F3760" s="19" t="n">
        <v>2128.72</v>
      </c>
      <c r="G3760" s="20" t="n">
        <v>0.353744</v>
      </c>
      <c r="H3760" t="inlineStr">
        <is>
          <t>C</t>
        </is>
      </c>
      <c r="I3760" t="inlineStr">
        <is>
          <t>Medio</t>
        </is>
      </c>
      <c r="J3760" s="17" t="inlineStr">
        <is>
          <t>C-Medio</t>
        </is>
      </c>
      <c r="K3760" t="inlineStr">
        <is>
          <t>CANDIDATO A DESCONTINUAR</t>
        </is>
      </c>
    </row>
    <row r="3761">
      <c r="A3761" t="inlineStr">
        <is>
          <t>252230</t>
        </is>
      </c>
      <c r="B3761" t="inlineStr">
        <is>
          <t>MAKITA BROCA SIERRA BI METAL 1 3/4 D-21727</t>
        </is>
      </c>
      <c r="C3761" t="inlineStr">
        <is>
          <t>FERRETERIA GENERAL</t>
        </is>
      </c>
      <c r="D3761" s="22" t="n">
        <v>1</v>
      </c>
      <c r="E3761" s="19" t="n">
        <v>6011.6</v>
      </c>
      <c r="F3761" s="19" t="n">
        <v>1717.6</v>
      </c>
      <c r="G3761" s="20" t="n">
        <v>0.285714</v>
      </c>
      <c r="H3761" t="inlineStr">
        <is>
          <t>C</t>
        </is>
      </c>
      <c r="I3761" t="inlineStr">
        <is>
          <t>Bajo</t>
        </is>
      </c>
      <c r="J3761" s="17" t="inlineStr">
        <is>
          <t>C-Bajo</t>
        </is>
      </c>
      <c r="K3761" t="inlineStr">
        <is>
          <t>LIQUIDAR — ocupan espacio y capital</t>
        </is>
      </c>
    </row>
    <row r="3762">
      <c r="A3762" t="inlineStr">
        <is>
          <t>306</t>
        </is>
      </c>
      <c r="B3762" t="inlineStr">
        <is>
          <t>SPLITTER COAXIAL 6 SALIDAS MIYAKO USA M-116</t>
        </is>
      </c>
      <c r="C3762" t="inlineStr">
        <is>
          <t>FERRETERIA GENERAL</t>
        </is>
      </c>
      <c r="D3762" s="22" t="n">
        <v>1</v>
      </c>
      <c r="E3762" s="19" t="n">
        <v>5999.32</v>
      </c>
      <c r="F3762" s="19" t="n">
        <v>1714.09</v>
      </c>
      <c r="G3762" s="20" t="n">
        <v>0.285714</v>
      </c>
      <c r="H3762" t="inlineStr">
        <is>
          <t>C</t>
        </is>
      </c>
      <c r="I3762" t="inlineStr">
        <is>
          <t>Bajo</t>
        </is>
      </c>
      <c r="J3762" s="17" t="inlineStr">
        <is>
          <t>C-Bajo</t>
        </is>
      </c>
      <c r="K3762" t="inlineStr">
        <is>
          <t>LIQUIDAR — ocupan espacio y capital</t>
        </is>
      </c>
    </row>
    <row r="3763">
      <c r="A3763" t="inlineStr">
        <is>
          <t>71367</t>
        </is>
      </c>
      <c r="B3763" t="inlineStr">
        <is>
          <t>TORNILLO HEXAGONAL 1/4 X 2</t>
        </is>
      </c>
      <c r="C3763" t="inlineStr">
        <is>
          <t>TORNILLERIA</t>
        </is>
      </c>
      <c r="D3763" s="22" t="n">
        <v>80</v>
      </c>
      <c r="E3763" s="19" t="n">
        <v>5995.4</v>
      </c>
      <c r="F3763" s="19" t="n">
        <v>4050.6</v>
      </c>
      <c r="G3763" s="20" t="n">
        <v>0.6756180000000001</v>
      </c>
      <c r="H3763" t="inlineStr">
        <is>
          <t>C</t>
        </is>
      </c>
      <c r="I3763" t="inlineStr">
        <is>
          <t>Alto</t>
        </is>
      </c>
      <c r="J3763" s="17" t="inlineStr">
        <is>
          <t>C-Alto</t>
        </is>
      </c>
      <c r="K3763" t="inlineStr">
        <is>
          <t>PREMIUM — dejar quietos, son rentables aunque vendan poco</t>
        </is>
      </c>
    </row>
    <row r="3764">
      <c r="A3764" t="inlineStr">
        <is>
          <t>420420880</t>
        </is>
      </c>
      <c r="B3764" t="inlineStr">
        <is>
          <t>PROTECTO MADETEC 9400 MDWB BARNIZ BRILLANTE 1/4 GL (0.946L)</t>
        </is>
      </c>
      <c r="C3764" t="inlineStr">
        <is>
          <t>SIN CATEGORIA</t>
        </is>
      </c>
      <c r="D3764" s="22" t="n">
        <v>1</v>
      </c>
      <c r="E3764" s="19" t="n">
        <v>5979.43</v>
      </c>
      <c r="F3764" s="19" t="n">
        <v>1708.41</v>
      </c>
      <c r="G3764" s="20" t="n">
        <v>0.285714</v>
      </c>
      <c r="H3764" t="inlineStr">
        <is>
          <t>C</t>
        </is>
      </c>
      <c r="I3764" t="inlineStr">
        <is>
          <t>Bajo</t>
        </is>
      </c>
      <c r="J3764" s="17" t="inlineStr">
        <is>
          <t>C-Bajo</t>
        </is>
      </c>
      <c r="K3764" t="inlineStr">
        <is>
          <t>LIQUIDAR — ocupan espacio y capital</t>
        </is>
      </c>
    </row>
    <row r="3765">
      <c r="A3765" t="inlineStr">
        <is>
          <t>33021</t>
        </is>
      </c>
      <c r="B3765" t="inlineStr">
        <is>
          <t>TOTAL CEPILLO BRONCE 1/4X2  TAC33021</t>
        </is>
      </c>
      <c r="C3765" t="inlineStr">
        <is>
          <t>FERRETERIA GENERAL</t>
        </is>
      </c>
      <c r="D3765" s="22" t="n">
        <v>9</v>
      </c>
      <c r="E3765" s="19" t="n">
        <v>5974.29</v>
      </c>
      <c r="F3765" s="19" t="n">
        <v>2106.27</v>
      </c>
      <c r="G3765" s="20" t="n">
        <v>0.352556</v>
      </c>
      <c r="H3765" t="inlineStr">
        <is>
          <t>C</t>
        </is>
      </c>
      <c r="I3765" t="inlineStr">
        <is>
          <t>Medio</t>
        </is>
      </c>
      <c r="J3765" s="17" t="inlineStr">
        <is>
          <t>C-Medio</t>
        </is>
      </c>
      <c r="K3765" t="inlineStr">
        <is>
          <t>CANDIDATO A DESCONTINUAR</t>
        </is>
      </c>
    </row>
    <row r="3766">
      <c r="A3766" t="inlineStr">
        <is>
          <t>72769</t>
        </is>
      </c>
      <c r="B3766" t="inlineStr">
        <is>
          <t>CONECTOR EMT 1 1/2</t>
        </is>
      </c>
      <c r="C3766" t="inlineStr">
        <is>
          <t>ACCESORIOS ELECTRICOS Y CABLES</t>
        </is>
      </c>
      <c r="D3766" s="22" t="n">
        <v>6</v>
      </c>
      <c r="E3766" s="19" t="n">
        <v>5954.56</v>
      </c>
      <c r="F3766" s="19" t="n">
        <v>1569.76</v>
      </c>
      <c r="G3766" s="20" t="n">
        <v>0.263623</v>
      </c>
      <c r="H3766" t="inlineStr">
        <is>
          <t>C</t>
        </is>
      </c>
      <c r="I3766" t="inlineStr">
        <is>
          <t>Bajo</t>
        </is>
      </c>
      <c r="J3766" s="17" t="inlineStr">
        <is>
          <t>C-Bajo</t>
        </is>
      </c>
      <c r="K3766" t="inlineStr">
        <is>
          <t>LIQUIDAR — ocupan espacio y capital</t>
        </is>
      </c>
    </row>
    <row r="3767">
      <c r="A3767" t="inlineStr">
        <is>
          <t>5104</t>
        </is>
      </c>
      <c r="B3767" t="inlineStr">
        <is>
          <t>ALDABA 5 PULGADAS A05</t>
        </is>
      </c>
      <c r="C3767" t="inlineStr">
        <is>
          <t>FERRETERIA GENERAL</t>
        </is>
      </c>
      <c r="D3767" s="22" t="n">
        <v>7</v>
      </c>
      <c r="E3767" s="19" t="n">
        <v>5924.12</v>
      </c>
      <c r="F3767" s="19" t="n">
        <v>1884.06</v>
      </c>
      <c r="G3767" s="20" t="n">
        <v>0.318032</v>
      </c>
      <c r="H3767" t="inlineStr">
        <is>
          <t>C</t>
        </is>
      </c>
      <c r="I3767" t="inlineStr">
        <is>
          <t>Medio</t>
        </is>
      </c>
      <c r="J3767" s="17" t="inlineStr">
        <is>
          <t>C-Medio</t>
        </is>
      </c>
      <c r="K3767" t="inlineStr">
        <is>
          <t>CANDIDATO A DESCONTINUAR</t>
        </is>
      </c>
    </row>
    <row r="3768">
      <c r="A3768" t="inlineStr">
        <is>
          <t>71829</t>
        </is>
      </c>
      <c r="B3768" t="inlineStr">
        <is>
          <t>BATERIA RAYOVAC AAA BLISTER</t>
        </is>
      </c>
      <c r="C3768" t="inlineStr">
        <is>
          <t>FERRETERIA GENERAL</t>
        </is>
      </c>
      <c r="D3768" s="22" t="n">
        <v>8</v>
      </c>
      <c r="E3768" s="19" t="n">
        <v>5884.96</v>
      </c>
      <c r="F3768" s="19" t="n">
        <v>1882.72</v>
      </c>
      <c r="G3768" s="20" t="n">
        <v>0.31992</v>
      </c>
      <c r="H3768" t="inlineStr">
        <is>
          <t>C</t>
        </is>
      </c>
      <c r="I3768" t="inlineStr">
        <is>
          <t>Medio</t>
        </is>
      </c>
      <c r="J3768" s="17" t="inlineStr">
        <is>
          <t>C-Medio</t>
        </is>
      </c>
      <c r="K3768" t="inlineStr">
        <is>
          <t>CANDIDATO A DESCONTINUAR</t>
        </is>
      </c>
    </row>
    <row r="3769">
      <c r="A3769" t="inlineStr">
        <is>
          <t>876666</t>
        </is>
      </c>
      <c r="B3769" t="inlineStr">
        <is>
          <t>GAZA EMT 1 1/4  DOBLE OREJA</t>
        </is>
      </c>
      <c r="C3769" t="inlineStr">
        <is>
          <t>ACCESORIOS ELECTRICOS Y CABLES</t>
        </is>
      </c>
      <c r="D3769" s="22" t="n">
        <v>73</v>
      </c>
      <c r="E3769" s="19" t="n">
        <v>5880.37</v>
      </c>
      <c r="F3769" s="19" t="n">
        <v>3368</v>
      </c>
      <c r="G3769" s="20" t="n">
        <v>0.572754</v>
      </c>
      <c r="H3769" t="inlineStr">
        <is>
          <t>C</t>
        </is>
      </c>
      <c r="I3769" t="inlineStr">
        <is>
          <t>Alto</t>
        </is>
      </c>
      <c r="J3769" s="17" t="inlineStr">
        <is>
          <t>C-Alto</t>
        </is>
      </c>
      <c r="K3769" t="inlineStr">
        <is>
          <t>PREMIUM — dejar quietos, son rentables aunque vendan poco</t>
        </is>
      </c>
    </row>
    <row r="3770">
      <c r="A3770" t="inlineStr">
        <is>
          <t>420420960</t>
        </is>
      </c>
      <c r="B3770" t="inlineStr">
        <is>
          <t>PROTECTO MADETEC 9606 MDWB 3EN1 CRISTOBAL 1/4 GL (0.946L)</t>
        </is>
      </c>
      <c r="C3770" t="inlineStr">
        <is>
          <t>SIN CATEGORIA</t>
        </is>
      </c>
      <c r="D3770" s="22" t="n">
        <v>1</v>
      </c>
      <c r="E3770" s="19" t="n">
        <v>5874.25</v>
      </c>
      <c r="F3770" s="19" t="n">
        <v>1548.59</v>
      </c>
      <c r="G3770" s="20" t="n">
        <v>0.263623</v>
      </c>
      <c r="H3770" t="inlineStr">
        <is>
          <t>C</t>
        </is>
      </c>
      <c r="I3770" t="inlineStr">
        <is>
          <t>Bajo</t>
        </is>
      </c>
      <c r="J3770" s="17" t="inlineStr">
        <is>
          <t>C-Bajo</t>
        </is>
      </c>
      <c r="K3770" t="inlineStr">
        <is>
          <t>LIQUIDAR — ocupan espacio y capital</t>
        </is>
      </c>
    </row>
    <row r="3771">
      <c r="A3771" t="inlineStr">
        <is>
          <t>71366</t>
        </is>
      </c>
      <c r="B3771" t="inlineStr">
        <is>
          <t>TORNILLO HEXAGONAL 1/4 X 1 1/2</t>
        </is>
      </c>
      <c r="C3771" t="inlineStr">
        <is>
          <t>TORNILLERIA</t>
        </is>
      </c>
      <c r="D3771" s="22" t="n">
        <v>83</v>
      </c>
      <c r="E3771" s="19" t="n">
        <v>5863.66</v>
      </c>
      <c r="F3771" s="19" t="n">
        <v>4055.09</v>
      </c>
      <c r="G3771" s="20" t="n">
        <v>0.691563</v>
      </c>
      <c r="H3771" t="inlineStr">
        <is>
          <t>C</t>
        </is>
      </c>
      <c r="I3771" t="inlineStr">
        <is>
          <t>Alto</t>
        </is>
      </c>
      <c r="J3771" s="17" t="inlineStr">
        <is>
          <t>C-Alto</t>
        </is>
      </c>
      <c r="K3771" t="inlineStr">
        <is>
          <t>PREMIUM — dejar quietos, son rentables aunque vendan poco</t>
        </is>
      </c>
    </row>
    <row r="3772">
      <c r="A3772" t="inlineStr">
        <is>
          <t>71804</t>
        </is>
      </c>
      <c r="B3772" t="inlineStr">
        <is>
          <t>GANCHO ALDABA 2¨BEST VALUE F01841</t>
        </is>
      </c>
      <c r="C3772" t="inlineStr">
        <is>
          <t>FERRETERIA GENERAL</t>
        </is>
      </c>
      <c r="D3772" s="22" t="n">
        <v>8</v>
      </c>
      <c r="E3772" s="19" t="n">
        <v>5820.77</v>
      </c>
      <c r="F3772" s="19" t="n">
        <v>2165.22</v>
      </c>
      <c r="G3772" s="20" t="n">
        <v>0.371981</v>
      </c>
      <c r="H3772" t="inlineStr">
        <is>
          <t>C</t>
        </is>
      </c>
      <c r="I3772" t="inlineStr">
        <is>
          <t>Medio</t>
        </is>
      </c>
      <c r="J3772" s="17" t="inlineStr">
        <is>
          <t>C-Medio</t>
        </is>
      </c>
      <c r="K3772" t="inlineStr">
        <is>
          <t>CANDIDATO A DESCONTINUAR</t>
        </is>
      </c>
    </row>
    <row r="3773">
      <c r="A3773" t="inlineStr">
        <is>
          <t>9226</t>
        </is>
      </c>
      <c r="B3773" t="inlineStr">
        <is>
          <t>UNION 1 1/4 PVC</t>
        </is>
      </c>
      <c r="C3773" t="inlineStr">
        <is>
          <t>TUBERIA PVC, CANOAS Y ACCESORIOS</t>
        </is>
      </c>
      <c r="D3773" s="22" t="n">
        <v>12</v>
      </c>
      <c r="E3773" s="19" t="n">
        <v>5816.42</v>
      </c>
      <c r="F3773" s="19" t="n">
        <v>3056.72</v>
      </c>
      <c r="G3773" s="20" t="n">
        <v>0.525533</v>
      </c>
      <c r="H3773" t="inlineStr">
        <is>
          <t>C</t>
        </is>
      </c>
      <c r="I3773" t="inlineStr">
        <is>
          <t>Alto</t>
        </is>
      </c>
      <c r="J3773" s="17" t="inlineStr">
        <is>
          <t>C-Alto</t>
        </is>
      </c>
      <c r="K3773" t="inlineStr">
        <is>
          <t>PREMIUM — dejar quietos, son rentables aunque vendan poco</t>
        </is>
      </c>
    </row>
    <row r="3774">
      <c r="A3774" t="inlineStr">
        <is>
          <t>351100300991545</t>
        </is>
      </c>
      <c r="B3774" t="inlineStr">
        <is>
          <t>$$ NORTON DISCO LIJA VELCRO GRANO 100 5 UNIDADES</t>
        </is>
      </c>
      <c r="C3774" t="inlineStr">
        <is>
          <t>SIN CATEGORIA</t>
        </is>
      </c>
      <c r="D3774" s="22" t="n">
        <v>3</v>
      </c>
      <c r="E3774" s="19" t="n">
        <v>5814</v>
      </c>
      <c r="F3774" s="19" t="n">
        <v>2180.25</v>
      </c>
      <c r="G3774" s="20" t="n">
        <v>0.375</v>
      </c>
      <c r="H3774" t="inlineStr">
        <is>
          <t>C</t>
        </is>
      </c>
      <c r="I3774" t="inlineStr">
        <is>
          <t>Medio</t>
        </is>
      </c>
      <c r="J3774" s="17" t="inlineStr">
        <is>
          <t>C-Medio</t>
        </is>
      </c>
      <c r="K3774" t="inlineStr">
        <is>
          <t>CANDIDATO A DESCONTINUAR</t>
        </is>
      </c>
    </row>
    <row r="3775">
      <c r="A3775" t="inlineStr">
        <is>
          <t>351100300991987</t>
        </is>
      </c>
      <c r="B3775" t="inlineStr">
        <is>
          <t>TRUPER CORTACIRCULOS AZULEJO 11/4 COAZ-1-1/4</t>
        </is>
      </c>
      <c r="C3775" t="inlineStr">
        <is>
          <t>FERRETERIA GENERAL</t>
        </is>
      </c>
      <c r="D3775" s="22" t="n">
        <v>1</v>
      </c>
      <c r="E3775" s="19" t="n">
        <v>5782.21</v>
      </c>
      <c r="F3775" s="19" t="n">
        <v>1652.06</v>
      </c>
      <c r="G3775" s="20" t="n">
        <v>0.285714</v>
      </c>
      <c r="H3775" t="inlineStr">
        <is>
          <t>C</t>
        </is>
      </c>
      <c r="I3775" t="inlineStr">
        <is>
          <t>Bajo</t>
        </is>
      </c>
      <c r="J3775" s="17" t="inlineStr">
        <is>
          <t>C-Bajo</t>
        </is>
      </c>
      <c r="K3775" t="inlineStr">
        <is>
          <t>LIQUIDAR — ocupan espacio y capital</t>
        </is>
      </c>
    </row>
    <row r="3776">
      <c r="A3776" t="inlineStr">
        <is>
          <t>73833</t>
        </is>
      </c>
      <c r="B3776" t="inlineStr">
        <is>
          <t>AGUILA BLANCO PLACA INTERNET RJ45  PLATA 1015W</t>
        </is>
      </c>
      <c r="C3776" t="inlineStr">
        <is>
          <t>ACCESORIOS ELECTRICOS Y CABLES</t>
        </is>
      </c>
      <c r="D3776" s="22" t="n">
        <v>2</v>
      </c>
      <c r="E3776" s="19" t="n">
        <v>5766.01</v>
      </c>
      <c r="F3776" s="19" t="n">
        <v>1647.43</v>
      </c>
      <c r="G3776" s="20" t="n">
        <v>0.285714</v>
      </c>
      <c r="H3776" t="inlineStr">
        <is>
          <t>C</t>
        </is>
      </c>
      <c r="I3776" t="inlineStr">
        <is>
          <t>Bajo</t>
        </is>
      </c>
      <c r="J3776" s="17" t="inlineStr">
        <is>
          <t>C-Bajo</t>
        </is>
      </c>
      <c r="K3776" t="inlineStr">
        <is>
          <t>LIQUIDAR — ocupan espacio y capital</t>
        </is>
      </c>
    </row>
    <row r="3777">
      <c r="A3777" t="inlineStr">
        <is>
          <t>73722</t>
        </is>
      </c>
      <c r="B3777" t="inlineStr">
        <is>
          <t>TAPON HULE CUADRADO 1 1/4 X 1 1/4</t>
        </is>
      </c>
      <c r="C3777" t="inlineStr">
        <is>
          <t>FERRETERIA GENERAL</t>
        </is>
      </c>
      <c r="D3777" s="22" t="n">
        <v>26</v>
      </c>
      <c r="E3777" s="19" t="n">
        <v>5752.24</v>
      </c>
      <c r="F3777" s="19" t="n">
        <v>4598.62</v>
      </c>
      <c r="G3777" s="20" t="n">
        <v>0.7994490000000001</v>
      </c>
      <c r="H3777" t="inlineStr">
        <is>
          <t>C</t>
        </is>
      </c>
      <c r="I3777" t="inlineStr">
        <is>
          <t>Alto</t>
        </is>
      </c>
      <c r="J3777" s="17" t="inlineStr">
        <is>
          <t>C-Alto</t>
        </is>
      </c>
      <c r="K3777" t="inlineStr">
        <is>
          <t>PREMIUM — dejar quietos, son rentables aunque vendan poco</t>
        </is>
      </c>
    </row>
    <row r="3778">
      <c r="A3778" t="inlineStr">
        <is>
          <t>351100300992428</t>
        </is>
      </c>
      <c r="B3778" t="inlineStr">
        <is>
          <t>CORTINERO EXTENDIBLE METAL 70CM HASTA 120CM SATIN HO-1124-SN</t>
        </is>
      </c>
      <c r="C3778" t="inlineStr">
        <is>
          <t>IMPORTACION FERRETERIA GENERAL</t>
        </is>
      </c>
      <c r="D3778" s="22" t="n">
        <v>1</v>
      </c>
      <c r="E3778" s="19" t="n">
        <v>5739.27</v>
      </c>
      <c r="F3778" s="19" t="n">
        <v>2869.63</v>
      </c>
      <c r="G3778" s="20" t="n">
        <v>0.5</v>
      </c>
      <c r="H3778" t="inlineStr">
        <is>
          <t>C</t>
        </is>
      </c>
      <c r="I3778" t="inlineStr">
        <is>
          <t>Alto</t>
        </is>
      </c>
      <c r="J3778" s="17" t="inlineStr">
        <is>
          <t>C-Alto</t>
        </is>
      </c>
      <c r="K3778" t="inlineStr">
        <is>
          <t>PREMIUM — dejar quietos, son rentables aunque vendan poco</t>
        </is>
      </c>
    </row>
    <row r="3779">
      <c r="A3779" t="inlineStr">
        <is>
          <t>9907002</t>
        </is>
      </c>
      <c r="B3779" t="inlineStr">
        <is>
          <t xml:space="preserve">TUERCA 3/16 </t>
        </is>
      </c>
      <c r="C3779" t="inlineStr">
        <is>
          <t>TORNILLERIA</t>
        </is>
      </c>
      <c r="D3779" s="22" t="n">
        <v>648</v>
      </c>
      <c r="E3779" s="19" t="n">
        <v>5733.71</v>
      </c>
      <c r="F3779" s="19" t="n">
        <v>2506.67</v>
      </c>
      <c r="G3779" s="20" t="n">
        <v>0.437181</v>
      </c>
      <c r="H3779" t="inlineStr">
        <is>
          <t>C</t>
        </is>
      </c>
      <c r="I3779" t="inlineStr">
        <is>
          <t>Medio</t>
        </is>
      </c>
      <c r="J3779" s="17" t="inlineStr">
        <is>
          <t>C-Medio</t>
        </is>
      </c>
      <c r="K3779" t="inlineStr">
        <is>
          <t>CANDIDATO A DESCONTINUAR</t>
        </is>
      </c>
    </row>
    <row r="3780">
      <c r="A3780" t="inlineStr">
        <is>
          <t>71240</t>
        </is>
      </c>
      <c r="B3780" t="inlineStr">
        <is>
          <t>INDUMA BISAGRA 1X1 T1103-0009</t>
        </is>
      </c>
      <c r="C3780" t="inlineStr">
        <is>
          <t>FERRETERIA GENERAL</t>
        </is>
      </c>
      <c r="D3780" s="22" t="n">
        <v>28</v>
      </c>
      <c r="E3780" s="19" t="n">
        <v>5729.47</v>
      </c>
      <c r="F3780" s="19" t="n">
        <v>2075.47</v>
      </c>
      <c r="G3780" s="20" t="n">
        <v>0.362245</v>
      </c>
      <c r="H3780" t="inlineStr">
        <is>
          <t>C</t>
        </is>
      </c>
      <c r="I3780" t="inlineStr">
        <is>
          <t>Medio</t>
        </is>
      </c>
      <c r="J3780" s="17" t="inlineStr">
        <is>
          <t>C-Medio</t>
        </is>
      </c>
      <c r="K3780" t="inlineStr">
        <is>
          <t>CANDIDATO A DESCONTINUAR</t>
        </is>
      </c>
    </row>
    <row r="3781">
      <c r="A3781" t="inlineStr">
        <is>
          <t>351100300990677</t>
        </is>
      </c>
      <c r="B3781" t="inlineStr">
        <is>
          <t>SEMILLA DE MENTA SUPLIJARDINES</t>
        </is>
      </c>
      <c r="C3781" t="inlineStr">
        <is>
          <t>FERRETERIA GENERAL</t>
        </is>
      </c>
      <c r="D3781" s="22" t="n">
        <v>5</v>
      </c>
      <c r="E3781" s="19" t="n">
        <v>5717.7</v>
      </c>
      <c r="F3781" s="19" t="n">
        <v>1637.7</v>
      </c>
      <c r="G3781" s="20" t="n">
        <v>0.286426</v>
      </c>
      <c r="H3781" t="inlineStr">
        <is>
          <t>C</t>
        </is>
      </c>
      <c r="I3781" t="inlineStr">
        <is>
          <t>Bajo</t>
        </is>
      </c>
      <c r="J3781" s="17" t="inlineStr">
        <is>
          <t>C-Bajo</t>
        </is>
      </c>
      <c r="K3781" t="inlineStr">
        <is>
          <t>LIQUIDAR — ocupan espacio y capital</t>
        </is>
      </c>
    </row>
    <row r="3782">
      <c r="A3782" t="inlineStr">
        <is>
          <t>351100300992131</t>
        </is>
      </c>
      <c r="B3782" t="inlineStr">
        <is>
          <t>MAKITA JUEGO BROCA ROTOMARTILLO SDS PLUS 3/16-1/2 D-07973</t>
        </is>
      </c>
      <c r="C3782" t="inlineStr">
        <is>
          <t>FERRETERIA GENERAL</t>
        </is>
      </c>
      <c r="D3782" s="22" t="n">
        <v>1</v>
      </c>
      <c r="E3782" s="19" t="n">
        <v>5707.08</v>
      </c>
      <c r="F3782" s="19" t="n">
        <v>1504.52</v>
      </c>
      <c r="G3782" s="20" t="n">
        <v>0.263623</v>
      </c>
      <c r="H3782" t="inlineStr">
        <is>
          <t>C</t>
        </is>
      </c>
      <c r="I3782" t="inlineStr">
        <is>
          <t>Bajo</t>
        </is>
      </c>
      <c r="J3782" s="17" t="inlineStr">
        <is>
          <t>C-Bajo</t>
        </is>
      </c>
      <c r="K3782" t="inlineStr">
        <is>
          <t>LIQUIDAR — ocupan espacio y capital</t>
        </is>
      </c>
    </row>
    <row r="3783">
      <c r="A3783" t="inlineStr">
        <is>
          <t>72041</t>
        </is>
      </c>
      <c r="B3783" t="inlineStr">
        <is>
          <t>ETERNA PALA DOMESTICA BASURA</t>
        </is>
      </c>
      <c r="C3783" t="inlineStr">
        <is>
          <t>FERRETERIA GENERAL</t>
        </is>
      </c>
      <c r="D3783" s="22" t="n">
        <v>3</v>
      </c>
      <c r="E3783" s="19" t="n">
        <v>5695.54</v>
      </c>
      <c r="F3783" s="19" t="n">
        <v>2041.54</v>
      </c>
      <c r="G3783" s="20" t="n">
        <v>0.358446</v>
      </c>
      <c r="H3783" t="inlineStr">
        <is>
          <t>C</t>
        </is>
      </c>
      <c r="I3783" t="inlineStr">
        <is>
          <t>Medio</t>
        </is>
      </c>
      <c r="J3783" s="17" t="inlineStr">
        <is>
          <t>C-Medio</t>
        </is>
      </c>
      <c r="K3783" t="inlineStr">
        <is>
          <t>CANDIDATO A DESCONTINUAR</t>
        </is>
      </c>
    </row>
    <row r="3784">
      <c r="A3784" t="inlineStr">
        <is>
          <t>30571</t>
        </is>
      </c>
      <c r="B3784" t="inlineStr">
        <is>
          <t>$$ CONDULETA 11/4 LB UL ESPECIAL</t>
        </is>
      </c>
      <c r="C3784" t="inlineStr">
        <is>
          <t>SIN CATEGORIA</t>
        </is>
      </c>
      <c r="D3784" s="22" t="n">
        <v>1</v>
      </c>
      <c r="E3784" s="19" t="n">
        <v>5686.84</v>
      </c>
      <c r="F3784" s="19" t="n">
        <v>1624.81</v>
      </c>
      <c r="G3784" s="20" t="n">
        <v>0.285714</v>
      </c>
      <c r="H3784" t="inlineStr">
        <is>
          <t>C</t>
        </is>
      </c>
      <c r="I3784" t="inlineStr">
        <is>
          <t>Bajo</t>
        </is>
      </c>
      <c r="J3784" s="17" t="inlineStr">
        <is>
          <t>C-Bajo</t>
        </is>
      </c>
      <c r="K3784" t="inlineStr">
        <is>
          <t>LIQUIDAR — ocupan espacio y capital</t>
        </is>
      </c>
    </row>
    <row r="3785">
      <c r="A3785" t="inlineStr">
        <is>
          <t>71476</t>
        </is>
      </c>
      <c r="B3785" t="inlineStr">
        <is>
          <t>GUANTE LATEX LARGO NEOPRENO L/XL</t>
        </is>
      </c>
      <c r="C3785" t="inlineStr">
        <is>
          <t>FERRETERIA GENERAL</t>
        </is>
      </c>
      <c r="D3785" s="22" t="n">
        <v>4</v>
      </c>
      <c r="E3785" s="19" t="n">
        <v>5685.62</v>
      </c>
      <c r="F3785" s="19" t="n">
        <v>2445.74</v>
      </c>
      <c r="G3785" s="20" t="n">
        <v>0.430163</v>
      </c>
      <c r="H3785" t="inlineStr">
        <is>
          <t>C</t>
        </is>
      </c>
      <c r="I3785" t="inlineStr">
        <is>
          <t>Medio</t>
        </is>
      </c>
      <c r="J3785" s="17" t="inlineStr">
        <is>
          <t>C-Medio</t>
        </is>
      </c>
      <c r="K3785" t="inlineStr">
        <is>
          <t>CANDIDATO A DESCONTINUAR</t>
        </is>
      </c>
    </row>
    <row r="3786">
      <c r="A3786" t="inlineStr">
        <is>
          <t>72051</t>
        </is>
      </c>
      <c r="B3786" t="inlineStr">
        <is>
          <t>TRUPER BROCA PALETA 1 1/4  BPT-11390</t>
        </is>
      </c>
      <c r="C3786" t="inlineStr">
        <is>
          <t>FERRETERIA GENERAL</t>
        </is>
      </c>
      <c r="D3786" s="22" t="n">
        <v>5</v>
      </c>
      <c r="E3786" s="19" t="n">
        <v>5655.12</v>
      </c>
      <c r="F3786" s="19" t="n">
        <v>2327.98</v>
      </c>
      <c r="G3786" s="20" t="n">
        <v>0.411659</v>
      </c>
      <c r="H3786" t="inlineStr">
        <is>
          <t>C</t>
        </is>
      </c>
      <c r="I3786" t="inlineStr">
        <is>
          <t>Medio</t>
        </is>
      </c>
      <c r="J3786" s="17" t="inlineStr">
        <is>
          <t>C-Medio</t>
        </is>
      </c>
      <c r="K3786" t="inlineStr">
        <is>
          <t>CANDIDATO A DESCONTINUAR</t>
        </is>
      </c>
    </row>
    <row r="3787">
      <c r="A3787" t="inlineStr">
        <is>
          <t>30130</t>
        </is>
      </c>
      <c r="B3787" t="inlineStr">
        <is>
          <t>AGUILA TRIFULCADOR C/PATILLAS 400B</t>
        </is>
      </c>
      <c r="C3787" t="inlineStr">
        <is>
          <t>ACCESORIOS ELECTRICOS Y CABLES</t>
        </is>
      </c>
      <c r="D3787" s="22" t="n">
        <v>7</v>
      </c>
      <c r="E3787" s="19" t="n">
        <v>5641.58</v>
      </c>
      <c r="F3787" s="19" t="n">
        <v>1626.22</v>
      </c>
      <c r="G3787" s="20" t="n">
        <v>0.288256</v>
      </c>
      <c r="H3787" t="inlineStr">
        <is>
          <t>C</t>
        </is>
      </c>
      <c r="I3787" t="inlineStr">
        <is>
          <t>Bajo</t>
        </is>
      </c>
      <c r="J3787" s="17" t="inlineStr">
        <is>
          <t>C-Bajo</t>
        </is>
      </c>
      <c r="K3787" t="inlineStr">
        <is>
          <t>LIQUIDAR — ocupan espacio y capital</t>
        </is>
      </c>
    </row>
    <row r="3788">
      <c r="A3788" t="inlineStr">
        <is>
          <t>72302</t>
        </is>
      </c>
      <c r="B3788" t="inlineStr">
        <is>
          <t>YEE LAVADORA PLASTICA X6DY</t>
        </is>
      </c>
      <c r="C3788" t="inlineStr">
        <is>
          <t>FERRETERIA GENERAL</t>
        </is>
      </c>
      <c r="D3788" s="22" t="n">
        <v>5</v>
      </c>
      <c r="E3788" s="19" t="n">
        <v>5624.55</v>
      </c>
      <c r="F3788" s="19" t="n">
        <v>1874.85</v>
      </c>
      <c r="G3788" s="20" t="n">
        <v>0.333333</v>
      </c>
      <c r="H3788" t="inlineStr">
        <is>
          <t>C</t>
        </is>
      </c>
      <c r="I3788" t="inlineStr">
        <is>
          <t>Medio</t>
        </is>
      </c>
      <c r="J3788" s="17" t="inlineStr">
        <is>
          <t>C-Medio</t>
        </is>
      </c>
      <c r="K3788" t="inlineStr">
        <is>
          <t>CANDIDATO A DESCONTINUAR</t>
        </is>
      </c>
    </row>
    <row r="3789">
      <c r="A3789" t="inlineStr">
        <is>
          <t>351100300992695</t>
        </is>
      </c>
      <c r="B3789" t="inlineStr">
        <is>
          <t>ONESTO BREAKER 1X20AMP C/CAJA</t>
        </is>
      </c>
      <c r="C3789" t="inlineStr">
        <is>
          <t>ACCESORIOS ELECTRICOS Y CABLES</t>
        </is>
      </c>
      <c r="D3789" s="22" t="n">
        <v>1</v>
      </c>
      <c r="E3789" s="19" t="n">
        <v>5603.77</v>
      </c>
      <c r="F3789" s="19" t="n">
        <v>1601.08</v>
      </c>
      <c r="G3789" s="20" t="n">
        <v>0.285714</v>
      </c>
      <c r="H3789" t="inlineStr">
        <is>
          <t>C</t>
        </is>
      </c>
      <c r="I3789" t="inlineStr">
        <is>
          <t>Bajo</t>
        </is>
      </c>
      <c r="J3789" s="17" t="inlineStr">
        <is>
          <t>C-Bajo</t>
        </is>
      </c>
      <c r="K3789" t="inlineStr">
        <is>
          <t>LIQUIDAR — ocupan espacio y capital</t>
        </is>
      </c>
    </row>
    <row r="3790">
      <c r="A3790" t="inlineStr">
        <is>
          <t>351100300992407</t>
        </is>
      </c>
      <c r="B3790" t="inlineStr">
        <is>
          <t>BOTA DE HULE #45</t>
        </is>
      </c>
      <c r="C3790" t="inlineStr">
        <is>
          <t>FERRETERIA GENERAL</t>
        </is>
      </c>
      <c r="D3790" s="22" t="n">
        <v>1</v>
      </c>
      <c r="E3790" s="19" t="n">
        <v>5602.8</v>
      </c>
      <c r="F3790" s="19" t="n">
        <v>1600.8</v>
      </c>
      <c r="G3790" s="20" t="n">
        <v>0.285714</v>
      </c>
      <c r="H3790" t="inlineStr">
        <is>
          <t>C</t>
        </is>
      </c>
      <c r="I3790" t="inlineStr">
        <is>
          <t>Bajo</t>
        </is>
      </c>
      <c r="J3790" s="17" t="inlineStr">
        <is>
          <t>C-Bajo</t>
        </is>
      </c>
      <c r="K3790" t="inlineStr">
        <is>
          <t>LIQUIDAR — ocupan espacio y capital</t>
        </is>
      </c>
    </row>
    <row r="3791">
      <c r="A3791" t="inlineStr">
        <is>
          <t>9180</t>
        </is>
      </c>
      <c r="B3791" t="inlineStr">
        <is>
          <t>NIPLE 1/2 X 10 GALVANIZADO</t>
        </is>
      </c>
      <c r="C3791" t="inlineStr">
        <is>
          <t>FERRETERIA GENERAL</t>
        </is>
      </c>
      <c r="D3791" s="22" t="n">
        <v>7</v>
      </c>
      <c r="E3791" s="19" t="n">
        <v>5559.29</v>
      </c>
      <c r="F3791" s="19" t="n">
        <v>2427.1</v>
      </c>
      <c r="G3791" s="20" t="n">
        <v>0.436584</v>
      </c>
      <c r="H3791" t="inlineStr">
        <is>
          <t>C</t>
        </is>
      </c>
      <c r="I3791" t="inlineStr">
        <is>
          <t>Medio</t>
        </is>
      </c>
      <c r="J3791" s="17" t="inlineStr">
        <is>
          <t>C-Medio</t>
        </is>
      </c>
      <c r="K3791" t="inlineStr">
        <is>
          <t>CANDIDATO A DESCONTINUAR</t>
        </is>
      </c>
    </row>
    <row r="3792">
      <c r="A3792" t="inlineStr">
        <is>
          <t>4130990560</t>
        </is>
      </c>
      <c r="B3792" t="inlineStr">
        <is>
          <t>MAKITA BROCA VIDRIO Y AZULEJO 1/4 X 3 D-25208</t>
        </is>
      </c>
      <c r="C3792" t="inlineStr">
        <is>
          <t>FERRETERIA GENERAL</t>
        </is>
      </c>
      <c r="D3792" s="22" t="n">
        <v>2</v>
      </c>
      <c r="E3792" s="19" t="n">
        <v>5506.2</v>
      </c>
      <c r="F3792" s="19" t="n">
        <v>1573.2</v>
      </c>
      <c r="G3792" s="20" t="n">
        <v>0.285714</v>
      </c>
      <c r="H3792" t="inlineStr">
        <is>
          <t>C</t>
        </is>
      </c>
      <c r="I3792" t="inlineStr">
        <is>
          <t>Bajo</t>
        </is>
      </c>
      <c r="J3792" s="17" t="inlineStr">
        <is>
          <t>C-Bajo</t>
        </is>
      </c>
      <c r="K3792" t="inlineStr">
        <is>
          <t>LIQUIDAR — ocupan espacio y capital</t>
        </is>
      </c>
    </row>
    <row r="3793">
      <c r="A3793" t="inlineStr">
        <is>
          <t>351100300990664</t>
        </is>
      </c>
      <c r="B3793" t="inlineStr">
        <is>
          <t>SEMILLA DE ESPINACA SUPLIJARDINES</t>
        </is>
      </c>
      <c r="C3793" t="inlineStr">
        <is>
          <t>FERRETERIA GENERAL</t>
        </is>
      </c>
      <c r="D3793" s="22" t="n">
        <v>4</v>
      </c>
      <c r="E3793" s="19" t="n">
        <v>5483.52</v>
      </c>
      <c r="F3793" s="19" t="n">
        <v>1566.72</v>
      </c>
      <c r="G3793" s="20" t="n">
        <v>0.285714</v>
      </c>
      <c r="H3793" t="inlineStr">
        <is>
          <t>C</t>
        </is>
      </c>
      <c r="I3793" t="inlineStr">
        <is>
          <t>Bajo</t>
        </is>
      </c>
      <c r="J3793" s="17" t="inlineStr">
        <is>
          <t>C-Bajo</t>
        </is>
      </c>
      <c r="K3793" t="inlineStr">
        <is>
          <t>LIQUIDAR — ocupan espacio y capital</t>
        </is>
      </c>
    </row>
    <row r="3794">
      <c r="A3794" t="inlineStr">
        <is>
          <t>351100300991122</t>
        </is>
      </c>
      <c r="B3794" t="inlineStr">
        <is>
          <t>TRUPER CUCHARA ALBANIL 8 FORJADA CT-8C</t>
        </is>
      </c>
      <c r="C3794" t="inlineStr">
        <is>
          <t>SIN CATEGORIA</t>
        </is>
      </c>
      <c r="D3794" s="22" t="n">
        <v>1</v>
      </c>
      <c r="E3794" s="19" t="n">
        <v>5430.24</v>
      </c>
      <c r="F3794" s="19" t="n">
        <v>1472.34</v>
      </c>
      <c r="G3794" s="20" t="n">
        <v>0.271137</v>
      </c>
      <c r="H3794" t="inlineStr">
        <is>
          <t>C</t>
        </is>
      </c>
      <c r="I3794" t="inlineStr">
        <is>
          <t>Bajo</t>
        </is>
      </c>
      <c r="J3794" s="17" t="inlineStr">
        <is>
          <t>C-Bajo</t>
        </is>
      </c>
      <c r="K3794" t="inlineStr">
        <is>
          <t>LIQUIDAR — ocupan espacio y capital</t>
        </is>
      </c>
    </row>
    <row r="3795">
      <c r="A3795" t="inlineStr">
        <is>
          <t>351100300990683</t>
        </is>
      </c>
      <c r="B3795" t="inlineStr">
        <is>
          <t>SEMILLA DE CHINAS MIXTO SUPLIJARDINES</t>
        </is>
      </c>
      <c r="C3795" t="inlineStr">
        <is>
          <t>FERRETERIA GENERAL</t>
        </is>
      </c>
      <c r="D3795" s="22" t="n">
        <v>5</v>
      </c>
      <c r="E3795" s="19" t="n">
        <v>5369.28</v>
      </c>
      <c r="F3795" s="19" t="n">
        <v>1599.36</v>
      </c>
      <c r="G3795" s="20" t="n">
        <v>0.297872</v>
      </c>
      <c r="H3795" t="inlineStr">
        <is>
          <t>C</t>
        </is>
      </c>
      <c r="I3795" t="inlineStr">
        <is>
          <t>Bajo</t>
        </is>
      </c>
      <c r="J3795" s="17" t="inlineStr">
        <is>
          <t>C-Bajo</t>
        </is>
      </c>
      <c r="K3795" t="inlineStr">
        <is>
          <t>LIQUIDAR — ocupan espacio y capital</t>
        </is>
      </c>
    </row>
    <row r="3796">
      <c r="A3796" t="inlineStr">
        <is>
          <t>72094</t>
        </is>
      </c>
      <c r="B3796" t="inlineStr">
        <is>
          <t>TORNILLO TIRAFONDO 1/4 X 2 1/2</t>
        </is>
      </c>
      <c r="C3796" t="inlineStr">
        <is>
          <t>TORNILLERIA</t>
        </is>
      </c>
      <c r="D3796" s="22" t="n">
        <v>71</v>
      </c>
      <c r="E3796" s="19" t="n">
        <v>5340.62</v>
      </c>
      <c r="F3796" s="19" t="n">
        <v>3650.11</v>
      </c>
      <c r="G3796" s="20" t="n">
        <v>0.683462</v>
      </c>
      <c r="H3796" t="inlineStr">
        <is>
          <t>C</t>
        </is>
      </c>
      <c r="I3796" t="inlineStr">
        <is>
          <t>Alto</t>
        </is>
      </c>
      <c r="J3796" s="17" t="inlineStr">
        <is>
          <t>C-Alto</t>
        </is>
      </c>
      <c r="K3796" t="inlineStr">
        <is>
          <t>PREMIUM — dejar quietos, son rentables aunque vendan poco</t>
        </is>
      </c>
    </row>
    <row r="3797">
      <c r="A3797" t="inlineStr">
        <is>
          <t>351100300991702</t>
        </is>
      </c>
      <c r="B3797" t="inlineStr">
        <is>
          <t>VOLTECK EXTENSION 3M BLANCA</t>
        </is>
      </c>
      <c r="C3797" t="inlineStr">
        <is>
          <t>ACCESORIOS ELECTRICOS Y CABLES</t>
        </is>
      </c>
      <c r="D3797" s="22" t="n">
        <v>4</v>
      </c>
      <c r="E3797" s="19" t="n">
        <v>5319.12</v>
      </c>
      <c r="F3797" s="19" t="n">
        <v>1994.67</v>
      </c>
      <c r="G3797" s="20" t="n">
        <v>0.375</v>
      </c>
      <c r="H3797" t="inlineStr">
        <is>
          <t>C</t>
        </is>
      </c>
      <c r="I3797" t="inlineStr">
        <is>
          <t>Medio</t>
        </is>
      </c>
      <c r="J3797" s="17" t="inlineStr">
        <is>
          <t>C-Medio</t>
        </is>
      </c>
      <c r="K3797" t="inlineStr">
        <is>
          <t>CANDIDATO A DESCONTINUAR</t>
        </is>
      </c>
    </row>
    <row r="3798">
      <c r="A3798" t="inlineStr">
        <is>
          <t>7183</t>
        </is>
      </c>
      <c r="B3798" t="inlineStr">
        <is>
          <t>LOCTITE LIMPIADOR DE CARBURADORES 833654 310G</t>
        </is>
      </c>
      <c r="C3798" t="inlineStr">
        <is>
          <t>SIN CATEGORIA</t>
        </is>
      </c>
      <c r="D3798" s="22" t="n">
        <v>2</v>
      </c>
      <c r="E3798" s="19" t="n">
        <v>5311.71</v>
      </c>
      <c r="F3798" s="19" t="n">
        <v>1517.63</v>
      </c>
      <c r="G3798" s="20" t="n">
        <v>0.285714</v>
      </c>
      <c r="H3798" t="inlineStr">
        <is>
          <t>C</t>
        </is>
      </c>
      <c r="I3798" t="inlineStr">
        <is>
          <t>Bajo</t>
        </is>
      </c>
      <c r="J3798" s="17" t="inlineStr">
        <is>
          <t>C-Bajo</t>
        </is>
      </c>
      <c r="K3798" t="inlineStr">
        <is>
          <t>LIQUIDAR — ocupan espacio y capital</t>
        </is>
      </c>
    </row>
    <row r="3799">
      <c r="A3799" t="inlineStr">
        <is>
          <t>351100300991072</t>
        </is>
      </c>
      <c r="B3799" t="inlineStr">
        <is>
          <t>TAIRONA MANIJA PUSH TANQUE SUPERIOR KATIO QUIMBAYA</t>
        </is>
      </c>
      <c r="C3799" t="inlineStr">
        <is>
          <t>SIN CATEGORIA</t>
        </is>
      </c>
      <c r="D3799" s="22" t="n">
        <v>3</v>
      </c>
      <c r="E3799" s="19" t="n">
        <v>5309.73</v>
      </c>
      <c r="F3799" s="19" t="n">
        <v>2685.16</v>
      </c>
      <c r="G3799" s="20" t="n">
        <v>0.5057050000000001</v>
      </c>
      <c r="H3799" t="inlineStr">
        <is>
          <t>C</t>
        </is>
      </c>
      <c r="I3799" t="inlineStr">
        <is>
          <t>Alto</t>
        </is>
      </c>
      <c r="J3799" s="17" t="inlineStr">
        <is>
          <t>C-Alto</t>
        </is>
      </c>
      <c r="K3799" t="inlineStr">
        <is>
          <t>PREMIUM — dejar quietos, son rentables aunque vendan poco</t>
        </is>
      </c>
    </row>
    <row r="3800">
      <c r="A3800" t="inlineStr">
        <is>
          <t>351100300992089</t>
        </is>
      </c>
      <c r="B3800" t="inlineStr">
        <is>
          <t>WADFOW SET ESPANDER + TORNILLOS 120 PCS WXT3B01</t>
        </is>
      </c>
      <c r="C3800" t="inlineStr">
        <is>
          <t>TORNILLERIA</t>
        </is>
      </c>
      <c r="D3800" s="22" t="n">
        <v>6</v>
      </c>
      <c r="E3800" s="19" t="n">
        <v>5304.42</v>
      </c>
      <c r="F3800" s="19" t="n">
        <v>2173.68</v>
      </c>
      <c r="G3800" s="20" t="n">
        <v>0.409786</v>
      </c>
      <c r="H3800" t="inlineStr">
        <is>
          <t>C</t>
        </is>
      </c>
      <c r="I3800" t="inlineStr">
        <is>
          <t>Medio</t>
        </is>
      </c>
      <c r="J3800" s="17" t="inlineStr">
        <is>
          <t>C-Medio</t>
        </is>
      </c>
      <c r="K3800" t="inlineStr">
        <is>
          <t>CANDIDATO A DESCONTINUAR</t>
        </is>
      </c>
    </row>
    <row r="3801">
      <c r="A3801" t="inlineStr">
        <is>
          <t>351100300991108</t>
        </is>
      </c>
      <c r="B3801" t="inlineStr">
        <is>
          <t>AKSI BROCA PALETA 3/4</t>
        </is>
      </c>
      <c r="C3801" t="inlineStr">
        <is>
          <t>FERRETERIA GENERAL</t>
        </is>
      </c>
      <c r="D3801" s="22" t="n">
        <v>6</v>
      </c>
      <c r="E3801" s="19" t="n">
        <v>5299.34</v>
      </c>
      <c r="F3801" s="19" t="n">
        <v>1897.32</v>
      </c>
      <c r="G3801" s="20" t="n">
        <v>0.35803</v>
      </c>
      <c r="H3801" t="inlineStr">
        <is>
          <t>C</t>
        </is>
      </c>
      <c r="I3801" t="inlineStr">
        <is>
          <t>Medio</t>
        </is>
      </c>
      <c r="J3801" s="17" t="inlineStr">
        <is>
          <t>C-Medio</t>
        </is>
      </c>
      <c r="K3801" t="inlineStr">
        <is>
          <t>CANDIDATO A DESCONTINUAR</t>
        </is>
      </c>
    </row>
    <row r="3802">
      <c r="A3802" t="inlineStr">
        <is>
          <t>351100300991075</t>
        </is>
      </c>
      <c r="B3802" t="inlineStr">
        <is>
          <t>WADFOW PRENSA ESQUINERA RESORTE 4PCS WCZ6E01</t>
        </is>
      </c>
      <c r="C3802" t="inlineStr">
        <is>
          <t>FERRETERIA GENERAL</t>
        </is>
      </c>
      <c r="D3802" s="22" t="n">
        <v>2</v>
      </c>
      <c r="E3802" s="19" t="n">
        <v>5298.3</v>
      </c>
      <c r="F3802" s="19" t="n">
        <v>1392</v>
      </c>
      <c r="G3802" s="20" t="n">
        <v>0.262726</v>
      </c>
      <c r="H3802" t="inlineStr">
        <is>
          <t>C</t>
        </is>
      </c>
      <c r="I3802" t="inlineStr">
        <is>
          <t>Bajo</t>
        </is>
      </c>
      <c r="J3802" s="17" t="inlineStr">
        <is>
          <t>C-Bajo</t>
        </is>
      </c>
      <c r="K3802" t="inlineStr">
        <is>
          <t>LIQUIDAR — ocupan espacio y capital</t>
        </is>
      </c>
    </row>
    <row r="3803">
      <c r="A3803" t="inlineStr">
        <is>
          <t>72866</t>
        </is>
      </c>
      <c r="B3803" t="inlineStr">
        <is>
          <t>TOTAL TAPON OIDO SEGURIDAD TSP707</t>
        </is>
      </c>
      <c r="C3803" t="inlineStr">
        <is>
          <t>FERRETERIA GENERAL</t>
        </is>
      </c>
      <c r="D3803" s="22" t="n">
        <v>12</v>
      </c>
      <c r="E3803" s="19" t="n">
        <v>5287.61</v>
      </c>
      <c r="F3803" s="19" t="n">
        <v>4254.05</v>
      </c>
      <c r="G3803" s="20" t="n">
        <v>0.8045319999999999</v>
      </c>
      <c r="H3803" t="inlineStr">
        <is>
          <t>C</t>
        </is>
      </c>
      <c r="I3803" t="inlineStr">
        <is>
          <t>Alto</t>
        </is>
      </c>
      <c r="J3803" s="17" t="inlineStr">
        <is>
          <t>C-Alto</t>
        </is>
      </c>
      <c r="K3803" t="inlineStr">
        <is>
          <t>PREMIUM — dejar quietos, son rentables aunque vendan poco</t>
        </is>
      </c>
    </row>
    <row r="3804">
      <c r="A3804" t="inlineStr">
        <is>
          <t>7471</t>
        </is>
      </c>
      <c r="B3804" t="inlineStr">
        <is>
          <t>PICAPORTE PLATINA 10 C/RECIB PPT10</t>
        </is>
      </c>
      <c r="C3804" t="inlineStr">
        <is>
          <t>PICAPORTES Y ALDABAS</t>
        </is>
      </c>
      <c r="D3804" s="22" t="n">
        <v>2</v>
      </c>
      <c r="E3804" s="19" t="n">
        <v>5284.79</v>
      </c>
      <c r="F3804" s="19" t="n">
        <v>1393.19</v>
      </c>
      <c r="G3804" s="20" t="n">
        <v>0.263623</v>
      </c>
      <c r="H3804" t="inlineStr">
        <is>
          <t>C</t>
        </is>
      </c>
      <c r="I3804" t="inlineStr">
        <is>
          <t>Bajo</t>
        </is>
      </c>
      <c r="J3804" s="17" t="inlineStr">
        <is>
          <t>C-Bajo</t>
        </is>
      </c>
      <c r="K3804" t="inlineStr">
        <is>
          <t>LIQUIDAR — ocupan espacio y capital</t>
        </is>
      </c>
    </row>
    <row r="3805">
      <c r="A3805" t="inlineStr">
        <is>
          <t>7263</t>
        </is>
      </c>
      <c r="B3805" t="inlineStr">
        <is>
          <t>ALDABA 4 DORADA BLISTER</t>
        </is>
      </c>
      <c r="C3805" t="inlineStr">
        <is>
          <t>FERRETERIA GENERAL</t>
        </is>
      </c>
      <c r="D3805" s="22" t="n">
        <v>7</v>
      </c>
      <c r="E3805" s="19" t="n">
        <v>5270.29</v>
      </c>
      <c r="F3805" s="19" t="n">
        <v>1505.8</v>
      </c>
      <c r="G3805" s="20" t="n">
        <v>0.285714</v>
      </c>
      <c r="H3805" t="inlineStr">
        <is>
          <t>C</t>
        </is>
      </c>
      <c r="I3805" t="inlineStr">
        <is>
          <t>Bajo</t>
        </is>
      </c>
      <c r="J3805" s="17" t="inlineStr">
        <is>
          <t>C-Bajo</t>
        </is>
      </c>
      <c r="K3805" t="inlineStr">
        <is>
          <t>LIQUIDAR — ocupan espacio y capital</t>
        </is>
      </c>
    </row>
    <row r="3806">
      <c r="A3806" t="inlineStr">
        <is>
          <t>351100300991283</t>
        </is>
      </c>
      <c r="B3806" t="inlineStr">
        <is>
          <t>PROTECTO HIGH STANDARD LATEX MATE WHITE 1/4</t>
        </is>
      </c>
      <c r="C3806" t="inlineStr">
        <is>
          <t>SIN CATEGORIA</t>
        </is>
      </c>
      <c r="D3806" s="22" t="n">
        <v>1</v>
      </c>
      <c r="E3806" s="19" t="n">
        <v>5265.49</v>
      </c>
      <c r="F3806" s="19" t="n">
        <v>2766.59</v>
      </c>
      <c r="G3806" s="20" t="n">
        <v>0.52542</v>
      </c>
      <c r="H3806" t="inlineStr">
        <is>
          <t>C</t>
        </is>
      </c>
      <c r="I3806" t="inlineStr">
        <is>
          <t>Alto</t>
        </is>
      </c>
      <c r="J3806" s="17" t="inlineStr">
        <is>
          <t>C-Alto</t>
        </is>
      </c>
      <c r="K3806" t="inlineStr">
        <is>
          <t>PREMIUM — dejar quietos, son rentables aunque vendan poco</t>
        </is>
      </c>
    </row>
    <row r="3807">
      <c r="A3807" t="inlineStr">
        <is>
          <t>324990560</t>
        </is>
      </c>
      <c r="B3807" t="inlineStr">
        <is>
          <t>MAKITA BROCA SIERRA BI METAL 11/2 D-21705</t>
        </is>
      </c>
      <c r="C3807" t="inlineStr">
        <is>
          <t>FERRETERIA GENERAL</t>
        </is>
      </c>
      <c r="D3807" s="22" t="n">
        <v>1</v>
      </c>
      <c r="E3807" s="19" t="n">
        <v>5263.61</v>
      </c>
      <c r="F3807" s="19" t="n">
        <v>1387.61</v>
      </c>
      <c r="G3807" s="20" t="n">
        <v>0.263623</v>
      </c>
      <c r="H3807" t="inlineStr">
        <is>
          <t>C</t>
        </is>
      </c>
      <c r="I3807" t="inlineStr">
        <is>
          <t>Bajo</t>
        </is>
      </c>
      <c r="J3807" s="17" t="inlineStr">
        <is>
          <t>C-Bajo</t>
        </is>
      </c>
      <c r="K3807" t="inlineStr">
        <is>
          <t>LIQUIDAR — ocupan espacio y capital</t>
        </is>
      </c>
    </row>
    <row r="3808">
      <c r="A3808" t="inlineStr">
        <is>
          <t>48992920</t>
        </is>
      </c>
      <c r="B3808" t="inlineStr">
        <is>
          <t>DESAGUE LAVATORIO PUSH METALICO CROMADO 9X6CM AQP-23420</t>
        </is>
      </c>
      <c r="C3808" t="inlineStr">
        <is>
          <t>IMPORTACION FERRETERIA GENERAL</t>
        </is>
      </c>
      <c r="D3808" s="22" t="n">
        <v>2</v>
      </c>
      <c r="E3808" s="19" t="n">
        <v>5230.09</v>
      </c>
      <c r="F3808" s="19" t="n">
        <v>2899.97</v>
      </c>
      <c r="G3808" s="20" t="n">
        <v>0.554478</v>
      </c>
      <c r="H3808" t="inlineStr">
        <is>
          <t>C</t>
        </is>
      </c>
      <c r="I3808" t="inlineStr">
        <is>
          <t>Alto</t>
        </is>
      </c>
      <c r="J3808" s="17" t="inlineStr">
        <is>
          <t>C-Alto</t>
        </is>
      </c>
      <c r="K3808" t="inlineStr">
        <is>
          <t>PREMIUM — dejar quietos, son rentables aunque vendan poco</t>
        </is>
      </c>
    </row>
    <row r="3809">
      <c r="A3809" t="inlineStr">
        <is>
          <t>10</t>
        </is>
      </c>
      <c r="B3809" t="inlineStr">
        <is>
          <t>BOTA DE HULE #41</t>
        </is>
      </c>
      <c r="C3809" t="inlineStr">
        <is>
          <t>FERRETERIA GENERAL</t>
        </is>
      </c>
      <c r="D3809" s="22" t="n">
        <v>1</v>
      </c>
      <c r="E3809" s="19" t="n">
        <v>5222.32</v>
      </c>
      <c r="F3809" s="19" t="n">
        <v>1376.72</v>
      </c>
      <c r="G3809" s="20" t="n">
        <v>0.263623</v>
      </c>
      <c r="H3809" t="inlineStr">
        <is>
          <t>C</t>
        </is>
      </c>
      <c r="I3809" t="inlineStr">
        <is>
          <t>Bajo</t>
        </is>
      </c>
      <c r="J3809" s="17" t="inlineStr">
        <is>
          <t>C-Bajo</t>
        </is>
      </c>
      <c r="K3809" t="inlineStr">
        <is>
          <t>LIQUIDAR — ocupan espacio y capital</t>
        </is>
      </c>
    </row>
    <row r="3810">
      <c r="A3810" t="inlineStr">
        <is>
          <t>351100300992270</t>
        </is>
      </c>
      <c r="B3810" t="inlineStr">
        <is>
          <t>INDUMA BISAGRA 1-1/2 X 2  T1103-0038</t>
        </is>
      </c>
      <c r="C3810" t="inlineStr">
        <is>
          <t>FERRETERIA GENERAL</t>
        </is>
      </c>
      <c r="D3810" s="22" t="n">
        <v>13</v>
      </c>
      <c r="E3810" s="19" t="n">
        <v>5211.65</v>
      </c>
      <c r="F3810" s="19" t="n">
        <v>2316.29</v>
      </c>
      <c r="G3810" s="20" t="n">
        <v>0.444444</v>
      </c>
      <c r="H3810" t="inlineStr">
        <is>
          <t>C</t>
        </is>
      </c>
      <c r="I3810" t="inlineStr">
        <is>
          <t>Medio</t>
        </is>
      </c>
      <c r="J3810" s="17" t="inlineStr">
        <is>
          <t>C-Medio</t>
        </is>
      </c>
      <c r="K3810" t="inlineStr">
        <is>
          <t>CANDIDATO A DESCONTINUAR</t>
        </is>
      </c>
    </row>
    <row r="3811">
      <c r="A3811" t="inlineStr">
        <is>
          <t>60100002</t>
        </is>
      </c>
      <c r="B3811" t="inlineStr">
        <is>
          <t>$$ BOMBILLO LED MINI 5W G45 E27 100-240V</t>
        </is>
      </c>
      <c r="C3811" t="inlineStr">
        <is>
          <t>SIN CATEGORIA</t>
        </is>
      </c>
      <c r="D3811" s="22" t="n">
        <v>8</v>
      </c>
      <c r="E3811" s="19" t="n">
        <v>5194.46</v>
      </c>
      <c r="F3811" s="19" t="n">
        <v>2159.66</v>
      </c>
      <c r="G3811" s="20" t="n">
        <v>0.415762</v>
      </c>
      <c r="H3811" t="inlineStr">
        <is>
          <t>C</t>
        </is>
      </c>
      <c r="I3811" t="inlineStr">
        <is>
          <t>Medio</t>
        </is>
      </c>
      <c r="J3811" s="17" t="inlineStr">
        <is>
          <t>C-Medio</t>
        </is>
      </c>
      <c r="K3811" t="inlineStr">
        <is>
          <t>CANDIDATO A DESCONTINUAR</t>
        </is>
      </c>
    </row>
    <row r="3812">
      <c r="A3812" t="inlineStr">
        <is>
          <t>7956</t>
        </is>
      </c>
      <c r="B3812" t="inlineStr">
        <is>
          <t>FLANGER PLASTICO 3/4 OJO CERRADO</t>
        </is>
      </c>
      <c r="C3812" t="inlineStr">
        <is>
          <t>FERRETERIA GENERAL</t>
        </is>
      </c>
      <c r="D3812" s="22" t="n">
        <v>9</v>
      </c>
      <c r="E3812" s="19" t="n">
        <v>5176.98</v>
      </c>
      <c r="F3812" s="19" t="n">
        <v>2641.01</v>
      </c>
      <c r="G3812" s="20" t="n">
        <v>0.510144</v>
      </c>
      <c r="H3812" t="inlineStr">
        <is>
          <t>C</t>
        </is>
      </c>
      <c r="I3812" t="inlineStr">
        <is>
          <t>Alto</t>
        </is>
      </c>
      <c r="J3812" s="17" t="inlineStr">
        <is>
          <t>C-Alto</t>
        </is>
      </c>
      <c r="K3812" t="inlineStr">
        <is>
          <t>PREMIUM — dejar quietos, son rentables aunque vendan poco</t>
        </is>
      </c>
    </row>
    <row r="3813">
      <c r="A3813" t="inlineStr">
        <is>
          <t>73286</t>
        </is>
      </c>
      <c r="B3813" t="inlineStr">
        <is>
          <t>FLANGER 1/2 CROMADO LLAVE CHORRO</t>
        </is>
      </c>
      <c r="C3813" t="inlineStr">
        <is>
          <t>FERRETERIA GENERAL</t>
        </is>
      </c>
      <c r="D3813" s="22" t="n">
        <v>34</v>
      </c>
      <c r="E3813" s="19" t="n">
        <v>5160.3</v>
      </c>
      <c r="F3813" s="19" t="n">
        <v>2978.34</v>
      </c>
      <c r="G3813" s="20" t="n">
        <v>0.577164</v>
      </c>
      <c r="H3813" t="inlineStr">
        <is>
          <t>C</t>
        </is>
      </c>
      <c r="I3813" t="inlineStr">
        <is>
          <t>Alto</t>
        </is>
      </c>
      <c r="J3813" s="17" t="inlineStr">
        <is>
          <t>C-Alto</t>
        </is>
      </c>
      <c r="K3813" t="inlineStr">
        <is>
          <t>PREMIUM — dejar quietos, son rentables aunque vendan poco</t>
        </is>
      </c>
    </row>
    <row r="3814">
      <c r="A3814" t="inlineStr">
        <is>
          <t>7580</t>
        </is>
      </c>
      <c r="B3814" t="inlineStr">
        <is>
          <t>TOTAL LLAVE COROFIJA 13 MM TCSPA131</t>
        </is>
      </c>
      <c r="C3814" t="inlineStr">
        <is>
          <t>FERRETERIA GENERAL</t>
        </is>
      </c>
      <c r="D3814" s="22" t="n">
        <v>5</v>
      </c>
      <c r="E3814" s="19" t="n">
        <v>5139.96</v>
      </c>
      <c r="F3814" s="19" t="n">
        <v>2042.76</v>
      </c>
      <c r="G3814" s="20" t="n">
        <v>0.397427</v>
      </c>
      <c r="H3814" t="inlineStr">
        <is>
          <t>C</t>
        </is>
      </c>
      <c r="I3814" t="inlineStr">
        <is>
          <t>Medio</t>
        </is>
      </c>
      <c r="J3814" s="17" t="inlineStr">
        <is>
          <t>C-Medio</t>
        </is>
      </c>
      <c r="K3814" t="inlineStr">
        <is>
          <t>CANDIDATO A DESCONTINUAR</t>
        </is>
      </c>
    </row>
    <row r="3815">
      <c r="A3815" t="inlineStr">
        <is>
          <t>420420974</t>
        </is>
      </c>
      <c r="B3815" t="inlineStr">
        <is>
          <t>PROTECTO CORROTEC MATE ROJO OXIDO 6515 1/4 GL (0.946L)</t>
        </is>
      </c>
      <c r="C3815" t="inlineStr">
        <is>
          <t>SIN CATEGORIA</t>
        </is>
      </c>
      <c r="D3815" s="22" t="n">
        <v>1</v>
      </c>
      <c r="E3815" s="19" t="n">
        <v>5119.61</v>
      </c>
      <c r="F3815" s="19" t="n">
        <v>1817.49</v>
      </c>
      <c r="G3815" s="20" t="n">
        <v>0.355005</v>
      </c>
      <c r="H3815" t="inlineStr">
        <is>
          <t>C</t>
        </is>
      </c>
      <c r="I3815" t="inlineStr">
        <is>
          <t>Medio</t>
        </is>
      </c>
      <c r="J3815" s="17" t="inlineStr">
        <is>
          <t>C-Medio</t>
        </is>
      </c>
      <c r="K3815" t="inlineStr">
        <is>
          <t>CANDIDATO A DESCONTINUAR</t>
        </is>
      </c>
    </row>
    <row r="3816">
      <c r="A3816" t="inlineStr">
        <is>
          <t>7884</t>
        </is>
      </c>
      <c r="B3816" t="inlineStr">
        <is>
          <t>RIEL P/GAVETA 12</t>
        </is>
      </c>
      <c r="C3816" t="inlineStr">
        <is>
          <t>FERRETERIA GENERAL</t>
        </is>
      </c>
      <c r="D3816" s="22" t="n">
        <v>6</v>
      </c>
      <c r="E3816" s="19" t="n">
        <v>5099.22</v>
      </c>
      <c r="F3816" s="19" t="n">
        <v>2927.7</v>
      </c>
      <c r="G3816" s="20" t="n">
        <v>0.5741470000000001</v>
      </c>
      <c r="H3816" t="inlineStr">
        <is>
          <t>C</t>
        </is>
      </c>
      <c r="I3816" t="inlineStr">
        <is>
          <t>Alto</t>
        </is>
      </c>
      <c r="J3816" s="17" t="inlineStr">
        <is>
          <t>C-Alto</t>
        </is>
      </c>
      <c r="K3816" t="inlineStr">
        <is>
          <t>PREMIUM — dejar quietos, son rentables aunque vendan poco</t>
        </is>
      </c>
    </row>
    <row r="3817">
      <c r="A3817" t="inlineStr">
        <is>
          <t>8300992899</t>
        </is>
      </c>
      <c r="B3817" t="inlineStr">
        <is>
          <t>TOTAL TIJERA PODAR 8 PULG THTP61083</t>
        </is>
      </c>
      <c r="C3817" t="inlineStr">
        <is>
          <t>FERRETERIA GENERAL</t>
        </is>
      </c>
      <c r="D3817" s="22" t="n">
        <v>1</v>
      </c>
      <c r="E3817" s="19" t="n">
        <v>5072.54</v>
      </c>
      <c r="F3817" s="19" t="n">
        <v>1690.85</v>
      </c>
      <c r="G3817" s="20" t="n">
        <v>0.333333</v>
      </c>
      <c r="H3817" t="inlineStr">
        <is>
          <t>C</t>
        </is>
      </c>
      <c r="I3817" t="inlineStr">
        <is>
          <t>Medio</t>
        </is>
      </c>
      <c r="J3817" s="17" t="inlineStr">
        <is>
          <t>C-Medio</t>
        </is>
      </c>
      <c r="K3817" t="inlineStr">
        <is>
          <t>CANDIDATO A DESCONTINUAR</t>
        </is>
      </c>
    </row>
    <row r="3818">
      <c r="A3818" t="inlineStr">
        <is>
          <t>9335</t>
        </is>
      </c>
      <c r="B3818" t="inlineStr">
        <is>
          <t>TEE 3/4 AGUA CALIENTE CPVC</t>
        </is>
      </c>
      <c r="C3818" t="inlineStr">
        <is>
          <t>TUBERIA PVC, CANOAS Y ACCESORIOS</t>
        </is>
      </c>
      <c r="D3818" s="22" t="n">
        <v>5</v>
      </c>
      <c r="E3818" s="19" t="n">
        <v>5070</v>
      </c>
      <c r="F3818" s="19" t="n">
        <v>2535</v>
      </c>
      <c r="G3818" s="20" t="n">
        <v>0.5</v>
      </c>
      <c r="H3818" t="inlineStr">
        <is>
          <t>C</t>
        </is>
      </c>
      <c r="I3818" t="inlineStr">
        <is>
          <t>Alto</t>
        </is>
      </c>
      <c r="J3818" s="17" t="inlineStr">
        <is>
          <t>C-Alto</t>
        </is>
      </c>
      <c r="K3818" t="inlineStr">
        <is>
          <t>PREMIUM — dejar quietos, son rentables aunque vendan poco</t>
        </is>
      </c>
    </row>
    <row r="3819">
      <c r="A3819" t="inlineStr">
        <is>
          <t>9151</t>
        </is>
      </c>
      <c r="B3819" t="inlineStr">
        <is>
          <t>$$ VIEJO UNION CONDUIT 1 1/4 LIVIANO</t>
        </is>
      </c>
      <c r="C3819" t="inlineStr">
        <is>
          <t>ACCESORIOS ELECTRICOS Y CABLES</t>
        </is>
      </c>
      <c r="D3819" s="22" t="n">
        <v>23</v>
      </c>
      <c r="E3819" s="19" t="n">
        <v>5055.33</v>
      </c>
      <c r="F3819" s="19" t="n">
        <v>2972.45</v>
      </c>
      <c r="G3819" s="20" t="n">
        <v>0.5879840000000001</v>
      </c>
      <c r="H3819" t="inlineStr">
        <is>
          <t>C</t>
        </is>
      </c>
      <c r="I3819" t="inlineStr">
        <is>
          <t>Alto</t>
        </is>
      </c>
      <c r="J3819" s="17" t="inlineStr">
        <is>
          <t>C-Alto</t>
        </is>
      </c>
      <c r="K3819" t="inlineStr">
        <is>
          <t>PREMIUM — dejar quietos, son rentables aunque vendan poco</t>
        </is>
      </c>
    </row>
    <row r="3820">
      <c r="A3820" t="inlineStr">
        <is>
          <t>71373</t>
        </is>
      </c>
      <c r="B3820" t="inlineStr">
        <is>
          <t>TORNILLO HEXAGONAL 5/16 X 1 1/2</t>
        </is>
      </c>
      <c r="C3820" t="inlineStr">
        <is>
          <t>TORNILLERIA</t>
        </is>
      </c>
      <c r="D3820" s="22" t="n">
        <v>19</v>
      </c>
      <c r="E3820" s="19" t="n">
        <v>5036.35</v>
      </c>
      <c r="F3820" s="19" t="n">
        <v>3849.59</v>
      </c>
      <c r="G3820" s="20" t="n">
        <v>0.764361</v>
      </c>
      <c r="H3820" t="inlineStr">
        <is>
          <t>C</t>
        </is>
      </c>
      <c r="I3820" t="inlineStr">
        <is>
          <t>Alto</t>
        </is>
      </c>
      <c r="J3820" s="17" t="inlineStr">
        <is>
          <t>C-Alto</t>
        </is>
      </c>
      <c r="K3820" t="inlineStr">
        <is>
          <t>PREMIUM — dejar quietos, son rentables aunque vendan poco</t>
        </is>
      </c>
    </row>
    <row r="3821">
      <c r="A3821" t="inlineStr">
        <is>
          <t>990346</t>
        </is>
      </c>
      <c r="B3821" t="inlineStr">
        <is>
          <t>TAPON HULE RECTANGULAR 1X2</t>
        </is>
      </c>
      <c r="C3821" t="inlineStr">
        <is>
          <t>FERRETERIA GENERAL</t>
        </is>
      </c>
      <c r="D3821" s="22" t="n">
        <v>21</v>
      </c>
      <c r="E3821" s="19" t="n">
        <v>4987.71</v>
      </c>
      <c r="F3821" s="19" t="n">
        <v>1425.06</v>
      </c>
      <c r="G3821" s="20" t="n">
        <v>0.285714</v>
      </c>
      <c r="H3821" t="inlineStr">
        <is>
          <t>C</t>
        </is>
      </c>
      <c r="I3821" t="inlineStr">
        <is>
          <t>Bajo</t>
        </is>
      </c>
      <c r="J3821" s="17" t="inlineStr">
        <is>
          <t>C-Bajo</t>
        </is>
      </c>
      <c r="K3821" t="inlineStr">
        <is>
          <t>LIQUIDAR — ocupan espacio y capital</t>
        </is>
      </c>
    </row>
    <row r="3822">
      <c r="A3822" t="inlineStr">
        <is>
          <t>30560</t>
        </is>
      </c>
      <c r="B3822" t="inlineStr">
        <is>
          <t>CONECTOR BIEX 1/2</t>
        </is>
      </c>
      <c r="C3822" t="inlineStr">
        <is>
          <t>ACCESORIOS ELECTRICOS Y CABLES</t>
        </is>
      </c>
      <c r="D3822" s="22" t="n">
        <v>15</v>
      </c>
      <c r="E3822" s="19" t="n">
        <v>4958.06</v>
      </c>
      <c r="F3822" s="19" t="n">
        <v>3666.11</v>
      </c>
      <c r="G3822" s="20" t="n">
        <v>0.739425</v>
      </c>
      <c r="H3822" t="inlineStr">
        <is>
          <t>C</t>
        </is>
      </c>
      <c r="I3822" t="inlineStr">
        <is>
          <t>Alto</t>
        </is>
      </c>
      <c r="J3822" s="17" t="inlineStr">
        <is>
          <t>C-Alto</t>
        </is>
      </c>
      <c r="K3822" t="inlineStr">
        <is>
          <t>PREMIUM — dejar quietos, son rentables aunque vendan poco</t>
        </is>
      </c>
    </row>
    <row r="3823">
      <c r="A3823" t="inlineStr">
        <is>
          <t>3031</t>
        </is>
      </c>
      <c r="B3823" t="inlineStr">
        <is>
          <t>BASE FLUORESCENTE 1 PIN #2503/2504 PAR</t>
        </is>
      </c>
      <c r="C3823" t="inlineStr">
        <is>
          <t>ACCESORIOS ELECTRICOS Y CABLES</t>
        </is>
      </c>
      <c r="D3823" s="22" t="n">
        <v>4</v>
      </c>
      <c r="E3823" s="19" t="n">
        <v>4955.76</v>
      </c>
      <c r="F3823" s="19" t="n">
        <v>1646.04</v>
      </c>
      <c r="G3823" s="20" t="n">
        <v>0.332147</v>
      </c>
      <c r="H3823" t="inlineStr">
        <is>
          <t>C</t>
        </is>
      </c>
      <c r="I3823" t="inlineStr">
        <is>
          <t>Medio</t>
        </is>
      </c>
      <c r="J3823" s="17" t="inlineStr">
        <is>
          <t>C-Medio</t>
        </is>
      </c>
      <c r="K3823" t="inlineStr">
        <is>
          <t>CANDIDATO A DESCONTINUAR</t>
        </is>
      </c>
    </row>
    <row r="3824">
      <c r="A3824" t="inlineStr">
        <is>
          <t>71827</t>
        </is>
      </c>
      <c r="B3824" t="inlineStr">
        <is>
          <t>ESCUADRA MUEBLE 5X6</t>
        </is>
      </c>
      <c r="C3824" t="inlineStr">
        <is>
          <t>FERRETERIA GENERAL</t>
        </is>
      </c>
      <c r="D3824" s="22" t="n">
        <v>8</v>
      </c>
      <c r="E3824" s="19" t="n">
        <v>4905.34</v>
      </c>
      <c r="F3824" s="19" t="n">
        <v>3659.5</v>
      </c>
      <c r="G3824" s="20" t="n">
        <v>0.746024</v>
      </c>
      <c r="H3824" t="inlineStr">
        <is>
          <t>C</t>
        </is>
      </c>
      <c r="I3824" t="inlineStr">
        <is>
          <t>Alto</t>
        </is>
      </c>
      <c r="J3824" s="17" t="inlineStr">
        <is>
          <t>C-Alto</t>
        </is>
      </c>
      <c r="K3824" t="inlineStr">
        <is>
          <t>PREMIUM — dejar quietos, son rentables aunque vendan poco</t>
        </is>
      </c>
    </row>
    <row r="3825">
      <c r="A3825" t="inlineStr">
        <is>
          <t>71738</t>
        </is>
      </c>
      <c r="B3825" t="inlineStr">
        <is>
          <t>TUERCA MARIPOSA</t>
        </is>
      </c>
      <c r="C3825" t="inlineStr">
        <is>
          <t>TORNILLERIA</t>
        </is>
      </c>
      <c r="D3825" s="22" t="n">
        <v>55</v>
      </c>
      <c r="E3825" s="19" t="n">
        <v>4867.5</v>
      </c>
      <c r="F3825" s="19" t="n">
        <v>3400.98</v>
      </c>
      <c r="G3825" s="20" t="n">
        <v>0.698712</v>
      </c>
      <c r="H3825" t="inlineStr">
        <is>
          <t>C</t>
        </is>
      </c>
      <c r="I3825" t="inlineStr">
        <is>
          <t>Alto</t>
        </is>
      </c>
      <c r="J3825" s="17" t="inlineStr">
        <is>
          <t>C-Alto</t>
        </is>
      </c>
      <c r="K3825" t="inlineStr">
        <is>
          <t>PREMIUM — dejar quietos, son rentables aunque vendan poco</t>
        </is>
      </c>
    </row>
    <row r="3826">
      <c r="A3826" t="inlineStr">
        <is>
          <t>30650</t>
        </is>
      </c>
      <c r="B3826" t="inlineStr">
        <is>
          <t>CONECTOR BIEX 1/2 CON FORRO RECTO</t>
        </is>
      </c>
      <c r="C3826" t="inlineStr">
        <is>
          <t>ACCESORIOS ELECTRICOS Y CABLES</t>
        </is>
      </c>
      <c r="D3826" s="22" t="n">
        <v>10</v>
      </c>
      <c r="E3826" s="19" t="n">
        <v>4838.1</v>
      </c>
      <c r="F3826" s="19" t="n">
        <v>2188.1</v>
      </c>
      <c r="G3826" s="20" t="n">
        <v>0.452264</v>
      </c>
      <c r="H3826" t="inlineStr">
        <is>
          <t>C</t>
        </is>
      </c>
      <c r="I3826" t="inlineStr">
        <is>
          <t>Alto</t>
        </is>
      </c>
      <c r="J3826" s="17" t="inlineStr">
        <is>
          <t>C-Alto</t>
        </is>
      </c>
      <c r="K3826" t="inlineStr">
        <is>
          <t>PREMIUM — dejar quietos, son rentables aunque vendan poco</t>
        </is>
      </c>
    </row>
    <row r="3827">
      <c r="A3827" t="inlineStr">
        <is>
          <t>71491</t>
        </is>
      </c>
      <c r="B3827" t="inlineStr">
        <is>
          <t>TAPON HULE CUADRADO 1 1/2 X 1 1/2</t>
        </is>
      </c>
      <c r="C3827" t="inlineStr">
        <is>
          <t>FERRETERIA GENERAL</t>
        </is>
      </c>
      <c r="D3827" s="22" t="n">
        <v>22</v>
      </c>
      <c r="E3827" s="19" t="n">
        <v>4823.03</v>
      </c>
      <c r="F3827" s="19" t="n">
        <v>3846.89</v>
      </c>
      <c r="G3827" s="20" t="n">
        <v>0.797608</v>
      </c>
      <c r="H3827" t="inlineStr">
        <is>
          <t>C</t>
        </is>
      </c>
      <c r="I3827" t="inlineStr">
        <is>
          <t>Alto</t>
        </is>
      </c>
      <c r="J3827" s="17" t="inlineStr">
        <is>
          <t>C-Alto</t>
        </is>
      </c>
      <c r="K3827" t="inlineStr">
        <is>
          <t>PREMIUM — dejar quietos, son rentables aunque vendan poco</t>
        </is>
      </c>
    </row>
    <row r="3828">
      <c r="A3828" t="inlineStr">
        <is>
          <t>30488</t>
        </is>
      </c>
      <c r="B3828" t="inlineStr">
        <is>
          <t xml:space="preserve">BALASTRO 2X32 ELECTRONICO </t>
        </is>
      </c>
      <c r="C3828" t="inlineStr">
        <is>
          <t>ACCESORIOS ELECTRICOS Y CABLES</t>
        </is>
      </c>
      <c r="D3828" s="22" t="n">
        <v>1</v>
      </c>
      <c r="E3828" s="19" t="n">
        <v>4823.01</v>
      </c>
      <c r="F3828" s="19" t="n">
        <v>1382.01</v>
      </c>
      <c r="G3828" s="20" t="n">
        <v>0.286545</v>
      </c>
      <c r="H3828" t="inlineStr">
        <is>
          <t>C</t>
        </is>
      </c>
      <c r="I3828" t="inlineStr">
        <is>
          <t>Bajo</t>
        </is>
      </c>
      <c r="J3828" s="17" t="inlineStr">
        <is>
          <t>C-Bajo</t>
        </is>
      </c>
      <c r="K3828" t="inlineStr">
        <is>
          <t>LIQUIDAR — ocupan espacio y capital</t>
        </is>
      </c>
    </row>
    <row r="3829">
      <c r="A3829" t="inlineStr">
        <is>
          <t>351100300991681</t>
        </is>
      </c>
      <c r="B3829" t="inlineStr">
        <is>
          <t>ATOMIZADOR 1 LITRO A103503</t>
        </is>
      </c>
      <c r="C3829" t="inlineStr">
        <is>
          <t>FERRETERIA GENERAL</t>
        </is>
      </c>
      <c r="D3829" s="22" t="n">
        <v>3</v>
      </c>
      <c r="E3829" s="19" t="n">
        <v>4785.84</v>
      </c>
      <c r="F3829" s="19" t="n">
        <v>2905.27</v>
      </c>
      <c r="G3829" s="20" t="n">
        <v>0.607055</v>
      </c>
      <c r="H3829" t="inlineStr">
        <is>
          <t>C</t>
        </is>
      </c>
      <c r="I3829" t="inlineStr">
        <is>
          <t>Alto</t>
        </is>
      </c>
      <c r="J3829" s="17" t="inlineStr">
        <is>
          <t>C-Alto</t>
        </is>
      </c>
      <c r="K3829" t="inlineStr">
        <is>
          <t>PREMIUM — dejar quietos, son rentables aunque vendan poco</t>
        </is>
      </c>
    </row>
    <row r="3830">
      <c r="A3830" t="inlineStr">
        <is>
          <t>351100300990558</t>
        </is>
      </c>
      <c r="B3830" t="inlineStr">
        <is>
          <t>TOTAL JUEGO ALICATES 3PZ THT1K0311</t>
        </is>
      </c>
      <c r="C3830" t="inlineStr">
        <is>
          <t>FERRETERIA GENERAL</t>
        </is>
      </c>
      <c r="D3830" s="22" t="n">
        <v>1</v>
      </c>
      <c r="E3830" s="19" t="n">
        <v>4772.12</v>
      </c>
      <c r="F3830" s="19" t="n">
        <v>1363.46</v>
      </c>
      <c r="G3830" s="20" t="n">
        <v>0.285714</v>
      </c>
      <c r="H3830" t="inlineStr">
        <is>
          <t>C</t>
        </is>
      </c>
      <c r="I3830" t="inlineStr">
        <is>
          <t>Bajo</t>
        </is>
      </c>
      <c r="J3830" s="17" t="inlineStr">
        <is>
          <t>C-Bajo</t>
        </is>
      </c>
      <c r="K3830" t="inlineStr">
        <is>
          <t>LIQUIDAR — ocupan espacio y capital</t>
        </is>
      </c>
    </row>
    <row r="3831">
      <c r="A3831" t="inlineStr">
        <is>
          <t>73955</t>
        </is>
      </c>
      <c r="B3831" t="inlineStr">
        <is>
          <t>TOTAL LIMATON REDONDO 8 CON PUÑO THT91786</t>
        </is>
      </c>
      <c r="C3831" t="inlineStr">
        <is>
          <t>FERRETERIA GENERAL</t>
        </is>
      </c>
      <c r="D3831" s="22" t="n">
        <v>3</v>
      </c>
      <c r="E3831" s="19" t="n">
        <v>4730.97</v>
      </c>
      <c r="F3831" s="19" t="n">
        <v>1650.58</v>
      </c>
      <c r="G3831" s="20" t="n">
        <v>0.348888</v>
      </c>
      <c r="H3831" t="inlineStr">
        <is>
          <t>C</t>
        </is>
      </c>
      <c r="I3831" t="inlineStr">
        <is>
          <t>Medio</t>
        </is>
      </c>
      <c r="J3831" s="17" t="inlineStr">
        <is>
          <t>C-Medio</t>
        </is>
      </c>
      <c r="K3831" t="inlineStr">
        <is>
          <t>CANDIDATO A DESCONTINUAR</t>
        </is>
      </c>
    </row>
    <row r="3832">
      <c r="A3832" t="inlineStr">
        <is>
          <t>9179</t>
        </is>
      </c>
      <c r="B3832" t="inlineStr">
        <is>
          <t>NIPLE 1/2 X 8 GALVANIZADO</t>
        </is>
      </c>
      <c r="C3832" t="inlineStr">
        <is>
          <t>FERRETERIA GENERAL</t>
        </is>
      </c>
      <c r="D3832" s="22" t="n">
        <v>5</v>
      </c>
      <c r="E3832" s="19" t="n">
        <v>4716.65</v>
      </c>
      <c r="F3832" s="19" t="n">
        <v>3028.44</v>
      </c>
      <c r="G3832" s="20" t="n">
        <v>0.642074</v>
      </c>
      <c r="H3832" t="inlineStr">
        <is>
          <t>C</t>
        </is>
      </c>
      <c r="I3832" t="inlineStr">
        <is>
          <t>Alto</t>
        </is>
      </c>
      <c r="J3832" s="17" t="inlineStr">
        <is>
          <t>C-Alto</t>
        </is>
      </c>
      <c r="K3832" t="inlineStr">
        <is>
          <t>PREMIUM — dejar quietos, son rentables aunque vendan poco</t>
        </is>
      </c>
    </row>
    <row r="3833">
      <c r="A3833" t="inlineStr">
        <is>
          <t>9271</t>
        </is>
      </c>
      <c r="B3833" t="inlineStr">
        <is>
          <t>CODO 3/4 X 45 PVC</t>
        </is>
      </c>
      <c r="C3833" t="inlineStr">
        <is>
          <t>TUBERIA PVC, CANOAS Y ACCESORIOS</t>
        </is>
      </c>
      <c r="D3833" s="22" t="n">
        <v>10</v>
      </c>
      <c r="E3833" s="19" t="n">
        <v>4690</v>
      </c>
      <c r="F3833" s="19" t="n">
        <v>1874.27</v>
      </c>
      <c r="G3833" s="20" t="n">
        <v>0.399632</v>
      </c>
      <c r="H3833" t="inlineStr">
        <is>
          <t>C</t>
        </is>
      </c>
      <c r="I3833" t="inlineStr">
        <is>
          <t>Medio</t>
        </is>
      </c>
      <c r="J3833" s="17" t="inlineStr">
        <is>
          <t>C-Medio</t>
        </is>
      </c>
      <c r="K3833" t="inlineStr">
        <is>
          <t>CANDIDATO A DESCONTINUAR</t>
        </is>
      </c>
    </row>
    <row r="3834">
      <c r="A3834" t="inlineStr">
        <is>
          <t>7272</t>
        </is>
      </c>
      <c r="B3834" t="inlineStr">
        <is>
          <t>GANCHO ADHESIVO BEST VALUE 2PCS F01456</t>
        </is>
      </c>
      <c r="C3834" t="inlineStr">
        <is>
          <t>FERRETERIA GENERAL</t>
        </is>
      </c>
      <c r="D3834" s="22" t="n">
        <v>5</v>
      </c>
      <c r="E3834" s="19" t="n">
        <v>4672.24</v>
      </c>
      <c r="F3834" s="19" t="n">
        <v>1557.41</v>
      </c>
      <c r="G3834" s="20" t="n">
        <v>0.333333</v>
      </c>
      <c r="H3834" t="inlineStr">
        <is>
          <t>C</t>
        </is>
      </c>
      <c r="I3834" t="inlineStr">
        <is>
          <t>Medio</t>
        </is>
      </c>
      <c r="J3834" s="17" t="inlineStr">
        <is>
          <t>C-Medio</t>
        </is>
      </c>
      <c r="K3834" t="inlineStr">
        <is>
          <t>CANDIDATO A DESCONTINUAR</t>
        </is>
      </c>
    </row>
    <row r="3835">
      <c r="A3835" t="inlineStr">
        <is>
          <t>72575</t>
        </is>
      </c>
      <c r="B3835" t="inlineStr">
        <is>
          <t>MACHETE 26 CUCHILLO BELLOTA</t>
        </is>
      </c>
      <c r="C3835" t="inlineStr">
        <is>
          <t>FERRETERIA GENERAL</t>
        </is>
      </c>
      <c r="D3835" s="22" t="n">
        <v>1</v>
      </c>
      <c r="E3835" s="19" t="n">
        <v>4644.32</v>
      </c>
      <c r="F3835" s="19" t="n">
        <v>1566.35</v>
      </c>
      <c r="G3835" s="20" t="n">
        <v>0.337261</v>
      </c>
      <c r="H3835" t="inlineStr">
        <is>
          <t>C</t>
        </is>
      </c>
      <c r="I3835" t="inlineStr">
        <is>
          <t>Medio</t>
        </is>
      </c>
      <c r="J3835" s="17" t="inlineStr">
        <is>
          <t>C-Medio</t>
        </is>
      </c>
      <c r="K3835" t="inlineStr">
        <is>
          <t>CANDIDATO A DESCONTINUAR</t>
        </is>
      </c>
    </row>
    <row r="3836">
      <c r="A3836" t="inlineStr">
        <is>
          <t>30312</t>
        </is>
      </c>
      <c r="B3836" t="inlineStr">
        <is>
          <t>TANIA BREAKER  1X15</t>
        </is>
      </c>
      <c r="C3836" t="inlineStr">
        <is>
          <t>ACCESORIOS ELECTRICOS Y CABLES</t>
        </is>
      </c>
      <c r="D3836" s="22" t="n">
        <v>1</v>
      </c>
      <c r="E3836" s="19" t="n">
        <v>4639.82</v>
      </c>
      <c r="F3836" s="19" t="n">
        <v>2035.08</v>
      </c>
      <c r="G3836" s="20" t="n">
        <v>0.4386099999999999</v>
      </c>
      <c r="H3836" t="inlineStr">
        <is>
          <t>C</t>
        </is>
      </c>
      <c r="I3836" t="inlineStr">
        <is>
          <t>Medio</t>
        </is>
      </c>
      <c r="J3836" s="17" t="inlineStr">
        <is>
          <t>C-Medio</t>
        </is>
      </c>
      <c r="K3836" t="inlineStr">
        <is>
          <t>CANDIDATO A DESCONTINUAR</t>
        </is>
      </c>
    </row>
    <row r="3837">
      <c r="A3837" t="inlineStr">
        <is>
          <t>482323</t>
        </is>
      </c>
      <c r="B3837" t="inlineStr">
        <is>
          <t>REMACHE 1/8 X 3/8 20UNIDADES</t>
        </is>
      </c>
      <c r="C3837" t="inlineStr">
        <is>
          <t>FERRETERIA GENERAL</t>
        </is>
      </c>
      <c r="D3837" s="22" t="n">
        <v>21</v>
      </c>
      <c r="E3837" s="19" t="n">
        <v>4637.19</v>
      </c>
      <c r="F3837" s="19" t="n">
        <v>3270.59</v>
      </c>
      <c r="G3837" s="20" t="n">
        <v>0.7052970000000001</v>
      </c>
      <c r="H3837" t="inlineStr">
        <is>
          <t>C</t>
        </is>
      </c>
      <c r="I3837" t="inlineStr">
        <is>
          <t>Alto</t>
        </is>
      </c>
      <c r="J3837" s="17" t="inlineStr">
        <is>
          <t>C-Alto</t>
        </is>
      </c>
      <c r="K3837" t="inlineStr">
        <is>
          <t>PREMIUM — dejar quietos, son rentables aunque vendan poco</t>
        </is>
      </c>
    </row>
    <row r="3838">
      <c r="A3838" t="inlineStr">
        <is>
          <t>771</t>
        </is>
      </c>
      <c r="B3838" t="inlineStr">
        <is>
          <t>TRUPER BROCA PALETA 1 BPT-11384</t>
        </is>
      </c>
      <c r="C3838" t="inlineStr">
        <is>
          <t>FERRETERIA GENERAL</t>
        </is>
      </c>
      <c r="D3838" s="22" t="n">
        <v>5</v>
      </c>
      <c r="E3838" s="19" t="n">
        <v>4633.47</v>
      </c>
      <c r="F3838" s="19" t="n">
        <v>1855.77</v>
      </c>
      <c r="G3838" s="20" t="n">
        <v>0.400515</v>
      </c>
      <c r="H3838" t="inlineStr">
        <is>
          <t>C</t>
        </is>
      </c>
      <c r="I3838" t="inlineStr">
        <is>
          <t>Medio</t>
        </is>
      </c>
      <c r="J3838" s="17" t="inlineStr">
        <is>
          <t>C-Medio</t>
        </is>
      </c>
      <c r="K3838" t="inlineStr">
        <is>
          <t>CANDIDATO A DESCONTINUAR</t>
        </is>
      </c>
    </row>
    <row r="3839">
      <c r="A3839" t="inlineStr">
        <is>
          <t>351100300990419</t>
        </is>
      </c>
      <c r="B3839" t="inlineStr">
        <is>
          <t>SELLADOR Y VULCANIZANTE DE LLANTAS PP 475ML HT-2019</t>
        </is>
      </c>
      <c r="C3839" t="inlineStr">
        <is>
          <t>FERRETERIA GENERAL</t>
        </is>
      </c>
      <c r="D3839" s="22" t="n">
        <v>1</v>
      </c>
      <c r="E3839" s="19" t="n">
        <v>4613</v>
      </c>
      <c r="F3839" s="19" t="n">
        <v>1318</v>
      </c>
      <c r="G3839" s="20" t="n">
        <v>0.285714</v>
      </c>
      <c r="H3839" t="inlineStr">
        <is>
          <t>C</t>
        </is>
      </c>
      <c r="I3839" t="inlineStr">
        <is>
          <t>Bajo</t>
        </is>
      </c>
      <c r="J3839" s="17" t="inlineStr">
        <is>
          <t>C-Bajo</t>
        </is>
      </c>
      <c r="K3839" t="inlineStr">
        <is>
          <t>LIQUIDAR — ocupan espacio y capital</t>
        </is>
      </c>
    </row>
    <row r="3840">
      <c r="A3840" t="inlineStr">
        <is>
          <t>10402</t>
        </is>
      </c>
      <c r="B3840" t="inlineStr">
        <is>
          <t>MEDIA CAÑA CANET CAFE CLARO 2.40MTS 6.5MM</t>
        </is>
      </c>
      <c r="C3840" t="inlineStr">
        <is>
          <t>TABLILLA PVC Y CORNISAS</t>
        </is>
      </c>
      <c r="D3840" s="22" t="n">
        <v>2</v>
      </c>
      <c r="E3840" s="19" t="n">
        <v>4603.87</v>
      </c>
      <c r="F3840" s="19" t="n">
        <v>1315.39</v>
      </c>
      <c r="G3840" s="20" t="n">
        <v>0.285714</v>
      </c>
      <c r="H3840" t="inlineStr">
        <is>
          <t>C</t>
        </is>
      </c>
      <c r="I3840" t="inlineStr">
        <is>
          <t>Bajo</t>
        </is>
      </c>
      <c r="J3840" s="17" t="inlineStr">
        <is>
          <t>C-Bajo</t>
        </is>
      </c>
      <c r="K3840" t="inlineStr">
        <is>
          <t>LIQUIDAR — ocupan espacio y capital</t>
        </is>
      </c>
    </row>
    <row r="3841">
      <c r="A3841" t="inlineStr">
        <is>
          <t>73903</t>
        </is>
      </c>
      <c r="B3841" t="inlineStr">
        <is>
          <t>PASCON 2 PARA PILA ALUMINIO</t>
        </is>
      </c>
      <c r="C3841" t="inlineStr">
        <is>
          <t>FERRETERIA GENERAL</t>
        </is>
      </c>
      <c r="D3841" s="22" t="n">
        <v>2</v>
      </c>
      <c r="E3841" s="19" t="n">
        <v>4601.76</v>
      </c>
      <c r="F3841" s="19" t="n">
        <v>1421.76</v>
      </c>
      <c r="G3841" s="20" t="n">
        <v>0.30896</v>
      </c>
      <c r="H3841" t="inlineStr">
        <is>
          <t>C</t>
        </is>
      </c>
      <c r="I3841" t="inlineStr">
        <is>
          <t>Medio</t>
        </is>
      </c>
      <c r="J3841" s="17" t="inlineStr">
        <is>
          <t>C-Medio</t>
        </is>
      </c>
      <c r="K3841" t="inlineStr">
        <is>
          <t>CANDIDATO A DESCONTINUAR</t>
        </is>
      </c>
    </row>
    <row r="3842">
      <c r="A3842" t="inlineStr">
        <is>
          <t>420420915</t>
        </is>
      </c>
      <c r="B3842" t="inlineStr">
        <is>
          <t>PROTECTO PINTURA ANTICORROSIVA ROJO OXIDO 384 1/4 GL (0.946L)</t>
        </is>
      </c>
      <c r="C3842" t="inlineStr">
        <is>
          <t>SIN CATEGORIA</t>
        </is>
      </c>
      <c r="D3842" s="22" t="n">
        <v>1</v>
      </c>
      <c r="E3842" s="19" t="n">
        <v>4598.31</v>
      </c>
      <c r="F3842" s="19" t="n">
        <v>1280.95</v>
      </c>
      <c r="G3842" s="20" t="n">
        <v>0.27857</v>
      </c>
      <c r="H3842" t="inlineStr">
        <is>
          <t>C</t>
        </is>
      </c>
      <c r="I3842" t="inlineStr">
        <is>
          <t>Bajo</t>
        </is>
      </c>
      <c r="J3842" s="17" t="inlineStr">
        <is>
          <t>C-Bajo</t>
        </is>
      </c>
      <c r="K3842" t="inlineStr">
        <is>
          <t>LIQUIDAR — ocupan espacio y capital</t>
        </is>
      </c>
    </row>
    <row r="3843">
      <c r="A3843" t="inlineStr">
        <is>
          <t>71943</t>
        </is>
      </c>
      <c r="B3843" t="inlineStr">
        <is>
          <t>AGUILA BLANCO PLACA TELEFONICA  PLATA 1008w</t>
        </is>
      </c>
      <c r="C3843" t="inlineStr">
        <is>
          <t>ACCESORIOS ELECTRICOS Y CABLES</t>
        </is>
      </c>
      <c r="D3843" s="22" t="n">
        <v>3</v>
      </c>
      <c r="E3843" s="19" t="n">
        <v>4577.83</v>
      </c>
      <c r="F3843" s="19" t="n">
        <v>1307.95</v>
      </c>
      <c r="G3843" s="20" t="n">
        <v>0.285714</v>
      </c>
      <c r="H3843" t="inlineStr">
        <is>
          <t>C</t>
        </is>
      </c>
      <c r="I3843" t="inlineStr">
        <is>
          <t>Bajo</t>
        </is>
      </c>
      <c r="J3843" s="17" t="inlineStr">
        <is>
          <t>C-Bajo</t>
        </is>
      </c>
      <c r="K3843" t="inlineStr">
        <is>
          <t>LIQUIDAR — ocupan espacio y capital</t>
        </is>
      </c>
    </row>
    <row r="3844">
      <c r="A3844" t="inlineStr">
        <is>
          <t>351100300991683</t>
        </is>
      </c>
      <c r="B3844" t="inlineStr">
        <is>
          <t>AKSI EXTENSION 4M BLANCA</t>
        </is>
      </c>
      <c r="C3844" t="inlineStr">
        <is>
          <t>ACCESORIOS ELECTRICOS Y CABLES</t>
        </is>
      </c>
      <c r="D3844" s="22" t="n">
        <v>3</v>
      </c>
      <c r="E3844" s="19" t="n">
        <v>4564.74</v>
      </c>
      <c r="F3844" s="19" t="n">
        <v>1434.14</v>
      </c>
      <c r="G3844" s="20" t="n">
        <v>0.314178</v>
      </c>
      <c r="H3844" t="inlineStr">
        <is>
          <t>C</t>
        </is>
      </c>
      <c r="I3844" t="inlineStr">
        <is>
          <t>Medio</t>
        </is>
      </c>
      <c r="J3844" s="17" t="inlineStr">
        <is>
          <t>C-Medio</t>
        </is>
      </c>
      <c r="K3844" t="inlineStr">
        <is>
          <t>CANDIDATO A DESCONTINUAR</t>
        </is>
      </c>
    </row>
    <row r="3845">
      <c r="A3845" t="inlineStr">
        <is>
          <t>71881</t>
        </is>
      </c>
      <c r="B3845" t="inlineStr">
        <is>
          <t>REGLETA TELEFONICA  #14 4MM</t>
        </is>
      </c>
      <c r="C3845" t="inlineStr">
        <is>
          <t>FERRETERIA GENERAL</t>
        </is>
      </c>
      <c r="D3845" s="22" t="n">
        <v>4</v>
      </c>
      <c r="E3845" s="19" t="n">
        <v>4531.86</v>
      </c>
      <c r="F3845" s="19" t="n">
        <v>1294.82</v>
      </c>
      <c r="G3845" s="20" t="n">
        <v>0.285714</v>
      </c>
      <c r="H3845" t="inlineStr">
        <is>
          <t>C</t>
        </is>
      </c>
      <c r="I3845" t="inlineStr">
        <is>
          <t>Bajo</t>
        </is>
      </c>
      <c r="J3845" s="17" t="inlineStr">
        <is>
          <t>C-Bajo</t>
        </is>
      </c>
      <c r="K3845" t="inlineStr">
        <is>
          <t>LIQUIDAR — ocupan espacio y capital</t>
        </is>
      </c>
    </row>
    <row r="3846">
      <c r="A3846" t="inlineStr">
        <is>
          <t>351100300991952</t>
        </is>
      </c>
      <c r="B3846" t="inlineStr">
        <is>
          <t>TRUPER EXTENSION PINTOR 2.40M EXTM-24</t>
        </is>
      </c>
      <c r="C3846" t="inlineStr">
        <is>
          <t>PINTURAS Y SELLADORES</t>
        </is>
      </c>
      <c r="D3846" s="22" t="n">
        <v>2</v>
      </c>
      <c r="E3846" s="19" t="n">
        <v>4499.86</v>
      </c>
      <c r="F3846" s="19" t="n">
        <v>2123.82</v>
      </c>
      <c r="G3846" s="20" t="n">
        <v>0.471975</v>
      </c>
      <c r="H3846" t="inlineStr">
        <is>
          <t>C</t>
        </is>
      </c>
      <c r="I3846" t="inlineStr">
        <is>
          <t>Alto</t>
        </is>
      </c>
      <c r="J3846" s="17" t="inlineStr">
        <is>
          <t>C-Alto</t>
        </is>
      </c>
      <c r="K3846" t="inlineStr">
        <is>
          <t>PREMIUM — dejar quietos, son rentables aunque vendan poco</t>
        </is>
      </c>
    </row>
    <row r="3847">
      <c r="A3847" t="inlineStr">
        <is>
          <t>72735</t>
        </is>
      </c>
      <c r="B3847" t="inlineStr">
        <is>
          <t>MACHETE 16 CUCHILLO BELLOTA</t>
        </is>
      </c>
      <c r="C3847" t="inlineStr">
        <is>
          <t>SIN CATEGORIA</t>
        </is>
      </c>
      <c r="D3847" s="22" t="n">
        <v>2</v>
      </c>
      <c r="E3847" s="19" t="n">
        <v>4489.55</v>
      </c>
      <c r="F3847" s="19" t="n">
        <v>1282.73</v>
      </c>
      <c r="G3847" s="20" t="n">
        <v>0.285714</v>
      </c>
      <c r="H3847" t="inlineStr">
        <is>
          <t>C</t>
        </is>
      </c>
      <c r="I3847" t="inlineStr">
        <is>
          <t>Bajo</t>
        </is>
      </c>
      <c r="J3847" s="17" t="inlineStr">
        <is>
          <t>C-Bajo</t>
        </is>
      </c>
      <c r="K3847" t="inlineStr">
        <is>
          <t>LIQUIDAR — ocupan espacio y capital</t>
        </is>
      </c>
    </row>
    <row r="3848">
      <c r="A3848" t="inlineStr">
        <is>
          <t>7460</t>
        </is>
      </c>
      <c r="B3848" t="inlineStr">
        <is>
          <t>ALDABA 10 PULGADAS A10</t>
        </is>
      </c>
      <c r="C3848" t="inlineStr">
        <is>
          <t>FERRETERIA GENERAL</t>
        </is>
      </c>
      <c r="D3848" s="22" t="n">
        <v>3</v>
      </c>
      <c r="E3848" s="19" t="n">
        <v>4482.32</v>
      </c>
      <c r="F3848" s="19" t="n">
        <v>1215.32</v>
      </c>
      <c r="G3848" s="20" t="n">
        <v>0.271137</v>
      </c>
      <c r="H3848" t="inlineStr">
        <is>
          <t>C</t>
        </is>
      </c>
      <c r="I3848" t="inlineStr">
        <is>
          <t>Bajo</t>
        </is>
      </c>
      <c r="J3848" s="17" t="inlineStr">
        <is>
          <t>C-Bajo</t>
        </is>
      </c>
      <c r="K3848" t="inlineStr">
        <is>
          <t>LIQUIDAR — ocupan espacio y capital</t>
        </is>
      </c>
    </row>
    <row r="3849">
      <c r="A3849" t="inlineStr">
        <is>
          <t>972</t>
        </is>
      </c>
      <c r="B3849" t="inlineStr">
        <is>
          <t>TEE 3/4 PVC</t>
        </is>
      </c>
      <c r="C3849" t="inlineStr">
        <is>
          <t>TUBERIA PVC, CANOAS Y ACCESORIOS</t>
        </is>
      </c>
      <c r="D3849" s="22" t="n">
        <v>11</v>
      </c>
      <c r="E3849" s="19" t="n">
        <v>4476.92</v>
      </c>
      <c r="F3849" s="19" t="n">
        <v>2421.24</v>
      </c>
      <c r="G3849" s="20" t="n">
        <v>0.5408270000000001</v>
      </c>
      <c r="H3849" t="inlineStr">
        <is>
          <t>C</t>
        </is>
      </c>
      <c r="I3849" t="inlineStr">
        <is>
          <t>Alto</t>
        </is>
      </c>
      <c r="J3849" s="17" t="inlineStr">
        <is>
          <t>C-Alto</t>
        </is>
      </c>
      <c r="K3849" t="inlineStr">
        <is>
          <t>PREMIUM — dejar quietos, son rentables aunque vendan poco</t>
        </is>
      </c>
    </row>
    <row r="3850">
      <c r="A3850" t="inlineStr">
        <is>
          <t>351100300990661</t>
        </is>
      </c>
      <c r="B3850" t="inlineStr">
        <is>
          <t>SEMILLA DE CEBOLLINO SUPLIJARDINES</t>
        </is>
      </c>
      <c r="C3850" t="inlineStr">
        <is>
          <t>FERRETERIA GENERAL</t>
        </is>
      </c>
      <c r="D3850" s="22" t="n">
        <v>4</v>
      </c>
      <c r="E3850" s="19" t="n">
        <v>4476.57</v>
      </c>
      <c r="F3850" s="19" t="n">
        <v>1278.24</v>
      </c>
      <c r="G3850" s="20" t="n">
        <v>0.28554</v>
      </c>
      <c r="H3850" t="inlineStr">
        <is>
          <t>C</t>
        </is>
      </c>
      <c r="I3850" t="inlineStr">
        <is>
          <t>Bajo</t>
        </is>
      </c>
      <c r="J3850" s="17" t="inlineStr">
        <is>
          <t>C-Bajo</t>
        </is>
      </c>
      <c r="K3850" t="inlineStr">
        <is>
          <t>LIQUIDAR — ocupan espacio y capital</t>
        </is>
      </c>
    </row>
    <row r="3851">
      <c r="A3851" t="inlineStr">
        <is>
          <t>71372</t>
        </is>
      </c>
      <c r="B3851" t="inlineStr">
        <is>
          <t>TORNILLO HEXAGONAL 5/16 X 1</t>
        </is>
      </c>
      <c r="C3851" t="inlineStr">
        <is>
          <t>TORNILLERIA</t>
        </is>
      </c>
      <c r="D3851" s="22" t="n">
        <v>60</v>
      </c>
      <c r="E3851" s="19" t="n">
        <v>4464.42</v>
      </c>
      <c r="F3851" s="19" t="n">
        <v>2973</v>
      </c>
      <c r="G3851" s="20" t="n">
        <v>0.665932</v>
      </c>
      <c r="H3851" t="inlineStr">
        <is>
          <t>C</t>
        </is>
      </c>
      <c r="I3851" t="inlineStr">
        <is>
          <t>Alto</t>
        </is>
      </c>
      <c r="J3851" s="17" t="inlineStr">
        <is>
          <t>C-Alto</t>
        </is>
      </c>
      <c r="K3851" t="inlineStr">
        <is>
          <t>PREMIUM — dejar quietos, son rentables aunque vendan poco</t>
        </is>
      </c>
    </row>
    <row r="3852">
      <c r="A3852" t="inlineStr">
        <is>
          <t>71386</t>
        </is>
      </c>
      <c r="B3852" t="inlineStr">
        <is>
          <t>TORNILLO CARROCERIA 5/16 X 1</t>
        </is>
      </c>
      <c r="C3852" t="inlineStr">
        <is>
          <t>TORNILLERIA</t>
        </is>
      </c>
      <c r="D3852" s="22" t="n">
        <v>56</v>
      </c>
      <c r="E3852" s="19" t="n">
        <v>4460.4</v>
      </c>
      <c r="F3852" s="19" t="n">
        <v>1772.4</v>
      </c>
      <c r="G3852" s="20" t="n">
        <v>0.397363</v>
      </c>
      <c r="H3852" t="inlineStr">
        <is>
          <t>C</t>
        </is>
      </c>
      <c r="I3852" t="inlineStr">
        <is>
          <t>Medio</t>
        </is>
      </c>
      <c r="J3852" s="17" t="inlineStr">
        <is>
          <t>C-Medio</t>
        </is>
      </c>
      <c r="K3852" t="inlineStr">
        <is>
          <t>CANDIDATO A DESCONTINUAR</t>
        </is>
      </c>
    </row>
    <row r="3853">
      <c r="A3853" t="inlineStr">
        <is>
          <t>7898555543</t>
        </is>
      </c>
      <c r="B3853" t="inlineStr">
        <is>
          <t>PROTECTO PINTURA ANTICORROSIVA NEGRO 382 1/4 GL (0.946L)</t>
        </is>
      </c>
      <c r="C3853" t="inlineStr">
        <is>
          <t>SIN CATEGORIA</t>
        </is>
      </c>
      <c r="D3853" s="22" t="n">
        <v>1</v>
      </c>
      <c r="E3853" s="19" t="n">
        <v>4460.28</v>
      </c>
      <c r="F3853" s="19" t="n">
        <v>1142.92</v>
      </c>
      <c r="G3853" s="20" t="n">
        <v>0.256245</v>
      </c>
      <c r="H3853" t="inlineStr">
        <is>
          <t>C</t>
        </is>
      </c>
      <c r="I3853" t="inlineStr">
        <is>
          <t>Bajo</t>
        </is>
      </c>
      <c r="J3853" s="17" t="inlineStr">
        <is>
          <t>C-Bajo</t>
        </is>
      </c>
      <c r="K3853" t="inlineStr">
        <is>
          <t>LIQUIDAR — ocupan espacio y capital</t>
        </is>
      </c>
    </row>
    <row r="3854">
      <c r="A3854" t="inlineStr">
        <is>
          <t>351100300992060</t>
        </is>
      </c>
      <c r="B3854" t="inlineStr">
        <is>
          <t>EMTOP MARCO SEGUETA 12 EHFE3001 .</t>
        </is>
      </c>
      <c r="C3854" t="inlineStr">
        <is>
          <t>HERRAMIENTAS MANUALES</t>
        </is>
      </c>
      <c r="D3854" s="22" t="n">
        <v>2</v>
      </c>
      <c r="E3854" s="19" t="n">
        <v>4457.6</v>
      </c>
      <c r="F3854" s="19" t="n">
        <v>1273.6</v>
      </c>
      <c r="G3854" s="20" t="n">
        <v>0.285714</v>
      </c>
      <c r="H3854" t="inlineStr">
        <is>
          <t>C</t>
        </is>
      </c>
      <c r="I3854" t="inlineStr">
        <is>
          <t>Bajo</t>
        </is>
      </c>
      <c r="J3854" s="17" t="inlineStr">
        <is>
          <t>C-Bajo</t>
        </is>
      </c>
      <c r="K3854" t="inlineStr">
        <is>
          <t>LIQUIDAR — ocupan espacio y capital</t>
        </is>
      </c>
    </row>
    <row r="3855">
      <c r="A3855" t="inlineStr">
        <is>
          <t>533459</t>
        </is>
      </c>
      <c r="B3855" t="inlineStr">
        <is>
          <t>BRIDA FLEXIBLE LARGA 3</t>
        </is>
      </c>
      <c r="C3855" t="inlineStr">
        <is>
          <t>SIN CATEGORIA</t>
        </is>
      </c>
      <c r="D3855" s="22" t="n">
        <v>1</v>
      </c>
      <c r="E3855" s="19" t="n">
        <v>4451.87</v>
      </c>
      <c r="F3855" s="19" t="n">
        <v>1271.96</v>
      </c>
      <c r="G3855" s="20" t="n">
        <v>0.285714</v>
      </c>
      <c r="H3855" t="inlineStr">
        <is>
          <t>C</t>
        </is>
      </c>
      <c r="I3855" t="inlineStr">
        <is>
          <t>Bajo</t>
        </is>
      </c>
      <c r="J3855" s="17" t="inlineStr">
        <is>
          <t>C-Bajo</t>
        </is>
      </c>
      <c r="K3855" t="inlineStr">
        <is>
          <t>LIQUIDAR — ocupan espacio y capital</t>
        </is>
      </c>
    </row>
    <row r="3856">
      <c r="A3856" t="inlineStr">
        <is>
          <t>73963</t>
        </is>
      </c>
      <c r="B3856" t="inlineStr">
        <is>
          <t>BRIDA FLEXIBLE CORTA 4</t>
        </is>
      </c>
      <c r="C3856" t="inlineStr">
        <is>
          <t>SIN CATEGORIA</t>
        </is>
      </c>
      <c r="D3856" s="22" t="n">
        <v>1</v>
      </c>
      <c r="E3856" s="19" t="n">
        <v>4444.86</v>
      </c>
      <c r="F3856" s="19" t="n">
        <v>1349.76</v>
      </c>
      <c r="G3856" s="20" t="n">
        <v>0.303668</v>
      </c>
      <c r="H3856" t="inlineStr">
        <is>
          <t>C</t>
        </is>
      </c>
      <c r="I3856" t="inlineStr">
        <is>
          <t>Medio</t>
        </is>
      </c>
      <c r="J3856" s="17" t="inlineStr">
        <is>
          <t>C-Medio</t>
        </is>
      </c>
      <c r="K3856" t="inlineStr">
        <is>
          <t>CANDIDATO A DESCONTINUAR</t>
        </is>
      </c>
    </row>
    <row r="3857">
      <c r="A3857" t="inlineStr">
        <is>
          <t>775</t>
        </is>
      </c>
      <c r="B3857" t="inlineStr">
        <is>
          <t>TRUPER BROCA PALETA 11/2</t>
        </is>
      </c>
      <c r="C3857" t="inlineStr">
        <is>
          <t>FERRETERIA GENERAL</t>
        </is>
      </c>
      <c r="D3857" s="22" t="n">
        <v>3</v>
      </c>
      <c r="E3857" s="19" t="n">
        <v>4428.5</v>
      </c>
      <c r="F3857" s="19" t="n">
        <v>1727.01</v>
      </c>
      <c r="G3857" s="20" t="n">
        <v>0.389977</v>
      </c>
      <c r="H3857" t="inlineStr">
        <is>
          <t>C</t>
        </is>
      </c>
      <c r="I3857" t="inlineStr">
        <is>
          <t>Medio</t>
        </is>
      </c>
      <c r="J3857" s="17" t="inlineStr">
        <is>
          <t>C-Medio</t>
        </is>
      </c>
      <c r="K3857" t="inlineStr">
        <is>
          <t>CANDIDATO A DESCONTINUAR</t>
        </is>
      </c>
    </row>
    <row r="3858">
      <c r="A3858" t="inlineStr">
        <is>
          <t>81211</t>
        </is>
      </c>
      <c r="B3858" t="inlineStr">
        <is>
          <t>MACHETE 28 CUCHILLO BELLOTA</t>
        </is>
      </c>
      <c r="C3858" t="inlineStr">
        <is>
          <t>FERRETERIA GENERAL</t>
        </is>
      </c>
      <c r="D3858" s="22" t="n">
        <v>1</v>
      </c>
      <c r="E3858" s="19" t="n">
        <v>4426.93</v>
      </c>
      <c r="F3858" s="19" t="n">
        <v>1167.04</v>
      </c>
      <c r="G3858" s="20" t="n">
        <v>0.263623</v>
      </c>
      <c r="H3858" t="inlineStr">
        <is>
          <t>C</t>
        </is>
      </c>
      <c r="I3858" t="inlineStr">
        <is>
          <t>Bajo</t>
        </is>
      </c>
      <c r="J3858" s="17" t="inlineStr">
        <is>
          <t>C-Bajo</t>
        </is>
      </c>
      <c r="K3858" t="inlineStr">
        <is>
          <t>LIQUIDAR — ocupan espacio y capital</t>
        </is>
      </c>
    </row>
    <row r="3859">
      <c r="A3859" t="inlineStr">
        <is>
          <t>3261</t>
        </is>
      </c>
      <c r="B3859" t="inlineStr">
        <is>
          <t>FACHALETA MURETO BRITT  26X36 CAJA 1.81m2</t>
        </is>
      </c>
      <c r="C3859" t="inlineStr">
        <is>
          <t>SIN CATEGORIA</t>
        </is>
      </c>
      <c r="D3859" s="22" t="n">
        <v>1</v>
      </c>
      <c r="E3859" s="19" t="n">
        <v>4424.78</v>
      </c>
      <c r="F3859" s="19" t="n">
        <v>-342.08</v>
      </c>
      <c r="G3859" s="20" t="n">
        <v>-0.077309</v>
      </c>
      <c r="H3859" t="inlineStr">
        <is>
          <t>C</t>
        </is>
      </c>
      <c r="I3859" t="inlineStr">
        <is>
          <t>Bajo</t>
        </is>
      </c>
      <c r="J3859" s="17" t="inlineStr">
        <is>
          <t>C-Bajo</t>
        </is>
      </c>
      <c r="K3859" t="inlineStr">
        <is>
          <t>LIQUIDAR — ocupan espacio y capital</t>
        </is>
      </c>
    </row>
    <row r="3860">
      <c r="A3860" t="inlineStr">
        <is>
          <t>351100300991223</t>
        </is>
      </c>
      <c r="B3860" t="inlineStr">
        <is>
          <t>PORCELANATO 2079 MARMOL BEIGE 60X60 CAJA 1.44M2</t>
        </is>
      </c>
      <c r="C3860" t="inlineStr">
        <is>
          <t>SIN CATEGORIA</t>
        </is>
      </c>
      <c r="D3860" s="22" t="n">
        <v>1</v>
      </c>
      <c r="E3860" s="19" t="n">
        <v>4424.78</v>
      </c>
      <c r="F3860" s="19" t="n">
        <v>-917.85</v>
      </c>
      <c r="G3860" s="20" t="n">
        <v>-0.207433</v>
      </c>
      <c r="H3860" t="inlineStr">
        <is>
          <t>C</t>
        </is>
      </c>
      <c r="I3860" t="inlineStr">
        <is>
          <t>Bajo</t>
        </is>
      </c>
      <c r="J3860" s="17" t="inlineStr">
        <is>
          <t>C-Bajo</t>
        </is>
      </c>
      <c r="K3860" t="inlineStr">
        <is>
          <t>LIQUIDAR — ocupan espacio y capital</t>
        </is>
      </c>
    </row>
    <row r="3861">
      <c r="A3861" t="inlineStr">
        <is>
          <t>71563</t>
        </is>
      </c>
      <c r="B3861" t="inlineStr">
        <is>
          <t>TAPON PVC 3 PRESION</t>
        </is>
      </c>
      <c r="C3861" t="inlineStr">
        <is>
          <t>TUBERIA PVC, CANOAS Y ACCESORIOS</t>
        </is>
      </c>
      <c r="D3861" s="22" t="n">
        <v>2</v>
      </c>
      <c r="E3861" s="19" t="n">
        <v>4424.78</v>
      </c>
      <c r="F3861" s="19" t="n">
        <v>3235.3</v>
      </c>
      <c r="G3861" s="20" t="n">
        <v>0.731178</v>
      </c>
      <c r="H3861" t="inlineStr">
        <is>
          <t>C</t>
        </is>
      </c>
      <c r="I3861" t="inlineStr">
        <is>
          <t>Alto</t>
        </is>
      </c>
      <c r="J3861" s="17" t="inlineStr">
        <is>
          <t>C-Alto</t>
        </is>
      </c>
      <c r="K3861" t="inlineStr">
        <is>
          <t>PREMIUM — dejar quietos, son rentables aunque vendan poco</t>
        </is>
      </c>
    </row>
    <row r="3862">
      <c r="A3862" t="inlineStr">
        <is>
          <t>420420919</t>
        </is>
      </c>
      <c r="B3862" t="inlineStr">
        <is>
          <t>PROTECTO PRO PROTECTO LATEX MATE BASE DEEP 9080 1/4 GL (0.946L)</t>
        </is>
      </c>
      <c r="C3862" t="inlineStr">
        <is>
          <t>SIN CATEGORIA</t>
        </is>
      </c>
      <c r="D3862" s="22" t="n">
        <v>1</v>
      </c>
      <c r="E3862" s="19" t="n">
        <v>4411.95</v>
      </c>
      <c r="F3862" s="19" t="n">
        <v>2422.32</v>
      </c>
      <c r="G3862" s="20" t="n">
        <v>0.549036</v>
      </c>
      <c r="H3862" t="inlineStr">
        <is>
          <t>C</t>
        </is>
      </c>
      <c r="I3862" t="inlineStr">
        <is>
          <t>Alto</t>
        </is>
      </c>
      <c r="J3862" s="17" t="inlineStr">
        <is>
          <t>C-Alto</t>
        </is>
      </c>
      <c r="K3862" t="inlineStr">
        <is>
          <t>PREMIUM — dejar quietos, son rentables aunque vendan poco</t>
        </is>
      </c>
    </row>
    <row r="3863">
      <c r="A3863" t="inlineStr">
        <is>
          <t>4065</t>
        </is>
      </c>
      <c r="B3863" t="inlineStr">
        <is>
          <t>VIDRIO MASCARA SOLDAR 10</t>
        </is>
      </c>
      <c r="C3863" t="inlineStr">
        <is>
          <t>FERRETERIA GENERAL</t>
        </is>
      </c>
      <c r="D3863" s="22" t="n">
        <v>9</v>
      </c>
      <c r="E3863" s="19" t="n">
        <v>4386.68</v>
      </c>
      <c r="F3863" s="19" t="n">
        <v>3282.65</v>
      </c>
      <c r="G3863" s="20" t="n">
        <v>0.748322</v>
      </c>
      <c r="H3863" t="inlineStr">
        <is>
          <t>C</t>
        </is>
      </c>
      <c r="I3863" t="inlineStr">
        <is>
          <t>Alto</t>
        </is>
      </c>
      <c r="J3863" s="17" t="inlineStr">
        <is>
          <t>C-Alto</t>
        </is>
      </c>
      <c r="K3863" t="inlineStr">
        <is>
          <t>PREMIUM — dejar quietos, son rentables aunque vendan poco</t>
        </is>
      </c>
    </row>
    <row r="3864">
      <c r="A3864" t="inlineStr">
        <is>
          <t>7317</t>
        </is>
      </c>
      <c r="B3864" t="inlineStr">
        <is>
          <t>BATERIA  AA ALKALINA</t>
        </is>
      </c>
      <c r="C3864" t="inlineStr">
        <is>
          <t>FERRETERIA GENERAL</t>
        </is>
      </c>
      <c r="D3864" s="22" t="n">
        <v>5</v>
      </c>
      <c r="E3864" s="19" t="n">
        <v>4380.55</v>
      </c>
      <c r="F3864" s="19" t="n">
        <v>1879.15</v>
      </c>
      <c r="G3864" s="20" t="n">
        <v>0.428976</v>
      </c>
      <c r="H3864" t="inlineStr">
        <is>
          <t>C</t>
        </is>
      </c>
      <c r="I3864" t="inlineStr">
        <is>
          <t>Medio</t>
        </is>
      </c>
      <c r="J3864" s="17" t="inlineStr">
        <is>
          <t>C-Medio</t>
        </is>
      </c>
      <c r="K3864" t="inlineStr">
        <is>
          <t>CANDIDATO A DESCONTINUAR</t>
        </is>
      </c>
    </row>
    <row r="3865">
      <c r="A3865" t="inlineStr">
        <is>
          <t>351100300992901</t>
        </is>
      </c>
      <c r="B3865" t="inlineStr">
        <is>
          <t>LAMPARA PANEL LED EMPOTRAR REDONDA 6W 4000K LUZ CALIDA</t>
        </is>
      </c>
      <c r="C3865" t="inlineStr">
        <is>
          <t>BOMBILLOS Y LAMPARAS</t>
        </is>
      </c>
      <c r="D3865" s="22" t="n">
        <v>2</v>
      </c>
      <c r="E3865" s="19" t="n">
        <v>4375.98</v>
      </c>
      <c r="F3865" s="19" t="n">
        <v>2917.31</v>
      </c>
      <c r="G3865" s="20" t="n">
        <v>0.666665</v>
      </c>
      <c r="H3865" t="inlineStr">
        <is>
          <t>C</t>
        </is>
      </c>
      <c r="I3865" t="inlineStr">
        <is>
          <t>Alto</t>
        </is>
      </c>
      <c r="J3865" s="17" t="inlineStr">
        <is>
          <t>C-Alto</t>
        </is>
      </c>
      <c r="K3865" t="inlineStr">
        <is>
          <t>PREMIUM — dejar quietos, son rentables aunque vendan poco</t>
        </is>
      </c>
    </row>
    <row r="3866">
      <c r="A3866" t="inlineStr">
        <is>
          <t>351100300990849</t>
        </is>
      </c>
      <c r="B3866" t="inlineStr">
        <is>
          <t>GLADIATOR ESCUADRA MAGNETICA 3 ESM 611</t>
        </is>
      </c>
      <c r="C3866" t="inlineStr">
        <is>
          <t>FERRETERIA GENERAL</t>
        </is>
      </c>
      <c r="D3866" s="22" t="n">
        <v>2</v>
      </c>
      <c r="E3866" s="19" t="n">
        <v>4368</v>
      </c>
      <c r="F3866" s="19" t="n">
        <v>1488</v>
      </c>
      <c r="G3866" s="20" t="n">
        <v>0.340659</v>
      </c>
      <c r="H3866" t="inlineStr">
        <is>
          <t>C</t>
        </is>
      </c>
      <c r="I3866" t="inlineStr">
        <is>
          <t>Medio</t>
        </is>
      </c>
      <c r="J3866" s="17" t="inlineStr">
        <is>
          <t>C-Medio</t>
        </is>
      </c>
      <c r="K3866" t="inlineStr">
        <is>
          <t>CANDIDATO A DESCONTINUAR</t>
        </is>
      </c>
    </row>
    <row r="3867">
      <c r="A3867" t="inlineStr">
        <is>
          <t>3094</t>
        </is>
      </c>
      <c r="B3867" t="inlineStr">
        <is>
          <t>AGUILA CANASTA EXTENSION MECANICA METALICA</t>
        </is>
      </c>
      <c r="C3867" t="inlineStr">
        <is>
          <t>ACCESORIOS ELECTRICOS Y CABLES</t>
        </is>
      </c>
      <c r="D3867" s="22" t="n">
        <v>1</v>
      </c>
      <c r="E3867" s="19" t="n">
        <v>4359.3</v>
      </c>
      <c r="F3867" s="19" t="n">
        <v>1046.76</v>
      </c>
      <c r="G3867" s="20" t="n">
        <v>0.240122</v>
      </c>
      <c r="H3867" t="inlineStr">
        <is>
          <t>C</t>
        </is>
      </c>
      <c r="I3867" t="inlineStr">
        <is>
          <t>Bajo</t>
        </is>
      </c>
      <c r="J3867" s="17" t="inlineStr">
        <is>
          <t>C-Bajo</t>
        </is>
      </c>
      <c r="K3867" t="inlineStr">
        <is>
          <t>LIQUIDAR — ocupan espacio y capital</t>
        </is>
      </c>
    </row>
    <row r="3868">
      <c r="A3868" t="inlineStr">
        <is>
          <t>60100001</t>
        </is>
      </c>
      <c r="B3868" t="inlineStr">
        <is>
          <t>BOMBILLO LED 3W E27 100.240V WELLMAX 2100021</t>
        </is>
      </c>
      <c r="C3868" t="inlineStr">
        <is>
          <t>BOMBILLOS Y LAMPARAS</t>
        </is>
      </c>
      <c r="D3868" s="22" t="n">
        <v>7</v>
      </c>
      <c r="E3868" s="19" t="n">
        <v>4336.28</v>
      </c>
      <c r="F3868" s="19" t="n">
        <v>1743.38</v>
      </c>
      <c r="G3868" s="20" t="n">
        <v>0.402046</v>
      </c>
      <c r="H3868" t="inlineStr">
        <is>
          <t>C</t>
        </is>
      </c>
      <c r="I3868" t="inlineStr">
        <is>
          <t>Medio</t>
        </is>
      </c>
      <c r="J3868" s="17" t="inlineStr">
        <is>
          <t>C-Medio</t>
        </is>
      </c>
      <c r="K3868" t="inlineStr">
        <is>
          <t>CANDIDATO A DESCONTINUAR</t>
        </is>
      </c>
    </row>
    <row r="3869">
      <c r="A3869" t="inlineStr">
        <is>
          <t>351100300990684</t>
        </is>
      </c>
      <c r="B3869" t="inlineStr">
        <is>
          <t>SEMILLA DE CLAVEL MIXTO SUPLIJARDINES</t>
        </is>
      </c>
      <c r="C3869" t="inlineStr">
        <is>
          <t>FERRETERIA GENERAL</t>
        </is>
      </c>
      <c r="D3869" s="22" t="n">
        <v>4</v>
      </c>
      <c r="E3869" s="19" t="n">
        <v>4326.43</v>
      </c>
      <c r="F3869" s="19" t="n">
        <v>1307.23</v>
      </c>
      <c r="G3869" s="20" t="n">
        <v>0.30215</v>
      </c>
      <c r="H3869" t="inlineStr">
        <is>
          <t>C</t>
        </is>
      </c>
      <c r="I3869" t="inlineStr">
        <is>
          <t>Medio</t>
        </is>
      </c>
      <c r="J3869" s="17" t="inlineStr">
        <is>
          <t>C-Medio</t>
        </is>
      </c>
      <c r="K3869" t="inlineStr">
        <is>
          <t>CANDIDATO A DESCONTINUAR</t>
        </is>
      </c>
    </row>
    <row r="3870">
      <c r="A3870" t="inlineStr">
        <is>
          <t>7725</t>
        </is>
      </c>
      <c r="B3870" t="inlineStr">
        <is>
          <t xml:space="preserve">MASKING 1/2 </t>
        </is>
      </c>
      <c r="C3870" t="inlineStr">
        <is>
          <t>FERRETERIA GENERAL</t>
        </is>
      </c>
      <c r="D3870" s="22" t="n">
        <v>10</v>
      </c>
      <c r="E3870" s="19" t="n">
        <v>4314.8</v>
      </c>
      <c r="F3870" s="19" t="n">
        <v>1232.8</v>
      </c>
      <c r="G3870" s="20" t="n">
        <v>0.285714</v>
      </c>
      <c r="H3870" t="inlineStr">
        <is>
          <t>C</t>
        </is>
      </c>
      <c r="I3870" t="inlineStr">
        <is>
          <t>Bajo</t>
        </is>
      </c>
      <c r="J3870" s="17" t="inlineStr">
        <is>
          <t>C-Bajo</t>
        </is>
      </c>
      <c r="K3870" t="inlineStr">
        <is>
          <t>LIQUIDAR — ocupan espacio y capital</t>
        </is>
      </c>
    </row>
    <row r="3871">
      <c r="A3871" t="inlineStr">
        <is>
          <t>351100300991056</t>
        </is>
      </c>
      <c r="B3871" t="inlineStr">
        <is>
          <t>SEMILLA DE CHILE DULCE SUPLIJARDINES 0126000000200</t>
        </is>
      </c>
      <c r="C3871" t="inlineStr">
        <is>
          <t>FERRETERIA GENERAL</t>
        </is>
      </c>
      <c r="D3871" s="22" t="n">
        <v>4</v>
      </c>
      <c r="E3871" s="19" t="n">
        <v>4308.56</v>
      </c>
      <c r="F3871" s="19" t="n">
        <v>1207.76</v>
      </c>
      <c r="G3871" s="20" t="n">
        <v>0.280317</v>
      </c>
      <c r="H3871" t="inlineStr">
        <is>
          <t>C</t>
        </is>
      </c>
      <c r="I3871" t="inlineStr">
        <is>
          <t>Bajo</t>
        </is>
      </c>
      <c r="J3871" s="17" t="inlineStr">
        <is>
          <t>C-Bajo</t>
        </is>
      </c>
      <c r="K3871" t="inlineStr">
        <is>
          <t>LIQUIDAR — ocupan espacio y capital</t>
        </is>
      </c>
    </row>
    <row r="3872">
      <c r="A3872" t="inlineStr">
        <is>
          <t>351100300991114</t>
        </is>
      </c>
      <c r="B3872" t="inlineStr">
        <is>
          <t>AKSI EXTENSION CAFE 4M</t>
        </is>
      </c>
      <c r="C3872" t="inlineStr">
        <is>
          <t>ACCESORIOS ELECTRICOS Y CABLES</t>
        </is>
      </c>
      <c r="D3872" s="22" t="n">
        <v>3</v>
      </c>
      <c r="E3872" s="19" t="n">
        <v>4278.29</v>
      </c>
      <c r="F3872" s="19" t="n">
        <v>1549.79</v>
      </c>
      <c r="G3872" s="20" t="n">
        <v>0.362245</v>
      </c>
      <c r="H3872" t="inlineStr">
        <is>
          <t>C</t>
        </is>
      </c>
      <c r="I3872" t="inlineStr">
        <is>
          <t>Medio</t>
        </is>
      </c>
      <c r="J3872" s="17" t="inlineStr">
        <is>
          <t>C-Medio</t>
        </is>
      </c>
      <c r="K3872" t="inlineStr">
        <is>
          <t>CANDIDATO A DESCONTINUAR</t>
        </is>
      </c>
    </row>
    <row r="3873">
      <c r="A3873" t="inlineStr">
        <is>
          <t>5300990215</t>
        </is>
      </c>
      <c r="B3873" t="inlineStr">
        <is>
          <t>BOSCH BROCA SDS PLUS 1/2 X 4 X 6</t>
        </is>
      </c>
      <c r="C3873" t="inlineStr">
        <is>
          <t>HERRAMIENTA ELECTRICA</t>
        </is>
      </c>
      <c r="D3873" s="22" t="n">
        <v>1</v>
      </c>
      <c r="E3873" s="19" t="n">
        <v>4250.4</v>
      </c>
      <c r="F3873" s="19" t="n">
        <v>1214.4</v>
      </c>
      <c r="G3873" s="20" t="n">
        <v>0.285714</v>
      </c>
      <c r="H3873" t="inlineStr">
        <is>
          <t>C</t>
        </is>
      </c>
      <c r="I3873" t="inlineStr">
        <is>
          <t>Bajo</t>
        </is>
      </c>
      <c r="J3873" s="17" t="inlineStr">
        <is>
          <t>C-Bajo</t>
        </is>
      </c>
      <c r="K3873" t="inlineStr">
        <is>
          <t>LIQUIDAR — ocupan espacio y capital</t>
        </is>
      </c>
    </row>
    <row r="3874">
      <c r="A3874" t="inlineStr">
        <is>
          <t>30605</t>
        </is>
      </c>
      <c r="B3874" t="inlineStr">
        <is>
          <t>CONDULETA 2 EMT UL</t>
        </is>
      </c>
      <c r="C3874" t="inlineStr">
        <is>
          <t>ACCESORIOS ELECTRICOS Y CABLES</t>
        </is>
      </c>
      <c r="D3874" s="22" t="n">
        <v>1</v>
      </c>
      <c r="E3874" s="19" t="n">
        <v>4247.79</v>
      </c>
      <c r="F3874" s="19" t="n">
        <v>-2161.2</v>
      </c>
      <c r="G3874" s="20" t="n">
        <v>-0.508782</v>
      </c>
      <c r="H3874" t="inlineStr">
        <is>
          <t>C</t>
        </is>
      </c>
      <c r="I3874" t="inlineStr">
        <is>
          <t>Bajo</t>
        </is>
      </c>
      <c r="J3874" s="17" t="inlineStr">
        <is>
          <t>C-Bajo</t>
        </is>
      </c>
      <c r="K3874" t="inlineStr">
        <is>
          <t>LIQUIDAR — ocupan espacio y capital</t>
        </is>
      </c>
    </row>
    <row r="3875">
      <c r="A3875" t="inlineStr">
        <is>
          <t>741</t>
        </is>
      </c>
      <c r="B3875" t="inlineStr">
        <is>
          <t>TIZA MECANICO RL80129</t>
        </is>
      </c>
      <c r="C3875" t="inlineStr">
        <is>
          <t>FERRETERIA GENERAL</t>
        </is>
      </c>
      <c r="D3875" s="22" t="n">
        <v>48</v>
      </c>
      <c r="E3875" s="19" t="n">
        <v>4239.82</v>
      </c>
      <c r="F3875" s="19" t="n">
        <v>1563.7</v>
      </c>
      <c r="G3875" s="20" t="n">
        <v>0.3688130000000001</v>
      </c>
      <c r="H3875" t="inlineStr">
        <is>
          <t>C</t>
        </is>
      </c>
      <c r="I3875" t="inlineStr">
        <is>
          <t>Medio</t>
        </is>
      </c>
      <c r="J3875" s="17" t="inlineStr">
        <is>
          <t>C-Medio</t>
        </is>
      </c>
      <c r="K3875" t="inlineStr">
        <is>
          <t>CANDIDATO A DESCONTINUAR</t>
        </is>
      </c>
    </row>
    <row r="3876">
      <c r="A3876" t="inlineStr">
        <is>
          <t>351100300991401</t>
        </is>
      </c>
      <c r="B3876" t="inlineStr">
        <is>
          <t>FANDELI MASKING 2 AUTOMOTRIZ PINTOR</t>
        </is>
      </c>
      <c r="C3876" t="inlineStr">
        <is>
          <t>FERRETERIA GENERAL</t>
        </is>
      </c>
      <c r="D3876" s="22" t="n">
        <v>2</v>
      </c>
      <c r="E3876" s="19" t="n">
        <v>4189.05</v>
      </c>
      <c r="F3876" s="19" t="n">
        <v>1300.05</v>
      </c>
      <c r="G3876" s="20" t="n">
        <v>0.310345</v>
      </c>
      <c r="H3876" t="inlineStr">
        <is>
          <t>C</t>
        </is>
      </c>
      <c r="I3876" t="inlineStr">
        <is>
          <t>Medio</t>
        </is>
      </c>
      <c r="J3876" s="17" t="inlineStr">
        <is>
          <t>C-Medio</t>
        </is>
      </c>
      <c r="K3876" t="inlineStr">
        <is>
          <t>CANDIDATO A DESCONTINUAR</t>
        </is>
      </c>
    </row>
    <row r="3877">
      <c r="A3877" t="inlineStr">
        <is>
          <t>72407</t>
        </is>
      </c>
      <c r="B3877" t="inlineStr">
        <is>
          <t>GRAPA CON CLAVO 7MM 100U</t>
        </is>
      </c>
      <c r="C3877" t="inlineStr">
        <is>
          <t>FERRETERIA GENERAL</t>
        </is>
      </c>
      <c r="D3877" s="22" t="n">
        <v>5</v>
      </c>
      <c r="E3877" s="19" t="n">
        <v>4178.32</v>
      </c>
      <c r="F3877" s="19" t="n">
        <v>1568.32</v>
      </c>
      <c r="G3877" s="20" t="n">
        <v>0.375347</v>
      </c>
      <c r="H3877" t="inlineStr">
        <is>
          <t>C</t>
        </is>
      </c>
      <c r="I3877" t="inlineStr">
        <is>
          <t>Medio</t>
        </is>
      </c>
      <c r="J3877" s="17" t="inlineStr">
        <is>
          <t>C-Medio</t>
        </is>
      </c>
      <c r="K3877" t="inlineStr">
        <is>
          <t>CANDIDATO A DESCONTINUAR</t>
        </is>
      </c>
    </row>
    <row r="3878">
      <c r="A3878" t="inlineStr">
        <is>
          <t>409592910</t>
        </is>
      </c>
      <c r="B3878" t="inlineStr">
        <is>
          <t>CABLE DE ALIMENTACION PARA LUZ LED WELLMAX 15A-D 12MM</t>
        </is>
      </c>
      <c r="C3878" t="inlineStr">
        <is>
          <t>ACCESORIOS ELECTRICOS Y CABLES</t>
        </is>
      </c>
      <c r="D3878" s="22" t="n">
        <v>3</v>
      </c>
      <c r="E3878" s="19" t="n">
        <v>4176.99</v>
      </c>
      <c r="F3878" s="19" t="n">
        <v>2293.42</v>
      </c>
      <c r="G3878" s="20" t="n">
        <v>0.54906</v>
      </c>
      <c r="H3878" t="inlineStr">
        <is>
          <t>C</t>
        </is>
      </c>
      <c r="I3878" t="inlineStr">
        <is>
          <t>Alto</t>
        </is>
      </c>
      <c r="J3878" s="17" t="inlineStr">
        <is>
          <t>C-Alto</t>
        </is>
      </c>
      <c r="K3878" t="inlineStr">
        <is>
          <t>PREMIUM — dejar quietos, son rentables aunque vendan poco</t>
        </is>
      </c>
    </row>
    <row r="3879">
      <c r="A3879" t="inlineStr">
        <is>
          <t>71387</t>
        </is>
      </c>
      <c r="B3879" t="inlineStr">
        <is>
          <t>TORNILLO CARROCERIA 5/16 X 1 1/2</t>
        </is>
      </c>
      <c r="C3879" t="inlineStr">
        <is>
          <t>TORNILLERIA</t>
        </is>
      </c>
      <c r="D3879" s="22" t="n">
        <v>64</v>
      </c>
      <c r="E3879" s="19" t="n">
        <v>4172.59</v>
      </c>
      <c r="F3879" s="19" t="n">
        <v>2495.15</v>
      </c>
      <c r="G3879" s="20" t="n">
        <v>0.597986</v>
      </c>
      <c r="H3879" t="inlineStr">
        <is>
          <t>C</t>
        </is>
      </c>
      <c r="I3879" t="inlineStr">
        <is>
          <t>Alto</t>
        </is>
      </c>
      <c r="J3879" s="17" t="inlineStr">
        <is>
          <t>C-Alto</t>
        </is>
      </c>
      <c r="K3879" t="inlineStr">
        <is>
          <t>PREMIUM — dejar quietos, son rentables aunque vendan poco</t>
        </is>
      </c>
    </row>
    <row r="3880">
      <c r="A3880" t="inlineStr">
        <is>
          <t>72178</t>
        </is>
      </c>
      <c r="B3880" t="inlineStr">
        <is>
          <t>DISCO HULE 9 TALADRO GONI</t>
        </is>
      </c>
      <c r="C3880" t="inlineStr">
        <is>
          <t>FERRETERIA GENERAL</t>
        </is>
      </c>
      <c r="D3880" s="22" t="n">
        <v>1</v>
      </c>
      <c r="E3880" s="19" t="n">
        <v>4159.29</v>
      </c>
      <c r="F3880" s="19" t="n">
        <v>1274.65</v>
      </c>
      <c r="G3880" s="20" t="n">
        <v>0.306459</v>
      </c>
      <c r="H3880" t="inlineStr">
        <is>
          <t>C</t>
        </is>
      </c>
      <c r="I3880" t="inlineStr">
        <is>
          <t>Medio</t>
        </is>
      </c>
      <c r="J3880" s="17" t="inlineStr">
        <is>
          <t>C-Medio</t>
        </is>
      </c>
      <c r="K3880" t="inlineStr">
        <is>
          <t>CANDIDATO A DESCONTINUAR</t>
        </is>
      </c>
    </row>
    <row r="3881">
      <c r="A3881" t="inlineStr">
        <is>
          <t>320990478</t>
        </is>
      </c>
      <c r="B3881" t="inlineStr">
        <is>
          <t>TOTAL DESATORNILLADOR PLANO 3/16 X 4 THT2146/THT265100</t>
        </is>
      </c>
      <c r="C3881" t="inlineStr">
        <is>
          <t>FERRETERIA GENERAL</t>
        </is>
      </c>
      <c r="D3881" s="22" t="n">
        <v>6</v>
      </c>
      <c r="E3881" s="19" t="n">
        <v>4144.73</v>
      </c>
      <c r="F3881" s="19" t="n">
        <v>1419.89</v>
      </c>
      <c r="G3881" s="20" t="n">
        <v>0.342578</v>
      </c>
      <c r="H3881" t="inlineStr">
        <is>
          <t>C</t>
        </is>
      </c>
      <c r="I3881" t="inlineStr">
        <is>
          <t>Medio</t>
        </is>
      </c>
      <c r="J3881" s="17" t="inlineStr">
        <is>
          <t>C-Medio</t>
        </is>
      </c>
      <c r="K3881" t="inlineStr">
        <is>
          <t>CANDIDATO A DESCONTINUAR</t>
        </is>
      </c>
    </row>
    <row r="3882">
      <c r="A3882" t="inlineStr">
        <is>
          <t>10200002</t>
        </is>
      </c>
      <c r="B3882" t="inlineStr">
        <is>
          <t>TUBO REDONDO 5/8 X 1.20MM NEGRO</t>
        </is>
      </c>
      <c r="C3882" t="inlineStr">
        <is>
          <t>TUBERIA REDONDA</t>
        </is>
      </c>
      <c r="D3882" s="22" t="n">
        <v>2</v>
      </c>
      <c r="E3882" s="19" t="n">
        <v>4143.28</v>
      </c>
      <c r="F3882" s="19" t="n">
        <v>932.98</v>
      </c>
      <c r="G3882" s="20" t="n">
        <v>0.225179</v>
      </c>
      <c r="H3882" t="inlineStr">
        <is>
          <t>C</t>
        </is>
      </c>
      <c r="I3882" t="inlineStr">
        <is>
          <t>Bajo</t>
        </is>
      </c>
      <c r="J3882" s="17" t="inlineStr">
        <is>
          <t>C-Bajo</t>
        </is>
      </c>
      <c r="K3882" t="inlineStr">
        <is>
          <t>LIQUIDAR — ocupan espacio y capital</t>
        </is>
      </c>
    </row>
    <row r="3883">
      <c r="A3883" t="inlineStr">
        <is>
          <t>72592</t>
        </is>
      </c>
      <c r="B3883" t="inlineStr">
        <is>
          <t>$$ CHECK 1/2  UNIVERSAL itap #130  1/2</t>
        </is>
      </c>
      <c r="C3883" t="inlineStr">
        <is>
          <t>SIN CATEGORIA</t>
        </is>
      </c>
      <c r="D3883" s="22" t="n">
        <v>1</v>
      </c>
      <c r="E3883" s="19" t="n">
        <v>4072.99</v>
      </c>
      <c r="F3883" s="19" t="n">
        <v>1163.71</v>
      </c>
      <c r="G3883" s="20" t="n">
        <v>0.285714</v>
      </c>
      <c r="H3883" t="inlineStr">
        <is>
          <t>C</t>
        </is>
      </c>
      <c r="I3883" t="inlineStr">
        <is>
          <t>Bajo</t>
        </is>
      </c>
      <c r="J3883" s="17" t="inlineStr">
        <is>
          <t>C-Bajo</t>
        </is>
      </c>
      <c r="K3883" t="inlineStr">
        <is>
          <t>LIQUIDAR — ocupan espacio y capital</t>
        </is>
      </c>
    </row>
    <row r="3884">
      <c r="A3884" t="inlineStr">
        <is>
          <t>71430</t>
        </is>
      </c>
      <c r="B3884" t="inlineStr">
        <is>
          <t>TORNILLO TIRAFONDO 1/4 X 1 1/2</t>
        </is>
      </c>
      <c r="C3884" t="inlineStr">
        <is>
          <t>TORNILLERIA</t>
        </is>
      </c>
      <c r="D3884" s="22" t="n">
        <v>84</v>
      </c>
      <c r="E3884" s="19" t="n">
        <v>4072.71</v>
      </c>
      <c r="F3884" s="19" t="n">
        <v>2621.55</v>
      </c>
      <c r="G3884" s="20" t="n">
        <v>0.643686</v>
      </c>
      <c r="H3884" t="inlineStr">
        <is>
          <t>C</t>
        </is>
      </c>
      <c r="I3884" t="inlineStr">
        <is>
          <t>Alto</t>
        </is>
      </c>
      <c r="J3884" s="17" t="inlineStr">
        <is>
          <t>C-Alto</t>
        </is>
      </c>
      <c r="K3884" t="inlineStr">
        <is>
          <t>PREMIUM — dejar quietos, son rentables aunque vendan poco</t>
        </is>
      </c>
    </row>
    <row r="3885">
      <c r="A3885" t="inlineStr">
        <is>
          <t>30473</t>
        </is>
      </c>
      <c r="B3885" t="inlineStr">
        <is>
          <t>AGUILA PULSADOR TIMBRE  126/10152</t>
        </is>
      </c>
      <c r="C3885" t="inlineStr">
        <is>
          <t>ACCESORIOS ELECTRICOS Y CABLES</t>
        </is>
      </c>
      <c r="D3885" s="22" t="n">
        <v>4</v>
      </c>
      <c r="E3885" s="19" t="n">
        <v>4058.88</v>
      </c>
      <c r="F3885" s="19" t="n">
        <v>1159.68</v>
      </c>
      <c r="G3885" s="20" t="n">
        <v>0.285714</v>
      </c>
      <c r="H3885" t="inlineStr">
        <is>
          <t>C</t>
        </is>
      </c>
      <c r="I3885" t="inlineStr">
        <is>
          <t>Bajo</t>
        </is>
      </c>
      <c r="J3885" s="17" t="inlineStr">
        <is>
          <t>C-Bajo</t>
        </is>
      </c>
      <c r="K3885" t="inlineStr">
        <is>
          <t>LIQUIDAR — ocupan espacio y capital</t>
        </is>
      </c>
    </row>
    <row r="3886">
      <c r="A3886" t="inlineStr">
        <is>
          <t>351100300992461</t>
        </is>
      </c>
      <c r="B3886" t="inlineStr">
        <is>
          <t>VOLTECK EXTENSION VERDE 8M ED-8V</t>
        </is>
      </c>
      <c r="C3886" t="inlineStr">
        <is>
          <t>ACCESORIOS ELECTRICOS Y CABLES</t>
        </is>
      </c>
      <c r="D3886" s="22" t="n">
        <v>1</v>
      </c>
      <c r="E3886" s="19" t="n">
        <v>4030.11</v>
      </c>
      <c r="F3886" s="19" t="n">
        <v>1791.16</v>
      </c>
      <c r="G3886" s="20" t="n">
        <v>0.444444</v>
      </c>
      <c r="H3886" t="inlineStr">
        <is>
          <t>C</t>
        </is>
      </c>
      <c r="I3886" t="inlineStr">
        <is>
          <t>Medio</t>
        </is>
      </c>
      <c r="J3886" s="17" t="inlineStr">
        <is>
          <t>C-Medio</t>
        </is>
      </c>
      <c r="K3886" t="inlineStr">
        <is>
          <t>CANDIDATO A DESCONTINUAR</t>
        </is>
      </c>
    </row>
    <row r="3887">
      <c r="A3887" t="inlineStr">
        <is>
          <t>73047</t>
        </is>
      </c>
      <c r="B3887" t="inlineStr">
        <is>
          <t>TOTAL DESATORNILLADOR PLANO SAPITA THT266038</t>
        </is>
      </c>
      <c r="C3887" t="inlineStr">
        <is>
          <t>FERRETERIA GENERAL</t>
        </is>
      </c>
      <c r="D3887" s="22" t="n">
        <v>4</v>
      </c>
      <c r="E3887" s="19" t="n">
        <v>4029.84</v>
      </c>
      <c r="F3887" s="19" t="n">
        <v>2014.92</v>
      </c>
      <c r="G3887" s="20" t="n">
        <v>0.5</v>
      </c>
      <c r="H3887" t="inlineStr">
        <is>
          <t>C</t>
        </is>
      </c>
      <c r="I3887" t="inlineStr">
        <is>
          <t>Alto</t>
        </is>
      </c>
      <c r="J3887" s="17" t="inlineStr">
        <is>
          <t>C-Alto</t>
        </is>
      </c>
      <c r="K3887" t="inlineStr">
        <is>
          <t>PREMIUM — dejar quietos, son rentables aunque vendan poco</t>
        </is>
      </c>
    </row>
    <row r="3888">
      <c r="A3888" t="inlineStr">
        <is>
          <t>21335</t>
        </is>
      </c>
      <c r="B3888" t="inlineStr">
        <is>
          <t>TUBO TERMOCONTRACTIL 1/4 NEGRO POR METRO</t>
        </is>
      </c>
      <c r="C3888" t="inlineStr">
        <is>
          <t>ACCESORIOS ELECTRICOS Y CABLES</t>
        </is>
      </c>
      <c r="D3888" s="22" t="n">
        <v>13</v>
      </c>
      <c r="E3888" s="19" t="n">
        <v>4026.55</v>
      </c>
      <c r="F3888" s="19" t="n">
        <v>1608.42</v>
      </c>
      <c r="G3888" s="20" t="n">
        <v>0.3994530000000001</v>
      </c>
      <c r="H3888" t="inlineStr">
        <is>
          <t>C</t>
        </is>
      </c>
      <c r="I3888" t="inlineStr">
        <is>
          <t>Medio</t>
        </is>
      </c>
      <c r="J3888" s="17" t="inlineStr">
        <is>
          <t>C-Medio</t>
        </is>
      </c>
      <c r="K3888" t="inlineStr">
        <is>
          <t>CANDIDATO A DESCONTINUAR</t>
        </is>
      </c>
    </row>
    <row r="3889">
      <c r="A3889" t="inlineStr">
        <is>
          <t>7726</t>
        </is>
      </c>
      <c r="B3889" t="inlineStr">
        <is>
          <t xml:space="preserve">MASKING 3/4 </t>
        </is>
      </c>
      <c r="C3889" t="inlineStr">
        <is>
          <t>FERRETERIA GENERAL</t>
        </is>
      </c>
      <c r="D3889" s="22" t="n">
        <v>9</v>
      </c>
      <c r="E3889" s="19" t="n">
        <v>4025.7</v>
      </c>
      <c r="F3889" s="19" t="n">
        <v>1809.81</v>
      </c>
      <c r="G3889" s="20" t="n">
        <v>0.449564</v>
      </c>
      <c r="H3889" t="inlineStr">
        <is>
          <t>C</t>
        </is>
      </c>
      <c r="I3889" t="inlineStr">
        <is>
          <t>Medio</t>
        </is>
      </c>
      <c r="J3889" s="17" t="inlineStr">
        <is>
          <t>C-Medio</t>
        </is>
      </c>
      <c r="K3889" t="inlineStr">
        <is>
          <t>CANDIDATO A DESCONTINUAR</t>
        </is>
      </c>
    </row>
    <row r="3890">
      <c r="A3890" t="inlineStr">
        <is>
          <t>71765</t>
        </is>
      </c>
      <c r="B3890" t="inlineStr">
        <is>
          <t>PICAPORTE CADENA PUERTA GATO</t>
        </is>
      </c>
      <c r="C3890" t="inlineStr">
        <is>
          <t>FERRETERIA GENERAL</t>
        </is>
      </c>
      <c r="D3890" s="22" t="n">
        <v>1</v>
      </c>
      <c r="E3890" s="19" t="n">
        <v>4010.87</v>
      </c>
      <c r="F3890" s="19" t="n">
        <v>1145.96</v>
      </c>
      <c r="G3890" s="20" t="n">
        <v>0.285714</v>
      </c>
      <c r="H3890" t="inlineStr">
        <is>
          <t>C</t>
        </is>
      </c>
      <c r="I3890" t="inlineStr">
        <is>
          <t>Bajo</t>
        </is>
      </c>
      <c r="J3890" s="17" t="inlineStr">
        <is>
          <t>C-Bajo</t>
        </is>
      </c>
      <c r="K3890" t="inlineStr">
        <is>
          <t>LIQUIDAR — ocupan espacio y capital</t>
        </is>
      </c>
    </row>
    <row r="3891">
      <c r="A3891" t="inlineStr">
        <is>
          <t>87122</t>
        </is>
      </c>
      <c r="B3891" t="inlineStr">
        <is>
          <t>LIMPIADOR CARBURADOR E INYECTORES POWER ZONE</t>
        </is>
      </c>
      <c r="C3891" t="inlineStr">
        <is>
          <t>SIN CATEGORIA</t>
        </is>
      </c>
      <c r="D3891" s="22" t="n">
        <v>1</v>
      </c>
      <c r="E3891" s="19" t="n">
        <v>3995.04</v>
      </c>
      <c r="F3891" s="19" t="n">
        <v>1141.44</v>
      </c>
      <c r="G3891" s="20" t="n">
        <v>0.285714</v>
      </c>
      <c r="H3891" t="inlineStr">
        <is>
          <t>C</t>
        </is>
      </c>
      <c r="I3891" t="inlineStr">
        <is>
          <t>Bajo</t>
        </is>
      </c>
      <c r="J3891" s="17" t="inlineStr">
        <is>
          <t>C-Bajo</t>
        </is>
      </c>
      <c r="K3891" t="inlineStr">
        <is>
          <t>LIQUIDAR — ocupan espacio y capital</t>
        </is>
      </c>
    </row>
    <row r="3892">
      <c r="A3892" t="inlineStr">
        <is>
          <t>957</t>
        </is>
      </c>
      <c r="B3892" t="inlineStr">
        <is>
          <t>NIPLE 1/2 X 11/2 GALVANIZADO</t>
        </is>
      </c>
      <c r="C3892" t="inlineStr">
        <is>
          <t>FERRETERIA GENERAL</t>
        </is>
      </c>
      <c r="D3892" s="22" t="n">
        <v>15</v>
      </c>
      <c r="E3892" s="19" t="n">
        <v>3982.35</v>
      </c>
      <c r="F3892" s="19" t="n">
        <v>2285.85</v>
      </c>
      <c r="G3892" s="20" t="n">
        <v>0.573995</v>
      </c>
      <c r="H3892" t="inlineStr">
        <is>
          <t>C</t>
        </is>
      </c>
      <c r="I3892" t="inlineStr">
        <is>
          <t>Alto</t>
        </is>
      </c>
      <c r="J3892" s="17" t="inlineStr">
        <is>
          <t>C-Alto</t>
        </is>
      </c>
      <c r="K3892" t="inlineStr">
        <is>
          <t>PREMIUM — dejar quietos, son rentables aunque vendan poco</t>
        </is>
      </c>
    </row>
    <row r="3893">
      <c r="A3893" t="inlineStr">
        <is>
          <t>420420934</t>
        </is>
      </c>
      <c r="B3893" t="inlineStr">
        <is>
          <t>PROTECTO BASE ANTICORROSIVA ROJO OXIDO 380 1/4 GL (0.946L) MINIO ROJO</t>
        </is>
      </c>
      <c r="C3893" t="inlineStr">
        <is>
          <t>SIN CATEGORIA</t>
        </is>
      </c>
      <c r="D3893" s="22" t="n">
        <v>1</v>
      </c>
      <c r="E3893" s="19" t="n">
        <v>3982.3</v>
      </c>
      <c r="F3893" s="19" t="n">
        <v>1137.3</v>
      </c>
      <c r="G3893" s="20" t="n">
        <v>0.285589</v>
      </c>
      <c r="H3893" t="inlineStr">
        <is>
          <t>C</t>
        </is>
      </c>
      <c r="I3893" t="inlineStr">
        <is>
          <t>Bajo</t>
        </is>
      </c>
      <c r="J3893" s="17" t="inlineStr">
        <is>
          <t>C-Bajo</t>
        </is>
      </c>
      <c r="K3893" t="inlineStr">
        <is>
          <t>LIQUIDAR — ocupan espacio y capital</t>
        </is>
      </c>
    </row>
    <row r="3894">
      <c r="A3894" t="inlineStr">
        <is>
          <t>73376</t>
        </is>
      </c>
      <c r="B3894" t="inlineStr">
        <is>
          <t>BROCA METAL 1/2X10 LARGA</t>
        </is>
      </c>
      <c r="C3894" t="inlineStr">
        <is>
          <t>FERRETERIA GENERAL</t>
        </is>
      </c>
      <c r="D3894" s="22" t="n">
        <v>1</v>
      </c>
      <c r="E3894" s="19" t="n">
        <v>3982.3</v>
      </c>
      <c r="F3894" s="19" t="n">
        <v>1284.1</v>
      </c>
      <c r="G3894" s="20" t="n">
        <v>0.322452</v>
      </c>
      <c r="H3894" t="inlineStr">
        <is>
          <t>C</t>
        </is>
      </c>
      <c r="I3894" t="inlineStr">
        <is>
          <t>Medio</t>
        </is>
      </c>
      <c r="J3894" s="17" t="inlineStr">
        <is>
          <t>C-Medio</t>
        </is>
      </c>
      <c r="K3894" t="inlineStr">
        <is>
          <t>CANDIDATO A DESCONTINUAR</t>
        </is>
      </c>
    </row>
    <row r="3895">
      <c r="A3895" t="inlineStr">
        <is>
          <t>7908</t>
        </is>
      </c>
      <c r="B3895" t="inlineStr">
        <is>
          <t>BISAGRA MARIPOSA COBRE  H-0069</t>
        </is>
      </c>
      <c r="C3895" t="inlineStr">
        <is>
          <t>FERRETERIA GENERAL</t>
        </is>
      </c>
      <c r="D3895" s="22" t="n">
        <v>4</v>
      </c>
      <c r="E3895" s="19" t="n">
        <v>3981.6</v>
      </c>
      <c r="F3895" s="19" t="n">
        <v>1137.6</v>
      </c>
      <c r="G3895" s="20" t="n">
        <v>0.285714</v>
      </c>
      <c r="H3895" t="inlineStr">
        <is>
          <t>C</t>
        </is>
      </c>
      <c r="I3895" t="inlineStr">
        <is>
          <t>Bajo</t>
        </is>
      </c>
      <c r="J3895" s="17" t="inlineStr">
        <is>
          <t>C-Bajo</t>
        </is>
      </c>
      <c r="K3895" t="inlineStr">
        <is>
          <t>LIQUIDAR — ocupan espacio y capital</t>
        </is>
      </c>
    </row>
    <row r="3896">
      <c r="A3896" t="inlineStr">
        <is>
          <t>351100300990837</t>
        </is>
      </c>
      <c r="B3896" t="inlineStr">
        <is>
          <t>BEST VALUE TORNILLO OJO CERRADO F01824 11/2</t>
        </is>
      </c>
      <c r="C3896" t="inlineStr">
        <is>
          <t>FERRETERIA GENERAL</t>
        </is>
      </c>
      <c r="D3896" s="22" t="n">
        <v>5</v>
      </c>
      <c r="E3896" s="19" t="n">
        <v>3975.41</v>
      </c>
      <c r="F3896" s="19" t="n">
        <v>1311.81</v>
      </c>
      <c r="G3896" s="20" t="n">
        <v>0.329981</v>
      </c>
      <c r="H3896" t="inlineStr">
        <is>
          <t>C</t>
        </is>
      </c>
      <c r="I3896" t="inlineStr">
        <is>
          <t>Medio</t>
        </is>
      </c>
      <c r="J3896" s="17" t="inlineStr">
        <is>
          <t>C-Medio</t>
        </is>
      </c>
      <c r="K3896" t="inlineStr">
        <is>
          <t>CANDIDATO A DESCONTINUAR</t>
        </is>
      </c>
    </row>
    <row r="3897">
      <c r="A3897" t="inlineStr">
        <is>
          <t>497</t>
        </is>
      </c>
      <c r="B3897" t="inlineStr">
        <is>
          <t>TAPON PVC 2 CON REGISTRO</t>
        </is>
      </c>
      <c r="C3897" t="inlineStr">
        <is>
          <t>TUBERIA PVC, CANOAS Y ACCESORIOS</t>
        </is>
      </c>
      <c r="D3897" s="22" t="n">
        <v>2</v>
      </c>
      <c r="E3897" s="19" t="n">
        <v>3932.62</v>
      </c>
      <c r="F3897" s="19" t="n">
        <v>3037.29</v>
      </c>
      <c r="G3897" s="20" t="n">
        <v>0.772332</v>
      </c>
      <c r="H3897" t="inlineStr">
        <is>
          <t>C</t>
        </is>
      </c>
      <c r="I3897" t="inlineStr">
        <is>
          <t>Alto</t>
        </is>
      </c>
      <c r="J3897" s="17" t="inlineStr">
        <is>
          <t>C-Alto</t>
        </is>
      </c>
      <c r="K3897" t="inlineStr">
        <is>
          <t>PREMIUM — dejar quietos, son rentables aunque vendan poco</t>
        </is>
      </c>
    </row>
    <row r="3898">
      <c r="A3898" t="inlineStr">
        <is>
          <t>9243</t>
        </is>
      </c>
      <c r="B3898" t="inlineStr">
        <is>
          <t>CODO 1 X 45</t>
        </is>
      </c>
      <c r="C3898" t="inlineStr">
        <is>
          <t>TUBERIA PVC, CANOAS Y ACCESORIOS</t>
        </is>
      </c>
      <c r="D3898" s="22" t="n">
        <v>8</v>
      </c>
      <c r="E3898" s="19" t="n">
        <v>3893.83</v>
      </c>
      <c r="F3898" s="19" t="n">
        <v>2930.43</v>
      </c>
      <c r="G3898" s="20" t="n">
        <v>0.752582</v>
      </c>
      <c r="H3898" t="inlineStr">
        <is>
          <t>C</t>
        </is>
      </c>
      <c r="I3898" t="inlineStr">
        <is>
          <t>Alto</t>
        </is>
      </c>
      <c r="J3898" s="17" t="inlineStr">
        <is>
          <t>C-Alto</t>
        </is>
      </c>
      <c r="K3898" t="inlineStr">
        <is>
          <t>PREMIUM — dejar quietos, son rentables aunque vendan poco</t>
        </is>
      </c>
    </row>
    <row r="3899">
      <c r="A3899" t="inlineStr">
        <is>
          <t>351100300991487</t>
        </is>
      </c>
      <c r="B3899" t="inlineStr">
        <is>
          <t>AQUAPLUS LLAVE CHORRO PVC 21673</t>
        </is>
      </c>
      <c r="C3899" t="inlineStr">
        <is>
          <t>IMPORTACION GRIFERIA</t>
        </is>
      </c>
      <c r="D3899" s="22" t="n">
        <v>5</v>
      </c>
      <c r="E3899" s="19" t="n">
        <v>3846.92</v>
      </c>
      <c r="F3899" s="19" t="n">
        <v>1099.12</v>
      </c>
      <c r="G3899" s="20" t="n">
        <v>0.285714</v>
      </c>
      <c r="H3899" t="inlineStr">
        <is>
          <t>C</t>
        </is>
      </c>
      <c r="I3899" t="inlineStr">
        <is>
          <t>Bajo</t>
        </is>
      </c>
      <c r="J3899" s="17" t="inlineStr">
        <is>
          <t>C-Bajo</t>
        </is>
      </c>
      <c r="K3899" t="inlineStr">
        <is>
          <t>LIQUIDAR — ocupan espacio y capital</t>
        </is>
      </c>
    </row>
    <row r="3900">
      <c r="A3900" t="inlineStr">
        <is>
          <t>692920</t>
        </is>
      </c>
      <c r="B3900" t="inlineStr">
        <is>
          <t>DESAGUE LAVATORIO PUSH METALICO CON SIFON FLEXIBLE PARED PISO 70CM AQP-23370</t>
        </is>
      </c>
      <c r="C3900" t="inlineStr">
        <is>
          <t>IMPORTACION GRIFERIA</t>
        </is>
      </c>
      <c r="D3900" s="22" t="n">
        <v>1</v>
      </c>
      <c r="E3900" s="19" t="n">
        <v>3805.31</v>
      </c>
      <c r="F3900" s="19" t="n">
        <v>2348.82</v>
      </c>
      <c r="G3900" s="20" t="n">
        <v>0.617248</v>
      </c>
      <c r="H3900" t="inlineStr">
        <is>
          <t>C</t>
        </is>
      </c>
      <c r="I3900" t="inlineStr">
        <is>
          <t>Alto</t>
        </is>
      </c>
      <c r="J3900" s="17" t="inlineStr">
        <is>
          <t>C-Alto</t>
        </is>
      </c>
      <c r="K3900" t="inlineStr">
        <is>
          <t>PREMIUM — dejar quietos, son rentables aunque vendan poco</t>
        </is>
      </c>
    </row>
    <row r="3901">
      <c r="A3901" t="inlineStr">
        <is>
          <t>7307</t>
        </is>
      </c>
      <c r="B3901" t="inlineStr">
        <is>
          <t>TOTAL PROBADOR CORRIENTE DESATORNILLADOR THT291408</t>
        </is>
      </c>
      <c r="C3901" t="inlineStr">
        <is>
          <t>FERRETERIA GENERAL</t>
        </is>
      </c>
      <c r="D3901" s="22" t="n">
        <v>7</v>
      </c>
      <c r="E3901" s="19" t="n">
        <v>3779.82</v>
      </c>
      <c r="F3901" s="19" t="n">
        <v>1792.44</v>
      </c>
      <c r="G3901" s="20" t="n">
        <v>0.474214</v>
      </c>
      <c r="H3901" t="inlineStr">
        <is>
          <t>C</t>
        </is>
      </c>
      <c r="I3901" t="inlineStr">
        <is>
          <t>Alto</t>
        </is>
      </c>
      <c r="J3901" s="17" t="inlineStr">
        <is>
          <t>C-Alto</t>
        </is>
      </c>
      <c r="K3901" t="inlineStr">
        <is>
          <t>PREMIUM — dejar quietos, son rentables aunque vendan poco</t>
        </is>
      </c>
    </row>
    <row r="3902">
      <c r="A3902" t="inlineStr">
        <is>
          <t>351100300991760</t>
        </is>
      </c>
      <c r="B3902" t="inlineStr">
        <is>
          <t>TOTAL BROCA SIERRA BI METAL 25MM TAC410251</t>
        </is>
      </c>
      <c r="C3902" t="inlineStr">
        <is>
          <t>FERRETERIA GENERAL</t>
        </is>
      </c>
      <c r="D3902" s="22" t="n">
        <v>2</v>
      </c>
      <c r="E3902" s="19" t="n">
        <v>3771.89</v>
      </c>
      <c r="F3902" s="19" t="n">
        <v>1170.59</v>
      </c>
      <c r="G3902" s="20" t="n">
        <v>0.310345</v>
      </c>
      <c r="H3902" t="inlineStr">
        <is>
          <t>C</t>
        </is>
      </c>
      <c r="I3902" t="inlineStr">
        <is>
          <t>Medio</t>
        </is>
      </c>
      <c r="J3902" s="17" t="inlineStr">
        <is>
          <t>C-Medio</t>
        </is>
      </c>
      <c r="K3902" t="inlineStr">
        <is>
          <t>CANDIDATO A DESCONTINUAR</t>
        </is>
      </c>
    </row>
    <row r="3903">
      <c r="A3903" t="inlineStr">
        <is>
          <t>983112</t>
        </is>
      </c>
      <c r="B3903" t="inlineStr">
        <is>
          <t>BV GANCHO ADHESIVO 2PC F01452</t>
        </is>
      </c>
      <c r="C3903" t="inlineStr">
        <is>
          <t>FERRETERIA GENERAL</t>
        </is>
      </c>
      <c r="D3903" s="22" t="n">
        <v>3</v>
      </c>
      <c r="E3903" s="19" t="n">
        <v>3737.79</v>
      </c>
      <c r="F3903" s="19" t="n">
        <v>1141.89</v>
      </c>
      <c r="G3903" s="20" t="n">
        <v>0.305499</v>
      </c>
      <c r="H3903" t="inlineStr">
        <is>
          <t>C</t>
        </is>
      </c>
      <c r="I3903" t="inlineStr">
        <is>
          <t>Medio</t>
        </is>
      </c>
      <c r="J3903" s="17" t="inlineStr">
        <is>
          <t>C-Medio</t>
        </is>
      </c>
      <c r="K3903" t="inlineStr">
        <is>
          <t>CANDIDATO A DESCONTINUAR</t>
        </is>
      </c>
    </row>
    <row r="3904">
      <c r="A3904" t="inlineStr">
        <is>
          <t>80992920</t>
        </is>
      </c>
      <c r="B3904" t="inlineStr">
        <is>
          <t>SIFON FLEXIBLE PARED PISO 70CM AQP-23371</t>
        </is>
      </c>
      <c r="C3904" t="inlineStr">
        <is>
          <t>IMPORTACION GRIFERIA</t>
        </is>
      </c>
      <c r="D3904" s="22" t="n">
        <v>2</v>
      </c>
      <c r="E3904" s="19" t="n">
        <v>3716.81</v>
      </c>
      <c r="F3904" s="19" t="n">
        <v>2616.36</v>
      </c>
      <c r="G3904" s="20" t="n">
        <v>0.703925</v>
      </c>
      <c r="H3904" t="inlineStr">
        <is>
          <t>C</t>
        </is>
      </c>
      <c r="I3904" t="inlineStr">
        <is>
          <t>Alto</t>
        </is>
      </c>
      <c r="J3904" s="17" t="inlineStr">
        <is>
          <t>C-Alto</t>
        </is>
      </c>
      <c r="K3904" t="inlineStr">
        <is>
          <t>PREMIUM — dejar quietos, son rentables aunque vendan poco</t>
        </is>
      </c>
    </row>
    <row r="3905">
      <c r="A3905" t="inlineStr">
        <is>
          <t>9150</t>
        </is>
      </c>
      <c r="B3905" t="inlineStr">
        <is>
          <t>$$ VIEJO UNION CONDUIT 1 LIVIANO</t>
        </is>
      </c>
      <c r="C3905" t="inlineStr">
        <is>
          <t>ACCESORIOS ELECTRICOS Y CABLES</t>
        </is>
      </c>
      <c r="D3905" s="22" t="n">
        <v>24</v>
      </c>
      <c r="E3905" s="19" t="n">
        <v>3716.81</v>
      </c>
      <c r="F3905" s="19" t="n">
        <v>1844.81</v>
      </c>
      <c r="G3905" s="20" t="n">
        <v>0.496343</v>
      </c>
      <c r="H3905" t="inlineStr">
        <is>
          <t>C</t>
        </is>
      </c>
      <c r="I3905" t="inlineStr">
        <is>
          <t>Alto</t>
        </is>
      </c>
      <c r="J3905" s="17" t="inlineStr">
        <is>
          <t>C-Alto</t>
        </is>
      </c>
      <c r="K3905" t="inlineStr">
        <is>
          <t>PREMIUM — dejar quietos, son rentables aunque vendan poco</t>
        </is>
      </c>
    </row>
    <row r="3906">
      <c r="A3906" t="inlineStr">
        <is>
          <t>30694</t>
        </is>
      </c>
      <c r="B3906" t="inlineStr">
        <is>
          <t>CURVA CONDUIT 2 TIPO A</t>
        </is>
      </c>
      <c r="C3906" t="inlineStr">
        <is>
          <t>ACCESORIOS ELECTRICOS Y CABLES</t>
        </is>
      </c>
      <c r="D3906" s="22" t="n">
        <v>1</v>
      </c>
      <c r="E3906" s="19" t="n">
        <v>3707.52</v>
      </c>
      <c r="F3906" s="19" t="n">
        <v>1059.29</v>
      </c>
      <c r="G3906" s="20" t="n">
        <v>0.285714</v>
      </c>
      <c r="H3906" t="inlineStr">
        <is>
          <t>C</t>
        </is>
      </c>
      <c r="I3906" t="inlineStr">
        <is>
          <t>Bajo</t>
        </is>
      </c>
      <c r="J3906" s="17" t="inlineStr">
        <is>
          <t>C-Bajo</t>
        </is>
      </c>
      <c r="K3906" t="inlineStr">
        <is>
          <t>LIQUIDAR — ocupan espacio y capital</t>
        </is>
      </c>
    </row>
    <row r="3907">
      <c r="A3907" t="inlineStr">
        <is>
          <t>7876867</t>
        </is>
      </c>
      <c r="B3907" t="inlineStr">
        <is>
          <t>GAZA EMT 1 1/2 DOBLE OREJA</t>
        </is>
      </c>
      <c r="C3907" t="inlineStr">
        <is>
          <t>ACCESORIOS ELECTRICOS Y CABLES</t>
        </is>
      </c>
      <c r="D3907" s="22" t="n">
        <v>22</v>
      </c>
      <c r="E3907" s="19" t="n">
        <v>3701.76</v>
      </c>
      <c r="F3907" s="19" t="n">
        <v>1693.8</v>
      </c>
      <c r="G3907" s="20" t="n">
        <v>0.457567</v>
      </c>
      <c r="H3907" t="inlineStr">
        <is>
          <t>C</t>
        </is>
      </c>
      <c r="I3907" t="inlineStr">
        <is>
          <t>Alto</t>
        </is>
      </c>
      <c r="J3907" s="17" t="inlineStr">
        <is>
          <t>C-Alto</t>
        </is>
      </c>
      <c r="K3907" t="inlineStr">
        <is>
          <t>PREMIUM — dejar quietos, son rentables aunque vendan poco</t>
        </is>
      </c>
    </row>
    <row r="3908">
      <c r="A3908" t="inlineStr">
        <is>
          <t>3500990560</t>
        </is>
      </c>
      <c r="B3908" t="inlineStr">
        <is>
          <t>MAKITA BROCA SIERRA BI METAL 1 D-21668</t>
        </is>
      </c>
      <c r="C3908" t="inlineStr">
        <is>
          <t>FERRETERIA GENERAL</t>
        </is>
      </c>
      <c r="D3908" s="22" t="n">
        <v>1</v>
      </c>
      <c r="E3908" s="19" t="n">
        <v>3689.69</v>
      </c>
      <c r="F3908" s="19" t="n">
        <v>972.6900000000001</v>
      </c>
      <c r="G3908" s="20" t="n">
        <v>0.263623</v>
      </c>
      <c r="H3908" t="inlineStr">
        <is>
          <t>C</t>
        </is>
      </c>
      <c r="I3908" t="inlineStr">
        <is>
          <t>Bajo</t>
        </is>
      </c>
      <c r="J3908" s="17" t="inlineStr">
        <is>
          <t>C-Bajo</t>
        </is>
      </c>
      <c r="K3908" t="inlineStr">
        <is>
          <t>LIQUIDAR — ocupan espacio y capital</t>
        </is>
      </c>
    </row>
    <row r="3909">
      <c r="A3909" t="inlineStr">
        <is>
          <t>420420924</t>
        </is>
      </c>
      <c r="B3909" t="inlineStr">
        <is>
          <t>PROTECTO PRO PROTECTO LATEX MATE BASE PASTEL 9018 1/4 GL (0.946L)</t>
        </is>
      </c>
      <c r="C3909" t="inlineStr">
        <is>
          <t>SIN CATEGORIA</t>
        </is>
      </c>
      <c r="D3909" s="22" t="n">
        <v>1</v>
      </c>
      <c r="E3909" s="19" t="n">
        <v>3684.29</v>
      </c>
      <c r="F3909" s="19" t="n">
        <v>1310.74</v>
      </c>
      <c r="G3909" s="20" t="n">
        <v>0.3557650000000001</v>
      </c>
      <c r="H3909" t="inlineStr">
        <is>
          <t>C</t>
        </is>
      </c>
      <c r="I3909" t="inlineStr">
        <is>
          <t>Medio</t>
        </is>
      </c>
      <c r="J3909" s="17" t="inlineStr">
        <is>
          <t>C-Medio</t>
        </is>
      </c>
      <c r="K3909" t="inlineStr">
        <is>
          <t>CANDIDATO A DESCONTINUAR</t>
        </is>
      </c>
    </row>
    <row r="3910">
      <c r="A3910" t="inlineStr">
        <is>
          <t>351100300992395</t>
        </is>
      </c>
      <c r="B3910" t="inlineStr">
        <is>
          <t>TOTAL ESCOBON PARA HIDRO LAVADORA TGTHB2791</t>
        </is>
      </c>
      <c r="C3910" t="inlineStr">
        <is>
          <t>HERRAMIENTAS MANUALES</t>
        </is>
      </c>
      <c r="D3910" s="22" t="n">
        <v>1</v>
      </c>
      <c r="E3910" s="19" t="n">
        <v>3668.98</v>
      </c>
      <c r="F3910" s="19" t="n">
        <v>1048.28</v>
      </c>
      <c r="G3910" s="20" t="n">
        <v>0.285714</v>
      </c>
      <c r="H3910" t="inlineStr">
        <is>
          <t>C</t>
        </is>
      </c>
      <c r="I3910" t="inlineStr">
        <is>
          <t>Bajo</t>
        </is>
      </c>
      <c r="J3910" s="17" t="inlineStr">
        <is>
          <t>C-Bajo</t>
        </is>
      </c>
      <c r="K3910" t="inlineStr">
        <is>
          <t>LIQUIDAR — ocupan espacio y capital</t>
        </is>
      </c>
    </row>
    <row r="3911">
      <c r="A3911" t="inlineStr">
        <is>
          <t>351100300990469</t>
        </is>
      </c>
      <c r="B3911" t="inlineStr">
        <is>
          <t>TOTAL GRAPA PARA ENGRAPADORA NEUMATICA 25MM 2500PC TAC918252</t>
        </is>
      </c>
      <c r="C3911" t="inlineStr">
        <is>
          <t>FERRETERIA GENERAL</t>
        </is>
      </c>
      <c r="D3911" s="22" t="n">
        <v>1</v>
      </c>
      <c r="E3911" s="19" t="n">
        <v>3668.36</v>
      </c>
      <c r="F3911" s="19" t="n">
        <v>1222.79</v>
      </c>
      <c r="G3911" s="20" t="n">
        <v>0.333333</v>
      </c>
      <c r="H3911" t="inlineStr">
        <is>
          <t>C</t>
        </is>
      </c>
      <c r="I3911" t="inlineStr">
        <is>
          <t>Medio</t>
        </is>
      </c>
      <c r="J3911" s="17" t="inlineStr">
        <is>
          <t>C-Medio</t>
        </is>
      </c>
      <c r="K3911" t="inlineStr">
        <is>
          <t>CANDIDATO A DESCONTINUAR</t>
        </is>
      </c>
    </row>
    <row r="3912">
      <c r="A3912" t="inlineStr">
        <is>
          <t>420420921</t>
        </is>
      </c>
      <c r="B3912" t="inlineStr">
        <is>
          <t>PROTECTO PRO PROTECTO LATEX MATE BASE INTERMEDIA 9087 1/4 GL (0.946L)</t>
        </is>
      </c>
      <c r="C3912" t="inlineStr">
        <is>
          <t>SIN CATEGORIA</t>
        </is>
      </c>
      <c r="D3912" s="22" t="n">
        <v>1</v>
      </c>
      <c r="E3912" s="19" t="n">
        <v>3637.17</v>
      </c>
      <c r="F3912" s="19" t="n">
        <v>1366.69</v>
      </c>
      <c r="G3912" s="20" t="n">
        <v>0.375756</v>
      </c>
      <c r="H3912" t="inlineStr">
        <is>
          <t>C</t>
        </is>
      </c>
      <c r="I3912" t="inlineStr">
        <is>
          <t>Medio</t>
        </is>
      </c>
      <c r="J3912" s="17" t="inlineStr">
        <is>
          <t>C-Medio</t>
        </is>
      </c>
      <c r="K3912" t="inlineStr">
        <is>
          <t>CANDIDATO A DESCONTINUAR</t>
        </is>
      </c>
    </row>
    <row r="3913">
      <c r="A3913" t="inlineStr">
        <is>
          <t>8676</t>
        </is>
      </c>
      <c r="B3913" t="inlineStr">
        <is>
          <t>$$ CANDADO YALE 20MM 110-20</t>
        </is>
      </c>
      <c r="C3913" t="inlineStr">
        <is>
          <t>SIN CATEGORIA</t>
        </is>
      </c>
      <c r="D3913" s="22" t="n">
        <v>1</v>
      </c>
      <c r="E3913" s="19" t="n">
        <v>3623.89</v>
      </c>
      <c r="F3913" s="19" t="n">
        <v>1703.89</v>
      </c>
      <c r="G3913" s="20" t="n">
        <v>0.470183</v>
      </c>
      <c r="H3913" t="inlineStr">
        <is>
          <t>C</t>
        </is>
      </c>
      <c r="I3913" t="inlineStr">
        <is>
          <t>Alto</t>
        </is>
      </c>
      <c r="J3913" s="17" t="inlineStr">
        <is>
          <t>C-Alto</t>
        </is>
      </c>
      <c r="K3913" t="inlineStr">
        <is>
          <t>PREMIUM — dejar quietos, son rentables aunque vendan poco</t>
        </is>
      </c>
    </row>
    <row r="3914">
      <c r="A3914" t="inlineStr">
        <is>
          <t>71828</t>
        </is>
      </c>
      <c r="B3914" t="inlineStr">
        <is>
          <t>ALDABA 3 DORADA</t>
        </is>
      </c>
      <c r="C3914" t="inlineStr">
        <is>
          <t>FERRETERIA GENERAL</t>
        </is>
      </c>
      <c r="D3914" s="22" t="n">
        <v>5</v>
      </c>
      <c r="E3914" s="19" t="n">
        <v>3599.19</v>
      </c>
      <c r="F3914" s="19" t="n">
        <v>1028.34</v>
      </c>
      <c r="G3914" s="20" t="n">
        <v>0.285714</v>
      </c>
      <c r="H3914" t="inlineStr">
        <is>
          <t>C</t>
        </is>
      </c>
      <c r="I3914" t="inlineStr">
        <is>
          <t>Bajo</t>
        </is>
      </c>
      <c r="J3914" s="17" t="inlineStr">
        <is>
          <t>C-Bajo</t>
        </is>
      </c>
      <c r="K3914" t="inlineStr">
        <is>
          <t>LIQUIDAR — ocupan espacio y capital</t>
        </is>
      </c>
    </row>
    <row r="3915">
      <c r="A3915" t="inlineStr">
        <is>
          <t>73678</t>
        </is>
      </c>
      <c r="B3915" t="inlineStr">
        <is>
          <t>DESAGUE 11/2 X 3 1/2 ALUMINIO</t>
        </is>
      </c>
      <c r="C3915" t="inlineStr">
        <is>
          <t>FERRETERIA GENERAL</t>
        </is>
      </c>
      <c r="D3915" s="22" t="n">
        <v>1</v>
      </c>
      <c r="E3915" s="19" t="n">
        <v>3592.85</v>
      </c>
      <c r="F3915" s="19" t="n">
        <v>1026.53</v>
      </c>
      <c r="G3915" s="20" t="n">
        <v>0.285714</v>
      </c>
      <c r="H3915" t="inlineStr">
        <is>
          <t>C</t>
        </is>
      </c>
      <c r="I3915" t="inlineStr">
        <is>
          <t>Bajo</t>
        </is>
      </c>
      <c r="J3915" s="17" t="inlineStr">
        <is>
          <t>C-Bajo</t>
        </is>
      </c>
      <c r="K3915" t="inlineStr">
        <is>
          <t>LIQUIDAR — ocupan espacio y capital</t>
        </is>
      </c>
    </row>
    <row r="3916">
      <c r="A3916" t="inlineStr">
        <is>
          <t>351100300990205</t>
        </is>
      </c>
      <c r="B3916" t="inlineStr">
        <is>
          <t>TOTAL CUTTER PESADO ALUMINIO TG5121806</t>
        </is>
      </c>
      <c r="C3916" t="inlineStr">
        <is>
          <t>SIN CATEGORIA</t>
        </is>
      </c>
      <c r="D3916" s="22" t="n">
        <v>1</v>
      </c>
      <c r="E3916" s="19" t="n">
        <v>3584.57</v>
      </c>
      <c r="F3916" s="19" t="n">
        <v>1024.16</v>
      </c>
      <c r="G3916" s="20" t="n">
        <v>0.285714</v>
      </c>
      <c r="H3916" t="inlineStr">
        <is>
          <t>C</t>
        </is>
      </c>
      <c r="I3916" t="inlineStr">
        <is>
          <t>Bajo</t>
        </is>
      </c>
      <c r="J3916" s="17" t="inlineStr">
        <is>
          <t>C-Bajo</t>
        </is>
      </c>
      <c r="K3916" t="inlineStr">
        <is>
          <t>LIQUIDAR — ocupan espacio y capital</t>
        </is>
      </c>
    </row>
    <row r="3917">
      <c r="A3917" t="inlineStr">
        <is>
          <t>71486</t>
        </is>
      </c>
      <c r="B3917" t="inlineStr">
        <is>
          <t>BROCA METAL 9/64 IRWIN</t>
        </is>
      </c>
      <c r="C3917" t="inlineStr">
        <is>
          <t>FERRETERIA GENERAL</t>
        </is>
      </c>
      <c r="D3917" s="22" t="n">
        <v>5</v>
      </c>
      <c r="E3917" s="19" t="n">
        <v>3564</v>
      </c>
      <c r="F3917" s="19" t="n">
        <v>1854</v>
      </c>
      <c r="G3917" s="20" t="n">
        <v>0.5202020000000001</v>
      </c>
      <c r="H3917" t="inlineStr">
        <is>
          <t>C</t>
        </is>
      </c>
      <c r="I3917" t="inlineStr">
        <is>
          <t>Alto</t>
        </is>
      </c>
      <c r="J3917" s="17" t="inlineStr">
        <is>
          <t>C-Alto</t>
        </is>
      </c>
      <c r="K3917" t="inlineStr">
        <is>
          <t>PREMIUM — dejar quietos, son rentables aunque vendan poco</t>
        </is>
      </c>
    </row>
    <row r="3918">
      <c r="A3918" t="inlineStr">
        <is>
          <t>3290707</t>
        </is>
      </c>
      <c r="B3918" t="inlineStr">
        <is>
          <t>UNION TABLILLA CAOBA</t>
        </is>
      </c>
      <c r="C3918" t="inlineStr">
        <is>
          <t>TABLILLA PVC Y CORNISAS</t>
        </is>
      </c>
      <c r="D3918" s="22" t="n">
        <v>1</v>
      </c>
      <c r="E3918" s="19" t="n">
        <v>3561.95</v>
      </c>
      <c r="F3918" s="19" t="n">
        <v>821.42</v>
      </c>
      <c r="G3918" s="20" t="n">
        <v>0.230609</v>
      </c>
      <c r="H3918" t="inlineStr">
        <is>
          <t>C</t>
        </is>
      </c>
      <c r="I3918" t="inlineStr">
        <is>
          <t>Bajo</t>
        </is>
      </c>
      <c r="J3918" s="17" t="inlineStr">
        <is>
          <t>C-Bajo</t>
        </is>
      </c>
      <c r="K3918" t="inlineStr">
        <is>
          <t>LIQUIDAR — ocupan espacio y capital</t>
        </is>
      </c>
    </row>
    <row r="3919">
      <c r="A3919" t="inlineStr">
        <is>
          <t>540992910</t>
        </is>
      </c>
      <c r="B3919" t="inlineStr">
        <is>
          <t>DESAGUE LAVATORIO TOK ACERO INOXIDABLE CON REBOSADERO B2SG036-CH</t>
        </is>
      </c>
      <c r="C3919" t="inlineStr">
        <is>
          <t>IMPORTACION GRIFERIA</t>
        </is>
      </c>
      <c r="D3919" s="22" t="n">
        <v>1</v>
      </c>
      <c r="E3919" s="19" t="n">
        <v>3538.94</v>
      </c>
      <c r="F3919" s="19" t="n">
        <v>2203.94</v>
      </c>
      <c r="G3919" s="20" t="n">
        <v>0.622768</v>
      </c>
      <c r="H3919" t="inlineStr">
        <is>
          <t>C</t>
        </is>
      </c>
      <c r="I3919" t="inlineStr">
        <is>
          <t>Alto</t>
        </is>
      </c>
      <c r="J3919" s="17" t="inlineStr">
        <is>
          <t>C-Alto</t>
        </is>
      </c>
      <c r="K3919" t="inlineStr">
        <is>
          <t>PREMIUM — dejar quietos, son rentables aunque vendan poco</t>
        </is>
      </c>
    </row>
    <row r="3920">
      <c r="A3920" t="inlineStr">
        <is>
          <t>351100300991137</t>
        </is>
      </c>
      <c r="B3920" t="inlineStr">
        <is>
          <t>TOTAL CUERDA ORILLADORA 2.7MM X 12MT TRL2712</t>
        </is>
      </c>
      <c r="C3920" t="inlineStr">
        <is>
          <t>FERRETERIA GENERAL</t>
        </is>
      </c>
      <c r="D3920" s="22" t="n">
        <v>4</v>
      </c>
      <c r="E3920" s="19" t="n">
        <v>3532.2</v>
      </c>
      <c r="F3920" s="19" t="n">
        <v>1009.2</v>
      </c>
      <c r="G3920" s="20" t="n">
        <v>0.285714</v>
      </c>
      <c r="H3920" t="inlineStr">
        <is>
          <t>C</t>
        </is>
      </c>
      <c r="I3920" t="inlineStr">
        <is>
          <t>Bajo</t>
        </is>
      </c>
      <c r="J3920" s="17" t="inlineStr">
        <is>
          <t>C-Bajo</t>
        </is>
      </c>
      <c r="K3920" t="inlineStr">
        <is>
          <t>LIQUIDAR — ocupan espacio y capital</t>
        </is>
      </c>
    </row>
    <row r="3921">
      <c r="A3921" t="inlineStr">
        <is>
          <t>72581</t>
        </is>
      </c>
      <c r="B3921" t="inlineStr">
        <is>
          <t>TORNILLO ANCLAJE 5/16 x 2 3/4</t>
        </is>
      </c>
      <c r="C3921" t="inlineStr">
        <is>
          <t>TORNILLERIA</t>
        </is>
      </c>
      <c r="D3921" s="22" t="n">
        <v>16</v>
      </c>
      <c r="E3921" s="19" t="n">
        <v>3518.98</v>
      </c>
      <c r="F3921" s="19" t="n">
        <v>1375.3</v>
      </c>
      <c r="G3921" s="20" t="n">
        <v>0.390823</v>
      </c>
      <c r="H3921" t="inlineStr">
        <is>
          <t>C</t>
        </is>
      </c>
      <c r="I3921" t="inlineStr">
        <is>
          <t>Medio</t>
        </is>
      </c>
      <c r="J3921" s="17" t="inlineStr">
        <is>
          <t>C-Medio</t>
        </is>
      </c>
      <c r="K3921" t="inlineStr">
        <is>
          <t>CANDIDATO A DESCONTINUAR</t>
        </is>
      </c>
    </row>
    <row r="3922">
      <c r="A3922" t="inlineStr">
        <is>
          <t>1038</t>
        </is>
      </c>
      <c r="B3922" t="inlineStr">
        <is>
          <t>UNION EMT 3/4 UL</t>
        </is>
      </c>
      <c r="C3922" t="inlineStr">
        <is>
          <t>ACCESORIOS ELECTRICOS Y CABLES</t>
        </is>
      </c>
      <c r="D3922" s="22" t="n">
        <v>10</v>
      </c>
      <c r="E3922" s="19" t="n">
        <v>3518.56</v>
      </c>
      <c r="F3922" s="19" t="n">
        <v>2803.34</v>
      </c>
      <c r="G3922" s="20" t="n">
        <v>0.796729</v>
      </c>
      <c r="H3922" t="inlineStr">
        <is>
          <t>C</t>
        </is>
      </c>
      <c r="I3922" t="inlineStr">
        <is>
          <t>Alto</t>
        </is>
      </c>
      <c r="J3922" s="17" t="inlineStr">
        <is>
          <t>C-Alto</t>
        </is>
      </c>
      <c r="K3922" t="inlineStr">
        <is>
          <t>PREMIUM — dejar quietos, son rentables aunque vendan poco</t>
        </is>
      </c>
    </row>
    <row r="3923">
      <c r="A3923" t="inlineStr">
        <is>
          <t>7237</t>
        </is>
      </c>
      <c r="B3923" t="inlineStr">
        <is>
          <t>ADAPTADOR MODULAR UTP CABLE DE RED RJ45</t>
        </is>
      </c>
      <c r="C3923" t="inlineStr">
        <is>
          <t>FERRETERIA GENERAL</t>
        </is>
      </c>
      <c r="D3923" s="22" t="n">
        <v>20</v>
      </c>
      <c r="E3923" s="19" t="n">
        <v>3518.56</v>
      </c>
      <c r="F3923" s="19" t="n">
        <v>2325.16</v>
      </c>
      <c r="G3923" s="20" t="n">
        <v>0.6608270000000001</v>
      </c>
      <c r="H3923" t="inlineStr">
        <is>
          <t>C</t>
        </is>
      </c>
      <c r="I3923" t="inlineStr">
        <is>
          <t>Alto</t>
        </is>
      </c>
      <c r="J3923" s="17" t="inlineStr">
        <is>
          <t>C-Alto</t>
        </is>
      </c>
      <c r="K3923" t="inlineStr">
        <is>
          <t>PREMIUM — dejar quietos, son rentables aunque vendan poco</t>
        </is>
      </c>
    </row>
    <row r="3924">
      <c r="A3924" t="inlineStr">
        <is>
          <t>71930</t>
        </is>
      </c>
      <c r="B3924" t="inlineStr">
        <is>
          <t>NIPLE 1/2 X 21/2 GALVANIZADO</t>
        </is>
      </c>
      <c r="C3924" t="inlineStr">
        <is>
          <t>FERRETERIA GENERAL</t>
        </is>
      </c>
      <c r="D3924" s="22" t="n">
        <v>11</v>
      </c>
      <c r="E3924" s="19" t="n">
        <v>3489.74</v>
      </c>
      <c r="F3924" s="19" t="n">
        <v>1728.86</v>
      </c>
      <c r="G3924" s="20" t="n">
        <v>0.495413</v>
      </c>
      <c r="H3924" t="inlineStr">
        <is>
          <t>C</t>
        </is>
      </c>
      <c r="I3924" t="inlineStr">
        <is>
          <t>Alto</t>
        </is>
      </c>
      <c r="J3924" s="17" t="inlineStr">
        <is>
          <t>C-Alto</t>
        </is>
      </c>
      <c r="K3924" t="inlineStr">
        <is>
          <t>PREMIUM — dejar quietos, son rentables aunque vendan poco</t>
        </is>
      </c>
    </row>
    <row r="3925">
      <c r="A3925" t="inlineStr">
        <is>
          <t>1111</t>
        </is>
      </c>
      <c r="B3925" t="inlineStr">
        <is>
          <t>JUEGO ASIENTOS CACHERA FREGADERO PRICE PFISTER P.P</t>
        </is>
      </c>
      <c r="C3925" t="inlineStr">
        <is>
          <t>FERRETERIA GENERAL</t>
        </is>
      </c>
      <c r="D3925" s="22" t="n">
        <v>3</v>
      </c>
      <c r="E3925" s="19" t="n">
        <v>3451.32</v>
      </c>
      <c r="F3925" s="19" t="n">
        <v>2668.32</v>
      </c>
      <c r="G3925" s="20" t="n">
        <v>0.77313</v>
      </c>
      <c r="H3925" t="inlineStr">
        <is>
          <t>C</t>
        </is>
      </c>
      <c r="I3925" t="inlineStr">
        <is>
          <t>Alto</t>
        </is>
      </c>
      <c r="J3925" s="17" t="inlineStr">
        <is>
          <t>C-Alto</t>
        </is>
      </c>
      <c r="K3925" t="inlineStr">
        <is>
          <t>PREMIUM — dejar quietos, son rentables aunque vendan poco</t>
        </is>
      </c>
    </row>
    <row r="3926">
      <c r="A3926" t="inlineStr">
        <is>
          <t>351100300990839</t>
        </is>
      </c>
      <c r="B3926" t="inlineStr">
        <is>
          <t>BEST VALUE TORNILLO OJO CERRADO F01822</t>
        </is>
      </c>
      <c r="C3926" t="inlineStr">
        <is>
          <t>FERRETERIA GENERAL</t>
        </is>
      </c>
      <c r="D3926" s="22" t="n">
        <v>4</v>
      </c>
      <c r="E3926" s="19" t="n">
        <v>3445.49</v>
      </c>
      <c r="F3926" s="19" t="n">
        <v>1276.29</v>
      </c>
      <c r="G3926" s="20" t="n">
        <v>0.3704229999999999</v>
      </c>
      <c r="H3926" t="inlineStr">
        <is>
          <t>C</t>
        </is>
      </c>
      <c r="I3926" t="inlineStr">
        <is>
          <t>Medio</t>
        </is>
      </c>
      <c r="J3926" s="17" t="inlineStr">
        <is>
          <t>C-Medio</t>
        </is>
      </c>
      <c r="K3926" t="inlineStr">
        <is>
          <t>CANDIDATO A DESCONTINUAR</t>
        </is>
      </c>
    </row>
    <row r="3927">
      <c r="A3927" t="inlineStr">
        <is>
          <t>351100300990681</t>
        </is>
      </c>
      <c r="B3927" t="inlineStr">
        <is>
          <t>SEMILLA DE MARIPOSA MIXTO SUPLIJARDINES</t>
        </is>
      </c>
      <c r="C3927" t="inlineStr">
        <is>
          <t>FERRETERIA GENERAL</t>
        </is>
      </c>
      <c r="D3927" s="22" t="n">
        <v>3</v>
      </c>
      <c r="E3927" s="19" t="n">
        <v>3427.2</v>
      </c>
      <c r="F3927" s="19" t="n">
        <v>995.52</v>
      </c>
      <c r="G3927" s="20" t="n">
        <v>0.290476</v>
      </c>
      <c r="H3927" t="inlineStr">
        <is>
          <t>C</t>
        </is>
      </c>
      <c r="I3927" t="inlineStr">
        <is>
          <t>Bajo</t>
        </is>
      </c>
      <c r="J3927" s="17" t="inlineStr">
        <is>
          <t>C-Bajo</t>
        </is>
      </c>
      <c r="K3927" t="inlineStr">
        <is>
          <t>LIQUIDAR — ocupan espacio y capital</t>
        </is>
      </c>
    </row>
    <row r="3928">
      <c r="A3928" t="inlineStr">
        <is>
          <t>13141</t>
        </is>
      </c>
      <c r="B3928" t="inlineStr">
        <is>
          <t>TOTAL PRENSA EN C 4 THT13141</t>
        </is>
      </c>
      <c r="C3928" t="inlineStr">
        <is>
          <t>FERRETERIA GENERAL</t>
        </is>
      </c>
      <c r="D3928" s="22" t="n">
        <v>1</v>
      </c>
      <c r="E3928" s="19" t="n">
        <v>3418.93</v>
      </c>
      <c r="F3928" s="19" t="n">
        <v>976.84</v>
      </c>
      <c r="G3928" s="20" t="n">
        <v>0.285714</v>
      </c>
      <c r="H3928" t="inlineStr">
        <is>
          <t>C</t>
        </is>
      </c>
      <c r="I3928" t="inlineStr">
        <is>
          <t>Bajo</t>
        </is>
      </c>
      <c r="J3928" s="17" t="inlineStr">
        <is>
          <t>C-Bajo</t>
        </is>
      </c>
      <c r="K3928" t="inlineStr">
        <is>
          <t>LIQUIDAR — ocupan espacio y capital</t>
        </is>
      </c>
    </row>
    <row r="3929">
      <c r="A3929" t="inlineStr">
        <is>
          <t>32122</t>
        </is>
      </c>
      <c r="B3929" t="inlineStr">
        <is>
          <t>TOTAL DESATORNILLADOR  RATCH 13 en 1 TACSD30136</t>
        </is>
      </c>
      <c r="C3929" t="inlineStr">
        <is>
          <t>FERRETERIA GENERAL</t>
        </is>
      </c>
      <c r="D3929" s="22" t="n">
        <v>1</v>
      </c>
      <c r="E3929" s="19" t="n">
        <v>3404.31</v>
      </c>
      <c r="F3929" s="19" t="n">
        <v>1215.83</v>
      </c>
      <c r="G3929" s="20" t="n">
        <v>0.357143</v>
      </c>
      <c r="H3929" t="inlineStr">
        <is>
          <t>C</t>
        </is>
      </c>
      <c r="I3929" t="inlineStr">
        <is>
          <t>Medio</t>
        </is>
      </c>
      <c r="J3929" s="17" t="inlineStr">
        <is>
          <t>C-Medio</t>
        </is>
      </c>
      <c r="K3929" t="inlineStr">
        <is>
          <t>CANDIDATO A DESCONTINUAR</t>
        </is>
      </c>
    </row>
    <row r="3930">
      <c r="A3930" t="inlineStr">
        <is>
          <t>71884</t>
        </is>
      </c>
      <c r="B3930" t="inlineStr">
        <is>
          <t>FLANGER PLASTICO 1/2 CERRADO</t>
        </is>
      </c>
      <c r="C3930" t="inlineStr">
        <is>
          <t>FERRETERIA GENERAL</t>
        </is>
      </c>
      <c r="D3930" s="22" t="n">
        <v>7</v>
      </c>
      <c r="E3930" s="19" t="n">
        <v>3377.91</v>
      </c>
      <c r="F3930" s="19" t="n">
        <v>1682.16</v>
      </c>
      <c r="G3930" s="20" t="n">
        <v>0.497988</v>
      </c>
      <c r="H3930" t="inlineStr">
        <is>
          <t>C</t>
        </is>
      </c>
      <c r="I3930" t="inlineStr">
        <is>
          <t>Alto</t>
        </is>
      </c>
      <c r="J3930" s="17" t="inlineStr">
        <is>
          <t>C-Alto</t>
        </is>
      </c>
      <c r="K3930" t="inlineStr">
        <is>
          <t>PREMIUM — dejar quietos, son rentables aunque vendan poco</t>
        </is>
      </c>
    </row>
    <row r="3931">
      <c r="A3931" t="inlineStr">
        <is>
          <t>351100300990658</t>
        </is>
      </c>
      <c r="B3931" t="inlineStr">
        <is>
          <t>SEMILLA DE TOMATE CHERRY SUPLIJARDINES</t>
        </is>
      </c>
      <c r="C3931" t="inlineStr">
        <is>
          <t>FERRETERIA GENERAL</t>
        </is>
      </c>
      <c r="D3931" s="22" t="n">
        <v>3</v>
      </c>
      <c r="E3931" s="19" t="n">
        <v>3370.08</v>
      </c>
      <c r="F3931" s="19" t="n">
        <v>987.36</v>
      </c>
      <c r="G3931" s="20" t="n">
        <v>0.292978</v>
      </c>
      <c r="H3931" t="inlineStr">
        <is>
          <t>C</t>
        </is>
      </c>
      <c r="I3931" t="inlineStr">
        <is>
          <t>Bajo</t>
        </is>
      </c>
      <c r="J3931" s="17" t="inlineStr">
        <is>
          <t>C-Bajo</t>
        </is>
      </c>
      <c r="K3931" t="inlineStr">
        <is>
          <t>LIQUIDAR — ocupan espacio y capital</t>
        </is>
      </c>
    </row>
    <row r="3932">
      <c r="A3932" t="inlineStr">
        <is>
          <t>98411</t>
        </is>
      </c>
      <c r="B3932" t="inlineStr">
        <is>
          <t>AGUILA BENJAMIN SIN CADENA 715B</t>
        </is>
      </c>
      <c r="C3932" t="inlineStr">
        <is>
          <t>ACCESORIOS ELECTRICOS Y CABLES</t>
        </is>
      </c>
      <c r="D3932" s="22" t="n">
        <v>4</v>
      </c>
      <c r="E3932" s="19" t="n">
        <v>3348.58</v>
      </c>
      <c r="F3932" s="19" t="n">
        <v>956.74</v>
      </c>
      <c r="G3932" s="20" t="n">
        <v>0.285714</v>
      </c>
      <c r="H3932" t="inlineStr">
        <is>
          <t>C</t>
        </is>
      </c>
      <c r="I3932" t="inlineStr">
        <is>
          <t>Bajo</t>
        </is>
      </c>
      <c r="J3932" s="17" t="inlineStr">
        <is>
          <t>C-Bajo</t>
        </is>
      </c>
      <c r="K3932" t="inlineStr">
        <is>
          <t>LIQUIDAR — ocupan espacio y capital</t>
        </is>
      </c>
    </row>
    <row r="3933">
      <c r="A3933" t="inlineStr">
        <is>
          <t>351100300990383</t>
        </is>
      </c>
      <c r="B3933" t="inlineStr">
        <is>
          <t>TUBO BIEX 1 SIN FORRO</t>
        </is>
      </c>
      <c r="C3933" t="inlineStr">
        <is>
          <t>ACCESORIOS ELECTRICOS Y CABLES</t>
        </is>
      </c>
      <c r="D3933" s="22" t="n">
        <v>1.5</v>
      </c>
      <c r="E3933" s="19" t="n">
        <v>3318.58</v>
      </c>
      <c r="F3933" s="19" t="n">
        <v>302.08</v>
      </c>
      <c r="G3933" s="20" t="n">
        <v>0.091028</v>
      </c>
      <c r="H3933" t="inlineStr">
        <is>
          <t>C</t>
        </is>
      </c>
      <c r="I3933" t="inlineStr">
        <is>
          <t>Bajo</t>
        </is>
      </c>
      <c r="J3933" s="17" t="inlineStr">
        <is>
          <t>C-Bajo</t>
        </is>
      </c>
      <c r="K3933" t="inlineStr">
        <is>
          <t>LIQUIDAR — ocupan espacio y capital</t>
        </is>
      </c>
    </row>
    <row r="3934">
      <c r="A3934" t="inlineStr">
        <is>
          <t>351100300992135</t>
        </is>
      </c>
      <c r="B3934" t="inlineStr">
        <is>
          <t>MAKITA HOJA CALADORA CORTE FINO 5U A-85793</t>
        </is>
      </c>
      <c r="C3934" t="inlineStr">
        <is>
          <t>FERRETERIA GENERAL</t>
        </is>
      </c>
      <c r="D3934" s="22" t="n">
        <v>1</v>
      </c>
      <c r="E3934" s="19" t="n">
        <v>3311.7</v>
      </c>
      <c r="F3934" s="19" t="n">
        <v>946.2</v>
      </c>
      <c r="G3934" s="20" t="n">
        <v>0.285714</v>
      </c>
      <c r="H3934" t="inlineStr">
        <is>
          <t>C</t>
        </is>
      </c>
      <c r="I3934" t="inlineStr">
        <is>
          <t>Bajo</t>
        </is>
      </c>
      <c r="J3934" s="17" t="inlineStr">
        <is>
          <t>C-Bajo</t>
        </is>
      </c>
      <c r="K3934" t="inlineStr">
        <is>
          <t>LIQUIDAR — ocupan espacio y capital</t>
        </is>
      </c>
    </row>
    <row r="3935">
      <c r="A3935" t="inlineStr">
        <is>
          <t>30200</t>
        </is>
      </c>
      <c r="B3935" t="inlineStr">
        <is>
          <t>AGUILA SOCKET  BAQUE C/ CADENA 1980</t>
        </is>
      </c>
      <c r="C3935" t="inlineStr">
        <is>
          <t>ACCESORIOS ELECTRICOS Y CABLES</t>
        </is>
      </c>
      <c r="D3935" s="22" t="n">
        <v>2</v>
      </c>
      <c r="E3935" s="19" t="n">
        <v>3309.77</v>
      </c>
      <c r="F3935" s="19" t="n">
        <v>945.65</v>
      </c>
      <c r="G3935" s="20" t="n">
        <v>0.285714</v>
      </c>
      <c r="H3935" t="inlineStr">
        <is>
          <t>C</t>
        </is>
      </c>
      <c r="I3935" t="inlineStr">
        <is>
          <t>Bajo</t>
        </is>
      </c>
      <c r="J3935" s="17" t="inlineStr">
        <is>
          <t>C-Bajo</t>
        </is>
      </c>
      <c r="K3935" t="inlineStr">
        <is>
          <t>LIQUIDAR — ocupan espacio y capital</t>
        </is>
      </c>
    </row>
    <row r="3936">
      <c r="A3936" t="inlineStr">
        <is>
          <t>72838</t>
        </is>
      </c>
      <c r="B3936" t="inlineStr">
        <is>
          <t>$$ GAZA SIN FIN 4</t>
        </is>
      </c>
      <c r="C3936" t="inlineStr">
        <is>
          <t>SIN CATEGORIA</t>
        </is>
      </c>
      <c r="D3936" s="22" t="n">
        <v>9</v>
      </c>
      <c r="E3936" s="19" t="n">
        <v>3288.6</v>
      </c>
      <c r="F3936" s="19" t="n">
        <v>1644.3</v>
      </c>
      <c r="G3936" s="20" t="n">
        <v>0.5</v>
      </c>
      <c r="H3936" t="inlineStr">
        <is>
          <t>C</t>
        </is>
      </c>
      <c r="I3936" t="inlineStr">
        <is>
          <t>Alto</t>
        </is>
      </c>
      <c r="J3936" s="17" t="inlineStr">
        <is>
          <t>C-Alto</t>
        </is>
      </c>
      <c r="K3936" t="inlineStr">
        <is>
          <t>PREMIUM — dejar quietos, son rentables aunque vendan poco</t>
        </is>
      </c>
    </row>
    <row r="3937">
      <c r="A3937" t="inlineStr">
        <is>
          <t>71385</t>
        </is>
      </c>
      <c r="B3937" t="inlineStr">
        <is>
          <t>TORNILLO HEXAGONAL 3/8 X 4</t>
        </is>
      </c>
      <c r="C3937" t="inlineStr">
        <is>
          <t>TORNILLERIA</t>
        </is>
      </c>
      <c r="D3937" s="22" t="n">
        <v>12</v>
      </c>
      <c r="E3937" s="19" t="n">
        <v>3267.28</v>
      </c>
      <c r="F3937" s="19" t="n">
        <v>1708.64</v>
      </c>
      <c r="G3937" s="20" t="n">
        <v>0.522954</v>
      </c>
      <c r="H3937" t="inlineStr">
        <is>
          <t>C</t>
        </is>
      </c>
      <c r="I3937" t="inlineStr">
        <is>
          <t>Alto</t>
        </is>
      </c>
      <c r="J3937" s="17" t="inlineStr">
        <is>
          <t>C-Alto</t>
        </is>
      </c>
      <c r="K3937" t="inlineStr">
        <is>
          <t>PREMIUM — dejar quietos, son rentables aunque vendan poco</t>
        </is>
      </c>
    </row>
    <row r="3938">
      <c r="A3938" t="inlineStr">
        <is>
          <t>72275</t>
        </is>
      </c>
      <c r="B3938" t="inlineStr">
        <is>
          <t>TORNILLO ESTUFA 3/16 X 3</t>
        </is>
      </c>
      <c r="C3938" t="inlineStr">
        <is>
          <t>TORNILLERIA</t>
        </is>
      </c>
      <c r="D3938" s="22" t="n">
        <v>46</v>
      </c>
      <c r="E3938" s="19" t="n">
        <v>3256.8</v>
      </c>
      <c r="F3938" s="19" t="n">
        <v>2268.84</v>
      </c>
      <c r="G3938" s="20" t="n">
        <v>0.696647</v>
      </c>
      <c r="H3938" t="inlineStr">
        <is>
          <t>C</t>
        </is>
      </c>
      <c r="I3938" t="inlineStr">
        <is>
          <t>Alto</t>
        </is>
      </c>
      <c r="J3938" s="17" t="inlineStr">
        <is>
          <t>C-Alto</t>
        </is>
      </c>
      <c r="K3938" t="inlineStr">
        <is>
          <t>PREMIUM — dejar quietos, son rentables aunque vendan poco</t>
        </is>
      </c>
    </row>
    <row r="3939">
      <c r="A3939" t="inlineStr">
        <is>
          <t>351100300991308</t>
        </is>
      </c>
      <c r="B3939" t="inlineStr">
        <is>
          <t>TRUPER BROCA VIDRIO Y AZULEJO 3/8 BVI-3/8</t>
        </is>
      </c>
      <c r="C3939" t="inlineStr">
        <is>
          <t>FERRETERIA GENERAL</t>
        </is>
      </c>
      <c r="D3939" s="22" t="n">
        <v>2</v>
      </c>
      <c r="E3939" s="19" t="n">
        <v>3250.72</v>
      </c>
      <c r="F3939" s="19" t="n">
        <v>1473.82</v>
      </c>
      <c r="G3939" s="20" t="n">
        <v>0.453382</v>
      </c>
      <c r="H3939" t="inlineStr">
        <is>
          <t>C</t>
        </is>
      </c>
      <c r="I3939" t="inlineStr">
        <is>
          <t>Alto</t>
        </is>
      </c>
      <c r="J3939" s="17" t="inlineStr">
        <is>
          <t>C-Alto</t>
        </is>
      </c>
      <c r="K3939" t="inlineStr">
        <is>
          <t>PREMIUM — dejar quietos, son rentables aunque vendan poco</t>
        </is>
      </c>
    </row>
    <row r="3940">
      <c r="A3940" t="inlineStr">
        <is>
          <t>351100300991672</t>
        </is>
      </c>
      <c r="B3940" t="inlineStr">
        <is>
          <t>BV GANCHO CUADRADO TRANSPARENTE F01489 4PC 50MM ADEHSIVO</t>
        </is>
      </c>
      <c r="C3940" t="inlineStr">
        <is>
          <t>FERRETERIA GENERAL</t>
        </is>
      </c>
      <c r="D3940" s="22" t="n">
        <v>3</v>
      </c>
      <c r="E3940" s="19" t="n">
        <v>3244.5</v>
      </c>
      <c r="F3940" s="19" t="n">
        <v>1081.5</v>
      </c>
      <c r="G3940" s="20" t="n">
        <v>0.333333</v>
      </c>
      <c r="H3940" t="inlineStr">
        <is>
          <t>C</t>
        </is>
      </c>
      <c r="I3940" t="inlineStr">
        <is>
          <t>Medio</t>
        </is>
      </c>
      <c r="J3940" s="17" t="inlineStr">
        <is>
          <t>C-Medio</t>
        </is>
      </c>
      <c r="K3940" t="inlineStr">
        <is>
          <t>CANDIDATO A DESCONTINUAR</t>
        </is>
      </c>
    </row>
    <row r="3941">
      <c r="A3941" t="inlineStr">
        <is>
          <t>7724</t>
        </is>
      </c>
      <c r="B3941" t="inlineStr">
        <is>
          <t>CINTA EMPAQUE CAFE PEQUEÑA 40M</t>
        </is>
      </c>
      <c r="C3941" t="inlineStr">
        <is>
          <t>FERRETERIA GENERAL</t>
        </is>
      </c>
      <c r="D3941" s="22" t="n">
        <v>5</v>
      </c>
      <c r="E3941" s="19" t="n">
        <v>3232.3</v>
      </c>
      <c r="F3941" s="19" t="n">
        <v>1607.14</v>
      </c>
      <c r="G3941" s="20" t="n">
        <v>0.497213</v>
      </c>
      <c r="H3941" t="inlineStr">
        <is>
          <t>C</t>
        </is>
      </c>
      <c r="I3941" t="inlineStr">
        <is>
          <t>Alto</t>
        </is>
      </c>
      <c r="J3941" s="17" t="inlineStr">
        <is>
          <t>C-Alto</t>
        </is>
      </c>
      <c r="K3941" t="inlineStr">
        <is>
          <t>PREMIUM — dejar quietos, son rentables aunque vendan poco</t>
        </is>
      </c>
    </row>
    <row r="3942">
      <c r="A3942" t="inlineStr">
        <is>
          <t>351100300992137</t>
        </is>
      </c>
      <c r="B3942" t="inlineStr">
        <is>
          <t>MAKITA HOJA CALADORA MADERA BLISTER 5U D-72718</t>
        </is>
      </c>
      <c r="C3942" t="inlineStr">
        <is>
          <t>FERRETERIA GENERAL</t>
        </is>
      </c>
      <c r="D3942" s="22" t="n">
        <v>1</v>
      </c>
      <c r="E3942" s="19" t="n">
        <v>3178.7</v>
      </c>
      <c r="F3942" s="19" t="n">
        <v>908.2</v>
      </c>
      <c r="G3942" s="20" t="n">
        <v>0.285714</v>
      </c>
      <c r="H3942" t="inlineStr">
        <is>
          <t>C</t>
        </is>
      </c>
      <c r="I3942" t="inlineStr">
        <is>
          <t>Bajo</t>
        </is>
      </c>
      <c r="J3942" s="17" t="inlineStr">
        <is>
          <t>C-Bajo</t>
        </is>
      </c>
      <c r="K3942" t="inlineStr">
        <is>
          <t>LIQUIDAR — ocupan espacio y capital</t>
        </is>
      </c>
    </row>
    <row r="3943">
      <c r="A3943" t="inlineStr">
        <is>
          <t>320990423</t>
        </is>
      </c>
      <c r="B3943" t="inlineStr">
        <is>
          <t>TOTAL SERRUCHO PLEGABLE PODAR THFSW1806</t>
        </is>
      </c>
      <c r="C3943" t="inlineStr">
        <is>
          <t>FERRETERIA GENERAL</t>
        </is>
      </c>
      <c r="D3943" s="22" t="n">
        <v>1</v>
      </c>
      <c r="E3943" s="19" t="n">
        <v>3158.8</v>
      </c>
      <c r="F3943" s="19" t="n">
        <v>980.3200000000001</v>
      </c>
      <c r="G3943" s="20" t="n">
        <v>0.310345</v>
      </c>
      <c r="H3943" t="inlineStr">
        <is>
          <t>C</t>
        </is>
      </c>
      <c r="I3943" t="inlineStr">
        <is>
          <t>Medio</t>
        </is>
      </c>
      <c r="J3943" s="17" t="inlineStr">
        <is>
          <t>C-Medio</t>
        </is>
      </c>
      <c r="K3943" t="inlineStr">
        <is>
          <t>CANDIDATO A DESCONTINUAR</t>
        </is>
      </c>
    </row>
    <row r="3944">
      <c r="A3944" t="inlineStr">
        <is>
          <t>9176</t>
        </is>
      </c>
      <c r="B3944" t="inlineStr">
        <is>
          <t>ESQUINERO INTERIOR CANOA LISA AMANCO</t>
        </is>
      </c>
      <c r="C3944" t="inlineStr">
        <is>
          <t>TUBERIA PVC, CANOAS Y ACCESORIOS</t>
        </is>
      </c>
      <c r="D3944" s="22" t="n">
        <v>1</v>
      </c>
      <c r="E3944" s="19" t="n">
        <v>3158.51</v>
      </c>
      <c r="F3944" s="19" t="n">
        <v>746.51</v>
      </c>
      <c r="G3944" s="20" t="n">
        <v>0.23635</v>
      </c>
      <c r="H3944" t="inlineStr">
        <is>
          <t>C</t>
        </is>
      </c>
      <c r="I3944" t="inlineStr">
        <is>
          <t>Bajo</t>
        </is>
      </c>
      <c r="J3944" s="17" t="inlineStr">
        <is>
          <t>C-Bajo</t>
        </is>
      </c>
      <c r="K3944" t="inlineStr">
        <is>
          <t>LIQUIDAR — ocupan espacio y capital</t>
        </is>
      </c>
    </row>
    <row r="3945">
      <c r="A3945" t="inlineStr">
        <is>
          <t>351100300991701</t>
        </is>
      </c>
      <c r="B3945" t="inlineStr">
        <is>
          <t>VOLTECK EXTENSION 2M BLANCA</t>
        </is>
      </c>
      <c r="C3945" t="inlineStr">
        <is>
          <t>ACCESORIOS ELECTRICOS Y CABLES</t>
        </is>
      </c>
      <c r="D3945" s="22" t="n">
        <v>3</v>
      </c>
      <c r="E3945" s="19" t="n">
        <v>3124.72</v>
      </c>
      <c r="F3945" s="19" t="n">
        <v>1171.77</v>
      </c>
      <c r="G3945" s="20" t="n">
        <v>0.375</v>
      </c>
      <c r="H3945" t="inlineStr">
        <is>
          <t>C</t>
        </is>
      </c>
      <c r="I3945" t="inlineStr">
        <is>
          <t>Medio</t>
        </is>
      </c>
      <c r="J3945" s="17" t="inlineStr">
        <is>
          <t>C-Medio</t>
        </is>
      </c>
      <c r="K3945" t="inlineStr">
        <is>
          <t>CANDIDATO A DESCONTINUAR</t>
        </is>
      </c>
    </row>
    <row r="3946">
      <c r="A3946" t="inlineStr">
        <is>
          <t>351100300992059</t>
        </is>
      </c>
      <c r="B3946" t="inlineStr">
        <is>
          <t>EMTOP JUEGO LLAVE TORX T9-T40 TIPO NAVAJA EHKY4038</t>
        </is>
      </c>
      <c r="C3946" t="inlineStr">
        <is>
          <t>SIN CATEGORIA</t>
        </is>
      </c>
      <c r="D3946" s="22" t="n">
        <v>1</v>
      </c>
      <c r="E3946" s="19" t="n">
        <v>3122</v>
      </c>
      <c r="F3946" s="19" t="n">
        <v>892</v>
      </c>
      <c r="G3946" s="20" t="n">
        <v>0.285714</v>
      </c>
      <c r="H3946" t="inlineStr">
        <is>
          <t>C</t>
        </is>
      </c>
      <c r="I3946" t="inlineStr">
        <is>
          <t>Bajo</t>
        </is>
      </c>
      <c r="J3946" s="17" t="inlineStr">
        <is>
          <t>C-Bajo</t>
        </is>
      </c>
      <c r="K3946" t="inlineStr">
        <is>
          <t>LIQUIDAR — ocupan espacio y capital</t>
        </is>
      </c>
    </row>
    <row r="3947">
      <c r="A3947" t="inlineStr">
        <is>
          <t>351100300992291</t>
        </is>
      </c>
      <c r="B3947" t="inlineStr">
        <is>
          <t>PERFIL TERMINAL ESQUINERA 5MM PLATA BAMBU DE144</t>
        </is>
      </c>
      <c r="C3947" t="inlineStr">
        <is>
          <t>SIN CATEGORIA</t>
        </is>
      </c>
      <c r="D3947" s="22" t="n">
        <v>1</v>
      </c>
      <c r="E3947" s="19" t="n">
        <v>3106</v>
      </c>
      <c r="F3947" s="19" t="n">
        <v>1553</v>
      </c>
      <c r="G3947" s="20" t="n">
        <v>0.5</v>
      </c>
      <c r="H3947" t="inlineStr">
        <is>
          <t>C</t>
        </is>
      </c>
      <c r="I3947" t="inlineStr">
        <is>
          <t>Alto</t>
        </is>
      </c>
      <c r="J3947" s="17" t="inlineStr">
        <is>
          <t>C-Alto</t>
        </is>
      </c>
      <c r="K3947" t="inlineStr">
        <is>
          <t>PREMIUM — dejar quietos, son rentables aunque vendan poco</t>
        </is>
      </c>
    </row>
    <row r="3948">
      <c r="A3948" t="inlineStr">
        <is>
          <t>30992920</t>
        </is>
      </c>
      <c r="B3948" t="inlineStr">
        <is>
          <t>LLAVE CHORRO BRONCE BLISTER AQP-23162</t>
        </is>
      </c>
      <c r="C3948" t="inlineStr">
        <is>
          <t>IMPORTACION GRIFERIA</t>
        </is>
      </c>
      <c r="D3948" s="22" t="n">
        <v>1</v>
      </c>
      <c r="E3948" s="19" t="n">
        <v>3097.35</v>
      </c>
      <c r="F3948" s="19" t="n">
        <v>1932.15</v>
      </c>
      <c r="G3948" s="20" t="n">
        <v>0.623807</v>
      </c>
      <c r="H3948" t="inlineStr">
        <is>
          <t>C</t>
        </is>
      </c>
      <c r="I3948" t="inlineStr">
        <is>
          <t>Alto</t>
        </is>
      </c>
      <c r="J3948" s="17" t="inlineStr">
        <is>
          <t>C-Alto</t>
        </is>
      </c>
      <c r="K3948" t="inlineStr">
        <is>
          <t>PREMIUM — dejar quietos, son rentables aunque vendan poco</t>
        </is>
      </c>
    </row>
    <row r="3949">
      <c r="A3949" t="inlineStr">
        <is>
          <t>351100300991367</t>
        </is>
      </c>
      <c r="B3949" t="inlineStr">
        <is>
          <t>DAP SILICON KWIK SEAL TRANSPARENTE BANOS Y COCINAS ANTIHONGOS 162ML</t>
        </is>
      </c>
      <c r="C3949" t="inlineStr">
        <is>
          <t>SIN CATEGORIA</t>
        </is>
      </c>
      <c r="D3949" s="22" t="n">
        <v>1</v>
      </c>
      <c r="E3949" s="19" t="n">
        <v>3084.76</v>
      </c>
      <c r="F3949" s="19" t="n">
        <v>881.36</v>
      </c>
      <c r="G3949" s="20" t="n">
        <v>0.285714</v>
      </c>
      <c r="H3949" t="inlineStr">
        <is>
          <t>C</t>
        </is>
      </c>
      <c r="I3949" t="inlineStr">
        <is>
          <t>Bajo</t>
        </is>
      </c>
      <c r="J3949" s="17" t="inlineStr">
        <is>
          <t>C-Bajo</t>
        </is>
      </c>
      <c r="K3949" t="inlineStr">
        <is>
          <t>LIQUIDAR — ocupan espacio y capital</t>
        </is>
      </c>
    </row>
    <row r="3950">
      <c r="A3950" t="inlineStr">
        <is>
          <t>7883</t>
        </is>
      </c>
      <c r="B3950" t="inlineStr">
        <is>
          <t>BOYA PLASTICA 4 FAMA  9714</t>
        </is>
      </c>
      <c r="C3950" t="inlineStr">
        <is>
          <t>FERRETERIA GENERAL</t>
        </is>
      </c>
      <c r="D3950" s="22" t="n">
        <v>5</v>
      </c>
      <c r="E3950" s="19" t="n">
        <v>3078.77</v>
      </c>
      <c r="F3950" s="19" t="n">
        <v>1832.06</v>
      </c>
      <c r="G3950" s="20" t="n">
        <v>0.595062</v>
      </c>
      <c r="H3950" t="inlineStr">
        <is>
          <t>C</t>
        </is>
      </c>
      <c r="I3950" t="inlineStr">
        <is>
          <t>Alto</t>
        </is>
      </c>
      <c r="J3950" s="17" t="inlineStr">
        <is>
          <t>C-Alto</t>
        </is>
      </c>
      <c r="K3950" t="inlineStr">
        <is>
          <t>PREMIUM — dejar quietos, son rentables aunque vendan poco</t>
        </is>
      </c>
    </row>
    <row r="3951">
      <c r="A3951" t="inlineStr">
        <is>
          <t>760</t>
        </is>
      </c>
      <c r="B3951" t="inlineStr">
        <is>
          <t>VIDRIO MASCARA SOLDAR #12</t>
        </is>
      </c>
      <c r="C3951" t="inlineStr">
        <is>
          <t>FERRETERIA GENERAL</t>
        </is>
      </c>
      <c r="D3951" s="22" t="n">
        <v>6</v>
      </c>
      <c r="E3951" s="19" t="n">
        <v>3071.47</v>
      </c>
      <c r="F3951" s="19" t="n">
        <v>875.6799999999999</v>
      </c>
      <c r="G3951" s="20" t="n">
        <v>0.2851</v>
      </c>
      <c r="H3951" t="inlineStr">
        <is>
          <t>C</t>
        </is>
      </c>
      <c r="I3951" t="inlineStr">
        <is>
          <t>Bajo</t>
        </is>
      </c>
      <c r="J3951" s="17" t="inlineStr">
        <is>
          <t>C-Bajo</t>
        </is>
      </c>
      <c r="K3951" t="inlineStr">
        <is>
          <t>LIQUIDAR — ocupan espacio y capital</t>
        </is>
      </c>
    </row>
    <row r="3952">
      <c r="A3952" t="inlineStr">
        <is>
          <t>913</t>
        </is>
      </c>
      <c r="B3952" t="inlineStr">
        <is>
          <t>REDUCCION PVC 11/2 X 11/4</t>
        </is>
      </c>
      <c r="C3952" t="inlineStr">
        <is>
          <t>TUBERIA PVC, CANOAS Y ACCESORIOS</t>
        </is>
      </c>
      <c r="D3952" s="22" t="n">
        <v>3</v>
      </c>
      <c r="E3952" s="19" t="n">
        <v>3053.1</v>
      </c>
      <c r="F3952" s="19" t="n">
        <v>2483.1</v>
      </c>
      <c r="G3952" s="20" t="n">
        <v>0.8133050000000001</v>
      </c>
      <c r="H3952" t="inlineStr">
        <is>
          <t>C</t>
        </is>
      </c>
      <c r="I3952" t="inlineStr">
        <is>
          <t>Alto</t>
        </is>
      </c>
      <c r="J3952" s="17" t="inlineStr">
        <is>
          <t>C-Alto</t>
        </is>
      </c>
      <c r="K3952" t="inlineStr">
        <is>
          <t>PREMIUM — dejar quietos, son rentables aunque vendan poco</t>
        </is>
      </c>
    </row>
    <row r="3953">
      <c r="A3953" t="inlineStr">
        <is>
          <t>351100300992129</t>
        </is>
      </c>
      <c r="B3953" t="inlineStr">
        <is>
          <t>MAKITA BROCA PARA VIDRIO Y AZULEJO 5/16 X 21/4 D-78536</t>
        </is>
      </c>
      <c r="C3953" t="inlineStr">
        <is>
          <t>FERRETERIA GENERAL</t>
        </is>
      </c>
      <c r="D3953" s="22" t="n">
        <v>1</v>
      </c>
      <c r="E3953" s="19" t="n">
        <v>3049.75</v>
      </c>
      <c r="F3953" s="19" t="n">
        <v>871.36</v>
      </c>
      <c r="G3953" s="20" t="n">
        <v>0.285714</v>
      </c>
      <c r="H3953" t="inlineStr">
        <is>
          <t>C</t>
        </is>
      </c>
      <c r="I3953" t="inlineStr">
        <is>
          <t>Bajo</t>
        </is>
      </c>
      <c r="J3953" s="17" t="inlineStr">
        <is>
          <t>C-Bajo</t>
        </is>
      </c>
      <c r="K3953" t="inlineStr">
        <is>
          <t>LIQUIDAR — ocupan espacio y capital</t>
        </is>
      </c>
    </row>
    <row r="3954">
      <c r="A3954" t="inlineStr">
        <is>
          <t>351100300992235</t>
        </is>
      </c>
      <c r="B3954" t="inlineStr">
        <is>
          <t>SEMILLA DE ZANAHORIA SUPLIJARDINES</t>
        </is>
      </c>
      <c r="C3954" t="inlineStr">
        <is>
          <t>FERRETERIA GENERAL</t>
        </is>
      </c>
      <c r="D3954" s="22" t="n">
        <v>2</v>
      </c>
      <c r="E3954" s="19" t="n">
        <v>3046.4</v>
      </c>
      <c r="F3954" s="19" t="n">
        <v>870.4</v>
      </c>
      <c r="G3954" s="20" t="n">
        <v>0.285714</v>
      </c>
      <c r="H3954" t="inlineStr">
        <is>
          <t>C</t>
        </is>
      </c>
      <c r="I3954" t="inlineStr">
        <is>
          <t>Bajo</t>
        </is>
      </c>
      <c r="J3954" s="17" t="inlineStr">
        <is>
          <t>C-Bajo</t>
        </is>
      </c>
      <c r="K3954" t="inlineStr">
        <is>
          <t>LIQUIDAR — ocupan espacio y capital</t>
        </is>
      </c>
    </row>
    <row r="3955">
      <c r="A3955" t="inlineStr">
        <is>
          <t>3064</t>
        </is>
      </c>
      <c r="B3955" t="inlineStr">
        <is>
          <t>BTICINO APAGADOR DOBLE MODUS STYLE EMPOTRAR</t>
        </is>
      </c>
      <c r="C3955" t="inlineStr">
        <is>
          <t>SIN CATEGORIA</t>
        </is>
      </c>
      <c r="D3955" s="22" t="n">
        <v>1</v>
      </c>
      <c r="E3955" s="19" t="n">
        <v>3037.5</v>
      </c>
      <c r="F3955" s="19" t="n">
        <v>787.5</v>
      </c>
      <c r="G3955" s="20" t="n">
        <v>0.259259</v>
      </c>
      <c r="H3955" t="inlineStr">
        <is>
          <t>C</t>
        </is>
      </c>
      <c r="I3955" t="inlineStr">
        <is>
          <t>Bajo</t>
        </is>
      </c>
      <c r="J3955" s="17" t="inlineStr">
        <is>
          <t>C-Bajo</t>
        </is>
      </c>
      <c r="K3955" t="inlineStr">
        <is>
          <t>LIQUIDAR — ocupan espacio y capital</t>
        </is>
      </c>
    </row>
    <row r="3956">
      <c r="A3956" t="inlineStr">
        <is>
          <t>72010</t>
        </is>
      </c>
      <c r="B3956" t="inlineStr">
        <is>
          <t>GAZA EMT 3 SENCILLA  1 OREJA</t>
        </is>
      </c>
      <c r="C3956" t="inlineStr">
        <is>
          <t>SIN CATEGORIA</t>
        </is>
      </c>
      <c r="D3956" s="22" t="n">
        <v>4</v>
      </c>
      <c r="E3956" s="19" t="n">
        <v>3026.55</v>
      </c>
      <c r="F3956" s="19" t="n">
        <v>1510.35</v>
      </c>
      <c r="G3956" s="20" t="n">
        <v>0.499033</v>
      </c>
      <c r="H3956" t="inlineStr">
        <is>
          <t>C</t>
        </is>
      </c>
      <c r="I3956" t="inlineStr">
        <is>
          <t>Alto</t>
        </is>
      </c>
      <c r="J3956" s="17" t="inlineStr">
        <is>
          <t>C-Alto</t>
        </is>
      </c>
      <c r="K3956" t="inlineStr">
        <is>
          <t>PREMIUM — dejar quietos, son rentables aunque vendan poco</t>
        </is>
      </c>
    </row>
    <row r="3957">
      <c r="A3957" t="inlineStr">
        <is>
          <t>351100300990192</t>
        </is>
      </c>
      <c r="B3957" t="inlineStr">
        <is>
          <t>BEST VALUE GANCHO ABIERTO F01812 1/4 X 4 2 PC 240/24</t>
        </is>
      </c>
      <c r="C3957" t="inlineStr">
        <is>
          <t>FERRETERIA GENERAL</t>
        </is>
      </c>
      <c r="D3957" s="22" t="n">
        <v>3</v>
      </c>
      <c r="E3957" s="19" t="n">
        <v>3021.41</v>
      </c>
      <c r="F3957" s="19" t="n">
        <v>1088.51</v>
      </c>
      <c r="G3957" s="20" t="n">
        <v>0.360265</v>
      </c>
      <c r="H3957" t="inlineStr">
        <is>
          <t>C</t>
        </is>
      </c>
      <c r="I3957" t="inlineStr">
        <is>
          <t>Medio</t>
        </is>
      </c>
      <c r="J3957" s="17" t="inlineStr">
        <is>
          <t>C-Medio</t>
        </is>
      </c>
      <c r="K3957" t="inlineStr">
        <is>
          <t>CANDIDATO A DESCONTINUAR</t>
        </is>
      </c>
    </row>
    <row r="3958">
      <c r="A3958" t="inlineStr">
        <is>
          <t>71211</t>
        </is>
      </c>
      <c r="B3958" t="inlineStr">
        <is>
          <t>NIVELADOR P/MUEBLE 1UND</t>
        </is>
      </c>
      <c r="C3958" t="inlineStr">
        <is>
          <t>FERRETERIA GENERAL</t>
        </is>
      </c>
      <c r="D3958" s="22" t="n">
        <v>8</v>
      </c>
      <c r="E3958" s="19" t="n">
        <v>3001.15</v>
      </c>
      <c r="F3958" s="19" t="n">
        <v>1400.35</v>
      </c>
      <c r="G3958" s="20" t="n">
        <v>0.466605</v>
      </c>
      <c r="H3958" t="inlineStr">
        <is>
          <t>C</t>
        </is>
      </c>
      <c r="I3958" t="inlineStr">
        <is>
          <t>Alto</t>
        </is>
      </c>
      <c r="J3958" s="17" t="inlineStr">
        <is>
          <t>C-Alto</t>
        </is>
      </c>
      <c r="K3958" t="inlineStr">
        <is>
          <t>PREMIUM — dejar quietos, son rentables aunque vendan poco</t>
        </is>
      </c>
    </row>
    <row r="3959">
      <c r="A3959" t="inlineStr">
        <is>
          <t>72630</t>
        </is>
      </c>
      <c r="B3959" t="inlineStr">
        <is>
          <t>TRABADOR DE TURCAS ROJA LACTITE 48</t>
        </is>
      </c>
      <c r="C3959" t="inlineStr">
        <is>
          <t>FERRETERIA GENERAL</t>
        </is>
      </c>
      <c r="D3959" s="22" t="n">
        <v>1</v>
      </c>
      <c r="E3959" s="19" t="n">
        <v>2997.4</v>
      </c>
      <c r="F3959" s="19" t="n">
        <v>856.4</v>
      </c>
      <c r="G3959" s="20" t="n">
        <v>0.285714</v>
      </c>
      <c r="H3959" t="inlineStr">
        <is>
          <t>C</t>
        </is>
      </c>
      <c r="I3959" t="inlineStr">
        <is>
          <t>Bajo</t>
        </is>
      </c>
      <c r="J3959" s="17" t="inlineStr">
        <is>
          <t>C-Bajo</t>
        </is>
      </c>
      <c r="K3959" t="inlineStr">
        <is>
          <t>LIQUIDAR — ocupan espacio y capital</t>
        </is>
      </c>
    </row>
    <row r="3960">
      <c r="A3960" t="inlineStr">
        <is>
          <t>351100300992005</t>
        </is>
      </c>
      <c r="B3960" t="inlineStr">
        <is>
          <t>TRUPER SERRUCHO PLEGABLE 7 STP-7PR</t>
        </is>
      </c>
      <c r="C3960" t="inlineStr">
        <is>
          <t>FERRETERIA GENERAL</t>
        </is>
      </c>
      <c r="D3960" s="22" t="n">
        <v>1</v>
      </c>
      <c r="E3960" s="19" t="n">
        <v>2997.36</v>
      </c>
      <c r="F3960" s="19" t="n">
        <v>856.39</v>
      </c>
      <c r="G3960" s="20" t="n">
        <v>0.285714</v>
      </c>
      <c r="H3960" t="inlineStr">
        <is>
          <t>C</t>
        </is>
      </c>
      <c r="I3960" t="inlineStr">
        <is>
          <t>Bajo</t>
        </is>
      </c>
      <c r="J3960" s="17" t="inlineStr">
        <is>
          <t>C-Bajo</t>
        </is>
      </c>
      <c r="K3960" t="inlineStr">
        <is>
          <t>LIQUIDAR — ocupan espacio y capital</t>
        </is>
      </c>
    </row>
    <row r="3961">
      <c r="A3961" t="inlineStr">
        <is>
          <t>351100300992381</t>
        </is>
      </c>
      <c r="B3961" t="inlineStr">
        <is>
          <t>WADFOW SET ESPANDER GYPSUM  Y TORNILLOS 120PCS WXT1B01</t>
        </is>
      </c>
      <c r="C3961" t="inlineStr">
        <is>
          <t>FERRETERIA GENERAL</t>
        </is>
      </c>
      <c r="D3961" s="22" t="n">
        <v>3</v>
      </c>
      <c r="E3961" s="19" t="n">
        <v>2990.23</v>
      </c>
      <c r="F3961" s="19" t="n">
        <v>832.78</v>
      </c>
      <c r="G3961" s="20" t="n">
        <v>0.2785</v>
      </c>
      <c r="H3961" t="inlineStr">
        <is>
          <t>C</t>
        </is>
      </c>
      <c r="I3961" t="inlineStr">
        <is>
          <t>Bajo</t>
        </is>
      </c>
      <c r="J3961" s="17" t="inlineStr">
        <is>
          <t>C-Bajo</t>
        </is>
      </c>
      <c r="K3961" t="inlineStr">
        <is>
          <t>LIQUIDAR — ocupan espacio y capital</t>
        </is>
      </c>
    </row>
    <row r="3962">
      <c r="A3962" t="inlineStr">
        <is>
          <t>990580</t>
        </is>
      </c>
      <c r="B3962" t="inlineStr">
        <is>
          <t>BISAGRA OCULTA SEMICURVA PEQUEÑA</t>
        </is>
      </c>
      <c r="C3962" t="inlineStr">
        <is>
          <t>FERRETERIA GENERAL</t>
        </is>
      </c>
      <c r="D3962" s="22" t="n">
        <v>5</v>
      </c>
      <c r="E3962" s="19" t="n">
        <v>2986.66</v>
      </c>
      <c r="F3962" s="19" t="n">
        <v>1714.72</v>
      </c>
      <c r="G3962" s="20" t="n">
        <v>0.5741270000000001</v>
      </c>
      <c r="H3962" t="inlineStr">
        <is>
          <t>C</t>
        </is>
      </c>
      <c r="I3962" t="inlineStr">
        <is>
          <t>Alto</t>
        </is>
      </c>
      <c r="J3962" s="17" t="inlineStr">
        <is>
          <t>C-Alto</t>
        </is>
      </c>
      <c r="K3962" t="inlineStr">
        <is>
          <t>PREMIUM — dejar quietos, son rentables aunque vendan poco</t>
        </is>
      </c>
    </row>
    <row r="3963">
      <c r="A3963" t="inlineStr">
        <is>
          <t>351100300992902</t>
        </is>
      </c>
      <c r="B3963" t="inlineStr">
        <is>
          <t>LAMPARA PANEL LED EMPOTRAR REDONDA 12W 4000K LUZ CALIDA</t>
        </is>
      </c>
      <c r="C3963" t="inlineStr">
        <is>
          <t>BOMBILLOS Y LAMPARAS</t>
        </is>
      </c>
      <c r="D3963" s="22" t="n">
        <v>1</v>
      </c>
      <c r="E3963" s="19" t="n">
        <v>2971.98</v>
      </c>
      <c r="F3963" s="19" t="n">
        <v>1871.25</v>
      </c>
      <c r="G3963" s="20" t="n">
        <v>0.62963</v>
      </c>
      <c r="H3963" t="inlineStr">
        <is>
          <t>C</t>
        </is>
      </c>
      <c r="I3963" t="inlineStr">
        <is>
          <t>Alto</t>
        </is>
      </c>
      <c r="J3963" s="17" t="inlineStr">
        <is>
          <t>C-Alto</t>
        </is>
      </c>
      <c r="K3963" t="inlineStr">
        <is>
          <t>PREMIUM — dejar quietos, son rentables aunque vendan poco</t>
        </is>
      </c>
    </row>
    <row r="3964">
      <c r="A3964" t="inlineStr">
        <is>
          <t>9905423</t>
        </is>
      </c>
      <c r="B3964" t="inlineStr">
        <is>
          <t>RODIN BOLA ESPIGA METAL 2</t>
        </is>
      </c>
      <c r="C3964" t="inlineStr">
        <is>
          <t>FERRETERIA GENERAL</t>
        </is>
      </c>
      <c r="D3964" s="22" t="n">
        <v>1</v>
      </c>
      <c r="E3964" s="19" t="n">
        <v>2936.6</v>
      </c>
      <c r="F3964" s="19" t="n">
        <v>839.03</v>
      </c>
      <c r="G3964" s="20" t="n">
        <v>0.285714</v>
      </c>
      <c r="H3964" t="inlineStr">
        <is>
          <t>C</t>
        </is>
      </c>
      <c r="I3964" t="inlineStr">
        <is>
          <t>Bajo</t>
        </is>
      </c>
      <c r="J3964" s="17" t="inlineStr">
        <is>
          <t>C-Bajo</t>
        </is>
      </c>
      <c r="K3964" t="inlineStr">
        <is>
          <t>LIQUIDAR — ocupan espacio y capital</t>
        </is>
      </c>
    </row>
    <row r="3965">
      <c r="A3965" t="inlineStr">
        <is>
          <t>759</t>
        </is>
      </c>
      <c r="B3965" t="inlineStr">
        <is>
          <t>VIDRIO MASCARA SOLDAR #11</t>
        </is>
      </c>
      <c r="C3965" t="inlineStr">
        <is>
          <t>FERRETERIA GENERAL</t>
        </is>
      </c>
      <c r="D3965" s="22" t="n">
        <v>11</v>
      </c>
      <c r="E3965" s="19" t="n">
        <v>2884.14</v>
      </c>
      <c r="F3965" s="19" t="n">
        <v>1534.77</v>
      </c>
      <c r="G3965" s="20" t="n">
        <v>0.532141</v>
      </c>
      <c r="H3965" t="inlineStr">
        <is>
          <t>C</t>
        </is>
      </c>
      <c r="I3965" t="inlineStr">
        <is>
          <t>Alto</t>
        </is>
      </c>
      <c r="J3965" s="17" t="inlineStr">
        <is>
          <t>C-Alto</t>
        </is>
      </c>
      <c r="K3965" t="inlineStr">
        <is>
          <t>PREMIUM — dejar quietos, son rentables aunque vendan poco</t>
        </is>
      </c>
    </row>
    <row r="3966">
      <c r="A3966" t="inlineStr">
        <is>
          <t>351100300992236</t>
        </is>
      </c>
      <c r="B3966" t="inlineStr">
        <is>
          <t>TOTAL GANCHO PARA COLGAR HERRAMIENTA HTA TIRLI2002-SP-POTHOOK</t>
        </is>
      </c>
      <c r="C3966" t="inlineStr">
        <is>
          <t>HERRAMIENTA ELECTRICA</t>
        </is>
      </c>
      <c r="D3966" s="22" t="n">
        <v>6</v>
      </c>
      <c r="E3966" s="19" t="n">
        <v>2865.88</v>
      </c>
      <c r="F3966" s="19" t="n">
        <v>1388.62</v>
      </c>
      <c r="G3966" s="20" t="n">
        <v>0.484536</v>
      </c>
      <c r="H3966" t="inlineStr">
        <is>
          <t>C</t>
        </is>
      </c>
      <c r="I3966" t="inlineStr">
        <is>
          <t>Alto</t>
        </is>
      </c>
      <c r="J3966" s="17" t="inlineStr">
        <is>
          <t>C-Alto</t>
        </is>
      </c>
      <c r="K3966" t="inlineStr">
        <is>
          <t>PREMIUM — dejar quietos, son rentables aunque vendan poco</t>
        </is>
      </c>
    </row>
    <row r="3967">
      <c r="A3967" t="inlineStr">
        <is>
          <t>351100300992132</t>
        </is>
      </c>
      <c r="B3967" t="inlineStr">
        <is>
          <t>MAKITA PUNTA TOPE PARA ATORNILLADOR GYPSUM D-61709</t>
        </is>
      </c>
      <c r="C3967" t="inlineStr">
        <is>
          <t>FERRETERIA GENERAL</t>
        </is>
      </c>
      <c r="D3967" s="22" t="n">
        <v>2</v>
      </c>
      <c r="E3967" s="19" t="n">
        <v>2829.71</v>
      </c>
      <c r="F3967" s="19" t="n">
        <v>777.71</v>
      </c>
      <c r="G3967" s="20" t="n">
        <v>0.274837</v>
      </c>
      <c r="H3967" t="inlineStr">
        <is>
          <t>C</t>
        </is>
      </c>
      <c r="I3967" t="inlineStr">
        <is>
          <t>Bajo</t>
        </is>
      </c>
      <c r="J3967" s="17" t="inlineStr">
        <is>
          <t>C-Bajo</t>
        </is>
      </c>
      <c r="K3967" t="inlineStr">
        <is>
          <t>LIQUIDAR — ocupan espacio y capital</t>
        </is>
      </c>
    </row>
    <row r="3968">
      <c r="A3968" t="inlineStr">
        <is>
          <t>351100300991988</t>
        </is>
      </c>
      <c r="B3968" t="inlineStr">
        <is>
          <t>TRUPER MANDRIL BROCA SIERRA 7/16</t>
        </is>
      </c>
      <c r="C3968" t="inlineStr">
        <is>
          <t>SIN CATEGORIA</t>
        </is>
      </c>
      <c r="D3968" s="22" t="n">
        <v>1</v>
      </c>
      <c r="E3968" s="19" t="n">
        <v>2823.52</v>
      </c>
      <c r="F3968" s="19" t="n">
        <v>806.72</v>
      </c>
      <c r="G3968" s="20" t="n">
        <v>0.285714</v>
      </c>
      <c r="H3968" t="inlineStr">
        <is>
          <t>C</t>
        </is>
      </c>
      <c r="I3968" t="inlineStr">
        <is>
          <t>Bajo</t>
        </is>
      </c>
      <c r="J3968" s="17" t="inlineStr">
        <is>
          <t>C-Bajo</t>
        </is>
      </c>
      <c r="K3968" t="inlineStr">
        <is>
          <t>LIQUIDAR — ocupan espacio y capital</t>
        </is>
      </c>
    </row>
    <row r="3969">
      <c r="A3969" t="inlineStr">
        <is>
          <t>10120004</t>
        </is>
      </c>
      <c r="B3969" t="inlineStr">
        <is>
          <t>PLATINA 3/4 X 3/16</t>
        </is>
      </c>
      <c r="C3969" t="inlineStr">
        <is>
          <t>PLATINA HIERRO</t>
        </is>
      </c>
      <c r="D3969" s="22" t="n">
        <v>1</v>
      </c>
      <c r="E3969" s="19" t="n">
        <v>2735.46</v>
      </c>
      <c r="F3969" s="19" t="n">
        <v>781.5599999999999</v>
      </c>
      <c r="G3969" s="20" t="n">
        <v>0.285714</v>
      </c>
      <c r="H3969" t="inlineStr">
        <is>
          <t>C</t>
        </is>
      </c>
      <c r="I3969" t="inlineStr">
        <is>
          <t>Bajo</t>
        </is>
      </c>
      <c r="J3969" s="17" t="inlineStr">
        <is>
          <t>C-Bajo</t>
        </is>
      </c>
      <c r="K3969" t="inlineStr">
        <is>
          <t>LIQUIDAR — ocupan espacio y capital</t>
        </is>
      </c>
    </row>
    <row r="3970">
      <c r="A3970" t="inlineStr">
        <is>
          <t>351100300990748</t>
        </is>
      </c>
      <c r="B3970" t="inlineStr">
        <is>
          <t>CUERDA ALBANIL AMARILLA</t>
        </is>
      </c>
      <c r="C3970" t="inlineStr">
        <is>
          <t>SIN CATEGORIA</t>
        </is>
      </c>
      <c r="D3970" s="22" t="n">
        <v>3</v>
      </c>
      <c r="E3970" s="19" t="n">
        <v>2719.98</v>
      </c>
      <c r="F3970" s="19" t="n">
        <v>874.71</v>
      </c>
      <c r="G3970" s="20" t="n">
        <v>0.321586</v>
      </c>
      <c r="H3970" t="inlineStr">
        <is>
          <t>C</t>
        </is>
      </c>
      <c r="I3970" t="inlineStr">
        <is>
          <t>Medio</t>
        </is>
      </c>
      <c r="J3970" s="17" t="inlineStr">
        <is>
          <t>C-Medio</t>
        </is>
      </c>
      <c r="K3970" t="inlineStr">
        <is>
          <t>CANDIDATO A DESCONTINUAR</t>
        </is>
      </c>
    </row>
    <row r="3971">
      <c r="A3971" t="inlineStr">
        <is>
          <t>7196</t>
        </is>
      </c>
      <c r="B3971" t="inlineStr">
        <is>
          <t>GRAFITO 18G 10189</t>
        </is>
      </c>
      <c r="C3971" t="inlineStr">
        <is>
          <t>FERRETERIA GENERAL</t>
        </is>
      </c>
      <c r="D3971" s="22" t="n">
        <v>2</v>
      </c>
      <c r="E3971" s="19" t="n">
        <v>2703.96</v>
      </c>
      <c r="F3971" s="19" t="n">
        <v>772.5599999999999</v>
      </c>
      <c r="G3971" s="20" t="n">
        <v>0.285714</v>
      </c>
      <c r="H3971" t="inlineStr">
        <is>
          <t>C</t>
        </is>
      </c>
      <c r="I3971" t="inlineStr">
        <is>
          <t>Bajo</t>
        </is>
      </c>
      <c r="J3971" s="17" t="inlineStr">
        <is>
          <t>C-Bajo</t>
        </is>
      </c>
      <c r="K3971" t="inlineStr">
        <is>
          <t>LIQUIDAR — ocupan espacio y capital</t>
        </is>
      </c>
    </row>
    <row r="3972">
      <c r="A3972" t="inlineStr">
        <is>
          <t>351100300991850</t>
        </is>
      </c>
      <c r="B3972" t="inlineStr">
        <is>
          <t>351100300991850</t>
        </is>
      </c>
      <c r="C3972" t="inlineStr">
        <is>
          <t>SIN CATEGORIA</t>
        </is>
      </c>
      <c r="D3972" s="22" t="n">
        <v>1</v>
      </c>
      <c r="E3972" s="19" t="n">
        <v>2657.68</v>
      </c>
      <c r="F3972" s="19" t="n">
        <v>759.34</v>
      </c>
      <c r="G3972" s="20" t="n">
        <v>0.285714</v>
      </c>
      <c r="H3972" t="inlineStr">
        <is>
          <t>C</t>
        </is>
      </c>
      <c r="I3972" t="inlineStr">
        <is>
          <t>Bajo</t>
        </is>
      </c>
      <c r="J3972" s="17" t="inlineStr">
        <is>
          <t>C-Bajo</t>
        </is>
      </c>
      <c r="K3972" t="inlineStr">
        <is>
          <t>LIQUIDAR — ocupan espacio y capital</t>
        </is>
      </c>
    </row>
    <row r="3973">
      <c r="A3973" t="inlineStr">
        <is>
          <t>351100300990712</t>
        </is>
      </c>
      <c r="B3973" t="inlineStr">
        <is>
          <t>CINTA REFLECTIVA 3M PAQ 12 UNIDADES</t>
        </is>
      </c>
      <c r="C3973" t="inlineStr">
        <is>
          <t>FERRETERIA GENERAL</t>
        </is>
      </c>
      <c r="D3973" s="22" t="n">
        <v>1</v>
      </c>
      <c r="E3973" s="19" t="n">
        <v>2654.87</v>
      </c>
      <c r="F3973" s="19" t="n">
        <v>-100607.13</v>
      </c>
      <c r="G3973" s="20" t="n">
        <v>-37.895353</v>
      </c>
      <c r="H3973" t="inlineStr">
        <is>
          <t>C</t>
        </is>
      </c>
      <c r="I3973" t="inlineStr">
        <is>
          <t>Bajo</t>
        </is>
      </c>
      <c r="J3973" s="17" t="inlineStr">
        <is>
          <t>C-Bajo</t>
        </is>
      </c>
      <c r="K3973" t="inlineStr">
        <is>
          <t>LIQUIDAR — ocupan espacio y capital</t>
        </is>
      </c>
    </row>
    <row r="3974">
      <c r="A3974" t="inlineStr">
        <is>
          <t>71388</t>
        </is>
      </c>
      <c r="B3974" t="inlineStr">
        <is>
          <t>TORNILLO CARROCERIA 5/16 X 2</t>
        </is>
      </c>
      <c r="C3974" t="inlineStr">
        <is>
          <t>TORNILLERIA</t>
        </is>
      </c>
      <c r="D3974" s="22" t="n">
        <v>20</v>
      </c>
      <c r="E3974" s="19" t="n">
        <v>2654.87</v>
      </c>
      <c r="F3974" s="19" t="n">
        <v>1626.87</v>
      </c>
      <c r="G3974" s="20" t="n">
        <v>0.612787</v>
      </c>
      <c r="H3974" t="inlineStr">
        <is>
          <t>C</t>
        </is>
      </c>
      <c r="I3974" t="inlineStr">
        <is>
          <t>Alto</t>
        </is>
      </c>
      <c r="J3974" s="17" t="inlineStr">
        <is>
          <t>C-Alto</t>
        </is>
      </c>
      <c r="K3974" t="inlineStr">
        <is>
          <t>PREMIUM — dejar quietos, son rentables aunque vendan poco</t>
        </is>
      </c>
    </row>
    <row r="3975">
      <c r="A3975" t="inlineStr">
        <is>
          <t>9728</t>
        </is>
      </c>
      <c r="B3975" t="inlineStr">
        <is>
          <t xml:space="preserve">TORNILLO CARROCERIA 5/16 X 3 </t>
        </is>
      </c>
      <c r="C3975" t="inlineStr">
        <is>
          <t>TORNILLERIA</t>
        </is>
      </c>
      <c r="D3975" s="22" t="n">
        <v>10</v>
      </c>
      <c r="E3975" s="19" t="n">
        <v>2654.87</v>
      </c>
      <c r="F3975" s="19" t="n">
        <v>2154.55</v>
      </c>
      <c r="G3975" s="20" t="n">
        <v>0.811546</v>
      </c>
      <c r="H3975" t="inlineStr">
        <is>
          <t>C</t>
        </is>
      </c>
      <c r="I3975" t="inlineStr">
        <is>
          <t>Alto</t>
        </is>
      </c>
      <c r="J3975" s="17" t="inlineStr">
        <is>
          <t>C-Alto</t>
        </is>
      </c>
      <c r="K3975" t="inlineStr">
        <is>
          <t>PREMIUM — dejar quietos, son rentables aunque vendan poco</t>
        </is>
      </c>
    </row>
    <row r="3976">
      <c r="A3976" t="inlineStr">
        <is>
          <t>71375</t>
        </is>
      </c>
      <c r="B3976" t="inlineStr">
        <is>
          <t>TORNILLO HEXAGONAL 5/16 X 2 1/2</t>
        </is>
      </c>
      <c r="C3976" t="inlineStr">
        <is>
          <t>TORNILLERIA</t>
        </is>
      </c>
      <c r="D3976" s="22" t="n">
        <v>25</v>
      </c>
      <c r="E3976" s="19" t="n">
        <v>2654.75</v>
      </c>
      <c r="F3976" s="19" t="n">
        <v>1433.75</v>
      </c>
      <c r="G3976" s="20" t="n">
        <v>0.5400699999999999</v>
      </c>
      <c r="H3976" t="inlineStr">
        <is>
          <t>C</t>
        </is>
      </c>
      <c r="I3976" t="inlineStr">
        <is>
          <t>Alto</t>
        </is>
      </c>
      <c r="J3976" s="17" t="inlineStr">
        <is>
          <t>C-Alto</t>
        </is>
      </c>
      <c r="K3976" t="inlineStr">
        <is>
          <t>PREMIUM — dejar quietos, son rentables aunque vendan poco</t>
        </is>
      </c>
    </row>
    <row r="3977">
      <c r="A3977" t="inlineStr">
        <is>
          <t>72147</t>
        </is>
      </c>
      <c r="B3977" t="inlineStr">
        <is>
          <t>TRUPER CUERDA ORILLADORA  HTA-80</t>
        </is>
      </c>
      <c r="C3977" t="inlineStr">
        <is>
          <t>FERRETERIA GENERAL</t>
        </is>
      </c>
      <c r="D3977" s="22" t="n">
        <v>3</v>
      </c>
      <c r="E3977" s="19" t="n">
        <v>2643.77</v>
      </c>
      <c r="F3977" s="19" t="n">
        <v>1313.44</v>
      </c>
      <c r="G3977" s="20" t="n">
        <v>0.496805</v>
      </c>
      <c r="H3977" t="inlineStr">
        <is>
          <t>C</t>
        </is>
      </c>
      <c r="I3977" t="inlineStr">
        <is>
          <t>Alto</t>
        </is>
      </c>
      <c r="J3977" s="17" t="inlineStr">
        <is>
          <t>C-Alto</t>
        </is>
      </c>
      <c r="K3977" t="inlineStr">
        <is>
          <t>PREMIUM — dejar quietos, son rentables aunque vendan poco</t>
        </is>
      </c>
    </row>
    <row r="3978">
      <c r="A3978" t="inlineStr">
        <is>
          <t>101041</t>
        </is>
      </c>
      <c r="B3978" t="inlineStr">
        <is>
          <t>TRUPER ALICATE PUNTA 6  T203-6</t>
        </is>
      </c>
      <c r="C3978" t="inlineStr">
        <is>
          <t>SIN CATEGORIA</t>
        </is>
      </c>
      <c r="D3978" s="22" t="n">
        <v>1</v>
      </c>
      <c r="E3978" s="19" t="n">
        <v>2629.86</v>
      </c>
      <c r="F3978" s="19" t="n">
        <v>751.39</v>
      </c>
      <c r="G3978" s="20" t="n">
        <v>0.285714</v>
      </c>
      <c r="H3978" t="inlineStr">
        <is>
          <t>C</t>
        </is>
      </c>
      <c r="I3978" t="inlineStr">
        <is>
          <t>Bajo</t>
        </is>
      </c>
      <c r="J3978" s="17" t="inlineStr">
        <is>
          <t>C-Bajo</t>
        </is>
      </c>
      <c r="K3978" t="inlineStr">
        <is>
          <t>LIQUIDAR — ocupan espacio y capital</t>
        </is>
      </c>
    </row>
    <row r="3979">
      <c r="A3979" t="inlineStr">
        <is>
          <t>73885</t>
        </is>
      </c>
      <c r="B3979" t="inlineStr">
        <is>
          <t>PORTA TIZA MECANICO</t>
        </is>
      </c>
      <c r="C3979" t="inlineStr">
        <is>
          <t>FERRETERIA GENERAL</t>
        </is>
      </c>
      <c r="D3979" s="22" t="n">
        <v>1</v>
      </c>
      <c r="E3979" s="19" t="n">
        <v>2628.44</v>
      </c>
      <c r="F3979" s="19" t="n">
        <v>750.98</v>
      </c>
      <c r="G3979" s="20" t="n">
        <v>0.285714</v>
      </c>
      <c r="H3979" t="inlineStr">
        <is>
          <t>C</t>
        </is>
      </c>
      <c r="I3979" t="inlineStr">
        <is>
          <t>Bajo</t>
        </is>
      </c>
      <c r="J3979" s="17" t="inlineStr">
        <is>
          <t>C-Bajo</t>
        </is>
      </c>
      <c r="K3979" t="inlineStr">
        <is>
          <t>LIQUIDAR — ocupan espacio y capital</t>
        </is>
      </c>
    </row>
    <row r="3980">
      <c r="A3980" t="inlineStr">
        <is>
          <t>9872</t>
        </is>
      </c>
      <c r="B3980" t="inlineStr">
        <is>
          <t>TORNILLO ANCLAJE 1/4 x 3</t>
        </is>
      </c>
      <c r="C3980" t="inlineStr">
        <is>
          <t>TORNILLERIA</t>
        </is>
      </c>
      <c r="D3980" s="22" t="n">
        <v>14</v>
      </c>
      <c r="E3980" s="19" t="n">
        <v>2625.24</v>
      </c>
      <c r="F3980" s="19" t="n">
        <v>1374.76</v>
      </c>
      <c r="G3980" s="20" t="n">
        <v>0.523671</v>
      </c>
      <c r="H3980" t="inlineStr">
        <is>
          <t>C</t>
        </is>
      </c>
      <c r="I3980" t="inlineStr">
        <is>
          <t>Alto</t>
        </is>
      </c>
      <c r="J3980" s="17" t="inlineStr">
        <is>
          <t>C-Alto</t>
        </is>
      </c>
      <c r="K3980" t="inlineStr">
        <is>
          <t>PREMIUM — dejar quietos, son rentables aunque vendan poco</t>
        </is>
      </c>
    </row>
    <row r="3981">
      <c r="A3981" t="inlineStr">
        <is>
          <t>3039798</t>
        </is>
      </c>
      <c r="B3981" t="inlineStr">
        <is>
          <t>MECATE 3MM POLIETILENO AZUL</t>
        </is>
      </c>
      <c r="C3981" t="inlineStr">
        <is>
          <t>FERRETERIA GENERAL</t>
        </is>
      </c>
      <c r="D3981" s="22" t="n">
        <v>39</v>
      </c>
      <c r="E3981" s="19" t="n">
        <v>2576.55</v>
      </c>
      <c r="F3981" s="19" t="n">
        <v>1640.55</v>
      </c>
      <c r="G3981" s="20" t="n">
        <v>0.636723</v>
      </c>
      <c r="H3981" t="inlineStr">
        <is>
          <t>C</t>
        </is>
      </c>
      <c r="I3981" t="inlineStr">
        <is>
          <t>Alto</t>
        </is>
      </c>
      <c r="J3981" s="17" t="inlineStr">
        <is>
          <t>C-Alto</t>
        </is>
      </c>
      <c r="K3981" t="inlineStr">
        <is>
          <t>PREMIUM — dejar quietos, son rentables aunque vendan poco</t>
        </is>
      </c>
    </row>
    <row r="3982">
      <c r="A3982" t="inlineStr">
        <is>
          <t>7968</t>
        </is>
      </c>
      <c r="B3982" t="inlineStr">
        <is>
          <t>TRUPER FORMON 1 1/2      FT-11/2</t>
        </is>
      </c>
      <c r="C3982" t="inlineStr">
        <is>
          <t>FERRETERIA GENERAL</t>
        </is>
      </c>
      <c r="D3982" s="22" t="n">
        <v>1</v>
      </c>
      <c r="E3982" s="19" t="n">
        <v>2558.81</v>
      </c>
      <c r="F3982" s="19" t="n">
        <v>1281.44</v>
      </c>
      <c r="G3982" s="20" t="n">
        <v>0.500796</v>
      </c>
      <c r="H3982" t="inlineStr">
        <is>
          <t>C</t>
        </is>
      </c>
      <c r="I3982" t="inlineStr">
        <is>
          <t>Alto</t>
        </is>
      </c>
      <c r="J3982" s="17" t="inlineStr">
        <is>
          <t>C-Alto</t>
        </is>
      </c>
      <c r="K3982" t="inlineStr">
        <is>
          <t>PREMIUM — dejar quietos, son rentables aunque vendan poco</t>
        </is>
      </c>
    </row>
    <row r="3983">
      <c r="A3983" t="inlineStr">
        <is>
          <t>351100300992130</t>
        </is>
      </c>
      <c r="B3983" t="inlineStr">
        <is>
          <t>MAKITA DISCO DIAMANTADO SEGMENTANDO GRANITO Y MARMOL 4 1/8 104.77M D-63688</t>
        </is>
      </c>
      <c r="C3983" t="inlineStr">
        <is>
          <t>FERRETERIA GENERAL</t>
        </is>
      </c>
      <c r="D3983" s="22" t="n">
        <v>1</v>
      </c>
      <c r="E3983" s="19" t="n">
        <v>2552.43</v>
      </c>
      <c r="F3983" s="19" t="n">
        <v>633.3099999999999</v>
      </c>
      <c r="G3983" s="20" t="n">
        <v>0.24812</v>
      </c>
      <c r="H3983" t="inlineStr">
        <is>
          <t>C</t>
        </is>
      </c>
      <c r="I3983" t="inlineStr">
        <is>
          <t>Bajo</t>
        </is>
      </c>
      <c r="J3983" s="17" t="inlineStr">
        <is>
          <t>C-Bajo</t>
        </is>
      </c>
      <c r="K3983" t="inlineStr">
        <is>
          <t>LIQUIDAR — ocupan espacio y capital</t>
        </is>
      </c>
    </row>
    <row r="3984">
      <c r="A3984" t="inlineStr">
        <is>
          <t>78687677</t>
        </is>
      </c>
      <c r="B3984" t="inlineStr">
        <is>
          <t>MACHETE 22 CUCHILLO BELLOTA</t>
        </is>
      </c>
      <c r="C3984" t="inlineStr">
        <is>
          <t>SIN CATEGORIA</t>
        </is>
      </c>
      <c r="D3984" s="22" t="n">
        <v>1</v>
      </c>
      <c r="E3984" s="19" t="n">
        <v>2546.66</v>
      </c>
      <c r="F3984" s="19" t="n">
        <v>763.16</v>
      </c>
      <c r="G3984" s="20" t="n">
        <v>0.299671</v>
      </c>
      <c r="H3984" t="inlineStr">
        <is>
          <t>C</t>
        </is>
      </c>
      <c r="I3984" t="inlineStr">
        <is>
          <t>Bajo</t>
        </is>
      </c>
      <c r="J3984" s="17" t="inlineStr">
        <is>
          <t>C-Bajo</t>
        </is>
      </c>
      <c r="K3984" t="inlineStr">
        <is>
          <t>LIQUIDAR — ocupan espacio y capital</t>
        </is>
      </c>
    </row>
    <row r="3985">
      <c r="A3985" t="inlineStr">
        <is>
          <t>PINT-BT-0016</t>
        </is>
      </c>
      <c r="B3985" t="inlineStr">
        <is>
          <t>$ DICOLOR TINTE MADERA CAOBA OSCURO 1/16 M 83 04</t>
        </is>
      </c>
      <c r="C3985" t="inlineStr">
        <is>
          <t>SIN CATEGORIA</t>
        </is>
      </c>
      <c r="D3985" s="22" t="n">
        <v>1</v>
      </c>
      <c r="E3985" s="19" t="n">
        <v>2501.1</v>
      </c>
      <c r="F3985" s="19" t="n">
        <v>714.6</v>
      </c>
      <c r="G3985" s="20" t="n">
        <v>0.285714</v>
      </c>
      <c r="H3985" t="inlineStr">
        <is>
          <t>C</t>
        </is>
      </c>
      <c r="I3985" t="inlineStr">
        <is>
          <t>Bajo</t>
        </is>
      </c>
      <c r="J3985" s="17" t="inlineStr">
        <is>
          <t>C-Bajo</t>
        </is>
      </c>
      <c r="K3985" t="inlineStr">
        <is>
          <t>LIQUIDAR — ocupan espacio y capital</t>
        </is>
      </c>
    </row>
    <row r="3986">
      <c r="A3986" t="inlineStr">
        <is>
          <t>71379</t>
        </is>
      </c>
      <c r="B3986" t="inlineStr">
        <is>
          <t>TORNILLO HEXAGONAL 3/8 X 1</t>
        </is>
      </c>
      <c r="C3986" t="inlineStr">
        <is>
          <t>TORNILLERIA</t>
        </is>
      </c>
      <c r="D3986" s="22" t="n">
        <v>28</v>
      </c>
      <c r="E3986" s="19" t="n">
        <v>2478</v>
      </c>
      <c r="F3986" s="19" t="n">
        <v>1374.63</v>
      </c>
      <c r="G3986" s="20" t="n">
        <v>0.5547339999999999</v>
      </c>
      <c r="H3986" t="inlineStr">
        <is>
          <t>C</t>
        </is>
      </c>
      <c r="I3986" t="inlineStr">
        <is>
          <t>Alto</t>
        </is>
      </c>
      <c r="J3986" s="17" t="inlineStr">
        <is>
          <t>C-Alto</t>
        </is>
      </c>
      <c r="K3986" t="inlineStr">
        <is>
          <t>PREMIUM — dejar quietos, son rentables aunque vendan poco</t>
        </is>
      </c>
    </row>
    <row r="3987">
      <c r="A3987" t="inlineStr">
        <is>
          <t>71564</t>
        </is>
      </c>
      <c r="B3987" t="inlineStr">
        <is>
          <t>CORTINERO ALUMINIO ESCUADRA</t>
        </is>
      </c>
      <c r="C3987" t="inlineStr">
        <is>
          <t>FERRETERIA GENERAL</t>
        </is>
      </c>
      <c r="D3987" s="22" t="n">
        <v>2</v>
      </c>
      <c r="E3987" s="19" t="n">
        <v>2477.88</v>
      </c>
      <c r="F3987" s="19" t="n">
        <v>831.84</v>
      </c>
      <c r="G3987" s="20" t="n">
        <v>0.335706</v>
      </c>
      <c r="H3987" t="inlineStr">
        <is>
          <t>C</t>
        </is>
      </c>
      <c r="I3987" t="inlineStr">
        <is>
          <t>Medio</t>
        </is>
      </c>
      <c r="J3987" s="17" t="inlineStr">
        <is>
          <t>C-Medio</t>
        </is>
      </c>
      <c r="K3987" t="inlineStr">
        <is>
          <t>CANDIDATO A DESCONTINUAR</t>
        </is>
      </c>
    </row>
    <row r="3988">
      <c r="A3988" t="inlineStr">
        <is>
          <t>71380</t>
        </is>
      </c>
      <c r="B3988" t="inlineStr">
        <is>
          <t>$ $ TORNILLO HEXAGONAL 3/8 X 1 1/2</t>
        </is>
      </c>
      <c r="C3988" t="inlineStr">
        <is>
          <t>TORNILLERIA</t>
        </is>
      </c>
      <c r="D3988" s="22" t="n">
        <v>14</v>
      </c>
      <c r="E3988" s="19" t="n">
        <v>2472.55</v>
      </c>
      <c r="F3988" s="19" t="n">
        <v>1369.77</v>
      </c>
      <c r="G3988" s="20" t="n">
        <v>0.553991</v>
      </c>
      <c r="H3988" t="inlineStr">
        <is>
          <t>C</t>
        </is>
      </c>
      <c r="I3988" t="inlineStr">
        <is>
          <t>Alto</t>
        </is>
      </c>
      <c r="J3988" s="17" t="inlineStr">
        <is>
          <t>C-Alto</t>
        </is>
      </c>
      <c r="K3988" t="inlineStr">
        <is>
          <t>PREMIUM — dejar quietos, son rentables aunque vendan poco</t>
        </is>
      </c>
    </row>
    <row r="3989">
      <c r="A3989" t="inlineStr">
        <is>
          <t>30414</t>
        </is>
      </c>
      <c r="B3989" t="inlineStr">
        <is>
          <t>UNION CONDUIT 11/2 TIPO A UL*</t>
        </is>
      </c>
      <c r="C3989" t="inlineStr">
        <is>
          <t>ACCESORIOS ELECTRICOS Y CABLES</t>
        </is>
      </c>
      <c r="D3989" s="22" t="n">
        <v>4</v>
      </c>
      <c r="E3989" s="19" t="n">
        <v>2464</v>
      </c>
      <c r="F3989" s="19" t="n">
        <v>1014.08</v>
      </c>
      <c r="G3989" s="20" t="n">
        <v>0.411558</v>
      </c>
      <c r="H3989" t="inlineStr">
        <is>
          <t>C</t>
        </is>
      </c>
      <c r="I3989" t="inlineStr">
        <is>
          <t>Medio</t>
        </is>
      </c>
      <c r="J3989" s="17" t="inlineStr">
        <is>
          <t>C-Medio</t>
        </is>
      </c>
      <c r="K3989" t="inlineStr">
        <is>
          <t>CANDIDATO A DESCONTINUAR</t>
        </is>
      </c>
    </row>
    <row r="3990">
      <c r="A3990" t="inlineStr">
        <is>
          <t>773</t>
        </is>
      </c>
      <c r="B3990" t="inlineStr">
        <is>
          <t>IRWIN BROCA PALETA 1</t>
        </is>
      </c>
      <c r="C3990" t="inlineStr">
        <is>
          <t>SIN CATEGORIA</t>
        </is>
      </c>
      <c r="D3990" s="22" t="n">
        <v>1</v>
      </c>
      <c r="E3990" s="19" t="n">
        <v>2457</v>
      </c>
      <c r="F3990" s="19" t="n">
        <v>702</v>
      </c>
      <c r="G3990" s="20" t="n">
        <v>0.285714</v>
      </c>
      <c r="H3990" t="inlineStr">
        <is>
          <t>C</t>
        </is>
      </c>
      <c r="I3990" t="inlineStr">
        <is>
          <t>Bajo</t>
        </is>
      </c>
      <c r="J3990" s="17" t="inlineStr">
        <is>
          <t>C-Bajo</t>
        </is>
      </c>
      <c r="K3990" t="inlineStr">
        <is>
          <t>LIQUIDAR — ocupan espacio y capital</t>
        </is>
      </c>
    </row>
    <row r="3991">
      <c r="A3991" t="inlineStr">
        <is>
          <t>351100300990668</t>
        </is>
      </c>
      <c r="B3991" t="inlineStr">
        <is>
          <t>SEMILLA DE RUCULA SUPLIJARDINES</t>
        </is>
      </c>
      <c r="C3991" t="inlineStr">
        <is>
          <t>FERRETERIA GENERAL</t>
        </is>
      </c>
      <c r="D3991" s="22" t="n">
        <v>2</v>
      </c>
      <c r="E3991" s="19" t="n">
        <v>2418.64</v>
      </c>
      <c r="F3991" s="19" t="n">
        <v>714.04</v>
      </c>
      <c r="G3991" s="20" t="n">
        <v>0.295224</v>
      </c>
      <c r="H3991" t="inlineStr">
        <is>
          <t>C</t>
        </is>
      </c>
      <c r="I3991" t="inlineStr">
        <is>
          <t>Bajo</t>
        </is>
      </c>
      <c r="J3991" s="17" t="inlineStr">
        <is>
          <t>C-Bajo</t>
        </is>
      </c>
      <c r="K3991" t="inlineStr">
        <is>
          <t>LIQUIDAR — ocupan espacio y capital</t>
        </is>
      </c>
    </row>
    <row r="3992">
      <c r="A3992" t="inlineStr">
        <is>
          <t>761</t>
        </is>
      </c>
      <c r="B3992" t="inlineStr">
        <is>
          <t>VIDRIO MASCARA SOLDAR TRANSPARENTE</t>
        </is>
      </c>
      <c r="C3992" t="inlineStr">
        <is>
          <t>FERRETERIA GENERAL</t>
        </is>
      </c>
      <c r="D3992" s="22" t="n">
        <v>5</v>
      </c>
      <c r="E3992" s="19" t="n">
        <v>2397.46</v>
      </c>
      <c r="F3992" s="19" t="n">
        <v>684.99</v>
      </c>
      <c r="G3992" s="20" t="n">
        <v>0.285714</v>
      </c>
      <c r="H3992" t="inlineStr">
        <is>
          <t>C</t>
        </is>
      </c>
      <c r="I3992" t="inlineStr">
        <is>
          <t>Bajo</t>
        </is>
      </c>
      <c r="J3992" s="17" t="inlineStr">
        <is>
          <t>C-Bajo</t>
        </is>
      </c>
      <c r="K3992" t="inlineStr">
        <is>
          <t>LIQUIDAR — ocupan espacio y capital</t>
        </is>
      </c>
    </row>
    <row r="3993">
      <c r="A3993" t="inlineStr">
        <is>
          <t>7459</t>
        </is>
      </c>
      <c r="B3993" t="inlineStr">
        <is>
          <t>ALDABA 8 PULGADAS A08</t>
        </is>
      </c>
      <c r="C3993" t="inlineStr">
        <is>
          <t>FERRETERIA GENERAL</t>
        </is>
      </c>
      <c r="D3993" s="22" t="n">
        <v>2</v>
      </c>
      <c r="E3993" s="19" t="n">
        <v>2372.95</v>
      </c>
      <c r="F3993" s="19" t="n">
        <v>731.1</v>
      </c>
      <c r="G3993" s="20" t="n">
        <v>0.308099</v>
      </c>
      <c r="H3993" t="inlineStr">
        <is>
          <t>C</t>
        </is>
      </c>
      <c r="I3993" t="inlineStr">
        <is>
          <t>Medio</t>
        </is>
      </c>
      <c r="J3993" s="17" t="inlineStr">
        <is>
          <t>C-Medio</t>
        </is>
      </c>
      <c r="K3993" t="inlineStr">
        <is>
          <t>CANDIDATO A DESCONTINUAR</t>
        </is>
      </c>
    </row>
    <row r="3994">
      <c r="A3994" t="inlineStr">
        <is>
          <t>56465</t>
        </is>
      </c>
      <c r="B3994" t="inlineStr">
        <is>
          <t>REGLETA TELEFONICA 10AMP</t>
        </is>
      </c>
      <c r="C3994" t="inlineStr">
        <is>
          <t>SIN CATEGORIA</t>
        </is>
      </c>
      <c r="D3994" s="22" t="n">
        <v>1</v>
      </c>
      <c r="E3994" s="19" t="n">
        <v>2369.76</v>
      </c>
      <c r="F3994" s="19" t="n">
        <v>1184.88</v>
      </c>
      <c r="G3994" s="20" t="n">
        <v>0.5</v>
      </c>
      <c r="H3994" t="inlineStr">
        <is>
          <t>C</t>
        </is>
      </c>
      <c r="I3994" t="inlineStr">
        <is>
          <t>Alto</t>
        </is>
      </c>
      <c r="J3994" s="17" t="inlineStr">
        <is>
          <t>C-Alto</t>
        </is>
      </c>
      <c r="K3994" t="inlineStr">
        <is>
          <t>PREMIUM — dejar quietos, son rentables aunque vendan poco</t>
        </is>
      </c>
    </row>
    <row r="3995">
      <c r="A3995" t="inlineStr">
        <is>
          <t>30285</t>
        </is>
      </c>
      <c r="B3995" t="inlineStr">
        <is>
          <t>AGUILA SOCKET CON PATILLAS 738</t>
        </is>
      </c>
      <c r="C3995" t="inlineStr">
        <is>
          <t>ACCESORIOS ELECTRICOS Y CABLES</t>
        </is>
      </c>
      <c r="D3995" s="22" t="n">
        <v>3</v>
      </c>
      <c r="E3995" s="19" t="n">
        <v>2363.34</v>
      </c>
      <c r="F3995" s="19" t="n">
        <v>675.24</v>
      </c>
      <c r="G3995" s="20" t="n">
        <v>0.285714</v>
      </c>
      <c r="H3995" t="inlineStr">
        <is>
          <t>C</t>
        </is>
      </c>
      <c r="I3995" t="inlineStr">
        <is>
          <t>Bajo</t>
        </is>
      </c>
      <c r="J3995" s="17" t="inlineStr">
        <is>
          <t>C-Bajo</t>
        </is>
      </c>
      <c r="K3995" t="inlineStr">
        <is>
          <t>LIQUIDAR — ocupan espacio y capital</t>
        </is>
      </c>
    </row>
    <row r="3996">
      <c r="A3996" t="inlineStr">
        <is>
          <t>75390384</t>
        </is>
      </c>
      <c r="B3996" t="inlineStr">
        <is>
          <t>TOTAL TIJERA PODAR 8 THT0201</t>
        </is>
      </c>
      <c r="C3996" t="inlineStr">
        <is>
          <t>FERRETERIA GENERAL</t>
        </is>
      </c>
      <c r="D3996" s="22" t="n">
        <v>1</v>
      </c>
      <c r="E3996" s="19" t="n">
        <v>2357.14</v>
      </c>
      <c r="F3996" s="19" t="n">
        <v>697.1799999999999</v>
      </c>
      <c r="G3996" s="20" t="n">
        <v>0.295775</v>
      </c>
      <c r="H3996" t="inlineStr">
        <is>
          <t>C</t>
        </is>
      </c>
      <c r="I3996" t="inlineStr">
        <is>
          <t>Bajo</t>
        </is>
      </c>
      <c r="J3996" s="17" t="inlineStr">
        <is>
          <t>C-Bajo</t>
        </is>
      </c>
      <c r="K3996" t="inlineStr">
        <is>
          <t>LIQUIDAR — ocupan espacio y capital</t>
        </is>
      </c>
    </row>
    <row r="3997">
      <c r="A3997" t="inlineStr">
        <is>
          <t>7526</t>
        </is>
      </c>
      <c r="B3997" t="inlineStr">
        <is>
          <t>BORNER BATERIA BLISTER 2 U R01652</t>
        </is>
      </c>
      <c r="C3997" t="inlineStr">
        <is>
          <t>FERRETERIA GENERAL</t>
        </is>
      </c>
      <c r="D3997" s="22" t="n">
        <v>2</v>
      </c>
      <c r="E3997" s="19" t="n">
        <v>2326.45</v>
      </c>
      <c r="F3997" s="19" t="n">
        <v>689.49</v>
      </c>
      <c r="G3997" s="20" t="n">
        <v>0.296369</v>
      </c>
      <c r="H3997" t="inlineStr">
        <is>
          <t>C</t>
        </is>
      </c>
      <c r="I3997" t="inlineStr">
        <is>
          <t>Bajo</t>
        </is>
      </c>
      <c r="J3997" s="17" t="inlineStr">
        <is>
          <t>C-Bajo</t>
        </is>
      </c>
      <c r="K3997" t="inlineStr">
        <is>
          <t>LIQUIDAR — ocupan espacio y capital</t>
        </is>
      </c>
    </row>
    <row r="3998">
      <c r="A3998" t="inlineStr">
        <is>
          <t>351100300990663</t>
        </is>
      </c>
      <c r="B3998" t="inlineStr">
        <is>
          <t>SEMILLA DE APIO VERDE SUPLIJARDINES</t>
        </is>
      </c>
      <c r="C3998" t="inlineStr">
        <is>
          <t>FERRETERIA GENERAL</t>
        </is>
      </c>
      <c r="D3998" s="22" t="n">
        <v>2</v>
      </c>
      <c r="E3998" s="19" t="n">
        <v>2324</v>
      </c>
      <c r="F3998" s="19" t="n">
        <v>749.96</v>
      </c>
      <c r="G3998" s="20" t="n">
        <v>0.322702</v>
      </c>
      <c r="H3998" t="inlineStr">
        <is>
          <t>C</t>
        </is>
      </c>
      <c r="I3998" t="inlineStr">
        <is>
          <t>Medio</t>
        </is>
      </c>
      <c r="J3998" s="17" t="inlineStr">
        <is>
          <t>C-Medio</t>
        </is>
      </c>
      <c r="K3998" t="inlineStr">
        <is>
          <t>CANDIDATO A DESCONTINUAR</t>
        </is>
      </c>
    </row>
    <row r="3999">
      <c r="A3999" t="inlineStr">
        <is>
          <t>351100300990667</t>
        </is>
      </c>
      <c r="B3999" t="inlineStr">
        <is>
          <t>SEMILLA DE LECHUGA AMERICANA SUPLIJARDINES</t>
        </is>
      </c>
      <c r="C3999" t="inlineStr">
        <is>
          <t>FERRETERIA GENERAL</t>
        </is>
      </c>
      <c r="D3999" s="22" t="n">
        <v>2</v>
      </c>
      <c r="E3999" s="19" t="n">
        <v>2324</v>
      </c>
      <c r="F3999" s="19" t="n">
        <v>789.92</v>
      </c>
      <c r="G3999" s="20" t="n">
        <v>0.339897</v>
      </c>
      <c r="H3999" t="inlineStr">
        <is>
          <t>C</t>
        </is>
      </c>
      <c r="I3999" t="inlineStr">
        <is>
          <t>Medio</t>
        </is>
      </c>
      <c r="J3999" s="17" t="inlineStr">
        <is>
          <t>C-Medio</t>
        </is>
      </c>
      <c r="K3999" t="inlineStr">
        <is>
          <t>CANDIDATO A DESCONTINUAR</t>
        </is>
      </c>
    </row>
    <row r="4000">
      <c r="A4000" t="inlineStr">
        <is>
          <t>351100300991057</t>
        </is>
      </c>
      <c r="B4000" t="inlineStr">
        <is>
          <t>SEMILLA DE REPOLLO SUPLIJARDINES 0126000000200</t>
        </is>
      </c>
      <c r="C4000" t="inlineStr">
        <is>
          <t>FERRETERIA GENERAL</t>
        </is>
      </c>
      <c r="D4000" s="22" t="n">
        <v>2</v>
      </c>
      <c r="E4000" s="19" t="n">
        <v>2324</v>
      </c>
      <c r="F4000" s="19" t="n">
        <v>692</v>
      </c>
      <c r="G4000" s="20" t="n">
        <v>0.297762</v>
      </c>
      <c r="H4000" t="inlineStr">
        <is>
          <t>C</t>
        </is>
      </c>
      <c r="I4000" t="inlineStr">
        <is>
          <t>Bajo</t>
        </is>
      </c>
      <c r="J4000" s="17" t="inlineStr">
        <is>
          <t>C-Bajo</t>
        </is>
      </c>
      <c r="K4000" t="inlineStr">
        <is>
          <t>LIQUIDAR — ocupan espacio y capital</t>
        </is>
      </c>
    </row>
    <row r="4001">
      <c r="A4001" t="inlineStr">
        <is>
          <t>15121411</t>
        </is>
      </c>
      <c r="B4001" t="inlineStr">
        <is>
          <t>TOTAL CINCEL SDS PLUS 14X250X20  TAC15121411</t>
        </is>
      </c>
      <c r="C4001" t="inlineStr">
        <is>
          <t>FERRETERIA GENERAL</t>
        </is>
      </c>
      <c r="D4001" s="22" t="n">
        <v>2</v>
      </c>
      <c r="E4001" s="19" t="n">
        <v>2322.9</v>
      </c>
      <c r="F4001" s="19" t="n">
        <v>774.3</v>
      </c>
      <c r="G4001" s="20" t="n">
        <v>0.333333</v>
      </c>
      <c r="H4001" t="inlineStr">
        <is>
          <t>C</t>
        </is>
      </c>
      <c r="I4001" t="inlineStr">
        <is>
          <t>Medio</t>
        </is>
      </c>
      <c r="J4001" s="17" t="inlineStr">
        <is>
          <t>C-Medio</t>
        </is>
      </c>
      <c r="K4001" t="inlineStr">
        <is>
          <t>CANDIDATO A DESCONTINUAR</t>
        </is>
      </c>
    </row>
    <row r="4002">
      <c r="A4002" t="inlineStr">
        <is>
          <t>71364</t>
        </is>
      </c>
      <c r="B4002" t="inlineStr">
        <is>
          <t>$$ TORNILLO CARROCERIA 1/4 X 5 1/2</t>
        </is>
      </c>
      <c r="C4002" t="inlineStr">
        <is>
          <t>SIN CATEGORIA</t>
        </is>
      </c>
      <c r="D4002" s="22" t="n">
        <v>14</v>
      </c>
      <c r="E4002" s="19" t="n">
        <v>2320.33</v>
      </c>
      <c r="F4002" s="19" t="n">
        <v>1590.51</v>
      </c>
      <c r="G4002" s="20" t="n">
        <v>0.685467</v>
      </c>
      <c r="H4002" t="inlineStr">
        <is>
          <t>C</t>
        </is>
      </c>
      <c r="I4002" t="inlineStr">
        <is>
          <t>Alto</t>
        </is>
      </c>
      <c r="J4002" s="17" t="inlineStr">
        <is>
          <t>C-Alto</t>
        </is>
      </c>
      <c r="K4002" t="inlineStr">
        <is>
          <t>PREMIUM — dejar quietos, son rentables aunque vendan poco</t>
        </is>
      </c>
    </row>
    <row r="4003">
      <c r="A4003" t="inlineStr">
        <is>
          <t>351100300991550</t>
        </is>
      </c>
      <c r="B4003" t="inlineStr">
        <is>
          <t>NORTON DISCO LIJA GRANO 600 VELCRO 5 U</t>
        </is>
      </c>
      <c r="C4003" t="inlineStr">
        <is>
          <t>FERRETERIA GENERAL</t>
        </is>
      </c>
      <c r="D4003" s="22" t="n">
        <v>1</v>
      </c>
      <c r="E4003" s="19" t="n">
        <v>2301.81</v>
      </c>
      <c r="F4003" s="19" t="n">
        <v>606.8099999999999</v>
      </c>
      <c r="G4003" s="20" t="n">
        <v>0.263623</v>
      </c>
      <c r="H4003" t="inlineStr">
        <is>
          <t>C</t>
        </is>
      </c>
      <c r="I4003" t="inlineStr">
        <is>
          <t>Bajo</t>
        </is>
      </c>
      <c r="J4003" s="17" t="inlineStr">
        <is>
          <t>C-Bajo</t>
        </is>
      </c>
      <c r="K4003" t="inlineStr">
        <is>
          <t>LIQUIDAR — ocupan espacio y capital</t>
        </is>
      </c>
    </row>
    <row r="4004">
      <c r="A4004" t="inlineStr">
        <is>
          <t>2783423</t>
        </is>
      </c>
      <c r="B4004" t="inlineStr">
        <is>
          <t>AGUILA LAMPARA VELADORA #850</t>
        </is>
      </c>
      <c r="C4004" t="inlineStr">
        <is>
          <t>ACCESORIOS ELECTRICOS Y CABLES</t>
        </is>
      </c>
      <c r="D4004" s="22" t="n">
        <v>1</v>
      </c>
      <c r="E4004" s="19" t="n">
        <v>2277.66</v>
      </c>
      <c r="F4004" s="19" t="n">
        <v>650.76</v>
      </c>
      <c r="G4004" s="20" t="n">
        <v>0.285714</v>
      </c>
      <c r="H4004" t="inlineStr">
        <is>
          <t>C</t>
        </is>
      </c>
      <c r="I4004" t="inlineStr">
        <is>
          <t>Bajo</t>
        </is>
      </c>
      <c r="J4004" s="17" t="inlineStr">
        <is>
          <t>C-Bajo</t>
        </is>
      </c>
      <c r="K4004" t="inlineStr">
        <is>
          <t>LIQUIDAR — ocupan espacio y capital</t>
        </is>
      </c>
    </row>
    <row r="4005">
      <c r="A4005" t="inlineStr">
        <is>
          <t>3035</t>
        </is>
      </c>
      <c r="B4005" t="inlineStr">
        <is>
          <t>AGUILA BASE PARA FLUORESCENTE 2 PINES #2509</t>
        </is>
      </c>
      <c r="C4005" t="inlineStr">
        <is>
          <t>ACCESORIOS ELECTRICOS Y CABLES</t>
        </is>
      </c>
      <c r="D4005" s="22" t="n">
        <v>8</v>
      </c>
      <c r="E4005" s="19" t="n">
        <v>2264.56</v>
      </c>
      <c r="F4005" s="19" t="n">
        <v>647.02</v>
      </c>
      <c r="G4005" s="20" t="n">
        <v>0.285714</v>
      </c>
      <c r="H4005" t="inlineStr">
        <is>
          <t>C</t>
        </is>
      </c>
      <c r="I4005" t="inlineStr">
        <is>
          <t>Bajo</t>
        </is>
      </c>
      <c r="J4005" s="17" t="inlineStr">
        <is>
          <t>C-Bajo</t>
        </is>
      </c>
      <c r="K4005" t="inlineStr">
        <is>
          <t>LIQUIDAR — ocupan espacio y capital</t>
        </is>
      </c>
    </row>
    <row r="4006">
      <c r="A4006" t="inlineStr">
        <is>
          <t>126711</t>
        </is>
      </c>
      <c r="B4006" t="inlineStr">
        <is>
          <t xml:space="preserve">MASKING 3/4 VERDE </t>
        </is>
      </c>
      <c r="C4006" t="inlineStr">
        <is>
          <t>FERRETERIA GENERAL</t>
        </is>
      </c>
      <c r="D4006" s="22" t="n">
        <v>1</v>
      </c>
      <c r="E4006" s="19" t="n">
        <v>2261</v>
      </c>
      <c r="F4006" s="19" t="n">
        <v>646</v>
      </c>
      <c r="G4006" s="20" t="n">
        <v>0.285714</v>
      </c>
      <c r="H4006" t="inlineStr">
        <is>
          <t>C</t>
        </is>
      </c>
      <c r="I4006" t="inlineStr">
        <is>
          <t>Bajo</t>
        </is>
      </c>
      <c r="J4006" s="17" t="inlineStr">
        <is>
          <t>C-Bajo</t>
        </is>
      </c>
      <c r="K4006" t="inlineStr">
        <is>
          <t>LIQUIDAR — ocupan espacio y capital</t>
        </is>
      </c>
    </row>
    <row r="4007">
      <c r="A4007" t="inlineStr">
        <is>
          <t>72457</t>
        </is>
      </c>
      <c r="B4007" t="inlineStr">
        <is>
          <t>GRAPA CON CLAVO 4MM 100U</t>
        </is>
      </c>
      <c r="C4007" t="inlineStr">
        <is>
          <t>FERRETERIA GENERAL</t>
        </is>
      </c>
      <c r="D4007" s="22" t="n">
        <v>3</v>
      </c>
      <c r="E4007" s="19" t="n">
        <v>2256</v>
      </c>
      <c r="F4007" s="19" t="n">
        <v>690</v>
      </c>
      <c r="G4007" s="20" t="n">
        <v>0.305851</v>
      </c>
      <c r="H4007" t="inlineStr">
        <is>
          <t>C</t>
        </is>
      </c>
      <c r="I4007" t="inlineStr">
        <is>
          <t>Medio</t>
        </is>
      </c>
      <c r="J4007" s="17" t="inlineStr">
        <is>
          <t>C-Medio</t>
        </is>
      </c>
      <c r="K4007" t="inlineStr">
        <is>
          <t>CANDIDATO A DESCONTINUAR</t>
        </is>
      </c>
    </row>
    <row r="4008">
      <c r="A4008" t="inlineStr">
        <is>
          <t>823322</t>
        </is>
      </c>
      <c r="B4008" t="inlineStr">
        <is>
          <t>FRAGUA AAA BONE SINTETICA ESPECIAL PARA PORCELANATO</t>
        </is>
      </c>
      <c r="C4008" t="inlineStr">
        <is>
          <t>SIN CATEGORIA</t>
        </is>
      </c>
      <c r="D4008" s="22" t="n">
        <v>2</v>
      </c>
      <c r="E4008" s="19" t="n">
        <v>2254.87</v>
      </c>
      <c r="F4008" s="19" t="n">
        <v>679.63</v>
      </c>
      <c r="G4008" s="20" t="n">
        <v>0.301405</v>
      </c>
      <c r="H4008" t="inlineStr">
        <is>
          <t>C</t>
        </is>
      </c>
      <c r="I4008" t="inlineStr">
        <is>
          <t>Medio</t>
        </is>
      </c>
      <c r="J4008" s="17" t="inlineStr">
        <is>
          <t>C-Medio</t>
        </is>
      </c>
      <c r="K4008" t="inlineStr">
        <is>
          <t>CANDIDATO A DESCONTINUAR</t>
        </is>
      </c>
    </row>
    <row r="4009">
      <c r="A4009" t="inlineStr">
        <is>
          <t>71381</t>
        </is>
      </c>
      <c r="B4009" t="inlineStr">
        <is>
          <t>TORNILLO HEXAGONAL 3/8 X 2</t>
        </is>
      </c>
      <c r="C4009" t="inlineStr">
        <is>
          <t>TORNILLERIA</t>
        </is>
      </c>
      <c r="D4009" s="22" t="n">
        <v>12</v>
      </c>
      <c r="E4009" s="19" t="n">
        <v>2230.08</v>
      </c>
      <c r="F4009" s="19" t="n">
        <v>1222.44</v>
      </c>
      <c r="G4009" s="20" t="n">
        <v>0.54816</v>
      </c>
      <c r="H4009" t="inlineStr">
        <is>
          <t>C</t>
        </is>
      </c>
      <c r="I4009" t="inlineStr">
        <is>
          <t>Alto</t>
        </is>
      </c>
      <c r="J4009" s="17" t="inlineStr">
        <is>
          <t>C-Alto</t>
        </is>
      </c>
      <c r="K4009" t="inlineStr">
        <is>
          <t>PREMIUM — dejar quietos, son rentables aunque vendan poco</t>
        </is>
      </c>
    </row>
    <row r="4010">
      <c r="A4010" t="inlineStr">
        <is>
          <t>73750</t>
        </is>
      </c>
      <c r="B4010" t="inlineStr">
        <is>
          <t>TOTAL PIEDRA AFILAR ASENTAR 6  TAC2615001</t>
        </is>
      </c>
      <c r="C4010" t="inlineStr">
        <is>
          <t>FERRETERIA GENERAL</t>
        </is>
      </c>
      <c r="D4010" s="22" t="n">
        <v>2</v>
      </c>
      <c r="E4010" s="19" t="n">
        <v>2202.84</v>
      </c>
      <c r="F4010" s="19" t="n">
        <v>1223.22</v>
      </c>
      <c r="G4010" s="20" t="n">
        <v>0.555292</v>
      </c>
      <c r="H4010" t="inlineStr">
        <is>
          <t>C</t>
        </is>
      </c>
      <c r="I4010" t="inlineStr">
        <is>
          <t>Alto</t>
        </is>
      </c>
      <c r="J4010" s="17" t="inlineStr">
        <is>
          <t>C-Alto</t>
        </is>
      </c>
      <c r="K4010" t="inlineStr">
        <is>
          <t>PREMIUM — dejar quietos, son rentables aunque vendan poco</t>
        </is>
      </c>
    </row>
    <row r="4011">
      <c r="A4011" t="inlineStr">
        <is>
          <t>351100300992687</t>
        </is>
      </c>
      <c r="B4011" t="inlineStr">
        <is>
          <t>TORNILLO CARROCERIA 3/8 X 5</t>
        </is>
      </c>
      <c r="C4011" t="inlineStr">
        <is>
          <t>TORNILLERIA</t>
        </is>
      </c>
      <c r="D4011" s="22" t="n">
        <v>13</v>
      </c>
      <c r="E4011" s="19" t="n">
        <v>2196.48</v>
      </c>
      <c r="F4011" s="19" t="n">
        <v>1098.24</v>
      </c>
      <c r="G4011" s="20" t="n">
        <v>0.5</v>
      </c>
      <c r="H4011" t="inlineStr">
        <is>
          <t>C</t>
        </is>
      </c>
      <c r="I4011" t="inlineStr">
        <is>
          <t>Alto</t>
        </is>
      </c>
      <c r="J4011" s="17" t="inlineStr">
        <is>
          <t>C-Alto</t>
        </is>
      </c>
      <c r="K4011" t="inlineStr">
        <is>
          <t>PREMIUM — dejar quietos, son rentables aunque vendan poco</t>
        </is>
      </c>
    </row>
    <row r="4012">
      <c r="A4012" t="inlineStr">
        <is>
          <t>74015</t>
        </is>
      </c>
      <c r="B4012" t="inlineStr">
        <is>
          <t>ATOMIZADOR 1 LITRO SX-2014</t>
        </is>
      </c>
      <c r="C4012" t="inlineStr">
        <is>
          <t>FERRETERIA GENERAL</t>
        </is>
      </c>
      <c r="D4012" s="22" t="n">
        <v>2</v>
      </c>
      <c r="E4012" s="19" t="n">
        <v>2166.89</v>
      </c>
      <c r="F4012" s="19" t="n">
        <v>1132.74</v>
      </c>
      <c r="G4012" s="20" t="n">
        <v>0.522749</v>
      </c>
      <c r="H4012" t="inlineStr">
        <is>
          <t>C</t>
        </is>
      </c>
      <c r="I4012" t="inlineStr">
        <is>
          <t>Alto</t>
        </is>
      </c>
      <c r="J4012" s="17" t="inlineStr">
        <is>
          <t>C-Alto</t>
        </is>
      </c>
      <c r="K4012" t="inlineStr">
        <is>
          <t>PREMIUM — dejar quietos, son rentables aunque vendan poco</t>
        </is>
      </c>
    </row>
    <row r="4013">
      <c r="A4013" t="inlineStr">
        <is>
          <t>351100300990678</t>
        </is>
      </c>
      <c r="B4013" t="inlineStr">
        <is>
          <t>SEMILLA DE OREGANO SUPLIJARDINES</t>
        </is>
      </c>
      <c r="C4013" t="inlineStr">
        <is>
          <t>FERRETERIA GENERAL</t>
        </is>
      </c>
      <c r="D4013" s="22" t="n">
        <v>2</v>
      </c>
      <c r="E4013" s="19" t="n">
        <v>2146.62</v>
      </c>
      <c r="F4013" s="19" t="n">
        <v>613.3200000000001</v>
      </c>
      <c r="G4013" s="20" t="n">
        <v>0.285714</v>
      </c>
      <c r="H4013" t="inlineStr">
        <is>
          <t>C</t>
        </is>
      </c>
      <c r="I4013" t="inlineStr">
        <is>
          <t>Bajo</t>
        </is>
      </c>
      <c r="J4013" s="17" t="inlineStr">
        <is>
          <t>C-Bajo</t>
        </is>
      </c>
      <c r="K4013" t="inlineStr">
        <is>
          <t>LIQUIDAR — ocupan espacio y capital</t>
        </is>
      </c>
    </row>
    <row r="4014">
      <c r="A4014" t="inlineStr">
        <is>
          <t>351100300991054</t>
        </is>
      </c>
      <c r="B4014" t="inlineStr">
        <is>
          <t>SEMILLA DE CEBOLLA AMERICANA SUPLIJARDINES 0126000000200</t>
        </is>
      </c>
      <c r="C4014" t="inlineStr">
        <is>
          <t>FERRETERIA GENERAL</t>
        </is>
      </c>
      <c r="D4014" s="22" t="n">
        <v>2</v>
      </c>
      <c r="E4014" s="19" t="n">
        <v>2146.62</v>
      </c>
      <c r="F4014" s="19" t="n">
        <v>645.1799999999999</v>
      </c>
      <c r="G4014" s="20" t="n">
        <v>0.300556</v>
      </c>
      <c r="H4014" t="inlineStr">
        <is>
          <t>C</t>
        </is>
      </c>
      <c r="I4014" t="inlineStr">
        <is>
          <t>Medio</t>
        </is>
      </c>
      <c r="J4014" s="17" t="inlineStr">
        <is>
          <t>C-Medio</t>
        </is>
      </c>
      <c r="K4014" t="inlineStr">
        <is>
          <t>CANDIDATO A DESCONTINUAR</t>
        </is>
      </c>
    </row>
    <row r="4015">
      <c r="A4015" t="inlineStr">
        <is>
          <t>71376</t>
        </is>
      </c>
      <c r="B4015" t="inlineStr">
        <is>
          <t>TORNILLO HEXAGONAL 5/16 X 3</t>
        </is>
      </c>
      <c r="C4015" t="inlineStr">
        <is>
          <t>TORNILLERIA</t>
        </is>
      </c>
      <c r="D4015" s="22" t="n">
        <v>13</v>
      </c>
      <c r="E4015" s="19" t="n">
        <v>2139.68</v>
      </c>
      <c r="F4015" s="19" t="n">
        <v>1414.67</v>
      </c>
      <c r="G4015" s="20" t="n">
        <v>0.66116</v>
      </c>
      <c r="H4015" t="inlineStr">
        <is>
          <t>C</t>
        </is>
      </c>
      <c r="I4015" t="inlineStr">
        <is>
          <t>Alto</t>
        </is>
      </c>
      <c r="J4015" s="17" t="inlineStr">
        <is>
          <t>C-Alto</t>
        </is>
      </c>
      <c r="K4015" t="inlineStr">
        <is>
          <t>PREMIUM — dejar quietos, son rentables aunque vendan poco</t>
        </is>
      </c>
    </row>
    <row r="4016">
      <c r="A4016" t="inlineStr">
        <is>
          <t>72582</t>
        </is>
      </c>
      <c r="B4016" t="inlineStr">
        <is>
          <t>TORNILLO ANCLAJE 1/4 x 3 1/4</t>
        </is>
      </c>
      <c r="C4016" t="inlineStr">
        <is>
          <t>TORNILLERIA</t>
        </is>
      </c>
      <c r="D4016" s="22" t="n">
        <v>8</v>
      </c>
      <c r="E4016" s="19" t="n">
        <v>2123.92</v>
      </c>
      <c r="F4016" s="19" t="n">
        <v>784.72</v>
      </c>
      <c r="G4016" s="20" t="n">
        <v>0.369468</v>
      </c>
      <c r="H4016" t="inlineStr">
        <is>
          <t>C</t>
        </is>
      </c>
      <c r="I4016" t="inlineStr">
        <is>
          <t>Medio</t>
        </is>
      </c>
      <c r="J4016" s="17" t="inlineStr">
        <is>
          <t>C-Medio</t>
        </is>
      </c>
      <c r="K4016" t="inlineStr">
        <is>
          <t>CANDIDATO A DESCONTINUAR</t>
        </is>
      </c>
    </row>
    <row r="4017">
      <c r="A4017" t="inlineStr">
        <is>
          <t>73472</t>
        </is>
      </c>
      <c r="B4017" t="inlineStr">
        <is>
          <t>REMACHE 5/32 X 1/4 20 UNI</t>
        </is>
      </c>
      <c r="C4017" t="inlineStr">
        <is>
          <t>FERRETERIA GENERAL</t>
        </is>
      </c>
      <c r="D4017" s="22" t="n">
        <v>8</v>
      </c>
      <c r="E4017" s="19" t="n">
        <v>2123.92</v>
      </c>
      <c r="F4017" s="19" t="n">
        <v>1288.72</v>
      </c>
      <c r="G4017" s="20" t="n">
        <v>0.606765</v>
      </c>
      <c r="H4017" t="inlineStr">
        <is>
          <t>C</t>
        </is>
      </c>
      <c r="I4017" t="inlineStr">
        <is>
          <t>Alto</t>
        </is>
      </c>
      <c r="J4017" s="17" t="inlineStr">
        <is>
          <t>C-Alto</t>
        </is>
      </c>
      <c r="K4017" t="inlineStr">
        <is>
          <t>PREMIUM — dejar quietos, son rentables aunque vendan poco</t>
        </is>
      </c>
    </row>
    <row r="4018">
      <c r="A4018" t="inlineStr">
        <is>
          <t>7852</t>
        </is>
      </c>
      <c r="B4018" t="inlineStr">
        <is>
          <t>GAZA SIN FIN 3</t>
        </is>
      </c>
      <c r="C4018" t="inlineStr">
        <is>
          <t>FERRETERIA GENERAL</t>
        </is>
      </c>
      <c r="D4018" s="22" t="n">
        <v>6</v>
      </c>
      <c r="E4018" s="19" t="n">
        <v>2123.88</v>
      </c>
      <c r="F4018" s="19" t="n">
        <v>1382.64</v>
      </c>
      <c r="G4018" s="20" t="n">
        <v>0.6509969999999999</v>
      </c>
      <c r="H4018" t="inlineStr">
        <is>
          <t>C</t>
        </is>
      </c>
      <c r="I4018" t="inlineStr">
        <is>
          <t>Alto</t>
        </is>
      </c>
      <c r="J4018" s="17" t="inlineStr">
        <is>
          <t>C-Alto</t>
        </is>
      </c>
      <c r="K4018" t="inlineStr">
        <is>
          <t>PREMIUM — dejar quietos, son rentables aunque vendan poco</t>
        </is>
      </c>
    </row>
    <row r="4019">
      <c r="A4019" t="inlineStr">
        <is>
          <t>87456</t>
        </is>
      </c>
      <c r="B4019" t="inlineStr">
        <is>
          <t>ALDABA 11/2 DORADA BLISTER</t>
        </is>
      </c>
      <c r="C4019" t="inlineStr">
        <is>
          <t>FERRETERIA GENERAL</t>
        </is>
      </c>
      <c r="D4019" s="22" t="n">
        <v>8</v>
      </c>
      <c r="E4019" s="19" t="n">
        <v>2120</v>
      </c>
      <c r="F4019" s="19" t="n">
        <v>686.24</v>
      </c>
      <c r="G4019" s="20" t="n">
        <v>0.323698</v>
      </c>
      <c r="H4019" t="inlineStr">
        <is>
          <t>C</t>
        </is>
      </c>
      <c r="I4019" t="inlineStr">
        <is>
          <t>Medio</t>
        </is>
      </c>
      <c r="J4019" s="17" t="inlineStr">
        <is>
          <t>C-Medio</t>
        </is>
      </c>
      <c r="K4019" t="inlineStr">
        <is>
          <t>CANDIDATO A DESCONTINUAR</t>
        </is>
      </c>
    </row>
    <row r="4020">
      <c r="A4020" t="inlineStr">
        <is>
          <t>351100300992134</t>
        </is>
      </c>
      <c r="B4020" t="inlineStr">
        <is>
          <t>MAKITA HOJA SIERRA CALADORA MADERA 74MM PAQ 5U D-34877</t>
        </is>
      </c>
      <c r="C4020" t="inlineStr">
        <is>
          <t>HERRAMIENTA ELECTRICA</t>
        </is>
      </c>
      <c r="D4020" s="22" t="n">
        <v>1</v>
      </c>
      <c r="E4020" s="19" t="n">
        <v>2088.1</v>
      </c>
      <c r="F4020" s="19" t="n">
        <v>596.6</v>
      </c>
      <c r="G4020" s="20" t="n">
        <v>0.285714</v>
      </c>
      <c r="H4020" t="inlineStr">
        <is>
          <t>C</t>
        </is>
      </c>
      <c r="I4020" t="inlineStr">
        <is>
          <t>Bajo</t>
        </is>
      </c>
      <c r="J4020" s="17" t="inlineStr">
        <is>
          <t>C-Bajo</t>
        </is>
      </c>
      <c r="K4020" t="inlineStr">
        <is>
          <t>LIQUIDAR — ocupan espacio y capital</t>
        </is>
      </c>
    </row>
    <row r="4021">
      <c r="A4021" t="inlineStr">
        <is>
          <t>30194</t>
        </is>
      </c>
      <c r="B4021" t="inlineStr">
        <is>
          <t>AGUILA TRIFULCADOR SIN PATILLAS 1186</t>
        </is>
      </c>
      <c r="C4021" t="inlineStr">
        <is>
          <t>ACCESORIOS ELECTRICOS Y CABLES</t>
        </is>
      </c>
      <c r="D4021" s="22" t="n">
        <v>3</v>
      </c>
      <c r="E4021" s="19" t="n">
        <v>2084.13</v>
      </c>
      <c r="F4021" s="19" t="n">
        <v>599.85</v>
      </c>
      <c r="G4021" s="20" t="n">
        <v>0.287818</v>
      </c>
      <c r="H4021" t="inlineStr">
        <is>
          <t>C</t>
        </is>
      </c>
      <c r="I4021" t="inlineStr">
        <is>
          <t>Bajo</t>
        </is>
      </c>
      <c r="J4021" s="17" t="inlineStr">
        <is>
          <t>C-Bajo</t>
        </is>
      </c>
      <c r="K4021" t="inlineStr">
        <is>
          <t>LIQUIDAR — ocupan espacio y capital</t>
        </is>
      </c>
    </row>
    <row r="4022">
      <c r="A4022" t="inlineStr">
        <is>
          <t>71370</t>
        </is>
      </c>
      <c r="B4022" t="inlineStr">
        <is>
          <t>TORNILLO HEXAGONAL 1/4 X 3 1/2</t>
        </is>
      </c>
      <c r="C4022" t="inlineStr">
        <is>
          <t>TORNILLERIA</t>
        </is>
      </c>
      <c r="D4022" s="22" t="n">
        <v>18</v>
      </c>
      <c r="E4022" s="19" t="n">
        <v>2070.72</v>
      </c>
      <c r="F4022" s="19" t="n">
        <v>1214.82</v>
      </c>
      <c r="G4022" s="20" t="n">
        <v>0.586666</v>
      </c>
      <c r="H4022" t="inlineStr">
        <is>
          <t>C</t>
        </is>
      </c>
      <c r="I4022" t="inlineStr">
        <is>
          <t>Alto</t>
        </is>
      </c>
      <c r="J4022" s="17" t="inlineStr">
        <is>
          <t>C-Alto</t>
        </is>
      </c>
      <c r="K4022" t="inlineStr">
        <is>
          <t>PREMIUM — dejar quietos, son rentables aunque vendan poco</t>
        </is>
      </c>
    </row>
    <row r="4023">
      <c r="A4023" t="inlineStr">
        <is>
          <t>500992895</t>
        </is>
      </c>
      <c r="B4023" t="inlineStr">
        <is>
          <t>BRAZO ACERO INOXIDABLE PARA REGADERA NEGRO MATE NIPLE BCH-500M FOSET</t>
        </is>
      </c>
      <c r="C4023" t="inlineStr">
        <is>
          <t>GRIFERIA - ACC. BAÑO Y COCINA</t>
        </is>
      </c>
      <c r="D4023" s="22" t="n">
        <v>1</v>
      </c>
      <c r="E4023" s="19" t="n">
        <v>2042.6</v>
      </c>
      <c r="F4023" s="19" t="n">
        <v>1021.3</v>
      </c>
      <c r="G4023" s="20" t="n">
        <v>0.5</v>
      </c>
      <c r="H4023" t="inlineStr">
        <is>
          <t>C</t>
        </is>
      </c>
      <c r="I4023" t="inlineStr">
        <is>
          <t>Alto</t>
        </is>
      </c>
      <c r="J4023" s="17" t="inlineStr">
        <is>
          <t>C-Alto</t>
        </is>
      </c>
      <c r="K4023" t="inlineStr">
        <is>
          <t>PREMIUM — dejar quietos, son rentables aunque vendan poco</t>
        </is>
      </c>
    </row>
    <row r="4024">
      <c r="A4024" t="inlineStr">
        <is>
          <t>111346</t>
        </is>
      </c>
      <c r="B4024" t="inlineStr">
        <is>
          <t>Macho para roscas</t>
        </is>
      </c>
      <c r="C4024" t="inlineStr">
        <is>
          <t>FERRETERIA GENERAL</t>
        </is>
      </c>
      <c r="D4024" s="22" t="n">
        <v>1</v>
      </c>
      <c r="E4024" s="19" t="n">
        <v>2035.4</v>
      </c>
      <c r="F4024" s="19" t="n">
        <v>1571.95</v>
      </c>
      <c r="G4024" s="20" t="n">
        <v>0.772305</v>
      </c>
      <c r="H4024" t="inlineStr">
        <is>
          <t>C</t>
        </is>
      </c>
      <c r="I4024" t="inlineStr">
        <is>
          <t>Alto</t>
        </is>
      </c>
      <c r="J4024" s="17" t="inlineStr">
        <is>
          <t>C-Alto</t>
        </is>
      </c>
      <c r="K4024" t="inlineStr">
        <is>
          <t>PREMIUM — dejar quietos, son rentables aunque vendan poco</t>
        </is>
      </c>
    </row>
    <row r="4025">
      <c r="A4025" t="inlineStr">
        <is>
          <t>340992911</t>
        </is>
      </c>
      <c r="B4025" t="inlineStr">
        <is>
          <t>LAMPARA LED DE EMERGENCIA 52CM YJDG-52</t>
        </is>
      </c>
      <c r="C4025" t="inlineStr">
        <is>
          <t>IMPORTACION FERRETERIA GENERAL</t>
        </is>
      </c>
      <c r="D4025" s="22" t="n">
        <v>1</v>
      </c>
      <c r="E4025" s="19" t="n">
        <v>2035.4</v>
      </c>
      <c r="F4025" s="19" t="n">
        <v>1177.95</v>
      </c>
      <c r="G4025" s="20" t="n">
        <v>0.578734</v>
      </c>
      <c r="H4025" t="inlineStr">
        <is>
          <t>C</t>
        </is>
      </c>
      <c r="I4025" t="inlineStr">
        <is>
          <t>Alto</t>
        </is>
      </c>
      <c r="J4025" s="17" t="inlineStr">
        <is>
          <t>C-Alto</t>
        </is>
      </c>
      <c r="K4025" t="inlineStr">
        <is>
          <t>PREMIUM — dejar quietos, son rentables aunque vendan poco</t>
        </is>
      </c>
    </row>
    <row r="4026">
      <c r="A4026" t="inlineStr">
        <is>
          <t>90600</t>
        </is>
      </c>
      <c r="B4026" t="inlineStr">
        <is>
          <t>TORNILLO HEXAGONAL 5/16 X 4</t>
        </is>
      </c>
      <c r="C4026" t="inlineStr">
        <is>
          <t>TORNILLERIA</t>
        </is>
      </c>
      <c r="D4026" s="22" t="n">
        <v>20</v>
      </c>
      <c r="E4026" s="19" t="n">
        <v>2035.4</v>
      </c>
      <c r="F4026" s="19" t="n">
        <v>35.4</v>
      </c>
      <c r="G4026" s="20" t="n">
        <v>0.017391</v>
      </c>
      <c r="H4026" t="inlineStr">
        <is>
          <t>C</t>
        </is>
      </c>
      <c r="I4026" t="inlineStr">
        <is>
          <t>Bajo</t>
        </is>
      </c>
      <c r="J4026" s="17" t="inlineStr">
        <is>
          <t>C-Bajo</t>
        </is>
      </c>
      <c r="K4026" t="inlineStr">
        <is>
          <t>LIQUIDAR — ocupan espacio y capital</t>
        </is>
      </c>
    </row>
    <row r="4027">
      <c r="A4027" t="inlineStr">
        <is>
          <t>220400</t>
        </is>
      </c>
      <c r="B4027" t="inlineStr">
        <is>
          <t>2DA TUBO PVC 1/2 PARED DELGADA SEGUNDA</t>
        </is>
      </c>
      <c r="C4027" t="inlineStr">
        <is>
          <t>TUBERIA PVC, CANOAS Y ACCESORIOS</t>
        </is>
      </c>
      <c r="D4027" s="22" t="n">
        <v>2</v>
      </c>
      <c r="E4027" s="19" t="n">
        <v>2028.08</v>
      </c>
      <c r="F4027" s="19" t="n">
        <v>20.08</v>
      </c>
      <c r="G4027" s="20" t="n">
        <v>0.009901</v>
      </c>
      <c r="H4027" t="inlineStr">
        <is>
          <t>C</t>
        </is>
      </c>
      <c r="I4027" t="inlineStr">
        <is>
          <t>Bajo</t>
        </is>
      </c>
      <c r="J4027" s="17" t="inlineStr">
        <is>
          <t>C-Bajo</t>
        </is>
      </c>
      <c r="K4027" t="inlineStr">
        <is>
          <t>LIQUIDAR — ocupan espacio y capital</t>
        </is>
      </c>
    </row>
    <row r="4028">
      <c r="A4028" t="inlineStr">
        <is>
          <t>9718</t>
        </is>
      </c>
      <c r="B4028" t="inlineStr">
        <is>
          <t>TORNILLO HEXAGONAL 5/16 X 5</t>
        </is>
      </c>
      <c r="C4028" t="inlineStr">
        <is>
          <t>TORNILLERIA</t>
        </is>
      </c>
      <c r="D4028" s="22" t="n">
        <v>8</v>
      </c>
      <c r="E4028" s="19" t="n">
        <v>2003.52</v>
      </c>
      <c r="F4028" s="19" t="n">
        <v>182.14</v>
      </c>
      <c r="G4028" s="20" t="n">
        <v>0.09090899999999999</v>
      </c>
      <c r="H4028" t="inlineStr">
        <is>
          <t>C</t>
        </is>
      </c>
      <c r="I4028" t="inlineStr">
        <is>
          <t>Bajo</t>
        </is>
      </c>
      <c r="J4028" s="17" t="inlineStr">
        <is>
          <t>C-Bajo</t>
        </is>
      </c>
      <c r="K4028" t="inlineStr">
        <is>
          <t>LIQUIDAR — ocupan espacio y capital</t>
        </is>
      </c>
    </row>
    <row r="4029">
      <c r="A4029" t="inlineStr">
        <is>
          <t>7334</t>
        </is>
      </c>
      <c r="B4029" t="inlineStr">
        <is>
          <t>PORTA FUSIBLES AUDIOPIPE CQ21012</t>
        </is>
      </c>
      <c r="C4029" t="inlineStr">
        <is>
          <t>FERRETERIA GENERAL</t>
        </is>
      </c>
      <c r="D4029" s="22" t="n">
        <v>3</v>
      </c>
      <c r="E4029" s="19" t="n">
        <v>1991.16</v>
      </c>
      <c r="F4029" s="19" t="n">
        <v>472.53</v>
      </c>
      <c r="G4029" s="20" t="n">
        <v>0.237314</v>
      </c>
      <c r="H4029" t="inlineStr">
        <is>
          <t>C</t>
        </is>
      </c>
      <c r="I4029" t="inlineStr">
        <is>
          <t>Bajo</t>
        </is>
      </c>
      <c r="J4029" s="17" t="inlineStr">
        <is>
          <t>C-Bajo</t>
        </is>
      </c>
      <c r="K4029" t="inlineStr">
        <is>
          <t>LIQUIDAR — ocupan espacio y capital</t>
        </is>
      </c>
    </row>
    <row r="4030">
      <c r="A4030" t="inlineStr">
        <is>
          <t>924</t>
        </is>
      </c>
      <c r="B4030" t="inlineStr">
        <is>
          <t>UNION EMT 1</t>
        </is>
      </c>
      <c r="C4030" t="inlineStr">
        <is>
          <t>ACCESORIOS ELECTRICOS Y CABLES</t>
        </is>
      </c>
      <c r="D4030" s="22" t="n">
        <v>3</v>
      </c>
      <c r="E4030" s="19" t="n">
        <v>1991.16</v>
      </c>
      <c r="F4030" s="19" t="n">
        <v>1280.28</v>
      </c>
      <c r="G4030" s="20" t="n">
        <v>0.6429819999999999</v>
      </c>
      <c r="H4030" t="inlineStr">
        <is>
          <t>C</t>
        </is>
      </c>
      <c r="I4030" t="inlineStr">
        <is>
          <t>Alto</t>
        </is>
      </c>
      <c r="J4030" s="17" t="inlineStr">
        <is>
          <t>C-Alto</t>
        </is>
      </c>
      <c r="K4030" t="inlineStr">
        <is>
          <t>PREMIUM — dejar quietos, son rentables aunque vendan poco</t>
        </is>
      </c>
    </row>
    <row r="4031">
      <c r="A4031" t="inlineStr">
        <is>
          <t>73051</t>
        </is>
      </c>
      <c r="B4031" t="inlineStr">
        <is>
          <t>GANCHO P/CUADRO F01460 8PC</t>
        </is>
      </c>
      <c r="C4031" t="inlineStr">
        <is>
          <t>FERRETERIA GENERAL</t>
        </is>
      </c>
      <c r="D4031" s="22" t="n">
        <v>2</v>
      </c>
      <c r="E4031" s="19" t="n">
        <v>1989.96</v>
      </c>
      <c r="F4031" s="19" t="n">
        <v>663.3200000000001</v>
      </c>
      <c r="G4031" s="20" t="n">
        <v>0.333333</v>
      </c>
      <c r="H4031" t="inlineStr">
        <is>
          <t>C</t>
        </is>
      </c>
      <c r="I4031" t="inlineStr">
        <is>
          <t>Medio</t>
        </is>
      </c>
      <c r="J4031" s="17" t="inlineStr">
        <is>
          <t>C-Medio</t>
        </is>
      </c>
      <c r="K4031" t="inlineStr">
        <is>
          <t>CANDIDATO A DESCONTINUAR</t>
        </is>
      </c>
    </row>
    <row r="4032">
      <c r="A4032" t="inlineStr">
        <is>
          <t>4532523</t>
        </is>
      </c>
      <c r="B4032" t="inlineStr">
        <is>
          <t>TERMINAL ELEC HORQUILLA AMARILLA</t>
        </is>
      </c>
      <c r="C4032" t="inlineStr">
        <is>
          <t>ACCESORIOS ELECTRICOS Y CABLES</t>
        </is>
      </c>
      <c r="D4032" s="22" t="n">
        <v>14</v>
      </c>
      <c r="E4032" s="19" t="n">
        <v>1984.88</v>
      </c>
      <c r="F4032" s="19" t="n">
        <v>1797.02</v>
      </c>
      <c r="G4032" s="20" t="n">
        <v>0.905354</v>
      </c>
      <c r="H4032" t="inlineStr">
        <is>
          <t>C</t>
        </is>
      </c>
      <c r="I4032" t="inlineStr">
        <is>
          <t>Alto</t>
        </is>
      </c>
      <c r="J4032" s="17" t="inlineStr">
        <is>
          <t>C-Alto</t>
        </is>
      </c>
      <c r="K4032" t="inlineStr">
        <is>
          <t>PREMIUM — dejar quietos, son rentables aunque vendan poco</t>
        </is>
      </c>
    </row>
    <row r="4033">
      <c r="A4033" t="inlineStr">
        <is>
          <t>9245</t>
        </is>
      </c>
      <c r="B4033" t="inlineStr">
        <is>
          <t>TAPON PVC 1 LISO</t>
        </is>
      </c>
      <c r="C4033" t="inlineStr">
        <is>
          <t>TUBERIA PVC, CANOAS Y ACCESORIOS</t>
        </is>
      </c>
      <c r="D4033" s="22" t="n">
        <v>5</v>
      </c>
      <c r="E4033" s="19" t="n">
        <v>1971.24</v>
      </c>
      <c r="F4033" s="19" t="n">
        <v>1346.24</v>
      </c>
      <c r="G4033" s="20" t="n">
        <v>0.68294</v>
      </c>
      <c r="H4033" t="inlineStr">
        <is>
          <t>C</t>
        </is>
      </c>
      <c r="I4033" t="inlineStr">
        <is>
          <t>Alto</t>
        </is>
      </c>
      <c r="J4033" s="17" t="inlineStr">
        <is>
          <t>C-Alto</t>
        </is>
      </c>
      <c r="K4033" t="inlineStr">
        <is>
          <t>PREMIUM — dejar quietos, son rentables aunque vendan poco</t>
        </is>
      </c>
    </row>
    <row r="4034">
      <c r="A4034" t="inlineStr">
        <is>
          <t>30499</t>
        </is>
      </c>
      <c r="B4034" t="inlineStr">
        <is>
          <t>AGUILA BLANCO PLACA TELEFONICA Y COAXIAL PLATA 1007AW</t>
        </is>
      </c>
      <c r="C4034" t="inlineStr">
        <is>
          <t>ACCESORIOS ELECTRICOS Y CABLES</t>
        </is>
      </c>
      <c r="D4034" s="22" t="n">
        <v>1</v>
      </c>
      <c r="E4034" s="19" t="n">
        <v>1946.9</v>
      </c>
      <c r="F4034" s="19" t="n">
        <v>502.61</v>
      </c>
      <c r="G4034" s="20" t="n">
        <v>0.258159</v>
      </c>
      <c r="H4034" t="inlineStr">
        <is>
          <t>C</t>
        </is>
      </c>
      <c r="I4034" t="inlineStr">
        <is>
          <t>Bajo</t>
        </is>
      </c>
      <c r="J4034" s="17" t="inlineStr">
        <is>
          <t>C-Bajo</t>
        </is>
      </c>
      <c r="K4034" t="inlineStr">
        <is>
          <t>LIQUIDAR — ocupan espacio y capital</t>
        </is>
      </c>
    </row>
    <row r="4035">
      <c r="A4035" t="inlineStr">
        <is>
          <t>956</t>
        </is>
      </c>
      <c r="B4035" t="inlineStr">
        <is>
          <t>TAPON HEMBRA 1/2 HG</t>
        </is>
      </c>
      <c r="C4035" t="inlineStr">
        <is>
          <t>TUBERIA PVC, CANOAS Y ACCESORIOS</t>
        </is>
      </c>
      <c r="D4035" s="22" t="n">
        <v>5</v>
      </c>
      <c r="E4035" s="19" t="n">
        <v>1914.16</v>
      </c>
      <c r="F4035" s="19" t="n">
        <v>1149.64</v>
      </c>
      <c r="G4035" s="20" t="n">
        <v>0.6005980000000001</v>
      </c>
      <c r="H4035" t="inlineStr">
        <is>
          <t>C</t>
        </is>
      </c>
      <c r="I4035" t="inlineStr">
        <is>
          <t>Alto</t>
        </is>
      </c>
      <c r="J4035" s="17" t="inlineStr">
        <is>
          <t>C-Alto</t>
        </is>
      </c>
      <c r="K4035" t="inlineStr">
        <is>
          <t>PREMIUM — dejar quietos, son rentables aunque vendan poco</t>
        </is>
      </c>
    </row>
    <row r="4036">
      <c r="A4036" t="inlineStr">
        <is>
          <t>71368</t>
        </is>
      </c>
      <c r="B4036" t="inlineStr">
        <is>
          <t>TORNILLO HEXAGONAL 1/4 X 2 1/2</t>
        </is>
      </c>
      <c r="C4036" t="inlineStr">
        <is>
          <t>TORNILLERIA</t>
        </is>
      </c>
      <c r="D4036" s="22" t="n">
        <v>18</v>
      </c>
      <c r="E4036" s="19" t="n">
        <v>1911.42</v>
      </c>
      <c r="F4036" s="19" t="n">
        <v>1331.1</v>
      </c>
      <c r="G4036" s="20" t="n">
        <v>0.696393</v>
      </c>
      <c r="H4036" t="inlineStr">
        <is>
          <t>C</t>
        </is>
      </c>
      <c r="I4036" t="inlineStr">
        <is>
          <t>Alto</t>
        </is>
      </c>
      <c r="J4036" s="17" t="inlineStr">
        <is>
          <t>C-Alto</t>
        </is>
      </c>
      <c r="K4036" t="inlineStr">
        <is>
          <t>PREMIUM — dejar quietos, son rentables aunque vendan poco</t>
        </is>
      </c>
    </row>
    <row r="4037">
      <c r="A4037" t="inlineStr">
        <is>
          <t>7552</t>
        </is>
      </c>
      <c r="B4037" t="inlineStr">
        <is>
          <t>BV / FOY LLAVE COROFIJA 15MM</t>
        </is>
      </c>
      <c r="C4037" t="inlineStr">
        <is>
          <t>FERRETERIA GENERAL</t>
        </is>
      </c>
      <c r="D4037" s="22" t="n">
        <v>1</v>
      </c>
      <c r="E4037" s="19" t="n">
        <v>1902.65</v>
      </c>
      <c r="F4037" s="19" t="n">
        <v>565.13</v>
      </c>
      <c r="G4037" s="20" t="n">
        <v>0.297021</v>
      </c>
      <c r="H4037" t="inlineStr">
        <is>
          <t>C</t>
        </is>
      </c>
      <c r="I4037" t="inlineStr">
        <is>
          <t>Bajo</t>
        </is>
      </c>
      <c r="J4037" s="17" t="inlineStr">
        <is>
          <t>C-Bajo</t>
        </is>
      </c>
      <c r="K4037" t="inlineStr">
        <is>
          <t>LIQUIDAR — ocupan espacio y capital</t>
        </is>
      </c>
    </row>
    <row r="4038">
      <c r="A4038" t="inlineStr">
        <is>
          <t>945</t>
        </is>
      </c>
      <c r="B4038" t="inlineStr">
        <is>
          <t>REDUCCION PVC 11/2 X 1</t>
        </is>
      </c>
      <c r="C4038" t="inlineStr">
        <is>
          <t>TUBERIA PVC, CANOAS Y ACCESORIOS</t>
        </is>
      </c>
      <c r="D4038" s="22" t="n">
        <v>2</v>
      </c>
      <c r="E4038" s="19" t="n">
        <v>1879.25</v>
      </c>
      <c r="F4038" s="19" t="n">
        <v>1109.25</v>
      </c>
      <c r="G4038" s="20" t="n">
        <v>0.5902620000000001</v>
      </c>
      <c r="H4038" t="inlineStr">
        <is>
          <t>C</t>
        </is>
      </c>
      <c r="I4038" t="inlineStr">
        <is>
          <t>Alto</t>
        </is>
      </c>
      <c r="J4038" s="17" t="inlineStr">
        <is>
          <t>C-Alto</t>
        </is>
      </c>
      <c r="K4038" t="inlineStr">
        <is>
          <t>PREMIUM — dejar quietos, son rentables aunque vendan poco</t>
        </is>
      </c>
    </row>
    <row r="4039">
      <c r="A4039" t="inlineStr">
        <is>
          <t>351100300990698</t>
        </is>
      </c>
      <c r="B4039" t="inlineStr">
        <is>
          <t>TOTAL GRAPA 1.2MM 8 X 12 THT3982</t>
        </is>
      </c>
      <c r="C4039" t="inlineStr">
        <is>
          <t>FERRETERIA GENERAL</t>
        </is>
      </c>
      <c r="D4039" s="22" t="n">
        <v>3</v>
      </c>
      <c r="E4039" s="19" t="n">
        <v>1878.45</v>
      </c>
      <c r="F4039" s="19" t="n">
        <v>750.9299999999999</v>
      </c>
      <c r="G4039" s="20" t="n">
        <v>0.39976</v>
      </c>
      <c r="H4039" t="inlineStr">
        <is>
          <t>C</t>
        </is>
      </c>
      <c r="I4039" t="inlineStr">
        <is>
          <t>Medio</t>
        </is>
      </c>
      <c r="J4039" s="17" t="inlineStr">
        <is>
          <t>C-Medio</t>
        </is>
      </c>
      <c r="K4039" t="inlineStr">
        <is>
          <t>CANDIDATO A DESCONTINUAR</t>
        </is>
      </c>
    </row>
    <row r="4040">
      <c r="A4040" t="inlineStr">
        <is>
          <t>9261</t>
        </is>
      </c>
      <c r="B4040" t="inlineStr">
        <is>
          <t>ADAPTADOR MACHO PVC 3/4 AGUA FRIA</t>
        </is>
      </c>
      <c r="C4040" t="inlineStr">
        <is>
          <t>TUBERIA PVC, CANOAS Y ACCESORIOS</t>
        </is>
      </c>
      <c r="D4040" s="22" t="n">
        <v>7</v>
      </c>
      <c r="E4040" s="19" t="n">
        <v>1858.43</v>
      </c>
      <c r="F4040" s="19" t="n">
        <v>1281.98</v>
      </c>
      <c r="G4040" s="20" t="n">
        <v>0.689819</v>
      </c>
      <c r="H4040" t="inlineStr">
        <is>
          <t>C</t>
        </is>
      </c>
      <c r="I4040" t="inlineStr">
        <is>
          <t>Alto</t>
        </is>
      </c>
      <c r="J4040" s="17" t="inlineStr">
        <is>
          <t>C-Alto</t>
        </is>
      </c>
      <c r="K4040" t="inlineStr">
        <is>
          <t>PREMIUM — dejar quietos, son rentables aunque vendan poco</t>
        </is>
      </c>
    </row>
    <row r="4041">
      <c r="A4041" t="inlineStr">
        <is>
          <t>73476</t>
        </is>
      </c>
      <c r="B4041" t="inlineStr">
        <is>
          <t>CADENA BOLITA CROMADA POR METRO</t>
        </is>
      </c>
      <c r="C4041" t="inlineStr">
        <is>
          <t>FERRETERIA GENERAL</t>
        </is>
      </c>
      <c r="D4041" s="22" t="n">
        <v>3</v>
      </c>
      <c r="E4041" s="19" t="n">
        <v>1858.41</v>
      </c>
      <c r="F4041" s="19" t="n">
        <v>801.36</v>
      </c>
      <c r="G4041" s="20" t="n">
        <v>0.431207</v>
      </c>
      <c r="H4041" t="inlineStr">
        <is>
          <t>C</t>
        </is>
      </c>
      <c r="I4041" t="inlineStr">
        <is>
          <t>Medio</t>
        </is>
      </c>
      <c r="J4041" s="17" t="inlineStr">
        <is>
          <t>C-Medio</t>
        </is>
      </c>
      <c r="K4041" t="inlineStr">
        <is>
          <t>CANDIDATO A DESCONTINUAR</t>
        </is>
      </c>
    </row>
    <row r="4042">
      <c r="A4042" t="inlineStr">
        <is>
          <t>351100300991742</t>
        </is>
      </c>
      <c r="B4042" t="inlineStr">
        <is>
          <t>TOTAL HOJA SIERRA SABLE 2PCS 6T TAC52644D</t>
        </is>
      </c>
      <c r="C4042" t="inlineStr">
        <is>
          <t>FERRETERIA GENERAL</t>
        </is>
      </c>
      <c r="D4042" s="22" t="n">
        <v>2</v>
      </c>
      <c r="E4042" s="19" t="n">
        <v>1858.32</v>
      </c>
      <c r="F4042" s="19" t="n">
        <v>619.4400000000001</v>
      </c>
      <c r="G4042" s="20" t="n">
        <v>0.333333</v>
      </c>
      <c r="H4042" t="inlineStr">
        <is>
          <t>C</t>
        </is>
      </c>
      <c r="I4042" t="inlineStr">
        <is>
          <t>Medio</t>
        </is>
      </c>
      <c r="J4042" s="17" t="inlineStr">
        <is>
          <t>C-Medio</t>
        </is>
      </c>
      <c r="K4042" t="inlineStr">
        <is>
          <t>CANDIDATO A DESCONTINUAR</t>
        </is>
      </c>
    </row>
    <row r="4043">
      <c r="A4043" t="inlineStr">
        <is>
          <t>9324</t>
        </is>
      </c>
      <c r="B4043" t="inlineStr">
        <is>
          <t>GAZA RECTANGULAR BAJANTE CANOA</t>
        </is>
      </c>
      <c r="C4043" t="inlineStr">
        <is>
          <t>TUBERIA PVC, CANOAS Y ACCESORIOS</t>
        </is>
      </c>
      <c r="D4043" s="22" t="n">
        <v>6</v>
      </c>
      <c r="E4043" s="19" t="n">
        <v>1849.09</v>
      </c>
      <c r="F4043" s="19" t="n">
        <v>548.87</v>
      </c>
      <c r="G4043" s="20" t="n">
        <v>0.296834</v>
      </c>
      <c r="H4043" t="inlineStr">
        <is>
          <t>C</t>
        </is>
      </c>
      <c r="I4043" t="inlineStr">
        <is>
          <t>Bajo</t>
        </is>
      </c>
      <c r="J4043" s="17" t="inlineStr">
        <is>
          <t>C-Bajo</t>
        </is>
      </c>
      <c r="K4043" t="inlineStr">
        <is>
          <t>LIQUIDAR — ocupan espacio y capital</t>
        </is>
      </c>
    </row>
    <row r="4044">
      <c r="A4044" t="inlineStr">
        <is>
          <t>71548</t>
        </is>
      </c>
      <c r="B4044" t="inlineStr">
        <is>
          <t>BROCA METAL 11/64 IRWIN Y COBALTO</t>
        </is>
      </c>
      <c r="C4044" t="inlineStr">
        <is>
          <t>FERRETERIA GENERAL</t>
        </is>
      </c>
      <c r="D4044" s="22" t="n">
        <v>2</v>
      </c>
      <c r="E4044" s="19" t="n">
        <v>1826.82</v>
      </c>
      <c r="F4044" s="19" t="n">
        <v>791.8200000000001</v>
      </c>
      <c r="G4044" s="20" t="n">
        <v>0.433442</v>
      </c>
      <c r="H4044" t="inlineStr">
        <is>
          <t>C</t>
        </is>
      </c>
      <c r="I4044" t="inlineStr">
        <is>
          <t>Medio</t>
        </is>
      </c>
      <c r="J4044" s="17" t="inlineStr">
        <is>
          <t>C-Medio</t>
        </is>
      </c>
      <c r="K4044" t="inlineStr">
        <is>
          <t>CANDIDATO A DESCONTINUAR</t>
        </is>
      </c>
    </row>
    <row r="4045">
      <c r="A4045" t="inlineStr">
        <is>
          <t>30221</t>
        </is>
      </c>
      <c r="B4045" t="inlineStr">
        <is>
          <t>SOCKET PORCELANA MR16 REPUESTO OJO DE BUEY</t>
        </is>
      </c>
      <c r="C4045" t="inlineStr">
        <is>
          <t>SIN CATEGORIA</t>
        </is>
      </c>
      <c r="D4045" s="22" t="n">
        <v>3</v>
      </c>
      <c r="E4045" s="19" t="n">
        <v>1815.45</v>
      </c>
      <c r="F4045" s="19" t="n">
        <v>518.7</v>
      </c>
      <c r="G4045" s="20" t="n">
        <v>0.285714</v>
      </c>
      <c r="H4045" t="inlineStr">
        <is>
          <t>C</t>
        </is>
      </c>
      <c r="I4045" t="inlineStr">
        <is>
          <t>Bajo</t>
        </is>
      </c>
      <c r="J4045" s="17" t="inlineStr">
        <is>
          <t>C-Bajo</t>
        </is>
      </c>
      <c r="K4045" t="inlineStr">
        <is>
          <t>LIQUIDAR — ocupan espacio y capital</t>
        </is>
      </c>
    </row>
    <row r="4046">
      <c r="A4046" t="inlineStr">
        <is>
          <t>351100300990838</t>
        </is>
      </c>
      <c r="B4046" t="inlineStr">
        <is>
          <t>BEST VALUE TORNILLO OJO CERRADO F01823</t>
        </is>
      </c>
      <c r="C4046" t="inlineStr">
        <is>
          <t>FERRETERIA GENERAL</t>
        </is>
      </c>
      <c r="D4046" s="22" t="n">
        <v>2</v>
      </c>
      <c r="E4046" s="19" t="n">
        <v>1796.87</v>
      </c>
      <c r="F4046" s="19" t="n">
        <v>659.5700000000001</v>
      </c>
      <c r="G4046" s="20" t="n">
        <v>0.367065</v>
      </c>
      <c r="H4046" t="inlineStr">
        <is>
          <t>C</t>
        </is>
      </c>
      <c r="I4046" t="inlineStr">
        <is>
          <t>Medio</t>
        </is>
      </c>
      <c r="J4046" s="17" t="inlineStr">
        <is>
          <t>C-Medio</t>
        </is>
      </c>
      <c r="K4046" t="inlineStr">
        <is>
          <t>CANDIDATO A DESCONTINUAR</t>
        </is>
      </c>
    </row>
    <row r="4047">
      <c r="A4047" t="inlineStr">
        <is>
          <t>15173</t>
        </is>
      </c>
      <c r="B4047" t="inlineStr">
        <is>
          <t>BOMBILLO LED VINTAGE A60 6W E27 110-130V</t>
        </is>
      </c>
      <c r="C4047" t="inlineStr">
        <is>
          <t>LIQUIDACION</t>
        </is>
      </c>
      <c r="D4047" s="22" t="n">
        <v>1</v>
      </c>
      <c r="E4047" s="19" t="n">
        <v>1769.91</v>
      </c>
      <c r="F4047" s="19" t="n">
        <v>506.31</v>
      </c>
      <c r="G4047" s="20" t="n">
        <v>0.286065</v>
      </c>
      <c r="H4047" t="inlineStr">
        <is>
          <t>C</t>
        </is>
      </c>
      <c r="I4047" t="inlineStr">
        <is>
          <t>Bajo</t>
        </is>
      </c>
      <c r="J4047" s="17" t="inlineStr">
        <is>
          <t>C-Bajo</t>
        </is>
      </c>
      <c r="K4047" t="inlineStr">
        <is>
          <t>LIQUIDAR — ocupan espacio y capital</t>
        </is>
      </c>
    </row>
    <row r="4048">
      <c r="A4048" t="inlineStr">
        <is>
          <t>351100300990034</t>
        </is>
      </c>
      <c r="B4048" t="inlineStr">
        <is>
          <t>RATONERA MADERA CAJA #4</t>
        </is>
      </c>
      <c r="C4048" t="inlineStr">
        <is>
          <t>FERRETERIA GENERAL</t>
        </is>
      </c>
      <c r="D4048" s="22" t="n">
        <v>1</v>
      </c>
      <c r="E4048" s="19" t="n">
        <v>1769.91</v>
      </c>
      <c r="F4048" s="19" t="n">
        <v>-2102.09</v>
      </c>
      <c r="G4048" s="20" t="n">
        <v>-1.18768</v>
      </c>
      <c r="H4048" t="inlineStr">
        <is>
          <t>C</t>
        </is>
      </c>
      <c r="I4048" t="inlineStr">
        <is>
          <t>Bajo</t>
        </is>
      </c>
      <c r="J4048" s="17" t="inlineStr">
        <is>
          <t>C-Bajo</t>
        </is>
      </c>
      <c r="K4048" t="inlineStr">
        <is>
          <t>LIQUIDAR — ocupan espacio y capital</t>
        </is>
      </c>
    </row>
    <row r="4049">
      <c r="A4049" t="inlineStr">
        <is>
          <t>7462</t>
        </is>
      </c>
      <c r="B4049" t="inlineStr">
        <is>
          <t xml:space="preserve">PICAPORTE PIN PPN1 GRUESO C/RECIBIDOR </t>
        </is>
      </c>
      <c r="C4049" t="inlineStr">
        <is>
          <t>FERRETERIA GENERAL</t>
        </is>
      </c>
      <c r="D4049" s="22" t="n">
        <v>1</v>
      </c>
      <c r="E4049" s="19" t="n">
        <v>1761.77</v>
      </c>
      <c r="F4049" s="19" t="n">
        <v>529.76</v>
      </c>
      <c r="G4049" s="20" t="n">
        <v>0.300699</v>
      </c>
      <c r="H4049" t="inlineStr">
        <is>
          <t>C</t>
        </is>
      </c>
      <c r="I4049" t="inlineStr">
        <is>
          <t>Medio</t>
        </is>
      </c>
      <c r="J4049" s="17" t="inlineStr">
        <is>
          <t>C-Medio</t>
        </is>
      </c>
      <c r="K4049" t="inlineStr">
        <is>
          <t>CANDIDATO A DESCONTINUAR</t>
        </is>
      </c>
    </row>
    <row r="4050">
      <c r="A4050" t="inlineStr">
        <is>
          <t>7449</t>
        </is>
      </c>
      <c r="B4050" t="inlineStr">
        <is>
          <t>SEPARADOR P/CERAMICA 8MM</t>
        </is>
      </c>
      <c r="C4050" t="inlineStr">
        <is>
          <t>FERRETERIA GENERAL</t>
        </is>
      </c>
      <c r="D4050" s="22" t="n">
        <v>2</v>
      </c>
      <c r="E4050" s="19" t="n">
        <v>1679.86</v>
      </c>
      <c r="F4050" s="19" t="n">
        <v>997.6799999999999</v>
      </c>
      <c r="G4050" s="20" t="n">
        <v>0.593909</v>
      </c>
      <c r="H4050" t="inlineStr">
        <is>
          <t>C</t>
        </is>
      </c>
      <c r="I4050" t="inlineStr">
        <is>
          <t>Alto</t>
        </is>
      </c>
      <c r="J4050" s="17" t="inlineStr">
        <is>
          <t>C-Alto</t>
        </is>
      </c>
      <c r="K4050" t="inlineStr">
        <is>
          <t>PREMIUM — dejar quietos, son rentables aunque vendan poco</t>
        </is>
      </c>
    </row>
    <row r="4051">
      <c r="A4051" t="inlineStr">
        <is>
          <t>71551</t>
        </is>
      </c>
      <c r="B4051" t="inlineStr">
        <is>
          <t>TORNILLO METAL 10X3/4</t>
        </is>
      </c>
      <c r="C4051" t="inlineStr">
        <is>
          <t>TORNILLERIA</t>
        </is>
      </c>
      <c r="D4051" s="22" t="n">
        <v>139</v>
      </c>
      <c r="E4051" s="19" t="n">
        <v>1667.72</v>
      </c>
      <c r="F4051" s="19" t="n">
        <v>669.7</v>
      </c>
      <c r="G4051" s="20" t="n">
        <v>0.401567</v>
      </c>
      <c r="H4051" t="inlineStr">
        <is>
          <t>C</t>
        </is>
      </c>
      <c r="I4051" t="inlineStr">
        <is>
          <t>Medio</t>
        </is>
      </c>
      <c r="J4051" s="17" t="inlineStr">
        <is>
          <t>C-Medio</t>
        </is>
      </c>
      <c r="K4051" t="inlineStr">
        <is>
          <t>CANDIDATO A DESCONTINUAR</t>
        </is>
      </c>
    </row>
    <row r="4052">
      <c r="A4052" t="inlineStr">
        <is>
          <t>72249</t>
        </is>
      </c>
      <c r="B4052" t="inlineStr">
        <is>
          <t>LIJA METAL 360</t>
        </is>
      </c>
      <c r="C4052" t="inlineStr">
        <is>
          <t>FERRETERIA GENERAL</t>
        </is>
      </c>
      <c r="D4052" s="22" t="n">
        <v>5</v>
      </c>
      <c r="E4052" s="19" t="n">
        <v>1659.3</v>
      </c>
      <c r="F4052" s="19" t="n">
        <v>710.6</v>
      </c>
      <c r="G4052" s="20" t="n">
        <v>0.42825</v>
      </c>
      <c r="H4052" t="inlineStr">
        <is>
          <t>C</t>
        </is>
      </c>
      <c r="I4052" t="inlineStr">
        <is>
          <t>Medio</t>
        </is>
      </c>
      <c r="J4052" s="17" t="inlineStr">
        <is>
          <t>C-Medio</t>
        </is>
      </c>
      <c r="K4052" t="inlineStr">
        <is>
          <t>CANDIDATO A DESCONTINUAR</t>
        </is>
      </c>
    </row>
    <row r="4053">
      <c r="A4053" t="inlineStr">
        <is>
          <t>6385</t>
        </is>
      </c>
      <c r="B4053" t="inlineStr">
        <is>
          <t>GRAPA CON CLAVO 5MM 100U</t>
        </is>
      </c>
      <c r="C4053" t="inlineStr">
        <is>
          <t>SIN CATEGORIA</t>
        </is>
      </c>
      <c r="D4053" s="22" t="n">
        <v>2</v>
      </c>
      <c r="E4053" s="19" t="n">
        <v>1596</v>
      </c>
      <c r="F4053" s="19" t="n">
        <v>456</v>
      </c>
      <c r="G4053" s="20" t="n">
        <v>0.285714</v>
      </c>
      <c r="H4053" t="inlineStr">
        <is>
          <t>C</t>
        </is>
      </c>
      <c r="I4053" t="inlineStr">
        <is>
          <t>Bajo</t>
        </is>
      </c>
      <c r="J4053" s="17" t="inlineStr">
        <is>
          <t>C-Bajo</t>
        </is>
      </c>
      <c r="K4053" t="inlineStr">
        <is>
          <t>LIQUIDAR — ocupan espacio y capital</t>
        </is>
      </c>
    </row>
    <row r="4054">
      <c r="A4054" t="inlineStr">
        <is>
          <t>351100300991924</t>
        </is>
      </c>
      <c r="B4054" t="inlineStr">
        <is>
          <t>REPUESTO GENERADOR TOTAL</t>
        </is>
      </c>
      <c r="C4054" t="inlineStr">
        <is>
          <t>HERRAMIENTA ELECTRICA</t>
        </is>
      </c>
      <c r="D4054" s="22" t="n">
        <v>1</v>
      </c>
      <c r="E4054" s="19" t="n">
        <v>1592.92</v>
      </c>
      <c r="F4054" s="19" t="n">
        <v>343.6</v>
      </c>
      <c r="G4054" s="20" t="n">
        <v>0.215706</v>
      </c>
      <c r="H4054" t="inlineStr">
        <is>
          <t>C</t>
        </is>
      </c>
      <c r="I4054" t="inlineStr">
        <is>
          <t>Bajo</t>
        </is>
      </c>
      <c r="J4054" s="17" t="inlineStr">
        <is>
          <t>C-Bajo</t>
        </is>
      </c>
      <c r="K4054" t="inlineStr">
        <is>
          <t>LIQUIDAR — ocupan espacio y capital</t>
        </is>
      </c>
    </row>
    <row r="4055">
      <c r="A4055" t="inlineStr">
        <is>
          <t>9290</t>
        </is>
      </c>
      <c r="B4055" t="inlineStr">
        <is>
          <t>CODO 1/2 X 45 HG</t>
        </is>
      </c>
      <c r="C4055" t="inlineStr">
        <is>
          <t>TUBERIA PVC, CANOAS Y ACCESORIOS</t>
        </is>
      </c>
      <c r="D4055" s="22" t="n">
        <v>4</v>
      </c>
      <c r="E4055" s="19" t="n">
        <v>1592.92</v>
      </c>
      <c r="F4055" s="19" t="n">
        <v>144.81</v>
      </c>
      <c r="G4055" s="20" t="n">
        <v>0.09090899999999999</v>
      </c>
      <c r="H4055" t="inlineStr">
        <is>
          <t>C</t>
        </is>
      </c>
      <c r="I4055" t="inlineStr">
        <is>
          <t>Bajo</t>
        </is>
      </c>
      <c r="J4055" s="17" t="inlineStr">
        <is>
          <t>C-Bajo</t>
        </is>
      </c>
      <c r="K4055" t="inlineStr">
        <is>
          <t>LIQUIDAR — ocupan espacio y capital</t>
        </is>
      </c>
    </row>
    <row r="4056">
      <c r="A4056" t="inlineStr">
        <is>
          <t>320990560</t>
        </is>
      </c>
      <c r="B4056" t="inlineStr">
        <is>
          <t>MAKITA BROCA SDS PLUS 1/4 X 8 1/4 D-00882</t>
        </is>
      </c>
      <c r="C4056" t="inlineStr">
        <is>
          <t>FERRETERIA GENERAL</t>
        </is>
      </c>
      <c r="D4056" s="22" t="n">
        <v>1</v>
      </c>
      <c r="E4056" s="19" t="n">
        <v>1548.77</v>
      </c>
      <c r="F4056" s="19" t="n">
        <v>480.65</v>
      </c>
      <c r="G4056" s="20" t="n">
        <v>0.310345</v>
      </c>
      <c r="H4056" t="inlineStr">
        <is>
          <t>C</t>
        </is>
      </c>
      <c r="I4056" t="inlineStr">
        <is>
          <t>Medio</t>
        </is>
      </c>
      <c r="J4056" s="17" t="inlineStr">
        <is>
          <t>C-Medio</t>
        </is>
      </c>
      <c r="K4056" t="inlineStr">
        <is>
          <t>CANDIDATO A DESCONTINUAR</t>
        </is>
      </c>
    </row>
    <row r="4057">
      <c r="A4057" t="inlineStr">
        <is>
          <t>71374</t>
        </is>
      </c>
      <c r="B4057" t="inlineStr">
        <is>
          <t>TORNILLO HEXAGONAL 5/16 X 2</t>
        </is>
      </c>
      <c r="C4057" t="inlineStr">
        <is>
          <t>TORNILLERIA</t>
        </is>
      </c>
      <c r="D4057" s="22" t="n">
        <v>10</v>
      </c>
      <c r="E4057" s="19" t="n">
        <v>1548.7</v>
      </c>
      <c r="F4057" s="19" t="n">
        <v>692.7</v>
      </c>
      <c r="G4057" s="20" t="n">
        <v>0.447278</v>
      </c>
      <c r="H4057" t="inlineStr">
        <is>
          <t>C</t>
        </is>
      </c>
      <c r="I4057" t="inlineStr">
        <is>
          <t>Medio</t>
        </is>
      </c>
      <c r="J4057" s="17" t="inlineStr">
        <is>
          <t>C-Medio</t>
        </is>
      </c>
      <c r="K4057" t="inlineStr">
        <is>
          <t>CANDIDATO A DESCONTINUAR</t>
        </is>
      </c>
    </row>
    <row r="4058">
      <c r="A4058" t="inlineStr">
        <is>
          <t>72757</t>
        </is>
      </c>
      <c r="B4058" t="inlineStr">
        <is>
          <t>ARANDELA PRESION 3/16</t>
        </is>
      </c>
      <c r="C4058" t="inlineStr">
        <is>
          <t>TORNILLERIA</t>
        </is>
      </c>
      <c r="D4058" s="22" t="n">
        <v>55</v>
      </c>
      <c r="E4058" s="19" t="n">
        <v>1460.25</v>
      </c>
      <c r="F4058" s="19" t="n">
        <v>1254.55</v>
      </c>
      <c r="G4058" s="20" t="n">
        <v>0.859134</v>
      </c>
      <c r="H4058" t="inlineStr">
        <is>
          <t>C</t>
        </is>
      </c>
      <c r="I4058" t="inlineStr">
        <is>
          <t>Alto</t>
        </is>
      </c>
      <c r="J4058" s="17" t="inlineStr">
        <is>
          <t>C-Alto</t>
        </is>
      </c>
      <c r="K4058" t="inlineStr">
        <is>
          <t>PREMIUM — dejar quietos, son rentables aunque vendan poco</t>
        </is>
      </c>
    </row>
    <row r="4059">
      <c r="A4059" t="inlineStr">
        <is>
          <t>351100300991304</t>
        </is>
      </c>
      <c r="B4059" t="inlineStr">
        <is>
          <t>TRUPER BROCA VIDRIO Y AZULEJO 1/8 BVI-1/8</t>
        </is>
      </c>
      <c r="C4059" t="inlineStr">
        <is>
          <t>FERRETERIA GENERAL</t>
        </is>
      </c>
      <c r="D4059" s="22" t="n">
        <v>2</v>
      </c>
      <c r="E4059" s="19" t="n">
        <v>1459.45</v>
      </c>
      <c r="F4059" s="19" t="n">
        <v>416.99</v>
      </c>
      <c r="G4059" s="20" t="n">
        <v>0.285714</v>
      </c>
      <c r="H4059" t="inlineStr">
        <is>
          <t>C</t>
        </is>
      </c>
      <c r="I4059" t="inlineStr">
        <is>
          <t>Bajo</t>
        </is>
      </c>
      <c r="J4059" s="17" t="inlineStr">
        <is>
          <t>C-Bajo</t>
        </is>
      </c>
      <c r="K4059" t="inlineStr">
        <is>
          <t>LIQUIDAR — ocupan espacio y capital</t>
        </is>
      </c>
    </row>
    <row r="4060">
      <c r="A4060" t="inlineStr">
        <is>
          <t>71306</t>
        </is>
      </c>
      <c r="B4060" t="inlineStr">
        <is>
          <t>TOPE PUERTA DORADO</t>
        </is>
      </c>
      <c r="C4060" t="inlineStr">
        <is>
          <t>FERRETERIA GENERAL</t>
        </is>
      </c>
      <c r="D4060" s="22" t="n">
        <v>2</v>
      </c>
      <c r="E4060" s="19" t="n">
        <v>1453.32</v>
      </c>
      <c r="F4060" s="19" t="n">
        <v>360.6</v>
      </c>
      <c r="G4060" s="20" t="n">
        <v>0.24812</v>
      </c>
      <c r="H4060" t="inlineStr">
        <is>
          <t>C</t>
        </is>
      </c>
      <c r="I4060" t="inlineStr">
        <is>
          <t>Bajo</t>
        </is>
      </c>
      <c r="J4060" s="17" t="inlineStr">
        <is>
          <t>C-Bajo</t>
        </is>
      </c>
      <c r="K4060" t="inlineStr">
        <is>
          <t>LIQUIDAR — ocupan espacio y capital</t>
        </is>
      </c>
    </row>
    <row r="4061">
      <c r="A4061" t="inlineStr">
        <is>
          <t>3097</t>
        </is>
      </c>
      <c r="B4061" t="inlineStr">
        <is>
          <t>UNION COAXIAL FITTING</t>
        </is>
      </c>
      <c r="C4061" t="inlineStr">
        <is>
          <t>ACCESORIOS ELECTRICOS Y CABLES</t>
        </is>
      </c>
      <c r="D4061" s="22" t="n">
        <v>8</v>
      </c>
      <c r="E4061" s="19" t="n">
        <v>1436.4</v>
      </c>
      <c r="F4061" s="19" t="n">
        <v>518.78</v>
      </c>
      <c r="G4061" s="20" t="n">
        <v>0.361164</v>
      </c>
      <c r="H4061" t="inlineStr">
        <is>
          <t>C</t>
        </is>
      </c>
      <c r="I4061" t="inlineStr">
        <is>
          <t>Medio</t>
        </is>
      </c>
      <c r="J4061" s="17" t="inlineStr">
        <is>
          <t>C-Medio</t>
        </is>
      </c>
      <c r="K4061" t="inlineStr">
        <is>
          <t>CANDIDATO A DESCONTINUAR</t>
        </is>
      </c>
    </row>
    <row r="4062">
      <c r="A4062" t="inlineStr">
        <is>
          <t>996</t>
        </is>
      </c>
      <c r="B4062" t="inlineStr">
        <is>
          <t>CODO 1 1/4 X 45</t>
        </is>
      </c>
      <c r="C4062" t="inlineStr">
        <is>
          <t>TUBERIA PVC, CANOAS Y ACCESORIOS</t>
        </is>
      </c>
      <c r="D4062" s="22" t="n">
        <v>4</v>
      </c>
      <c r="E4062" s="19" t="n">
        <v>1405.3</v>
      </c>
      <c r="F4062" s="19" t="n">
        <v>727.1</v>
      </c>
      <c r="G4062" s="20" t="n">
        <v>0.5173989999999999</v>
      </c>
      <c r="H4062" t="inlineStr">
        <is>
          <t>C</t>
        </is>
      </c>
      <c r="I4062" t="inlineStr">
        <is>
          <t>Alto</t>
        </is>
      </c>
      <c r="J4062" s="17" t="inlineStr">
        <is>
          <t>C-Alto</t>
        </is>
      </c>
      <c r="K4062" t="inlineStr">
        <is>
          <t>PREMIUM — dejar quietos, son rentables aunque vendan poco</t>
        </is>
      </c>
    </row>
    <row r="4063">
      <c r="A4063" t="inlineStr">
        <is>
          <t>6665</t>
        </is>
      </c>
      <c r="B4063" t="inlineStr">
        <is>
          <t>3 EN 1 SILICON LUBRICANTE 7OZ 284ML 520</t>
        </is>
      </c>
      <c r="C4063" t="inlineStr">
        <is>
          <t>SIN CATEGORIA</t>
        </is>
      </c>
      <c r="D4063" s="22" t="n">
        <v>1</v>
      </c>
      <c r="E4063" s="19" t="n">
        <v>1377.67</v>
      </c>
      <c r="F4063" s="19" t="n">
        <v>341.83</v>
      </c>
      <c r="G4063" s="20" t="n">
        <v>0.24812</v>
      </c>
      <c r="H4063" t="inlineStr">
        <is>
          <t>C</t>
        </is>
      </c>
      <c r="I4063" t="inlineStr">
        <is>
          <t>Bajo</t>
        </is>
      </c>
      <c r="J4063" s="17" t="inlineStr">
        <is>
          <t>C-Bajo</t>
        </is>
      </c>
      <c r="K4063" t="inlineStr">
        <is>
          <t>LIQUIDAR — ocupan espacio y capital</t>
        </is>
      </c>
    </row>
    <row r="4064">
      <c r="A4064" t="inlineStr">
        <is>
          <t>71405</t>
        </is>
      </c>
      <c r="B4064" t="inlineStr">
        <is>
          <t>CONDULETA 1/2 UL</t>
        </is>
      </c>
      <c r="C4064" t="inlineStr">
        <is>
          <t>ACCESORIOS ELECTRICOS Y CABLES</t>
        </is>
      </c>
      <c r="D4064" s="22" t="n">
        <v>2</v>
      </c>
      <c r="E4064" s="19" t="n">
        <v>1327.43</v>
      </c>
      <c r="F4064" s="19" t="n">
        <v>413.93</v>
      </c>
      <c r="G4064" s="20" t="n">
        <v>0.31183</v>
      </c>
      <c r="H4064" t="inlineStr">
        <is>
          <t>C</t>
        </is>
      </c>
      <c r="I4064" t="inlineStr">
        <is>
          <t>Medio</t>
        </is>
      </c>
      <c r="J4064" s="17" t="inlineStr">
        <is>
          <t>C-Medio</t>
        </is>
      </c>
      <c r="K4064" t="inlineStr">
        <is>
          <t>CANDIDATO A DESCONTINUAR</t>
        </is>
      </c>
    </row>
    <row r="4065">
      <c r="A4065" t="inlineStr">
        <is>
          <t>38922342</t>
        </is>
      </c>
      <c r="B4065" t="inlineStr">
        <is>
          <t>MECATE 10MM  CABUYA</t>
        </is>
      </c>
      <c r="C4065" t="inlineStr">
        <is>
          <t>FERRETERIA GENERAL</t>
        </is>
      </c>
      <c r="D4065" s="22" t="n">
        <v>2</v>
      </c>
      <c r="E4065" s="19" t="n">
        <v>1310.14</v>
      </c>
      <c r="F4065" s="19" t="n">
        <v>337.36</v>
      </c>
      <c r="G4065" s="20" t="n">
        <v>0.257501</v>
      </c>
      <c r="H4065" t="inlineStr">
        <is>
          <t>C</t>
        </is>
      </c>
      <c r="I4065" t="inlineStr">
        <is>
          <t>Bajo</t>
        </is>
      </c>
      <c r="J4065" s="17" t="inlineStr">
        <is>
          <t>C-Bajo</t>
        </is>
      </c>
      <c r="K4065" t="inlineStr">
        <is>
          <t>LIQUIDAR — ocupan espacio y capital</t>
        </is>
      </c>
    </row>
    <row r="4066">
      <c r="A4066" t="inlineStr">
        <is>
          <t>351100300991117</t>
        </is>
      </c>
      <c r="B4066" t="inlineStr">
        <is>
          <t xml:space="preserve">AKSI NIVEL TORPEDO 9 MAGNETICO </t>
        </is>
      </c>
      <c r="C4066" t="inlineStr">
        <is>
          <t>FERRETERIA GENERAL</t>
        </is>
      </c>
      <c r="D4066" s="22" t="n">
        <v>1</v>
      </c>
      <c r="E4066" s="19" t="n">
        <v>1281.15</v>
      </c>
      <c r="F4066" s="19" t="n">
        <v>508.8</v>
      </c>
      <c r="G4066" s="20" t="n">
        <v>0.397143</v>
      </c>
      <c r="H4066" t="inlineStr">
        <is>
          <t>C</t>
        </is>
      </c>
      <c r="I4066" t="inlineStr">
        <is>
          <t>Medio</t>
        </is>
      </c>
      <c r="J4066" s="17" t="inlineStr">
        <is>
          <t>C-Medio</t>
        </is>
      </c>
      <c r="K4066" t="inlineStr">
        <is>
          <t>CANDIDATO A DESCONTINUAR</t>
        </is>
      </c>
    </row>
    <row r="4067">
      <c r="A4067" t="inlineStr">
        <is>
          <t>73825</t>
        </is>
      </c>
      <c r="B4067" t="inlineStr">
        <is>
          <t>BARRA ROSCADA 5/16 X 36</t>
        </is>
      </c>
      <c r="C4067" t="inlineStr">
        <is>
          <t>TORNILLERIA</t>
        </is>
      </c>
      <c r="D4067" s="22" t="n">
        <v>2</v>
      </c>
      <c r="E4067" s="19" t="n">
        <v>1277.56</v>
      </c>
      <c r="F4067" s="19" t="n">
        <v>638.78</v>
      </c>
      <c r="G4067" s="20" t="n">
        <v>0.5</v>
      </c>
      <c r="H4067" t="inlineStr">
        <is>
          <t>C</t>
        </is>
      </c>
      <c r="I4067" t="inlineStr">
        <is>
          <t>Alto</t>
        </is>
      </c>
      <c r="J4067" s="17" t="inlineStr">
        <is>
          <t>C-Alto</t>
        </is>
      </c>
      <c r="K4067" t="inlineStr">
        <is>
          <t>PREMIUM — dejar quietos, son rentables aunque vendan poco</t>
        </is>
      </c>
    </row>
    <row r="4068">
      <c r="A4068" t="inlineStr">
        <is>
          <t>7450</t>
        </is>
      </c>
      <c r="B4068" t="inlineStr">
        <is>
          <t>SEPARADOR P/CERAMICA 10MM</t>
        </is>
      </c>
      <c r="C4068" t="inlineStr">
        <is>
          <t>FERRETERIA GENERAL</t>
        </is>
      </c>
      <c r="D4068" s="22" t="n">
        <v>2</v>
      </c>
      <c r="E4068" s="19" t="n">
        <v>1238.94</v>
      </c>
      <c r="F4068" s="19" t="n">
        <v>486.54</v>
      </c>
      <c r="G4068" s="20" t="n">
        <v>0.392706</v>
      </c>
      <c r="H4068" t="inlineStr">
        <is>
          <t>C</t>
        </is>
      </c>
      <c r="I4068" t="inlineStr">
        <is>
          <t>Medio</t>
        </is>
      </c>
      <c r="J4068" s="17" t="inlineStr">
        <is>
          <t>C-Medio</t>
        </is>
      </c>
      <c r="K4068" t="inlineStr">
        <is>
          <t>CANDIDATO A DESCONTINUAR</t>
        </is>
      </c>
    </row>
    <row r="4069">
      <c r="A4069" t="inlineStr">
        <is>
          <t>72588</t>
        </is>
      </c>
      <c r="B4069" t="inlineStr">
        <is>
          <t>TAPON HULE CUADRADO 1/2 X 1/2</t>
        </is>
      </c>
      <c r="C4069" t="inlineStr">
        <is>
          <t>FERRETERIA GENERAL</t>
        </is>
      </c>
      <c r="D4069" s="22" t="n">
        <v>14</v>
      </c>
      <c r="E4069" s="19" t="n">
        <v>1233.73</v>
      </c>
      <c r="F4069" s="19" t="n">
        <v>722.17</v>
      </c>
      <c r="G4069" s="20" t="n">
        <v>0.585353</v>
      </c>
      <c r="H4069" t="inlineStr">
        <is>
          <t>C</t>
        </is>
      </c>
      <c r="I4069" t="inlineStr">
        <is>
          <t>Alto</t>
        </is>
      </c>
      <c r="J4069" s="17" t="inlineStr">
        <is>
          <t>C-Alto</t>
        </is>
      </c>
      <c r="K4069" t="inlineStr">
        <is>
          <t>PREMIUM — dejar quietos, son rentables aunque vendan poco</t>
        </is>
      </c>
    </row>
    <row r="4070">
      <c r="A4070" t="inlineStr">
        <is>
          <t>73180</t>
        </is>
      </c>
      <c r="B4070" t="inlineStr">
        <is>
          <t>INDUMA BISAGRA 11/2x3 T1303-109</t>
        </is>
      </c>
      <c r="C4070" t="inlineStr">
        <is>
          <t>FERRETERIA GENERAL</t>
        </is>
      </c>
      <c r="D4070" s="22" t="n">
        <v>2</v>
      </c>
      <c r="E4070" s="19" t="n">
        <v>1215.56</v>
      </c>
      <c r="F4070" s="19" t="n">
        <v>606.5599999999999</v>
      </c>
      <c r="G4070" s="20" t="n">
        <v>0.498998</v>
      </c>
      <c r="H4070" t="inlineStr">
        <is>
          <t>C</t>
        </is>
      </c>
      <c r="I4070" t="inlineStr">
        <is>
          <t>Alto</t>
        </is>
      </c>
      <c r="J4070" s="17" t="inlineStr">
        <is>
          <t>C-Alto</t>
        </is>
      </c>
      <c r="K4070" t="inlineStr">
        <is>
          <t>PREMIUM — dejar quietos, son rentables aunque vendan poco</t>
        </is>
      </c>
    </row>
    <row r="4071">
      <c r="A4071" t="inlineStr">
        <is>
          <t>7878</t>
        </is>
      </c>
      <c r="B4071" t="inlineStr">
        <is>
          <t>IRWIN PUNTA PHILLIPS EXTRA LARGA PH2 X 31/2</t>
        </is>
      </c>
      <c r="C4071" t="inlineStr">
        <is>
          <t>FERRETERIA GENERAL</t>
        </is>
      </c>
      <c r="D4071" s="22" t="n">
        <v>2</v>
      </c>
      <c r="E4071" s="19" t="n">
        <v>1214.16</v>
      </c>
      <c r="F4071" s="19" t="n">
        <v>438.9</v>
      </c>
      <c r="G4071" s="20" t="n">
        <v>0.361484</v>
      </c>
      <c r="H4071" t="inlineStr">
        <is>
          <t>C</t>
        </is>
      </c>
      <c r="I4071" t="inlineStr">
        <is>
          <t>Medio</t>
        </is>
      </c>
      <c r="J4071" s="17" t="inlineStr">
        <is>
          <t>C-Medio</t>
        </is>
      </c>
      <c r="K4071" t="inlineStr">
        <is>
          <t>CANDIDATO A DESCONTINUAR</t>
        </is>
      </c>
    </row>
    <row r="4072">
      <c r="A4072" t="inlineStr">
        <is>
          <t>351100300990693</t>
        </is>
      </c>
      <c r="B4072" t="inlineStr">
        <is>
          <t>BANDEJA PARA SEMILLERO 98 HUECOS</t>
        </is>
      </c>
      <c r="C4072" t="inlineStr">
        <is>
          <t>FERRETERIA GENERAL</t>
        </is>
      </c>
      <c r="D4072" s="22" t="n">
        <v>1</v>
      </c>
      <c r="E4072" s="19" t="n">
        <v>1211</v>
      </c>
      <c r="F4072" s="19" t="n">
        <v>346</v>
      </c>
      <c r="G4072" s="20" t="n">
        <v>0.285714</v>
      </c>
      <c r="H4072" t="inlineStr">
        <is>
          <t>C</t>
        </is>
      </c>
      <c r="I4072" t="inlineStr">
        <is>
          <t>Bajo</t>
        </is>
      </c>
      <c r="J4072" s="17" t="inlineStr">
        <is>
          <t>C-Bajo</t>
        </is>
      </c>
      <c r="K4072" t="inlineStr">
        <is>
          <t>LIQUIDAR — ocupan espacio y capital</t>
        </is>
      </c>
    </row>
    <row r="4073">
      <c r="A4073" t="inlineStr">
        <is>
          <t>71384</t>
        </is>
      </c>
      <c r="B4073" t="inlineStr">
        <is>
          <t>TORNILLO HEXAGONAL 3/8 X 3 1/2</t>
        </is>
      </c>
      <c r="C4073" t="inlineStr">
        <is>
          <t>TORNILLERIA</t>
        </is>
      </c>
      <c r="D4073" s="22" t="n">
        <v>6</v>
      </c>
      <c r="E4073" s="19" t="n">
        <v>1194.72</v>
      </c>
      <c r="F4073" s="19" t="n">
        <v>328.56</v>
      </c>
      <c r="G4073" s="20" t="n">
        <v>0.27501</v>
      </c>
      <c r="H4073" t="inlineStr">
        <is>
          <t>C</t>
        </is>
      </c>
      <c r="I4073" t="inlineStr">
        <is>
          <t>Bajo</t>
        </is>
      </c>
      <c r="J4073" s="17" t="inlineStr">
        <is>
          <t>C-Bajo</t>
        </is>
      </c>
      <c r="K4073" t="inlineStr">
        <is>
          <t>LIQUIDAR — ocupan espacio y capital</t>
        </is>
      </c>
    </row>
    <row r="4074">
      <c r="A4074" t="inlineStr">
        <is>
          <t>351100300992529</t>
        </is>
      </c>
      <c r="B4074" t="inlineStr">
        <is>
          <t>VOLTECK EXTENSION USO RUDO 2M ER-2X16</t>
        </is>
      </c>
      <c r="C4074" t="inlineStr">
        <is>
          <t>ACCESORIOS ELECTRICOS Y CABLES</t>
        </is>
      </c>
      <c r="D4074" s="22" t="n">
        <v>1</v>
      </c>
      <c r="E4074" s="19" t="n">
        <v>1181.13</v>
      </c>
      <c r="F4074" s="19" t="n">
        <v>393.71</v>
      </c>
      <c r="G4074" s="20" t="n">
        <v>0.333333</v>
      </c>
      <c r="H4074" t="inlineStr">
        <is>
          <t>C</t>
        </is>
      </c>
      <c r="I4074" t="inlineStr">
        <is>
          <t>Medio</t>
        </is>
      </c>
      <c r="J4074" s="17" t="inlineStr">
        <is>
          <t>C-Medio</t>
        </is>
      </c>
      <c r="K4074" t="inlineStr">
        <is>
          <t>CANDIDATO A DESCONTINUAR</t>
        </is>
      </c>
    </row>
    <row r="4075">
      <c r="A4075" t="inlineStr">
        <is>
          <t>30695</t>
        </is>
      </c>
      <c r="B4075" t="inlineStr">
        <is>
          <t>CONECTOR PVC 2 TIPO A</t>
        </is>
      </c>
      <c r="C4075" t="inlineStr">
        <is>
          <t>ACCESORIOS ELECTRICOS Y CABLES</t>
        </is>
      </c>
      <c r="D4075" s="22" t="n">
        <v>1</v>
      </c>
      <c r="E4075" s="19" t="n">
        <v>1163.72</v>
      </c>
      <c r="F4075" s="19" t="n">
        <v>358.22</v>
      </c>
      <c r="G4075" s="20" t="n">
        <v>0.307821</v>
      </c>
      <c r="H4075" t="inlineStr">
        <is>
          <t>C</t>
        </is>
      </c>
      <c r="I4075" t="inlineStr">
        <is>
          <t>Medio</t>
        </is>
      </c>
      <c r="J4075" s="17" t="inlineStr">
        <is>
          <t>C-Medio</t>
        </is>
      </c>
      <c r="K4075" t="inlineStr">
        <is>
          <t>CANDIDATO A DESCONTINUAR</t>
        </is>
      </c>
    </row>
    <row r="4076">
      <c r="A4076" t="inlineStr">
        <is>
          <t>351100300990669</t>
        </is>
      </c>
      <c r="B4076" t="inlineStr">
        <is>
          <t>SEMILLA DE VAINICA SUPLIJARDINES</t>
        </is>
      </c>
      <c r="C4076" t="inlineStr">
        <is>
          <t>FERRETERIA GENERAL</t>
        </is>
      </c>
      <c r="D4076" s="22" t="n">
        <v>1</v>
      </c>
      <c r="E4076" s="19" t="n">
        <v>1150.44</v>
      </c>
      <c r="F4076" s="19" t="n">
        <v>353.64</v>
      </c>
      <c r="G4076" s="20" t="n">
        <v>0.307397</v>
      </c>
      <c r="H4076" t="inlineStr">
        <is>
          <t>C</t>
        </is>
      </c>
      <c r="I4076" t="inlineStr">
        <is>
          <t>Medio</t>
        </is>
      </c>
      <c r="J4076" s="17" t="inlineStr">
        <is>
          <t>C-Medio</t>
        </is>
      </c>
      <c r="K4076" t="inlineStr">
        <is>
          <t>CANDIDATO A DESCONTINUAR</t>
        </is>
      </c>
    </row>
    <row r="4077">
      <c r="A4077" t="inlineStr">
        <is>
          <t>351100300990672</t>
        </is>
      </c>
      <c r="B4077" t="inlineStr">
        <is>
          <t>SEMILLA DE PEREJIL CRESPO SUPLIJARDINES</t>
        </is>
      </c>
      <c r="C4077" t="inlineStr">
        <is>
          <t>FERRETERIA GENERAL</t>
        </is>
      </c>
      <c r="D4077" s="22" t="n">
        <v>1</v>
      </c>
      <c r="E4077" s="19" t="n">
        <v>1150.44</v>
      </c>
      <c r="F4077" s="19" t="n">
        <v>383.4</v>
      </c>
      <c r="G4077" s="20" t="n">
        <v>0.333265</v>
      </c>
      <c r="H4077" t="inlineStr">
        <is>
          <t>C</t>
        </is>
      </c>
      <c r="I4077" t="inlineStr">
        <is>
          <t>Medio</t>
        </is>
      </c>
      <c r="J4077" s="17" t="inlineStr">
        <is>
          <t>C-Medio</t>
        </is>
      </c>
      <c r="K4077" t="inlineStr">
        <is>
          <t>CANDIDATO A DESCONTINUAR</t>
        </is>
      </c>
    </row>
    <row r="4078">
      <c r="A4078" t="inlineStr">
        <is>
          <t>71371</t>
        </is>
      </c>
      <c r="B4078" t="inlineStr">
        <is>
          <t>TORNILLO HEXAGONAL 1/4 X 4</t>
        </is>
      </c>
      <c r="C4078" t="inlineStr">
        <is>
          <t>TORNILLERIA</t>
        </is>
      </c>
      <c r="D4078" s="22" t="n">
        <v>9</v>
      </c>
      <c r="E4078" s="19" t="n">
        <v>1115.01</v>
      </c>
      <c r="F4078" s="19" t="n">
        <v>613.35</v>
      </c>
      <c r="G4078" s="20" t="n">
        <v>0.5500849999999999</v>
      </c>
      <c r="H4078" t="inlineStr">
        <is>
          <t>C</t>
        </is>
      </c>
      <c r="I4078" t="inlineStr">
        <is>
          <t>Alto</t>
        </is>
      </c>
      <c r="J4078" s="17" t="inlineStr">
        <is>
          <t>C-Alto</t>
        </is>
      </c>
      <c r="K4078" t="inlineStr">
        <is>
          <t>PREMIUM — dejar quietos, son rentables aunque vendan poco</t>
        </is>
      </c>
    </row>
    <row r="4079">
      <c r="A4079" t="inlineStr">
        <is>
          <t>351100300990660</t>
        </is>
      </c>
      <c r="B4079" t="inlineStr">
        <is>
          <t>SEMILLA DE TOMATE SUPLIJARDINES</t>
        </is>
      </c>
      <c r="C4079" t="inlineStr">
        <is>
          <t>FERRETERIA GENERAL</t>
        </is>
      </c>
      <c r="D4079" s="22" t="n">
        <v>1</v>
      </c>
      <c r="E4079" s="19" t="n">
        <v>1108.13</v>
      </c>
      <c r="F4079" s="19" t="n">
        <v>292.13</v>
      </c>
      <c r="G4079" s="20" t="n">
        <v>0.263623</v>
      </c>
      <c r="H4079" t="inlineStr">
        <is>
          <t>C</t>
        </is>
      </c>
      <c r="I4079" t="inlineStr">
        <is>
          <t>Bajo</t>
        </is>
      </c>
      <c r="J4079" s="17" t="inlineStr">
        <is>
          <t>C-Bajo</t>
        </is>
      </c>
      <c r="K4079" t="inlineStr">
        <is>
          <t>LIQUIDAR — ocupan espacio y capital</t>
        </is>
      </c>
    </row>
    <row r="4080">
      <c r="A4080" t="inlineStr">
        <is>
          <t>351100300990671</t>
        </is>
      </c>
      <c r="B4080" t="inlineStr">
        <is>
          <t>SEMILLA DE AYOTE SUPLIJARDINES</t>
        </is>
      </c>
      <c r="C4080" t="inlineStr">
        <is>
          <t>FERRETERIA GENERAL</t>
        </is>
      </c>
      <c r="D4080" s="22" t="n">
        <v>1</v>
      </c>
      <c r="E4080" s="19" t="n">
        <v>1073.31</v>
      </c>
      <c r="F4080" s="19" t="n">
        <v>306.66</v>
      </c>
      <c r="G4080" s="20" t="n">
        <v>0.285714</v>
      </c>
      <c r="H4080" t="inlineStr">
        <is>
          <t>C</t>
        </is>
      </c>
      <c r="I4080" t="inlineStr">
        <is>
          <t>Bajo</t>
        </is>
      </c>
      <c r="J4080" s="17" t="inlineStr">
        <is>
          <t>C-Bajo</t>
        </is>
      </c>
      <c r="K4080" t="inlineStr">
        <is>
          <t>LIQUIDAR — ocupan espacio y capital</t>
        </is>
      </c>
    </row>
    <row r="4081">
      <c r="A4081" t="inlineStr">
        <is>
          <t>351100300990675</t>
        </is>
      </c>
      <c r="B4081" t="inlineStr">
        <is>
          <t>SEMILLA DE TOMILLO SUPLIJARDINES</t>
        </is>
      </c>
      <c r="C4081" t="inlineStr">
        <is>
          <t>FERRETERIA GENERAL</t>
        </is>
      </c>
      <c r="D4081" s="22" t="n">
        <v>1</v>
      </c>
      <c r="E4081" s="19" t="n">
        <v>1073.31</v>
      </c>
      <c r="F4081" s="19" t="n">
        <v>306.66</v>
      </c>
      <c r="G4081" s="20" t="n">
        <v>0.285714</v>
      </c>
      <c r="H4081" t="inlineStr">
        <is>
          <t>C</t>
        </is>
      </c>
      <c r="I4081" t="inlineStr">
        <is>
          <t>Bajo</t>
        </is>
      </c>
      <c r="J4081" s="17" t="inlineStr">
        <is>
          <t>C-Bajo</t>
        </is>
      </c>
      <c r="K4081" t="inlineStr">
        <is>
          <t>LIQUIDAR — ocupan espacio y capital</t>
        </is>
      </c>
    </row>
    <row r="4082">
      <c r="A4082" t="inlineStr">
        <is>
          <t>73517</t>
        </is>
      </c>
      <c r="B4082" t="inlineStr">
        <is>
          <t>GANCHO ADHESIVO 6PC F01454</t>
        </is>
      </c>
      <c r="C4082" t="inlineStr">
        <is>
          <t>FERRETERIA GENERAL</t>
        </is>
      </c>
      <c r="D4082" s="22" t="n">
        <v>1</v>
      </c>
      <c r="E4082" s="19" t="n">
        <v>1054</v>
      </c>
      <c r="F4082" s="19" t="n">
        <v>390.68</v>
      </c>
      <c r="G4082" s="20" t="n">
        <v>0.370664</v>
      </c>
      <c r="H4082" t="inlineStr">
        <is>
          <t>C</t>
        </is>
      </c>
      <c r="I4082" t="inlineStr">
        <is>
          <t>Medio</t>
        </is>
      </c>
      <c r="J4082" s="17" t="inlineStr">
        <is>
          <t>C-Medio</t>
        </is>
      </c>
      <c r="K4082" t="inlineStr">
        <is>
          <t>CANDIDATO A DESCONTINUAR</t>
        </is>
      </c>
    </row>
    <row r="4083">
      <c r="A4083" t="inlineStr">
        <is>
          <t>351100300991674</t>
        </is>
      </c>
      <c r="B4083" t="inlineStr">
        <is>
          <t>BV GANCHO OVALADO TRANSO 2PMC 60MM F01487</t>
        </is>
      </c>
      <c r="C4083" t="inlineStr">
        <is>
          <t>FERRETERIA GENERAL</t>
        </is>
      </c>
      <c r="D4083" s="22" t="n">
        <v>1</v>
      </c>
      <c r="E4083" s="19" t="n">
        <v>1041.6</v>
      </c>
      <c r="F4083" s="19" t="n">
        <v>347.2</v>
      </c>
      <c r="G4083" s="20" t="n">
        <v>0.333333</v>
      </c>
      <c r="H4083" t="inlineStr">
        <is>
          <t>C</t>
        </is>
      </c>
      <c r="I4083" t="inlineStr">
        <is>
          <t>Medio</t>
        </is>
      </c>
      <c r="J4083" s="17" t="inlineStr">
        <is>
          <t>C-Medio</t>
        </is>
      </c>
      <c r="K4083" t="inlineStr">
        <is>
          <t>CANDIDATO A DESCONTINUAR</t>
        </is>
      </c>
    </row>
    <row r="4084">
      <c r="A4084" t="inlineStr">
        <is>
          <t>752</t>
        </is>
      </c>
      <c r="B4084" t="inlineStr">
        <is>
          <t>CHINCHES TRITON 100 UDS</t>
        </is>
      </c>
      <c r="C4084" t="inlineStr">
        <is>
          <t>FERRETERIA GENERAL</t>
        </is>
      </c>
      <c r="D4084" s="22" t="n">
        <v>1</v>
      </c>
      <c r="E4084" s="19" t="n">
        <v>947.4299999999999</v>
      </c>
      <c r="F4084" s="19" t="n">
        <v>315.81</v>
      </c>
      <c r="G4084" s="20" t="n">
        <v>0.333333</v>
      </c>
      <c r="H4084" t="inlineStr">
        <is>
          <t>C</t>
        </is>
      </c>
      <c r="I4084" t="inlineStr">
        <is>
          <t>Medio</t>
        </is>
      </c>
      <c r="J4084" s="17" t="inlineStr">
        <is>
          <t>C-Medio</t>
        </is>
      </c>
      <c r="K4084" t="inlineStr">
        <is>
          <t>CANDIDATO A DESCONTINUAR</t>
        </is>
      </c>
    </row>
    <row r="4085">
      <c r="A4085" t="inlineStr">
        <is>
          <t>30632</t>
        </is>
      </c>
      <c r="B4085" t="inlineStr">
        <is>
          <t>CONECTOR BIEX S/FORRO 1 1/4 UL</t>
        </is>
      </c>
      <c r="C4085" t="inlineStr">
        <is>
          <t>ACCESORIOS ELECTRICOS Y CABLES</t>
        </is>
      </c>
      <c r="D4085" s="22" t="n">
        <v>1</v>
      </c>
      <c r="E4085" s="19" t="n">
        <v>946.8</v>
      </c>
      <c r="F4085" s="19" t="n">
        <v>420.8</v>
      </c>
      <c r="G4085" s="20" t="n">
        <v>0.444444</v>
      </c>
      <c r="H4085" t="inlineStr">
        <is>
          <t>C</t>
        </is>
      </c>
      <c r="I4085" t="inlineStr">
        <is>
          <t>Medio</t>
        </is>
      </c>
      <c r="J4085" s="17" t="inlineStr">
        <is>
          <t>C-Medio</t>
        </is>
      </c>
      <c r="K4085" t="inlineStr">
        <is>
          <t>CANDIDATO A DESCONTINUAR</t>
        </is>
      </c>
    </row>
    <row r="4086">
      <c r="A4086" t="inlineStr">
        <is>
          <t>71382</t>
        </is>
      </c>
      <c r="B4086" t="inlineStr">
        <is>
          <t>TORNILLO HEXAGONAL 3/8 X 2 1/2</t>
        </is>
      </c>
      <c r="C4086" t="inlineStr">
        <is>
          <t>TORNILLERIA</t>
        </is>
      </c>
      <c r="D4086" s="22" t="n">
        <v>5</v>
      </c>
      <c r="E4086" s="19" t="n">
        <v>929.2</v>
      </c>
      <c r="F4086" s="19" t="n">
        <v>397.7</v>
      </c>
      <c r="G4086" s="20" t="n">
        <v>0.428003</v>
      </c>
      <c r="H4086" t="inlineStr">
        <is>
          <t>C</t>
        </is>
      </c>
      <c r="I4086" t="inlineStr">
        <is>
          <t>Medio</t>
        </is>
      </c>
      <c r="J4086" s="17" t="inlineStr">
        <is>
          <t>C-Medio</t>
        </is>
      </c>
      <c r="K4086" t="inlineStr">
        <is>
          <t>CANDIDATO A DESCONTINUAR</t>
        </is>
      </c>
    </row>
    <row r="4087">
      <c r="A4087" t="inlineStr">
        <is>
          <t>30144</t>
        </is>
      </c>
      <c r="B4087" t="inlineStr">
        <is>
          <t>ARRANCADOR FS2</t>
        </is>
      </c>
      <c r="C4087" t="inlineStr">
        <is>
          <t>ACCESORIOS ELECTRICOS Y CABLES</t>
        </is>
      </c>
      <c r="D4087" s="22" t="n">
        <v>2</v>
      </c>
      <c r="E4087" s="19" t="n">
        <v>924.79</v>
      </c>
      <c r="F4087" s="19" t="n">
        <v>698.6900000000001</v>
      </c>
      <c r="G4087" s="20" t="n">
        <v>0.755511</v>
      </c>
      <c r="H4087" t="inlineStr">
        <is>
          <t>C</t>
        </is>
      </c>
      <c r="I4087" t="inlineStr">
        <is>
          <t>Alto</t>
        </is>
      </c>
      <c r="J4087" s="17" t="inlineStr">
        <is>
          <t>C-Alto</t>
        </is>
      </c>
      <c r="K4087" t="inlineStr">
        <is>
          <t>PREMIUM — dejar quietos, son rentables aunque vendan poco</t>
        </is>
      </c>
    </row>
    <row r="4088">
      <c r="A4088" t="inlineStr">
        <is>
          <t>351100300990747</t>
        </is>
      </c>
      <c r="B4088" t="inlineStr">
        <is>
          <t>CUERDA ALBANIL ROJA</t>
        </is>
      </c>
      <c r="C4088" t="inlineStr">
        <is>
          <t>SIN CATEGORIA</t>
        </is>
      </c>
      <c r="D4088" s="22" t="n">
        <v>1</v>
      </c>
      <c r="E4088" s="19" t="n">
        <v>917.15</v>
      </c>
      <c r="F4088" s="19" t="n">
        <v>262.04</v>
      </c>
      <c r="G4088" s="20" t="n">
        <v>0.285714</v>
      </c>
      <c r="H4088" t="inlineStr">
        <is>
          <t>C</t>
        </is>
      </c>
      <c r="I4088" t="inlineStr">
        <is>
          <t>Bajo</t>
        </is>
      </c>
      <c r="J4088" s="17" t="inlineStr">
        <is>
          <t>C-Bajo</t>
        </is>
      </c>
      <c r="K4088" t="inlineStr">
        <is>
          <t>LIQUIDAR — ocupan espacio y capital</t>
        </is>
      </c>
    </row>
    <row r="4089">
      <c r="A4089" t="inlineStr">
        <is>
          <t>9732</t>
        </is>
      </c>
      <c r="B4089" t="inlineStr">
        <is>
          <t>TORNILLO CARROCERIA 3/8 X 1</t>
        </is>
      </c>
      <c r="C4089" t="inlineStr">
        <is>
          <t>TORNILLERIA</t>
        </is>
      </c>
      <c r="D4089" s="22" t="n">
        <v>6</v>
      </c>
      <c r="E4089" s="19" t="n">
        <v>902.65</v>
      </c>
      <c r="F4089" s="19" t="n">
        <v>355.75</v>
      </c>
      <c r="G4089" s="20" t="n">
        <v>0.394121</v>
      </c>
      <c r="H4089" t="inlineStr">
        <is>
          <t>C</t>
        </is>
      </c>
      <c r="I4089" t="inlineStr">
        <is>
          <t>Medio</t>
        </is>
      </c>
      <c r="J4089" s="17" t="inlineStr">
        <is>
          <t>C-Medio</t>
        </is>
      </c>
      <c r="K4089" t="inlineStr">
        <is>
          <t>CANDIDATO A DESCONTINUAR</t>
        </is>
      </c>
    </row>
    <row r="4090">
      <c r="A4090" t="inlineStr">
        <is>
          <t>72330</t>
        </is>
      </c>
      <c r="B4090" t="inlineStr">
        <is>
          <t>TORNILLO OJO CERRADO #12</t>
        </is>
      </c>
      <c r="C4090" t="inlineStr">
        <is>
          <t>TORNILLERIA</t>
        </is>
      </c>
      <c r="D4090" s="22" t="n">
        <v>2</v>
      </c>
      <c r="E4090" s="19" t="n">
        <v>900.88</v>
      </c>
      <c r="F4090" s="19" t="n">
        <v>601.6799999999999</v>
      </c>
      <c r="G4090" s="20" t="n">
        <v>0.6678799999999999</v>
      </c>
      <c r="H4090" t="inlineStr">
        <is>
          <t>C</t>
        </is>
      </c>
      <c r="I4090" t="inlineStr">
        <is>
          <t>Alto</t>
        </is>
      </c>
      <c r="J4090" s="17" t="inlineStr">
        <is>
          <t>C-Alto</t>
        </is>
      </c>
      <c r="K4090" t="inlineStr">
        <is>
          <t>PREMIUM — dejar quietos, son rentables aunque vendan poco</t>
        </is>
      </c>
    </row>
    <row r="4091">
      <c r="A4091" t="inlineStr">
        <is>
          <t>73057</t>
        </is>
      </c>
      <c r="B4091" t="inlineStr">
        <is>
          <t>CONECTOR PLANO MACHO AISLADO AMARILLO</t>
        </is>
      </c>
      <c r="C4091" t="inlineStr">
        <is>
          <t>ACCESORIOS ELECTRICOS Y CABLES</t>
        </is>
      </c>
      <c r="D4091" s="22" t="n">
        <v>10</v>
      </c>
      <c r="E4091" s="19" t="n">
        <v>885</v>
      </c>
      <c r="F4091" s="19" t="n">
        <v>400</v>
      </c>
      <c r="G4091" s="20" t="n">
        <v>0.451977</v>
      </c>
      <c r="H4091" t="inlineStr">
        <is>
          <t>C</t>
        </is>
      </c>
      <c r="I4091" t="inlineStr">
        <is>
          <t>Alto</t>
        </is>
      </c>
      <c r="J4091" s="17" t="inlineStr">
        <is>
          <t>C-Alto</t>
        </is>
      </c>
      <c r="K4091" t="inlineStr">
        <is>
          <t>PREMIUM — dejar quietos, son rentables aunque vendan poco</t>
        </is>
      </c>
    </row>
    <row r="4092">
      <c r="A4092" t="inlineStr">
        <is>
          <t>71521</t>
        </is>
      </c>
      <c r="B4092" t="inlineStr">
        <is>
          <t>DESATORNILLADOR PLANO SAPITA BV H420108</t>
        </is>
      </c>
      <c r="C4092" t="inlineStr">
        <is>
          <t>FERRETERIA GENERAL</t>
        </is>
      </c>
      <c r="D4092" s="22" t="n">
        <v>1</v>
      </c>
      <c r="E4092" s="19" t="n">
        <v>884.96</v>
      </c>
      <c r="F4092" s="19" t="n">
        <v>411.56</v>
      </c>
      <c r="G4092" s="20" t="n">
        <v>0.4650610000000001</v>
      </c>
      <c r="H4092" t="inlineStr">
        <is>
          <t>C</t>
        </is>
      </c>
      <c r="I4092" t="inlineStr">
        <is>
          <t>Alto</t>
        </is>
      </c>
      <c r="J4092" s="17" t="inlineStr">
        <is>
          <t>C-Alto</t>
        </is>
      </c>
      <c r="K4092" t="inlineStr">
        <is>
          <t>PREMIUM — dejar quietos, son rentables aunque vendan poco</t>
        </is>
      </c>
    </row>
    <row r="4093">
      <c r="A4093" t="inlineStr">
        <is>
          <t>72661</t>
        </is>
      </c>
      <c r="B4093" t="inlineStr">
        <is>
          <t>CONDULETA 3/4 UL</t>
        </is>
      </c>
      <c r="C4093" t="inlineStr">
        <is>
          <t>ACCESORIOS ELECTRICOS Y CABLES</t>
        </is>
      </c>
      <c r="D4093" s="22" t="n">
        <v>1</v>
      </c>
      <c r="E4093" s="19" t="n">
        <v>884.96</v>
      </c>
      <c r="F4093" s="19" t="n">
        <v>327.29</v>
      </c>
      <c r="G4093" s="20" t="n">
        <v>0.3698360000000001</v>
      </c>
      <c r="H4093" t="inlineStr">
        <is>
          <t>C</t>
        </is>
      </c>
      <c r="I4093" t="inlineStr">
        <is>
          <t>Medio</t>
        </is>
      </c>
      <c r="J4093" s="17" t="inlineStr">
        <is>
          <t>C-Medio</t>
        </is>
      </c>
      <c r="K4093" t="inlineStr">
        <is>
          <t>CANDIDATO A DESCONTINUAR</t>
        </is>
      </c>
    </row>
    <row r="4094">
      <c r="A4094" t="inlineStr">
        <is>
          <t>73723</t>
        </is>
      </c>
      <c r="B4094" t="inlineStr">
        <is>
          <t>TORNILLO CARROCERIA 3/8 X 6</t>
        </is>
      </c>
      <c r="C4094" t="inlineStr">
        <is>
          <t>TORNILLERIA</t>
        </is>
      </c>
      <c r="D4094" s="22" t="n">
        <v>4</v>
      </c>
      <c r="E4094" s="19" t="n">
        <v>884.96</v>
      </c>
      <c r="F4094" s="19" t="n">
        <v>346.64</v>
      </c>
      <c r="G4094" s="20" t="n">
        <v>0.391698</v>
      </c>
      <c r="H4094" t="inlineStr">
        <is>
          <t>C</t>
        </is>
      </c>
      <c r="I4094" t="inlineStr">
        <is>
          <t>Medio</t>
        </is>
      </c>
      <c r="J4094" s="17" t="inlineStr">
        <is>
          <t>C-Medio</t>
        </is>
      </c>
      <c r="K4094" t="inlineStr">
        <is>
          <t>CANDIDATO A DESCONTINUAR</t>
        </is>
      </c>
    </row>
    <row r="4095">
      <c r="A4095" t="inlineStr">
        <is>
          <t>9244</t>
        </is>
      </c>
      <c r="B4095" t="inlineStr">
        <is>
          <t>REDUCCION PVC 11/4 X 1</t>
        </is>
      </c>
      <c r="C4095" t="inlineStr">
        <is>
          <t>TUBERIA PVC, CANOAS Y ACCESORIOS</t>
        </is>
      </c>
      <c r="D4095" s="22" t="n">
        <v>1</v>
      </c>
      <c r="E4095" s="19" t="n">
        <v>884.96</v>
      </c>
      <c r="F4095" s="19" t="n">
        <v>303.39</v>
      </c>
      <c r="G4095" s="20" t="n">
        <v>0.342826</v>
      </c>
      <c r="H4095" t="inlineStr">
        <is>
          <t>C</t>
        </is>
      </c>
      <c r="I4095" t="inlineStr">
        <is>
          <t>Medio</t>
        </is>
      </c>
      <c r="J4095" s="17" t="inlineStr">
        <is>
          <t>C-Medio</t>
        </is>
      </c>
      <c r="K4095" t="inlineStr">
        <is>
          <t>CANDIDATO A DESCONTINUAR</t>
        </is>
      </c>
    </row>
    <row r="4096">
      <c r="A4096" t="inlineStr">
        <is>
          <t>351100300991140</t>
        </is>
      </c>
      <c r="B4096" t="inlineStr">
        <is>
          <t>TOTAL CUERDA ORILLADORA 2.4MM X 15MT TEL2415</t>
        </is>
      </c>
      <c r="C4096" t="inlineStr">
        <is>
          <t>FERRETERIA GENERAL</t>
        </is>
      </c>
      <c r="D4096" s="22" t="n">
        <v>1</v>
      </c>
      <c r="E4096" s="19" t="n">
        <v>864.78</v>
      </c>
      <c r="F4096" s="19" t="n">
        <v>247.08</v>
      </c>
      <c r="G4096" s="20" t="n">
        <v>0.285714</v>
      </c>
      <c r="H4096" t="inlineStr">
        <is>
          <t>C</t>
        </is>
      </c>
      <c r="I4096" t="inlineStr">
        <is>
          <t>Bajo</t>
        </is>
      </c>
      <c r="J4096" s="17" t="inlineStr">
        <is>
          <t>C-Bajo</t>
        </is>
      </c>
      <c r="K4096" t="inlineStr">
        <is>
          <t>LIQUIDAR — ocupan espacio y capital</t>
        </is>
      </c>
    </row>
    <row r="4097">
      <c r="A4097" t="inlineStr">
        <is>
          <t>73250</t>
        </is>
      </c>
      <c r="B4097" t="inlineStr">
        <is>
          <t>TOTAL MONOGAFA TSP302</t>
        </is>
      </c>
      <c r="C4097" t="inlineStr">
        <is>
          <t>FERRETERIA GENERAL</t>
        </is>
      </c>
      <c r="D4097" s="22" t="n">
        <v>1</v>
      </c>
      <c r="E4097" s="19" t="n">
        <v>859.6</v>
      </c>
      <c r="F4097" s="19" t="n">
        <v>326.29</v>
      </c>
      <c r="G4097" s="20" t="n">
        <v>0.379584</v>
      </c>
      <c r="H4097" t="inlineStr">
        <is>
          <t>C</t>
        </is>
      </c>
      <c r="I4097" t="inlineStr">
        <is>
          <t>Medio</t>
        </is>
      </c>
      <c r="J4097" s="17" t="inlineStr">
        <is>
          <t>C-Medio</t>
        </is>
      </c>
      <c r="K4097" t="inlineStr">
        <is>
          <t>CANDIDATO A DESCONTINUAR</t>
        </is>
      </c>
    </row>
    <row r="4098">
      <c r="A4098" t="inlineStr">
        <is>
          <t>72618</t>
        </is>
      </c>
      <c r="B4098" t="inlineStr">
        <is>
          <t>TRUPER CUBO 11MM 13525</t>
        </is>
      </c>
      <c r="C4098" t="inlineStr">
        <is>
          <t>FERRETERIA GENERAL</t>
        </is>
      </c>
      <c r="D4098" s="22" t="n">
        <v>1</v>
      </c>
      <c r="E4098" s="19" t="n">
        <v>843.48</v>
      </c>
      <c r="F4098" s="19" t="n">
        <v>240.99</v>
      </c>
      <c r="G4098" s="20" t="n">
        <v>0.285714</v>
      </c>
      <c r="H4098" t="inlineStr">
        <is>
          <t>C</t>
        </is>
      </c>
      <c r="I4098" t="inlineStr">
        <is>
          <t>Bajo</t>
        </is>
      </c>
      <c r="J4098" s="17" t="inlineStr">
        <is>
          <t>C-Bajo</t>
        </is>
      </c>
      <c r="K4098" t="inlineStr">
        <is>
          <t>LIQUIDAR — ocupan espacio y capital</t>
        </is>
      </c>
    </row>
    <row r="4099">
      <c r="A4099" t="inlineStr">
        <is>
          <t>33031</t>
        </is>
      </c>
      <c r="B4099" t="inlineStr">
        <is>
          <t>CEPILLO circular espiga</t>
        </is>
      </c>
      <c r="C4099" t="inlineStr">
        <is>
          <t>FERRETERIA GENERAL</t>
        </is>
      </c>
      <c r="D4099" s="22" t="n">
        <v>1</v>
      </c>
      <c r="E4099" s="19" t="n">
        <v>837.98</v>
      </c>
      <c r="F4099" s="19" t="n">
        <v>255.08</v>
      </c>
      <c r="G4099" s="20" t="n">
        <v>0.304402</v>
      </c>
      <c r="H4099" t="inlineStr">
        <is>
          <t>C</t>
        </is>
      </c>
      <c r="I4099" t="inlineStr">
        <is>
          <t>Medio</t>
        </is>
      </c>
      <c r="J4099" s="17" t="inlineStr">
        <is>
          <t>C-Medio</t>
        </is>
      </c>
      <c r="K4099" t="inlineStr">
        <is>
          <t>CANDIDATO A DESCONTINUAR</t>
        </is>
      </c>
    </row>
    <row r="4100">
      <c r="A4100" t="inlineStr">
        <is>
          <t>71377</t>
        </is>
      </c>
      <c r="B4100" t="inlineStr">
        <is>
          <t>TORNILLO HEXAGONAL 5/16 X 3 1/2</t>
        </is>
      </c>
      <c r="C4100" t="inlineStr">
        <is>
          <t>TORNILLERIA</t>
        </is>
      </c>
      <c r="D4100" s="22" t="n">
        <v>8</v>
      </c>
      <c r="E4100" s="19" t="n">
        <v>814.16</v>
      </c>
      <c r="F4100" s="19" t="n">
        <v>-82.72</v>
      </c>
      <c r="G4100" s="20" t="n">
        <v>-0.101602</v>
      </c>
      <c r="H4100" t="inlineStr">
        <is>
          <t>C</t>
        </is>
      </c>
      <c r="I4100" t="inlineStr">
        <is>
          <t>Bajo</t>
        </is>
      </c>
      <c r="J4100" s="17" t="inlineStr">
        <is>
          <t>C-Bajo</t>
        </is>
      </c>
      <c r="K4100" t="inlineStr">
        <is>
          <t>LIQUIDAR — ocupan espacio y capital</t>
        </is>
      </c>
    </row>
    <row r="4101">
      <c r="A4101" t="inlineStr">
        <is>
          <t>351100300990840</t>
        </is>
      </c>
      <c r="B4101" t="inlineStr">
        <is>
          <t>BEST VALUE TORNILLO OJO CERRADO F01821</t>
        </is>
      </c>
      <c r="C4101" t="inlineStr">
        <is>
          <t>FERRETERIA GENERAL</t>
        </is>
      </c>
      <c r="D4101" s="22" t="n">
        <v>1</v>
      </c>
      <c r="E4101" s="19" t="n">
        <v>802.58</v>
      </c>
      <c r="F4101" s="19" t="n">
        <v>268.78</v>
      </c>
      <c r="G4101" s="20" t="n">
        <v>0.334898</v>
      </c>
      <c r="H4101" t="inlineStr">
        <is>
          <t>C</t>
        </is>
      </c>
      <c r="I4101" t="inlineStr">
        <is>
          <t>Medio</t>
        </is>
      </c>
      <c r="J4101" s="17" t="inlineStr">
        <is>
          <t>C-Medio</t>
        </is>
      </c>
      <c r="K4101" t="inlineStr">
        <is>
          <t>CANDIDATO A DESCONTINUAR</t>
        </is>
      </c>
    </row>
    <row r="4102">
      <c r="A4102" t="inlineStr">
        <is>
          <t>72517</t>
        </is>
      </c>
      <c r="B4102" t="inlineStr">
        <is>
          <t>NIPLE 1/2 X 41/2 GALVANIZADO</t>
        </is>
      </c>
      <c r="C4102" t="inlineStr">
        <is>
          <t>FERRETERIA GENERAL</t>
        </is>
      </c>
      <c r="D4102" s="22" t="n">
        <v>2</v>
      </c>
      <c r="E4102" s="19" t="n">
        <v>796.46</v>
      </c>
      <c r="F4102" s="19" t="n">
        <v>84.45999999999999</v>
      </c>
      <c r="G4102" s="20" t="n">
        <v>0.106044</v>
      </c>
      <c r="H4102" t="inlineStr">
        <is>
          <t>C</t>
        </is>
      </c>
      <c r="I4102" t="inlineStr">
        <is>
          <t>Bajo</t>
        </is>
      </c>
      <c r="J4102" s="17" t="inlineStr">
        <is>
          <t>C-Bajo</t>
        </is>
      </c>
      <c r="K4102" t="inlineStr">
        <is>
          <t>LIQUIDAR — ocupan espacio y capital</t>
        </is>
      </c>
    </row>
    <row r="4103">
      <c r="A4103" t="inlineStr">
        <is>
          <t>9312</t>
        </is>
      </c>
      <c r="B4103" t="inlineStr">
        <is>
          <t>PEGAMENTO P/ CANOA 25 GR TRANSP</t>
        </is>
      </c>
      <c r="C4103" t="inlineStr">
        <is>
          <t>SIN CATEGORIA</t>
        </is>
      </c>
      <c r="D4103" s="22" t="n">
        <v>1</v>
      </c>
      <c r="E4103" s="19" t="n">
        <v>796.46</v>
      </c>
      <c r="F4103" s="19" t="n">
        <v>516.45</v>
      </c>
      <c r="G4103" s="20" t="n">
        <v>0.648432</v>
      </c>
      <c r="H4103" t="inlineStr">
        <is>
          <t>C</t>
        </is>
      </c>
      <c r="I4103" t="inlineStr">
        <is>
          <t>Alto</t>
        </is>
      </c>
      <c r="J4103" s="17" t="inlineStr">
        <is>
          <t>C-Alto</t>
        </is>
      </c>
      <c r="K4103" t="inlineStr">
        <is>
          <t>PREMIUM — dejar quietos, son rentables aunque vendan poco</t>
        </is>
      </c>
    </row>
    <row r="4104">
      <c r="A4104" t="inlineStr">
        <is>
          <t>73215</t>
        </is>
      </c>
      <c r="B4104" t="inlineStr">
        <is>
          <t>TAPON HULE REDONDO 1 1/2</t>
        </is>
      </c>
      <c r="C4104" t="inlineStr">
        <is>
          <t>FERRETERIA GENERAL</t>
        </is>
      </c>
      <c r="D4104" s="22" t="n">
        <v>9</v>
      </c>
      <c r="E4104" s="19" t="n">
        <v>786.72</v>
      </c>
      <c r="F4104" s="19" t="n">
        <v>450.03</v>
      </c>
      <c r="G4104" s="20" t="n">
        <v>0.572033</v>
      </c>
      <c r="H4104" t="inlineStr">
        <is>
          <t>C</t>
        </is>
      </c>
      <c r="I4104" t="inlineStr">
        <is>
          <t>Alto</t>
        </is>
      </c>
      <c r="J4104" s="17" t="inlineStr">
        <is>
          <t>C-Alto</t>
        </is>
      </c>
      <c r="K4104" t="inlineStr">
        <is>
          <t>PREMIUM — dejar quietos, son rentables aunque vendan poco</t>
        </is>
      </c>
    </row>
    <row r="4105">
      <c r="A4105" t="inlineStr">
        <is>
          <t>71109</t>
        </is>
      </c>
      <c r="B4105" t="inlineStr">
        <is>
          <t>NIPLE 1/2 X 7 GALVANIZADO</t>
        </is>
      </c>
      <c r="C4105" t="inlineStr">
        <is>
          <t>FERRETERIA GENERAL</t>
        </is>
      </c>
      <c r="D4105" s="22" t="n">
        <v>1</v>
      </c>
      <c r="E4105" s="19" t="n">
        <v>768</v>
      </c>
      <c r="F4105" s="19" t="n">
        <v>301.35</v>
      </c>
      <c r="G4105" s="20" t="n">
        <v>0.392383</v>
      </c>
      <c r="H4105" t="inlineStr">
        <is>
          <t>C</t>
        </is>
      </c>
      <c r="I4105" t="inlineStr">
        <is>
          <t>Medio</t>
        </is>
      </c>
      <c r="J4105" s="17" t="inlineStr">
        <is>
          <t>C-Medio</t>
        </is>
      </c>
      <c r="K4105" t="inlineStr">
        <is>
          <t>CANDIDATO A DESCONTINUAR</t>
        </is>
      </c>
    </row>
    <row r="4106">
      <c r="A4106" t="inlineStr">
        <is>
          <t>72946</t>
        </is>
      </c>
      <c r="B4106" t="inlineStr">
        <is>
          <t>72946</t>
        </is>
      </c>
      <c r="C4106" t="inlineStr">
        <is>
          <t>SIN CATEGORIA</t>
        </is>
      </c>
      <c r="D4106" s="22" t="n">
        <v>1</v>
      </c>
      <c r="E4106" s="19" t="n">
        <v>752.21</v>
      </c>
      <c r="F4106" s="19" t="n">
        <v>483.84</v>
      </c>
      <c r="G4106" s="20" t="n">
        <v>0.643225</v>
      </c>
      <c r="H4106" t="inlineStr">
        <is>
          <t>C</t>
        </is>
      </c>
      <c r="I4106" t="inlineStr">
        <is>
          <t>Alto</t>
        </is>
      </c>
      <c r="J4106" s="17" t="inlineStr">
        <is>
          <t>C-Alto</t>
        </is>
      </c>
      <c r="K4106" t="inlineStr">
        <is>
          <t>PREMIUM — dejar quietos, son rentables aunque vendan poco</t>
        </is>
      </c>
    </row>
    <row r="4107">
      <c r="A4107" t="inlineStr">
        <is>
          <t>990352</t>
        </is>
      </c>
      <c r="B4107" t="inlineStr">
        <is>
          <t>LIQUIDACION DICOLOR BARNIZ 1/48</t>
        </is>
      </c>
      <c r="C4107" t="inlineStr">
        <is>
          <t>FERRETERIA GENERAL</t>
        </is>
      </c>
      <c r="D4107" s="22" t="n">
        <v>1</v>
      </c>
      <c r="E4107" s="19" t="n">
        <v>730.09</v>
      </c>
      <c r="F4107" s="19" t="n">
        <v>730.09</v>
      </c>
      <c r="G4107" s="20" t="n">
        <v>1</v>
      </c>
      <c r="H4107" t="inlineStr">
        <is>
          <t>C</t>
        </is>
      </c>
      <c r="I4107" t="inlineStr">
        <is>
          <t>Alto</t>
        </is>
      </c>
      <c r="J4107" s="17" t="inlineStr">
        <is>
          <t>C-Alto</t>
        </is>
      </c>
      <c r="K4107" t="inlineStr">
        <is>
          <t>PREMIUM — dejar quietos, son rentables aunque vendan poco</t>
        </is>
      </c>
    </row>
    <row r="4108">
      <c r="A4108" t="inlineStr">
        <is>
          <t>72273</t>
        </is>
      </c>
      <c r="B4108" t="inlineStr">
        <is>
          <t>TAPON PVC 1 1/4</t>
        </is>
      </c>
      <c r="C4108" t="inlineStr">
        <is>
          <t>TUBERIA PVC, CANOAS Y ACCESORIOS</t>
        </is>
      </c>
      <c r="D4108" s="22" t="n">
        <v>1</v>
      </c>
      <c r="E4108" s="19" t="n">
        <v>676.46</v>
      </c>
      <c r="F4108" s="19" t="n">
        <v>167.84</v>
      </c>
      <c r="G4108" s="20" t="n">
        <v>0.24812</v>
      </c>
      <c r="H4108" t="inlineStr">
        <is>
          <t>C</t>
        </is>
      </c>
      <c r="I4108" t="inlineStr">
        <is>
          <t>Bajo</t>
        </is>
      </c>
      <c r="J4108" s="17" t="inlineStr">
        <is>
          <t>C-Bajo</t>
        </is>
      </c>
      <c r="K4108" t="inlineStr">
        <is>
          <t>LIQUIDAR — ocupan espacio y capital</t>
        </is>
      </c>
    </row>
    <row r="4109">
      <c r="A4109" t="inlineStr">
        <is>
          <t>5343434</t>
        </is>
      </c>
      <c r="B4109" t="inlineStr">
        <is>
          <t>TORNILLO ESTUFA 3/16 X 21/2</t>
        </is>
      </c>
      <c r="C4109" t="inlineStr">
        <is>
          <t>TORNILLERIA</t>
        </is>
      </c>
      <c r="D4109" s="22" t="n">
        <v>10</v>
      </c>
      <c r="E4109" s="19" t="n">
        <v>663.7</v>
      </c>
      <c r="F4109" s="19" t="n">
        <v>428.9</v>
      </c>
      <c r="G4109" s="20" t="n">
        <v>0.6462260000000001</v>
      </c>
      <c r="H4109" t="inlineStr">
        <is>
          <t>C</t>
        </is>
      </c>
      <c r="I4109" t="inlineStr">
        <is>
          <t>Alto</t>
        </is>
      </c>
      <c r="J4109" s="17" t="inlineStr">
        <is>
          <t>C-Alto</t>
        </is>
      </c>
      <c r="K4109" t="inlineStr">
        <is>
          <t>PREMIUM — dejar quietos, son rentables aunque vendan poco</t>
        </is>
      </c>
    </row>
    <row r="4110">
      <c r="A4110" t="inlineStr">
        <is>
          <t>71383</t>
        </is>
      </c>
      <c r="B4110" t="inlineStr">
        <is>
          <t>TORNILLO HEXAGONAL 3/8 X 3</t>
        </is>
      </c>
      <c r="C4110" t="inlineStr">
        <is>
          <t>TORNILLERIA</t>
        </is>
      </c>
      <c r="D4110" s="22" t="n">
        <v>4</v>
      </c>
      <c r="E4110" s="19" t="n">
        <v>637.16</v>
      </c>
      <c r="F4110" s="19" t="n">
        <v>-620.8</v>
      </c>
      <c r="G4110" s="20" t="n">
        <v>-0.974324</v>
      </c>
      <c r="H4110" t="inlineStr">
        <is>
          <t>C</t>
        </is>
      </c>
      <c r="I4110" t="inlineStr">
        <is>
          <t>Bajo</t>
        </is>
      </c>
      <c r="J4110" s="17" t="inlineStr">
        <is>
          <t>C-Bajo</t>
        </is>
      </c>
      <c r="K4110" t="inlineStr">
        <is>
          <t>LIQUIDAR — ocupan espacio y capital</t>
        </is>
      </c>
    </row>
    <row r="4111">
      <c r="A4111" t="inlineStr">
        <is>
          <t>12900</t>
        </is>
      </c>
      <c r="B4111" t="inlineStr">
        <is>
          <t>CONECTOR EMT 3/4 PRESION</t>
        </is>
      </c>
      <c r="C4111" t="inlineStr">
        <is>
          <t>ACCESORIOS ELECTRICOS Y CABLES</t>
        </is>
      </c>
      <c r="D4111" s="22" t="n">
        <v>1</v>
      </c>
      <c r="E4111" s="19" t="n">
        <v>627.9400000000001</v>
      </c>
      <c r="F4111" s="19" t="n">
        <v>218.54</v>
      </c>
      <c r="G4111" s="20" t="n">
        <v>0.348025</v>
      </c>
      <c r="H4111" t="inlineStr">
        <is>
          <t>C</t>
        </is>
      </c>
      <c r="I4111" t="inlineStr">
        <is>
          <t>Medio</t>
        </is>
      </c>
      <c r="J4111" s="17" t="inlineStr">
        <is>
          <t>C-Medio</t>
        </is>
      </c>
      <c r="K4111" t="inlineStr">
        <is>
          <t>CANDIDATO A DESCONTINUAR</t>
        </is>
      </c>
    </row>
    <row r="4112">
      <c r="A4112" t="inlineStr">
        <is>
          <t>60100016</t>
        </is>
      </c>
      <c r="B4112" t="inlineStr">
        <is>
          <t>BOMBILLO P/ REFRI DOMESTICO SYLVANIA 40A15 E27</t>
        </is>
      </c>
      <c r="C4112" t="inlineStr">
        <is>
          <t>BOMBILLOS Y LAMPARAS</t>
        </is>
      </c>
      <c r="D4112" s="22" t="n">
        <v>1</v>
      </c>
      <c r="E4112" s="19" t="n">
        <v>619.47</v>
      </c>
      <c r="F4112" s="19" t="n">
        <v>320.22</v>
      </c>
      <c r="G4112" s="20" t="n">
        <v>0.516926</v>
      </c>
      <c r="H4112" t="inlineStr">
        <is>
          <t>C</t>
        </is>
      </c>
      <c r="I4112" t="inlineStr">
        <is>
          <t>Alto</t>
        </is>
      </c>
      <c r="J4112" s="17" t="inlineStr">
        <is>
          <t>C-Alto</t>
        </is>
      </c>
      <c r="K4112" t="inlineStr">
        <is>
          <t>PREMIUM — dejar quietos, son rentables aunque vendan poco</t>
        </is>
      </c>
    </row>
    <row r="4113">
      <c r="A4113" t="inlineStr">
        <is>
          <t>30153</t>
        </is>
      </c>
      <c r="B4113" t="inlineStr">
        <is>
          <t>SOCKET P/ LAMPARA PORCELANA E-12</t>
        </is>
      </c>
      <c r="C4113" t="inlineStr">
        <is>
          <t>FERRETERIA GENERAL</t>
        </is>
      </c>
      <c r="D4113" s="22" t="n">
        <v>1</v>
      </c>
      <c r="E4113" s="19" t="n">
        <v>575.22</v>
      </c>
      <c r="F4113" s="19" t="n">
        <v>422.22</v>
      </c>
      <c r="G4113" s="20" t="n">
        <v>0.734015</v>
      </c>
      <c r="H4113" t="inlineStr">
        <is>
          <t>C</t>
        </is>
      </c>
      <c r="I4113" t="inlineStr">
        <is>
          <t>Alto</t>
        </is>
      </c>
      <c r="J4113" s="17" t="inlineStr">
        <is>
          <t>C-Alto</t>
        </is>
      </c>
      <c r="K4113" t="inlineStr">
        <is>
          <t>PREMIUM — dejar quietos, son rentables aunque vendan poco</t>
        </is>
      </c>
    </row>
    <row r="4114">
      <c r="A4114" t="inlineStr">
        <is>
          <t>71962</t>
        </is>
      </c>
      <c r="B4114" t="inlineStr">
        <is>
          <t>GAZA SIN FIN 1 1/2¨</t>
        </is>
      </c>
      <c r="C4114" t="inlineStr">
        <is>
          <t>SIN CATEGORIA</t>
        </is>
      </c>
      <c r="D4114" s="22" t="n">
        <v>2</v>
      </c>
      <c r="E4114" s="19" t="n">
        <v>530.98</v>
      </c>
      <c r="F4114" s="19" t="n">
        <v>423.1</v>
      </c>
      <c r="G4114" s="20" t="n">
        <v>0.796829</v>
      </c>
      <c r="H4114" t="inlineStr">
        <is>
          <t>C</t>
        </is>
      </c>
      <c r="I4114" t="inlineStr">
        <is>
          <t>Alto</t>
        </is>
      </c>
      <c r="J4114" s="17" t="inlineStr">
        <is>
          <t>C-Alto</t>
        </is>
      </c>
      <c r="K4114" t="inlineStr">
        <is>
          <t>PREMIUM — dejar quietos, son rentables aunque vendan poco</t>
        </is>
      </c>
    </row>
    <row r="4115">
      <c r="A4115" t="inlineStr">
        <is>
          <t>111351</t>
        </is>
      </c>
      <c r="B4115" t="inlineStr">
        <is>
          <t>COPA METAL CACHERA FREGADERO H189</t>
        </is>
      </c>
      <c r="C4115" t="inlineStr">
        <is>
          <t>GRIFERIA - ACC. BAÑO Y COCINA</t>
        </is>
      </c>
      <c r="D4115" s="22" t="n">
        <v>1</v>
      </c>
      <c r="E4115" s="19" t="n">
        <v>530.97</v>
      </c>
      <c r="F4115" s="19" t="n">
        <v>158.61</v>
      </c>
      <c r="G4115" s="20" t="n">
        <v>0.298717</v>
      </c>
      <c r="H4115" t="inlineStr">
        <is>
          <t>C</t>
        </is>
      </c>
      <c r="I4115" t="inlineStr">
        <is>
          <t>Bajo</t>
        </is>
      </c>
      <c r="J4115" s="17" t="inlineStr">
        <is>
          <t>C-Bajo</t>
        </is>
      </c>
      <c r="K4115" t="inlineStr">
        <is>
          <t>LIQUIDAR — ocupan espacio y capital</t>
        </is>
      </c>
    </row>
    <row r="4116">
      <c r="A4116" t="inlineStr">
        <is>
          <t>474</t>
        </is>
      </c>
      <c r="B4116" t="inlineStr">
        <is>
          <t>REDUCCION PVC 3/4 X 1</t>
        </is>
      </c>
      <c r="C4116" t="inlineStr">
        <is>
          <t>TUBERIA PVC, CANOAS Y ACCESORIOS</t>
        </is>
      </c>
      <c r="D4116" s="22" t="n">
        <v>1</v>
      </c>
      <c r="E4116" s="19" t="n">
        <v>530.97</v>
      </c>
      <c r="F4116" s="19" t="n">
        <v>188.91</v>
      </c>
      <c r="G4116" s="20" t="n">
        <v>0.355787</v>
      </c>
      <c r="H4116" t="inlineStr">
        <is>
          <t>C</t>
        </is>
      </c>
      <c r="I4116" t="inlineStr">
        <is>
          <t>Medio</t>
        </is>
      </c>
      <c r="J4116" s="17" t="inlineStr">
        <is>
          <t>C-Medio</t>
        </is>
      </c>
      <c r="K4116" t="inlineStr">
        <is>
          <t>CANDIDATO A DESCONTINUAR</t>
        </is>
      </c>
    </row>
    <row r="4117">
      <c r="A4117" t="inlineStr">
        <is>
          <t>74061</t>
        </is>
      </c>
      <c r="B4117" t="inlineStr">
        <is>
          <t>CUBO HEXAGONAL 13MM</t>
        </is>
      </c>
      <c r="C4117" t="inlineStr">
        <is>
          <t>FERRETERIA GENERAL</t>
        </is>
      </c>
      <c r="D4117" s="22" t="n">
        <v>1</v>
      </c>
      <c r="E4117" s="19" t="n">
        <v>530.97</v>
      </c>
      <c r="F4117" s="19" t="n">
        <v>123.43</v>
      </c>
      <c r="G4117" s="20" t="n">
        <v>0.232461</v>
      </c>
      <c r="H4117" t="inlineStr">
        <is>
          <t>C</t>
        </is>
      </c>
      <c r="I4117" t="inlineStr">
        <is>
          <t>Bajo</t>
        </is>
      </c>
      <c r="J4117" s="17" t="inlineStr">
        <is>
          <t>C-Bajo</t>
        </is>
      </c>
      <c r="K4117" t="inlineStr">
        <is>
          <t>LIQUIDAR — ocupan espacio y capital</t>
        </is>
      </c>
    </row>
    <row r="4118">
      <c r="A4118" t="inlineStr">
        <is>
          <t>73129</t>
        </is>
      </c>
      <c r="B4118" t="inlineStr">
        <is>
          <t>TERMINAL OJO 35-50AMP</t>
        </is>
      </c>
      <c r="C4118" t="inlineStr">
        <is>
          <t>ACCESORIOS ELECTRICOS Y CABLES</t>
        </is>
      </c>
      <c r="D4118" s="22" t="n">
        <v>2</v>
      </c>
      <c r="E4118" s="19" t="n">
        <v>495.58</v>
      </c>
      <c r="F4118" s="19" t="n">
        <v>162.94</v>
      </c>
      <c r="G4118" s="20" t="n">
        <v>0.32878</v>
      </c>
      <c r="H4118" t="inlineStr">
        <is>
          <t>C</t>
        </is>
      </c>
      <c r="I4118" t="inlineStr">
        <is>
          <t>Medio</t>
        </is>
      </c>
      <c r="J4118" s="17" t="inlineStr">
        <is>
          <t>C-Medio</t>
        </is>
      </c>
      <c r="K4118" t="inlineStr">
        <is>
          <t>CANDIDATO A DESCONTINUAR</t>
        </is>
      </c>
    </row>
    <row r="4119">
      <c r="A4119" t="inlineStr">
        <is>
          <t>73216</t>
        </is>
      </c>
      <c r="B4119" t="inlineStr">
        <is>
          <t>TAPON HULE REDONDO 1 1/4</t>
        </is>
      </c>
      <c r="C4119" t="inlineStr">
        <is>
          <t>FERRETERIA GENERAL</t>
        </is>
      </c>
      <c r="D4119" s="22" t="n">
        <v>5</v>
      </c>
      <c r="E4119" s="19" t="n">
        <v>442.5</v>
      </c>
      <c r="F4119" s="19" t="n">
        <v>220.65</v>
      </c>
      <c r="G4119" s="20" t="n">
        <v>0.498644</v>
      </c>
      <c r="H4119" t="inlineStr">
        <is>
          <t>C</t>
        </is>
      </c>
      <c r="I4119" t="inlineStr">
        <is>
          <t>Alto</t>
        </is>
      </c>
      <c r="J4119" s="17" t="inlineStr">
        <is>
          <t>C-Alto</t>
        </is>
      </c>
      <c r="K4119" t="inlineStr">
        <is>
          <t>PREMIUM — dejar quietos, son rentables aunque vendan poco</t>
        </is>
      </c>
    </row>
    <row r="4120">
      <c r="A4120" t="inlineStr">
        <is>
          <t>9739</t>
        </is>
      </c>
      <c r="B4120" t="inlineStr">
        <is>
          <t>BARRA ROSCADA 1/4 X 36</t>
        </is>
      </c>
      <c r="C4120" t="inlineStr">
        <is>
          <t>TORNILLERIA</t>
        </is>
      </c>
      <c r="D4120" s="22" t="n">
        <v>1</v>
      </c>
      <c r="E4120" s="19" t="n">
        <v>396.28</v>
      </c>
      <c r="F4120" s="19" t="n">
        <v>198.14</v>
      </c>
      <c r="G4120" s="20" t="n">
        <v>0.5</v>
      </c>
      <c r="H4120" t="inlineStr">
        <is>
          <t>C</t>
        </is>
      </c>
      <c r="I4120" t="inlineStr">
        <is>
          <t>Alto</t>
        </is>
      </c>
      <c r="J4120" s="17" t="inlineStr">
        <is>
          <t>C-Alto</t>
        </is>
      </c>
      <c r="K4120" t="inlineStr">
        <is>
          <t>PREMIUM — dejar quietos, son rentables aunque vendan poco</t>
        </is>
      </c>
    </row>
    <row r="4121">
      <c r="A4121" t="inlineStr">
        <is>
          <t>351100300992685</t>
        </is>
      </c>
      <c r="B4121" t="inlineStr">
        <is>
          <t>TORNILLO CARROCERIA 3/8 X 2</t>
        </is>
      </c>
      <c r="C4121" t="inlineStr">
        <is>
          <t>TORNILLERIA</t>
        </is>
      </c>
      <c r="D4121" s="22" t="n">
        <v>4</v>
      </c>
      <c r="E4121" s="19" t="n">
        <v>372.72</v>
      </c>
      <c r="F4121" s="19" t="n">
        <v>186.36</v>
      </c>
      <c r="G4121" s="20" t="n">
        <v>0.5</v>
      </c>
      <c r="H4121" t="inlineStr">
        <is>
          <t>C</t>
        </is>
      </c>
      <c r="I4121" t="inlineStr">
        <is>
          <t>Alto</t>
        </is>
      </c>
      <c r="J4121" s="17" t="inlineStr">
        <is>
          <t>C-Alto</t>
        </is>
      </c>
      <c r="K4121" t="inlineStr">
        <is>
          <t>PREMIUM — dejar quietos, son rentables aunque vendan poco</t>
        </is>
      </c>
    </row>
    <row r="4122">
      <c r="A4122" t="inlineStr">
        <is>
          <t>351100300992688</t>
        </is>
      </c>
      <c r="B4122" t="inlineStr">
        <is>
          <t>TORNILLO CARROCERIA 3/8 X 11/2</t>
        </is>
      </c>
      <c r="C4122" t="inlineStr">
        <is>
          <t>TORNILLERIA</t>
        </is>
      </c>
      <c r="D4122" s="22" t="n">
        <v>4</v>
      </c>
      <c r="E4122" s="19" t="n">
        <v>348.16</v>
      </c>
      <c r="F4122" s="19" t="n">
        <v>174.08</v>
      </c>
      <c r="G4122" s="20" t="n">
        <v>0.5</v>
      </c>
      <c r="H4122" t="inlineStr">
        <is>
          <t>C</t>
        </is>
      </c>
      <c r="I4122" t="inlineStr">
        <is>
          <t>Alto</t>
        </is>
      </c>
      <c r="J4122" s="17" t="inlineStr">
        <is>
          <t>C-Alto</t>
        </is>
      </c>
      <c r="K4122" t="inlineStr">
        <is>
          <t>PREMIUM — dejar quietos, son rentables aunque vendan poco</t>
        </is>
      </c>
    </row>
    <row r="4123">
      <c r="A4123" t="inlineStr">
        <is>
          <t>30674</t>
        </is>
      </c>
      <c r="B4123" t="inlineStr">
        <is>
          <t>CONECTOR MODULAR RJ11</t>
        </is>
      </c>
      <c r="C4123" t="inlineStr">
        <is>
          <t>ACCESORIOS ELECTRICOS Y CABLES</t>
        </is>
      </c>
      <c r="D4123" s="22" t="n">
        <v>5</v>
      </c>
      <c r="E4123" s="19" t="n">
        <v>229.76</v>
      </c>
      <c r="F4123" s="19" t="n">
        <v>65.65000000000001</v>
      </c>
      <c r="G4123" s="20" t="n">
        <v>0.285714</v>
      </c>
      <c r="H4123" t="inlineStr">
        <is>
          <t>C</t>
        </is>
      </c>
      <c r="I4123" t="inlineStr">
        <is>
          <t>Bajo</t>
        </is>
      </c>
      <c r="J4123" s="17" t="inlineStr">
        <is>
          <t>C-Bajo</t>
        </is>
      </c>
      <c r="K4123" t="inlineStr">
        <is>
          <t>LIQUIDAR — ocupan espacio y capital</t>
        </is>
      </c>
    </row>
    <row r="4124">
      <c r="A4124" t="inlineStr">
        <is>
          <t>30188</t>
        </is>
      </c>
      <c r="B4124" t="inlineStr">
        <is>
          <t>FUSIBLE AUTOMOTRIZ 20 AMP</t>
        </is>
      </c>
      <c r="C4124" t="inlineStr">
        <is>
          <t>ACCESORIOS ELECTRICOS Y CABLES</t>
        </is>
      </c>
      <c r="D4124" s="22" t="n">
        <v>5</v>
      </c>
      <c r="E4124" s="19" t="n">
        <v>221.25</v>
      </c>
      <c r="F4124" s="19" t="n">
        <v>107.3</v>
      </c>
      <c r="G4124" s="20" t="n">
        <v>0.484972</v>
      </c>
      <c r="H4124" t="inlineStr">
        <is>
          <t>C</t>
        </is>
      </c>
      <c r="I4124" t="inlineStr">
        <is>
          <t>Alto</t>
        </is>
      </c>
      <c r="J4124" s="17" t="inlineStr">
        <is>
          <t>C-Alto</t>
        </is>
      </c>
      <c r="K4124" t="inlineStr">
        <is>
          <t>PREMIUM — dejar quietos, son rentables aunque vendan poco</t>
        </is>
      </c>
    </row>
    <row r="4125">
      <c r="A4125" t="inlineStr">
        <is>
          <t>30189</t>
        </is>
      </c>
      <c r="B4125" t="inlineStr">
        <is>
          <t>FUSIBLE AUTOMOTRIZ 5 AMP</t>
        </is>
      </c>
      <c r="C4125" t="inlineStr">
        <is>
          <t>ACCESORIOS ELECTRICOS Y CABLES</t>
        </is>
      </c>
      <c r="D4125" s="22" t="n">
        <v>5</v>
      </c>
      <c r="E4125" s="19" t="n">
        <v>221.25</v>
      </c>
      <c r="F4125" s="19" t="n">
        <v>147.2</v>
      </c>
      <c r="G4125" s="20" t="n">
        <v>0.665311</v>
      </c>
      <c r="H4125" t="inlineStr">
        <is>
          <t>C</t>
        </is>
      </c>
      <c r="I4125" t="inlineStr">
        <is>
          <t>Alto</t>
        </is>
      </c>
      <c r="J4125" s="17" t="inlineStr">
        <is>
          <t>C-Alto</t>
        </is>
      </c>
      <c r="K4125" t="inlineStr">
        <is>
          <t>PREMIUM — dejar quietos, son rentables aunque vendan poco</t>
        </is>
      </c>
    </row>
    <row r="4126">
      <c r="A4126" t="inlineStr">
        <is>
          <t>56436</t>
        </is>
      </c>
      <c r="B4126" t="inlineStr">
        <is>
          <t>TUERCA 1/2</t>
        </is>
      </c>
      <c r="C4126" t="inlineStr">
        <is>
          <t>TORNILLERIA</t>
        </is>
      </c>
      <c r="D4126" s="22" t="n">
        <v>5</v>
      </c>
      <c r="E4126" s="19" t="n">
        <v>221.24</v>
      </c>
      <c r="F4126" s="19" t="n">
        <v>52.54</v>
      </c>
      <c r="G4126" s="20" t="n">
        <v>0.237476</v>
      </c>
      <c r="H4126" t="inlineStr">
        <is>
          <t>C</t>
        </is>
      </c>
      <c r="I4126" t="inlineStr">
        <is>
          <t>Bajo</t>
        </is>
      </c>
      <c r="J4126" s="17" t="inlineStr">
        <is>
          <t>C-Bajo</t>
        </is>
      </c>
      <c r="K4126" t="inlineStr">
        <is>
          <t>LIQUIDAR — ocupan espacio y capital</t>
        </is>
      </c>
    </row>
    <row r="4127">
      <c r="A4127" t="inlineStr">
        <is>
          <t>435992910</t>
        </is>
      </c>
      <c r="B4127" t="inlineStr">
        <is>
          <t>ACCESORIO TAPA TERMINAL E PARA LUZ LED POR METRO WELLMAX ENDCAP-D 12MM</t>
        </is>
      </c>
      <c r="C4127" t="inlineStr">
        <is>
          <t>ACCESORIOS ELECTRICOS Y CABLES</t>
        </is>
      </c>
      <c r="D4127" s="22" t="n">
        <v>2</v>
      </c>
      <c r="E4127" s="19" t="n">
        <v>210.18</v>
      </c>
      <c r="F4127" s="19" t="n">
        <v>147.39</v>
      </c>
      <c r="G4127" s="20" t="n">
        <v>0.701272</v>
      </c>
      <c r="H4127" t="inlineStr">
        <is>
          <t>C</t>
        </is>
      </c>
      <c r="I4127" t="inlineStr">
        <is>
          <t>Alto</t>
        </is>
      </c>
      <c r="J4127" s="17" t="inlineStr">
        <is>
          <t>C-Alto</t>
        </is>
      </c>
      <c r="K4127" t="inlineStr">
        <is>
          <t>PREMIUM — dejar quietos, son rentables aunque vendan poco</t>
        </is>
      </c>
    </row>
    <row r="4128">
      <c r="A4128" t="inlineStr">
        <is>
          <t>30191</t>
        </is>
      </c>
      <c r="B4128" t="inlineStr">
        <is>
          <t>FUSIBLE AUTOMOTRIZ 15 AMP</t>
        </is>
      </c>
      <c r="C4128" t="inlineStr">
        <is>
          <t>ACCESORIOS ELECTRICOS Y CABLES</t>
        </is>
      </c>
      <c r="D4128" s="22" t="n">
        <v>2</v>
      </c>
      <c r="E4128" s="19" t="n">
        <v>88.5</v>
      </c>
      <c r="F4128" s="19" t="n">
        <v>43.92</v>
      </c>
      <c r="G4128" s="20" t="n">
        <v>0.496271</v>
      </c>
      <c r="H4128" t="inlineStr">
        <is>
          <t>C</t>
        </is>
      </c>
      <c r="I4128" t="inlineStr">
        <is>
          <t>Alto</t>
        </is>
      </c>
      <c r="J4128" s="17" t="inlineStr">
        <is>
          <t>C-Alto</t>
        </is>
      </c>
      <c r="K4128" t="inlineStr">
        <is>
          <t>PREMIUM — dejar quietos, son rentables aunque vendan poco</t>
        </is>
      </c>
    </row>
    <row r="4129">
      <c r="A4129" t="inlineStr">
        <is>
          <t>351100300992882</t>
        </is>
      </c>
      <c r="B4129" t="inlineStr">
        <is>
          <t>REGALIA TRAMONTINA SET ESPATULA Y 2 SARTEN 20399 / 081</t>
        </is>
      </c>
      <c r="C4129" t="inlineStr">
        <is>
          <t>REGALIAS - PROMOCIONALES</t>
        </is>
      </c>
      <c r="D4129" s="22" t="n">
        <v>60</v>
      </c>
      <c r="E4129" s="19" t="n">
        <v>53.07</v>
      </c>
      <c r="F4129" s="19" t="n">
        <v>-322674.93</v>
      </c>
      <c r="G4129" s="20" t="n">
        <v>-6080.123096</v>
      </c>
      <c r="H4129" t="inlineStr">
        <is>
          <t>C</t>
        </is>
      </c>
      <c r="I4129" t="inlineStr">
        <is>
          <t>Bajo</t>
        </is>
      </c>
      <c r="J4129" s="17" t="inlineStr">
        <is>
          <t>C-Bajo</t>
        </is>
      </c>
      <c r="K4129" t="inlineStr">
        <is>
          <t>LIQUIDAR — ocupan espacio y capital</t>
        </is>
      </c>
    </row>
    <row r="4130">
      <c r="A4130" t="inlineStr">
        <is>
          <t>351100300992620</t>
        </is>
      </c>
      <c r="B4130" t="inlineStr">
        <is>
          <t>REGALIA PROMO PINTURA - TALADRO 650W 1/2 UJDMD15651 JADEVER</t>
        </is>
      </c>
      <c r="C4130" t="inlineStr">
        <is>
          <t>REGALIAS - PROMOCIONALES</t>
        </is>
      </c>
      <c r="D4130" s="22" t="n">
        <v>51</v>
      </c>
      <c r="E4130" s="19" t="n">
        <v>45.13</v>
      </c>
      <c r="F4130" s="19" t="n">
        <v>-430497.22</v>
      </c>
      <c r="G4130" s="20" t="n">
        <v>-9538.529917</v>
      </c>
      <c r="H4130" t="inlineStr">
        <is>
          <t>C</t>
        </is>
      </c>
      <c r="I4130" t="inlineStr">
        <is>
          <t>Bajo</t>
        </is>
      </c>
      <c r="J4130" s="17" t="inlineStr">
        <is>
          <t>C-Bajo</t>
        </is>
      </c>
      <c r="K4130" t="inlineStr">
        <is>
          <t>LIQUIDAR — ocupan espacio y capital</t>
        </is>
      </c>
    </row>
    <row r="4131">
      <c r="A4131" t="inlineStr">
        <is>
          <t>351100300992883</t>
        </is>
      </c>
      <c r="B4131" t="inlineStr">
        <is>
          <t>REGALIA TRAMONTINA SET SARTENES 3 PIEZAS 20297/509</t>
        </is>
      </c>
      <c r="C4131" t="inlineStr">
        <is>
          <t>REGALIAS - PROMOCIONALES</t>
        </is>
      </c>
      <c r="D4131" s="22" t="n">
        <v>50</v>
      </c>
      <c r="E4131" s="19" t="n">
        <v>44.25</v>
      </c>
      <c r="F4131" s="19" t="n">
        <v>-295280.15</v>
      </c>
      <c r="G4131" s="20" t="n">
        <v>-6673.374778</v>
      </c>
      <c r="H4131" t="inlineStr">
        <is>
          <t>C</t>
        </is>
      </c>
      <c r="I4131" t="inlineStr">
        <is>
          <t>Bajo</t>
        </is>
      </c>
      <c r="J4131" s="17" t="inlineStr">
        <is>
          <t>C-Bajo</t>
        </is>
      </c>
      <c r="K4131" t="inlineStr">
        <is>
          <t>LIQUIDAR — ocupan espacio y capital</t>
        </is>
      </c>
    </row>
    <row r="4132">
      <c r="A4132" t="inlineStr">
        <is>
          <t>351100300992624</t>
        </is>
      </c>
      <c r="B4132" t="inlineStr">
        <is>
          <t>REGALIA PROMO PINTURA -LAMINA PVC KS3083AP CALACATA BRILLANTE 1.22X2.44 3MM IMITACION PIEDRA NATURAL</t>
        </is>
      </c>
      <c r="C4132" t="inlineStr">
        <is>
          <t>REGALIAS - PROMOCIONALES</t>
        </is>
      </c>
      <c r="D4132" s="22" t="n">
        <v>25</v>
      </c>
      <c r="E4132" s="19" t="n">
        <v>22.12</v>
      </c>
      <c r="F4132" s="19" t="n">
        <v>-225544.44</v>
      </c>
      <c r="G4132" s="20" t="n">
        <v>-10194.674897</v>
      </c>
      <c r="H4132" t="inlineStr">
        <is>
          <t>C</t>
        </is>
      </c>
      <c r="I4132" t="inlineStr">
        <is>
          <t>Bajo</t>
        </is>
      </c>
      <c r="J4132" s="17" t="inlineStr">
        <is>
          <t>C-Bajo</t>
        </is>
      </c>
      <c r="K4132" t="inlineStr">
        <is>
          <t>LIQUIDAR — ocupan espacio y capital</t>
        </is>
      </c>
    </row>
    <row r="4133">
      <c r="A4133" t="inlineStr">
        <is>
          <t>351100300992625</t>
        </is>
      </c>
      <c r="B4133" t="inlineStr">
        <is>
          <t>REGALIA PROMO PINTURA - LAMINA PVC STATUARIO GRIS 1.22X2.44 3MM IMITACION PIEDRA NATURAL</t>
        </is>
      </c>
      <c r="C4133" t="inlineStr">
        <is>
          <t>REGALIAS - PROMOCIONALES</t>
        </is>
      </c>
      <c r="D4133" s="22" t="n">
        <v>25</v>
      </c>
      <c r="E4133" s="19" t="n">
        <v>22.12</v>
      </c>
      <c r="F4133" s="19" t="n">
        <v>-225544.44</v>
      </c>
      <c r="G4133" s="20" t="n">
        <v>-10194.674897</v>
      </c>
      <c r="H4133" t="inlineStr">
        <is>
          <t>C</t>
        </is>
      </c>
      <c r="I4133" t="inlineStr">
        <is>
          <t>Bajo</t>
        </is>
      </c>
      <c r="J4133" s="17" t="inlineStr">
        <is>
          <t>C-Bajo</t>
        </is>
      </c>
      <c r="K4133" t="inlineStr">
        <is>
          <t>LIQUIDAR — ocupan espacio y capital</t>
        </is>
      </c>
    </row>
    <row r="4134">
      <c r="A4134" t="inlineStr">
        <is>
          <t>351100300990818</t>
        </is>
      </c>
      <c r="B4134" t="inlineStr">
        <is>
          <t>TORNILLO METAL 6 X 1/2</t>
        </is>
      </c>
      <c r="C4134" t="inlineStr">
        <is>
          <t>TORNILLERIA</t>
        </is>
      </c>
      <c r="D4134" s="22" t="n">
        <v>2</v>
      </c>
      <c r="E4134" s="19" t="n">
        <v>9.300000000000001</v>
      </c>
      <c r="F4134" s="19" t="n">
        <v>2.89</v>
      </c>
      <c r="G4134" s="20" t="n">
        <v>0.310345</v>
      </c>
      <c r="H4134" t="inlineStr">
        <is>
          <t>C</t>
        </is>
      </c>
      <c r="I4134" t="inlineStr">
        <is>
          <t>Medio</t>
        </is>
      </c>
      <c r="J4134" s="17" t="inlineStr">
        <is>
          <t>C-Medio</t>
        </is>
      </c>
      <c r="K4134" t="inlineStr">
        <is>
          <t>CANDIDATO A DESCONTINUAR</t>
        </is>
      </c>
    </row>
    <row r="4135">
      <c r="A4135" t="inlineStr">
        <is>
          <t>0881</t>
        </is>
      </c>
      <c r="B4135" t="inlineStr">
        <is>
          <t>TOTAL PISTOLA PINTAR ALTA 20V TSGLI20041 + SET 2 BATERIAS 4AMP Y CARGADOR UTFGCPK2013</t>
        </is>
      </c>
      <c r="C4135" t="inlineStr">
        <is>
          <t>HERRAMIENTA ELECTRICA</t>
        </is>
      </c>
      <c r="D4135" s="22" t="n">
        <v>0</v>
      </c>
      <c r="E4135" s="19" t="n">
        <v>0</v>
      </c>
      <c r="F4135" s="19" t="n">
        <v>0</v>
      </c>
      <c r="G4135" s="20" t="n">
        <v>0</v>
      </c>
      <c r="H4135" t="inlineStr">
        <is>
          <t>C</t>
        </is>
      </c>
      <c r="I4135" t="inlineStr">
        <is>
          <t>Bajo</t>
        </is>
      </c>
      <c r="J4135" s="17" t="inlineStr">
        <is>
          <t>C-Bajo</t>
        </is>
      </c>
      <c r="K4135" t="inlineStr">
        <is>
          <t>LIQUIDAR — ocupan espacio y capital</t>
        </is>
      </c>
    </row>
    <row r="4136">
      <c r="A4136" t="inlineStr">
        <is>
          <t>100</t>
        </is>
      </c>
      <c r="B4136" t="inlineStr">
        <is>
          <t>INTACO MAXI EMPASTE EXTRA LISTO BLANCO EXTERIOR PT1493</t>
        </is>
      </c>
      <c r="C4136" t="inlineStr">
        <is>
          <t>ACCESORIOS ELECTRICOS Y CABLES</t>
        </is>
      </c>
      <c r="D4136" s="22" t="n">
        <v>0</v>
      </c>
      <c r="E4136" s="19" t="n">
        <v>0</v>
      </c>
      <c r="F4136" s="19" t="n">
        <v>0</v>
      </c>
      <c r="G4136" s="20" t="n">
        <v>0</v>
      </c>
      <c r="H4136" t="inlineStr">
        <is>
          <t>C</t>
        </is>
      </c>
      <c r="I4136" t="inlineStr">
        <is>
          <t>Bajo</t>
        </is>
      </c>
      <c r="J4136" s="17" t="inlineStr">
        <is>
          <t>C-Bajo</t>
        </is>
      </c>
      <c r="K4136" t="inlineStr">
        <is>
          <t>LIQUIDAR — ocupan espacio y capital</t>
        </is>
      </c>
    </row>
    <row r="4137">
      <c r="A4137" t="inlineStr">
        <is>
          <t>25</t>
        </is>
      </c>
      <c r="B4137" t="inlineStr">
        <is>
          <t>PINO CORNISA ANCHA 3.20MTS</t>
        </is>
      </c>
      <c r="C4137" t="inlineStr">
        <is>
          <t>SIN CATEGORIA</t>
        </is>
      </c>
      <c r="D4137" s="22" t="n">
        <v>0</v>
      </c>
      <c r="E4137" s="19" t="n">
        <v>0</v>
      </c>
      <c r="F4137" s="19" t="n">
        <v>0</v>
      </c>
      <c r="G4137" s="20" t="n">
        <v>0</v>
      </c>
      <c r="H4137" t="inlineStr">
        <is>
          <t>C</t>
        </is>
      </c>
      <c r="I4137" t="inlineStr">
        <is>
          <t>Bajo</t>
        </is>
      </c>
      <c r="J4137" s="17" t="inlineStr">
        <is>
          <t>C-Bajo</t>
        </is>
      </c>
      <c r="K4137" t="inlineStr">
        <is>
          <t>LIQUIDAR — ocupan espacio y capital</t>
        </is>
      </c>
    </row>
    <row r="4138">
      <c r="A4138" t="inlineStr">
        <is>
          <t>26</t>
        </is>
      </c>
      <c r="B4138" t="inlineStr">
        <is>
          <t>PINO CORNISA ANGOSTA 3.20MTS</t>
        </is>
      </c>
      <c r="C4138" t="inlineStr">
        <is>
          <t>SIN CATEGORIA</t>
        </is>
      </c>
      <c r="D4138" s="22" t="n">
        <v>0</v>
      </c>
      <c r="E4138" s="19" t="n">
        <v>0</v>
      </c>
      <c r="F4138" s="19" t="n">
        <v>0</v>
      </c>
      <c r="G4138" s="20" t="n">
        <v>0</v>
      </c>
      <c r="H4138" t="inlineStr">
        <is>
          <t>C</t>
        </is>
      </c>
      <c r="I4138" t="inlineStr">
        <is>
          <t>Bajo</t>
        </is>
      </c>
      <c r="J4138" s="17" t="inlineStr">
        <is>
          <t>C-Bajo</t>
        </is>
      </c>
      <c r="K4138" t="inlineStr">
        <is>
          <t>LIQUIDAR — ocupan espacio y capital</t>
        </is>
      </c>
    </row>
    <row r="4139">
      <c r="A4139" t="inlineStr">
        <is>
          <t>30185</t>
        </is>
      </c>
      <c r="B4139" t="inlineStr">
        <is>
          <t>FUSIBLE AUTOMOTRIZ 25 AMP</t>
        </is>
      </c>
      <c r="C4139" t="inlineStr">
        <is>
          <t>ACCESORIOS ELECTRICOS Y CABLES</t>
        </is>
      </c>
      <c r="D4139" s="22" t="n">
        <v>0</v>
      </c>
      <c r="E4139" s="19" t="n">
        <v>0</v>
      </c>
      <c r="F4139" s="19" t="n">
        <v>0</v>
      </c>
      <c r="G4139" s="20" t="n">
        <v>0</v>
      </c>
      <c r="H4139" t="inlineStr">
        <is>
          <t>C</t>
        </is>
      </c>
      <c r="I4139" t="inlineStr">
        <is>
          <t>Bajo</t>
        </is>
      </c>
      <c r="J4139" s="17" t="inlineStr">
        <is>
          <t>C-Bajo</t>
        </is>
      </c>
      <c r="K4139" t="inlineStr">
        <is>
          <t>LIQUIDAR — ocupan espacio y capital</t>
        </is>
      </c>
    </row>
    <row r="4140">
      <c r="A4140" t="inlineStr">
        <is>
          <t>351100300990544</t>
        </is>
      </c>
      <c r="B4140" t="inlineStr">
        <is>
          <t xml:space="preserve">PERLING 2X6 1.80 GALVA </t>
        </is>
      </c>
      <c r="C4140" t="inlineStr">
        <is>
          <t>TUBERIA INDUSTRIAL, HIERROS PLANOS Y CORRUGADOS</t>
        </is>
      </c>
      <c r="D4140" s="22" t="n">
        <v>0</v>
      </c>
      <c r="E4140" s="19" t="n">
        <v>0</v>
      </c>
      <c r="F4140" s="19" t="n">
        <v>0</v>
      </c>
      <c r="G4140" s="20" t="n">
        <v>0</v>
      </c>
      <c r="H4140" t="inlineStr">
        <is>
          <t>C</t>
        </is>
      </c>
      <c r="I4140" t="inlineStr">
        <is>
          <t>Bajo</t>
        </is>
      </c>
      <c r="J4140" s="17" t="inlineStr">
        <is>
          <t>C-Bajo</t>
        </is>
      </c>
      <c r="K4140" t="inlineStr">
        <is>
          <t>LIQUIDAR — ocupan espacio y capital</t>
        </is>
      </c>
    </row>
    <row r="4141">
      <c r="A4141" t="inlineStr">
        <is>
          <t>351100300990673</t>
        </is>
      </c>
      <c r="B4141" t="inlineStr">
        <is>
          <t>SEMILLA DE ALBAHACA SUPLIJARDINES</t>
        </is>
      </c>
      <c r="C4141" t="inlineStr">
        <is>
          <t>FERRETERIA GENERAL</t>
        </is>
      </c>
      <c r="D4141" s="22" t="n">
        <v>0</v>
      </c>
      <c r="E4141" s="19" t="n">
        <v>0</v>
      </c>
      <c r="F4141" s="19" t="n">
        <v>0</v>
      </c>
      <c r="G4141" s="20" t="n">
        <v>0</v>
      </c>
      <c r="H4141" t="inlineStr">
        <is>
          <t>C</t>
        </is>
      </c>
      <c r="I4141" t="inlineStr">
        <is>
          <t>Bajo</t>
        </is>
      </c>
      <c r="J4141" s="17" t="inlineStr">
        <is>
          <t>C-Bajo</t>
        </is>
      </c>
      <c r="K4141" t="inlineStr">
        <is>
          <t>LIQUIDAR — ocupan espacio y capital</t>
        </is>
      </c>
    </row>
    <row r="4142">
      <c r="A4142" t="inlineStr">
        <is>
          <t>351100300990736</t>
        </is>
      </c>
      <c r="B4142" t="inlineStr">
        <is>
          <t>SEMIDURO 1X4 PIEZA DE 4 VARAS</t>
        </is>
      </c>
      <c r="C4142" t="inlineStr">
        <is>
          <t>SEMIDURO</t>
        </is>
      </c>
      <c r="D4142" s="22" t="n">
        <v>0</v>
      </c>
      <c r="E4142" s="19" t="n">
        <v>0</v>
      </c>
      <c r="F4142" s="19" t="n">
        <v>0</v>
      </c>
      <c r="G4142" s="20" t="n">
        <v>0</v>
      </c>
      <c r="H4142" t="inlineStr">
        <is>
          <t>C</t>
        </is>
      </c>
      <c r="I4142" t="inlineStr">
        <is>
          <t>Bajo</t>
        </is>
      </c>
      <c r="J4142" s="17" t="inlineStr">
        <is>
          <t>C-Bajo</t>
        </is>
      </c>
      <c r="K4142" t="inlineStr">
        <is>
          <t>LIQUIDAR — ocupan espacio y capital</t>
        </is>
      </c>
    </row>
    <row r="4143">
      <c r="A4143" t="inlineStr">
        <is>
          <t>351100300991095</t>
        </is>
      </c>
      <c r="B4143" t="inlineStr">
        <is>
          <t>FACHALETA OMICRON 9.   31X56 1.39M2</t>
        </is>
      </c>
      <c r="C4143" t="inlineStr">
        <is>
          <t>SIN CATEGORIA</t>
        </is>
      </c>
      <c r="D4143" s="22" t="n">
        <v>0</v>
      </c>
      <c r="E4143" s="19" t="n">
        <v>0</v>
      </c>
      <c r="F4143" s="19" t="n">
        <v>0</v>
      </c>
      <c r="G4143" s="20" t="n">
        <v>0</v>
      </c>
      <c r="H4143" t="inlineStr">
        <is>
          <t>C</t>
        </is>
      </c>
      <c r="I4143" t="inlineStr">
        <is>
          <t>Bajo</t>
        </is>
      </c>
      <c r="J4143" s="17" t="inlineStr">
        <is>
          <t>C-Bajo</t>
        </is>
      </c>
      <c r="K4143" t="inlineStr">
        <is>
          <t>LIQUIDAR — ocupan espacio y capital</t>
        </is>
      </c>
    </row>
    <row r="4144">
      <c r="A4144" t="inlineStr">
        <is>
          <t>351100300991485</t>
        </is>
      </c>
      <c r="B4144" t="inlineStr">
        <is>
          <t>AQUA PLUS LLAVE CHORRO BRONCE MANGO ROJO 102</t>
        </is>
      </c>
      <c r="C4144" t="inlineStr">
        <is>
          <t>SIN CATEGORIA</t>
        </is>
      </c>
      <c r="D4144" s="22" t="n">
        <v>0</v>
      </c>
      <c r="E4144" s="19" t="n">
        <v>0</v>
      </c>
      <c r="F4144" s="19" t="n">
        <v>0</v>
      </c>
      <c r="G4144" s="20" t="n">
        <v>0</v>
      </c>
      <c r="H4144" t="inlineStr">
        <is>
          <t>C</t>
        </is>
      </c>
      <c r="I4144" t="inlineStr">
        <is>
          <t>Bajo</t>
        </is>
      </c>
      <c r="J4144" s="17" t="inlineStr">
        <is>
          <t>C-Bajo</t>
        </is>
      </c>
      <c r="K4144" t="inlineStr">
        <is>
          <t>LIQUIDAR — ocupan espacio y capital</t>
        </is>
      </c>
    </row>
    <row r="4145">
      <c r="A4145" t="inlineStr">
        <is>
          <t>351100300991551</t>
        </is>
      </c>
      <c r="B4145" t="inlineStr">
        <is>
          <t>NORTON DISCO LIJA GRANO 80 VELCRO 5 U</t>
        </is>
      </c>
      <c r="C4145" t="inlineStr">
        <is>
          <t>FERRETERIA GENERAL</t>
        </is>
      </c>
      <c r="D4145" s="22" t="n">
        <v>0</v>
      </c>
      <c r="E4145" s="19" t="n">
        <v>0</v>
      </c>
      <c r="F4145" s="19" t="n">
        <v>0</v>
      </c>
      <c r="G4145" s="20" t="n">
        <v>0</v>
      </c>
      <c r="H4145" t="inlineStr">
        <is>
          <t>C</t>
        </is>
      </c>
      <c r="I4145" t="inlineStr">
        <is>
          <t>Bajo</t>
        </is>
      </c>
      <c r="J4145" s="17" t="inlineStr">
        <is>
          <t>C-Bajo</t>
        </is>
      </c>
      <c r="K4145" t="inlineStr">
        <is>
          <t>LIQUIDAR — ocupan espacio y capital</t>
        </is>
      </c>
    </row>
    <row r="4146">
      <c r="A4146" t="inlineStr">
        <is>
          <t>351100300991759</t>
        </is>
      </c>
      <c r="B4146" t="inlineStr">
        <is>
          <t>TOTAL BROCA SIERRA BI METAL 19MM 3/4 TAC410191</t>
        </is>
      </c>
      <c r="C4146" t="inlineStr">
        <is>
          <t>FERRETERIA GENERAL</t>
        </is>
      </c>
      <c r="D4146" s="22" t="n">
        <v>0</v>
      </c>
      <c r="E4146" s="19" t="n">
        <v>0</v>
      </c>
      <c r="F4146" s="19" t="n">
        <v>0</v>
      </c>
      <c r="G4146" s="20" t="n">
        <v>0</v>
      </c>
      <c r="H4146" t="inlineStr">
        <is>
          <t>C</t>
        </is>
      </c>
      <c r="I4146" t="inlineStr">
        <is>
          <t>Bajo</t>
        </is>
      </c>
      <c r="J4146" s="17" t="inlineStr">
        <is>
          <t>C-Bajo</t>
        </is>
      </c>
      <c r="K4146" t="inlineStr">
        <is>
          <t>LIQUIDAR — ocupan espacio y capital</t>
        </is>
      </c>
    </row>
    <row r="4147">
      <c r="A4147" t="inlineStr">
        <is>
          <t>351100300991835</t>
        </is>
      </c>
      <c r="B4147" t="inlineStr">
        <is>
          <t>PANEL ACANALADO PASTEL AZUL GRIS 16CM X 2.90M WALL PANEL DE123</t>
        </is>
      </c>
      <c r="C4147" t="inlineStr">
        <is>
          <t>PANEL ACANALADO INTERIOR</t>
        </is>
      </c>
      <c r="D4147" s="22" t="n">
        <v>0</v>
      </c>
      <c r="E4147" s="19" t="n">
        <v>0</v>
      </c>
      <c r="F4147" s="19" t="n">
        <v>0</v>
      </c>
      <c r="G4147" s="20" t="n">
        <v>0</v>
      </c>
      <c r="H4147" t="inlineStr">
        <is>
          <t>C</t>
        </is>
      </c>
      <c r="I4147" t="inlineStr">
        <is>
          <t>Bajo</t>
        </is>
      </c>
      <c r="J4147" s="17" t="inlineStr">
        <is>
          <t>C-Bajo</t>
        </is>
      </c>
      <c r="K4147" t="inlineStr">
        <is>
          <t>LIQUIDAR — ocupan espacio y capital</t>
        </is>
      </c>
    </row>
    <row r="4148">
      <c r="A4148" t="inlineStr">
        <is>
          <t>351100300991931</t>
        </is>
      </c>
      <c r="B4148" t="inlineStr">
        <is>
          <t>LAVATORIO TIPO BOWL RI 123 AMARILLO / BLANCO</t>
        </is>
      </c>
      <c r="C4148" t="inlineStr">
        <is>
          <t>LOZA SANITARIA</t>
        </is>
      </c>
      <c r="D4148" s="22" t="n">
        <v>0</v>
      </c>
      <c r="E4148" s="19" t="n">
        <v>0</v>
      </c>
      <c r="F4148" s="19" t="n">
        <v>0</v>
      </c>
      <c r="G4148" s="20" t="n">
        <v>0</v>
      </c>
      <c r="H4148" t="inlineStr">
        <is>
          <t>C</t>
        </is>
      </c>
      <c r="I4148" t="inlineStr">
        <is>
          <t>Bajo</t>
        </is>
      </c>
      <c r="J4148" s="17" t="inlineStr">
        <is>
          <t>C-Bajo</t>
        </is>
      </c>
      <c r="K4148" t="inlineStr">
        <is>
          <t>LIQUIDAR — ocupan espacio y capital</t>
        </is>
      </c>
    </row>
    <row r="4149">
      <c r="A4149" t="inlineStr">
        <is>
          <t>351100300992101</t>
        </is>
      </c>
      <c r="B4149" t="inlineStr">
        <is>
          <t>TOTAL INGLETEADORA 10 PULG 1800W UTS42182552</t>
        </is>
      </c>
      <c r="C4149" t="inlineStr">
        <is>
          <t>SIN CATEGORIA</t>
        </is>
      </c>
      <c r="D4149" s="22" t="n">
        <v>0</v>
      </c>
      <c r="E4149" s="19" t="n">
        <v>0</v>
      </c>
      <c r="F4149" s="19" t="n">
        <v>0</v>
      </c>
      <c r="G4149" s="20" t="n">
        <v>0</v>
      </c>
      <c r="H4149" t="inlineStr">
        <is>
          <t>C</t>
        </is>
      </c>
      <c r="I4149" t="inlineStr">
        <is>
          <t>Bajo</t>
        </is>
      </c>
      <c r="J4149" s="17" t="inlineStr">
        <is>
          <t>C-Bajo</t>
        </is>
      </c>
      <c r="K4149" t="inlineStr">
        <is>
          <t>LIQUIDAR — ocupan espacio y capital</t>
        </is>
      </c>
    </row>
    <row r="4150">
      <c r="A4150" t="inlineStr">
        <is>
          <t>351100300992532</t>
        </is>
      </c>
      <c r="B4150" t="inlineStr">
        <is>
          <t>VOLTECK EXTENSION USO RUDO 8M ER-8X16</t>
        </is>
      </c>
      <c r="C4150" t="inlineStr">
        <is>
          <t>ACCESORIOS ELECTRICOS Y CABLES</t>
        </is>
      </c>
      <c r="D4150" s="22" t="n">
        <v>0</v>
      </c>
      <c r="E4150" s="19" t="n">
        <v>0</v>
      </c>
      <c r="F4150" s="19" t="n">
        <v>0</v>
      </c>
      <c r="G4150" s="20" t="n">
        <v>0</v>
      </c>
      <c r="H4150" t="inlineStr">
        <is>
          <t>C</t>
        </is>
      </c>
      <c r="I4150" t="inlineStr">
        <is>
          <t>Bajo</t>
        </is>
      </c>
      <c r="J4150" s="17" t="inlineStr">
        <is>
          <t>C-Bajo</t>
        </is>
      </c>
      <c r="K4150" t="inlineStr">
        <is>
          <t>LIQUIDAR — ocupan espacio y capital</t>
        </is>
      </c>
    </row>
    <row r="4151">
      <c r="A4151" t="inlineStr">
        <is>
          <t>351100300992810</t>
        </is>
      </c>
      <c r="B4151" t="inlineStr">
        <is>
          <t>PANEL DUCHA DORADA MULTIFUNCION AQP-23445</t>
        </is>
      </c>
      <c r="C4151" t="inlineStr">
        <is>
          <t>IMPORTACION LOZA</t>
        </is>
      </c>
      <c r="D4151" s="22" t="n">
        <v>0</v>
      </c>
      <c r="E4151" s="19" t="n">
        <v>0</v>
      </c>
      <c r="F4151" s="19" t="n">
        <v>0</v>
      </c>
      <c r="G4151" s="20" t="n">
        <v>0</v>
      </c>
      <c r="H4151" t="inlineStr">
        <is>
          <t>C</t>
        </is>
      </c>
      <c r="I4151" t="inlineStr">
        <is>
          <t>Bajo</t>
        </is>
      </c>
      <c r="J4151" s="17" t="inlineStr">
        <is>
          <t>C-Bajo</t>
        </is>
      </c>
      <c r="K4151" t="inlineStr">
        <is>
          <t>LIQUIDAR — ocupan espacio y capital</t>
        </is>
      </c>
    </row>
    <row r="4152">
      <c r="A4152" t="inlineStr">
        <is>
          <t>3753001009900</t>
        </is>
      </c>
      <c r="B4152" t="inlineStr">
        <is>
          <t>2DA / 3RA LAMINA TIPO GLASS SEGUNDA CALIDAD DENGLASS</t>
        </is>
      </c>
      <c r="C4152" t="inlineStr">
        <is>
          <t>SIN CATEGORIA</t>
        </is>
      </c>
      <c r="D4152" s="22" t="n">
        <v>0</v>
      </c>
      <c r="E4152" s="19" t="n">
        <v>0</v>
      </c>
      <c r="F4152" s="19" t="n">
        <v>0</v>
      </c>
      <c r="G4152" s="20" t="n">
        <v>0</v>
      </c>
      <c r="H4152" t="inlineStr">
        <is>
          <t>C</t>
        </is>
      </c>
      <c r="I4152" t="inlineStr">
        <is>
          <t>Bajo</t>
        </is>
      </c>
      <c r="J4152" s="17" t="inlineStr">
        <is>
          <t>C-Bajo</t>
        </is>
      </c>
      <c r="K4152" t="inlineStr">
        <is>
          <t>LIQUIDAR — ocupan espacio y capital</t>
        </is>
      </c>
    </row>
    <row r="4153">
      <c r="A4153" t="inlineStr">
        <is>
          <t>50992748</t>
        </is>
      </c>
      <c r="B4153" t="inlineStr">
        <is>
          <t>PIEDRA P.U. STRATA WHITE F002-1 60X120CM 25MM USO INTERIOR EXTERIOR</t>
        </is>
      </c>
      <c r="C4153" t="inlineStr">
        <is>
          <t>TABLILLA PVC Y CORNISAS</t>
        </is>
      </c>
      <c r="D4153" s="22" t="n">
        <v>0</v>
      </c>
      <c r="E4153" s="19" t="n">
        <v>0</v>
      </c>
      <c r="F4153" s="19" t="n">
        <v>0</v>
      </c>
      <c r="G4153" s="20" t="n">
        <v>0</v>
      </c>
      <c r="H4153" t="inlineStr">
        <is>
          <t>C</t>
        </is>
      </c>
      <c r="I4153" t="inlineStr">
        <is>
          <t>Bajo</t>
        </is>
      </c>
      <c r="J4153" s="17" t="inlineStr">
        <is>
          <t>C-Bajo</t>
        </is>
      </c>
      <c r="K4153" t="inlineStr">
        <is>
          <t>LIQUIDAR — ocupan espacio y capital</t>
        </is>
      </c>
    </row>
    <row r="4154">
      <c r="A4154" t="inlineStr">
        <is>
          <t>5186</t>
        </is>
      </c>
      <c r="B4154" t="inlineStr">
        <is>
          <t>MALLA ELECTROSOLDADA (2) MIDE 2.20X6 4.88</t>
        </is>
      </c>
      <c r="C4154" t="inlineStr">
        <is>
          <t>SIN CATEGORIA</t>
        </is>
      </c>
      <c r="D4154" s="22" t="n">
        <v>0</v>
      </c>
      <c r="E4154" s="19" t="n">
        <v>0</v>
      </c>
      <c r="F4154" s="19" t="n">
        <v>0</v>
      </c>
      <c r="G4154" s="20" t="n">
        <v>0</v>
      </c>
      <c r="H4154" t="inlineStr">
        <is>
          <t>C</t>
        </is>
      </c>
      <c r="I4154" t="inlineStr">
        <is>
          <t>Bajo</t>
        </is>
      </c>
      <c r="J4154" s="17" t="inlineStr">
        <is>
          <t>C-Bajo</t>
        </is>
      </c>
      <c r="K4154" t="inlineStr">
        <is>
          <t>LIQUIDAR — ocupan espacio y capital</t>
        </is>
      </c>
    </row>
    <row r="4155">
      <c r="A4155" t="inlineStr">
        <is>
          <t>60100042</t>
        </is>
      </c>
      <c r="B4155" t="inlineStr">
        <is>
          <t>TECNOLITE INTERIOR EMPOTRADO LED 12W100-240V-3000K-900LM 7YDLED156MV30N</t>
        </is>
      </c>
      <c r="C4155" t="inlineStr">
        <is>
          <t>BOMBILLOS Y LAMPARAS</t>
        </is>
      </c>
      <c r="D4155" s="22" t="n">
        <v>0</v>
      </c>
      <c r="E4155" s="19" t="n">
        <v>0</v>
      </c>
      <c r="F4155" s="19" t="n">
        <v>0</v>
      </c>
      <c r="G4155" s="20" t="n">
        <v>0</v>
      </c>
      <c r="H4155" t="inlineStr">
        <is>
          <t>C</t>
        </is>
      </c>
      <c r="I4155" t="inlineStr">
        <is>
          <t>Bajo</t>
        </is>
      </c>
      <c r="J4155" s="17" t="inlineStr">
        <is>
          <t>C-Bajo</t>
        </is>
      </c>
      <c r="K4155" t="inlineStr">
        <is>
          <t>LIQUIDAR — ocupan espacio y capital</t>
        </is>
      </c>
    </row>
    <row r="4156">
      <c r="A4156" t="inlineStr">
        <is>
          <t>71087</t>
        </is>
      </c>
      <c r="B4156" t="inlineStr">
        <is>
          <t>MANGUERA ABASTO DOBLE 1/2X1/2X3/8 04171443</t>
        </is>
      </c>
      <c r="C4156" t="inlineStr">
        <is>
          <t>FERRETERIA GENERAL</t>
        </is>
      </c>
      <c r="D4156" s="22" t="n">
        <v>0</v>
      </c>
      <c r="E4156" s="19" t="n">
        <v>0</v>
      </c>
      <c r="F4156" s="19" t="n">
        <v>0</v>
      </c>
      <c r="G4156" s="20" t="n">
        <v>0</v>
      </c>
      <c r="H4156" t="inlineStr">
        <is>
          <t>C</t>
        </is>
      </c>
      <c r="I4156" t="inlineStr">
        <is>
          <t>Bajo</t>
        </is>
      </c>
      <c r="J4156" s="17" t="inlineStr">
        <is>
          <t>C-Bajo</t>
        </is>
      </c>
      <c r="K4156" t="inlineStr">
        <is>
          <t>LIQUIDAR — ocupan espacio y capital</t>
        </is>
      </c>
    </row>
    <row r="4157">
      <c r="A4157" t="inlineStr">
        <is>
          <t>7110</t>
        </is>
      </c>
      <c r="B4157" t="inlineStr">
        <is>
          <t>POXILINA 250G</t>
        </is>
      </c>
      <c r="C4157" t="inlineStr">
        <is>
          <t>FERRETERIA GENERAL</t>
        </is>
      </c>
      <c r="D4157" s="22" t="n">
        <v>0</v>
      </c>
      <c r="E4157" s="19" t="n">
        <v>0</v>
      </c>
      <c r="F4157" s="19" t="n">
        <v>0</v>
      </c>
      <c r="G4157" s="20" t="n">
        <v>0</v>
      </c>
      <c r="H4157" t="inlineStr">
        <is>
          <t>C</t>
        </is>
      </c>
      <c r="I4157" t="inlineStr">
        <is>
          <t>Bajo</t>
        </is>
      </c>
      <c r="J4157" s="17" t="inlineStr">
        <is>
          <t>C-Bajo</t>
        </is>
      </c>
      <c r="K4157" t="inlineStr">
        <is>
          <t>LIQUIDAR — ocupan espacio y capital</t>
        </is>
      </c>
    </row>
    <row r="4158">
      <c r="A4158" t="inlineStr">
        <is>
          <t>7248</t>
        </is>
      </c>
      <c r="B4158" t="inlineStr">
        <is>
          <t>CONECTOR AUTOMOTRIZ 4 VIAS</t>
        </is>
      </c>
      <c r="C4158" t="inlineStr">
        <is>
          <t>ACCESORIOS ELECTRICOS Y CABLES</t>
        </is>
      </c>
      <c r="D4158" s="22" t="n">
        <v>0</v>
      </c>
      <c r="E4158" s="19" t="n">
        <v>0</v>
      </c>
      <c r="F4158" s="19" t="n">
        <v>0</v>
      </c>
      <c r="G4158" s="20" t="n">
        <v>0</v>
      </c>
      <c r="H4158" t="inlineStr">
        <is>
          <t>C</t>
        </is>
      </c>
      <c r="I4158" t="inlineStr">
        <is>
          <t>Bajo</t>
        </is>
      </c>
      <c r="J4158" s="17" t="inlineStr">
        <is>
          <t>C-Bajo</t>
        </is>
      </c>
      <c r="K4158" t="inlineStr">
        <is>
          <t>LIQUIDAR — ocupan espacio y capital</t>
        </is>
      </c>
    </row>
    <row r="4159">
      <c r="A4159" t="inlineStr">
        <is>
          <t>73489</t>
        </is>
      </c>
      <c r="B4159" t="inlineStr">
        <is>
          <t>GAZA CABLE ACERADO 1/8 3300M</t>
        </is>
      </c>
      <c r="C4159" t="inlineStr">
        <is>
          <t>FERRETERIA GENERAL</t>
        </is>
      </c>
      <c r="D4159" s="22" t="n">
        <v>0</v>
      </c>
      <c r="E4159" s="19" t="n">
        <v>0</v>
      </c>
      <c r="F4159" s="19" t="n">
        <v>0</v>
      </c>
      <c r="G4159" s="20" t="n">
        <v>0</v>
      </c>
      <c r="H4159" t="inlineStr">
        <is>
          <t>C</t>
        </is>
      </c>
      <c r="I4159" t="inlineStr">
        <is>
          <t>Bajo</t>
        </is>
      </c>
      <c r="J4159" s="17" t="inlineStr">
        <is>
          <t>C-Bajo</t>
        </is>
      </c>
      <c r="K4159" t="inlineStr">
        <is>
          <t>LIQUIDAR — ocupan espacio y capital</t>
        </is>
      </c>
    </row>
    <row r="4160">
      <c r="A4160" t="inlineStr">
        <is>
          <t>73717</t>
        </is>
      </c>
      <c r="B4160" t="inlineStr">
        <is>
          <t xml:space="preserve">INDUMA BISAGRA 3/4X3/4 T1303-006 </t>
        </is>
      </c>
      <c r="C4160" t="inlineStr">
        <is>
          <t>FERRETERIA GENERAL</t>
        </is>
      </c>
      <c r="D4160" s="22" t="n">
        <v>0</v>
      </c>
      <c r="E4160" s="19" t="n">
        <v>0</v>
      </c>
      <c r="F4160" s="19" t="n">
        <v>0</v>
      </c>
      <c r="G4160" s="20" t="n">
        <v>0</v>
      </c>
      <c r="H4160" t="inlineStr">
        <is>
          <t>C</t>
        </is>
      </c>
      <c r="I4160" t="inlineStr">
        <is>
          <t>Bajo</t>
        </is>
      </c>
      <c r="J4160" s="17" t="inlineStr">
        <is>
          <t>C-Bajo</t>
        </is>
      </c>
      <c r="K4160" t="inlineStr">
        <is>
          <t>LIQUIDAR — ocupan espacio y capital</t>
        </is>
      </c>
    </row>
    <row r="4161">
      <c r="A4161" t="inlineStr">
        <is>
          <t>74004</t>
        </is>
      </c>
      <c r="B4161" t="inlineStr">
        <is>
          <t>CABO MAZO ARSA 16 442509</t>
        </is>
      </c>
      <c r="C4161" t="inlineStr">
        <is>
          <t>FERRETERIA GENERAL</t>
        </is>
      </c>
      <c r="D4161" s="22" t="n">
        <v>0</v>
      </c>
      <c r="E4161" s="19" t="n">
        <v>0</v>
      </c>
      <c r="F4161" s="19" t="n">
        <v>0</v>
      </c>
      <c r="G4161" s="20" t="n">
        <v>0</v>
      </c>
      <c r="H4161" t="inlineStr">
        <is>
          <t>C</t>
        </is>
      </c>
      <c r="I4161" t="inlineStr">
        <is>
          <t>Bajo</t>
        </is>
      </c>
      <c r="J4161" s="17" t="inlineStr">
        <is>
          <t>C-Bajo</t>
        </is>
      </c>
      <c r="K4161" t="inlineStr">
        <is>
          <t>LIQUIDAR — ocupan espacio y capital</t>
        </is>
      </c>
    </row>
    <row r="4162">
      <c r="A4162" t="inlineStr">
        <is>
          <t>8143</t>
        </is>
      </c>
      <c r="B4162" t="inlineStr">
        <is>
          <t>PILA FIBRA DE VIDRIO DERECHA-IZQUIERDA MEDIANA 90X67X25 MODELO IRAZU</t>
        </is>
      </c>
      <c r="C4162" t="inlineStr">
        <is>
          <t>FERRETERIA GENERAL</t>
        </is>
      </c>
      <c r="D4162" s="22" t="n">
        <v>0</v>
      </c>
      <c r="E4162" s="19" t="n">
        <v>0</v>
      </c>
      <c r="F4162" s="19" t="n">
        <v>0</v>
      </c>
      <c r="G4162" s="20" t="n">
        <v>0</v>
      </c>
      <c r="H4162" t="inlineStr">
        <is>
          <t>C</t>
        </is>
      </c>
      <c r="I4162" t="inlineStr">
        <is>
          <t>Bajo</t>
        </is>
      </c>
      <c r="J4162" s="17" t="inlineStr">
        <is>
          <t>C-Bajo</t>
        </is>
      </c>
      <c r="K4162" t="inlineStr">
        <is>
          <t>LIQUIDAR — ocupan espacio y capital</t>
        </is>
      </c>
    </row>
    <row r="4163">
      <c r="A4163" t="inlineStr">
        <is>
          <t>9164</t>
        </is>
      </c>
      <c r="B4163" t="inlineStr">
        <is>
          <t>ESQUINERO EXTERIOR CANOA PECHO PALOMA AMANCO</t>
        </is>
      </c>
      <c r="C4163" t="inlineStr">
        <is>
          <t>TUBERIA PVC, CANOAS Y ACCESORIOS</t>
        </is>
      </c>
      <c r="D4163" s="22" t="n">
        <v>0</v>
      </c>
      <c r="E4163" s="19" t="n">
        <v>0</v>
      </c>
      <c r="F4163" s="19" t="n">
        <v>0</v>
      </c>
      <c r="G4163" s="20" t="n">
        <v>0</v>
      </c>
      <c r="H4163" t="inlineStr">
        <is>
          <t>C</t>
        </is>
      </c>
      <c r="I4163" t="inlineStr">
        <is>
          <t>Bajo</t>
        </is>
      </c>
      <c r="J4163" s="17" t="inlineStr">
        <is>
          <t>C-Bajo</t>
        </is>
      </c>
      <c r="K4163" t="inlineStr">
        <is>
          <t>LIQUIDAR — ocupan espacio y capital</t>
        </is>
      </c>
    </row>
    <row r="4164">
      <c r="A4164" t="inlineStr">
        <is>
          <t>9218</t>
        </is>
      </c>
      <c r="B4164" t="inlineStr">
        <is>
          <t>TUBO PVC SANITARIO 6 150mm 6m</t>
        </is>
      </c>
      <c r="C4164" t="inlineStr">
        <is>
          <t>TUBERIA PVC, CANOAS Y ACCESORIOS</t>
        </is>
      </c>
      <c r="D4164" s="22" t="n">
        <v>0</v>
      </c>
      <c r="E4164" s="19" t="n">
        <v>0</v>
      </c>
      <c r="F4164" s="19" t="n">
        <v>0</v>
      </c>
      <c r="G4164" s="20" t="n">
        <v>0</v>
      </c>
      <c r="H4164" t="inlineStr">
        <is>
          <t>C</t>
        </is>
      </c>
      <c r="I4164" t="inlineStr">
        <is>
          <t>Bajo</t>
        </is>
      </c>
      <c r="J4164" s="17" t="inlineStr">
        <is>
          <t>C-Bajo</t>
        </is>
      </c>
      <c r="K4164" t="inlineStr">
        <is>
          <t>LIQUIDAR — ocupan espacio y capital</t>
        </is>
      </c>
    </row>
    <row r="4165">
      <c r="A4165" t="inlineStr">
        <is>
          <t>9320</t>
        </is>
      </c>
      <c r="B4165" t="inlineStr">
        <is>
          <t>UNION TRANSICION 3/4 PVC</t>
        </is>
      </c>
      <c r="C4165" t="inlineStr">
        <is>
          <t>FERRETERIA GENERAL</t>
        </is>
      </c>
      <c r="D4165" s="22" t="n">
        <v>0</v>
      </c>
      <c r="E4165" s="19" t="n">
        <v>0</v>
      </c>
      <c r="F4165" s="19" t="n">
        <v>0</v>
      </c>
      <c r="G4165" s="20" t="n">
        <v>0</v>
      </c>
      <c r="H4165" t="inlineStr">
        <is>
          <t>C</t>
        </is>
      </c>
      <c r="I4165" t="inlineStr">
        <is>
          <t>Bajo</t>
        </is>
      </c>
      <c r="J4165" s="17" t="inlineStr">
        <is>
          <t>C-Bajo</t>
        </is>
      </c>
      <c r="K4165" t="inlineStr">
        <is>
          <t>LIQUIDAR — ocupan espacio y capital</t>
        </is>
      </c>
    </row>
    <row r="4168">
      <c r="A4168" s="9" t="inlineStr">
        <is>
          <t>Resumen 9 cuadrantes — # SKUs y Venta total</t>
        </is>
      </c>
    </row>
    <row r="4169">
      <c r="B4169" s="16" t="inlineStr">
        <is>
          <t>Alto</t>
        </is>
      </c>
      <c r="C4169" s="16" t="inlineStr">
        <is>
          <t>Medio</t>
        </is>
      </c>
      <c r="D4169" s="16" t="inlineStr">
        <is>
          <t>Bajo</t>
        </is>
      </c>
    </row>
    <row r="4170">
      <c r="A4170" s="16" t="inlineStr">
        <is>
          <t>A</t>
        </is>
      </c>
      <c r="B4170" s="23" t="inlineStr">
        <is>
          <t>136 SKUs · ₡408,052,234</t>
        </is>
      </c>
      <c r="C4170" s="23" t="inlineStr">
        <is>
          <t>175 SKUs · ₡627,436,250</t>
        </is>
      </c>
      <c r="D4170" s="23" t="inlineStr">
        <is>
          <t>305 SKUs · ₡1,266,757,510</t>
        </is>
      </c>
    </row>
    <row r="4171">
      <c r="A4171" s="16" t="inlineStr">
        <is>
          <t>B</t>
        </is>
      </c>
      <c r="B4171" s="23" t="inlineStr">
        <is>
          <t>271 SKUs · ₡122,934,480</t>
        </is>
      </c>
      <c r="C4171" s="23" t="inlineStr">
        <is>
          <t>235 SKUs · ₡112,233,046</t>
        </is>
      </c>
      <c r="D4171" s="23" t="inlineStr">
        <is>
          <t>424 SKUs · ₡196,621,915</t>
        </is>
      </c>
    </row>
    <row r="4172">
      <c r="A4172" s="16" t="inlineStr">
        <is>
          <t>C</t>
        </is>
      </c>
      <c r="B4172" s="23" t="inlineStr">
        <is>
          <t>733 SKUs · ₡42,454,948</t>
        </is>
      </c>
      <c r="C4172" s="23" t="inlineStr">
        <is>
          <t>850 SKUs · ₡43,759,802</t>
        </is>
      </c>
      <c r="D4172" s="23" t="inlineStr">
        <is>
          <t>1035 SKUs · ₡57,840,577</t>
        </is>
      </c>
    </row>
  </sheetData>
  <mergeCells count="1">
    <mergeCell ref="A4168:E416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28" customWidth="1" min="3" max="3"/>
    <col width="12" customWidth="1" min="4" max="4"/>
    <col width="14" customWidth="1" min="5" max="5"/>
    <col width="18" customWidth="1" min="6" max="6"/>
    <col width="14" customWidth="1" min="7" max="7"/>
    <col width="12" customWidth="1" min="8" max="8"/>
    <col width="18" customWidth="1" min="9" max="9"/>
    <col width="12" customWidth="1" min="10" max="10"/>
  </cols>
  <sheetData>
    <row r="1" ht="30" customHeight="1">
      <c r="A1" s="10" t="inlineStr">
        <is>
          <t>SKU</t>
        </is>
      </c>
      <c r="B1" s="10" t="inlineStr">
        <is>
          <t>Nombre</t>
        </is>
      </c>
      <c r="C1" s="10" t="inlineStr">
        <is>
          <t>Categoría</t>
        </is>
      </c>
      <c r="D1" s="10" t="inlineStr">
        <is>
          <t>Existencias</t>
        </is>
      </c>
      <c r="E1" s="10" t="inlineStr">
        <is>
          <t>Último costo (₡)</t>
        </is>
      </c>
      <c r="F1" s="10" t="inlineStr">
        <is>
          <t>Capital inmovilizado (₡)</t>
        </is>
      </c>
      <c r="G1" s="10" t="inlineStr">
        <is>
          <t>Última venta</t>
        </is>
      </c>
      <c r="H1" s="10" t="inlineStr">
        <is>
          <t>Días sin venta</t>
        </is>
      </c>
      <c r="I1" s="10" t="inlineStr">
        <is>
          <t>Costo oportunidad anual (₡)</t>
        </is>
      </c>
      <c r="J1" s="10" t="inlineStr">
        <is>
          <t>Estatus</t>
        </is>
      </c>
    </row>
    <row r="2">
      <c r="A2" s="5" t="inlineStr">
        <is>
          <t>542923</t>
        </is>
      </c>
      <c r="B2" s="5" t="inlineStr">
        <is>
          <t>TABLILLA PVC LAMINADA 808328-28 ARTEMIS MATE PAQUETE 10U 11.9M2 20cmx5.95m</t>
        </is>
      </c>
      <c r="C2" s="5" t="inlineStr">
        <is>
          <t>IMPORTACION TABLILLA, CORNISAS, UNIONES</t>
        </is>
      </c>
      <c r="D2" s="11" t="n">
        <v>171</v>
      </c>
      <c r="E2" s="12" t="n">
        <v>13150.571</v>
      </c>
      <c r="F2" s="12" t="n">
        <v>2248747.641</v>
      </c>
      <c r="G2" s="5" t="inlineStr">
        <is>
          <t>2026-05-08</t>
        </is>
      </c>
      <c r="H2" s="21" t="n">
        <v>0</v>
      </c>
      <c r="I2" s="12">
        <f>F2*p_costo_capital</f>
        <v/>
      </c>
      <c r="J2" s="5">
        <f>IF(H2&gt;=p_dias_muerto,"MUERTO",IF(H2&gt;=90,"DURMIENTE","RECIENTE"))</f>
        <v/>
      </c>
    </row>
    <row r="3">
      <c r="A3" s="5" t="inlineStr">
        <is>
          <t>592923</t>
        </is>
      </c>
      <c r="B3" s="5" t="inlineStr">
        <is>
          <t>PUERTA CORREDIZA UPVC 2M X 2.1M BLANCA PU47 PERFIL 8CM VIDRIO 5MM LLAVIN DOBLE NO INCLUYE MOSQUITERO</t>
        </is>
      </c>
      <c r="C3" s="5" t="inlineStr">
        <is>
          <t>IMPORTACION PUERTAS DE VIDRIO</t>
        </is>
      </c>
      <c r="D3" s="11" t="n">
        <v>24</v>
      </c>
      <c r="E3" s="12" t="n">
        <v>89325.08</v>
      </c>
      <c r="F3" s="12" t="n">
        <v>2143801.92</v>
      </c>
      <c r="G3" s="5" t="inlineStr">
        <is>
          <t>2026-05-04</t>
        </is>
      </c>
      <c r="H3" s="21" t="n">
        <v>0</v>
      </c>
      <c r="I3" s="12">
        <f>F3*p_costo_capital</f>
        <v/>
      </c>
      <c r="J3" s="5">
        <f>IF(H3&gt;=p_dias_muerto,"MUERTO",IF(H3&gt;=90,"DURMIENTE","RECIENTE"))</f>
        <v/>
      </c>
    </row>
    <row r="4">
      <c r="A4" s="5" t="inlineStr">
        <is>
          <t>546692910</t>
        </is>
      </c>
      <c r="B4" s="5" t="inlineStr">
        <is>
          <t>LLAVE FREGADERO SINGAPUR CROMADA CON REPOSA ESPONJA Y CUELLO EXTRAIBLE BZ002-CH</t>
        </is>
      </c>
      <c r="C4" s="5" t="inlineStr">
        <is>
          <t>IMPORTACION GRIFERIA</t>
        </is>
      </c>
      <c r="D4" s="11" t="n">
        <v>200</v>
      </c>
      <c r="E4" s="12" t="n">
        <v>6589.15</v>
      </c>
      <c r="F4" s="12" t="n">
        <v>1317830</v>
      </c>
      <c r="G4" s="5" t="inlineStr">
        <is>
          <t>Nunca</t>
        </is>
      </c>
      <c r="H4" s="21" t="n">
        <v>9999</v>
      </c>
      <c r="I4" s="12">
        <f>F4*p_costo_capital</f>
        <v/>
      </c>
      <c r="J4" s="5">
        <f>IF(H4&gt;=p_dias_muerto,"MUERTO",IF(H4&gt;=90,"DURMIENTE","RECIENTE"))</f>
        <v/>
      </c>
    </row>
    <row r="5">
      <c r="A5" s="5" t="inlineStr">
        <is>
          <t>70992872</t>
        </is>
      </c>
      <c r="B5" s="5" t="inlineStr">
        <is>
          <t>FREGADERO HAKONE DIGITAL 75X45X22 CM SATIN 5 BOTONES + SOPORTE CELULAR</t>
        </is>
      </c>
      <c r="C5" s="5" t="inlineStr">
        <is>
          <t>IMPORTACION FREGADEROS</t>
        </is>
      </c>
      <c r="D5" s="11" t="n">
        <v>30</v>
      </c>
      <c r="E5" s="12" t="n">
        <v>39081.42</v>
      </c>
      <c r="F5" s="12" t="n">
        <v>1172442.6</v>
      </c>
      <c r="G5" s="5" t="inlineStr">
        <is>
          <t>Nunca</t>
        </is>
      </c>
      <c r="H5" s="21" t="n">
        <v>9999</v>
      </c>
      <c r="I5" s="12">
        <f>F5*p_costo_capital</f>
        <v/>
      </c>
      <c r="J5" s="5">
        <f>IF(H5&gt;=p_dias_muerto,"MUERTO",IF(H5&gt;=90,"DURMIENTE","RECIENTE"))</f>
        <v/>
      </c>
    </row>
    <row r="6">
      <c r="A6" s="5" t="inlineStr">
        <is>
          <t>785786</t>
        </is>
      </c>
      <c r="B6" s="5" t="inlineStr">
        <is>
          <t>YUKI AISLANTE FIBRA DE VIDRIO 21/2 3 ROLLOS 40CM X9M 10.8m2 ACUSTICO Y TERMICO 12KG/M3 R8 UF</t>
        </is>
      </c>
      <c r="C6" s="5" t="inlineStr">
        <is>
          <t>IMPORTACION AISLANTES</t>
        </is>
      </c>
      <c r="D6" s="11" t="n">
        <v>279</v>
      </c>
      <c r="E6" s="12" t="n">
        <v>4005.743263</v>
      </c>
      <c r="F6" s="12" t="n">
        <v>1117602.370377</v>
      </c>
      <c r="G6" s="5" t="inlineStr">
        <is>
          <t>2026-05-07</t>
        </is>
      </c>
      <c r="H6" s="21" t="n">
        <v>0</v>
      </c>
      <c r="I6" s="12">
        <f>F6*p_costo_capital</f>
        <v/>
      </c>
      <c r="J6" s="5">
        <f>IF(H6&gt;=p_dias_muerto,"MUERTO",IF(H6&gt;=90,"DURMIENTE","RECIENTE"))</f>
        <v/>
      </c>
    </row>
    <row r="7">
      <c r="A7" s="5" t="inlineStr">
        <is>
          <t>500992910</t>
        </is>
      </c>
      <c r="B7" s="5" t="inlineStr">
        <is>
          <t>LAVATORIO TIPO BOWL GRECO 60X41X15 CM BCYP8832-9-C</t>
        </is>
      </c>
      <c r="C7" s="5" t="inlineStr">
        <is>
          <t>IMPORTACION LOZA</t>
        </is>
      </c>
      <c r="D7" s="11" t="n">
        <v>60</v>
      </c>
      <c r="E7" s="12" t="n">
        <v>16446.69</v>
      </c>
      <c r="F7" s="12" t="n">
        <v>986801.4</v>
      </c>
      <c r="G7" s="5" t="inlineStr">
        <is>
          <t>Nunca</t>
        </is>
      </c>
      <c r="H7" s="21" t="n">
        <v>9999</v>
      </c>
      <c r="I7" s="12">
        <f>F7*p_costo_capital</f>
        <v/>
      </c>
      <c r="J7" s="5">
        <f>IF(H7&gt;=p_dias_muerto,"MUERTO",IF(H7&gt;=90,"DURMIENTE","RECIENTE"))</f>
        <v/>
      </c>
    </row>
    <row r="8">
      <c r="A8" s="5" t="inlineStr">
        <is>
          <t>351100300992933</t>
        </is>
      </c>
      <c r="B8" s="5" t="inlineStr">
        <is>
          <t>TOTAL JUEGO HERRAMIENTAS 166 PCS C/TALADRO 20V UTHKTHP41667</t>
        </is>
      </c>
      <c r="C8" s="5" t="inlineStr">
        <is>
          <t>COMBOS</t>
        </is>
      </c>
      <c r="D8" s="11" t="n">
        <v>30</v>
      </c>
      <c r="E8" s="12" t="n">
        <v>32315.410619</v>
      </c>
      <c r="F8" s="12" t="n">
        <v>969462.31857</v>
      </c>
      <c r="G8" s="5" t="inlineStr">
        <is>
          <t>Nunca</t>
        </is>
      </c>
      <c r="H8" s="21" t="n">
        <v>9999</v>
      </c>
      <c r="I8" s="12">
        <f>F8*p_costo_capital</f>
        <v/>
      </c>
      <c r="J8" s="5">
        <f>IF(H8&gt;=p_dias_muerto,"MUERTO",IF(H8&gt;=90,"DURMIENTE","RECIENTE"))</f>
        <v/>
      </c>
    </row>
    <row r="9">
      <c r="A9" s="5" t="inlineStr">
        <is>
          <t>4300992910</t>
        </is>
      </c>
      <c r="B9" s="5" t="inlineStr">
        <is>
          <t>LAVATORIO TIPO BOWL LONDRES 50X33X16 CM BCYP8740-162-C</t>
        </is>
      </c>
      <c r="C9" s="5" t="inlineStr">
        <is>
          <t>IMPORTACION LOZA</t>
        </is>
      </c>
      <c r="D9" s="11" t="n">
        <v>57</v>
      </c>
      <c r="E9" s="12" t="n">
        <v>14403.95</v>
      </c>
      <c r="F9" s="12" t="n">
        <v>821025.15</v>
      </c>
      <c r="G9" s="5" t="inlineStr">
        <is>
          <t>2026-05-07</t>
        </is>
      </c>
      <c r="H9" s="21" t="n">
        <v>0</v>
      </c>
      <c r="I9" s="12">
        <f>F9*p_costo_capital</f>
        <v/>
      </c>
      <c r="J9" s="5">
        <f>IF(H9&gt;=p_dias_muerto,"MUERTO",IF(H9&gt;=90,"DURMIENTE","RECIENTE"))</f>
        <v/>
      </c>
    </row>
    <row r="10">
      <c r="A10" s="5" t="inlineStr">
        <is>
          <t>345300992910</t>
        </is>
      </c>
      <c r="B10" s="5" t="inlineStr">
        <is>
          <t>FREGADERO KIRA DOBLE BATEA + BASURERO +PORTA CUCHILLOS 1M X46CM GRIS PLOMO + CACHERA DIAMANTE GRIS</t>
        </is>
      </c>
      <c r="C10" s="5" t="inlineStr">
        <is>
          <t>IMPORTACION FREGADEROS</t>
        </is>
      </c>
      <c r="D10" s="11" t="n">
        <v>23</v>
      </c>
      <c r="E10" s="12" t="n">
        <v>34746</v>
      </c>
      <c r="F10" s="12" t="n">
        <v>799158</v>
      </c>
      <c r="G10" s="5" t="inlineStr">
        <is>
          <t>2026-05-05</t>
        </is>
      </c>
      <c r="H10" s="21" t="n">
        <v>0</v>
      </c>
      <c r="I10" s="12">
        <f>F10*p_costo_capital</f>
        <v/>
      </c>
      <c r="J10" s="5">
        <f>IF(H10&gt;=p_dias_muerto,"MUERTO",IF(H10&gt;=90,"DURMIENTE","RECIENTE"))</f>
        <v/>
      </c>
    </row>
    <row r="11">
      <c r="A11" s="5" t="inlineStr">
        <is>
          <t>4362911</t>
        </is>
      </c>
      <c r="B11" s="5" t="inlineStr">
        <is>
          <t>DUCHA BAÑO FF1118 EXPUESTA COLOR GRIS PLOMO FANG</t>
        </is>
      </c>
      <c r="C11" s="5" t="inlineStr">
        <is>
          <t>IMPORTACION GRIFERIA</t>
        </is>
      </c>
      <c r="D11" s="11" t="n">
        <v>30</v>
      </c>
      <c r="E11" s="12" t="n">
        <v>25281.1</v>
      </c>
      <c r="F11" s="12" t="n">
        <v>758433</v>
      </c>
      <c r="G11" s="5" t="inlineStr">
        <is>
          <t>Nunca</t>
        </is>
      </c>
      <c r="H11" s="21" t="n">
        <v>9999</v>
      </c>
      <c r="I11" s="12">
        <f>F11*p_costo_capital</f>
        <v/>
      </c>
      <c r="J11" s="5">
        <f>IF(H11&gt;=p_dias_muerto,"MUERTO",IF(H11&gt;=90,"DURMIENTE","RECIENTE"))</f>
        <v/>
      </c>
    </row>
    <row r="12">
      <c r="A12" s="5" t="inlineStr">
        <is>
          <t>351100300992731</t>
        </is>
      </c>
      <c r="B12" s="5" t="inlineStr">
        <is>
          <t>FACHALETA FLEXIBLE ROBLE 57X27CM  0.16m2 EXTERIOR / INTERIOR</t>
        </is>
      </c>
      <c r="C12" s="5" t="inlineStr">
        <is>
          <t>FACHALETA</t>
        </is>
      </c>
      <c r="D12" s="11" t="n">
        <v>281</v>
      </c>
      <c r="E12" s="12" t="n">
        <v>2533.418</v>
      </c>
      <c r="F12" s="12" t="n">
        <v>711890.458</v>
      </c>
      <c r="G12" s="5" t="inlineStr">
        <is>
          <t>Nunca</t>
        </is>
      </c>
      <c r="H12" s="21" t="n">
        <v>9999</v>
      </c>
      <c r="I12" s="12">
        <f>F12*p_costo_capital</f>
        <v/>
      </c>
      <c r="J12" s="5">
        <f>IF(H12&gt;=p_dias_muerto,"MUERTO",IF(H12&gt;=90,"DURMIENTE","RECIENTE"))</f>
        <v/>
      </c>
    </row>
    <row r="13">
      <c r="A13" s="5" t="inlineStr">
        <is>
          <t>50992927</t>
        </is>
      </c>
      <c r="B13" s="5" t="inlineStr">
        <is>
          <t>NEGRA AQUA1650 PUERTA DE BAÑO AQUA NEGRA AJUSTABLE 1.61M A 1.51M ALTURA 1.80M  MAMPARA</t>
        </is>
      </c>
      <c r="C13" s="5" t="inlineStr">
        <is>
          <t>PUERTAS</t>
        </is>
      </c>
      <c r="D13" s="11" t="n">
        <v>10</v>
      </c>
      <c r="E13" s="12" t="n">
        <v>65308.57</v>
      </c>
      <c r="F13" s="12" t="n">
        <v>653085.7</v>
      </c>
      <c r="G13" s="5" t="inlineStr">
        <is>
          <t>Nunca</t>
        </is>
      </c>
      <c r="H13" s="21" t="n">
        <v>9999</v>
      </c>
      <c r="I13" s="12">
        <f>F13*p_costo_capital</f>
        <v/>
      </c>
      <c r="J13" s="5">
        <f>IF(H13&gt;=p_dias_muerto,"MUERTO",IF(H13&gt;=90,"DURMIENTE","RECIENTE"))</f>
        <v/>
      </c>
    </row>
    <row r="14">
      <c r="A14" s="5" t="inlineStr">
        <is>
          <t>430300992910</t>
        </is>
      </c>
      <c r="B14" s="5" t="inlineStr">
        <is>
          <t>CACHERA FREGADERO SHANGHAI NEGRO MATE CUELLO FIJO Y CUELLO EXTENSIBLE B2S0020-MB</t>
        </is>
      </c>
      <c r="C14" s="5" t="inlineStr">
        <is>
          <t>IMPORTACION GRIFERIA</t>
        </is>
      </c>
      <c r="D14" s="11" t="n">
        <v>100</v>
      </c>
      <c r="E14" s="12" t="n">
        <v>6264.41</v>
      </c>
      <c r="F14" s="12" t="n">
        <v>626441</v>
      </c>
      <c r="G14" s="5" t="inlineStr">
        <is>
          <t>Nunca</t>
        </is>
      </c>
      <c r="H14" s="21" t="n">
        <v>9999</v>
      </c>
      <c r="I14" s="12">
        <f>F14*p_costo_capital</f>
        <v/>
      </c>
      <c r="J14" s="5">
        <f>IF(H14&gt;=p_dias_muerto,"MUERTO",IF(H14&gt;=90,"DURMIENTE","RECIENTE"))</f>
        <v/>
      </c>
    </row>
    <row r="15">
      <c r="A15" s="5" t="inlineStr">
        <is>
          <t>5442910</t>
        </is>
      </c>
      <c r="B15" s="5" t="inlineStr">
        <is>
          <t>LAVATORIO TIPO BOWL ONIX 40X40X13 CM BCYP8579A-1-C</t>
        </is>
      </c>
      <c r="C15" s="5" t="inlineStr">
        <is>
          <t>IMPORTACION LOZA</t>
        </is>
      </c>
      <c r="D15" s="11" t="n">
        <v>43</v>
      </c>
      <c r="E15" s="12" t="n">
        <v>14372.53</v>
      </c>
      <c r="F15" s="12" t="n">
        <v>618018.79</v>
      </c>
      <c r="G15" s="5" t="inlineStr">
        <is>
          <t>Nunca</t>
        </is>
      </c>
      <c r="H15" s="21" t="n">
        <v>9999</v>
      </c>
      <c r="I15" s="12">
        <f>F15*p_costo_capital</f>
        <v/>
      </c>
      <c r="J15" s="5">
        <f>IF(H15&gt;=p_dias_muerto,"MUERTO",IF(H15&gt;=90,"DURMIENTE","RECIENTE"))</f>
        <v/>
      </c>
    </row>
    <row r="16">
      <c r="A16" s="5" t="inlineStr">
        <is>
          <t>351100300992929</t>
        </is>
      </c>
      <c r="B16" s="5" t="inlineStr">
        <is>
          <t>ZINC #26 1.07 X 3.66 BLANCO #26 ONDULADO 0.40MM MCP</t>
        </is>
      </c>
      <c r="C16" s="5" t="inlineStr">
        <is>
          <t>ACEROS</t>
        </is>
      </c>
      <c r="D16" s="11" t="n">
        <v>87</v>
      </c>
      <c r="E16" s="12" t="n">
        <v>6996.09</v>
      </c>
      <c r="F16" s="12" t="n">
        <v>608659.83</v>
      </c>
      <c r="G16" s="5" t="inlineStr">
        <is>
          <t>2026-05-07</t>
        </is>
      </c>
      <c r="H16" s="21" t="n">
        <v>0</v>
      </c>
      <c r="I16" s="12">
        <f>F16*p_costo_capital</f>
        <v/>
      </c>
      <c r="J16" s="5">
        <f>IF(H16&gt;=p_dias_muerto,"MUERTO",IF(H16&gt;=90,"DURMIENTE","RECIENTE"))</f>
        <v/>
      </c>
    </row>
    <row r="17">
      <c r="A17" s="5" t="inlineStr">
        <is>
          <t>351100300992938</t>
        </is>
      </c>
      <c r="B17" s="5" t="inlineStr">
        <is>
          <t>CERAMICA BIANCO ORO 46.5 X 46.5 CAJA 2.16 M2</t>
        </is>
      </c>
      <c r="C17" s="5" t="inlineStr">
        <is>
          <t>CERAMICA</t>
        </is>
      </c>
      <c r="D17" s="11" t="n">
        <v>105</v>
      </c>
      <c r="E17" s="12" t="n">
        <v>5466.771176</v>
      </c>
      <c r="F17" s="12" t="n">
        <v>574010.97348</v>
      </c>
      <c r="G17" s="5" t="inlineStr">
        <is>
          <t>Nunca</t>
        </is>
      </c>
      <c r="H17" s="21" t="n">
        <v>9999</v>
      </c>
      <c r="I17" s="12">
        <f>F17*p_costo_capital</f>
        <v/>
      </c>
      <c r="J17" s="5">
        <f>IF(H17&gt;=p_dias_muerto,"MUERTO",IF(H17&gt;=90,"DURMIENTE","RECIENTE"))</f>
        <v/>
      </c>
    </row>
    <row r="18">
      <c r="A18" s="5" t="inlineStr">
        <is>
          <t>43792910</t>
        </is>
      </c>
      <c r="B18" s="5" t="inlineStr">
        <is>
          <t>LAVATORIO TIPO BOWL AYARCO 37X37X13 BCYP-8829-BW</t>
        </is>
      </c>
      <c r="C18" s="5" t="inlineStr">
        <is>
          <t>IMPORTACION LOZA</t>
        </is>
      </c>
      <c r="D18" s="11" t="n">
        <v>58</v>
      </c>
      <c r="E18" s="12" t="n">
        <v>9847.07</v>
      </c>
      <c r="F18" s="12" t="n">
        <v>571130.0600000001</v>
      </c>
      <c r="G18" s="5" t="inlineStr">
        <is>
          <t>Nunca</t>
        </is>
      </c>
      <c r="H18" s="21" t="n">
        <v>9999</v>
      </c>
      <c r="I18" s="12">
        <f>F18*p_costo_capital</f>
        <v/>
      </c>
      <c r="J18" s="5">
        <f>IF(H18&gt;=p_dias_muerto,"MUERTO",IF(H18&gt;=90,"DURMIENTE","RECIENTE"))</f>
        <v/>
      </c>
    </row>
    <row r="19">
      <c r="A19" s="5" t="inlineStr">
        <is>
          <t>5300554</t>
        </is>
      </c>
      <c r="B19" s="5" t="inlineStr">
        <is>
          <t xml:space="preserve"> LAVATORIO TIPO BOWL MONACO 46X32X13 CM BCYP8417A-389-C</t>
        </is>
      </c>
      <c r="C19" s="5" t="inlineStr">
        <is>
          <t>IMPORTACION LOZA</t>
        </is>
      </c>
      <c r="D19" s="11" t="n">
        <v>56</v>
      </c>
      <c r="E19" s="12" t="n">
        <v>9742.309999999999</v>
      </c>
      <c r="F19" s="12" t="n">
        <v>545569.36</v>
      </c>
      <c r="G19" s="5" t="inlineStr">
        <is>
          <t>2026-05-07</t>
        </is>
      </c>
      <c r="H19" s="21" t="n">
        <v>0</v>
      </c>
      <c r="I19" s="12">
        <f>F19*p_costo_capital</f>
        <v/>
      </c>
      <c r="J19" s="5">
        <f>IF(H19&gt;=p_dias_muerto,"MUERTO",IF(H19&gt;=90,"DURMIENTE","RECIENTE"))</f>
        <v/>
      </c>
    </row>
    <row r="20">
      <c r="A20" s="5" t="inlineStr">
        <is>
          <t>792927</t>
        </is>
      </c>
      <c r="B20" s="5" t="inlineStr">
        <is>
          <t>CROMO PUERTA DE BAÑO AQUA CROMO AJUSTABLE 1.31M A 1.21M ALTURA 1.80M AQUA1350 MAMPARA</t>
        </is>
      </c>
      <c r="C20" s="5" t="inlineStr">
        <is>
          <t>PUERTAS</t>
        </is>
      </c>
      <c r="D20" s="11" t="n">
        <v>10</v>
      </c>
      <c r="E20" s="12" t="n">
        <v>54457.88</v>
      </c>
      <c r="F20" s="12" t="n">
        <v>544578.8</v>
      </c>
      <c r="G20" s="5" t="inlineStr">
        <is>
          <t>Nunca</t>
        </is>
      </c>
      <c r="H20" s="21" t="n">
        <v>9999</v>
      </c>
      <c r="I20" s="12">
        <f>F20*p_costo_capital</f>
        <v/>
      </c>
      <c r="J20" s="5">
        <f>IF(H20&gt;=p_dias_muerto,"MUERTO",IF(H20&gt;=90,"DURMIENTE","RECIENTE"))</f>
        <v/>
      </c>
    </row>
    <row r="21">
      <c r="A21" s="5" t="inlineStr">
        <is>
          <t>4340992910</t>
        </is>
      </c>
      <c r="B21" s="5" t="inlineStr">
        <is>
          <t>LAVATORIO TIPO BOWL MONTENEGRO 49X37X13 BCYP-019-WB</t>
        </is>
      </c>
      <c r="C21" s="5" t="inlineStr">
        <is>
          <t>IMPORTACION LOZA</t>
        </is>
      </c>
      <c r="D21" s="11" t="n">
        <v>64</v>
      </c>
      <c r="E21" s="12" t="n">
        <v>8317.629999999999</v>
      </c>
      <c r="F21" s="12" t="n">
        <v>532328.3199999999</v>
      </c>
      <c r="G21" s="5" t="inlineStr">
        <is>
          <t>Nunca</t>
        </is>
      </c>
      <c r="H21" s="21" t="n">
        <v>9999</v>
      </c>
      <c r="I21" s="12">
        <f>F21*p_costo_capital</f>
        <v/>
      </c>
      <c r="J21" s="5">
        <f>IF(H21&gt;=p_dias_muerto,"MUERTO",IF(H21&gt;=90,"DURMIENTE","RECIENTE"))</f>
        <v/>
      </c>
    </row>
    <row r="22">
      <c r="A22" s="5" t="inlineStr">
        <is>
          <t>351100300992924</t>
        </is>
      </c>
      <c r="B22" s="5" t="inlineStr">
        <is>
          <t>CERAMICA OPHERA 60X60 CAJA 1.44M2</t>
        </is>
      </c>
      <c r="C22" s="5" t="inlineStr">
        <is>
          <t>PORCELANATO</t>
        </is>
      </c>
      <c r="D22" s="11" t="n">
        <v>105</v>
      </c>
      <c r="E22" s="12" t="n">
        <v>5040</v>
      </c>
      <c r="F22" s="12" t="n">
        <v>529200</v>
      </c>
      <c r="G22" s="5" t="inlineStr">
        <is>
          <t>2026-05-02</t>
        </is>
      </c>
      <c r="H22" s="21" t="n">
        <v>0</v>
      </c>
      <c r="I22" s="12">
        <f>F22*p_costo_capital</f>
        <v/>
      </c>
      <c r="J22" s="5">
        <f>IF(H22&gt;=p_dias_muerto,"MUERTO",IF(H22&gt;=90,"DURMIENTE","RECIENTE"))</f>
        <v/>
      </c>
    </row>
    <row r="23">
      <c r="A23" s="5" t="inlineStr">
        <is>
          <t>7234527</t>
        </is>
      </c>
      <c r="B23" s="5" t="inlineStr">
        <is>
          <t>CROMO PUERTA DE BAÑO AQUA CROMO AJUSTABLE 1.16M A 1.05M ALTURA 1.80M AQUA1200 MAMPARA</t>
        </is>
      </c>
      <c r="C23" s="5" t="inlineStr">
        <is>
          <t>PUERTAS</t>
        </is>
      </c>
      <c r="D23" s="11" t="n">
        <v>10</v>
      </c>
      <c r="E23" s="12" t="n">
        <v>50243.14</v>
      </c>
      <c r="F23" s="12" t="n">
        <v>502431.4</v>
      </c>
      <c r="G23" s="5" t="inlineStr">
        <is>
          <t>2026-05-07</t>
        </is>
      </c>
      <c r="H23" s="21" t="n">
        <v>0</v>
      </c>
      <c r="I23" s="12">
        <f>F23*p_costo_capital</f>
        <v/>
      </c>
      <c r="J23" s="5">
        <f>IF(H23&gt;=p_dias_muerto,"MUERTO",IF(H23&gt;=90,"DURMIENTE","RECIENTE"))</f>
        <v/>
      </c>
    </row>
    <row r="24">
      <c r="A24" s="5" t="inlineStr">
        <is>
          <t>430992910</t>
        </is>
      </c>
      <c r="B24" s="5" t="inlineStr">
        <is>
          <t>DESAGUE LINEAL PARA PISO NEGRO MATE  ACERO INOX CONTROL DE OLORES B3SG028-MB</t>
        </is>
      </c>
      <c r="C24" s="5" t="inlineStr">
        <is>
          <t>IMPORTACION GRIFERIA</t>
        </is>
      </c>
      <c r="D24" s="11" t="n">
        <v>120</v>
      </c>
      <c r="E24" s="12" t="n">
        <v>3996.44</v>
      </c>
      <c r="F24" s="12" t="n">
        <v>479572.8</v>
      </c>
      <c r="G24" s="5" t="inlineStr">
        <is>
          <t>Nunca</t>
        </is>
      </c>
      <c r="H24" s="21" t="n">
        <v>9999</v>
      </c>
      <c r="I24" s="12">
        <f>F24*p_costo_capital</f>
        <v/>
      </c>
      <c r="J24" s="5">
        <f>IF(H24&gt;=p_dias_muerto,"MUERTO",IF(H24&gt;=90,"DURMIENTE","RECIENTE"))</f>
        <v/>
      </c>
    </row>
    <row r="25">
      <c r="A25" s="5" t="inlineStr">
        <is>
          <t>492927</t>
        </is>
      </c>
      <c r="B25" s="5" t="inlineStr">
        <is>
          <t>NEGRA AQUA1350-NEGRA  PUERTA DE BAÑO AQUA NEGRA AJUSTABLE 1.31M A 1.21M ALTURA 1.80M  MAMPARA</t>
        </is>
      </c>
      <c r="C25" s="5" t="inlineStr">
        <is>
          <t>PUERTAS</t>
        </is>
      </c>
      <c r="D25" s="11" t="n">
        <v>8</v>
      </c>
      <c r="E25" s="12" t="n">
        <v>59876.93</v>
      </c>
      <c r="F25" s="12" t="n">
        <v>479015.44</v>
      </c>
      <c r="G25" s="5" t="inlineStr">
        <is>
          <t>2026-05-07</t>
        </is>
      </c>
      <c r="H25" s="21" t="n">
        <v>0</v>
      </c>
      <c r="I25" s="12">
        <f>F25*p_costo_capital</f>
        <v/>
      </c>
      <c r="J25" s="5">
        <f>IF(H25&gt;=p_dias_muerto,"MUERTO",IF(H25&gt;=90,"DURMIENTE","RECIENTE"))</f>
        <v/>
      </c>
    </row>
    <row r="26">
      <c r="A26" s="5" t="inlineStr">
        <is>
          <t>351100300992930</t>
        </is>
      </c>
      <c r="B26" s="5" t="inlineStr">
        <is>
          <t>PORCELANATO BRILLANTE SATVARIO LAVA 0.60X1.20 CAJA 2 PIEZAS 1.44M2</t>
        </is>
      </c>
      <c r="C26" s="5" t="inlineStr">
        <is>
          <t>PORCELANATO</t>
        </is>
      </c>
      <c r="D26" s="11" t="n">
        <v>63</v>
      </c>
      <c r="E26" s="12" t="n">
        <v>6140.6208</v>
      </c>
      <c r="F26" s="12" t="n">
        <v>386859.1104</v>
      </c>
      <c r="G26" s="5" t="inlineStr">
        <is>
          <t>2026-05-07</t>
        </is>
      </c>
      <c r="H26" s="21" t="n">
        <v>0</v>
      </c>
      <c r="I26" s="12">
        <f>F26*p_costo_capital</f>
        <v/>
      </c>
      <c r="J26" s="5">
        <f>IF(H26&gt;=p_dias_muerto,"MUERTO",IF(H26&gt;=90,"DURMIENTE","RECIENTE"))</f>
        <v/>
      </c>
    </row>
    <row r="27">
      <c r="A27" s="5" t="inlineStr">
        <is>
          <t>351100300992936</t>
        </is>
      </c>
      <c r="B27" s="5" t="inlineStr">
        <is>
          <t>MUEBLE BAÑO PG0060 CON ESPEJO Y GABINETE AQUABELLA</t>
        </is>
      </c>
      <c r="C27" s="5" t="inlineStr">
        <is>
          <t>LOZA SANITARIA</t>
        </is>
      </c>
      <c r="D27" s="11" t="n">
        <v>7</v>
      </c>
      <c r="E27" s="12" t="n">
        <v>54640.800885</v>
      </c>
      <c r="F27" s="12" t="n">
        <v>382485.606195</v>
      </c>
      <c r="G27" s="5" t="inlineStr">
        <is>
          <t>2026-05-06</t>
        </is>
      </c>
      <c r="H27" s="21" t="n">
        <v>0</v>
      </c>
      <c r="I27" s="12">
        <f>F27*p_costo_capital</f>
        <v/>
      </c>
      <c r="J27" s="5">
        <f>IF(H27&gt;=p_dias_muerto,"MUERTO",IF(H27&gt;=90,"DURMIENTE","RECIENTE"))</f>
        <v/>
      </c>
    </row>
    <row r="28">
      <c r="A28" s="5" t="inlineStr">
        <is>
          <t>834910</t>
        </is>
      </c>
      <c r="B28" s="5" t="inlineStr">
        <is>
          <t>KIT DE DUCHA TELEFONO TWIN CROMO PARA LLAVE CONTROL CROMO BIDET BT032J-CH</t>
        </is>
      </c>
      <c r="C28" s="5" t="inlineStr">
        <is>
          <t>IMPORTACION GRIFERIA</t>
        </is>
      </c>
      <c r="D28" s="11" t="n">
        <v>100</v>
      </c>
      <c r="E28" s="12" t="n">
        <v>3666.46</v>
      </c>
      <c r="F28" s="12" t="n">
        <v>366646</v>
      </c>
      <c r="G28" s="5" t="inlineStr">
        <is>
          <t>Nunca</t>
        </is>
      </c>
      <c r="H28" s="21" t="n">
        <v>9999</v>
      </c>
      <c r="I28" s="12">
        <f>F28*p_costo_capital</f>
        <v/>
      </c>
      <c r="J28" s="5">
        <f>IF(H28&gt;=p_dias_muerto,"MUERTO",IF(H28&gt;=90,"DURMIENTE","RECIENTE"))</f>
        <v/>
      </c>
    </row>
    <row r="29">
      <c r="A29" s="5" t="inlineStr">
        <is>
          <t>356927</t>
        </is>
      </c>
      <c r="B29" s="5" t="inlineStr">
        <is>
          <t>CROMO PUERTA DE BAÑO AQUA CROMO AJUSTABLE 1.46M A 1.36M ALTURA 1.80M AQUA1500 MAMPARA</t>
        </is>
      </c>
      <c r="C29" s="5" t="inlineStr">
        <is>
          <t>PUERTAS</t>
        </is>
      </c>
      <c r="D29" s="11" t="n">
        <v>6</v>
      </c>
      <c r="E29" s="12" t="n">
        <v>59072.45</v>
      </c>
      <c r="F29" s="12" t="n">
        <v>354434.7</v>
      </c>
      <c r="G29" s="5" t="inlineStr">
        <is>
          <t>Nunca</t>
        </is>
      </c>
      <c r="H29" s="21" t="n">
        <v>9999</v>
      </c>
      <c r="I29" s="12">
        <f>F29*p_costo_capital</f>
        <v/>
      </c>
      <c r="J29" s="5">
        <f>IF(H29&gt;=p_dias_muerto,"MUERTO",IF(H29&gt;=90,"DURMIENTE","RECIENTE"))</f>
        <v/>
      </c>
    </row>
    <row r="30">
      <c r="A30" s="5" t="inlineStr">
        <is>
          <t>54992910</t>
        </is>
      </c>
      <c r="B30" s="5" t="inlineStr">
        <is>
          <t>LAVATORIO TIPO BOWL SANTANA 41X33X14 BCYP-8021-ZB</t>
        </is>
      </c>
      <c r="C30" s="5" t="inlineStr">
        <is>
          <t>IMPORTACION LOZA</t>
        </is>
      </c>
      <c r="D30" s="11" t="n">
        <v>39</v>
      </c>
      <c r="E30" s="12" t="n">
        <v>8317.629999999999</v>
      </c>
      <c r="F30" s="12" t="n">
        <v>324387.57</v>
      </c>
      <c r="G30" s="5" t="inlineStr">
        <is>
          <t>Nunca</t>
        </is>
      </c>
      <c r="H30" s="21" t="n">
        <v>9999</v>
      </c>
      <c r="I30" s="12">
        <f>F30*p_costo_capital</f>
        <v/>
      </c>
      <c r="J30" s="5">
        <f>IF(H30&gt;=p_dias_muerto,"MUERTO",IF(H30&gt;=90,"DURMIENTE","RECIENTE"))</f>
        <v/>
      </c>
    </row>
    <row r="31">
      <c r="A31" s="5" t="inlineStr">
        <is>
          <t>351100300992812</t>
        </is>
      </c>
      <c r="B31" s="5" t="inlineStr">
        <is>
          <t>ABANICO DE TECHO DECORATIVO CON LUZ VT15-DBLF03 50cm DIAMTETRO X 13CM ALTO EMPOTRABLE VENTILADOR</t>
        </is>
      </c>
      <c r="C31" s="5" t="inlineStr">
        <is>
          <t>IMPORTACION FERRETERIA GENERAL</t>
        </is>
      </c>
      <c r="D31" s="11" t="n">
        <v>16</v>
      </c>
      <c r="E31" s="12" t="n">
        <v>20200</v>
      </c>
      <c r="F31" s="12" t="n">
        <v>323200</v>
      </c>
      <c r="G31" s="5" t="inlineStr">
        <is>
          <t>Nunca</t>
        </is>
      </c>
      <c r="H31" s="21" t="n">
        <v>9999</v>
      </c>
      <c r="I31" s="12">
        <f>F31*p_costo_capital</f>
        <v/>
      </c>
      <c r="J31" s="5">
        <f>IF(H31&gt;=p_dias_muerto,"MUERTO",IF(H31&gt;=90,"DURMIENTE","RECIENTE"))</f>
        <v/>
      </c>
    </row>
    <row r="32">
      <c r="A32" s="5" t="inlineStr">
        <is>
          <t>422911</t>
        </is>
      </c>
      <c r="B32" s="5" t="inlineStr">
        <is>
          <t>LAVATORIO TIPO BOWL GRIS OVALADO FF-9040SC</t>
        </is>
      </c>
      <c r="C32" s="5" t="inlineStr">
        <is>
          <t>IMPORTACION PANEL ACANALADO EXTERIOR WPC</t>
        </is>
      </c>
      <c r="D32" s="11" t="n">
        <v>29</v>
      </c>
      <c r="E32" s="12" t="n">
        <v>10162.01</v>
      </c>
      <c r="F32" s="12" t="n">
        <v>294698.29</v>
      </c>
      <c r="G32" s="5" t="inlineStr">
        <is>
          <t>Nunca</t>
        </is>
      </c>
      <c r="H32" s="21" t="n">
        <v>9999</v>
      </c>
      <c r="I32" s="12">
        <f>F32*p_costo_capital</f>
        <v/>
      </c>
      <c r="J32" s="5">
        <f>IF(H32&gt;=p_dias_muerto,"MUERTO",IF(H32&gt;=90,"DURMIENTE","RECIENTE"))</f>
        <v/>
      </c>
    </row>
    <row r="33">
      <c r="A33" s="5" t="inlineStr">
        <is>
          <t>4992920</t>
        </is>
      </c>
      <c r="B33" s="5" t="inlineStr">
        <is>
          <t>CACHERA FREGADERO NEGRA MOVIL EXTENSIBLE BLACK SERIES MONOCOMANDO AQP-657</t>
        </is>
      </c>
      <c r="C33" s="5" t="inlineStr">
        <is>
          <t>IMPORTACION GRIFERIA</t>
        </is>
      </c>
      <c r="D33" s="11" t="n">
        <v>39</v>
      </c>
      <c r="E33" s="12" t="n">
        <v>7250.02</v>
      </c>
      <c r="F33" s="12" t="n">
        <v>282750.78</v>
      </c>
      <c r="G33" s="5" t="inlineStr">
        <is>
          <t>2026-05-06</t>
        </is>
      </c>
      <c r="H33" s="21" t="n">
        <v>0</v>
      </c>
      <c r="I33" s="12">
        <f>F33*p_costo_capital</f>
        <v/>
      </c>
      <c r="J33" s="5">
        <f>IF(H33&gt;=p_dias_muerto,"MUERTO",IF(H33&gt;=90,"DURMIENTE","RECIENTE"))</f>
        <v/>
      </c>
    </row>
    <row r="34">
      <c r="A34" s="5" t="inlineStr">
        <is>
          <t>351100300992923</t>
        </is>
      </c>
      <c r="B34" s="5" t="inlineStr">
        <is>
          <t>CERAMICA HARBOR 60X60 CAJA 1.44M2</t>
        </is>
      </c>
      <c r="C34" s="5" t="inlineStr">
        <is>
          <t>PORCELANATO</t>
        </is>
      </c>
      <c r="D34" s="11" t="n">
        <v>56</v>
      </c>
      <c r="E34" s="12" t="n">
        <v>5040</v>
      </c>
      <c r="F34" s="12" t="n">
        <v>282240</v>
      </c>
      <c r="G34" s="5" t="inlineStr">
        <is>
          <t>2026-05-02</t>
        </is>
      </c>
      <c r="H34" s="21" t="n">
        <v>0</v>
      </c>
      <c r="I34" s="12">
        <f>F34*p_costo_capital</f>
        <v/>
      </c>
      <c r="J34" s="5">
        <f>IF(H34&gt;=p_dias_muerto,"MUERTO",IF(H34&gt;=90,"DURMIENTE","RECIENTE"))</f>
        <v/>
      </c>
    </row>
    <row r="35">
      <c r="A35" s="5" t="inlineStr">
        <is>
          <t>351100300992386</t>
        </is>
      </c>
      <c r="B35" s="5" t="inlineStr">
        <is>
          <t>TOTAL JUEGO HERRAMIENTAS 100 PIEZAS THKTHP21006</t>
        </is>
      </c>
      <c r="C35" s="5" t="inlineStr">
        <is>
          <t>HERRAMIENTAS MANUALES</t>
        </is>
      </c>
      <c r="D35" s="11" t="n">
        <v>6</v>
      </c>
      <c r="E35" s="12" t="n">
        <v>43604.487</v>
      </c>
      <c r="F35" s="12" t="n">
        <v>261626.922</v>
      </c>
      <c r="G35" s="5" t="inlineStr">
        <is>
          <t>Nunca</t>
        </is>
      </c>
      <c r="H35" s="21" t="n">
        <v>9999</v>
      </c>
      <c r="I35" s="12">
        <f>F35*p_costo_capital</f>
        <v/>
      </c>
      <c r="J35" s="5">
        <f>IF(H35&gt;=p_dias_muerto,"MUERTO",IF(H35&gt;=90,"DURMIENTE","RECIENTE"))</f>
        <v/>
      </c>
    </row>
    <row r="36">
      <c r="A36" s="5" t="inlineStr">
        <is>
          <t>435992911</t>
        </is>
      </c>
      <c r="B36" s="5" t="inlineStr">
        <is>
          <t>LAVATORIO BLANCO TIPO BOWL FF-9023 41CM X 38CM X 15CM</t>
        </is>
      </c>
      <c r="C36" s="5" t="inlineStr">
        <is>
          <t>IMPORTACION LOZA</t>
        </is>
      </c>
      <c r="D36" s="11" t="n">
        <v>20</v>
      </c>
      <c r="E36" s="12" t="n">
        <v>12115.1</v>
      </c>
      <c r="F36" s="12" t="n">
        <v>242302</v>
      </c>
      <c r="G36" s="5" t="inlineStr">
        <is>
          <t>Nunca</t>
        </is>
      </c>
      <c r="H36" s="21" t="n">
        <v>9999</v>
      </c>
      <c r="I36" s="12">
        <f>F36*p_costo_capital</f>
        <v/>
      </c>
      <c r="J36" s="5">
        <f>IF(H36&gt;=p_dias_muerto,"MUERTO",IF(H36&gt;=90,"DURMIENTE","RECIENTE"))</f>
        <v/>
      </c>
    </row>
    <row r="37">
      <c r="A37" s="5" t="inlineStr">
        <is>
          <t>430992911</t>
        </is>
      </c>
      <c r="B37" s="5" t="inlineStr">
        <is>
          <t>LAVATORIO TIPO BOWL BLANCO OVALADO FF-9040</t>
        </is>
      </c>
      <c r="C37" s="5" t="inlineStr">
        <is>
          <t>IMPORTACION LOZA</t>
        </is>
      </c>
      <c r="D37" s="11" t="n">
        <v>28</v>
      </c>
      <c r="E37" s="12" t="n">
        <v>8427.030000000001</v>
      </c>
      <c r="F37" s="12" t="n">
        <v>235956.84</v>
      </c>
      <c r="G37" s="5" t="inlineStr">
        <is>
          <t>2026-05-07</t>
        </is>
      </c>
      <c r="H37" s="21" t="n">
        <v>0</v>
      </c>
      <c r="I37" s="12">
        <f>F37*p_costo_capital</f>
        <v/>
      </c>
      <c r="J37" s="5">
        <f>IF(H37&gt;=p_dias_muerto,"MUERTO",IF(H37&gt;=90,"DURMIENTE","RECIENTE"))</f>
        <v/>
      </c>
    </row>
    <row r="38">
      <c r="A38" s="5" t="inlineStr">
        <is>
          <t>592920</t>
        </is>
      </c>
      <c r="B38" s="5" t="inlineStr">
        <is>
          <t>CACHERA FREGADERO FLEXIBLE NEGRA MANIJA PALITO AQP-23255</t>
        </is>
      </c>
      <c r="C38" s="5" t="inlineStr">
        <is>
          <t>IMPORTACION GRIFERIA</t>
        </is>
      </c>
      <c r="D38" s="11" t="n">
        <v>78</v>
      </c>
      <c r="E38" s="12" t="n">
        <v>2973.19</v>
      </c>
      <c r="F38" s="12" t="n">
        <v>231908.82</v>
      </c>
      <c r="G38" s="5" t="inlineStr">
        <is>
          <t>2026-05-02</t>
        </is>
      </c>
      <c r="H38" s="21" t="n">
        <v>0</v>
      </c>
      <c r="I38" s="12">
        <f>F38*p_costo_capital</f>
        <v/>
      </c>
      <c r="J38" s="5">
        <f>IF(H38&gt;=p_dias_muerto,"MUERTO",IF(H38&gt;=90,"DURMIENTE","RECIENTE"))</f>
        <v/>
      </c>
    </row>
    <row r="39">
      <c r="A39" s="5" t="inlineStr">
        <is>
          <t>351100300992934</t>
        </is>
      </c>
      <c r="B39" s="5" t="inlineStr">
        <is>
          <t>INODORO DOBLE DESCARGA MARBLE WHITE ZT-S336-R1</t>
        </is>
      </c>
      <c r="C39" s="5" t="inlineStr">
        <is>
          <t>LOZA SANITARIA</t>
        </is>
      </c>
      <c r="D39" s="11" t="n">
        <v>4</v>
      </c>
      <c r="E39" s="12" t="n">
        <v>52770</v>
      </c>
      <c r="F39" s="12" t="n">
        <v>211080</v>
      </c>
      <c r="G39" s="5" t="inlineStr">
        <is>
          <t>Nunca</t>
        </is>
      </c>
      <c r="H39" s="21" t="n">
        <v>9999</v>
      </c>
      <c r="I39" s="12">
        <f>F39*p_costo_capital</f>
        <v/>
      </c>
      <c r="J39" s="5">
        <f>IF(H39&gt;=p_dias_muerto,"MUERTO",IF(H39&gt;=90,"DURMIENTE","RECIENTE"))</f>
        <v/>
      </c>
    </row>
    <row r="40">
      <c r="A40" s="5" t="inlineStr">
        <is>
          <t>351100300991478</t>
        </is>
      </c>
      <c r="B40" s="5" t="inlineStr">
        <is>
          <t>AQUABELLA MUEBLE DE BAÑO CON ESPEJO PG0025 .</t>
        </is>
      </c>
      <c r="C40" s="5" t="inlineStr">
        <is>
          <t>LOZA SANITARIA</t>
        </is>
      </c>
      <c r="D40" s="11" t="n">
        <v>6</v>
      </c>
      <c r="E40" s="12" t="n">
        <v>35000</v>
      </c>
      <c r="F40" s="12" t="n">
        <v>210000</v>
      </c>
      <c r="G40" s="5" t="inlineStr">
        <is>
          <t>2024-12-09</t>
        </is>
      </c>
      <c r="H40" s="21" t="n">
        <v>507</v>
      </c>
      <c r="I40" s="12">
        <f>F40*p_costo_capital</f>
        <v/>
      </c>
      <c r="J40" s="5">
        <f>IF(H40&gt;=p_dias_muerto,"MUERTO",IF(H40&gt;=90,"DURMIENTE","RECIENTE"))</f>
        <v/>
      </c>
    </row>
    <row r="41">
      <c r="A41" s="5" t="inlineStr">
        <is>
          <t>351100300991341</t>
        </is>
      </c>
      <c r="B41" s="5" t="inlineStr">
        <is>
          <t>AQUABELLA MUEBLE DE BAÑO CON ESPEJO PG0022</t>
        </is>
      </c>
      <c r="C41" s="5" t="inlineStr">
        <is>
          <t>LOZA SANITARIA</t>
        </is>
      </c>
      <c r="D41" s="11" t="n">
        <v>3</v>
      </c>
      <c r="E41" s="12" t="n">
        <v>69797</v>
      </c>
      <c r="F41" s="12" t="n">
        <v>209391</v>
      </c>
      <c r="G41" s="5" t="inlineStr">
        <is>
          <t>2024-11-27</t>
        </is>
      </c>
      <c r="H41" s="21" t="n">
        <v>519</v>
      </c>
      <c r="I41" s="12">
        <f>F41*p_costo_capital</f>
        <v/>
      </c>
      <c r="J41" s="5">
        <f>IF(H41&gt;=p_dias_muerto,"MUERTO",IF(H41&gt;=90,"DURMIENTE","RECIENTE"))</f>
        <v/>
      </c>
    </row>
    <row r="42">
      <c r="A42" s="5" t="inlineStr">
        <is>
          <t>10180014</t>
        </is>
      </c>
      <c r="B42" s="5" t="inlineStr">
        <is>
          <t>PERLING TIPO C 2X6 3/32 2.38MM NEGRO</t>
        </is>
      </c>
      <c r="C42" s="5" t="inlineStr">
        <is>
          <t>PERLING</t>
        </is>
      </c>
      <c r="D42" s="11" t="n">
        <v>9</v>
      </c>
      <c r="E42" s="12" t="n">
        <v>22993.75</v>
      </c>
      <c r="F42" s="12" t="n">
        <v>206943.75</v>
      </c>
      <c r="G42" s="5" t="inlineStr">
        <is>
          <t>2025-03-22</t>
        </is>
      </c>
      <c r="H42" s="21" t="n">
        <v>404</v>
      </c>
      <c r="I42" s="12">
        <f>F42*p_costo_capital</f>
        <v/>
      </c>
      <c r="J42" s="5">
        <f>IF(H42&gt;=p_dias_muerto,"MUERTO",IF(H42&gt;=90,"DURMIENTE","RECIENTE"))</f>
        <v/>
      </c>
    </row>
    <row r="43">
      <c r="A43" s="5" t="inlineStr">
        <is>
          <t>40992923</t>
        </is>
      </c>
      <c r="B43" s="5" t="inlineStr">
        <is>
          <t>CORNISA LAMINADA 808328-28 ARTEMIS 5.95M</t>
        </is>
      </c>
      <c r="C43" s="5" t="inlineStr">
        <is>
          <t>IMPORTACION TABLILLA, CORNISAS, UNIONES</t>
        </is>
      </c>
      <c r="D43" s="11" t="n">
        <v>287</v>
      </c>
      <c r="E43" s="12" t="n">
        <v>719.1765</v>
      </c>
      <c r="F43" s="12" t="n">
        <v>206403.6555</v>
      </c>
      <c r="G43" s="5" t="inlineStr">
        <is>
          <t>2026-05-08</t>
        </is>
      </c>
      <c r="H43" s="21" t="n">
        <v>0</v>
      </c>
      <c r="I43" s="12">
        <f>F43*p_costo_capital</f>
        <v/>
      </c>
      <c r="J43" s="5">
        <f>IF(H43&gt;=p_dias_muerto,"MUERTO",IF(H43&gt;=90,"DURMIENTE","RECIENTE"))</f>
        <v/>
      </c>
    </row>
    <row r="44">
      <c r="A44" s="5" t="inlineStr">
        <is>
          <t>351100300991511</t>
        </is>
      </c>
      <c r="B44" s="5" t="inlineStr">
        <is>
          <t>AUDIFONO INALAMBRICO SMARTCASE PRO BLANCO PANTALLA TACTIL</t>
        </is>
      </c>
      <c r="C44" s="5" t="inlineStr">
        <is>
          <t>ACCESORIOS ELECTRICOS Y CABLES</t>
        </is>
      </c>
      <c r="D44" s="11" t="n">
        <v>19</v>
      </c>
      <c r="E44" s="12" t="n">
        <v>10619.469027</v>
      </c>
      <c r="F44" s="12" t="n">
        <v>201769.911513</v>
      </c>
      <c r="G44" s="5" t="inlineStr">
        <is>
          <t>2024-11-14</t>
        </is>
      </c>
      <c r="H44" s="21" t="n">
        <v>532</v>
      </c>
      <c r="I44" s="12">
        <f>F44*p_costo_capital</f>
        <v/>
      </c>
      <c r="J44" s="5">
        <f>IF(H44&gt;=p_dias_muerto,"MUERTO",IF(H44&gt;=90,"DURMIENTE","RECIENTE"))</f>
        <v/>
      </c>
    </row>
    <row r="45">
      <c r="A45" s="5" t="inlineStr">
        <is>
          <t>40992911</t>
        </is>
      </c>
      <c r="B45" s="5" t="inlineStr">
        <is>
          <t>LLAVE LAVATORIO BLANCA FF-6112W</t>
        </is>
      </c>
      <c r="C45" s="5" t="inlineStr">
        <is>
          <t>IMPORTACION GRIFERIA</t>
        </is>
      </c>
      <c r="D45" s="11" t="n">
        <v>30</v>
      </c>
      <c r="E45" s="12" t="n">
        <v>6692.06</v>
      </c>
      <c r="F45" s="12" t="n">
        <v>200761.8</v>
      </c>
      <c r="G45" s="5" t="inlineStr">
        <is>
          <t>Nunca</t>
        </is>
      </c>
      <c r="H45" s="21" t="n">
        <v>9999</v>
      </c>
      <c r="I45" s="12">
        <f>F45*p_costo_capital</f>
        <v/>
      </c>
      <c r="J45" s="5">
        <f>IF(H45&gt;=p_dias_muerto,"MUERTO",IF(H45&gt;=90,"DURMIENTE","RECIENTE"))</f>
        <v/>
      </c>
    </row>
    <row r="46">
      <c r="A46" s="5" t="inlineStr">
        <is>
          <t>351100300992548</t>
        </is>
      </c>
      <c r="B46" s="5" t="inlineStr">
        <is>
          <t>BOSCH LIJADORA 280W GEX 125</t>
        </is>
      </c>
      <c r="C46" s="5" t="inlineStr">
        <is>
          <t>HERRAMIENTA ELECTRICA</t>
        </is>
      </c>
      <c r="D46" s="11" t="n">
        <v>5</v>
      </c>
      <c r="E46" s="12" t="n">
        <v>29900</v>
      </c>
      <c r="F46" s="12" t="n">
        <v>149500</v>
      </c>
      <c r="G46" s="5" t="inlineStr">
        <is>
          <t>Nunca</t>
        </is>
      </c>
      <c r="H46" s="21" t="n">
        <v>9999</v>
      </c>
      <c r="I46" s="12">
        <f>F46*p_costo_capital</f>
        <v/>
      </c>
      <c r="J46" s="5">
        <f>IF(H46&gt;=p_dias_muerto,"MUERTO",IF(H46&gt;=90,"DURMIENTE","RECIENTE"))</f>
        <v/>
      </c>
    </row>
    <row r="47">
      <c r="A47" s="5" t="inlineStr">
        <is>
          <t>351100300992541</t>
        </is>
      </c>
      <c r="B47" s="5" t="inlineStr">
        <is>
          <t>BOSCH HIDROLAVADORA 180 1800 PSI 240L/H GHP 180</t>
        </is>
      </c>
      <c r="C47" s="5" t="inlineStr">
        <is>
          <t>HERRAMIENTAS ELECTRICAS</t>
        </is>
      </c>
      <c r="D47" s="11" t="n">
        <v>2</v>
      </c>
      <c r="E47" s="12" t="n">
        <v>69900</v>
      </c>
      <c r="F47" s="12" t="n">
        <v>139800</v>
      </c>
      <c r="G47" s="5" t="inlineStr">
        <is>
          <t>Nunca</t>
        </is>
      </c>
      <c r="H47" s="21" t="n">
        <v>9999</v>
      </c>
      <c r="I47" s="12">
        <f>F47*p_costo_capital</f>
        <v/>
      </c>
      <c r="J47" s="5">
        <f>IF(H47&gt;=p_dias_muerto,"MUERTO",IF(H47&gt;=90,"DURMIENTE","RECIENTE"))</f>
        <v/>
      </c>
    </row>
    <row r="48">
      <c r="A48" s="5" t="inlineStr">
        <is>
          <t>351100300990932</t>
        </is>
      </c>
      <c r="B48" s="5" t="inlineStr">
        <is>
          <t>SEGUNDA COMBO MUEBLE MELAMINA CACHERA + LAVATORIO + DESAGUE</t>
        </is>
      </c>
      <c r="C48" s="5" t="inlineStr">
        <is>
          <t>IMPORTACION LOZA</t>
        </is>
      </c>
      <c r="D48" s="11" t="n">
        <v>4</v>
      </c>
      <c r="E48" s="12" t="n">
        <v>34392.94</v>
      </c>
      <c r="F48" s="12" t="n">
        <v>137571.76</v>
      </c>
      <c r="G48" s="5" t="inlineStr">
        <is>
          <t>2024-06-08</t>
        </is>
      </c>
      <c r="H48" s="21" t="n">
        <v>691</v>
      </c>
      <c r="I48" s="12">
        <f>F48*p_costo_capital</f>
        <v/>
      </c>
      <c r="J48" s="5">
        <f>IF(H48&gt;=p_dias_muerto,"MUERTO",IF(H48&gt;=90,"DURMIENTE","RECIENTE"))</f>
        <v/>
      </c>
    </row>
    <row r="49">
      <c r="A49" s="5" t="inlineStr">
        <is>
          <t>4392837</t>
        </is>
      </c>
      <c r="B49" s="5" t="inlineStr">
        <is>
          <t>EXTRACTOR DE AIRE 8 PULG CUADRADO SEMI CUBIERTO VOLTAGE VT-EFB-8</t>
        </is>
      </c>
      <c r="C49" s="5" t="inlineStr">
        <is>
          <t>IMPORTACION FERRETERIA GENERAL</t>
        </is>
      </c>
      <c r="D49" s="11" t="n">
        <v>31</v>
      </c>
      <c r="E49" s="12" t="n">
        <v>4225</v>
      </c>
      <c r="F49" s="12" t="n">
        <v>130975</v>
      </c>
      <c r="G49" s="5" t="inlineStr">
        <is>
          <t>Nunca</t>
        </is>
      </c>
      <c r="H49" s="21" t="n">
        <v>9999</v>
      </c>
      <c r="I49" s="12">
        <f>F49*p_costo_capital</f>
        <v/>
      </c>
      <c r="J49" s="5">
        <f>IF(H49&gt;=p_dias_muerto,"MUERTO",IF(H49&gt;=90,"DURMIENTE","RECIENTE"))</f>
        <v/>
      </c>
    </row>
    <row r="50">
      <c r="A50" s="5" t="inlineStr">
        <is>
          <t>PINT-IM-0002</t>
        </is>
      </c>
      <c r="B50" s="5" t="inlineStr">
        <is>
          <t>LANCO SILICONIZER CUBETA BLANCO RC200-2</t>
        </is>
      </c>
      <c r="C50" s="5" t="inlineStr">
        <is>
          <t>IMPERMEABILIZANTES</t>
        </is>
      </c>
      <c r="D50" s="11" t="n">
        <v>2</v>
      </c>
      <c r="E50" s="12" t="n">
        <v>60286.505</v>
      </c>
      <c r="F50" s="12" t="n">
        <v>120573.01</v>
      </c>
      <c r="G50" s="5" t="inlineStr">
        <is>
          <t>2025-04-12</t>
        </is>
      </c>
      <c r="H50" s="21" t="n">
        <v>383</v>
      </c>
      <c r="I50" s="12">
        <f>F50*p_costo_capital</f>
        <v/>
      </c>
      <c r="J50" s="5">
        <f>IF(H50&gt;=p_dias_muerto,"MUERTO",IF(H50&gt;=90,"DURMIENTE","RECIENTE"))</f>
        <v/>
      </c>
    </row>
    <row r="51">
      <c r="A51" s="5" t="inlineStr">
        <is>
          <t>60100041</t>
        </is>
      </c>
      <c r="B51" s="5" t="inlineStr">
        <is>
          <t>TECNOLITE EXTERIOR ACENTO LUZ CORTESIA LED100-240V-3000K 1HLED903MV30N</t>
        </is>
      </c>
      <c r="C51" s="5" t="inlineStr">
        <is>
          <t>BOMBILLOS Y LAMPARAS</t>
        </is>
      </c>
      <c r="D51" s="11" t="n">
        <v>12</v>
      </c>
      <c r="E51" s="12" t="n">
        <v>9920</v>
      </c>
      <c r="F51" s="12" t="n">
        <v>119040</v>
      </c>
      <c r="G51" s="5" t="inlineStr">
        <is>
          <t>Nunca</t>
        </is>
      </c>
      <c r="H51" s="21" t="n">
        <v>9999</v>
      </c>
      <c r="I51" s="12">
        <f>F51*p_costo_capital</f>
        <v/>
      </c>
      <c r="J51" s="5">
        <f>IF(H51&gt;=p_dias_muerto,"MUERTO",IF(H51&gt;=90,"DURMIENTE","RECIENTE"))</f>
        <v/>
      </c>
    </row>
    <row r="52">
      <c r="A52" s="5" t="inlineStr">
        <is>
          <t>351100300990597</t>
        </is>
      </c>
      <c r="B52" s="5" t="inlineStr">
        <is>
          <t>MUEBLERO PINO 1X8 MUEBLERO MUEBLERO</t>
        </is>
      </c>
      <c r="C52" s="5" t="inlineStr">
        <is>
          <t>PINO</t>
        </is>
      </c>
      <c r="D52" s="11" t="n">
        <v>19</v>
      </c>
      <c r="E52" s="12" t="n">
        <v>5800</v>
      </c>
      <c r="F52" s="12" t="n">
        <v>110200</v>
      </c>
      <c r="G52" s="5" t="inlineStr">
        <is>
          <t>2024-12-19</t>
        </is>
      </c>
      <c r="H52" s="21" t="n">
        <v>497</v>
      </c>
      <c r="I52" s="12">
        <f>F52*p_costo_capital</f>
        <v/>
      </c>
      <c r="J52" s="5">
        <f>IF(H52&gt;=p_dias_muerto,"MUERTO",IF(H52&gt;=90,"DURMIENTE","RECIENTE"))</f>
        <v/>
      </c>
    </row>
    <row r="53">
      <c r="A53" s="5" t="inlineStr">
        <is>
          <t>54311</t>
        </is>
      </c>
      <c r="B53" s="5" t="inlineStr">
        <is>
          <t>TINA PARA BAÑO 1.70M x 70CM X 40CM BAÑERA COLOR BLANCO FIBRA. YG-6212W</t>
        </is>
      </c>
      <c r="C53" s="5" t="inlineStr">
        <is>
          <t>IMPORTACION LOZA</t>
        </is>
      </c>
      <c r="D53" s="11" t="n">
        <v>4</v>
      </c>
      <c r="E53" s="12" t="n">
        <v>26768.23</v>
      </c>
      <c r="F53" s="12" t="n">
        <v>107072.92</v>
      </c>
      <c r="G53" s="5" t="inlineStr">
        <is>
          <t>Nunca</t>
        </is>
      </c>
      <c r="H53" s="21" t="n">
        <v>9999</v>
      </c>
      <c r="I53" s="12">
        <f>F53*p_costo_capital</f>
        <v/>
      </c>
      <c r="J53" s="5">
        <f>IF(H53&gt;=p_dias_muerto,"MUERTO",IF(H53&gt;=90,"DURMIENTE","RECIENTE"))</f>
        <v/>
      </c>
    </row>
    <row r="54">
      <c r="A54" s="5" t="inlineStr">
        <is>
          <t>351100300992597</t>
        </is>
      </c>
      <c r="B54" s="5" t="inlineStr">
        <is>
          <t>LANCO MAXIMA LATEX DEEP MATE CUBETA MA683-2</t>
        </is>
      </c>
      <c r="C54" s="5" t="inlineStr">
        <is>
          <t>PINTURA ACRILICA</t>
        </is>
      </c>
      <c r="D54" s="11" t="n">
        <v>3</v>
      </c>
      <c r="E54" s="12" t="n">
        <v>35611</v>
      </c>
      <c r="F54" s="12" t="n">
        <v>106833</v>
      </c>
      <c r="G54" s="5" t="inlineStr">
        <is>
          <t>Nunca</t>
        </is>
      </c>
      <c r="H54" s="21" t="n">
        <v>9999</v>
      </c>
      <c r="I54" s="12">
        <f>F54*p_costo_capital</f>
        <v/>
      </c>
      <c r="J54" s="5">
        <f>IF(H54&gt;=p_dias_muerto,"MUERTO",IF(H54&gt;=90,"DURMIENTE","RECIENTE"))</f>
        <v/>
      </c>
    </row>
    <row r="55">
      <c r="A55" s="5" t="inlineStr">
        <is>
          <t>10161</t>
        </is>
      </c>
      <c r="B55" s="5" t="inlineStr">
        <is>
          <t>CACHERA LAVATORIO LAINZ 048PF2LC PRICE PFISTER</t>
        </is>
      </c>
      <c r="C55" s="5" t="inlineStr">
        <is>
          <t>GRIFERIA - ACC. BAÑO Y COCINA</t>
        </is>
      </c>
      <c r="D55" s="11" t="n">
        <v>4</v>
      </c>
      <c r="E55" s="12" t="n">
        <v>26188.2</v>
      </c>
      <c r="F55" s="12" t="n">
        <v>104752.8</v>
      </c>
      <c r="G55" s="5" t="inlineStr">
        <is>
          <t>2025-01-06</t>
        </is>
      </c>
      <c r="H55" s="21" t="n">
        <v>479</v>
      </c>
      <c r="I55" s="12">
        <f>F55*p_costo_capital</f>
        <v/>
      </c>
      <c r="J55" s="5">
        <f>IF(H55&gt;=p_dias_muerto,"MUERTO",IF(H55&gt;=90,"DURMIENTE","RECIENTE"))</f>
        <v/>
      </c>
    </row>
    <row r="56">
      <c r="A56" s="5" t="inlineStr">
        <is>
          <t>192311</t>
        </is>
      </c>
      <c r="B56" s="5" t="inlineStr">
        <is>
          <t>TOTAL JUEGO HERRAMIENTAS CON CAJA DE METAL 59PCS THTCS12591</t>
        </is>
      </c>
      <c r="C56" s="5" t="inlineStr">
        <is>
          <t>FERRETERIA GENERAL</t>
        </is>
      </c>
      <c r="D56" s="11" t="n">
        <v>1</v>
      </c>
      <c r="E56" s="12" t="n">
        <v>94244.49000000001</v>
      </c>
      <c r="F56" s="12" t="n">
        <v>94244.49000000001</v>
      </c>
      <c r="G56" s="5" t="inlineStr">
        <is>
          <t>2024-07-20</t>
        </is>
      </c>
      <c r="H56" s="21" t="n">
        <v>649</v>
      </c>
      <c r="I56" s="12">
        <f>F56*p_costo_capital</f>
        <v/>
      </c>
      <c r="J56" s="5">
        <f>IF(H56&gt;=p_dias_muerto,"MUERTO",IF(H56&gt;=90,"DURMIENTE","RECIENTE"))</f>
        <v/>
      </c>
    </row>
    <row r="57">
      <c r="A57" s="5" t="inlineStr">
        <is>
          <t>351100300991932</t>
        </is>
      </c>
      <c r="B57" s="5" t="inlineStr">
        <is>
          <t>LAVATORIO TIPO BOWL RI 102 GRIS / MARMOL</t>
        </is>
      </c>
      <c r="C57" s="5" t="inlineStr">
        <is>
          <t>LOZA SANITARIA</t>
        </is>
      </c>
      <c r="D57" s="11" t="n">
        <v>3</v>
      </c>
      <c r="E57" s="12" t="n">
        <v>31063</v>
      </c>
      <c r="F57" s="12" t="n">
        <v>93189</v>
      </c>
      <c r="G57" s="5" t="inlineStr">
        <is>
          <t>Nunca</t>
        </is>
      </c>
      <c r="H57" s="21" t="n">
        <v>9999</v>
      </c>
      <c r="I57" s="12">
        <f>F57*p_costo_capital</f>
        <v/>
      </c>
      <c r="J57" s="5">
        <f>IF(H57&gt;=p_dias_muerto,"MUERTO",IF(H57&gt;=90,"DURMIENTE","RECIENTE"))</f>
        <v/>
      </c>
    </row>
    <row r="58">
      <c r="A58" s="5" t="inlineStr">
        <is>
          <t>49912920</t>
        </is>
      </c>
      <c r="B58" s="5" t="inlineStr">
        <is>
          <t>LLAVE CHORRO BRONCE DOBLE SALIDA ULTRA CONVENIENTE AQP-126</t>
        </is>
      </c>
      <c r="C58" s="5" t="inlineStr">
        <is>
          <t>IMPORTACION GRIFERIA</t>
        </is>
      </c>
      <c r="D58" s="11" t="n">
        <v>59</v>
      </c>
      <c r="E58" s="12" t="n">
        <v>1532.34</v>
      </c>
      <c r="F58" s="12" t="n">
        <v>90408.06</v>
      </c>
      <c r="G58" s="5" t="inlineStr">
        <is>
          <t>2026-05-05</t>
        </is>
      </c>
      <c r="H58" s="21" t="n">
        <v>0</v>
      </c>
      <c r="I58" s="12">
        <f>F58*p_costo_capital</f>
        <v/>
      </c>
      <c r="J58" s="5">
        <f>IF(H58&gt;=p_dias_muerto,"MUERTO",IF(H58&gt;=90,"DURMIENTE","RECIENTE"))</f>
        <v/>
      </c>
    </row>
    <row r="59">
      <c r="A59" s="5" t="inlineStr">
        <is>
          <t>30575</t>
        </is>
      </c>
      <c r="B59" s="5" t="inlineStr">
        <is>
          <t>CH CENTRO DE CARGA 20 ESPACIOS</t>
        </is>
      </c>
      <c r="C59" s="5" t="inlineStr">
        <is>
          <t>ACCESORIOS ELECTRICOS Y CABLES</t>
        </is>
      </c>
      <c r="D59" s="11" t="n">
        <v>1</v>
      </c>
      <c r="E59" s="12" t="n">
        <v>88651.25999999999</v>
      </c>
      <c r="F59" s="12" t="n">
        <v>88651.25999999999</v>
      </c>
      <c r="G59" s="5" t="inlineStr">
        <is>
          <t>2024-11-04</t>
        </is>
      </c>
      <c r="H59" s="21" t="n">
        <v>542</v>
      </c>
      <c r="I59" s="12">
        <f>F59*p_costo_capital</f>
        <v/>
      </c>
      <c r="J59" s="5">
        <f>IF(H59&gt;=p_dias_muerto,"MUERTO",IF(H59&gt;=90,"DURMIENTE","RECIENTE"))</f>
        <v/>
      </c>
    </row>
    <row r="60">
      <c r="A60" s="5" t="inlineStr">
        <is>
          <t>351100300992833</t>
        </is>
      </c>
      <c r="B60" s="5" t="inlineStr">
        <is>
          <t>ASPERSION DE DUCHA REDONDA 8 PULG CROMADA HTK-RG-22C</t>
        </is>
      </c>
      <c r="C60" s="5" t="inlineStr">
        <is>
          <t>IMPORTACION GRIFERIA</t>
        </is>
      </c>
      <c r="D60" s="11" t="n">
        <v>60</v>
      </c>
      <c r="E60" s="12" t="n">
        <v>1450</v>
      </c>
      <c r="F60" s="12" t="n">
        <v>87000</v>
      </c>
      <c r="G60" s="5" t="inlineStr">
        <is>
          <t>Nunca</t>
        </is>
      </c>
      <c r="H60" s="21" t="n">
        <v>9999</v>
      </c>
      <c r="I60" s="12">
        <f>F60*p_costo_capital</f>
        <v/>
      </c>
      <c r="J60" s="5">
        <f>IF(H60&gt;=p_dias_muerto,"MUERTO",IF(H60&gt;=90,"DURMIENTE","RECIENTE"))</f>
        <v/>
      </c>
    </row>
    <row r="61">
      <c r="A61" s="5" t="inlineStr">
        <is>
          <t>985447</t>
        </is>
      </c>
      <c r="B61" s="5" t="inlineStr">
        <is>
          <t xml:space="preserve">TOTAL CAJA HERRAMIENTAS 142 PCS THKTHP21426 INDUSTRIAL </t>
        </is>
      </c>
      <c r="C61" s="5" t="inlineStr">
        <is>
          <t>FERRETERIA GENERAL</t>
        </is>
      </c>
      <c r="D61" s="11" t="n">
        <v>1</v>
      </c>
      <c r="E61" s="12" t="n">
        <v>86273.55</v>
      </c>
      <c r="F61" s="12" t="n">
        <v>86273.55</v>
      </c>
      <c r="G61" s="5" t="inlineStr">
        <is>
          <t>2024-11-25</t>
        </is>
      </c>
      <c r="H61" s="21" t="n">
        <v>521</v>
      </c>
      <c r="I61" s="12">
        <f>F61*p_costo_capital</f>
        <v/>
      </c>
      <c r="J61" s="5">
        <f>IF(H61&gt;=p_dias_muerto,"MUERTO",IF(H61&gt;=90,"DURMIENTE","RECIENTE"))</f>
        <v/>
      </c>
    </row>
    <row r="62">
      <c r="A62" s="5" t="inlineStr">
        <is>
          <t>990550</t>
        </is>
      </c>
      <c r="B62" s="5" t="inlineStr">
        <is>
          <t>CACHERA LAVATORIO 048-CSCPC MANIJA CRUZ PFISTER P.P CLASSIC</t>
        </is>
      </c>
      <c r="C62" s="5" t="inlineStr">
        <is>
          <t>GRIFERIA - ACC. BAÑO Y COCINA</t>
        </is>
      </c>
      <c r="D62" s="11" t="n">
        <v>4</v>
      </c>
      <c r="E62" s="12" t="n">
        <v>21352.5</v>
      </c>
      <c r="F62" s="12" t="n">
        <v>85410</v>
      </c>
      <c r="G62" s="5" t="inlineStr">
        <is>
          <t>2025-02-24</t>
        </is>
      </c>
      <c r="H62" s="21" t="n">
        <v>430</v>
      </c>
      <c r="I62" s="12">
        <f>F62*p_costo_capital</f>
        <v/>
      </c>
      <c r="J62" s="5">
        <f>IF(H62&gt;=p_dias_muerto,"MUERTO",IF(H62&gt;=90,"DURMIENTE","RECIENTE"))</f>
        <v/>
      </c>
    </row>
    <row r="63">
      <c r="A63" s="5" t="inlineStr">
        <is>
          <t>10140016</t>
        </is>
      </c>
      <c r="B63" s="5" t="inlineStr">
        <is>
          <t>TUBO ESTRUCT. RECTANGULAR 1X3 1.80MM NEGRO</t>
        </is>
      </c>
      <c r="C63" s="5" t="inlineStr">
        <is>
          <t>TUBERIA ESTRUCTURAL</t>
        </is>
      </c>
      <c r="D63" s="11" t="n">
        <v>10</v>
      </c>
      <c r="E63" s="12" t="n">
        <v>8297.950000000001</v>
      </c>
      <c r="F63" s="12" t="n">
        <v>82979.5</v>
      </c>
      <c r="G63" s="5" t="inlineStr">
        <is>
          <t>2024-02-09</t>
        </is>
      </c>
      <c r="H63" s="21" t="n">
        <v>811</v>
      </c>
      <c r="I63" s="12">
        <f>F63*p_costo_capital</f>
        <v/>
      </c>
      <c r="J63" s="5">
        <f>IF(H63&gt;=p_dias_muerto,"MUERTO",IF(H63&gt;=90,"DURMIENTE","RECIENTE"))</f>
        <v/>
      </c>
    </row>
    <row r="64">
      <c r="A64" s="5" t="inlineStr">
        <is>
          <t>351100300992928</t>
        </is>
      </c>
      <c r="B64" s="5" t="inlineStr">
        <is>
          <t>DECK METALICO 3 METROS DE LARGO X 10 PULG X 11/2 PULG 1.8MM HASTA 1000KG X M2</t>
        </is>
      </c>
      <c r="C64" s="5" t="inlineStr">
        <is>
          <t>TUBERIA INDUSTRIAL, HIERROS PLANOS Y CORRUGADOS</t>
        </is>
      </c>
      <c r="D64" s="11" t="n">
        <v>10</v>
      </c>
      <c r="E64" s="12" t="n">
        <v>8283.178785</v>
      </c>
      <c r="F64" s="12" t="n">
        <v>82831.78784999999</v>
      </c>
      <c r="G64" s="5" t="inlineStr">
        <is>
          <t>Nunca</t>
        </is>
      </c>
      <c r="H64" s="21" t="n">
        <v>9999</v>
      </c>
      <c r="I64" s="12">
        <f>F64*p_costo_capital</f>
        <v/>
      </c>
      <c r="J64" s="5">
        <f>IF(H64&gt;=p_dias_muerto,"MUERTO",IF(H64&gt;=90,"DURMIENTE","RECIENTE"))</f>
        <v/>
      </c>
    </row>
    <row r="65">
      <c r="A65" s="5" t="inlineStr">
        <is>
          <t>351100300992603</t>
        </is>
      </c>
      <c r="B65" s="5" t="inlineStr">
        <is>
          <t>LANCO SUPER COAT DEEP MATE CUBETA SC690-2</t>
        </is>
      </c>
      <c r="C65" s="5" t="inlineStr">
        <is>
          <t>PINTURA ACRILICA</t>
        </is>
      </c>
      <c r="D65" s="11" t="n">
        <v>3</v>
      </c>
      <c r="E65" s="12" t="n">
        <v>27471</v>
      </c>
      <c r="F65" s="12" t="n">
        <v>82413</v>
      </c>
      <c r="G65" s="5" t="inlineStr">
        <is>
          <t>Nunca</t>
        </is>
      </c>
      <c r="H65" s="21" t="n">
        <v>9999</v>
      </c>
      <c r="I65" s="12">
        <f>F65*p_costo_capital</f>
        <v/>
      </c>
      <c r="J65" s="5">
        <f>IF(H65&gt;=p_dias_muerto,"MUERTO",IF(H65&gt;=90,"DURMIENTE","RECIENTE"))</f>
        <v/>
      </c>
    </row>
    <row r="66">
      <c r="A66" s="5" t="inlineStr">
        <is>
          <t>351100300992605</t>
        </is>
      </c>
      <c r="B66" s="5" t="inlineStr">
        <is>
          <t>LANCO SUPER COAT SATIN DEEP CUBETA SC3733-2</t>
        </is>
      </c>
      <c r="C66" s="5" t="inlineStr">
        <is>
          <t>PINTURA ACRILICA</t>
        </is>
      </c>
      <c r="D66" s="11" t="n">
        <v>3</v>
      </c>
      <c r="E66" s="12" t="n">
        <v>27471</v>
      </c>
      <c r="F66" s="12" t="n">
        <v>82413</v>
      </c>
      <c r="G66" s="5" t="inlineStr">
        <is>
          <t>Nunca</t>
        </is>
      </c>
      <c r="H66" s="21" t="n">
        <v>9999</v>
      </c>
      <c r="I66" s="12">
        <f>F66*p_costo_capital</f>
        <v/>
      </c>
      <c r="J66" s="5">
        <f>IF(H66&gt;=p_dias_muerto,"MUERTO",IF(H66&gt;=90,"DURMIENTE","RECIENTE"))</f>
        <v/>
      </c>
    </row>
    <row r="67">
      <c r="A67" s="5" t="inlineStr">
        <is>
          <t>73114</t>
        </is>
      </c>
      <c r="B67" s="5" t="inlineStr">
        <is>
          <t>TOTAL TALADRO INALAMBRICO 3/8 PERCUTOR  20V 2 BATERIAS UTIDLI20012 -UTIDLI201452</t>
        </is>
      </c>
      <c r="C67" s="5" t="inlineStr">
        <is>
          <t>HERRAMIENTA ELECTRICA</t>
        </is>
      </c>
      <c r="D67" s="11" t="n">
        <v>2</v>
      </c>
      <c r="E67" s="12" t="n">
        <v>40993.53</v>
      </c>
      <c r="F67" s="12" t="n">
        <v>81987.06</v>
      </c>
      <c r="G67" s="5" t="inlineStr">
        <is>
          <t>2025-03-27</t>
        </is>
      </c>
      <c r="H67" s="21" t="n">
        <v>399</v>
      </c>
      <c r="I67" s="12">
        <f>F67*p_costo_capital</f>
        <v/>
      </c>
      <c r="J67" s="5">
        <f>IF(H67&gt;=p_dias_muerto,"MUERTO",IF(H67&gt;=90,"DURMIENTE","RECIENTE"))</f>
        <v/>
      </c>
    </row>
    <row r="68">
      <c r="A68" s="5" t="inlineStr">
        <is>
          <t>10180011</t>
        </is>
      </c>
      <c r="B68" s="5" t="inlineStr">
        <is>
          <t>PERLING TIPO C 2X4 3/32 2.38MM NEGRO</t>
        </is>
      </c>
      <c r="C68" s="5" t="inlineStr">
        <is>
          <t>PERLING</t>
        </is>
      </c>
      <c r="D68" s="11" t="n">
        <v>7</v>
      </c>
      <c r="E68" s="12" t="n">
        <v>10556.1</v>
      </c>
      <c r="F68" s="12" t="n">
        <v>73892.7</v>
      </c>
      <c r="G68" s="5" t="inlineStr">
        <is>
          <t>2025-03-25</t>
        </is>
      </c>
      <c r="H68" s="21" t="n">
        <v>401</v>
      </c>
      <c r="I68" s="12">
        <f>F68*p_costo_capital</f>
        <v/>
      </c>
      <c r="J68" s="5">
        <f>IF(H68&gt;=p_dias_muerto,"MUERTO",IF(H68&gt;=90,"DURMIENTE","RECIENTE"))</f>
        <v/>
      </c>
    </row>
    <row r="69">
      <c r="A69" s="5" t="inlineStr">
        <is>
          <t>2992920</t>
        </is>
      </c>
      <c r="B69" s="5" t="inlineStr">
        <is>
          <t>KIT DE DUCHA TELEFONO SENCILLA DORADA PLASTICA AQP-23566</t>
        </is>
      </c>
      <c r="C69" s="5" t="inlineStr">
        <is>
          <t>IMPORTACION GRIFERIA</t>
        </is>
      </c>
      <c r="D69" s="11" t="n">
        <v>50</v>
      </c>
      <c r="E69" s="12" t="n">
        <v>1463.73</v>
      </c>
      <c r="F69" s="12" t="n">
        <v>73186.5</v>
      </c>
      <c r="G69" s="5" t="inlineStr">
        <is>
          <t>Nunca</t>
        </is>
      </c>
      <c r="H69" s="21" t="n">
        <v>9999</v>
      </c>
      <c r="I69" s="12">
        <f>F69*p_costo_capital</f>
        <v/>
      </c>
      <c r="J69" s="5">
        <f>IF(H69&gt;=p_dias_muerto,"MUERTO",IF(H69&gt;=90,"DURMIENTE","RECIENTE"))</f>
        <v/>
      </c>
    </row>
    <row r="70">
      <c r="A70" s="5" t="inlineStr">
        <is>
          <t>72764</t>
        </is>
      </c>
      <c r="B70" s="5" t="inlineStr">
        <is>
          <t>TRUPER MAQUINA CHAPEAR MANUAL 14 POMA 14</t>
        </is>
      </c>
      <c r="C70" s="5" t="inlineStr">
        <is>
          <t>HERRAMIENTA ELECTRICA</t>
        </is>
      </c>
      <c r="D70" s="11" t="n">
        <v>1</v>
      </c>
      <c r="E70" s="12" t="n">
        <v>70868.124</v>
      </c>
      <c r="F70" s="12" t="n">
        <v>70868.124</v>
      </c>
      <c r="G70" s="5" t="inlineStr">
        <is>
          <t>2024-05-29</t>
        </is>
      </c>
      <c r="H70" s="21" t="n">
        <v>701</v>
      </c>
      <c r="I70" s="12">
        <f>F70*p_costo_capital</f>
        <v/>
      </c>
      <c r="J70" s="5">
        <f>IF(H70&gt;=p_dias_muerto,"MUERTO",IF(H70&gt;=90,"DURMIENTE","RECIENTE"))</f>
        <v/>
      </c>
    </row>
    <row r="71">
      <c r="A71" s="5" t="inlineStr">
        <is>
          <t>71027</t>
        </is>
      </c>
      <c r="B71" s="5" t="inlineStr">
        <is>
          <t>MECATE BANANERO 4.5K</t>
        </is>
      </c>
      <c r="C71" s="5" t="inlineStr">
        <is>
          <t>FERRETERIA GENERAL</t>
        </is>
      </c>
      <c r="D71" s="11" t="n">
        <v>8</v>
      </c>
      <c r="E71" s="12" t="n">
        <v>8586.495000000001</v>
      </c>
      <c r="F71" s="12" t="n">
        <v>68691.96000000001</v>
      </c>
      <c r="G71" s="5" t="inlineStr">
        <is>
          <t>2024-10-24</t>
        </is>
      </c>
      <c r="H71" s="21" t="n">
        <v>553</v>
      </c>
      <c r="I71" s="12">
        <f>F71*p_costo_capital</f>
        <v/>
      </c>
      <c r="J71" s="5">
        <f>IF(H71&gt;=p_dias_muerto,"MUERTO",IF(H71&gt;=90,"DURMIENTE","RECIENTE"))</f>
        <v/>
      </c>
    </row>
    <row r="72">
      <c r="A72" s="5" t="inlineStr">
        <is>
          <t>4300992911</t>
        </is>
      </c>
      <c r="B72" s="5" t="inlineStr">
        <is>
          <t>LAMPARA LED DE EMERGENCIA 70CM YJDG-70</t>
        </is>
      </c>
      <c r="C72" s="5" t="inlineStr">
        <is>
          <t>IMPORTACION FERRETERIA GENERAL</t>
        </is>
      </c>
      <c r="D72" s="11" t="n">
        <v>100</v>
      </c>
      <c r="E72" s="12" t="n">
        <v>669.21</v>
      </c>
      <c r="F72" s="12" t="n">
        <v>66921</v>
      </c>
      <c r="G72" s="5" t="inlineStr">
        <is>
          <t>Nunca</t>
        </is>
      </c>
      <c r="H72" s="21" t="n">
        <v>9999</v>
      </c>
      <c r="I72" s="12">
        <f>F72*p_costo_capital</f>
        <v/>
      </c>
      <c r="J72" s="5">
        <f>IF(H72&gt;=p_dias_muerto,"MUERTO",IF(H72&gt;=90,"DURMIENTE","RECIENTE"))</f>
        <v/>
      </c>
    </row>
    <row r="73">
      <c r="A73" s="5" t="inlineStr">
        <is>
          <t>432911</t>
        </is>
      </c>
      <c r="B73" s="5" t="inlineStr">
        <is>
          <t>LAMPARA SOLAR EXTERIOR JARDIN YH-CY01RGB</t>
        </is>
      </c>
      <c r="C73" s="5" t="inlineStr">
        <is>
          <t>IMPORTACION FERRETERIA GENERAL</t>
        </is>
      </c>
      <c r="D73" s="11" t="n">
        <v>18</v>
      </c>
      <c r="E73" s="12" t="n">
        <v>3668.24</v>
      </c>
      <c r="F73" s="12" t="n">
        <v>66028.32000000001</v>
      </c>
      <c r="G73" s="5" t="inlineStr">
        <is>
          <t>Nunca</t>
        </is>
      </c>
      <c r="H73" s="21" t="n">
        <v>9999</v>
      </c>
      <c r="I73" s="12">
        <f>F73*p_costo_capital</f>
        <v/>
      </c>
      <c r="J73" s="5">
        <f>IF(H73&gt;=p_dias_muerto,"MUERTO",IF(H73&gt;=90,"DURMIENTE","RECIENTE"))</f>
        <v/>
      </c>
    </row>
    <row r="74">
      <c r="A74" s="5" t="inlineStr">
        <is>
          <t>351100300992935</t>
        </is>
      </c>
      <c r="B74" s="5" t="inlineStr">
        <is>
          <t>ESPEJO LED GOTA 4MM 3 COLORES</t>
        </is>
      </c>
      <c r="C74" s="5" t="inlineStr">
        <is>
          <t>LOZA SANITARIA</t>
        </is>
      </c>
      <c r="D74" s="11" t="n">
        <v>6</v>
      </c>
      <c r="E74" s="12" t="n">
        <v>10890</v>
      </c>
      <c r="F74" s="12" t="n">
        <v>65340</v>
      </c>
      <c r="G74" s="5" t="inlineStr">
        <is>
          <t>2026-05-07</t>
        </is>
      </c>
      <c r="H74" s="21" t="n">
        <v>0</v>
      </c>
      <c r="I74" s="12">
        <f>F74*p_costo_capital</f>
        <v/>
      </c>
      <c r="J74" s="5">
        <f>IF(H74&gt;=p_dias_muerto,"MUERTO",IF(H74&gt;=90,"DURMIENTE","RECIENTE"))</f>
        <v/>
      </c>
    </row>
    <row r="75">
      <c r="A75" s="5" t="inlineStr">
        <is>
          <t>520560</t>
        </is>
      </c>
      <c r="B75" s="5" t="inlineStr">
        <is>
          <t>TOTAL DISCO SIERRA INGLETE 8 1/4 TAC233523</t>
        </is>
      </c>
      <c r="C75" s="5" t="inlineStr">
        <is>
          <t>FERRETERIA GENERAL</t>
        </is>
      </c>
      <c r="D75" s="11" t="n">
        <v>4</v>
      </c>
      <c r="E75" s="12" t="n">
        <v>15283.98</v>
      </c>
      <c r="F75" s="12" t="n">
        <v>61135.92</v>
      </c>
      <c r="G75" s="5" t="inlineStr">
        <is>
          <t>2023-05-24</t>
        </is>
      </c>
      <c r="H75" s="21" t="n">
        <v>1072</v>
      </c>
      <c r="I75" s="12">
        <f>F75*p_costo_capital</f>
        <v/>
      </c>
      <c r="J75" s="5">
        <f>IF(H75&gt;=p_dias_muerto,"MUERTO",IF(H75&gt;=90,"DURMIENTE","RECIENTE"))</f>
        <v/>
      </c>
    </row>
    <row r="76">
      <c r="A76" s="5" t="inlineStr">
        <is>
          <t>14100010</t>
        </is>
      </c>
      <c r="B76" s="5" t="inlineStr">
        <is>
          <t>PUERTA CEDRO 7 TABLEROS 75 X 210 CM</t>
        </is>
      </c>
      <c r="C76" s="5" t="inlineStr">
        <is>
          <t>PUERTAS</t>
        </is>
      </c>
      <c r="D76" s="11" t="n">
        <v>1</v>
      </c>
      <c r="E76" s="12" t="n">
        <v>60884.955752</v>
      </c>
      <c r="F76" s="12" t="n">
        <v>60884.955752</v>
      </c>
      <c r="G76" s="5" t="inlineStr">
        <is>
          <t>2024-02-05</t>
        </is>
      </c>
      <c r="H76" s="21" t="n">
        <v>815</v>
      </c>
      <c r="I76" s="12">
        <f>F76*p_costo_capital</f>
        <v/>
      </c>
      <c r="J76" s="5">
        <f>IF(H76&gt;=p_dias_muerto,"MUERTO",IF(H76&gt;=90,"DURMIENTE","RECIENTE"))</f>
        <v/>
      </c>
    </row>
    <row r="77">
      <c r="A77" s="5" t="inlineStr">
        <is>
          <t>PINT-IM-0029</t>
        </is>
      </c>
      <c r="B77" s="5" t="inlineStr">
        <is>
          <t>LANCO SILICONIZER VERDE CUBETA RC202-2</t>
        </is>
      </c>
      <c r="C77" s="5" t="inlineStr">
        <is>
          <t>IMPERMEABILIZANTES</t>
        </is>
      </c>
      <c r="D77" s="11" t="n">
        <v>1</v>
      </c>
      <c r="E77" s="12" t="n">
        <v>60286.5</v>
      </c>
      <c r="F77" s="12" t="n">
        <v>60286.5</v>
      </c>
      <c r="G77" s="5" t="inlineStr">
        <is>
          <t>Nunca</t>
        </is>
      </c>
      <c r="H77" s="21" t="n">
        <v>9999</v>
      </c>
      <c r="I77" s="12">
        <f>F77*p_costo_capital</f>
        <v/>
      </c>
      <c r="J77" s="5">
        <f>IF(H77&gt;=p_dias_muerto,"MUERTO",IF(H77&gt;=90,"DURMIENTE","RECIENTE"))</f>
        <v/>
      </c>
    </row>
    <row r="78">
      <c r="A78" s="5" t="inlineStr">
        <is>
          <t>90545</t>
        </is>
      </c>
      <c r="B78" s="5" t="inlineStr">
        <is>
          <t>CACHERA BAÑO 801-CSCC 3 MANI. CRUZ P.P CLASSIC PRICE PFISTER</t>
        </is>
      </c>
      <c r="C78" s="5" t="inlineStr">
        <is>
          <t>GRIFERIA - ACC. BAÑO Y COCINA</t>
        </is>
      </c>
      <c r="D78" s="11" t="n">
        <v>1</v>
      </c>
      <c r="E78" s="12" t="n">
        <v>58491</v>
      </c>
      <c r="F78" s="12" t="n">
        <v>58491</v>
      </c>
      <c r="G78" s="5" t="inlineStr">
        <is>
          <t>2023-04-24</t>
        </is>
      </c>
      <c r="H78" s="21" t="n">
        <v>1102</v>
      </c>
      <c r="I78" s="12">
        <f>F78*p_costo_capital</f>
        <v/>
      </c>
      <c r="J78" s="5">
        <f>IF(H78&gt;=p_dias_muerto,"MUERTO",IF(H78&gt;=90,"DURMIENTE","RECIENTE"))</f>
        <v/>
      </c>
    </row>
    <row r="79">
      <c r="A79" s="5" t="inlineStr">
        <is>
          <t>351100300991000</t>
        </is>
      </c>
      <c r="B79" s="5" t="inlineStr">
        <is>
          <t>DELCA LAMPARA LED 18W REDONDA AJUSTABLE</t>
        </is>
      </c>
      <c r="C79" s="5" t="inlineStr">
        <is>
          <t>LIQUIDACION</t>
        </is>
      </c>
      <c r="D79" s="11" t="n">
        <v>23</v>
      </c>
      <c r="E79" s="12" t="n">
        <v>2500</v>
      </c>
      <c r="F79" s="12" t="n">
        <v>57500</v>
      </c>
      <c r="G79" s="5" t="inlineStr">
        <is>
          <t>2025-02-25</t>
        </is>
      </c>
      <c r="H79" s="21" t="n">
        <v>429</v>
      </c>
      <c r="I79" s="12">
        <f>F79*p_costo_capital</f>
        <v/>
      </c>
      <c r="J79" s="5">
        <f>IF(H79&gt;=p_dias_muerto,"MUERTO",IF(H79&gt;=90,"DURMIENTE","RECIENTE"))</f>
        <v/>
      </c>
    </row>
    <row r="80">
      <c r="A80" s="5" t="inlineStr">
        <is>
          <t>692911</t>
        </is>
      </c>
      <c r="B80" s="5" t="inlineStr">
        <is>
          <t>ABANICO LED SOCKET FC420-6</t>
        </is>
      </c>
      <c r="C80" s="5" t="inlineStr">
        <is>
          <t>IMPORTACION FERRETERIA GENERAL</t>
        </is>
      </c>
      <c r="D80" s="11" t="n">
        <v>24</v>
      </c>
      <c r="E80" s="12" t="n">
        <v>2354.61</v>
      </c>
      <c r="F80" s="12" t="n">
        <v>56510.64</v>
      </c>
      <c r="G80" s="5" t="inlineStr">
        <is>
          <t>Nunca</t>
        </is>
      </c>
      <c r="H80" s="21" t="n">
        <v>9999</v>
      </c>
      <c r="I80" s="12">
        <f>F80*p_costo_capital</f>
        <v/>
      </c>
      <c r="J80" s="5">
        <f>IF(H80&gt;=p_dias_muerto,"MUERTO",IF(H80&gt;=90,"DURMIENTE","RECIENTE"))</f>
        <v/>
      </c>
    </row>
    <row r="81">
      <c r="A81" s="5" t="inlineStr">
        <is>
          <t>351100300992927</t>
        </is>
      </c>
      <c r="B81" s="5" t="inlineStr">
        <is>
          <t>DECK METALICO 2 METROS DE LARGO X 10 PULG X 11/2 PULG 1.8MM HASTA 1000KG X M2</t>
        </is>
      </c>
      <c r="C81" s="5" t="inlineStr">
        <is>
          <t>TUBERIA INDUSTRIAL, HIERROS PLANOS Y CORRUGADOS</t>
        </is>
      </c>
      <c r="D81" s="11" t="n">
        <v>10</v>
      </c>
      <c r="E81" s="12" t="n">
        <v>5522.11919</v>
      </c>
      <c r="F81" s="12" t="n">
        <v>55221.1919</v>
      </c>
      <c r="G81" s="5" t="inlineStr">
        <is>
          <t>Nunca</t>
        </is>
      </c>
      <c r="H81" s="21" t="n">
        <v>9999</v>
      </c>
      <c r="I81" s="12">
        <f>F81*p_costo_capital</f>
        <v/>
      </c>
      <c r="J81" s="5">
        <f>IF(H81&gt;=p_dias_muerto,"MUERTO",IF(H81&gt;=90,"DURMIENTE","RECIENTE"))</f>
        <v/>
      </c>
    </row>
    <row r="82">
      <c r="A82" s="5" t="inlineStr">
        <is>
          <t>97992911</t>
        </is>
      </c>
      <c r="B82" s="5" t="inlineStr">
        <is>
          <t>LAMPARA LED DE EMERGENCIA 32CM YJDG-32</t>
        </is>
      </c>
      <c r="C82" s="5" t="inlineStr">
        <is>
          <t>IMPORTACION FERRETERIA GENERAL</t>
        </is>
      </c>
      <c r="D82" s="11" t="n">
        <v>100</v>
      </c>
      <c r="E82" s="12" t="n">
        <v>545.28</v>
      </c>
      <c r="F82" s="12" t="n">
        <v>54528</v>
      </c>
      <c r="G82" s="5" t="inlineStr">
        <is>
          <t>Nunca</t>
        </is>
      </c>
      <c r="H82" s="21" t="n">
        <v>9999</v>
      </c>
      <c r="I82" s="12">
        <f>F82*p_costo_capital</f>
        <v/>
      </c>
      <c r="J82" s="5">
        <f>IF(H82&gt;=p_dias_muerto,"MUERTO",IF(H82&gt;=90,"DURMIENTE","RECIENTE"))</f>
        <v/>
      </c>
    </row>
    <row r="83">
      <c r="A83" s="5" t="inlineStr">
        <is>
          <t>351100300992361</t>
        </is>
      </c>
      <c r="B83" s="5" t="inlineStr">
        <is>
          <t>TOTAL CEPILLO PARA HIDRO LAVADORA 25CM CON EXTENSION TGTPB251</t>
        </is>
      </c>
      <c r="C83" s="5" t="inlineStr">
        <is>
          <t>HERRAMIENTA ELECTRICA</t>
        </is>
      </c>
      <c r="D83" s="11" t="n">
        <v>14</v>
      </c>
      <c r="E83" s="12" t="n">
        <v>3854.25</v>
      </c>
      <c r="F83" s="12" t="n">
        <v>53959.5</v>
      </c>
      <c r="G83" s="5" t="inlineStr">
        <is>
          <t>Nunca</t>
        </is>
      </c>
      <c r="H83" s="21" t="n">
        <v>9999</v>
      </c>
      <c r="I83" s="12">
        <f>F83*p_costo_capital</f>
        <v/>
      </c>
      <c r="J83" s="5">
        <f>IF(H83&gt;=p_dias_muerto,"MUERTO",IF(H83&gt;=90,"DURMIENTE","RECIENTE"))</f>
        <v/>
      </c>
    </row>
    <row r="84">
      <c r="A84" s="5" t="inlineStr">
        <is>
          <t>991104</t>
        </is>
      </c>
      <c r="B84" s="5" t="inlineStr">
        <is>
          <t xml:space="preserve">ENERGY ESMERILADORA RECAR 4 1/2 20V A20C2 </t>
        </is>
      </c>
      <c r="C84" s="5" t="inlineStr">
        <is>
          <t>LIQUIDACION</t>
        </is>
      </c>
      <c r="D84" s="11" t="n">
        <v>1</v>
      </c>
      <c r="E84" s="12" t="n">
        <v>51912</v>
      </c>
      <c r="F84" s="12" t="n">
        <v>51912</v>
      </c>
      <c r="G84" s="5" t="inlineStr">
        <is>
          <t>2023-09-02</t>
        </is>
      </c>
      <c r="H84" s="21" t="n">
        <v>971</v>
      </c>
      <c r="I84" s="12">
        <f>F84*p_costo_capital</f>
        <v/>
      </c>
      <c r="J84" s="5">
        <f>IF(H84&gt;=p_dias_muerto,"MUERTO",IF(H84&gt;=90,"DURMIENTE","RECIENTE"))</f>
        <v/>
      </c>
    </row>
    <row r="85">
      <c r="A85" s="5" t="inlineStr">
        <is>
          <t>351100300990973</t>
        </is>
      </c>
      <c r="B85" s="5" t="inlineStr">
        <is>
          <t>TANIA CENTRO DE CARGA GENERICO 16 POLOS</t>
        </is>
      </c>
      <c r="C85" s="5" t="inlineStr">
        <is>
          <t>ACCESORIOS ELECTRICOS Y CABLES</t>
        </is>
      </c>
      <c r="D85" s="11" t="n">
        <v>1</v>
      </c>
      <c r="E85" s="12" t="n">
        <v>50962.5</v>
      </c>
      <c r="F85" s="12" t="n">
        <v>50962.5</v>
      </c>
      <c r="G85" s="5" t="inlineStr">
        <is>
          <t>Nunca</t>
        </is>
      </c>
      <c r="H85" s="21" t="n">
        <v>9999</v>
      </c>
      <c r="I85" s="12">
        <f>F85*p_costo_capital</f>
        <v/>
      </c>
      <c r="J85" s="5">
        <f>IF(H85&gt;=p_dias_muerto,"MUERTO",IF(H85&gt;=90,"DURMIENTE","RECIENTE"))</f>
        <v/>
      </c>
    </row>
    <row r="86">
      <c r="A86" s="5" t="inlineStr">
        <is>
          <t>10545</t>
        </is>
      </c>
      <c r="B86" s="5" t="inlineStr">
        <is>
          <t>CACHERA BAÑO 801-CSLC 3 MANI. PALANC P.P CLASSIC PRICE PFISTER</t>
        </is>
      </c>
      <c r="C86" s="5" t="inlineStr">
        <is>
          <t>GRIFERIA - ACC. BAÑO Y COCINA</t>
        </is>
      </c>
      <c r="D86" s="11" t="n">
        <v>1</v>
      </c>
      <c r="E86" s="12" t="n">
        <v>48714.3</v>
      </c>
      <c r="F86" s="12" t="n">
        <v>48714.3</v>
      </c>
      <c r="G86" s="5" t="inlineStr">
        <is>
          <t>2023-10-18</t>
        </is>
      </c>
      <c r="H86" s="21" t="n">
        <v>925</v>
      </c>
      <c r="I86" s="12">
        <f>F86*p_costo_capital</f>
        <v/>
      </c>
      <c r="J86" s="5">
        <f>IF(H86&gt;=p_dias_muerto,"MUERTO",IF(H86&gt;=90,"DURMIENTE","RECIENTE"))</f>
        <v/>
      </c>
    </row>
    <row r="87">
      <c r="A87" s="5" t="inlineStr">
        <is>
          <t>351100300992753</t>
        </is>
      </c>
      <c r="B87" s="5" t="inlineStr">
        <is>
          <t>Cumbrera UPVC estilo ONDULADO 2.5mm espesor color VERDE</t>
        </is>
      </c>
      <c r="C87" s="5" t="inlineStr">
        <is>
          <t>TECHOS UPVC</t>
        </is>
      </c>
      <c r="D87" s="11" t="n">
        <v>12</v>
      </c>
      <c r="E87" s="12" t="n">
        <v>3800</v>
      </c>
      <c r="F87" s="12" t="n">
        <v>45600</v>
      </c>
      <c r="G87" s="5" t="inlineStr">
        <is>
          <t>Nunca</t>
        </is>
      </c>
      <c r="H87" s="21" t="n">
        <v>9999</v>
      </c>
      <c r="I87" s="12">
        <f>F87*p_costo_capital</f>
        <v/>
      </c>
      <c r="J87" s="5">
        <f>IF(H87&gt;=p_dias_muerto,"MUERTO",IF(H87&gt;=90,"DURMIENTE","RECIENTE"))</f>
        <v/>
      </c>
    </row>
    <row r="88">
      <c r="A88" s="5" t="inlineStr">
        <is>
          <t>30280</t>
        </is>
      </c>
      <c r="B88" s="5" t="inlineStr">
        <is>
          <t>TANIA BREAKER  2X15</t>
        </is>
      </c>
      <c r="C88" s="5" t="inlineStr">
        <is>
          <t>ACCESORIOS ELECTRICOS Y CABLES</t>
        </is>
      </c>
      <c r="D88" s="11" t="n">
        <v>12</v>
      </c>
      <c r="E88" s="12" t="n">
        <v>3775.6</v>
      </c>
      <c r="F88" s="12" t="n">
        <v>45307.2</v>
      </c>
      <c r="G88" s="5" t="inlineStr">
        <is>
          <t>Nunca</t>
        </is>
      </c>
      <c r="H88" s="21" t="n">
        <v>9999</v>
      </c>
      <c r="I88" s="12">
        <f>F88*p_costo_capital</f>
        <v/>
      </c>
      <c r="J88" s="5">
        <f>IF(H88&gt;=p_dias_muerto,"MUERTO",IF(H88&gt;=90,"DURMIENTE","RECIENTE"))</f>
        <v/>
      </c>
    </row>
    <row r="89">
      <c r="A89" s="5" t="inlineStr">
        <is>
          <t>351100300992486</t>
        </is>
      </c>
      <c r="B89" s="5" t="inlineStr">
        <is>
          <t>REPUESTO PANEL FREGADERO DIGITAL COMPLETO 5 BOTONES NEGRO</t>
        </is>
      </c>
      <c r="C89" s="5" t="inlineStr">
        <is>
          <t>IMPORTACION FREGADEROS</t>
        </is>
      </c>
      <c r="D89" s="11" t="n">
        <v>3</v>
      </c>
      <c r="E89" s="12" t="n">
        <v>14897.3</v>
      </c>
      <c r="F89" s="12" t="n">
        <v>44691.9</v>
      </c>
      <c r="G89" s="5" t="inlineStr">
        <is>
          <t>Nunca</t>
        </is>
      </c>
      <c r="H89" s="21" t="n">
        <v>9999</v>
      </c>
      <c r="I89" s="12">
        <f>F89*p_costo_capital</f>
        <v/>
      </c>
      <c r="J89" s="5">
        <f>IF(H89&gt;=p_dias_muerto,"MUERTO",IF(H89&gt;=90,"DURMIENTE","RECIENTE"))</f>
        <v/>
      </c>
    </row>
    <row r="90">
      <c r="A90" s="5" t="inlineStr">
        <is>
          <t>351100300992463</t>
        </is>
      </c>
      <c r="B90" s="5" t="inlineStr">
        <is>
          <t>VOLTECK EXTENSION 24 LUCES VINTAGE EXTERIOR 14.6M SL-14L</t>
        </is>
      </c>
      <c r="C90" s="5" t="inlineStr">
        <is>
          <t>ACCESORIOS ELECTRICOS Y CABLES</t>
        </is>
      </c>
      <c r="D90" s="11" t="n">
        <v>2</v>
      </c>
      <c r="E90" s="12" t="n">
        <v>22196.76</v>
      </c>
      <c r="F90" s="12" t="n">
        <v>44393.52</v>
      </c>
      <c r="G90" s="5" t="inlineStr">
        <is>
          <t>Nunca</t>
        </is>
      </c>
      <c r="H90" s="21" t="n">
        <v>9999</v>
      </c>
      <c r="I90" s="12">
        <f>F90*p_costo_capital</f>
        <v/>
      </c>
      <c r="J90" s="5">
        <f>IF(H90&gt;=p_dias_muerto,"MUERTO",IF(H90&gt;=90,"DURMIENTE","RECIENTE"))</f>
        <v/>
      </c>
    </row>
    <row r="91">
      <c r="A91" s="5" t="inlineStr">
        <is>
          <t>351100300992579</t>
        </is>
      </c>
      <c r="B91" s="5" t="inlineStr">
        <is>
          <t>LAVATORIO TIPO BOWL CUADRADO NEGRO FF-9030B -116B 41CM X 41CM X 14CM</t>
        </is>
      </c>
      <c r="C91" s="5" t="inlineStr">
        <is>
          <t>IMPORTACION LOZA</t>
        </is>
      </c>
      <c r="D91" s="11" t="n">
        <v>4</v>
      </c>
      <c r="E91" s="12" t="n">
        <v>11004.72</v>
      </c>
      <c r="F91" s="12" t="n">
        <v>44018.88</v>
      </c>
      <c r="G91" s="5" t="inlineStr">
        <is>
          <t>2026-05-05</t>
        </is>
      </c>
      <c r="H91" s="21" t="n">
        <v>0</v>
      </c>
      <c r="I91" s="12">
        <f>F91*p_costo_capital</f>
        <v/>
      </c>
      <c r="J91" s="5">
        <f>IF(H91&gt;=p_dias_muerto,"MUERTO",IF(H91&gt;=90,"DURMIENTE","RECIENTE"))</f>
        <v/>
      </c>
    </row>
    <row r="92">
      <c r="A92" s="5" t="inlineStr">
        <is>
          <t>990560</t>
        </is>
      </c>
      <c r="B92" s="5" t="inlineStr">
        <is>
          <t>REDUCCION PVC 11/2 X 3/4</t>
        </is>
      </c>
      <c r="C92" s="5" t="inlineStr">
        <is>
          <t>FERRETERIA GENERAL</t>
        </is>
      </c>
      <c r="D92" s="11" t="n">
        <v>44</v>
      </c>
      <c r="E92" s="12" t="n">
        <v>1000</v>
      </c>
      <c r="F92" s="12" t="n">
        <v>44000</v>
      </c>
      <c r="G92" s="5" t="inlineStr">
        <is>
          <t>2024-11-05</t>
        </is>
      </c>
      <c r="H92" s="21" t="n">
        <v>541</v>
      </c>
      <c r="I92" s="12">
        <f>F92*p_costo_capital</f>
        <v/>
      </c>
      <c r="J92" s="5">
        <f>IF(H92&gt;=p_dias_muerto,"MUERTO",IF(H92&gt;=90,"DURMIENTE","RECIENTE"))</f>
        <v/>
      </c>
    </row>
    <row r="93">
      <c r="A93" s="5" t="inlineStr">
        <is>
          <t>1179</t>
        </is>
      </c>
      <c r="B93" s="5" t="inlineStr">
        <is>
          <t>TUBO CONCRETO 10 X 1 METRO</t>
        </is>
      </c>
      <c r="C93" s="5" t="inlineStr">
        <is>
          <t>BLOQUES, VARILLAS, MALLAS</t>
        </is>
      </c>
      <c r="D93" s="11" t="n">
        <v>6</v>
      </c>
      <c r="E93" s="12" t="n">
        <v>7321.17</v>
      </c>
      <c r="F93" s="12" t="n">
        <v>43927.02</v>
      </c>
      <c r="G93" s="5" t="inlineStr">
        <is>
          <t>2024-09-24</t>
        </is>
      </c>
      <c r="H93" s="21" t="n">
        <v>583</v>
      </c>
      <c r="I93" s="12">
        <f>F93*p_costo_capital</f>
        <v/>
      </c>
      <c r="J93" s="5">
        <f>IF(H93&gt;=p_dias_muerto,"MUERTO",IF(H93&gt;=90,"DURMIENTE","RECIENTE"))</f>
        <v/>
      </c>
    </row>
    <row r="94">
      <c r="A94" s="5" t="inlineStr">
        <is>
          <t>351100300992832</t>
        </is>
      </c>
      <c r="B94" s="5" t="inlineStr">
        <is>
          <t>ASPERSION DE DUCHA METALICA REDONDA NEGRO MATE 8 PULG HTK-RG-13C</t>
        </is>
      </c>
      <c r="C94" s="5" t="inlineStr">
        <is>
          <t>IMPORTACION GRIFERIA</t>
        </is>
      </c>
      <c r="D94" s="11" t="n">
        <v>60</v>
      </c>
      <c r="E94" s="12" t="n">
        <v>700</v>
      </c>
      <c r="F94" s="12" t="n">
        <v>42000</v>
      </c>
      <c r="G94" s="5" t="inlineStr">
        <is>
          <t>Nunca</t>
        </is>
      </c>
      <c r="H94" s="21" t="n">
        <v>9999</v>
      </c>
      <c r="I94" s="12">
        <f>F94*p_costo_capital</f>
        <v/>
      </c>
      <c r="J94" s="5">
        <f>IF(H94&gt;=p_dias_muerto,"MUERTO",IF(H94&gt;=90,"DURMIENTE","RECIENTE"))</f>
        <v/>
      </c>
    </row>
    <row r="95">
      <c r="A95" s="5" t="inlineStr">
        <is>
          <t>72292</t>
        </is>
      </c>
      <c r="B95" s="5" t="inlineStr">
        <is>
          <t xml:space="preserve">LIQUIDACION CASITA MEDIDOR </t>
        </is>
      </c>
      <c r="C95" s="5" t="inlineStr">
        <is>
          <t>ACCESORIOS ELECTRICOS Y CABLES</t>
        </is>
      </c>
      <c r="D95" s="11" t="n">
        <v>5</v>
      </c>
      <c r="E95" s="12" t="n">
        <v>8000</v>
      </c>
      <c r="F95" s="12" t="n">
        <v>40000</v>
      </c>
      <c r="G95" s="5" t="inlineStr">
        <is>
          <t>2023-03-06</t>
        </is>
      </c>
      <c r="H95" s="21" t="n">
        <v>1151</v>
      </c>
      <c r="I95" s="12">
        <f>F95*p_costo_capital</f>
        <v/>
      </c>
      <c r="J95" s="5">
        <f>IF(H95&gt;=p_dias_muerto,"MUERTO",IF(H95&gt;=90,"DURMIENTE","RECIENTE"))</f>
        <v/>
      </c>
    </row>
    <row r="96">
      <c r="A96" s="5" t="inlineStr">
        <is>
          <t>351100300990935</t>
        </is>
      </c>
      <c r="B96" s="5" t="inlineStr">
        <is>
          <t>TAIRONA SET ACCESORIOS INTERNOS</t>
        </is>
      </c>
      <c r="C96" s="5" t="inlineStr">
        <is>
          <t>IMPORTACION GRIFERIA</t>
        </is>
      </c>
      <c r="D96" s="11" t="n">
        <v>17</v>
      </c>
      <c r="E96" s="12" t="n">
        <v>2208</v>
      </c>
      <c r="F96" s="12" t="n">
        <v>37536</v>
      </c>
      <c r="G96" s="5" t="inlineStr">
        <is>
          <t>2024-12-02</t>
        </is>
      </c>
      <c r="H96" s="21" t="n">
        <v>514</v>
      </c>
      <c r="I96" s="12">
        <f>F96*p_costo_capital</f>
        <v/>
      </c>
      <c r="J96" s="5">
        <f>IF(H96&gt;=p_dias_muerto,"MUERTO",IF(H96&gt;=90,"DURMIENTE","RECIENTE"))</f>
        <v/>
      </c>
    </row>
    <row r="97">
      <c r="A97" s="5" t="inlineStr">
        <is>
          <t>945613</t>
        </is>
      </c>
      <c r="B97" s="5" t="inlineStr">
        <is>
          <t>TOTAL CARRETILLO VERDE RUEDA PU 6P THTWB64018GPU</t>
        </is>
      </c>
      <c r="C97" s="5" t="inlineStr">
        <is>
          <t>FERRETERIA GENERAL</t>
        </is>
      </c>
      <c r="D97" s="11" t="n">
        <v>1</v>
      </c>
      <c r="E97" s="12" t="n">
        <v>37276.89</v>
      </c>
      <c r="F97" s="12" t="n">
        <v>37276.89</v>
      </c>
      <c r="G97" s="5" t="inlineStr">
        <is>
          <t>2024-04-25</t>
        </is>
      </c>
      <c r="H97" s="21" t="n">
        <v>735</v>
      </c>
      <c r="I97" s="12">
        <f>F97*p_costo_capital</f>
        <v/>
      </c>
      <c r="J97" s="5">
        <f>IF(H97&gt;=p_dias_muerto,"MUERTO",IF(H97&gt;=90,"DURMIENTE","RECIENTE"))</f>
        <v/>
      </c>
    </row>
    <row r="98">
      <c r="A98" s="5" t="inlineStr">
        <is>
          <t>4305992911</t>
        </is>
      </c>
      <c r="B98" s="5" t="inlineStr">
        <is>
          <t>LAVATORIO TIPO BOWL NEGRO DETALLES DORADOS FF-9042BG</t>
        </is>
      </c>
      <c r="C98" s="5" t="inlineStr">
        <is>
          <t>IMPORTACION LOZA</t>
        </is>
      </c>
      <c r="D98" s="11" t="n">
        <v>3</v>
      </c>
      <c r="E98" s="12" t="n">
        <v>12318.34</v>
      </c>
      <c r="F98" s="12" t="n">
        <v>36955.02</v>
      </c>
      <c r="G98" s="5" t="inlineStr">
        <is>
          <t>Nunca</t>
        </is>
      </c>
      <c r="H98" s="21" t="n">
        <v>9999</v>
      </c>
      <c r="I98" s="12">
        <f>F98*p_costo_capital</f>
        <v/>
      </c>
      <c r="J98" s="5">
        <f>IF(H98&gt;=p_dias_muerto,"MUERTO",IF(H98&gt;=90,"DURMIENTE","RECIENTE"))</f>
        <v/>
      </c>
    </row>
    <row r="99">
      <c r="A99" s="5" t="inlineStr">
        <is>
          <t>23190560</t>
        </is>
      </c>
      <c r="B99" s="5" t="inlineStr">
        <is>
          <t>TOTAL ORILLADORA NYLON 20V LITIO S/BATER TGTLI20328</t>
        </is>
      </c>
      <c r="C99" s="5" t="inlineStr">
        <is>
          <t>HERRAMIENTA ELECTRICA</t>
        </is>
      </c>
      <c r="D99" s="11" t="n">
        <v>2</v>
      </c>
      <c r="E99" s="12" t="n">
        <v>18464.01</v>
      </c>
      <c r="F99" s="12" t="n">
        <v>36928.02</v>
      </c>
      <c r="G99" s="5" t="inlineStr">
        <is>
          <t>2022-10-27</t>
        </is>
      </c>
      <c r="H99" s="21" t="n">
        <v>1281</v>
      </c>
      <c r="I99" s="12">
        <f>F99*p_costo_capital</f>
        <v/>
      </c>
      <c r="J99" s="5">
        <f>IF(H99&gt;=p_dias_muerto,"MUERTO",IF(H99&gt;=90,"DURMIENTE","RECIENTE"))</f>
        <v/>
      </c>
    </row>
    <row r="100">
      <c r="A100" s="5" t="inlineStr">
        <is>
          <t>43992863</t>
        </is>
      </c>
      <c r="B100" s="5" t="inlineStr">
        <is>
          <t>TRANSICION T UNION PARA PISO SPCBEIGE STONE  2.40M DE033-B</t>
        </is>
      </c>
      <c r="C100" s="5" t="inlineStr">
        <is>
          <t>PISO SPC</t>
        </is>
      </c>
      <c r="D100" s="11" t="n">
        <v>11</v>
      </c>
      <c r="E100" s="12" t="n">
        <v>3324.01</v>
      </c>
      <c r="F100" s="12" t="n">
        <v>36564.11</v>
      </c>
      <c r="G100" s="5" t="inlineStr">
        <is>
          <t>Nunca</t>
        </is>
      </c>
      <c r="H100" s="21" t="n">
        <v>9999</v>
      </c>
      <c r="I100" s="12">
        <f>F100*p_costo_capital</f>
        <v/>
      </c>
      <c r="J100" s="5">
        <f>IF(H100&gt;=p_dias_muerto,"MUERTO",IF(H100&gt;=90,"DURMIENTE","RECIENTE"))</f>
        <v/>
      </c>
    </row>
    <row r="101">
      <c r="A101" s="5" t="inlineStr">
        <is>
          <t>351100300992569</t>
        </is>
      </c>
      <c r="B101" s="5" t="inlineStr">
        <is>
          <t>BASURERO 20 LITROS ACERO INOX 1 MILLON DE CICLOS CIERRE LENTO 94547 / 020</t>
        </is>
      </c>
      <c r="C101" s="5" t="inlineStr">
        <is>
          <t>FERRETERIA GENERAL</t>
        </is>
      </c>
      <c r="D101" s="11" t="n">
        <v>2</v>
      </c>
      <c r="E101" s="12" t="n">
        <v>17095.5</v>
      </c>
      <c r="F101" s="12" t="n">
        <v>34191</v>
      </c>
      <c r="G101" s="5" t="inlineStr">
        <is>
          <t>Nunca</t>
        </is>
      </c>
      <c r="H101" s="21" t="n">
        <v>9999</v>
      </c>
      <c r="I101" s="12">
        <f>F101*p_costo_capital</f>
        <v/>
      </c>
      <c r="J101" s="5">
        <f>IF(H101&gt;=p_dias_muerto,"MUERTO",IF(H101&gt;=90,"DURMIENTE","RECIENTE"))</f>
        <v/>
      </c>
    </row>
    <row r="102">
      <c r="A102" s="5" t="inlineStr">
        <is>
          <t>4300990216</t>
        </is>
      </c>
      <c r="B102" s="5" t="inlineStr">
        <is>
          <t>ITEM PRUEBA NEO BODEGAS</t>
        </is>
      </c>
      <c r="C102" s="5" t="inlineStr">
        <is>
          <t>FERRETERIA GENERAL</t>
        </is>
      </c>
      <c r="D102" s="11" t="n">
        <v>8</v>
      </c>
      <c r="E102" s="12" t="n">
        <v>4241.2</v>
      </c>
      <c r="F102" s="12" t="n">
        <v>33929.6</v>
      </c>
      <c r="G102" s="5" t="inlineStr">
        <is>
          <t>2024-05-07</t>
        </is>
      </c>
      <c r="H102" s="21" t="n">
        <v>723</v>
      </c>
      <c r="I102" s="12">
        <f>F102*p_costo_capital</f>
        <v/>
      </c>
      <c r="J102" s="5">
        <f>IF(H102&gt;=p_dias_muerto,"MUERTO",IF(H102&gt;=90,"DURMIENTE","RECIENTE"))</f>
        <v/>
      </c>
    </row>
    <row r="103">
      <c r="A103" s="5" t="inlineStr">
        <is>
          <t>60100045</t>
        </is>
      </c>
      <c r="B103" s="5" t="inlineStr">
        <is>
          <t>TECNOLITE LAMPARA LED 3.5W 127V 2000K E27 120LM 3DST94LEDFC20VA</t>
        </is>
      </c>
      <c r="C103" s="5" t="inlineStr">
        <is>
          <t>BOMBILLOS Y LAMPARAS</t>
        </is>
      </c>
      <c r="D103" s="11" t="n">
        <v>3</v>
      </c>
      <c r="E103" s="12" t="n">
        <v>10680</v>
      </c>
      <c r="F103" s="12" t="n">
        <v>32040</v>
      </c>
      <c r="G103" s="5" t="inlineStr">
        <is>
          <t>Nunca</t>
        </is>
      </c>
      <c r="H103" s="21" t="n">
        <v>9999</v>
      </c>
      <c r="I103" s="12">
        <f>F103*p_costo_capital</f>
        <v/>
      </c>
      <c r="J103" s="5">
        <f>IF(H103&gt;=p_dias_muerto,"MUERTO",IF(H103&gt;=90,"DURMIENTE","RECIENTE"))</f>
        <v/>
      </c>
    </row>
    <row r="104">
      <c r="A104" s="5" t="inlineStr">
        <is>
          <t>351100300992876</t>
        </is>
      </c>
      <c r="B104" s="5" t="inlineStr">
        <is>
          <t xml:space="preserve">CODO 3/4 X 90 C/ROSCA PVC </t>
        </is>
      </c>
      <c r="C104" s="5" t="inlineStr">
        <is>
          <t>TUBERIA PVC, CANOAS Y ACCESORIOS</t>
        </is>
      </c>
      <c r="D104" s="11" t="n">
        <v>154</v>
      </c>
      <c r="E104" s="12" t="n">
        <v>200</v>
      </c>
      <c r="F104" s="12" t="n">
        <v>30800</v>
      </c>
      <c r="G104" s="5" t="inlineStr">
        <is>
          <t>Nunca</t>
        </is>
      </c>
      <c r="H104" s="21" t="n">
        <v>9999</v>
      </c>
      <c r="I104" s="12">
        <f>F104*p_costo_capital</f>
        <v/>
      </c>
      <c r="J104" s="5">
        <f>IF(H104&gt;=p_dias_muerto,"MUERTO",IF(H104&gt;=90,"DURMIENTE","RECIENTE"))</f>
        <v/>
      </c>
    </row>
    <row r="105">
      <c r="A105" s="5" t="inlineStr">
        <is>
          <t>351100300990498</t>
        </is>
      </c>
      <c r="B105" s="5" t="inlineStr">
        <is>
          <t>BASE PANTALLA 10/32 MOVIL DOS BRAZOS</t>
        </is>
      </c>
      <c r="C105" s="5" t="inlineStr">
        <is>
          <t>FERRETERIA GENERAL</t>
        </is>
      </c>
      <c r="D105" s="11" t="n">
        <v>4</v>
      </c>
      <c r="E105" s="12" t="n">
        <v>7455.7995</v>
      </c>
      <c r="F105" s="12" t="n">
        <v>29823.198</v>
      </c>
      <c r="G105" s="5" t="inlineStr">
        <is>
          <t>2025-03-29</t>
        </is>
      </c>
      <c r="H105" s="21" t="n">
        <v>397</v>
      </c>
      <c r="I105" s="12">
        <f>F105*p_costo_capital</f>
        <v/>
      </c>
      <c r="J105" s="5">
        <f>IF(H105&gt;=p_dias_muerto,"MUERTO",IF(H105&gt;=90,"DURMIENTE","RECIENTE"))</f>
        <v/>
      </c>
    </row>
    <row r="106">
      <c r="A106" s="5" t="inlineStr">
        <is>
          <t>351100300991811</t>
        </is>
      </c>
      <c r="B106" s="5" t="inlineStr">
        <is>
          <t>TOSCANA LLAVE FREGADERO ORO ROSA MATE MC-IR150R</t>
        </is>
      </c>
      <c r="C106" s="5" t="inlineStr">
        <is>
          <t>GRIFERIA - ACC. BAÑO Y COCINA</t>
        </is>
      </c>
      <c r="D106" s="11" t="n">
        <v>1</v>
      </c>
      <c r="E106" s="12" t="n">
        <v>29433.6</v>
      </c>
      <c r="F106" s="12" t="n">
        <v>29433.6</v>
      </c>
      <c r="G106" s="5" t="inlineStr">
        <is>
          <t>2025-02-18</t>
        </is>
      </c>
      <c r="H106" s="21" t="n">
        <v>436</v>
      </c>
      <c r="I106" s="12">
        <f>F106*p_costo_capital</f>
        <v/>
      </c>
      <c r="J106" s="5">
        <f>IF(H106&gt;=p_dias_muerto,"MUERTO",IF(H106&gt;=90,"DURMIENTE","RECIENTE"))</f>
        <v/>
      </c>
    </row>
    <row r="107">
      <c r="A107" s="5" t="inlineStr">
        <is>
          <t>783687</t>
        </is>
      </c>
      <c r="B107" s="5" t="inlineStr">
        <is>
          <t>TOTAL JUEGO BROCA SIERRA BIMETAL 12PCS TACSH1121</t>
        </is>
      </c>
      <c r="C107" s="5" t="inlineStr">
        <is>
          <t>FERRETERIA GENERAL</t>
        </is>
      </c>
      <c r="D107" s="11" t="n">
        <v>1</v>
      </c>
      <c r="E107" s="12" t="n">
        <v>29383.38</v>
      </c>
      <c r="F107" s="12" t="n">
        <v>29383.38</v>
      </c>
      <c r="G107" s="5" t="inlineStr">
        <is>
          <t>2023-03-02</t>
        </is>
      </c>
      <c r="H107" s="21" t="n">
        <v>1155</v>
      </c>
      <c r="I107" s="12">
        <f>F107*p_costo_capital</f>
        <v/>
      </c>
      <c r="J107" s="5">
        <f>IF(H107&gt;=p_dias_muerto,"MUERTO",IF(H107&gt;=90,"DURMIENTE","RECIENTE"))</f>
        <v/>
      </c>
    </row>
    <row r="108">
      <c r="A108" s="5" t="inlineStr">
        <is>
          <t>351100300990399</t>
        </is>
      </c>
      <c r="B108" s="5" t="inlineStr">
        <is>
          <t>TOTAL SOPLADORA INALAMBRICA 20V TABLI2068 + SET CARGADOR TOTAL 20V C/2 BAT 2.0 AH UTFBCPK1222</t>
        </is>
      </c>
      <c r="C108" s="5" t="inlineStr">
        <is>
          <t>HERRAMIENTA ELECTRICA</t>
        </is>
      </c>
      <c r="D108" s="11" t="n">
        <v>1</v>
      </c>
      <c r="E108" s="12" t="n">
        <v>29300.73</v>
      </c>
      <c r="F108" s="12" t="n">
        <v>29300.73</v>
      </c>
      <c r="G108" s="5" t="inlineStr">
        <is>
          <t>2026-05-04</t>
        </is>
      </c>
      <c r="H108" s="21" t="n">
        <v>0</v>
      </c>
      <c r="I108" s="12">
        <f>F108*p_costo_capital</f>
        <v/>
      </c>
      <c r="J108" s="5">
        <f>IF(H108&gt;=p_dias_muerto,"MUERTO",IF(H108&gt;=90,"DURMIENTE","RECIENTE"))</f>
        <v/>
      </c>
    </row>
    <row r="109">
      <c r="A109" s="5" t="inlineStr">
        <is>
          <t>5276</t>
        </is>
      </c>
      <c r="B109" s="5" t="inlineStr">
        <is>
          <t>TAPETA CAFE-CAOBA-WENGUE MELAMINA</t>
        </is>
      </c>
      <c r="C109" s="5" t="inlineStr">
        <is>
          <t>FERRETERIA GENERAL</t>
        </is>
      </c>
      <c r="D109" s="11" t="n">
        <v>409</v>
      </c>
      <c r="E109" s="12" t="n">
        <v>71.13</v>
      </c>
      <c r="F109" s="12" t="n">
        <v>29092.17</v>
      </c>
      <c r="G109" s="5" t="inlineStr">
        <is>
          <t>2024-07-30</t>
        </is>
      </c>
      <c r="H109" s="21" t="n">
        <v>639</v>
      </c>
      <c r="I109" s="12">
        <f>F109*p_costo_capital</f>
        <v/>
      </c>
      <c r="J109" s="5">
        <f>IF(H109&gt;=p_dias_muerto,"MUERTO",IF(H109&gt;=90,"DURMIENTE","RECIENTE"))</f>
        <v/>
      </c>
    </row>
    <row r="110">
      <c r="A110" s="5" t="inlineStr">
        <is>
          <t>351100300992091</t>
        </is>
      </c>
      <c r="B110" s="5" t="inlineStr">
        <is>
          <t>WADFOW BATERIAL 20V 2.0AH WLBP520</t>
        </is>
      </c>
      <c r="C110" s="5" t="inlineStr">
        <is>
          <t>HERRAMIENTA ELECTRICA</t>
        </is>
      </c>
      <c r="D110" s="11" t="n">
        <v>3</v>
      </c>
      <c r="E110" s="12" t="n">
        <v>9022.074000000001</v>
      </c>
      <c r="F110" s="12" t="n">
        <v>27066.222</v>
      </c>
      <c r="G110" s="5" t="inlineStr">
        <is>
          <t>Nunca</t>
        </is>
      </c>
      <c r="H110" s="21" t="n">
        <v>9999</v>
      </c>
      <c r="I110" s="12">
        <f>F110*p_costo_capital</f>
        <v/>
      </c>
      <c r="J110" s="5">
        <f>IF(H110&gt;=p_dias_muerto,"MUERTO",IF(H110&gt;=90,"DURMIENTE","RECIENTE"))</f>
        <v/>
      </c>
    </row>
    <row r="111">
      <c r="A111" s="5" t="inlineStr">
        <is>
          <t>7975</t>
        </is>
      </c>
      <c r="B111" s="5" t="inlineStr">
        <is>
          <t>TOTAL CARRETILLO THTWB84008-1D RUEDA SOLIDA 5P</t>
        </is>
      </c>
      <c r="C111" s="5" t="inlineStr">
        <is>
          <t>FERRETERIA GENERAL</t>
        </is>
      </c>
      <c r="D111" s="11" t="n">
        <v>1</v>
      </c>
      <c r="E111" s="12" t="n">
        <v>26934.33</v>
      </c>
      <c r="F111" s="12" t="n">
        <v>26934.33</v>
      </c>
      <c r="G111" s="5" t="inlineStr">
        <is>
          <t>2024-06-10</t>
        </is>
      </c>
      <c r="H111" s="21" t="n">
        <v>689</v>
      </c>
      <c r="I111" s="12">
        <f>F111*p_costo_capital</f>
        <v/>
      </c>
      <c r="J111" s="5">
        <f>IF(H111&gt;=p_dias_muerto,"MUERTO",IF(H111&gt;=90,"DURMIENTE","RECIENTE"))</f>
        <v/>
      </c>
    </row>
    <row r="112">
      <c r="A112" s="5" t="inlineStr">
        <is>
          <t>351100300991243</t>
        </is>
      </c>
      <c r="B112" s="5" t="inlineStr">
        <is>
          <t>SCEPTER PICHINGA GASOLINA DOBLE 6 LITROS GASOLINA 2.5 LITROS ACEITE 3615 3649099009900</t>
        </is>
      </c>
      <c r="C112" s="5" t="inlineStr">
        <is>
          <t>FERRETERIA GENERAL</t>
        </is>
      </c>
      <c r="D112" s="11" t="n">
        <v>2</v>
      </c>
      <c r="E112" s="12" t="n">
        <v>13341.6</v>
      </c>
      <c r="F112" s="12" t="n">
        <v>26683.2</v>
      </c>
      <c r="G112" s="5" t="inlineStr">
        <is>
          <t>Nunca</t>
        </is>
      </c>
      <c r="H112" s="21" t="n">
        <v>9999</v>
      </c>
      <c r="I112" s="12">
        <f>F112*p_costo_capital</f>
        <v/>
      </c>
      <c r="J112" s="5">
        <f>IF(H112&gt;=p_dias_muerto,"MUERTO",IF(H112&gt;=90,"DURMIENTE","RECIENTE"))</f>
        <v/>
      </c>
    </row>
    <row r="113">
      <c r="A113" s="5" t="inlineStr">
        <is>
          <t>351100300990150</t>
        </is>
      </c>
      <c r="B113" s="5" t="inlineStr">
        <is>
          <t>TOTAL MARTILLO MULTIFUNCIONES THMFH0126</t>
        </is>
      </c>
      <c r="C113" s="5" t="inlineStr">
        <is>
          <t>FERRETERIA GENERAL</t>
        </is>
      </c>
      <c r="D113" s="11" t="n">
        <v>3</v>
      </c>
      <c r="E113" s="12" t="n">
        <v>8291.1</v>
      </c>
      <c r="F113" s="12" t="n">
        <v>24873.3</v>
      </c>
      <c r="G113" s="5" t="inlineStr">
        <is>
          <t>2025-02-14</t>
        </is>
      </c>
      <c r="H113" s="21" t="n">
        <v>440</v>
      </c>
      <c r="I113" s="12">
        <f>F113*p_costo_capital</f>
        <v/>
      </c>
      <c r="J113" s="5">
        <f>IF(H113&gt;=p_dias_muerto,"MUERTO",IF(H113&gt;=90,"DURMIENTE","RECIENTE"))</f>
        <v/>
      </c>
    </row>
    <row r="114">
      <c r="A114" s="5" t="inlineStr">
        <is>
          <t>71997</t>
        </is>
      </c>
      <c r="B114" s="5" t="inlineStr">
        <is>
          <t>VARILLA BOYA INODORO</t>
        </is>
      </c>
      <c r="C114" s="5" t="inlineStr">
        <is>
          <t>FERRETERIA GENERAL</t>
        </is>
      </c>
      <c r="D114" s="11" t="n">
        <v>107</v>
      </c>
      <c r="E114" s="12" t="n">
        <v>225</v>
      </c>
      <c r="F114" s="12" t="n">
        <v>24075</v>
      </c>
      <c r="G114" s="5" t="inlineStr">
        <is>
          <t>2024-07-24</t>
        </is>
      </c>
      <c r="H114" s="21" t="n">
        <v>645</v>
      </c>
      <c r="I114" s="12">
        <f>F114*p_costo_capital</f>
        <v/>
      </c>
      <c r="J114" s="5">
        <f>IF(H114&gt;=p_dias_muerto,"MUERTO",IF(H114&gt;=90,"DURMIENTE","RECIENTE"))</f>
        <v/>
      </c>
    </row>
    <row r="115">
      <c r="A115" s="5" t="inlineStr">
        <is>
          <t>351100300991643</t>
        </is>
      </c>
      <c r="B115" s="5" t="inlineStr">
        <is>
          <t xml:space="preserve">QUALITA LAVATORIO JUNO SOBREPONER 1H </t>
        </is>
      </c>
      <c r="C115" s="5" t="inlineStr">
        <is>
          <t>LOZA SANITARIA</t>
        </is>
      </c>
      <c r="D115" s="11" t="n">
        <v>1</v>
      </c>
      <c r="E115" s="12" t="n">
        <v>23864.9215</v>
      </c>
      <c r="F115" s="12" t="n">
        <v>23864.9215</v>
      </c>
      <c r="G115" s="5" t="inlineStr">
        <is>
          <t>Nunca</t>
        </is>
      </c>
      <c r="H115" s="21" t="n">
        <v>9999</v>
      </c>
      <c r="I115" s="12">
        <f>F115*p_costo_capital</f>
        <v/>
      </c>
      <c r="J115" s="5">
        <f>IF(H115&gt;=p_dias_muerto,"MUERTO",IF(H115&gt;=90,"DURMIENTE","RECIENTE"))</f>
        <v/>
      </c>
    </row>
    <row r="116">
      <c r="A116" s="5" t="inlineStr">
        <is>
          <t>990191</t>
        </is>
      </c>
      <c r="B116" s="5" t="inlineStr">
        <is>
          <t xml:space="preserve">AGUILA EXTENSION NARANJA 30 MTS </t>
        </is>
      </c>
      <c r="C116" s="5" t="inlineStr">
        <is>
          <t>ACCESORIOS ELECTRICOS Y CABLES</t>
        </is>
      </c>
      <c r="D116" s="11" t="n">
        <v>1</v>
      </c>
      <c r="E116" s="12" t="n">
        <v>23077.32</v>
      </c>
      <c r="F116" s="12" t="n">
        <v>23077.32</v>
      </c>
      <c r="G116" s="5" t="inlineStr">
        <is>
          <t>2025-02-04</t>
        </is>
      </c>
      <c r="H116" s="21" t="n">
        <v>450</v>
      </c>
      <c r="I116" s="12">
        <f>F116*p_costo_capital</f>
        <v/>
      </c>
      <c r="J116" s="5">
        <f>IF(H116&gt;=p_dias_muerto,"MUERTO",IF(H116&gt;=90,"DURMIENTE","RECIENTE"))</f>
        <v/>
      </c>
    </row>
    <row r="117">
      <c r="A117" s="5" t="inlineStr">
        <is>
          <t>71101</t>
        </is>
      </c>
      <c r="B117" s="5" t="inlineStr">
        <is>
          <t>DISCO ESMERILAR 9 PS-FORTE</t>
        </is>
      </c>
      <c r="C117" s="5" t="inlineStr">
        <is>
          <t>FERRETERIA GENERAL</t>
        </is>
      </c>
      <c r="D117" s="11" t="n">
        <v>14</v>
      </c>
      <c r="E117" s="12" t="n">
        <v>1600.8</v>
      </c>
      <c r="F117" s="12" t="n">
        <v>22411.2</v>
      </c>
      <c r="G117" s="5" t="inlineStr">
        <is>
          <t>2025-01-03</t>
        </is>
      </c>
      <c r="H117" s="21" t="n">
        <v>482</v>
      </c>
      <c r="I117" s="12">
        <f>F117*p_costo_capital</f>
        <v/>
      </c>
      <c r="J117" s="5">
        <f>IF(H117&gt;=p_dias_muerto,"MUERTO",IF(H117&gt;=90,"DURMIENTE","RECIENTE"))</f>
        <v/>
      </c>
    </row>
    <row r="118">
      <c r="A118" s="5" t="inlineStr">
        <is>
          <t>6114</t>
        </is>
      </c>
      <c r="B118" s="5" t="inlineStr">
        <is>
          <t>SD BREAKER 2X20</t>
        </is>
      </c>
      <c r="C118" s="5" t="inlineStr">
        <is>
          <t>ACCESORIOS ELECTRICOS Y CABLES</t>
        </is>
      </c>
      <c r="D118" s="11" t="n">
        <v>2</v>
      </c>
      <c r="E118" s="12" t="n">
        <v>10800</v>
      </c>
      <c r="F118" s="12" t="n">
        <v>21600</v>
      </c>
      <c r="G118" s="5" t="inlineStr">
        <is>
          <t>Nunca</t>
        </is>
      </c>
      <c r="H118" s="21" t="n">
        <v>9999</v>
      </c>
      <c r="I118" s="12">
        <f>F118*p_costo_capital</f>
        <v/>
      </c>
      <c r="J118" s="5">
        <f>IF(H118&gt;=p_dias_muerto,"MUERTO",IF(H118&gt;=90,"DURMIENTE","RECIENTE"))</f>
        <v/>
      </c>
    </row>
    <row r="119">
      <c r="A119" s="5" t="inlineStr">
        <is>
          <t>351100300992785</t>
        </is>
      </c>
      <c r="B119" s="5" t="inlineStr">
        <is>
          <t>SOPLETE GAS BUTANO MIT-1BT FIVE STAR</t>
        </is>
      </c>
      <c r="C119" s="5" t="inlineStr">
        <is>
          <t>FERRETERIA GENERAL</t>
        </is>
      </c>
      <c r="D119" s="11" t="n">
        <v>3</v>
      </c>
      <c r="E119" s="12" t="n">
        <v>7195.5</v>
      </c>
      <c r="F119" s="12" t="n">
        <v>21586.5</v>
      </c>
      <c r="G119" s="5" t="inlineStr">
        <is>
          <t>Nunca</t>
        </is>
      </c>
      <c r="H119" s="21" t="n">
        <v>9999</v>
      </c>
      <c r="I119" s="12">
        <f>F119*p_costo_capital</f>
        <v/>
      </c>
      <c r="J119" s="5">
        <f>IF(H119&gt;=p_dias_muerto,"MUERTO",IF(H119&gt;=90,"DURMIENTE","RECIENTE"))</f>
        <v/>
      </c>
    </row>
    <row r="120">
      <c r="A120" s="5" t="inlineStr">
        <is>
          <t>351100300990408</t>
        </is>
      </c>
      <c r="B120" s="5" t="inlineStr">
        <is>
          <t>2DA TUBO CONDUIT 1 SEGUNDA</t>
        </is>
      </c>
      <c r="C120" s="5" t="inlineStr">
        <is>
          <t>TUBERIA PVC, CANOAS Y ACCESORIOS</t>
        </is>
      </c>
      <c r="D120" s="11" t="n">
        <v>25</v>
      </c>
      <c r="E120" s="12" t="n">
        <v>848</v>
      </c>
      <c r="F120" s="12" t="n">
        <v>21200</v>
      </c>
      <c r="G120" s="5" t="inlineStr">
        <is>
          <t>Nunca</t>
        </is>
      </c>
      <c r="H120" s="21" t="n">
        <v>9999</v>
      </c>
      <c r="I120" s="12">
        <f>F120*p_costo_capital</f>
        <v/>
      </c>
      <c r="J120" s="5">
        <f>IF(H120&gt;=p_dias_muerto,"MUERTO",IF(H120&gt;=90,"DURMIENTE","RECIENTE"))</f>
        <v/>
      </c>
    </row>
    <row r="121">
      <c r="A121" s="5" t="inlineStr">
        <is>
          <t>2390560</t>
        </is>
      </c>
      <c r="B121" s="5" t="inlineStr">
        <is>
          <t>TOTAL SARGENTO RAPIDO 36 THT1346803</t>
        </is>
      </c>
      <c r="C121" s="5" t="inlineStr">
        <is>
          <t>FERRETERIA GENERAL</t>
        </is>
      </c>
      <c r="D121" s="11" t="n">
        <v>2</v>
      </c>
      <c r="E121" s="12" t="n">
        <v>10295.58</v>
      </c>
      <c r="F121" s="12" t="n">
        <v>20591.16</v>
      </c>
      <c r="G121" s="5" t="inlineStr">
        <is>
          <t>2025-03-07</t>
        </is>
      </c>
      <c r="H121" s="21" t="n">
        <v>419</v>
      </c>
      <c r="I121" s="12">
        <f>F121*p_costo_capital</f>
        <v/>
      </c>
      <c r="J121" s="5">
        <f>IF(H121&gt;=p_dias_muerto,"MUERTO",IF(H121&gt;=90,"DURMIENTE","RECIENTE"))</f>
        <v/>
      </c>
    </row>
    <row r="122">
      <c r="A122" s="5" t="inlineStr">
        <is>
          <t>74046</t>
        </is>
      </c>
      <c r="B122" s="5" t="inlineStr">
        <is>
          <t>TOTAL PATA CHANCHO 48 X 13/16 X 5/8 THT431482</t>
        </is>
      </c>
      <c r="C122" s="5" t="inlineStr">
        <is>
          <t>FERRETERIA GENERAL</t>
        </is>
      </c>
      <c r="D122" s="11" t="n">
        <v>2</v>
      </c>
      <c r="E122" s="12" t="n">
        <v>10075.47</v>
      </c>
      <c r="F122" s="12" t="n">
        <v>20150.94</v>
      </c>
      <c r="G122" s="5" t="inlineStr">
        <is>
          <t>2024-08-29</t>
        </is>
      </c>
      <c r="H122" s="21" t="n">
        <v>609</v>
      </c>
      <c r="I122" s="12">
        <f>F122*p_costo_capital</f>
        <v/>
      </c>
      <c r="J122" s="5">
        <f>IF(H122&gt;=p_dias_muerto,"MUERTO",IF(H122&gt;=90,"DURMIENTE","RECIENTE"))</f>
        <v/>
      </c>
    </row>
    <row r="123">
      <c r="A123" s="5" t="inlineStr">
        <is>
          <t>351100300991445</t>
        </is>
      </c>
      <c r="B123" s="5" t="inlineStr">
        <is>
          <t>DIAMOND INODORO LIMA 1 PIEZA DOBLE DESCARGA AHORRADOR DE AGUA 3 Y 6 LITROS S904</t>
        </is>
      </c>
      <c r="C123" s="5" t="inlineStr">
        <is>
          <t>IMPORTACION LOZA</t>
        </is>
      </c>
      <c r="D123" s="11" t="n">
        <v>1</v>
      </c>
      <c r="E123" s="12" t="n">
        <v>19770.59</v>
      </c>
      <c r="F123" s="12" t="n">
        <v>19770.59</v>
      </c>
      <c r="G123" s="5" t="inlineStr">
        <is>
          <t>2025-03-04</t>
        </is>
      </c>
      <c r="H123" s="21" t="n">
        <v>422</v>
      </c>
      <c r="I123" s="12">
        <f>F123*p_costo_capital</f>
        <v/>
      </c>
      <c r="J123" s="5">
        <f>IF(H123&gt;=p_dias_muerto,"MUERTO",IF(H123&gt;=90,"DURMIENTE","RECIENTE"))</f>
        <v/>
      </c>
    </row>
    <row r="124">
      <c r="A124" s="5" t="inlineStr">
        <is>
          <t>351100300990822</t>
        </is>
      </c>
      <c r="B124" s="5" t="inlineStr">
        <is>
          <t>OSRAMM SENSOR MOVIMIENTO INFRAROJO PARED AP44 BLANCP 680852020</t>
        </is>
      </c>
      <c r="C124" s="5" t="inlineStr">
        <is>
          <t>ACCESORIOS ELECTRICOS Y CABLES</t>
        </is>
      </c>
      <c r="D124" s="11" t="n">
        <v>3</v>
      </c>
      <c r="E124" s="12" t="n">
        <v>6537.18</v>
      </c>
      <c r="F124" s="12" t="n">
        <v>19611.54</v>
      </c>
      <c r="G124" s="5" t="inlineStr">
        <is>
          <t>2026-05-02</t>
        </is>
      </c>
      <c r="H124" s="21" t="n">
        <v>0</v>
      </c>
      <c r="I124" s="12">
        <f>F124*p_costo_capital</f>
        <v/>
      </c>
      <c r="J124" s="5">
        <f>IF(H124&gt;=p_dias_muerto,"MUERTO",IF(H124&gt;=90,"DURMIENTE","RECIENTE"))</f>
        <v/>
      </c>
    </row>
    <row r="125">
      <c r="A125" s="5" t="inlineStr">
        <is>
          <t>7775</t>
        </is>
      </c>
      <c r="B125" s="5" t="inlineStr">
        <is>
          <t>CLAVO ACERO 3 BAR CAJA 250 UNIDADES</t>
        </is>
      </c>
      <c r="C125" s="5" t="inlineStr">
        <is>
          <t>FERRETERIA GENERAL</t>
        </is>
      </c>
      <c r="D125" s="11" t="n">
        <v>3</v>
      </c>
      <c r="E125" s="12" t="n">
        <v>6525</v>
      </c>
      <c r="F125" s="12" t="n">
        <v>19575</v>
      </c>
      <c r="G125" s="5" t="inlineStr">
        <is>
          <t>2022-05-27</t>
        </is>
      </c>
      <c r="H125" s="21" t="n">
        <v>1434</v>
      </c>
      <c r="I125" s="12">
        <f>F125*p_costo_capital</f>
        <v/>
      </c>
      <c r="J125" s="5">
        <f>IF(H125&gt;=p_dias_muerto,"MUERTO",IF(H125&gt;=90,"DURMIENTE","RECIENTE"))</f>
        <v/>
      </c>
    </row>
    <row r="126">
      <c r="A126" s="5" t="inlineStr">
        <is>
          <t>351100300990410</t>
        </is>
      </c>
      <c r="B126" s="5" t="inlineStr">
        <is>
          <t>2DA TUBO CONDUIT 11/4 SEGUNDA</t>
        </is>
      </c>
      <c r="C126" s="5" t="inlineStr">
        <is>
          <t>TUBERIA PVC, CANOAS Y ACCESORIOS</t>
        </is>
      </c>
      <c r="D126" s="11" t="n">
        <v>15</v>
      </c>
      <c r="E126" s="12" t="n">
        <v>1092</v>
      </c>
      <c r="F126" s="12" t="n">
        <v>16380</v>
      </c>
      <c r="G126" s="5" t="inlineStr">
        <is>
          <t>Nunca</t>
        </is>
      </c>
      <c r="H126" s="21" t="n">
        <v>9999</v>
      </c>
      <c r="I126" s="12">
        <f>F126*p_costo_capital</f>
        <v/>
      </c>
      <c r="J126" s="5">
        <f>IF(H126&gt;=p_dias_muerto,"MUERTO",IF(H126&gt;=90,"DURMIENTE","RECIENTE"))</f>
        <v/>
      </c>
    </row>
    <row r="127">
      <c r="A127" s="5" t="inlineStr">
        <is>
          <t>351100300990703</t>
        </is>
      </c>
      <c r="B127" s="5" t="inlineStr">
        <is>
          <t>AGUILA NEGRO APAGADOR TRIPLE PLATA 10005BK</t>
        </is>
      </c>
      <c r="C127" s="5" t="inlineStr">
        <is>
          <t>ACCESORIOS ELECTRICOS Y CABLES</t>
        </is>
      </c>
      <c r="D127" s="11" t="n">
        <v>6</v>
      </c>
      <c r="E127" s="12" t="n">
        <v>2636.1</v>
      </c>
      <c r="F127" s="12" t="n">
        <v>15816.6</v>
      </c>
      <c r="G127" s="5" t="inlineStr">
        <is>
          <t>2024-05-28</t>
        </is>
      </c>
      <c r="H127" s="21" t="n">
        <v>702</v>
      </c>
      <c r="I127" s="12">
        <f>F127*p_costo_capital</f>
        <v/>
      </c>
      <c r="J127" s="5">
        <f>IF(H127&gt;=p_dias_muerto,"MUERTO",IF(H127&gt;=90,"DURMIENTE","RECIENTE"))</f>
        <v/>
      </c>
    </row>
    <row r="128">
      <c r="A128" s="5" t="inlineStr">
        <is>
          <t>74013</t>
        </is>
      </c>
      <c r="B128" s="5" t="inlineStr">
        <is>
          <t>TUBO BIEX CON FORRO 1 1/2 UL</t>
        </is>
      </c>
      <c r="C128" s="5" t="inlineStr">
        <is>
          <t>ACCESORIOS ELECTRICOS Y CABLES</t>
        </is>
      </c>
      <c r="D128" s="11" t="n">
        <v>16</v>
      </c>
      <c r="E128" s="12" t="n">
        <v>931.77</v>
      </c>
      <c r="F128" s="12" t="n">
        <v>14908.32</v>
      </c>
      <c r="G128" s="5" t="inlineStr">
        <is>
          <t>2025-03-11</t>
        </is>
      </c>
      <c r="H128" s="21" t="n">
        <v>415</v>
      </c>
      <c r="I128" s="12">
        <f>F128*p_costo_capital</f>
        <v/>
      </c>
      <c r="J128" s="5">
        <f>IF(H128&gt;=p_dias_muerto,"MUERTO",IF(H128&gt;=90,"DURMIENTE","RECIENTE"))</f>
        <v/>
      </c>
    </row>
    <row r="129">
      <c r="A129" s="5" t="inlineStr">
        <is>
          <t>351100300992628</t>
        </is>
      </c>
      <c r="B129" s="5" t="inlineStr">
        <is>
          <t>TORNILLO TECHO 4 PB ROJO</t>
        </is>
      </c>
      <c r="C129" s="5" t="inlineStr">
        <is>
          <t>TORNILLERIA</t>
        </is>
      </c>
      <c r="D129" s="11" t="n">
        <v>499</v>
      </c>
      <c r="E129" s="12" t="n">
        <v>29</v>
      </c>
      <c r="F129" s="12" t="n">
        <v>14471</v>
      </c>
      <c r="G129" s="5" t="inlineStr">
        <is>
          <t>Nunca</t>
        </is>
      </c>
      <c r="H129" s="21" t="n">
        <v>9999</v>
      </c>
      <c r="I129" s="12">
        <f>F129*p_costo_capital</f>
        <v/>
      </c>
      <c r="J129" s="5">
        <f>IF(H129&gt;=p_dias_muerto,"MUERTO",IF(H129&gt;=90,"DURMIENTE","RECIENTE"))</f>
        <v/>
      </c>
    </row>
    <row r="130">
      <c r="A130" s="5" t="inlineStr">
        <is>
          <t>3340398</t>
        </is>
      </c>
      <c r="B130" s="5" t="inlineStr">
        <is>
          <t>GONI MANGUERA COMPRESOR 1/4 X 15M 195 USO RUDO</t>
        </is>
      </c>
      <c r="C130" s="5" t="inlineStr">
        <is>
          <t>FERRETERIA GENERAL</t>
        </is>
      </c>
      <c r="D130" s="11" t="n">
        <v>1</v>
      </c>
      <c r="E130" s="12" t="n">
        <v>14375.88</v>
      </c>
      <c r="F130" s="12" t="n">
        <v>14375.88</v>
      </c>
      <c r="G130" s="5" t="inlineStr">
        <is>
          <t>2024-02-24</t>
        </is>
      </c>
      <c r="H130" s="21" t="n">
        <v>796</v>
      </c>
      <c r="I130" s="12">
        <f>F130*p_costo_capital</f>
        <v/>
      </c>
      <c r="J130" s="5">
        <f>IF(H130&gt;=p_dias_muerto,"MUERTO",IF(H130&gt;=90,"DURMIENTE","RECIENTE"))</f>
        <v/>
      </c>
    </row>
    <row r="131">
      <c r="A131" s="5" t="inlineStr">
        <is>
          <t>2108</t>
        </is>
      </c>
      <c r="B131" s="5" t="inlineStr">
        <is>
          <t>PINO 4X4 3.20 CON CEPILLO</t>
        </is>
      </c>
      <c r="C131" s="5" t="inlineStr">
        <is>
          <t>PINO</t>
        </is>
      </c>
      <c r="D131" s="11" t="n">
        <v>1</v>
      </c>
      <c r="E131" s="12" t="n">
        <v>14356.5</v>
      </c>
      <c r="F131" s="12" t="n">
        <v>14356.5</v>
      </c>
      <c r="G131" s="5" t="inlineStr">
        <is>
          <t>2024-12-10</t>
        </is>
      </c>
      <c r="H131" s="21" t="n">
        <v>506</v>
      </c>
      <c r="I131" s="12">
        <f>F131*p_costo_capital</f>
        <v/>
      </c>
      <c r="J131" s="5">
        <f>IF(H131&gt;=p_dias_muerto,"MUERTO",IF(H131&gt;=90,"DURMIENTE","RECIENTE"))</f>
        <v/>
      </c>
    </row>
    <row r="132">
      <c r="A132" s="5" t="inlineStr">
        <is>
          <t>351100300991343</t>
        </is>
      </c>
      <c r="B132" s="5" t="inlineStr">
        <is>
          <t>MIRO CACHERA FREGADERO PALITO F8289A</t>
        </is>
      </c>
      <c r="C132" s="5" t="inlineStr">
        <is>
          <t>GRIFERIA - ACC. BAÑO Y COCINA</t>
        </is>
      </c>
      <c r="D132" s="11" t="n">
        <v>1</v>
      </c>
      <c r="E132" s="12" t="n">
        <v>14071.518</v>
      </c>
      <c r="F132" s="12" t="n">
        <v>14071.518</v>
      </c>
      <c r="G132" s="5" t="inlineStr">
        <is>
          <t>2024-11-26</t>
        </is>
      </c>
      <c r="H132" s="21" t="n">
        <v>520</v>
      </c>
      <c r="I132" s="12">
        <f>F132*p_costo_capital</f>
        <v/>
      </c>
      <c r="J132" s="5">
        <f>IF(H132&gt;=p_dias_muerto,"MUERTO",IF(H132&gt;=90,"DURMIENTE","RECIENTE"))</f>
        <v/>
      </c>
    </row>
    <row r="133">
      <c r="A133" s="5" t="inlineStr">
        <is>
          <t>351100300991321</t>
        </is>
      </c>
      <c r="B133" s="5" t="inlineStr">
        <is>
          <t>IRWIN PRENSA EN C QUICK GRIP 8 225108</t>
        </is>
      </c>
      <c r="C133" s="5" t="inlineStr">
        <is>
          <t>FERRETERIA GENERAL</t>
        </is>
      </c>
      <c r="D133" s="11" t="n">
        <v>1</v>
      </c>
      <c r="E133" s="12" t="n">
        <v>13711</v>
      </c>
      <c r="F133" s="12" t="n">
        <v>13711</v>
      </c>
      <c r="G133" s="5" t="inlineStr">
        <is>
          <t>Nunca</t>
        </is>
      </c>
      <c r="H133" s="21" t="n">
        <v>9999</v>
      </c>
      <c r="I133" s="12">
        <f>F133*p_costo_capital</f>
        <v/>
      </c>
      <c r="J133" s="5">
        <f>IF(H133&gt;=p_dias_muerto,"MUERTO",IF(H133&gt;=90,"DURMIENTE","RECIENTE"))</f>
        <v/>
      </c>
    </row>
    <row r="134">
      <c r="A134" s="5" t="inlineStr">
        <is>
          <t>369633</t>
        </is>
      </c>
      <c r="B134" s="5" t="inlineStr">
        <is>
          <t>2DA FREGADERO ACERO INOX 1 TANQUE 2 BATEAS 1.50M PARCHE</t>
        </is>
      </c>
      <c r="C134" s="5" t="inlineStr">
        <is>
          <t>MATERIAL SEGUNDA</t>
        </is>
      </c>
      <c r="D134" s="11" t="n">
        <v>1</v>
      </c>
      <c r="E134" s="12" t="n">
        <v>13415.44</v>
      </c>
      <c r="F134" s="12" t="n">
        <v>13415.44</v>
      </c>
      <c r="G134" s="5" t="inlineStr">
        <is>
          <t>2022-03-07</t>
        </is>
      </c>
      <c r="H134" s="21" t="n">
        <v>1515</v>
      </c>
      <c r="I134" s="12">
        <f>F134*p_costo_capital</f>
        <v/>
      </c>
      <c r="J134" s="5">
        <f>IF(H134&gt;=p_dias_muerto,"MUERTO",IF(H134&gt;=90,"DURMIENTE","RECIENTE"))</f>
        <v/>
      </c>
    </row>
    <row r="135">
      <c r="A135" s="5" t="inlineStr">
        <is>
          <t>9270</t>
        </is>
      </c>
      <c r="B135" s="5" t="inlineStr">
        <is>
          <t>TAPON PVC 3/4 LISO</t>
        </is>
      </c>
      <c r="C135" s="5" t="inlineStr">
        <is>
          <t>TUBERIA PVC, CANOAS Y ACCESORIOS</t>
        </is>
      </c>
      <c r="D135" s="11" t="n">
        <v>149</v>
      </c>
      <c r="E135" s="12" t="n">
        <v>87.58</v>
      </c>
      <c r="F135" s="12" t="n">
        <v>13049.42</v>
      </c>
      <c r="G135" s="5" t="inlineStr">
        <is>
          <t>2025-03-14</t>
        </is>
      </c>
      <c r="H135" s="21" t="n">
        <v>412</v>
      </c>
      <c r="I135" s="12">
        <f>F135*p_costo_capital</f>
        <v/>
      </c>
      <c r="J135" s="5">
        <f>IF(H135&gt;=p_dias_muerto,"MUERTO",IF(H135&gt;=90,"DURMIENTE","RECIENTE"))</f>
        <v/>
      </c>
    </row>
    <row r="136">
      <c r="A136" s="5" t="inlineStr">
        <is>
          <t>351100300991567</t>
        </is>
      </c>
      <c r="B136" s="5" t="inlineStr">
        <is>
          <t>DIAMOND ASIENTO NEGRO MATE ELONGADO S200-M2 CIERRE LENTO</t>
        </is>
      </c>
      <c r="C136" s="5" t="inlineStr">
        <is>
          <t>IMPORTACION LOZA</t>
        </is>
      </c>
      <c r="D136" s="11" t="n">
        <v>2</v>
      </c>
      <c r="E136" s="12" t="n">
        <v>6499.92</v>
      </c>
      <c r="F136" s="12" t="n">
        <v>12999.84</v>
      </c>
      <c r="G136" s="5" t="inlineStr">
        <is>
          <t>Nunca</t>
        </is>
      </c>
      <c r="H136" s="21" t="n">
        <v>9999</v>
      </c>
      <c r="I136" s="12">
        <f>F136*p_costo_capital</f>
        <v/>
      </c>
      <c r="J136" s="5">
        <f>IF(H136&gt;=p_dias_muerto,"MUERTO",IF(H136&gt;=90,"DURMIENTE","RECIENTE"))</f>
        <v/>
      </c>
    </row>
    <row r="137">
      <c r="A137" s="5" t="inlineStr">
        <is>
          <t>73569</t>
        </is>
      </c>
      <c r="B137" s="5" t="inlineStr">
        <is>
          <t>JUEGO JARDINERIA MASACA</t>
        </is>
      </c>
      <c r="C137" s="5" t="inlineStr">
        <is>
          <t>FERRETERIA GENERAL</t>
        </is>
      </c>
      <c r="D137" s="11" t="n">
        <v>5</v>
      </c>
      <c r="E137" s="12" t="n">
        <v>2570.61</v>
      </c>
      <c r="F137" s="12" t="n">
        <v>12853.05</v>
      </c>
      <c r="G137" s="5" t="inlineStr">
        <is>
          <t>2022-01-07</t>
        </is>
      </c>
      <c r="H137" s="21" t="n">
        <v>1574</v>
      </c>
      <c r="I137" s="12">
        <f>F137*p_costo_capital</f>
        <v/>
      </c>
      <c r="J137" s="5">
        <f>IF(H137&gt;=p_dias_muerto,"MUERTO",IF(H137&gt;=90,"DURMIENTE","RECIENTE"))</f>
        <v/>
      </c>
    </row>
    <row r="138">
      <c r="A138" s="5" t="inlineStr">
        <is>
          <t>PINT-PA-0066</t>
        </is>
      </c>
      <c r="B138" s="5" t="inlineStr">
        <is>
          <t>MULTICOLOR LATEX VERDE AGUA MATE CUBETA</t>
        </is>
      </c>
      <c r="C138" s="5" t="inlineStr">
        <is>
          <t>PINTURA ACRILICA</t>
        </is>
      </c>
      <c r="D138" s="11" t="n">
        <v>1</v>
      </c>
      <c r="E138" s="12" t="n">
        <v>12758</v>
      </c>
      <c r="F138" s="12" t="n">
        <v>12758</v>
      </c>
      <c r="G138" s="5" t="inlineStr">
        <is>
          <t>2024-09-19</t>
        </is>
      </c>
      <c r="H138" s="21" t="n">
        <v>588</v>
      </c>
      <c r="I138" s="12">
        <f>F138*p_costo_capital</f>
        <v/>
      </c>
      <c r="J138" s="5">
        <f>IF(H138&gt;=p_dias_muerto,"MUERTO",IF(H138&gt;=90,"DURMIENTE","RECIENTE"))</f>
        <v/>
      </c>
    </row>
    <row r="139">
      <c r="A139" s="5" t="inlineStr">
        <is>
          <t>10200014</t>
        </is>
      </c>
      <c r="B139" s="5" t="inlineStr">
        <is>
          <t>TUBO REDONDO P/MALLA 21/2 1.50MM GALVANIZADO</t>
        </is>
      </c>
      <c r="C139" s="5" t="inlineStr">
        <is>
          <t>TUBERIA REDONDA</t>
        </is>
      </c>
      <c r="D139" s="11" t="n">
        <v>1</v>
      </c>
      <c r="E139" s="12" t="n">
        <v>12692</v>
      </c>
      <c r="F139" s="12" t="n">
        <v>12692</v>
      </c>
      <c r="G139" s="5" t="inlineStr">
        <is>
          <t>2025-02-28</t>
        </is>
      </c>
      <c r="H139" s="21" t="n">
        <v>426</v>
      </c>
      <c r="I139" s="12">
        <f>F139*p_costo_capital</f>
        <v/>
      </c>
      <c r="J139" s="5">
        <f>IF(H139&gt;=p_dias_muerto,"MUERTO",IF(H139&gt;=90,"DURMIENTE","RECIENTE"))</f>
        <v/>
      </c>
    </row>
    <row r="140">
      <c r="A140" s="5" t="inlineStr">
        <is>
          <t>351100300992931</t>
        </is>
      </c>
      <c r="B140" s="5" t="inlineStr">
        <is>
          <t>VESLEE SPRAY TAPAGOTERAS TRANSPARENTE 500ML VSL-56 CLEAR</t>
        </is>
      </c>
      <c r="C140" s="5" t="inlineStr">
        <is>
          <t>PINTURAS Y SELLADORES</t>
        </is>
      </c>
      <c r="D140" s="11" t="n">
        <v>10</v>
      </c>
      <c r="E140" s="12" t="n">
        <v>1261.5</v>
      </c>
      <c r="F140" s="12" t="n">
        <v>12615</v>
      </c>
      <c r="G140" s="5" t="inlineStr">
        <is>
          <t>2026-05-05</t>
        </is>
      </c>
      <c r="H140" s="21" t="n">
        <v>0</v>
      </c>
      <c r="I140" s="12">
        <f>F140*p_costo_capital</f>
        <v/>
      </c>
      <c r="J140" s="5">
        <f>IF(H140&gt;=p_dias_muerto,"MUERTO",IF(H140&gt;=90,"DURMIENTE","RECIENTE"))</f>
        <v/>
      </c>
    </row>
    <row r="141">
      <c r="A141" s="5" t="inlineStr">
        <is>
          <t>990624</t>
        </is>
      </c>
      <c r="B141" s="5" t="inlineStr">
        <is>
          <t>CAJA DE PASO 4X4 UL</t>
        </is>
      </c>
      <c r="C141" s="5" t="inlineStr">
        <is>
          <t>ACCESORIOS ELECTRICOS Y CABLES</t>
        </is>
      </c>
      <c r="D141" s="11" t="n">
        <v>3</v>
      </c>
      <c r="E141" s="12" t="n">
        <v>4132.5</v>
      </c>
      <c r="F141" s="12" t="n">
        <v>12397.5</v>
      </c>
      <c r="G141" s="5" t="inlineStr">
        <is>
          <t>2024-10-02</t>
        </is>
      </c>
      <c r="H141" s="21" t="n">
        <v>575</v>
      </c>
      <c r="I141" s="12">
        <f>F141*p_costo_capital</f>
        <v/>
      </c>
      <c r="J141" s="5">
        <f>IF(H141&gt;=p_dias_muerto,"MUERTO",IF(H141&gt;=90,"DURMIENTE","RECIENTE"))</f>
        <v/>
      </c>
    </row>
    <row r="142">
      <c r="A142" s="5" t="inlineStr">
        <is>
          <t>351100300992462</t>
        </is>
      </c>
      <c r="B142" s="5" t="inlineStr">
        <is>
          <t>VOLTECK EXTENSION VERDE 10M ED-10V</t>
        </is>
      </c>
      <c r="C142" s="5" t="inlineStr">
        <is>
          <t>ACCESORIOS ELECTRICOS Y CABLES</t>
        </is>
      </c>
      <c r="D142" s="11" t="n">
        <v>6</v>
      </c>
      <c r="E142" s="12" t="n">
        <v>2045.02</v>
      </c>
      <c r="F142" s="12" t="n">
        <v>12270.12</v>
      </c>
      <c r="G142" s="5" t="inlineStr">
        <is>
          <t>Nunca</t>
        </is>
      </c>
      <c r="H142" s="21" t="n">
        <v>9999</v>
      </c>
      <c r="I142" s="12">
        <f>F142*p_costo_capital</f>
        <v/>
      </c>
      <c r="J142" s="5">
        <f>IF(H142&gt;=p_dias_muerto,"MUERTO",IF(H142&gt;=90,"DURMIENTE","RECIENTE"))</f>
        <v/>
      </c>
    </row>
    <row r="143">
      <c r="A143" s="5" t="inlineStr">
        <is>
          <t>351100300990035</t>
        </is>
      </c>
      <c r="B143" s="5" t="inlineStr">
        <is>
          <t>RATONERA MADERA CAJA #5</t>
        </is>
      </c>
      <c r="C143" s="5" t="inlineStr">
        <is>
          <t>FERRETERIA GENERAL</t>
        </is>
      </c>
      <c r="D143" s="11" t="n">
        <v>3</v>
      </c>
      <c r="E143" s="12" t="n">
        <v>4048</v>
      </c>
      <c r="F143" s="12" t="n">
        <v>12144</v>
      </c>
      <c r="G143" s="5" t="inlineStr">
        <is>
          <t>2024-08-19</t>
        </is>
      </c>
      <c r="H143" s="21" t="n">
        <v>619</v>
      </c>
      <c r="I143" s="12">
        <f>F143*p_costo_capital</f>
        <v/>
      </c>
      <c r="J143" s="5">
        <f>IF(H143&gt;=p_dias_muerto,"MUERTO",IF(H143&gt;=90,"DURMIENTE","RECIENTE"))</f>
        <v/>
      </c>
    </row>
    <row r="144">
      <c r="A144" s="5" t="inlineStr">
        <is>
          <t>73088</t>
        </is>
      </c>
      <c r="B144" s="5" t="inlineStr">
        <is>
          <t>TERMINAL OJO 10MM P/BATERIA 200AMP</t>
        </is>
      </c>
      <c r="C144" s="5" t="inlineStr">
        <is>
          <t>ACCESORIOS ELECTRICOS Y CABLES</t>
        </is>
      </c>
      <c r="D144" s="11" t="n">
        <v>8</v>
      </c>
      <c r="E144" s="12" t="n">
        <v>1510.5</v>
      </c>
      <c r="F144" s="12" t="n">
        <v>12084</v>
      </c>
      <c r="G144" s="5" t="inlineStr">
        <is>
          <t>2024-08-22</t>
        </is>
      </c>
      <c r="H144" s="21" t="n">
        <v>616</v>
      </c>
      <c r="I144" s="12">
        <f>F144*p_costo_capital</f>
        <v/>
      </c>
      <c r="J144" s="5">
        <f>IF(H144&gt;=p_dias_muerto,"MUERTO",IF(H144&gt;=90,"DURMIENTE","RECIENTE"))</f>
        <v/>
      </c>
    </row>
    <row r="145">
      <c r="A145" s="5" t="inlineStr">
        <is>
          <t>5217</t>
        </is>
      </c>
      <c r="B145" s="5" t="inlineStr">
        <is>
          <t>RODAPIE CANET SECOYA 2.40 MTS 6.5cm</t>
        </is>
      </c>
      <c r="C145" s="5" t="inlineStr">
        <is>
          <t>FERRETERIA GENERAL</t>
        </is>
      </c>
      <c r="D145" s="11" t="n">
        <v>4</v>
      </c>
      <c r="E145" s="12" t="n">
        <v>3018.057</v>
      </c>
      <c r="F145" s="12" t="n">
        <v>12072.228</v>
      </c>
      <c r="G145" s="5" t="inlineStr">
        <is>
          <t>2025-01-02</t>
        </is>
      </c>
      <c r="H145" s="21" t="n">
        <v>483</v>
      </c>
      <c r="I145" s="12">
        <f>F145*p_costo_capital</f>
        <v/>
      </c>
      <c r="J145" s="5">
        <f>IF(H145&gt;=p_dias_muerto,"MUERTO",IF(H145&gt;=90,"DURMIENTE","RECIENTE"))</f>
        <v/>
      </c>
    </row>
    <row r="146">
      <c r="A146" s="5" t="inlineStr">
        <is>
          <t>351100300990510</t>
        </is>
      </c>
      <c r="B146" s="5" t="inlineStr">
        <is>
          <t>TOTAL NIVEL ALUMINIO MAG 150 CM / 60  TMT215086M</t>
        </is>
      </c>
      <c r="C146" s="5" t="inlineStr">
        <is>
          <t>FERRETERIA GENERAL</t>
        </is>
      </c>
      <c r="D146" s="11" t="n">
        <v>1</v>
      </c>
      <c r="E146" s="12" t="n">
        <v>11751.96</v>
      </c>
      <c r="F146" s="12" t="n">
        <v>11751.96</v>
      </c>
      <c r="G146" s="5" t="inlineStr">
        <is>
          <t>2025-03-04</t>
        </is>
      </c>
      <c r="H146" s="21" t="n">
        <v>422</v>
      </c>
      <c r="I146" s="12">
        <f>F146*p_costo_capital</f>
        <v/>
      </c>
      <c r="J146" s="5">
        <f>IF(H146&gt;=p_dias_muerto,"MUERTO",IF(H146&gt;=90,"DURMIENTE","RECIENTE"))</f>
        <v/>
      </c>
    </row>
    <row r="147">
      <c r="A147" s="5" t="inlineStr">
        <is>
          <t>11149</t>
        </is>
      </c>
      <c r="B147" s="5" t="inlineStr">
        <is>
          <t>CACHERA MONOCOMANDO LAV P003</t>
        </is>
      </c>
      <c r="C147" s="5" t="inlineStr">
        <is>
          <t>GRIFERIA - ACC. BAÑO Y COCINA</t>
        </is>
      </c>
      <c r="D147" s="11" t="n">
        <v>2</v>
      </c>
      <c r="E147" s="12" t="n">
        <v>5775.34</v>
      </c>
      <c r="F147" s="12" t="n">
        <v>11550.68</v>
      </c>
      <c r="G147" s="5" t="inlineStr">
        <is>
          <t>2024-12-16</t>
        </is>
      </c>
      <c r="H147" s="21" t="n">
        <v>500</v>
      </c>
      <c r="I147" s="12">
        <f>F147*p_costo_capital</f>
        <v/>
      </c>
      <c r="J147" s="5">
        <f>IF(H147&gt;=p_dias_muerto,"MUERTO",IF(H147&gt;=90,"DURMIENTE","RECIENTE"))</f>
        <v/>
      </c>
    </row>
    <row r="148">
      <c r="A148" s="5" t="inlineStr">
        <is>
          <t>30300</t>
        </is>
      </c>
      <c r="B148" s="5" t="inlineStr">
        <is>
          <t>TANIA BREAKER 2X20</t>
        </is>
      </c>
      <c r="C148" s="5" t="inlineStr">
        <is>
          <t>ACCESORIOS ELECTRICOS Y CABLES</t>
        </is>
      </c>
      <c r="D148" s="11" t="n">
        <v>3</v>
      </c>
      <c r="E148" s="12" t="n">
        <v>3625</v>
      </c>
      <c r="F148" s="12" t="n">
        <v>10875</v>
      </c>
      <c r="G148" s="5" t="inlineStr">
        <is>
          <t>2025-01-09</t>
        </is>
      </c>
      <c r="H148" s="21" t="n">
        <v>476</v>
      </c>
      <c r="I148" s="12">
        <f>F148*p_costo_capital</f>
        <v/>
      </c>
      <c r="J148" s="5">
        <f>IF(H148&gt;=p_dias_muerto,"MUERTO",IF(H148&gt;=90,"DURMIENTE","RECIENTE"))</f>
        <v/>
      </c>
    </row>
    <row r="149">
      <c r="A149" s="5" t="inlineStr">
        <is>
          <t>351100300992780</t>
        </is>
      </c>
      <c r="B149" s="5" t="inlineStr">
        <is>
          <t>TRANSICION T UNION PARA PISO SPC ROBLE ANTIGUO 2.40M DE158</t>
        </is>
      </c>
      <c r="C149" s="5" t="inlineStr">
        <is>
          <t>PISO SPC</t>
        </is>
      </c>
      <c r="D149" s="11" t="n">
        <v>3</v>
      </c>
      <c r="E149" s="12" t="n">
        <v>3601.5</v>
      </c>
      <c r="F149" s="12" t="n">
        <v>10804.5</v>
      </c>
      <c r="G149" s="5" t="inlineStr">
        <is>
          <t>2026-05-05</t>
        </is>
      </c>
      <c r="H149" s="21" t="n">
        <v>0</v>
      </c>
      <c r="I149" s="12">
        <f>F149*p_costo_capital</f>
        <v/>
      </c>
      <c r="J149" s="5">
        <f>IF(H149&gt;=p_dias_muerto,"MUERTO",IF(H149&gt;=90,"DURMIENTE","RECIENTE"))</f>
        <v/>
      </c>
    </row>
    <row r="150">
      <c r="A150" s="5" t="inlineStr">
        <is>
          <t>72181</t>
        </is>
      </c>
      <c r="B150" s="5" t="inlineStr">
        <is>
          <t>STANLEY BISAGRA DECORATIVA 803440 STANLEY</t>
        </is>
      </c>
      <c r="C150" s="5" t="inlineStr">
        <is>
          <t>FERRETERIA GENERAL</t>
        </is>
      </c>
      <c r="D150" s="11" t="n">
        <v>9</v>
      </c>
      <c r="E150" s="12" t="n">
        <v>1166.536364</v>
      </c>
      <c r="F150" s="12" t="n">
        <v>10498.827276</v>
      </c>
      <c r="G150" s="5" t="inlineStr">
        <is>
          <t>2024-08-19</t>
        </is>
      </c>
      <c r="H150" s="21" t="n">
        <v>619</v>
      </c>
      <c r="I150" s="12">
        <f>F150*p_costo_capital</f>
        <v/>
      </c>
      <c r="J150" s="5">
        <f>IF(H150&gt;=p_dias_muerto,"MUERTO",IF(H150&gt;=90,"DURMIENTE","RECIENTE"))</f>
        <v/>
      </c>
    </row>
    <row r="151">
      <c r="A151" s="5" t="inlineStr">
        <is>
          <t>351100300992802</t>
        </is>
      </c>
      <c r="B151" s="5" t="inlineStr">
        <is>
          <t>BASE PANTALLA 25/52 INCLINABLE 40KG 27*32*138 BASIC LIVING</t>
        </is>
      </c>
      <c r="C151" s="5" t="inlineStr">
        <is>
          <t>FERRETERIA GENERAL</t>
        </is>
      </c>
      <c r="D151" s="11" t="n">
        <v>2</v>
      </c>
      <c r="E151" s="12" t="n">
        <v>5208</v>
      </c>
      <c r="F151" s="12" t="n">
        <v>10416</v>
      </c>
      <c r="G151" s="5" t="inlineStr">
        <is>
          <t>Nunca</t>
        </is>
      </c>
      <c r="H151" s="21" t="n">
        <v>9999</v>
      </c>
      <c r="I151" s="12">
        <f>F151*p_costo_capital</f>
        <v/>
      </c>
      <c r="J151" s="5">
        <f>IF(H151&gt;=p_dias_muerto,"MUERTO",IF(H151&gt;=90,"DURMIENTE","RECIENTE"))</f>
        <v/>
      </c>
    </row>
    <row r="152">
      <c r="A152" s="5" t="inlineStr">
        <is>
          <t>8170</t>
        </is>
      </c>
      <c r="B152" s="5" t="inlineStr">
        <is>
          <t>ASIENTO INOD ELONGADO VINO INCESA 1200480</t>
        </is>
      </c>
      <c r="C152" s="5" t="inlineStr">
        <is>
          <t>LOZA SANITARIA</t>
        </is>
      </c>
      <c r="D152" s="11" t="n">
        <v>1</v>
      </c>
      <c r="E152" s="12" t="n">
        <v>10119.08</v>
      </c>
      <c r="F152" s="12" t="n">
        <v>10119.08</v>
      </c>
      <c r="G152" s="5" t="inlineStr">
        <is>
          <t>2026-05-05</t>
        </is>
      </c>
      <c r="H152" s="21" t="n">
        <v>0</v>
      </c>
      <c r="I152" s="12">
        <f>F152*p_costo_capital</f>
        <v/>
      </c>
      <c r="J152" s="5">
        <f>IF(H152&gt;=p_dias_muerto,"MUERTO",IF(H152&gt;=90,"DURMIENTE","RECIENTE"))</f>
        <v/>
      </c>
    </row>
    <row r="153">
      <c r="A153" s="5" t="inlineStr">
        <is>
          <t>4255360</t>
        </is>
      </c>
      <c r="B153" s="5" t="inlineStr">
        <is>
          <t>MAKITA BROCA VIDRIO Y AZULEJO 1/2 X 3 1/8 D-25236</t>
        </is>
      </c>
      <c r="C153" s="5" t="inlineStr">
        <is>
          <t>FERRETERIA GENERAL</t>
        </is>
      </c>
      <c r="D153" s="11" t="n">
        <v>3</v>
      </c>
      <c r="E153" s="12" t="n">
        <v>3296.5</v>
      </c>
      <c r="F153" s="12" t="n">
        <v>9889.5</v>
      </c>
      <c r="G153" s="5" t="inlineStr">
        <is>
          <t>2023-01-06</t>
        </is>
      </c>
      <c r="H153" s="21" t="n">
        <v>1210</v>
      </c>
      <c r="I153" s="12">
        <f>F153*p_costo_capital</f>
        <v/>
      </c>
      <c r="J153" s="5">
        <f>IF(H153&gt;=p_dias_muerto,"MUERTO",IF(H153&gt;=90,"DURMIENTE","RECIENTE"))</f>
        <v/>
      </c>
    </row>
    <row r="154">
      <c r="A154" s="5" t="inlineStr">
        <is>
          <t>351100300991516</t>
        </is>
      </c>
      <c r="B154" s="5" t="inlineStr">
        <is>
          <t>BATERIA PORTATIL 10.000MAH DE ALTA CALIDAD DOBLE SALIDA</t>
        </is>
      </c>
      <c r="C154" s="5" t="inlineStr">
        <is>
          <t>ACCESORIOS ELECTRICOS Y CABLES</t>
        </is>
      </c>
      <c r="D154" s="11" t="n">
        <v>1</v>
      </c>
      <c r="E154" s="12" t="n">
        <v>9876.15</v>
      </c>
      <c r="F154" s="12" t="n">
        <v>9876.15</v>
      </c>
      <c r="G154" s="5" t="inlineStr">
        <is>
          <t>Nunca</t>
        </is>
      </c>
      <c r="H154" s="21" t="n">
        <v>9999</v>
      </c>
      <c r="I154" s="12">
        <f>F154*p_costo_capital</f>
        <v/>
      </c>
      <c r="J154" s="5">
        <f>IF(H154&gt;=p_dias_muerto,"MUERTO",IF(H154&gt;=90,"DURMIENTE","RECIENTE"))</f>
        <v/>
      </c>
    </row>
    <row r="155">
      <c r="A155" s="5" t="inlineStr">
        <is>
          <t>351100300991352</t>
        </is>
      </c>
      <c r="B155" s="5" t="inlineStr">
        <is>
          <t>TACTIX CAJA HERRAMIENTAS 44X33X21 320332</t>
        </is>
      </c>
      <c r="C155" s="5" t="inlineStr">
        <is>
          <t>FERRETERIA GENERAL</t>
        </is>
      </c>
      <c r="D155" s="11" t="n">
        <v>1</v>
      </c>
      <c r="E155" s="12" t="n">
        <v>9200</v>
      </c>
      <c r="F155" s="12" t="n">
        <v>9200</v>
      </c>
      <c r="G155" s="5" t="inlineStr">
        <is>
          <t>2025-03-18</t>
        </is>
      </c>
      <c r="H155" s="21" t="n">
        <v>408</v>
      </c>
      <c r="I155" s="12">
        <f>F155*p_costo_capital</f>
        <v/>
      </c>
      <c r="J155" s="5">
        <f>IF(H155&gt;=p_dias_muerto,"MUERTO",IF(H155&gt;=90,"DURMIENTE","RECIENTE"))</f>
        <v/>
      </c>
    </row>
    <row r="156">
      <c r="A156" s="5" t="inlineStr">
        <is>
          <t>351100300992932</t>
        </is>
      </c>
      <c r="B156" s="5" t="inlineStr">
        <is>
          <t>WADFOW ESPUMA EXPANSIVA 500ML WUJ501</t>
        </is>
      </c>
      <c r="C156" s="5" t="inlineStr">
        <is>
          <t>SELLADORES</t>
        </is>
      </c>
      <c r="D156" s="11" t="n">
        <v>6</v>
      </c>
      <c r="E156" s="12" t="n">
        <v>1531.2</v>
      </c>
      <c r="F156" s="12" t="n">
        <v>9187.200000000001</v>
      </c>
      <c r="G156" s="5" t="inlineStr">
        <is>
          <t>Nunca</t>
        </is>
      </c>
      <c r="H156" s="21" t="n">
        <v>9999</v>
      </c>
      <c r="I156" s="12">
        <f>F156*p_costo_capital</f>
        <v/>
      </c>
      <c r="J156" s="5">
        <f>IF(H156&gt;=p_dias_muerto,"MUERTO",IF(H156&gt;=90,"DURMIENTE","RECIENTE"))</f>
        <v/>
      </c>
    </row>
    <row r="157">
      <c r="A157" s="5" t="inlineStr">
        <is>
          <t>590215</t>
        </is>
      </c>
      <c r="B157" s="5" t="inlineStr">
        <is>
          <t>BOSCH DISCO HULE 41/2 CON TUERCA 2608601005</t>
        </is>
      </c>
      <c r="C157" s="5" t="inlineStr">
        <is>
          <t>HERRAMIENTA ELECTRICA</t>
        </is>
      </c>
      <c r="D157" s="11" t="n">
        <v>2</v>
      </c>
      <c r="E157" s="12" t="n">
        <v>4554</v>
      </c>
      <c r="F157" s="12" t="n">
        <v>9108</v>
      </c>
      <c r="G157" s="5" t="inlineStr">
        <is>
          <t>Nunca</t>
        </is>
      </c>
      <c r="H157" s="21" t="n">
        <v>9999</v>
      </c>
      <c r="I157" s="12">
        <f>F157*p_costo_capital</f>
        <v/>
      </c>
      <c r="J157" s="5">
        <f>IF(H157&gt;=p_dias_muerto,"MUERTO",IF(H157&gt;=90,"DURMIENTE","RECIENTE"))</f>
        <v/>
      </c>
    </row>
    <row r="158">
      <c r="A158" s="5" t="inlineStr">
        <is>
          <t>351100300990033</t>
        </is>
      </c>
      <c r="B158" s="5" t="inlineStr">
        <is>
          <t>RATONERA MADERA CAJA #1</t>
        </is>
      </c>
      <c r="C158" s="5" t="inlineStr">
        <is>
          <t>FERRETERIA GENERAL</t>
        </is>
      </c>
      <c r="D158" s="11" t="n">
        <v>3</v>
      </c>
      <c r="E158" s="12" t="n">
        <v>2992</v>
      </c>
      <c r="F158" s="12" t="n">
        <v>8976</v>
      </c>
      <c r="G158" s="5" t="inlineStr">
        <is>
          <t>2024-02-27</t>
        </is>
      </c>
      <c r="H158" s="21" t="n">
        <v>793</v>
      </c>
      <c r="I158" s="12">
        <f>F158*p_costo_capital</f>
        <v/>
      </c>
      <c r="J158" s="5">
        <f>IF(H158&gt;=p_dias_muerto,"MUERTO",IF(H158&gt;=90,"DURMIENTE","RECIENTE"))</f>
        <v/>
      </c>
    </row>
    <row r="159">
      <c r="A159" s="5" t="inlineStr">
        <is>
          <t>351100300991696</t>
        </is>
      </c>
      <c r="B159" s="5" t="inlineStr">
        <is>
          <t>KINGSFORD BRIQUETAS ENCENDEDORAS 5.44KG 4850749</t>
        </is>
      </c>
      <c r="C159" s="5" t="inlineStr">
        <is>
          <t>FERRETERIA GENERAL</t>
        </is>
      </c>
      <c r="D159" s="11" t="n">
        <v>1</v>
      </c>
      <c r="E159" s="12" t="n">
        <v>8910.02</v>
      </c>
      <c r="F159" s="12" t="n">
        <v>8910.02</v>
      </c>
      <c r="G159" s="5" t="inlineStr">
        <is>
          <t>Nunca</t>
        </is>
      </c>
      <c r="H159" s="21" t="n">
        <v>9999</v>
      </c>
      <c r="I159" s="12">
        <f>F159*p_costo_capital</f>
        <v/>
      </c>
      <c r="J159" s="5">
        <f>IF(H159&gt;=p_dias_muerto,"MUERTO",IF(H159&gt;=90,"DURMIENTE","RECIENTE"))</f>
        <v/>
      </c>
    </row>
    <row r="160">
      <c r="A160" s="5" t="inlineStr">
        <is>
          <t>2310990560</t>
        </is>
      </c>
      <c r="B160" s="5" t="inlineStr">
        <is>
          <t>TOTAL SARGENTO RAPIDO 24 THT1346802</t>
        </is>
      </c>
      <c r="C160" s="5" t="inlineStr">
        <is>
          <t>GRIFERIA - ACC. BAÑO Y COCINA</t>
        </is>
      </c>
      <c r="D160" s="11" t="n">
        <v>1</v>
      </c>
      <c r="E160" s="12" t="n">
        <v>8685.209999999999</v>
      </c>
      <c r="F160" s="12" t="n">
        <v>8685.209999999999</v>
      </c>
      <c r="G160" s="5" t="inlineStr">
        <is>
          <t>2022-10-24</t>
        </is>
      </c>
      <c r="H160" s="21" t="n">
        <v>1284</v>
      </c>
      <c r="I160" s="12">
        <f>F160*p_costo_capital</f>
        <v/>
      </c>
      <c r="J160" s="5">
        <f>IF(H160&gt;=p_dias_muerto,"MUERTO",IF(H160&gt;=90,"DURMIENTE","RECIENTE"))</f>
        <v/>
      </c>
    </row>
    <row r="161">
      <c r="A161" s="5" t="inlineStr">
        <is>
          <t>351100300990032</t>
        </is>
      </c>
      <c r="B161" s="5" t="inlineStr">
        <is>
          <t>RATONERA MADERA CAJA #0</t>
        </is>
      </c>
      <c r="C161" s="5" t="inlineStr">
        <is>
          <t>FERRETERIA GENERAL</t>
        </is>
      </c>
      <c r="D161" s="11" t="n">
        <v>3</v>
      </c>
      <c r="E161" s="12" t="n">
        <v>2816</v>
      </c>
      <c r="F161" s="12" t="n">
        <v>8448</v>
      </c>
      <c r="G161" s="5" t="inlineStr">
        <is>
          <t>2024-05-13</t>
        </is>
      </c>
      <c r="H161" s="21" t="n">
        <v>717</v>
      </c>
      <c r="I161" s="12">
        <f>F161*p_costo_capital</f>
        <v/>
      </c>
      <c r="J161" s="5">
        <f>IF(H161&gt;=p_dias_muerto,"MUERTO",IF(H161&gt;=90,"DURMIENTE","RECIENTE"))</f>
        <v/>
      </c>
    </row>
    <row r="162">
      <c r="A162" s="5" t="inlineStr">
        <is>
          <t>351100300990470</t>
        </is>
      </c>
      <c r="B162" s="5" t="inlineStr">
        <is>
          <t>TOTAL GRAPA PARA ENGRAPADORA NEUMATICA 38MM 2500PC TAC918382</t>
        </is>
      </c>
      <c r="C162" s="5" t="inlineStr">
        <is>
          <t>FERRETERIA GENERAL</t>
        </is>
      </c>
      <c r="D162" s="11" t="n">
        <v>3</v>
      </c>
      <c r="E162" s="12" t="n">
        <v>2736.15</v>
      </c>
      <c r="F162" s="12" t="n">
        <v>8208.450000000001</v>
      </c>
      <c r="G162" s="5" t="inlineStr">
        <is>
          <t>2022-11-17</t>
        </is>
      </c>
      <c r="H162" s="21" t="n">
        <v>1260</v>
      </c>
      <c r="I162" s="12">
        <f>F162*p_costo_capital</f>
        <v/>
      </c>
      <c r="J162" s="5">
        <f>IF(H162&gt;=p_dias_muerto,"MUERTO",IF(H162&gt;=90,"DURMIENTE","RECIENTE"))</f>
        <v/>
      </c>
    </row>
    <row r="163">
      <c r="A163" s="5" t="inlineStr">
        <is>
          <t>351100300991832</t>
        </is>
      </c>
      <c r="B163" s="5" t="inlineStr">
        <is>
          <t>ITALPRO RUEDA GIRATORIA CON FRENO NEGRA 3 POLIPROLENO 22075ZB</t>
        </is>
      </c>
      <c r="C163" s="5" t="inlineStr">
        <is>
          <t>FERRETERIA GENERAL</t>
        </is>
      </c>
      <c r="D163" s="11" t="n">
        <v>4</v>
      </c>
      <c r="E163" s="12" t="n">
        <v>2049.3</v>
      </c>
      <c r="F163" s="12" t="n">
        <v>8197.200000000001</v>
      </c>
      <c r="G163" s="5" t="inlineStr">
        <is>
          <t>Nunca</t>
        </is>
      </c>
      <c r="H163" s="21" t="n">
        <v>9999</v>
      </c>
      <c r="I163" s="12">
        <f>F163*p_costo_capital</f>
        <v/>
      </c>
      <c r="J163" s="5">
        <f>IF(H163&gt;=p_dias_muerto,"MUERTO",IF(H163&gt;=90,"DURMIENTE","RECIENTE"))</f>
        <v/>
      </c>
    </row>
    <row r="164">
      <c r="A164" s="5" t="inlineStr">
        <is>
          <t>60100015</t>
        </is>
      </c>
      <c r="B164" s="5" t="inlineStr">
        <is>
          <t>BOMBILLO P/ FOCO</t>
        </is>
      </c>
      <c r="C164" s="5" t="inlineStr">
        <is>
          <t>BOMBILLOS Y LAMPARAS</t>
        </is>
      </c>
      <c r="D164" s="11" t="n">
        <v>112</v>
      </c>
      <c r="E164" s="12" t="n">
        <v>72.409091</v>
      </c>
      <c r="F164" s="12" t="n">
        <v>8109.818192</v>
      </c>
      <c r="G164" s="5" t="inlineStr">
        <is>
          <t>2025-04-03</t>
        </is>
      </c>
      <c r="H164" s="21" t="n">
        <v>392</v>
      </c>
      <c r="I164" s="12">
        <f>F164*p_costo_capital</f>
        <v/>
      </c>
      <c r="J164" s="5">
        <f>IF(H164&gt;=p_dias_muerto,"MUERTO",IF(H164&gt;=90,"DURMIENTE","RECIENTE"))</f>
        <v/>
      </c>
    </row>
    <row r="165">
      <c r="A165" s="5" t="inlineStr">
        <is>
          <t>351100300992900</t>
        </is>
      </c>
      <c r="B165" s="5" t="inlineStr">
        <is>
          <t>LAMPARA PANEL LED EMPOTRAR CUAD. 6W 4000K LUZ CALIDA</t>
        </is>
      </c>
      <c r="C165" s="5" t="inlineStr">
        <is>
          <t>BOMBILLOS Y LAMPARAS</t>
        </is>
      </c>
      <c r="D165" s="11" t="n">
        <v>10</v>
      </c>
      <c r="E165" s="12" t="n">
        <v>807.7975</v>
      </c>
      <c r="F165" s="12" t="n">
        <v>8077.975</v>
      </c>
      <c r="G165" s="5" t="inlineStr">
        <is>
          <t>Nunca</t>
        </is>
      </c>
      <c r="H165" s="21" t="n">
        <v>9999</v>
      </c>
      <c r="I165" s="12">
        <f>F165*p_costo_capital</f>
        <v/>
      </c>
      <c r="J165" s="5">
        <f>IF(H165&gt;=p_dias_muerto,"MUERTO",IF(H165&gt;=90,"DURMIENTE","RECIENTE"))</f>
        <v/>
      </c>
    </row>
    <row r="166">
      <c r="A166" s="5" t="inlineStr">
        <is>
          <t>11115</t>
        </is>
      </c>
      <c r="B166" s="5" t="inlineStr">
        <is>
          <t>EMPAQUE PARA SIFON</t>
        </is>
      </c>
      <c r="C166" s="5" t="inlineStr">
        <is>
          <t>FERRETERIA GENERAL</t>
        </is>
      </c>
      <c r="D166" s="11" t="n">
        <v>50</v>
      </c>
      <c r="E166" s="12" t="n">
        <v>160.9</v>
      </c>
      <c r="F166" s="12" t="n">
        <v>8045</v>
      </c>
      <c r="G166" s="5" t="inlineStr">
        <is>
          <t>2024-11-13</t>
        </is>
      </c>
      <c r="H166" s="21" t="n">
        <v>533</v>
      </c>
      <c r="I166" s="12">
        <f>F166*p_costo_capital</f>
        <v/>
      </c>
      <c r="J166" s="5">
        <f>IF(H166&gt;=p_dias_muerto,"MUERTO",IF(H166&gt;=90,"DURMIENTE","RECIENTE"))</f>
        <v/>
      </c>
    </row>
    <row r="167">
      <c r="A167" s="5" t="inlineStr">
        <is>
          <t>1140</t>
        </is>
      </c>
      <c r="B167" s="5" t="inlineStr">
        <is>
          <t>BOTA DE HULE #38</t>
        </is>
      </c>
      <c r="C167" s="5" t="inlineStr">
        <is>
          <t>FERRETERIA GENERAL</t>
        </is>
      </c>
      <c r="D167" s="11" t="n">
        <v>2</v>
      </c>
      <c r="E167" s="12" t="n">
        <v>3845.6</v>
      </c>
      <c r="F167" s="12" t="n">
        <v>7691.2</v>
      </c>
      <c r="G167" s="5" t="inlineStr">
        <is>
          <t>2024-09-19</t>
        </is>
      </c>
      <c r="H167" s="21" t="n">
        <v>588</v>
      </c>
      <c r="I167" s="12">
        <f>F167*p_costo_capital</f>
        <v/>
      </c>
      <c r="J167" s="5">
        <f>IF(H167&gt;=p_dias_muerto,"MUERTO",IF(H167&gt;=90,"DURMIENTE","RECIENTE"))</f>
        <v/>
      </c>
    </row>
    <row r="168">
      <c r="A168" s="5" t="inlineStr">
        <is>
          <t>30143</t>
        </is>
      </c>
      <c r="B168" s="5" t="inlineStr">
        <is>
          <t>PATILLA FLUORESCENTE NTP 924-AH C/ARRANCADOR</t>
        </is>
      </c>
      <c r="C168" s="5" t="inlineStr">
        <is>
          <t>FERRETERIA GENERAL</t>
        </is>
      </c>
      <c r="D168" s="11" t="n">
        <v>18</v>
      </c>
      <c r="E168" s="12" t="n">
        <v>421.52</v>
      </c>
      <c r="F168" s="12" t="n">
        <v>7587.36</v>
      </c>
      <c r="G168" s="5" t="inlineStr">
        <is>
          <t>2024-02-23</t>
        </is>
      </c>
      <c r="H168" s="21" t="n">
        <v>797</v>
      </c>
      <c r="I168" s="12">
        <f>F168*p_costo_capital</f>
        <v/>
      </c>
      <c r="J168" s="5">
        <f>IF(H168&gt;=p_dias_muerto,"MUERTO",IF(H168&gt;=90,"DURMIENTE","RECIENTE"))</f>
        <v/>
      </c>
    </row>
    <row r="169">
      <c r="A169" s="5" t="inlineStr">
        <is>
          <t>351100300991564</t>
        </is>
      </c>
      <c r="B169" s="5" t="inlineStr">
        <is>
          <t>DIAMOND ASIENTO INODORO S904 NEGRO BRILLANTE ELONGADO CIERRE LENTO</t>
        </is>
      </c>
      <c r="C169" s="5" t="inlineStr">
        <is>
          <t>IMPORTACION LOZA</t>
        </is>
      </c>
      <c r="D169" s="11" t="n">
        <v>2</v>
      </c>
      <c r="E169" s="12" t="n">
        <v>3791.62</v>
      </c>
      <c r="F169" s="12" t="n">
        <v>7583.24</v>
      </c>
      <c r="G169" s="5" t="inlineStr">
        <is>
          <t>2025-01-14</t>
        </is>
      </c>
      <c r="H169" s="21" t="n">
        <v>471</v>
      </c>
      <c r="I169" s="12">
        <f>F169*p_costo_capital</f>
        <v/>
      </c>
      <c r="J169" s="5">
        <f>IF(H169&gt;=p_dias_muerto,"MUERTO",IF(H169&gt;=90,"DURMIENTE","RECIENTE"))</f>
        <v/>
      </c>
    </row>
    <row r="170">
      <c r="A170" s="5" t="inlineStr">
        <is>
          <t>351100300992136</t>
        </is>
      </c>
      <c r="B170" s="5" t="inlineStr">
        <is>
          <t>MAKITA HOJA CALADORA CORTE MADERA GENERAL 5U A-85656</t>
        </is>
      </c>
      <c r="C170" s="5" t="inlineStr">
        <is>
          <t>FERRETERIA GENERAL</t>
        </is>
      </c>
      <c r="D170" s="11" t="n">
        <v>3</v>
      </c>
      <c r="E170" s="12" t="n">
        <v>2498.5</v>
      </c>
      <c r="F170" s="12" t="n">
        <v>7495.5</v>
      </c>
      <c r="G170" s="5" t="inlineStr">
        <is>
          <t>Nunca</t>
        </is>
      </c>
      <c r="H170" s="21" t="n">
        <v>9999</v>
      </c>
      <c r="I170" s="12">
        <f>F170*p_costo_capital</f>
        <v/>
      </c>
      <c r="J170" s="5">
        <f>IF(H170&gt;=p_dias_muerto,"MUERTO",IF(H170&gt;=90,"DURMIENTE","RECIENTE"))</f>
        <v/>
      </c>
    </row>
    <row r="171">
      <c r="A171" s="5" t="inlineStr">
        <is>
          <t>351100300991547</t>
        </is>
      </c>
      <c r="B171" s="5" t="inlineStr">
        <is>
          <t>NORTON DISCO LIJA VELCRO GRANO 180 5 U</t>
        </is>
      </c>
      <c r="C171" s="5" t="inlineStr">
        <is>
          <t>FERRETERIA GENERAL</t>
        </is>
      </c>
      <c r="D171" s="11" t="n">
        <v>5</v>
      </c>
      <c r="E171" s="12" t="n">
        <v>1448.75</v>
      </c>
      <c r="F171" s="12" t="n">
        <v>7243.75</v>
      </c>
      <c r="G171" s="5" t="inlineStr">
        <is>
          <t>2025-04-28</t>
        </is>
      </c>
      <c r="H171" s="21" t="n">
        <v>367</v>
      </c>
      <c r="I171" s="12">
        <f>F171*p_costo_capital</f>
        <v/>
      </c>
      <c r="J171" s="5">
        <f>IF(H171&gt;=p_dias_muerto,"MUERTO",IF(H171&gt;=90,"DURMIENTE","RECIENTE"))</f>
        <v/>
      </c>
    </row>
    <row r="172">
      <c r="A172" s="5" t="inlineStr">
        <is>
          <t>351100300992937</t>
        </is>
      </c>
      <c r="B172" s="5" t="inlineStr">
        <is>
          <t>IMPERPLAST XT (ADITIVO EXTRA-FLUDIFICANTE Y REDUCTOR DE AGUA) GALON</t>
        </is>
      </c>
      <c r="C172" s="5" t="inlineStr">
        <is>
          <t>FERRETERIA GENERAL</t>
        </is>
      </c>
      <c r="D172" s="11" t="n">
        <v>1</v>
      </c>
      <c r="E172" s="12" t="n">
        <v>7156.3</v>
      </c>
      <c r="F172" s="12" t="n">
        <v>7156.3</v>
      </c>
      <c r="G172" s="5" t="inlineStr">
        <is>
          <t>Nunca</t>
        </is>
      </c>
      <c r="H172" s="21" t="n">
        <v>9999</v>
      </c>
      <c r="I172" s="12">
        <f>F172*p_costo_capital</f>
        <v/>
      </c>
      <c r="J172" s="5">
        <f>IF(H172&gt;=p_dias_muerto,"MUERTO",IF(H172&gt;=90,"DURMIENTE","RECIENTE"))</f>
        <v/>
      </c>
    </row>
    <row r="173">
      <c r="A173" s="5" t="inlineStr">
        <is>
          <t>71980</t>
        </is>
      </c>
      <c r="B173" s="5" t="inlineStr">
        <is>
          <t>SIFON REDONDO 3 3/4 ALUMINIO</t>
        </is>
      </c>
      <c r="C173" s="5" t="inlineStr">
        <is>
          <t>FERRETERIA GENERAL</t>
        </is>
      </c>
      <c r="D173" s="11" t="n">
        <v>2</v>
      </c>
      <c r="E173" s="12" t="n">
        <v>3559.5535</v>
      </c>
      <c r="F173" s="12" t="n">
        <v>7119.107</v>
      </c>
      <c r="G173" s="5" t="inlineStr">
        <is>
          <t>2024-07-23</t>
        </is>
      </c>
      <c r="H173" s="21" t="n">
        <v>646</v>
      </c>
      <c r="I173" s="12">
        <f>F173*p_costo_capital</f>
        <v/>
      </c>
      <c r="J173" s="5">
        <f>IF(H173&gt;=p_dias_muerto,"MUERTO",IF(H173&gt;=90,"DURMIENTE","RECIENTE"))</f>
        <v/>
      </c>
    </row>
    <row r="174">
      <c r="A174" s="5" t="inlineStr">
        <is>
          <t>30510</t>
        </is>
      </c>
      <c r="B174" s="5" t="inlineStr">
        <is>
          <t>PELADORA CABLE COAXIAL RG-6</t>
        </is>
      </c>
      <c r="C174" s="5" t="inlineStr">
        <is>
          <t>FERRETERIA GENERAL</t>
        </is>
      </c>
      <c r="D174" s="11" t="n">
        <v>2</v>
      </c>
      <c r="E174" s="12" t="n">
        <v>3536.95</v>
      </c>
      <c r="F174" s="12" t="n">
        <v>7073.9</v>
      </c>
      <c r="G174" s="5" t="inlineStr">
        <is>
          <t>2024-11-21</t>
        </is>
      </c>
      <c r="H174" s="21" t="n">
        <v>525</v>
      </c>
      <c r="I174" s="12">
        <f>F174*p_costo_capital</f>
        <v/>
      </c>
      <c r="J174" s="5">
        <f>IF(H174&gt;=p_dias_muerto,"MUERTO",IF(H174&gt;=90,"DURMIENTE","RECIENTE"))</f>
        <v/>
      </c>
    </row>
    <row r="175">
      <c r="A175" s="5" t="inlineStr">
        <is>
          <t>351100300991109</t>
        </is>
      </c>
      <c r="B175" s="5" t="inlineStr">
        <is>
          <t>AKSI CINTA PELIGRO 90M</t>
        </is>
      </c>
      <c r="C175" s="5" t="inlineStr">
        <is>
          <t>FERRETERIA GENERAL</t>
        </is>
      </c>
      <c r="D175" s="11" t="n">
        <v>3</v>
      </c>
      <c r="E175" s="12" t="n">
        <v>2320.869</v>
      </c>
      <c r="F175" s="12" t="n">
        <v>6962.607</v>
      </c>
      <c r="G175" s="5" t="inlineStr">
        <is>
          <t>2025-02-25</t>
        </is>
      </c>
      <c r="H175" s="21" t="n">
        <v>429</v>
      </c>
      <c r="I175" s="12">
        <f>F175*p_costo_capital</f>
        <v/>
      </c>
      <c r="J175" s="5">
        <f>IF(H175&gt;=p_dias_muerto,"MUERTO",IF(H175&gt;=90,"DURMIENTE","RECIENTE"))</f>
        <v/>
      </c>
    </row>
    <row r="176">
      <c r="A176" s="5" t="inlineStr">
        <is>
          <t>351100300992128</t>
        </is>
      </c>
      <c r="B176" s="5" t="inlineStr">
        <is>
          <t>MAKITA BROCA PARA VIDRIO Y AZULEJO 3/8 X 33/4 D-78542</t>
        </is>
      </c>
      <c r="C176" s="5" t="inlineStr">
        <is>
          <t>FERRETERIA GENERAL</t>
        </is>
      </c>
      <c r="D176" s="11" t="n">
        <v>3</v>
      </c>
      <c r="E176" s="12" t="n">
        <v>2277.15</v>
      </c>
      <c r="F176" s="12" t="n">
        <v>6831.45</v>
      </c>
      <c r="G176" s="5" t="inlineStr">
        <is>
          <t>Nunca</t>
        </is>
      </c>
      <c r="H176" s="21" t="n">
        <v>9999</v>
      </c>
      <c r="I176" s="12">
        <f>F176*p_costo_capital</f>
        <v/>
      </c>
      <c r="J176" s="5">
        <f>IF(H176&gt;=p_dias_muerto,"MUERTO",IF(H176&gt;=90,"DURMIENTE","RECIENTE"))</f>
        <v/>
      </c>
    </row>
    <row r="177">
      <c r="A177" s="5" t="inlineStr">
        <is>
          <t>351100300991854</t>
        </is>
      </c>
      <c r="B177" s="5" t="inlineStr">
        <is>
          <t>MAKITA EXTENSION MAGNETICA 3 784801-1</t>
        </is>
      </c>
      <c r="C177" s="5" t="inlineStr">
        <is>
          <t>FERRETERIA GENERAL</t>
        </is>
      </c>
      <c r="D177" s="11" t="n">
        <v>4</v>
      </c>
      <c r="E177" s="12" t="n">
        <v>1605.5</v>
      </c>
      <c r="F177" s="12" t="n">
        <v>6422</v>
      </c>
      <c r="G177" s="5" t="inlineStr">
        <is>
          <t>2025-02-24</t>
        </is>
      </c>
      <c r="H177" s="21" t="n">
        <v>430</v>
      </c>
      <c r="I177" s="12">
        <f>F177*p_costo_capital</f>
        <v/>
      </c>
      <c r="J177" s="5">
        <f>IF(H177&gt;=p_dias_muerto,"MUERTO",IF(H177&gt;=90,"DURMIENTE","RECIENTE"))</f>
        <v/>
      </c>
    </row>
    <row r="178">
      <c r="A178" s="5" t="inlineStr">
        <is>
          <t>35116</t>
        </is>
      </c>
      <c r="B178" s="5" t="inlineStr">
        <is>
          <t>RATONERA MADERA CAJA #2</t>
        </is>
      </c>
      <c r="C178" s="5" t="inlineStr">
        <is>
          <t>FERRETERIA GENERAL</t>
        </is>
      </c>
      <c r="D178" s="11" t="n">
        <v>2</v>
      </c>
      <c r="E178" s="12" t="n">
        <v>3168</v>
      </c>
      <c r="F178" s="12" t="n">
        <v>6336</v>
      </c>
      <c r="G178" s="5" t="inlineStr">
        <is>
          <t>2025-02-27</t>
        </is>
      </c>
      <c r="H178" s="21" t="n">
        <v>427</v>
      </c>
      <c r="I178" s="12">
        <f>F178*p_costo_capital</f>
        <v/>
      </c>
      <c r="J178" s="5">
        <f>IF(H178&gt;=p_dias_muerto,"MUERTO",IF(H178&gt;=90,"DURMIENTE","RECIENTE"))</f>
        <v/>
      </c>
    </row>
    <row r="179">
      <c r="A179" s="5" t="inlineStr">
        <is>
          <t>351100300991679</t>
        </is>
      </c>
      <c r="B179" s="5" t="inlineStr">
        <is>
          <t>METALES CACHERA FREGADERO CROMA PALANCA BLANCA BPF-1081</t>
        </is>
      </c>
      <c r="C179" s="5" t="inlineStr">
        <is>
          <t>GRIFERIA - ACC. BAÑO Y COCINA</t>
        </is>
      </c>
      <c r="D179" s="11" t="n">
        <v>1</v>
      </c>
      <c r="E179" s="12" t="n">
        <v>6290.04</v>
      </c>
      <c r="F179" s="12" t="n">
        <v>6290.04</v>
      </c>
      <c r="G179" s="5" t="inlineStr">
        <is>
          <t>2025-04-15</t>
        </is>
      </c>
      <c r="H179" s="21" t="n">
        <v>380</v>
      </c>
      <c r="I179" s="12">
        <f>F179*p_costo_capital</f>
        <v/>
      </c>
      <c r="J179" s="5">
        <f>IF(H179&gt;=p_dias_muerto,"MUERTO",IF(H179&gt;=90,"DURMIENTE","RECIENTE"))</f>
        <v/>
      </c>
    </row>
    <row r="180">
      <c r="A180" s="5" t="inlineStr">
        <is>
          <t>351100300992837</t>
        </is>
      </c>
      <c r="B180" s="5" t="inlineStr">
        <is>
          <t>BOMBILLO PHILIPS 30W 6500K CRI80 E-27</t>
        </is>
      </c>
      <c r="C180" s="5" t="inlineStr">
        <is>
          <t>BOMBILLOS Y LAMPARAS</t>
        </is>
      </c>
      <c r="D180" s="11" t="n">
        <v>5</v>
      </c>
      <c r="E180" s="12" t="n">
        <v>1250</v>
      </c>
      <c r="F180" s="12" t="n">
        <v>6250</v>
      </c>
      <c r="G180" s="5" t="inlineStr">
        <is>
          <t>Nunca</t>
        </is>
      </c>
      <c r="H180" s="21" t="n">
        <v>9999</v>
      </c>
      <c r="I180" s="12">
        <f>F180*p_costo_capital</f>
        <v/>
      </c>
      <c r="J180" s="5">
        <f>IF(H180&gt;=p_dias_muerto,"MUERTO",IF(H180&gt;=90,"DURMIENTE","RECIENTE"))</f>
        <v/>
      </c>
    </row>
    <row r="181">
      <c r="A181" s="5" t="inlineStr">
        <is>
          <t>9211</t>
        </is>
      </c>
      <c r="B181" s="5" t="inlineStr">
        <is>
          <t>SIFON PVC 3</t>
        </is>
      </c>
      <c r="C181" s="5" t="inlineStr">
        <is>
          <t>TUBERIA PVC, CANOAS Y ACCESORIOS</t>
        </is>
      </c>
      <c r="D181" s="11" t="n">
        <v>1</v>
      </c>
      <c r="E181" s="12" t="n">
        <v>6139.38</v>
      </c>
      <c r="F181" s="12" t="n">
        <v>6139.38</v>
      </c>
      <c r="G181" s="5" t="inlineStr">
        <is>
          <t>2025-03-10</t>
        </is>
      </c>
      <c r="H181" s="21" t="n">
        <v>416</v>
      </c>
      <c r="I181" s="12">
        <f>F181*p_costo_capital</f>
        <v/>
      </c>
      <c r="J181" s="5">
        <f>IF(H181&gt;=p_dias_muerto,"MUERTO",IF(H181&gt;=90,"DURMIENTE","RECIENTE"))</f>
        <v/>
      </c>
    </row>
    <row r="182">
      <c r="A182" s="5" t="inlineStr">
        <is>
          <t>991178</t>
        </is>
      </c>
      <c r="B182" s="5" t="inlineStr">
        <is>
          <t>SHAMPOO C/CERA VESLEE 500ML</t>
        </is>
      </c>
      <c r="C182" s="5" t="inlineStr">
        <is>
          <t>FERRETERIA GENERAL</t>
        </is>
      </c>
      <c r="D182" s="11" t="n">
        <v>4</v>
      </c>
      <c r="E182" s="12" t="n">
        <v>1438</v>
      </c>
      <c r="F182" s="12" t="n">
        <v>5752</v>
      </c>
      <c r="G182" s="5" t="inlineStr">
        <is>
          <t>Nunca</t>
        </is>
      </c>
      <c r="H182" s="21" t="n">
        <v>9999</v>
      </c>
      <c r="I182" s="12">
        <f>F182*p_costo_capital</f>
        <v/>
      </c>
      <c r="J182" s="5">
        <f>IF(H182&gt;=p_dias_muerto,"MUERTO",IF(H182&gt;=90,"DURMIENTE","RECIENTE"))</f>
        <v/>
      </c>
    </row>
    <row r="183">
      <c r="A183" s="5" t="inlineStr">
        <is>
          <t>990542</t>
        </is>
      </c>
      <c r="B183" s="5" t="inlineStr">
        <is>
          <t xml:space="preserve">RODIN BOLA ESPIGA METAL11/2 </t>
        </is>
      </c>
      <c r="C183" s="5" t="inlineStr">
        <is>
          <t>FERRETERIA GENERAL</t>
        </is>
      </c>
      <c r="D183" s="11" t="n">
        <v>5</v>
      </c>
      <c r="E183" s="12" t="n">
        <v>1150.34</v>
      </c>
      <c r="F183" s="12" t="n">
        <v>5751.7</v>
      </c>
      <c r="G183" s="5" t="inlineStr">
        <is>
          <t>2024-12-10</t>
        </is>
      </c>
      <c r="H183" s="21" t="n">
        <v>506</v>
      </c>
      <c r="I183" s="12">
        <f>F183*p_costo_capital</f>
        <v/>
      </c>
      <c r="J183" s="5">
        <f>IF(H183&gt;=p_dias_muerto,"MUERTO",IF(H183&gt;=90,"DURMIENTE","RECIENTE"))</f>
        <v/>
      </c>
    </row>
    <row r="184">
      <c r="A184" s="5" t="inlineStr">
        <is>
          <t>8164</t>
        </is>
      </c>
      <c r="B184" s="5" t="inlineStr">
        <is>
          <t>ASIENTO REDONDO VERDE CONFORTO INCESA 7000188</t>
        </is>
      </c>
      <c r="C184" s="5" t="inlineStr">
        <is>
          <t>LOZA SANITARIA</t>
        </is>
      </c>
      <c r="D184" s="11" t="n">
        <v>1</v>
      </c>
      <c r="E184" s="12" t="n">
        <v>5658.62</v>
      </c>
      <c r="F184" s="12" t="n">
        <v>5658.62</v>
      </c>
      <c r="G184" s="5" t="inlineStr">
        <is>
          <t>Nunca</t>
        </is>
      </c>
      <c r="H184" s="21" t="n">
        <v>9999</v>
      </c>
      <c r="I184" s="12">
        <f>F184*p_costo_capital</f>
        <v/>
      </c>
      <c r="J184" s="5">
        <f>IF(H184&gt;=p_dias_muerto,"MUERTO",IF(H184&gt;=90,"DURMIENTE","RECIENTE"))</f>
        <v/>
      </c>
    </row>
    <row r="185">
      <c r="A185" s="5" t="inlineStr">
        <is>
          <t>71841</t>
        </is>
      </c>
      <c r="B185" s="5" t="inlineStr">
        <is>
          <t>CONECTOR AUTOMOTRIZ 6 VIAS</t>
        </is>
      </c>
      <c r="C185" s="5" t="inlineStr">
        <is>
          <t>ACCESORIOS ELECTRICOS Y CABLES</t>
        </is>
      </c>
      <c r="D185" s="11" t="n">
        <v>5</v>
      </c>
      <c r="E185" s="12" t="n">
        <v>1126.309091</v>
      </c>
      <c r="F185" s="12" t="n">
        <v>5631.545455</v>
      </c>
      <c r="G185" s="5" t="inlineStr">
        <is>
          <t>Nunca</t>
        </is>
      </c>
      <c r="H185" s="21" t="n">
        <v>9999</v>
      </c>
      <c r="I185" s="12">
        <f>F185*p_costo_capital</f>
        <v/>
      </c>
      <c r="J185" s="5">
        <f>IF(H185&gt;=p_dias_muerto,"MUERTO",IF(H185&gt;=90,"DURMIENTE","RECIENTE"))</f>
        <v/>
      </c>
    </row>
    <row r="186">
      <c r="A186" s="5" t="inlineStr">
        <is>
          <t>7857</t>
        </is>
      </c>
      <c r="B186" s="5" t="inlineStr">
        <is>
          <t>CONECTOR EMT 2</t>
        </is>
      </c>
      <c r="C186" s="5" t="inlineStr">
        <is>
          <t>ACCESORIOS ELECTRICOS Y CABLES</t>
        </is>
      </c>
      <c r="D186" s="11" t="n">
        <v>7</v>
      </c>
      <c r="E186" s="12" t="n">
        <v>799.23</v>
      </c>
      <c r="F186" s="12" t="n">
        <v>5594.61</v>
      </c>
      <c r="G186" s="5" t="inlineStr">
        <is>
          <t>2024-04-02</t>
        </is>
      </c>
      <c r="H186" s="21" t="n">
        <v>758</v>
      </c>
      <c r="I186" s="12">
        <f>F186*p_costo_capital</f>
        <v/>
      </c>
      <c r="J186" s="5">
        <f>IF(H186&gt;=p_dias_muerto,"MUERTO",IF(H186&gt;=90,"DURMIENTE","RECIENTE"))</f>
        <v/>
      </c>
    </row>
    <row r="187">
      <c r="A187" s="5" t="inlineStr">
        <is>
          <t>973</t>
        </is>
      </c>
      <c r="B187" s="5" t="inlineStr">
        <is>
          <t>UNION RECTANGULAR BAJANTE CANOA</t>
        </is>
      </c>
      <c r="C187" s="5" t="inlineStr">
        <is>
          <t>FERRETERIA GENERAL</t>
        </is>
      </c>
      <c r="D187" s="11" t="n">
        <v>5</v>
      </c>
      <c r="E187" s="12" t="n">
        <v>1044.306</v>
      </c>
      <c r="F187" s="12" t="n">
        <v>5221.53</v>
      </c>
      <c r="G187" s="5" t="inlineStr">
        <is>
          <t>2024-11-29</t>
        </is>
      </c>
      <c r="H187" s="21" t="n">
        <v>517</v>
      </c>
      <c r="I187" s="12">
        <f>F187*p_costo_capital</f>
        <v/>
      </c>
      <c r="J187" s="5">
        <f>IF(H187&gt;=p_dias_muerto,"MUERTO",IF(H187&gt;=90,"DURMIENTE","RECIENTE"))</f>
        <v/>
      </c>
    </row>
    <row r="188">
      <c r="A188" s="5" t="inlineStr">
        <is>
          <t>351100300992540</t>
        </is>
      </c>
      <c r="B188" s="5" t="inlineStr">
        <is>
          <t>WADFOW DOBLADORA TUBO EMT 3/4  WTB0134</t>
        </is>
      </c>
      <c r="C188" s="5" t="inlineStr">
        <is>
          <t>ACCESORIOS ELECTRICOS Y CABLES</t>
        </is>
      </c>
      <c r="D188" s="11" t="n">
        <v>1</v>
      </c>
      <c r="E188" s="12" t="n">
        <v>5078.19</v>
      </c>
      <c r="F188" s="12" t="n">
        <v>5078.19</v>
      </c>
      <c r="G188" s="5" t="inlineStr">
        <is>
          <t>Nunca</t>
        </is>
      </c>
      <c r="H188" s="21" t="n">
        <v>9999</v>
      </c>
      <c r="I188" s="12">
        <f>F188*p_costo_capital</f>
        <v/>
      </c>
      <c r="J188" s="5">
        <f>IF(H188&gt;=p_dias_muerto,"MUERTO",IF(H188&gt;=90,"DURMIENTE","RECIENTE"))</f>
        <v/>
      </c>
    </row>
    <row r="189">
      <c r="A189" s="5" t="inlineStr">
        <is>
          <t>73679</t>
        </is>
      </c>
      <c r="B189" s="5" t="inlineStr">
        <is>
          <t>DESAGUE 2 X 3 1/2 ALUMINIO</t>
        </is>
      </c>
      <c r="C189" s="5" t="inlineStr">
        <is>
          <t>FERRETERIA GENERAL</t>
        </is>
      </c>
      <c r="D189" s="11" t="n">
        <v>2</v>
      </c>
      <c r="E189" s="12" t="n">
        <v>2506.497</v>
      </c>
      <c r="F189" s="12" t="n">
        <v>5012.994</v>
      </c>
      <c r="G189" s="5" t="inlineStr">
        <is>
          <t>2024-11-22</t>
        </is>
      </c>
      <c r="H189" s="21" t="n">
        <v>524</v>
      </c>
      <c r="I189" s="12">
        <f>F189*p_costo_capital</f>
        <v/>
      </c>
      <c r="J189" s="5">
        <f>IF(H189&gt;=p_dias_muerto,"MUERTO",IF(H189&gt;=90,"DURMIENTE","RECIENTE"))</f>
        <v/>
      </c>
    </row>
    <row r="190">
      <c r="A190" s="5" t="inlineStr">
        <is>
          <t>72092</t>
        </is>
      </c>
      <c r="B190" s="5" t="inlineStr">
        <is>
          <t>TESTER ANALOGO ST 7 MULTITESTER</t>
        </is>
      </c>
      <c r="C190" s="5" t="inlineStr">
        <is>
          <t>ACCESORIOS ELECTRICOS Y CABLES</t>
        </is>
      </c>
      <c r="D190" s="11" t="n">
        <v>1</v>
      </c>
      <c r="E190" s="12" t="n">
        <v>4856.4</v>
      </c>
      <c r="F190" s="12" t="n">
        <v>4856.4</v>
      </c>
      <c r="G190" s="5" t="inlineStr">
        <is>
          <t>2023-05-24</t>
        </is>
      </c>
      <c r="H190" s="21" t="n">
        <v>1072</v>
      </c>
      <c r="I190" s="12">
        <f>F190*p_costo_capital</f>
        <v/>
      </c>
      <c r="J190" s="5">
        <f>IF(H190&gt;=p_dias_muerto,"MUERTO",IF(H190&gt;=90,"DURMIENTE","RECIENTE"))</f>
        <v/>
      </c>
    </row>
    <row r="191">
      <c r="A191" s="5" t="inlineStr">
        <is>
          <t>351100300992127</t>
        </is>
      </c>
      <c r="B191" s="5" t="inlineStr">
        <is>
          <t>MAKITA BROCA PARA VIDRIO Y AZULEJO 3/16 X 2 D-78514</t>
        </is>
      </c>
      <c r="C191" s="5" t="inlineStr">
        <is>
          <t>FERRETERIA GENERAL</t>
        </is>
      </c>
      <c r="D191" s="11" t="n">
        <v>3</v>
      </c>
      <c r="E191" s="12" t="n">
        <v>1610.25</v>
      </c>
      <c r="F191" s="12" t="n">
        <v>4830.75</v>
      </c>
      <c r="G191" s="5" t="inlineStr">
        <is>
          <t>Nunca</t>
        </is>
      </c>
      <c r="H191" s="21" t="n">
        <v>9999</v>
      </c>
      <c r="I191" s="12">
        <f>F191*p_costo_capital</f>
        <v/>
      </c>
      <c r="J191" s="5">
        <f>IF(H191&gt;=p_dias_muerto,"MUERTO",IF(H191&gt;=90,"DURMIENTE","RECIENTE"))</f>
        <v/>
      </c>
    </row>
    <row r="192">
      <c r="A192" s="5" t="inlineStr">
        <is>
          <t>32990529</t>
        </is>
      </c>
      <c r="B192" s="5" t="inlineStr">
        <is>
          <t xml:space="preserve">BELLOTA LIMA MEDIA CANA 10 </t>
        </is>
      </c>
      <c r="C192" s="5" t="inlineStr">
        <is>
          <t>FERRETERIA GENERAL</t>
        </is>
      </c>
      <c r="D192" s="11" t="n">
        <v>1</v>
      </c>
      <c r="E192" s="12" t="n">
        <v>4817.19</v>
      </c>
      <c r="F192" s="12" t="n">
        <v>4817.19</v>
      </c>
      <c r="G192" s="5" t="inlineStr">
        <is>
          <t>2024-09-25</t>
        </is>
      </c>
      <c r="H192" s="21" t="n">
        <v>582</v>
      </c>
      <c r="I192" s="12">
        <f>F192*p_costo_capital</f>
        <v/>
      </c>
      <c r="J192" s="5">
        <f>IF(H192&gt;=p_dias_muerto,"MUERTO",IF(H192&gt;=90,"DURMIENTE","RECIENTE"))</f>
        <v/>
      </c>
    </row>
    <row r="193">
      <c r="A193" s="5" t="inlineStr">
        <is>
          <t>962</t>
        </is>
      </c>
      <c r="B193" s="5" t="inlineStr">
        <is>
          <t>TAPON PVC 4 PRESION SONACA</t>
        </is>
      </c>
      <c r="C193" s="5" t="inlineStr">
        <is>
          <t>TUBERIA PVC, CANOAS Y ACCESORIOS</t>
        </is>
      </c>
      <c r="D193" s="11" t="n">
        <v>3</v>
      </c>
      <c r="E193" s="12" t="n">
        <v>1567.82</v>
      </c>
      <c r="F193" s="12" t="n">
        <v>4703.46</v>
      </c>
      <c r="G193" s="5" t="inlineStr">
        <is>
          <t>2025-02-27</t>
        </is>
      </c>
      <c r="H193" s="21" t="n">
        <v>427</v>
      </c>
      <c r="I193" s="12">
        <f>F193*p_costo_capital</f>
        <v/>
      </c>
      <c r="J193" s="5">
        <f>IF(H193&gt;=p_dias_muerto,"MUERTO",IF(H193&gt;=90,"DURMIENTE","RECIENTE"))</f>
        <v/>
      </c>
    </row>
    <row r="194">
      <c r="A194" s="5" t="inlineStr">
        <is>
          <t>7919</t>
        </is>
      </c>
      <c r="B194" s="5" t="inlineStr">
        <is>
          <t>CHISPA 1/4 6MM RUBI #1945</t>
        </is>
      </c>
      <c r="C194" s="5" t="inlineStr">
        <is>
          <t>FERRETERIA GENERAL</t>
        </is>
      </c>
      <c r="D194" s="11" t="n">
        <v>1</v>
      </c>
      <c r="E194" s="12" t="n">
        <v>4626.66</v>
      </c>
      <c r="F194" s="12" t="n">
        <v>4626.66</v>
      </c>
      <c r="G194" s="5" t="inlineStr">
        <is>
          <t>2025-04-24</t>
        </is>
      </c>
      <c r="H194" s="21" t="n">
        <v>371</v>
      </c>
      <c r="I194" s="12">
        <f>F194*p_costo_capital</f>
        <v/>
      </c>
      <c r="J194" s="5">
        <f>IF(H194&gt;=p_dias_muerto,"MUERTO",IF(H194&gt;=90,"DURMIENTE","RECIENTE"))</f>
        <v/>
      </c>
    </row>
    <row r="195">
      <c r="A195" s="5" t="inlineStr">
        <is>
          <t>73947</t>
        </is>
      </c>
      <c r="B195" s="5" t="inlineStr">
        <is>
          <t xml:space="preserve">MACETA RECTANGULAR 50 CM </t>
        </is>
      </c>
      <c r="C195" s="5" t="inlineStr">
        <is>
          <t>FERRETERIA GENERAL</t>
        </is>
      </c>
      <c r="D195" s="11" t="n">
        <v>2</v>
      </c>
      <c r="E195" s="12" t="n">
        <v>2292.836364</v>
      </c>
      <c r="F195" s="12" t="n">
        <v>4585.672728</v>
      </c>
      <c r="G195" s="5" t="inlineStr">
        <is>
          <t>Nunca</t>
        </is>
      </c>
      <c r="H195" s="21" t="n">
        <v>9999</v>
      </c>
      <c r="I195" s="12">
        <f>F195*p_costo_capital</f>
        <v/>
      </c>
      <c r="J195" s="5">
        <f>IF(H195&gt;=p_dias_muerto,"MUERTO",IF(H195&gt;=90,"DURMIENTE","RECIENTE"))</f>
        <v/>
      </c>
    </row>
    <row r="196">
      <c r="A196" s="5" t="inlineStr">
        <is>
          <t>73410</t>
        </is>
      </c>
      <c r="B196" s="5" t="inlineStr">
        <is>
          <t>BELLOTA LIMA REDONDA 6</t>
        </is>
      </c>
      <c r="C196" s="5" t="inlineStr">
        <is>
          <t>FERRETERIA GENERAL</t>
        </is>
      </c>
      <c r="D196" s="11" t="n">
        <v>2</v>
      </c>
      <c r="E196" s="12" t="n">
        <v>2282.88</v>
      </c>
      <c r="F196" s="12" t="n">
        <v>4565.76</v>
      </c>
      <c r="G196" s="5" t="inlineStr">
        <is>
          <t>2024-02-06</t>
        </is>
      </c>
      <c r="H196" s="21" t="n">
        <v>814</v>
      </c>
      <c r="I196" s="12">
        <f>F196*p_costo_capital</f>
        <v/>
      </c>
      <c r="J196" s="5">
        <f>IF(H196&gt;=p_dias_muerto,"MUERTO",IF(H196&gt;=90,"DURMIENTE","RECIENTE"))</f>
        <v/>
      </c>
    </row>
    <row r="197">
      <c r="A197" s="5" t="inlineStr">
        <is>
          <t>7319</t>
        </is>
      </c>
      <c r="B197" s="5" t="inlineStr">
        <is>
          <t>PONCHADORA MIYAHO RJ45 RJ11 RJ12</t>
        </is>
      </c>
      <c r="C197" s="5" t="inlineStr">
        <is>
          <t>FERRETERIA GENERAL</t>
        </is>
      </c>
      <c r="D197" s="11" t="n">
        <v>1</v>
      </c>
      <c r="E197" s="12" t="n">
        <v>4514.4</v>
      </c>
      <c r="F197" s="12" t="n">
        <v>4514.4</v>
      </c>
      <c r="G197" s="5" t="inlineStr">
        <is>
          <t>2024-02-09</t>
        </is>
      </c>
      <c r="H197" s="21" t="n">
        <v>811</v>
      </c>
      <c r="I197" s="12">
        <f>F197*p_costo_capital</f>
        <v/>
      </c>
      <c r="J197" s="5">
        <f>IF(H197&gt;=p_dias_muerto,"MUERTO",IF(H197&gt;=90,"DURMIENTE","RECIENTE"))</f>
        <v/>
      </c>
    </row>
    <row r="198">
      <c r="A198" s="5" t="inlineStr">
        <is>
          <t>11155</t>
        </is>
      </c>
      <c r="B198" s="5" t="inlineStr">
        <is>
          <t>PORTA PAPEL CROMADO GRACIELA</t>
        </is>
      </c>
      <c r="C198" s="5" t="inlineStr">
        <is>
          <t>FERRETERIA GENERAL</t>
        </is>
      </c>
      <c r="D198" s="11" t="n">
        <v>3</v>
      </c>
      <c r="E198" s="12" t="n">
        <v>1491.18</v>
      </c>
      <c r="F198" s="12" t="n">
        <v>4473.54</v>
      </c>
      <c r="G198" s="5" t="inlineStr">
        <is>
          <t>2025-01-07</t>
        </is>
      </c>
      <c r="H198" s="21" t="n">
        <v>478</v>
      </c>
      <c r="I198" s="12">
        <f>F198*p_costo_capital</f>
        <v/>
      </c>
      <c r="J198" s="5">
        <f>IF(H198&gt;=p_dias_muerto,"MUERTO",IF(H198&gt;=90,"DURMIENTE","RECIENTE"))</f>
        <v/>
      </c>
    </row>
    <row r="199">
      <c r="A199" s="5" t="inlineStr">
        <is>
          <t>351100300992163</t>
        </is>
      </c>
      <c r="B199" s="5" t="inlineStr">
        <is>
          <t>WADFOW ESCOBA JARDIN 22D SIN CABO WXWH7A22</t>
        </is>
      </c>
      <c r="C199" s="5" t="inlineStr">
        <is>
          <t>FERRETERIA GENERAL</t>
        </is>
      </c>
      <c r="D199" s="11" t="n">
        <v>2</v>
      </c>
      <c r="E199" s="12" t="n">
        <v>2161.95</v>
      </c>
      <c r="F199" s="12" t="n">
        <v>4323.9</v>
      </c>
      <c r="G199" s="5" t="inlineStr">
        <is>
          <t>Nunca</t>
        </is>
      </c>
      <c r="H199" s="21" t="n">
        <v>9999</v>
      </c>
      <c r="I199" s="12">
        <f>F199*p_costo_capital</f>
        <v/>
      </c>
      <c r="J199" s="5">
        <f>IF(H199&gt;=p_dias_muerto,"MUERTO",IF(H199&gt;=90,"DURMIENTE","RECIENTE"))</f>
        <v/>
      </c>
    </row>
    <row r="200">
      <c r="A200" s="5" t="inlineStr">
        <is>
          <t>351100300992910</t>
        </is>
      </c>
      <c r="B200" s="5" t="inlineStr">
        <is>
          <t>ACCESORIO UNION PARA LUZ LED POR METRO CONECTOR-D</t>
        </is>
      </c>
      <c r="C200" s="5" t="inlineStr">
        <is>
          <t>ACCESORIOS ELECTRICOS Y CABLES</t>
        </is>
      </c>
      <c r="D200" s="11" t="n">
        <v>20</v>
      </c>
      <c r="E200" s="12" t="n">
        <v>209.28735</v>
      </c>
      <c r="F200" s="12" t="n">
        <v>4185.747</v>
      </c>
      <c r="G200" s="5" t="inlineStr">
        <is>
          <t>Nunca</t>
        </is>
      </c>
      <c r="H200" s="21" t="n">
        <v>9999</v>
      </c>
      <c r="I200" s="12">
        <f>F200*p_costo_capital</f>
        <v/>
      </c>
      <c r="J200" s="5">
        <f>IF(H200&gt;=p_dias_muerto,"MUERTO",IF(H200&gt;=90,"DURMIENTE","RECIENTE"))</f>
        <v/>
      </c>
    </row>
    <row r="201">
      <c r="A201" s="5" t="inlineStr">
        <is>
          <t>30347</t>
        </is>
      </c>
      <c r="B201" s="5" t="inlineStr">
        <is>
          <t>CONDULETA 1 UL</t>
        </is>
      </c>
      <c r="C201" s="5" t="inlineStr">
        <is>
          <t>ACCESORIOS ELECTRICOS Y CABLES</t>
        </is>
      </c>
      <c r="D201" s="11" t="n">
        <v>5</v>
      </c>
      <c r="E201" s="12" t="n">
        <v>832.59</v>
      </c>
      <c r="F201" s="12" t="n">
        <v>4162.95</v>
      </c>
      <c r="G201" s="5" t="inlineStr">
        <is>
          <t>2023-10-07</t>
        </is>
      </c>
      <c r="H201" s="21" t="n">
        <v>936</v>
      </c>
      <c r="I201" s="12">
        <f>F201*p_costo_capital</f>
        <v/>
      </c>
      <c r="J201" s="5">
        <f>IF(H201&gt;=p_dias_muerto,"MUERTO",IF(H201&gt;=90,"DURMIENTE","RECIENTE"))</f>
        <v/>
      </c>
    </row>
    <row r="202">
      <c r="A202" s="5" t="inlineStr">
        <is>
          <t>351100300992126</t>
        </is>
      </c>
      <c r="B202" s="5" t="inlineStr">
        <is>
          <t>MAKITA BROCA PARA VIDRIO Y AZULEJO 1/8 X 2 D-78508</t>
        </is>
      </c>
      <c r="C202" s="5" t="inlineStr">
        <is>
          <t>FERRETERIA GENERAL</t>
        </is>
      </c>
      <c r="D202" s="11" t="n">
        <v>3</v>
      </c>
      <c r="E202" s="12" t="n">
        <v>1368</v>
      </c>
      <c r="F202" s="12" t="n">
        <v>4104</v>
      </c>
      <c r="G202" s="5" t="inlineStr">
        <is>
          <t>Nunca</t>
        </is>
      </c>
      <c r="H202" s="21" t="n">
        <v>9999</v>
      </c>
      <c r="I202" s="12">
        <f>F202*p_costo_capital</f>
        <v/>
      </c>
      <c r="J202" s="5">
        <f>IF(H202&gt;=p_dias_muerto,"MUERTO",IF(H202&gt;=90,"DURMIENTE","RECIENTE"))</f>
        <v/>
      </c>
    </row>
    <row r="203">
      <c r="A203" s="5" t="inlineStr">
        <is>
          <t>351100300992003</t>
        </is>
      </c>
      <c r="B203" s="5" t="inlineStr">
        <is>
          <t>TRUPER LLAVE FONTANERO 8 STI-8</t>
        </is>
      </c>
      <c r="C203" s="5" t="inlineStr">
        <is>
          <t>FERRETERIA GENERAL</t>
        </is>
      </c>
      <c r="D203" s="11" t="n">
        <v>2</v>
      </c>
      <c r="E203" s="12" t="n">
        <v>2019.41</v>
      </c>
      <c r="F203" s="12" t="n">
        <v>4038.82</v>
      </c>
      <c r="G203" s="5" t="inlineStr">
        <is>
          <t>Nunca</t>
        </is>
      </c>
      <c r="H203" s="21" t="n">
        <v>9999</v>
      </c>
      <c r="I203" s="12">
        <f>F203*p_costo_capital</f>
        <v/>
      </c>
      <c r="J203" s="5">
        <f>IF(H203&gt;=p_dias_muerto,"MUERTO",IF(H203&gt;=90,"DURMIENTE","RECIENTE"))</f>
        <v/>
      </c>
    </row>
    <row r="204">
      <c r="A204" s="5" t="inlineStr">
        <is>
          <t>73388</t>
        </is>
      </c>
      <c r="B204" s="5" t="inlineStr">
        <is>
          <t>TRUPER ALICATE PRESION CURVO 4</t>
        </is>
      </c>
      <c r="C204" s="5" t="inlineStr">
        <is>
          <t>FERRETERIA GENERAL</t>
        </is>
      </c>
      <c r="D204" s="11" t="n">
        <v>3</v>
      </c>
      <c r="E204" s="12" t="n">
        <v>1335.492</v>
      </c>
      <c r="F204" s="12" t="n">
        <v>4006.476</v>
      </c>
      <c r="G204" s="5" t="inlineStr">
        <is>
          <t>Nunca</t>
        </is>
      </c>
      <c r="H204" s="21" t="n">
        <v>9999</v>
      </c>
      <c r="I204" s="12">
        <f>F204*p_costo_capital</f>
        <v/>
      </c>
      <c r="J204" s="5">
        <f>IF(H204&gt;=p_dias_muerto,"MUERTO",IF(H204&gt;=90,"DURMIENTE","RECIENTE"))</f>
        <v/>
      </c>
    </row>
    <row r="205">
      <c r="A205" s="5" t="inlineStr">
        <is>
          <t>351100300991831</t>
        </is>
      </c>
      <c r="B205" s="5" t="inlineStr">
        <is>
          <t>ITALPRO RUEDA GIRATORIA CON FRENO NARANJA 2 POLIPROPILENO 25050AB / 26050B</t>
        </is>
      </c>
      <c r="C205" s="5" t="inlineStr">
        <is>
          <t>FERRETERIA GENERAL</t>
        </is>
      </c>
      <c r="D205" s="11" t="n">
        <v>4</v>
      </c>
      <c r="E205" s="12" t="n">
        <v>952.2</v>
      </c>
      <c r="F205" s="12" t="n">
        <v>3808.8</v>
      </c>
      <c r="G205" s="5" t="inlineStr">
        <is>
          <t>Nunca</t>
        </is>
      </c>
      <c r="H205" s="21" t="n">
        <v>9999</v>
      </c>
      <c r="I205" s="12">
        <f>F205*p_costo_capital</f>
        <v/>
      </c>
      <c r="J205" s="5">
        <f>IF(H205&gt;=p_dias_muerto,"MUERTO",IF(H205&gt;=90,"DURMIENTE","RECIENTE"))</f>
        <v/>
      </c>
    </row>
    <row r="206">
      <c r="A206" s="5" t="inlineStr">
        <is>
          <t>101024</t>
        </is>
      </c>
      <c r="B206" s="5" t="inlineStr">
        <is>
          <t>NIPLE 1/2 X 9 GALVANIZADO</t>
        </is>
      </c>
      <c r="C206" s="5" t="inlineStr">
        <is>
          <t>FERRETERIA GENERAL</t>
        </is>
      </c>
      <c r="D206" s="11" t="n">
        <v>6</v>
      </c>
      <c r="E206" s="12" t="n">
        <v>628.8</v>
      </c>
      <c r="F206" s="12" t="n">
        <v>3772.8</v>
      </c>
      <c r="G206" s="5" t="inlineStr">
        <is>
          <t>2024-06-24</t>
        </is>
      </c>
      <c r="H206" s="21" t="n">
        <v>675</v>
      </c>
      <c r="I206" s="12">
        <f>F206*p_costo_capital</f>
        <v/>
      </c>
      <c r="J206" s="5">
        <f>IF(H206&gt;=p_dias_muerto,"MUERTO",IF(H206&gt;=90,"DURMIENTE","RECIENTE"))</f>
        <v/>
      </c>
    </row>
    <row r="207">
      <c r="A207" s="5" t="inlineStr">
        <is>
          <t>351100300992855</t>
        </is>
      </c>
      <c r="B207" s="5" t="inlineStr">
        <is>
          <t>CUBO ESPECIAL PARA TECHO 5/16 POR UNIDAD UAMN031 INGCO</t>
        </is>
      </c>
      <c r="C207" s="5" t="inlineStr">
        <is>
          <t>FERRETERIA GENERAL</t>
        </is>
      </c>
      <c r="D207" s="11" t="n">
        <v>9</v>
      </c>
      <c r="E207" s="12" t="n">
        <v>416.431246</v>
      </c>
      <c r="F207" s="12" t="n">
        <v>3747.881214</v>
      </c>
      <c r="G207" s="5" t="inlineStr">
        <is>
          <t>Nunca</t>
        </is>
      </c>
      <c r="H207" s="21" t="n">
        <v>9999</v>
      </c>
      <c r="I207" s="12">
        <f>F207*p_costo_capital</f>
        <v/>
      </c>
      <c r="J207" s="5">
        <f>IF(H207&gt;=p_dias_muerto,"MUERTO",IF(H207&gt;=90,"DURMIENTE","RECIENTE"))</f>
        <v/>
      </c>
    </row>
    <row r="208">
      <c r="A208" s="5" t="inlineStr">
        <is>
          <t>73147</t>
        </is>
      </c>
      <c r="B208" s="5" t="inlineStr">
        <is>
          <t>STANLEY JUEGO HERRAJES CLOSET 541252 ST</t>
        </is>
      </c>
      <c r="C208" s="5" t="inlineStr">
        <is>
          <t>FERRETERIA GENERAL</t>
        </is>
      </c>
      <c r="D208" s="11" t="n">
        <v>1</v>
      </c>
      <c r="E208" s="12" t="n">
        <v>3573</v>
      </c>
      <c r="F208" s="12" t="n">
        <v>3573</v>
      </c>
      <c r="G208" s="5" t="inlineStr">
        <is>
          <t>2024-09-14</t>
        </is>
      </c>
      <c r="H208" s="21" t="n">
        <v>593</v>
      </c>
      <c r="I208" s="12">
        <f>F208*p_costo_capital</f>
        <v/>
      </c>
      <c r="J208" s="5">
        <f>IF(H208&gt;=p_dias_muerto,"MUERTO",IF(H208&gt;=90,"DURMIENTE","RECIENTE"))</f>
        <v/>
      </c>
    </row>
    <row r="209">
      <c r="A209" s="5" t="inlineStr">
        <is>
          <t>73087</t>
        </is>
      </c>
      <c r="B209" s="5" t="inlineStr">
        <is>
          <t>TERMINAL OJO 10MM P/BATERIA 150AMP</t>
        </is>
      </c>
      <c r="C209" s="5" t="inlineStr">
        <is>
          <t>ACCESORIOS ELECTRICOS Y CABLES</t>
        </is>
      </c>
      <c r="D209" s="11" t="n">
        <v>4</v>
      </c>
      <c r="E209" s="12" t="n">
        <v>877.13</v>
      </c>
      <c r="F209" s="12" t="n">
        <v>3508.52</v>
      </c>
      <c r="G209" s="5" t="inlineStr">
        <is>
          <t>Nunca</t>
        </is>
      </c>
      <c r="H209" s="21" t="n">
        <v>9999</v>
      </c>
      <c r="I209" s="12">
        <f>F209*p_costo_capital</f>
        <v/>
      </c>
      <c r="J209" s="5">
        <f>IF(H209&gt;=p_dias_muerto,"MUERTO",IF(H209&gt;=90,"DURMIENTE","RECIENTE"))</f>
        <v/>
      </c>
    </row>
    <row r="210">
      <c r="A210" s="5" t="inlineStr">
        <is>
          <t>351100300991549</t>
        </is>
      </c>
      <c r="B210" s="5" t="inlineStr">
        <is>
          <t>NORTON DISCO LIJA GRANO 320 VELCRO 5 U</t>
        </is>
      </c>
      <c r="C210" s="5" t="inlineStr">
        <is>
          <t>FERRETERIA GENERAL</t>
        </is>
      </c>
      <c r="D210" s="11" t="n">
        <v>2</v>
      </c>
      <c r="E210" s="12" t="n">
        <v>1695</v>
      </c>
      <c r="F210" s="12" t="n">
        <v>3390</v>
      </c>
      <c r="G210" s="5" t="inlineStr">
        <is>
          <t>Nunca</t>
        </is>
      </c>
      <c r="H210" s="21" t="n">
        <v>9999</v>
      </c>
      <c r="I210" s="12">
        <f>F210*p_costo_capital</f>
        <v/>
      </c>
      <c r="J210" s="5">
        <f>IF(H210&gt;=p_dias_muerto,"MUERTO",IF(H210&gt;=90,"DURMIENTE","RECIENTE"))</f>
        <v/>
      </c>
    </row>
    <row r="211">
      <c r="A211" s="5" t="inlineStr">
        <is>
          <t>73100</t>
        </is>
      </c>
      <c r="B211" s="5" t="inlineStr">
        <is>
          <t>ESPANDER METALICO 3/8</t>
        </is>
      </c>
      <c r="C211" s="5" t="inlineStr">
        <is>
          <t>TORNILLERIA</t>
        </is>
      </c>
      <c r="D211" s="11" t="n">
        <v>9</v>
      </c>
      <c r="E211" s="12" t="n">
        <v>372.12</v>
      </c>
      <c r="F211" s="12" t="n">
        <v>3349.08</v>
      </c>
      <c r="G211" s="5" t="inlineStr">
        <is>
          <t>Nunca</t>
        </is>
      </c>
      <c r="H211" s="21" t="n">
        <v>9999</v>
      </c>
      <c r="I211" s="12">
        <f>F211*p_costo_capital</f>
        <v/>
      </c>
      <c r="J211" s="5">
        <f>IF(H211&gt;=p_dias_muerto,"MUERTO",IF(H211&gt;=90,"DURMIENTE","RECIENTE"))</f>
        <v/>
      </c>
    </row>
    <row r="212">
      <c r="A212" s="5" t="inlineStr">
        <is>
          <t>72770</t>
        </is>
      </c>
      <c r="B212" s="5" t="inlineStr">
        <is>
          <t>CONDULETA 1 1/2 UL</t>
        </is>
      </c>
      <c r="C212" s="5" t="inlineStr">
        <is>
          <t>ACCESORIOS ELECTRICOS Y CABLES</t>
        </is>
      </c>
      <c r="D212" s="11" t="n">
        <v>1</v>
      </c>
      <c r="E212" s="12" t="n">
        <v>3325</v>
      </c>
      <c r="F212" s="12" t="n">
        <v>3325</v>
      </c>
      <c r="G212" s="5" t="inlineStr">
        <is>
          <t>2024-04-02</t>
        </is>
      </c>
      <c r="H212" s="21" t="n">
        <v>758</v>
      </c>
      <c r="I212" s="12">
        <f>F212*p_costo_capital</f>
        <v/>
      </c>
      <c r="J212" s="5">
        <f>IF(H212&gt;=p_dias_muerto,"MUERTO",IF(H212&gt;=90,"DURMIENTE","RECIENTE"))</f>
        <v/>
      </c>
    </row>
    <row r="213">
      <c r="A213" s="5" t="inlineStr">
        <is>
          <t>72364</t>
        </is>
      </c>
      <c r="B213" s="5" t="inlineStr">
        <is>
          <t>TORNILLO OJO CERRADO #10</t>
        </is>
      </c>
      <c r="C213" s="5" t="inlineStr">
        <is>
          <t>TORNILLERIA</t>
        </is>
      </c>
      <c r="D213" s="11" t="n">
        <v>25</v>
      </c>
      <c r="E213" s="12" t="n">
        <v>130.24</v>
      </c>
      <c r="F213" s="12" t="n">
        <v>3256</v>
      </c>
      <c r="G213" s="5" t="inlineStr">
        <is>
          <t>2024-04-19</t>
        </is>
      </c>
      <c r="H213" s="21" t="n">
        <v>741</v>
      </c>
      <c r="I213" s="12">
        <f>F213*p_costo_capital</f>
        <v/>
      </c>
      <c r="J213" s="5">
        <f>IF(H213&gt;=p_dias_muerto,"MUERTO",IF(H213&gt;=90,"DURMIENTE","RECIENTE"))</f>
        <v/>
      </c>
    </row>
    <row r="214">
      <c r="A214" s="5" t="inlineStr">
        <is>
          <t>351100300991518</t>
        </is>
      </c>
      <c r="B214" s="5" t="inlineStr">
        <is>
          <t>CARGADOR DE PARED 12W DUAL USB Y USB C NEGRO</t>
        </is>
      </c>
      <c r="C214" s="5" t="inlineStr">
        <is>
          <t>ACCESORIOS ELECTRICOS Y CABLES</t>
        </is>
      </c>
      <c r="D214" s="11" t="n">
        <v>2</v>
      </c>
      <c r="E214" s="12" t="n">
        <v>1620.95</v>
      </c>
      <c r="F214" s="12" t="n">
        <v>3241.9</v>
      </c>
      <c r="G214" s="5" t="inlineStr">
        <is>
          <t>2024-09-04</t>
        </is>
      </c>
      <c r="H214" s="21" t="n">
        <v>603</v>
      </c>
      <c r="I214" s="12">
        <f>F214*p_costo_capital</f>
        <v/>
      </c>
      <c r="J214" s="5">
        <f>IF(H214&gt;=p_dias_muerto,"MUERTO",IF(H214&gt;=90,"DURMIENTE","RECIENTE"))</f>
        <v/>
      </c>
    </row>
    <row r="215">
      <c r="A215" s="5" t="inlineStr">
        <is>
          <t>71685</t>
        </is>
      </c>
      <c r="B215" s="5" t="inlineStr">
        <is>
          <t>PERFECT ESCOBON C/CABO F00137 PEQUEÑO</t>
        </is>
      </c>
      <c r="C215" s="5" t="inlineStr">
        <is>
          <t>FERRETERIA GENERAL</t>
        </is>
      </c>
      <c r="D215" s="11" t="n">
        <v>1</v>
      </c>
      <c r="E215" s="12" t="n">
        <v>3185.8407</v>
      </c>
      <c r="F215" s="12" t="n">
        <v>3185.8407</v>
      </c>
      <c r="G215" s="5" t="inlineStr">
        <is>
          <t>2024-12-02</t>
        </is>
      </c>
      <c r="H215" s="21" t="n">
        <v>514</v>
      </c>
      <c r="I215" s="12">
        <f>F215*p_costo_capital</f>
        <v/>
      </c>
      <c r="J215" s="5">
        <f>IF(H215&gt;=p_dias_muerto,"MUERTO",IF(H215&gt;=90,"DURMIENTE","RECIENTE"))</f>
        <v/>
      </c>
    </row>
    <row r="216">
      <c r="A216" s="5" t="inlineStr">
        <is>
          <t>351100300991253</t>
        </is>
      </c>
      <c r="B216" s="5" t="inlineStr">
        <is>
          <t>VESLEE LIMPIADOR DE INYECTORES 450ML VSL-22A</t>
        </is>
      </c>
      <c r="C216" s="5" t="inlineStr">
        <is>
          <t>FERRETERIA GENERAL</t>
        </is>
      </c>
      <c r="D216" s="11" t="n">
        <v>4</v>
      </c>
      <c r="E216" s="12" t="n">
        <v>785.349</v>
      </c>
      <c r="F216" s="12" t="n">
        <v>3141.396</v>
      </c>
      <c r="G216" s="5" t="inlineStr">
        <is>
          <t>2025-04-15</t>
        </is>
      </c>
      <c r="H216" s="21" t="n">
        <v>380</v>
      </c>
      <c r="I216" s="12">
        <f>F216*p_costo_capital</f>
        <v/>
      </c>
      <c r="J216" s="5">
        <f>IF(H216&gt;=p_dias_muerto,"MUERTO",IF(H216&gt;=90,"DURMIENTE","RECIENTE"))</f>
        <v/>
      </c>
    </row>
    <row r="217">
      <c r="A217" s="5" t="inlineStr">
        <is>
          <t>351100300992539</t>
        </is>
      </c>
      <c r="B217" s="5" t="inlineStr">
        <is>
          <t>WADFOW DOBLADORA TUBO EMT 1/2 WTB0112</t>
        </is>
      </c>
      <c r="C217" s="5" t="inlineStr">
        <is>
          <t>ACCESORIOS ELECTRICOS Y CABLES</t>
        </is>
      </c>
      <c r="D217" s="11" t="n">
        <v>1</v>
      </c>
      <c r="E217" s="12" t="n">
        <v>3081.54</v>
      </c>
      <c r="F217" s="12" t="n">
        <v>3081.54</v>
      </c>
      <c r="G217" s="5" t="inlineStr">
        <is>
          <t>Nunca</t>
        </is>
      </c>
      <c r="H217" s="21" t="n">
        <v>9999</v>
      </c>
      <c r="I217" s="12">
        <f>F217*p_costo_capital</f>
        <v/>
      </c>
      <c r="J217" s="5">
        <f>IF(H217&gt;=p_dias_muerto,"MUERTO",IF(H217&gt;=90,"DURMIENTE","RECIENTE"))</f>
        <v/>
      </c>
    </row>
    <row r="218">
      <c r="A218" s="5" t="inlineStr">
        <is>
          <t>351100300991147</t>
        </is>
      </c>
      <c r="B218" s="5" t="inlineStr">
        <is>
          <t>METALES LLAVE LAVATORIO PALANCA SATIN BPL-2801-S</t>
        </is>
      </c>
      <c r="C218" s="5" t="inlineStr">
        <is>
          <t>GRIFERIA - ACC. BAÑO Y COCINA</t>
        </is>
      </c>
      <c r="D218" s="11" t="n">
        <v>1</v>
      </c>
      <c r="E218" s="12" t="n">
        <v>3005.64</v>
      </c>
      <c r="F218" s="12" t="n">
        <v>3005.64</v>
      </c>
      <c r="G218" s="5" t="inlineStr">
        <is>
          <t>2025-03-05</t>
        </is>
      </c>
      <c r="H218" s="21" t="n">
        <v>421</v>
      </c>
      <c r="I218" s="12">
        <f>F218*p_costo_capital</f>
        <v/>
      </c>
      <c r="J218" s="5">
        <f>IF(H218&gt;=p_dias_muerto,"MUERTO",IF(H218&gt;=90,"DURMIENTE","RECIENTE"))</f>
        <v/>
      </c>
    </row>
    <row r="219">
      <c r="A219" s="5" t="inlineStr">
        <is>
          <t>351100300990237</t>
        </is>
      </c>
      <c r="B219" s="5" t="inlineStr">
        <is>
          <t>LIQUIDACION SUPRA LATEX/SATIN LANCO PREPARADA 1/4</t>
        </is>
      </c>
      <c r="C219" s="5" t="inlineStr">
        <is>
          <t>FERRETERIA GENERAL</t>
        </is>
      </c>
      <c r="D219" s="11" t="n">
        <v>1</v>
      </c>
      <c r="E219" s="12" t="n">
        <v>3000</v>
      </c>
      <c r="F219" s="12" t="n">
        <v>3000</v>
      </c>
      <c r="G219" s="5" t="inlineStr">
        <is>
          <t>2024-01-25</t>
        </is>
      </c>
      <c r="H219" s="21" t="n">
        <v>826</v>
      </c>
      <c r="I219" s="12">
        <f>F219*p_costo_capital</f>
        <v/>
      </c>
      <c r="J219" s="5">
        <f>IF(H219&gt;=p_dias_muerto,"MUERTO",IF(H219&gt;=90,"DURMIENTE","RECIENTE"))</f>
        <v/>
      </c>
    </row>
    <row r="220">
      <c r="A220" s="5" t="inlineStr">
        <is>
          <t>700990215</t>
        </is>
      </c>
      <c r="B220" s="5" t="inlineStr">
        <is>
          <t>BOSCH HOJA CALAR METAL RECTO 0.5-1.5MM T118G 5 UNIDADES</t>
        </is>
      </c>
      <c r="C220" s="5" t="inlineStr">
        <is>
          <t>HERRAMIENTA ELECTRICA</t>
        </is>
      </c>
      <c r="D220" s="11" t="n">
        <v>1</v>
      </c>
      <c r="E220" s="12" t="n">
        <v>2980.8</v>
      </c>
      <c r="F220" s="12" t="n">
        <v>2980.8</v>
      </c>
      <c r="G220" s="5" t="inlineStr">
        <is>
          <t>2023-10-06</t>
        </is>
      </c>
      <c r="H220" s="21" t="n">
        <v>937</v>
      </c>
      <c r="I220" s="12">
        <f>F220*p_costo_capital</f>
        <v/>
      </c>
      <c r="J220" s="5">
        <f>IF(H220&gt;=p_dias_muerto,"MUERTO",IF(H220&gt;=90,"DURMIENTE","RECIENTE"))</f>
        <v/>
      </c>
    </row>
    <row r="221">
      <c r="A221" s="5" t="inlineStr">
        <is>
          <t>351100300991827</t>
        </is>
      </c>
      <c r="B221" s="5" t="inlineStr">
        <is>
          <t>ITALPRO RUEDA GIRATORIA NEGRA 2 POLIPROPILENO 25050Z</t>
        </is>
      </c>
      <c r="C221" s="5" t="inlineStr">
        <is>
          <t>FERRETERIA GENERAL</t>
        </is>
      </c>
      <c r="D221" s="11" t="n">
        <v>4</v>
      </c>
      <c r="E221" s="12" t="n">
        <v>718.2</v>
      </c>
      <c r="F221" s="12" t="n">
        <v>2872.8</v>
      </c>
      <c r="G221" s="5" t="inlineStr">
        <is>
          <t>Nunca</t>
        </is>
      </c>
      <c r="H221" s="21" t="n">
        <v>9999</v>
      </c>
      <c r="I221" s="12">
        <f>F221*p_costo_capital</f>
        <v/>
      </c>
      <c r="J221" s="5">
        <f>IF(H221&gt;=p_dias_muerto,"MUERTO",IF(H221&gt;=90,"DURMIENTE","RECIENTE"))</f>
        <v/>
      </c>
    </row>
    <row r="222">
      <c r="A222" s="5" t="inlineStr">
        <is>
          <t>351100300991514</t>
        </is>
      </c>
      <c r="B222" s="5" t="inlineStr">
        <is>
          <t>CABLE AUXILIAR 3.5MM 1 METRO</t>
        </is>
      </c>
      <c r="C222" s="5" t="inlineStr">
        <is>
          <t>ACCESORIOS ELECTRICOS Y CABLES</t>
        </is>
      </c>
      <c r="D222" s="11" t="n">
        <v>2</v>
      </c>
      <c r="E222" s="12" t="n">
        <v>1424.6</v>
      </c>
      <c r="F222" s="12" t="n">
        <v>2849.2</v>
      </c>
      <c r="G222" s="5" t="inlineStr">
        <is>
          <t>2024-09-26</t>
        </is>
      </c>
      <c r="H222" s="21" t="n">
        <v>581</v>
      </c>
      <c r="I222" s="12">
        <f>F222*p_costo_capital</f>
        <v/>
      </c>
      <c r="J222" s="5">
        <f>IF(H222&gt;=p_dias_muerto,"MUERTO",IF(H222&gt;=90,"DURMIENTE","RECIENTE"))</f>
        <v/>
      </c>
    </row>
    <row r="223">
      <c r="A223" s="5" t="inlineStr">
        <is>
          <t>73782</t>
        </is>
      </c>
      <c r="B223" s="5" t="inlineStr">
        <is>
          <t>BALASTRO ELECTRONICO 1X20 E39508</t>
        </is>
      </c>
      <c r="C223" s="5" t="inlineStr">
        <is>
          <t>ACCESORIOS ELECTRICOS Y CABLES</t>
        </is>
      </c>
      <c r="D223" s="11" t="n">
        <v>2</v>
      </c>
      <c r="E223" s="12" t="n">
        <v>1414.3</v>
      </c>
      <c r="F223" s="12" t="n">
        <v>2828.6</v>
      </c>
      <c r="G223" s="5" t="inlineStr">
        <is>
          <t>2024-05-10</t>
        </is>
      </c>
      <c r="H223" s="21" t="n">
        <v>720</v>
      </c>
      <c r="I223" s="12">
        <f>F223*p_costo_capital</f>
        <v/>
      </c>
      <c r="J223" s="5">
        <f>IF(H223&gt;=p_dias_muerto,"MUERTO",IF(H223&gt;=90,"DURMIENTE","RECIENTE"))</f>
        <v/>
      </c>
    </row>
    <row r="224">
      <c r="A224" s="5" t="inlineStr">
        <is>
          <t>351100300990885</t>
        </is>
      </c>
      <c r="B224" s="5" t="inlineStr">
        <is>
          <t>TEE 3/4 HG</t>
        </is>
      </c>
      <c r="C224" s="5" t="inlineStr">
        <is>
          <t>TUBERIA PVC, CANOAS Y ACCESORIOS</t>
        </is>
      </c>
      <c r="D224" s="11" t="n">
        <v>4</v>
      </c>
      <c r="E224" s="12" t="n">
        <v>703</v>
      </c>
      <c r="F224" s="12" t="n">
        <v>2812</v>
      </c>
      <c r="G224" s="5" t="inlineStr">
        <is>
          <t>Nunca</t>
        </is>
      </c>
      <c r="H224" s="21" t="n">
        <v>9999</v>
      </c>
      <c r="I224" s="12">
        <f>F224*p_costo_capital</f>
        <v/>
      </c>
      <c r="J224" s="5">
        <f>IF(H224&gt;=p_dias_muerto,"MUERTO",IF(H224&gt;=90,"DURMIENTE","RECIENTE"))</f>
        <v/>
      </c>
    </row>
    <row r="225">
      <c r="A225" s="5" t="inlineStr">
        <is>
          <t>351100300990212</t>
        </is>
      </c>
      <c r="B225" s="5" t="inlineStr">
        <is>
          <t>BISAGRA SOLD PLATINA B-07</t>
        </is>
      </c>
      <c r="C225" s="5" t="inlineStr">
        <is>
          <t>FERRETERIA GENERAL</t>
        </is>
      </c>
      <c r="D225" s="11" t="n">
        <v>1</v>
      </c>
      <c r="E225" s="12" t="n">
        <v>2716.2</v>
      </c>
      <c r="F225" s="12" t="n">
        <v>2716.2</v>
      </c>
      <c r="G225" s="5" t="inlineStr">
        <is>
          <t>2023-11-15</t>
        </is>
      </c>
      <c r="H225" s="21" t="n">
        <v>897</v>
      </c>
      <c r="I225" s="12">
        <f>F225*p_costo_capital</f>
        <v/>
      </c>
      <c r="J225" s="5">
        <f>IF(H225&gt;=p_dias_muerto,"MUERTO",IF(H225&gt;=90,"DURMIENTE","RECIENTE"))</f>
        <v/>
      </c>
    </row>
    <row r="226">
      <c r="A226" s="5" t="inlineStr">
        <is>
          <t>72500</t>
        </is>
      </c>
      <c r="B226" s="5" t="inlineStr">
        <is>
          <t>SIFON REDONDO 2 1/4 ALUMINIO</t>
        </is>
      </c>
      <c r="C226" s="5" t="inlineStr">
        <is>
          <t>FERRETERIA GENERAL</t>
        </is>
      </c>
      <c r="D226" s="11" t="n">
        <v>1</v>
      </c>
      <c r="E226" s="12" t="n">
        <v>2702.065</v>
      </c>
      <c r="F226" s="12" t="n">
        <v>2702.065</v>
      </c>
      <c r="G226" s="5" t="inlineStr">
        <is>
          <t>2025-01-13</t>
        </is>
      </c>
      <c r="H226" s="21" t="n">
        <v>472</v>
      </c>
      <c r="I226" s="12">
        <f>F226*p_costo_capital</f>
        <v/>
      </c>
      <c r="J226" s="5">
        <f>IF(H226&gt;=p_dias_muerto,"MUERTO",IF(H226&gt;=90,"DURMIENTE","RECIENTE"))</f>
        <v/>
      </c>
    </row>
    <row r="227">
      <c r="A227" s="5" t="inlineStr">
        <is>
          <t>72636</t>
        </is>
      </c>
      <c r="B227" s="5" t="inlineStr">
        <is>
          <t xml:space="preserve">BISAGRA SOLD PLATINA B-12 </t>
        </is>
      </c>
      <c r="C227" s="5" t="inlineStr">
        <is>
          <t>FERRETERIA GENERAL</t>
        </is>
      </c>
      <c r="D227" s="11" t="n">
        <v>1</v>
      </c>
      <c r="E227" s="12" t="n">
        <v>2612.9</v>
      </c>
      <c r="F227" s="12" t="n">
        <v>2612.9</v>
      </c>
      <c r="G227" s="5" t="inlineStr">
        <is>
          <t>2024-12-10</t>
        </is>
      </c>
      <c r="H227" s="21" t="n">
        <v>506</v>
      </c>
      <c r="I227" s="12">
        <f>F227*p_costo_capital</f>
        <v/>
      </c>
      <c r="J227" s="5">
        <f>IF(H227&gt;=p_dias_muerto,"MUERTO",IF(H227&gt;=90,"DURMIENTE","RECIENTE"))</f>
        <v/>
      </c>
    </row>
    <row r="228">
      <c r="A228" s="5" t="inlineStr">
        <is>
          <t>351100300990886</t>
        </is>
      </c>
      <c r="B228" s="5" t="inlineStr">
        <is>
          <t>CODO 3/4 X 90 HG</t>
        </is>
      </c>
      <c r="C228" s="5" t="inlineStr">
        <is>
          <t>TUBERIA PVC, CANOAS Y ACCESORIOS</t>
        </is>
      </c>
      <c r="D228" s="11" t="n">
        <v>5</v>
      </c>
      <c r="E228" s="12" t="n">
        <v>522</v>
      </c>
      <c r="F228" s="12" t="n">
        <v>2610</v>
      </c>
      <c r="G228" s="5" t="inlineStr">
        <is>
          <t>Nunca</t>
        </is>
      </c>
      <c r="H228" s="21" t="n">
        <v>9999</v>
      </c>
      <c r="I228" s="12">
        <f>F228*p_costo_capital</f>
        <v/>
      </c>
      <c r="J228" s="5">
        <f>IF(H228&gt;=p_dias_muerto,"MUERTO",IF(H228&gt;=90,"DURMIENTE","RECIENTE"))</f>
        <v/>
      </c>
    </row>
    <row r="229">
      <c r="A229" s="5" t="inlineStr">
        <is>
          <t>5325</t>
        </is>
      </c>
      <c r="B229" s="5" t="inlineStr">
        <is>
          <t>2DA POLICARBONATO ONDULADO 3.05 SEGUNDA</t>
        </is>
      </c>
      <c r="C229" s="5" t="inlineStr">
        <is>
          <t>LAMINAS Y PERFILERIA LIVIANA</t>
        </is>
      </c>
      <c r="D229" s="11" t="n">
        <v>2</v>
      </c>
      <c r="E229" s="12" t="n">
        <v>1274.53</v>
      </c>
      <c r="F229" s="12" t="n">
        <v>2549.06</v>
      </c>
      <c r="G229" s="5" t="inlineStr">
        <is>
          <t>2025-02-27</t>
        </is>
      </c>
      <c r="H229" s="21" t="n">
        <v>427</v>
      </c>
      <c r="I229" s="12">
        <f>F229*p_costo_capital</f>
        <v/>
      </c>
      <c r="J229" s="5">
        <f>IF(H229&gt;=p_dias_muerto,"MUERTO",IF(H229&gt;=90,"DURMIENTE","RECIENTE"))</f>
        <v/>
      </c>
    </row>
    <row r="230">
      <c r="A230" s="5" t="inlineStr">
        <is>
          <t>990399</t>
        </is>
      </c>
      <c r="B230" s="5" t="inlineStr">
        <is>
          <t>BOMBILLO LED DELCA 9W RECARGABLE EMERGENCIA</t>
        </is>
      </c>
      <c r="C230" s="5" t="inlineStr">
        <is>
          <t>LIQUIDACION</t>
        </is>
      </c>
      <c r="D230" s="11" t="n">
        <v>1</v>
      </c>
      <c r="E230" s="12" t="n">
        <v>2500</v>
      </c>
      <c r="F230" s="12" t="n">
        <v>2500</v>
      </c>
      <c r="G230" s="5" t="inlineStr">
        <is>
          <t>2023-10-18</t>
        </is>
      </c>
      <c r="H230" s="21" t="n">
        <v>925</v>
      </c>
      <c r="I230" s="12">
        <f>F230*p_costo_capital</f>
        <v/>
      </c>
      <c r="J230" s="5">
        <f>IF(H230&gt;=p_dias_muerto,"MUERTO",IF(H230&gt;=90,"DURMIENTE","RECIENTE"))</f>
        <v/>
      </c>
    </row>
    <row r="231">
      <c r="A231" s="5" t="inlineStr">
        <is>
          <t>351100300992045</t>
        </is>
      </c>
      <c r="B231" s="5" t="inlineStr">
        <is>
          <t>WADFOW SET DESTARNILLADOR RELOJERO 6PCS WSSB26</t>
        </is>
      </c>
      <c r="C231" s="5" t="inlineStr">
        <is>
          <t>FERRETERIA GENERAL</t>
        </is>
      </c>
      <c r="D231" s="11" t="n">
        <v>6</v>
      </c>
      <c r="E231" s="12" t="n">
        <v>374.97</v>
      </c>
      <c r="F231" s="12" t="n">
        <v>2249.82</v>
      </c>
      <c r="G231" s="5" t="inlineStr">
        <is>
          <t>Nunca</t>
        </is>
      </c>
      <c r="H231" s="21" t="n">
        <v>9999</v>
      </c>
      <c r="I231" s="12">
        <f>F231*p_costo_capital</f>
        <v/>
      </c>
      <c r="J231" s="5">
        <f>IF(H231&gt;=p_dias_muerto,"MUERTO",IF(H231&gt;=90,"DURMIENTE","RECIENTE"))</f>
        <v/>
      </c>
    </row>
    <row r="232">
      <c r="A232" s="5" t="inlineStr">
        <is>
          <t>351100300990350</t>
        </is>
      </c>
      <c r="B232" s="5" t="inlineStr">
        <is>
          <t>TAPON INTERNO HULE 1X2 ESPECIAL</t>
        </is>
      </c>
      <c r="C232" s="5" t="inlineStr">
        <is>
          <t>FERRETERIA GENERAL</t>
        </is>
      </c>
      <c r="D232" s="11" t="n">
        <v>11</v>
      </c>
      <c r="E232" s="12" t="n">
        <v>196.62</v>
      </c>
      <c r="F232" s="12" t="n">
        <v>2162.82</v>
      </c>
      <c r="G232" s="5" t="inlineStr">
        <is>
          <t>2024-11-15</t>
        </is>
      </c>
      <c r="H232" s="21" t="n">
        <v>531</v>
      </c>
      <c r="I232" s="12">
        <f>F232*p_costo_capital</f>
        <v/>
      </c>
      <c r="J232" s="5">
        <f>IF(H232&gt;=p_dias_muerto,"MUERTO",IF(H232&gt;=90,"DURMIENTE","RECIENTE"))</f>
        <v/>
      </c>
    </row>
    <row r="233">
      <c r="A233" s="5" t="inlineStr">
        <is>
          <t>11170</t>
        </is>
      </c>
      <c r="B233" s="5" t="inlineStr">
        <is>
          <t>ORING VARIADO</t>
        </is>
      </c>
      <c r="C233" s="5" t="inlineStr">
        <is>
          <t>FERRETERIA GENERAL</t>
        </is>
      </c>
      <c r="D233" s="11" t="n">
        <v>150</v>
      </c>
      <c r="E233" s="12" t="n">
        <v>13.51</v>
      </c>
      <c r="F233" s="12" t="n">
        <v>2026.5</v>
      </c>
      <c r="G233" s="5" t="inlineStr">
        <is>
          <t>2025-04-15</t>
        </is>
      </c>
      <c r="H233" s="21" t="n">
        <v>380</v>
      </c>
      <c r="I233" s="12">
        <f>F233*p_costo_capital</f>
        <v/>
      </c>
      <c r="J233" s="5">
        <f>IF(H233&gt;=p_dias_muerto,"MUERTO",IF(H233&gt;=90,"DURMIENTE","RECIENTE"))</f>
        <v/>
      </c>
    </row>
    <row r="234">
      <c r="A234" s="5" t="inlineStr">
        <is>
          <t>351100300991743</t>
        </is>
      </c>
      <c r="B234" s="5" t="inlineStr">
        <is>
          <t>TOTAL HOJA SIERRA SABLE 18 DIENTES TAC52922EF</t>
        </is>
      </c>
      <c r="C234" s="5" t="inlineStr">
        <is>
          <t>FERRETERIA GENERAL</t>
        </is>
      </c>
      <c r="D234" s="11" t="n">
        <v>1</v>
      </c>
      <c r="E234" s="12" t="n">
        <v>1939.23</v>
      </c>
      <c r="F234" s="12" t="n">
        <v>1939.23</v>
      </c>
      <c r="G234" s="5" t="inlineStr">
        <is>
          <t>2025-03-27</t>
        </is>
      </c>
      <c r="H234" s="21" t="n">
        <v>399</v>
      </c>
      <c r="I234" s="12">
        <f>F234*p_costo_capital</f>
        <v/>
      </c>
      <c r="J234" s="5">
        <f>IF(H234&gt;=p_dias_muerto,"MUERTO",IF(H234&gt;=90,"DURMIENTE","RECIENTE"))</f>
        <v/>
      </c>
    </row>
    <row r="235">
      <c r="A235" s="5" t="inlineStr">
        <is>
          <t>351100300990696</t>
        </is>
      </c>
      <c r="B235" s="5" t="inlineStr">
        <is>
          <t>WADFOW DELANTAL 52 X 55CM WTG6102</t>
        </is>
      </c>
      <c r="C235" s="5" t="inlineStr">
        <is>
          <t>FERRETERIA GENERAL</t>
        </is>
      </c>
      <c r="D235" s="11" t="n">
        <v>1</v>
      </c>
      <c r="E235" s="12" t="n">
        <v>1891.38</v>
      </c>
      <c r="F235" s="12" t="n">
        <v>1891.38</v>
      </c>
      <c r="G235" s="5" t="inlineStr">
        <is>
          <t>2024-06-26</t>
        </is>
      </c>
      <c r="H235" s="21" t="n">
        <v>673</v>
      </c>
      <c r="I235" s="12">
        <f>F235*p_costo_capital</f>
        <v/>
      </c>
      <c r="J235" s="5">
        <f>IF(H235&gt;=p_dias_muerto,"MUERTO",IF(H235&gt;=90,"DURMIENTE","RECIENTE"))</f>
        <v/>
      </c>
    </row>
    <row r="236">
      <c r="A236" s="5" t="inlineStr">
        <is>
          <t>991179</t>
        </is>
      </c>
      <c r="B236" s="5" t="inlineStr">
        <is>
          <t>NAIS HENKEL 236ML</t>
        </is>
      </c>
      <c r="C236" s="5" t="inlineStr">
        <is>
          <t>FERRETERIA GENERAL</t>
        </is>
      </c>
      <c r="D236" s="11" t="n">
        <v>1</v>
      </c>
      <c r="E236" s="12" t="n">
        <v>1840.05</v>
      </c>
      <c r="F236" s="12" t="n">
        <v>1840.05</v>
      </c>
      <c r="G236" s="5" t="inlineStr">
        <is>
          <t>2025-04-25</t>
        </is>
      </c>
      <c r="H236" s="21" t="n">
        <v>370</v>
      </c>
      <c r="I236" s="12">
        <f>F236*p_costo_capital</f>
        <v/>
      </c>
      <c r="J236" s="5">
        <f>IF(H236&gt;=p_dias_muerto,"MUERTO",IF(H236&gt;=90,"DURMIENTE","RECIENTE"))</f>
        <v/>
      </c>
    </row>
    <row r="237">
      <c r="A237" s="5" t="inlineStr">
        <is>
          <t>72114</t>
        </is>
      </c>
      <c r="B237" s="5" t="inlineStr">
        <is>
          <t>RESISTENCIA BELLO</t>
        </is>
      </c>
      <c r="C237" s="5" t="inlineStr">
        <is>
          <t>FERRETERIA GENERAL</t>
        </is>
      </c>
      <c r="D237" s="11" t="n">
        <v>2</v>
      </c>
      <c r="E237" s="12" t="n">
        <v>900</v>
      </c>
      <c r="F237" s="12" t="n">
        <v>1800</v>
      </c>
      <c r="G237" s="5" t="inlineStr">
        <is>
          <t>Nunca</t>
        </is>
      </c>
      <c r="H237" s="21" t="n">
        <v>9999</v>
      </c>
      <c r="I237" s="12">
        <f>F237*p_costo_capital</f>
        <v/>
      </c>
      <c r="J237" s="5">
        <f>IF(H237&gt;=p_dias_muerto,"MUERTO",IF(H237&gt;=90,"DURMIENTE","RECIENTE"))</f>
        <v/>
      </c>
    </row>
    <row r="238">
      <c r="A238" s="5" t="inlineStr">
        <is>
          <t>72749</t>
        </is>
      </c>
      <c r="B238" s="5" t="inlineStr">
        <is>
          <t>CABLE ACERADO 3/16 CON FORRO</t>
        </is>
      </c>
      <c r="C238" s="5" t="inlineStr">
        <is>
          <t>FERRETERIA GENERAL</t>
        </is>
      </c>
      <c r="D238" s="11" t="n">
        <v>8</v>
      </c>
      <c r="E238" s="12" t="n">
        <v>215.38</v>
      </c>
      <c r="F238" s="12" t="n">
        <v>1723.04</v>
      </c>
      <c r="G238" s="5" t="inlineStr">
        <is>
          <t>2025-03-11</t>
        </is>
      </c>
      <c r="H238" s="21" t="n">
        <v>415</v>
      </c>
      <c r="I238" s="12">
        <f>F238*p_costo_capital</f>
        <v/>
      </c>
      <c r="J238" s="5">
        <f>IF(H238&gt;=p_dias_muerto,"MUERTO",IF(H238&gt;=90,"DURMIENTE","RECIENTE"))</f>
        <v/>
      </c>
    </row>
    <row r="239">
      <c r="A239" s="5" t="inlineStr">
        <is>
          <t>10401</t>
        </is>
      </c>
      <c r="B239" s="5" t="inlineStr">
        <is>
          <t>MEDIA CAÑA CANET CAFE OSCURO 2.40MTS 6.5MM</t>
        </is>
      </c>
      <c r="C239" s="5" t="inlineStr">
        <is>
          <t>TABLILLA PVC Y CORNISAS</t>
        </is>
      </c>
      <c r="D239" s="11" t="n">
        <v>1</v>
      </c>
      <c r="E239" s="12" t="n">
        <v>1611.3552</v>
      </c>
      <c r="F239" s="12" t="n">
        <v>1611.3552</v>
      </c>
      <c r="G239" s="5" t="inlineStr">
        <is>
          <t>2023-06-28</t>
        </is>
      </c>
      <c r="H239" s="21" t="n">
        <v>1037</v>
      </c>
      <c r="I239" s="12">
        <f>F239*p_costo_capital</f>
        <v/>
      </c>
      <c r="J239" s="5">
        <f>IF(H239&gt;=p_dias_muerto,"MUERTO",IF(H239&gt;=90,"DURMIENTE","RECIENTE"))</f>
        <v/>
      </c>
    </row>
    <row r="240">
      <c r="A240" s="5" t="inlineStr">
        <is>
          <t>30260</t>
        </is>
      </c>
      <c r="B240" s="5" t="inlineStr">
        <is>
          <t>BALASTRO ELECTRONICO 2X20W E39510</t>
        </is>
      </c>
      <c r="C240" s="5" t="inlineStr">
        <is>
          <t>ACCESORIOS ELECTRICOS Y CABLES</t>
        </is>
      </c>
      <c r="D240" s="11" t="n">
        <v>1</v>
      </c>
      <c r="E240" s="12" t="n">
        <v>1602.22</v>
      </c>
      <c r="F240" s="12" t="n">
        <v>1602.22</v>
      </c>
      <c r="G240" s="5" t="inlineStr">
        <is>
          <t>2022-11-29</t>
        </is>
      </c>
      <c r="H240" s="21" t="n">
        <v>1248</v>
      </c>
      <c r="I240" s="12">
        <f>F240*p_costo_capital</f>
        <v/>
      </c>
      <c r="J240" s="5">
        <f>IF(H240&gt;=p_dias_muerto,"MUERTO",IF(H240&gt;=90,"DURMIENTE","RECIENTE"))</f>
        <v/>
      </c>
    </row>
    <row r="241">
      <c r="A241" s="5" t="inlineStr">
        <is>
          <t>71755</t>
        </is>
      </c>
      <c r="B241" s="5" t="inlineStr">
        <is>
          <t>TRUPER REPUESTO SEGUETON 21. REP-AJT-21</t>
        </is>
      </c>
      <c r="C241" s="5" t="inlineStr">
        <is>
          <t>FERRETERIA GENERAL</t>
        </is>
      </c>
      <c r="D241" s="11" t="n">
        <v>1</v>
      </c>
      <c r="E241" s="12" t="n">
        <v>1500</v>
      </c>
      <c r="F241" s="12" t="n">
        <v>1500</v>
      </c>
      <c r="G241" s="5" t="inlineStr">
        <is>
          <t>2025-01-17</t>
        </is>
      </c>
      <c r="H241" s="21" t="n">
        <v>468</v>
      </c>
      <c r="I241" s="12">
        <f>F241*p_costo_capital</f>
        <v/>
      </c>
      <c r="J241" s="5">
        <f>IF(H241&gt;=p_dias_muerto,"MUERTO",IF(H241&gt;=90,"DURMIENTE","RECIENTE"))</f>
        <v/>
      </c>
    </row>
    <row r="242">
      <c r="A242" s="5" t="inlineStr">
        <is>
          <t>71020</t>
        </is>
      </c>
      <c r="B242" s="5" t="inlineStr">
        <is>
          <t>ESPANDER METALICO 1/4 5/16</t>
        </is>
      </c>
      <c r="C242" s="5" t="inlineStr">
        <is>
          <t>TORNILLERIA</t>
        </is>
      </c>
      <c r="D242" s="11" t="n">
        <v>7</v>
      </c>
      <c r="E242" s="12" t="n">
        <v>205.28</v>
      </c>
      <c r="F242" s="12" t="n">
        <v>1436.96</v>
      </c>
      <c r="G242" s="5" t="inlineStr">
        <is>
          <t>2024-12-05</t>
        </is>
      </c>
      <c r="H242" s="21" t="n">
        <v>511</v>
      </c>
      <c r="I242" s="12">
        <f>F242*p_costo_capital</f>
        <v/>
      </c>
      <c r="J242" s="5">
        <f>IF(H242&gt;=p_dias_muerto,"MUERTO",IF(H242&gt;=90,"DURMIENTE","RECIENTE"))</f>
        <v/>
      </c>
    </row>
    <row r="243">
      <c r="A243" s="5" t="inlineStr">
        <is>
          <t>72570</t>
        </is>
      </c>
      <c r="B243" s="5" t="inlineStr">
        <is>
          <t>TOTAL PATA CHANCHO 14 X 7/8 X 1/2 THT431142</t>
        </is>
      </c>
      <c r="C243" s="5" t="inlineStr">
        <is>
          <t>FERRETERIA GENERAL</t>
        </is>
      </c>
      <c r="D243" s="11" t="n">
        <v>1</v>
      </c>
      <c r="E243" s="12" t="n">
        <v>1432.107</v>
      </c>
      <c r="F243" s="12" t="n">
        <v>1432.107</v>
      </c>
      <c r="G243" s="5" t="inlineStr">
        <is>
          <t>2023-12-01</t>
        </is>
      </c>
      <c r="H243" s="21" t="n">
        <v>881</v>
      </c>
      <c r="I243" s="12">
        <f>F243*p_costo_capital</f>
        <v/>
      </c>
      <c r="J243" s="5">
        <f>IF(H243&gt;=p_dias_muerto,"MUERTO",IF(H243&gt;=90,"DURMIENTE","RECIENTE"))</f>
        <v/>
      </c>
    </row>
    <row r="244">
      <c r="A244" s="5" t="inlineStr">
        <is>
          <t>72363</t>
        </is>
      </c>
      <c r="B244" s="5" t="inlineStr">
        <is>
          <t>TORNILLO OJO CERRADO #8</t>
        </is>
      </c>
      <c r="C244" s="5" t="inlineStr">
        <is>
          <t>TORNILLERIA</t>
        </is>
      </c>
      <c r="D244" s="11" t="n">
        <v>14</v>
      </c>
      <c r="E244" s="12" t="n">
        <v>100.92</v>
      </c>
      <c r="F244" s="12" t="n">
        <v>1412.88</v>
      </c>
      <c r="G244" s="5" t="inlineStr">
        <is>
          <t>2024-02-28</t>
        </is>
      </c>
      <c r="H244" s="21" t="n">
        <v>792</v>
      </c>
      <c r="I244" s="12">
        <f>F244*p_costo_capital</f>
        <v/>
      </c>
      <c r="J244" s="5">
        <f>IF(H244&gt;=p_dias_muerto,"MUERTO",IF(H244&gt;=90,"DURMIENTE","RECIENTE"))</f>
        <v/>
      </c>
    </row>
    <row r="245">
      <c r="A245" s="5" t="inlineStr">
        <is>
          <t>351100300992510</t>
        </is>
      </c>
      <c r="B245" s="5" t="inlineStr">
        <is>
          <t>WADFOW PIEDRA AFILAR 6 PULG WYS1501</t>
        </is>
      </c>
      <c r="C245" s="5" t="inlineStr">
        <is>
          <t>FERRETERIA GENERAL</t>
        </is>
      </c>
      <c r="D245" s="11" t="n">
        <v>5</v>
      </c>
      <c r="E245" s="12" t="n">
        <v>258.39</v>
      </c>
      <c r="F245" s="12" t="n">
        <v>1291.95</v>
      </c>
      <c r="G245" s="5" t="inlineStr">
        <is>
          <t>Nunca</t>
        </is>
      </c>
      <c r="H245" s="21" t="n">
        <v>9999</v>
      </c>
      <c r="I245" s="12">
        <f>F245*p_costo_capital</f>
        <v/>
      </c>
      <c r="J245" s="5">
        <f>IF(H245&gt;=p_dias_muerto,"MUERTO",IF(H245&gt;=90,"DURMIENTE","RECIENTE"))</f>
        <v/>
      </c>
    </row>
    <row r="246">
      <c r="A246" s="5" t="inlineStr">
        <is>
          <t>990559</t>
        </is>
      </c>
      <c r="B246" s="5" t="inlineStr">
        <is>
          <t xml:space="preserve">REDUCCION PVC 11/4 X 1/2 </t>
        </is>
      </c>
      <c r="C246" s="5" t="inlineStr">
        <is>
          <t>FERRETERIA GENERAL</t>
        </is>
      </c>
      <c r="D246" s="11" t="n">
        <v>7</v>
      </c>
      <c r="E246" s="12" t="n">
        <v>180</v>
      </c>
      <c r="F246" s="12" t="n">
        <v>1260</v>
      </c>
      <c r="G246" s="5" t="inlineStr">
        <is>
          <t>2024-08-20</t>
        </is>
      </c>
      <c r="H246" s="21" t="n">
        <v>618</v>
      </c>
      <c r="I246" s="12">
        <f>F246*p_costo_capital</f>
        <v/>
      </c>
      <c r="J246" s="5">
        <f>IF(H246&gt;=p_dias_muerto,"MUERTO",IF(H246&gt;=90,"DURMIENTE","RECIENTE"))</f>
        <v/>
      </c>
    </row>
    <row r="247">
      <c r="A247" s="5" t="inlineStr">
        <is>
          <t>351100300991762</t>
        </is>
      </c>
      <c r="B247" s="5" t="inlineStr">
        <is>
          <t>WADFOW GUANTE NITRILO COMPLETO WGV2804</t>
        </is>
      </c>
      <c r="C247" s="5" t="inlineStr">
        <is>
          <t>FERRETERIA GENERAL</t>
        </is>
      </c>
      <c r="D247" s="11" t="n">
        <v>2</v>
      </c>
      <c r="E247" s="12" t="n">
        <v>629.01</v>
      </c>
      <c r="F247" s="12" t="n">
        <v>1258.02</v>
      </c>
      <c r="G247" s="5" t="inlineStr">
        <is>
          <t>Nunca</t>
        </is>
      </c>
      <c r="H247" s="21" t="n">
        <v>9999</v>
      </c>
      <c r="I247" s="12">
        <f>F247*p_costo_capital</f>
        <v/>
      </c>
      <c r="J247" s="5">
        <f>IF(H247&gt;=p_dias_muerto,"MUERTO",IF(H247&gt;=90,"DURMIENTE","RECIENTE"))</f>
        <v/>
      </c>
    </row>
    <row r="248">
      <c r="A248" s="5" t="inlineStr">
        <is>
          <t>72619</t>
        </is>
      </c>
      <c r="B248" s="5" t="inlineStr">
        <is>
          <t>TRUPER CUBO 15MM 13529</t>
        </is>
      </c>
      <c r="C248" s="5" t="inlineStr">
        <is>
          <t>FERRETERIA GENERAL</t>
        </is>
      </c>
      <c r="D248" s="11" t="n">
        <v>2</v>
      </c>
      <c r="E248" s="12" t="n">
        <v>606.222</v>
      </c>
      <c r="F248" s="12" t="n">
        <v>1212.444</v>
      </c>
      <c r="G248" s="5" t="inlineStr">
        <is>
          <t>2024-08-05</t>
        </is>
      </c>
      <c r="H248" s="21" t="n">
        <v>633</v>
      </c>
      <c r="I248" s="12">
        <f>F248*p_costo_capital</f>
        <v/>
      </c>
      <c r="J248" s="5">
        <f>IF(H248&gt;=p_dias_muerto,"MUERTO",IF(H248&gt;=90,"DURMIENTE","RECIENTE"))</f>
        <v/>
      </c>
    </row>
    <row r="249">
      <c r="A249" s="5" t="inlineStr">
        <is>
          <t>990561</t>
        </is>
      </c>
      <c r="B249" s="5" t="inlineStr">
        <is>
          <t>LAUREL VENILLA 3/4X3/4 EN VARAS</t>
        </is>
      </c>
      <c r="C249" s="5" t="inlineStr">
        <is>
          <t>LAUREL</t>
        </is>
      </c>
      <c r="D249" s="11" t="n">
        <v>8</v>
      </c>
      <c r="E249" s="12" t="n">
        <v>130</v>
      </c>
      <c r="F249" s="12" t="n">
        <v>1040</v>
      </c>
      <c r="G249" s="5" t="inlineStr">
        <is>
          <t>2024-11-23</t>
        </is>
      </c>
      <c r="H249" s="21" t="n">
        <v>523</v>
      </c>
      <c r="I249" s="12">
        <f>F249*p_costo_capital</f>
        <v/>
      </c>
      <c r="J249" s="5">
        <f>IF(H249&gt;=p_dias_muerto,"MUERTO",IF(H249&gt;=90,"DURMIENTE","RECIENTE"))</f>
        <v/>
      </c>
    </row>
    <row r="250">
      <c r="A250" s="5" t="inlineStr">
        <is>
          <t>72701</t>
        </is>
      </c>
      <c r="B250" s="5" t="inlineStr">
        <is>
          <t>TENSOR P/CABLE ACERO TEN-5/16A 44055</t>
        </is>
      </c>
      <c r="C250" s="5" t="inlineStr">
        <is>
          <t>FERRETERIA GENERAL</t>
        </is>
      </c>
      <c r="D250" s="11" t="n">
        <v>1</v>
      </c>
      <c r="E250" s="12" t="n">
        <v>1008</v>
      </c>
      <c r="F250" s="12" t="n">
        <v>1008</v>
      </c>
      <c r="G250" s="5" t="inlineStr">
        <is>
          <t>2024-04-26</t>
        </is>
      </c>
      <c r="H250" s="21" t="n">
        <v>734</v>
      </c>
      <c r="I250" s="12">
        <f>F250*p_costo_capital</f>
        <v/>
      </c>
      <c r="J250" s="5">
        <f>IF(H250&gt;=p_dias_muerto,"MUERTO",IF(H250&gt;=90,"DURMIENTE","RECIENTE"))</f>
        <v/>
      </c>
    </row>
    <row r="251">
      <c r="A251" s="5" t="inlineStr">
        <is>
          <t>7536</t>
        </is>
      </c>
      <c r="B251" s="5" t="inlineStr">
        <is>
          <t>TRUPER CUBO 13MM</t>
        </is>
      </c>
      <c r="C251" s="5" t="inlineStr">
        <is>
          <t>FERRETERIA GENERAL</t>
        </is>
      </c>
      <c r="D251" s="11" t="n">
        <v>2</v>
      </c>
      <c r="E251" s="12" t="n">
        <v>488.05</v>
      </c>
      <c r="F251" s="12" t="n">
        <v>976.1</v>
      </c>
      <c r="G251" s="5" t="inlineStr">
        <is>
          <t>2023-12-19</t>
        </is>
      </c>
      <c r="H251" s="21" t="n">
        <v>863</v>
      </c>
      <c r="I251" s="12">
        <f>F251*p_costo_capital</f>
        <v/>
      </c>
      <c r="J251" s="5">
        <f>IF(H251&gt;=p_dias_muerto,"MUERTO",IF(H251&gt;=90,"DURMIENTE","RECIENTE"))</f>
        <v/>
      </c>
    </row>
    <row r="252">
      <c r="A252" s="5" t="inlineStr">
        <is>
          <t>15172</t>
        </is>
      </c>
      <c r="B252" s="5" t="inlineStr">
        <is>
          <t>BOMBILLO LED VINTAGE G45 4W E27 110-130V 2100029</t>
        </is>
      </c>
      <c r="C252" s="5" t="inlineStr">
        <is>
          <t>LIQUIDACION</t>
        </is>
      </c>
      <c r="D252" s="11" t="n">
        <v>1</v>
      </c>
      <c r="E252" s="12" t="n">
        <v>933.3</v>
      </c>
      <c r="F252" s="12" t="n">
        <v>933.3</v>
      </c>
      <c r="G252" s="5" t="inlineStr">
        <is>
          <t>2025-04-03</t>
        </is>
      </c>
      <c r="H252" s="21" t="n">
        <v>392</v>
      </c>
      <c r="I252" s="12">
        <f>F252*p_costo_capital</f>
        <v/>
      </c>
      <c r="J252" s="5">
        <f>IF(H252&gt;=p_dias_muerto,"MUERTO",IF(H252&gt;=90,"DURMIENTE","RECIENTE"))</f>
        <v/>
      </c>
    </row>
    <row r="253">
      <c r="A253" s="5" t="inlineStr">
        <is>
          <t>73356</t>
        </is>
      </c>
      <c r="B253" s="5" t="inlineStr">
        <is>
          <t>CUCHARA ALBAÑIL 4 1/2 VIKINGO</t>
        </is>
      </c>
      <c r="C253" s="5" t="inlineStr">
        <is>
          <t>FERRETERIA GENERAL</t>
        </is>
      </c>
      <c r="D253" s="11" t="n">
        <v>1</v>
      </c>
      <c r="E253" s="12" t="n">
        <v>926.25</v>
      </c>
      <c r="F253" s="12" t="n">
        <v>926.25</v>
      </c>
      <c r="G253" s="5" t="inlineStr">
        <is>
          <t>Nunca</t>
        </is>
      </c>
      <c r="H253" s="21" t="n">
        <v>9999</v>
      </c>
      <c r="I253" s="12">
        <f>F253*p_costo_capital</f>
        <v/>
      </c>
      <c r="J253" s="5">
        <f>IF(H253&gt;=p_dias_muerto,"MUERTO",IF(H253&gt;=90,"DURMIENTE","RECIENTE"))</f>
        <v/>
      </c>
    </row>
    <row r="254">
      <c r="A254" s="5" t="inlineStr">
        <is>
          <t>72139</t>
        </is>
      </c>
      <c r="B254" s="5" t="inlineStr">
        <is>
          <t>TUERCA NIPLE LAMPARA</t>
        </is>
      </c>
      <c r="C254" s="5" t="inlineStr">
        <is>
          <t>TORNILLERIA</t>
        </is>
      </c>
      <c r="D254" s="11" t="n">
        <v>60</v>
      </c>
      <c r="E254" s="12" t="n">
        <v>14.62</v>
      </c>
      <c r="F254" s="12" t="n">
        <v>877.2</v>
      </c>
      <c r="G254" s="5" t="inlineStr">
        <is>
          <t>Nunca</t>
        </is>
      </c>
      <c r="H254" s="21" t="n">
        <v>9999</v>
      </c>
      <c r="I254" s="12">
        <f>F254*p_costo_capital</f>
        <v/>
      </c>
      <c r="J254" s="5">
        <f>IF(H254&gt;=p_dias_muerto,"MUERTO",IF(H254&gt;=90,"DURMIENTE","RECIENTE"))</f>
        <v/>
      </c>
    </row>
    <row r="255">
      <c r="A255" s="5" t="inlineStr">
        <is>
          <t>3072</t>
        </is>
      </c>
      <c r="B255" s="5" t="inlineStr">
        <is>
          <t>CAJA TELEFONICA SENCILLA</t>
        </is>
      </c>
      <c r="C255" s="5" t="inlineStr">
        <is>
          <t>ACCESORIOS ELECTRICOS Y CABLES</t>
        </is>
      </c>
      <c r="D255" s="11" t="n">
        <v>2</v>
      </c>
      <c r="E255" s="12" t="n">
        <v>436.9525</v>
      </c>
      <c r="F255" s="12" t="n">
        <v>873.905</v>
      </c>
      <c r="G255" s="5" t="inlineStr">
        <is>
          <t>2022-08-11</t>
        </is>
      </c>
      <c r="H255" s="21" t="n">
        <v>1358</v>
      </c>
      <c r="I255" s="12">
        <f>F255*p_costo_capital</f>
        <v/>
      </c>
      <c r="J255" s="5">
        <f>IF(H255&gt;=p_dias_muerto,"MUERTO",IF(H255&gt;=90,"DURMIENTE","RECIENTE"))</f>
        <v/>
      </c>
    </row>
    <row r="256">
      <c r="A256" s="5" t="inlineStr">
        <is>
          <t>30378</t>
        </is>
      </c>
      <c r="B256" s="5" t="inlineStr">
        <is>
          <t>CABLE PARA RADIO Y TELEFONO 3.5 A 3.5 auxiliar</t>
        </is>
      </c>
      <c r="C256" s="5" t="inlineStr">
        <is>
          <t>ACCESORIOS ELECTRICOS Y CABLES</t>
        </is>
      </c>
      <c r="D256" s="11" t="n">
        <v>1</v>
      </c>
      <c r="E256" s="12" t="n">
        <v>836.97</v>
      </c>
      <c r="F256" s="12" t="n">
        <v>836.97</v>
      </c>
      <c r="G256" s="5" t="inlineStr">
        <is>
          <t>2024-04-03</t>
        </is>
      </c>
      <c r="H256" s="21" t="n">
        <v>757</v>
      </c>
      <c r="I256" s="12">
        <f>F256*p_costo_capital</f>
        <v/>
      </c>
      <c r="J256" s="5">
        <f>IF(H256&gt;=p_dias_muerto,"MUERTO",IF(H256&gt;=90,"DURMIENTE","RECIENTE"))</f>
        <v/>
      </c>
    </row>
    <row r="257">
      <c r="A257" s="5" t="inlineStr">
        <is>
          <t>111304</t>
        </is>
      </c>
      <c r="B257" s="5" t="inlineStr">
        <is>
          <t>EXTENSION PLASTICA PARA SIFON 1 1/2 X 6</t>
        </is>
      </c>
      <c r="C257" s="5" t="inlineStr">
        <is>
          <t>FERRETERIA GENERAL</t>
        </is>
      </c>
      <c r="D257" s="11" t="n">
        <v>6</v>
      </c>
      <c r="E257" s="12" t="n">
        <v>133.98</v>
      </c>
      <c r="F257" s="12" t="n">
        <v>803.88</v>
      </c>
      <c r="G257" s="5" t="inlineStr">
        <is>
          <t>2024-05-09</t>
        </is>
      </c>
      <c r="H257" s="21" t="n">
        <v>721</v>
      </c>
      <c r="I257" s="12">
        <f>F257*p_costo_capital</f>
        <v/>
      </c>
      <c r="J257" s="5">
        <f>IF(H257&gt;=p_dias_muerto,"MUERTO",IF(H257&gt;=90,"DURMIENTE","RECIENTE"))</f>
        <v/>
      </c>
    </row>
    <row r="258">
      <c r="A258" s="5" t="inlineStr">
        <is>
          <t>351100300992686</t>
        </is>
      </c>
      <c r="B258" s="5" t="inlineStr">
        <is>
          <t>TORNILLO CARROCERIA 3/8 X 21/2</t>
        </is>
      </c>
      <c r="C258" s="5" t="inlineStr">
        <is>
          <t>TORNILLERIA</t>
        </is>
      </c>
      <c r="D258" s="11" t="n">
        <v>14</v>
      </c>
      <c r="E258" s="12" t="n">
        <v>55.55</v>
      </c>
      <c r="F258" s="12" t="n">
        <v>777.7</v>
      </c>
      <c r="G258" s="5" t="inlineStr">
        <is>
          <t>Nunca</t>
        </is>
      </c>
      <c r="H258" s="21" t="n">
        <v>9999</v>
      </c>
      <c r="I258" s="12">
        <f>F258*p_costo_capital</f>
        <v/>
      </c>
      <c r="J258" s="5">
        <f>IF(H258&gt;=p_dias_muerto,"MUERTO",IF(H258&gt;=90,"DURMIENTE","RECIENTE"))</f>
        <v/>
      </c>
    </row>
    <row r="259">
      <c r="A259" s="5" t="inlineStr">
        <is>
          <t>71279</t>
        </is>
      </c>
      <c r="B259" s="5" t="inlineStr">
        <is>
          <t>FIUS LAMINA 30 PAR</t>
        </is>
      </c>
      <c r="C259" s="5" t="inlineStr">
        <is>
          <t>FERRETERIA GENERAL</t>
        </is>
      </c>
      <c r="D259" s="11" t="n">
        <v>26</v>
      </c>
      <c r="E259" s="12" t="n">
        <v>29.7</v>
      </c>
      <c r="F259" s="12" t="n">
        <v>772.2</v>
      </c>
      <c r="G259" s="5" t="inlineStr">
        <is>
          <t>2024-05-25</t>
        </is>
      </c>
      <c r="H259" s="21" t="n">
        <v>705</v>
      </c>
      <c r="I259" s="12">
        <f>F259*p_costo_capital</f>
        <v/>
      </c>
      <c r="J259" s="5">
        <f>IF(H259&gt;=p_dias_muerto,"MUERTO",IF(H259&gt;=90,"DURMIENTE","RECIENTE"))</f>
        <v/>
      </c>
    </row>
    <row r="260">
      <c r="A260" s="5" t="inlineStr">
        <is>
          <t>351100300991537</t>
        </is>
      </c>
      <c r="B260" s="5" t="inlineStr">
        <is>
          <t>TOTAL REPUESTO VIDRIO MASCARA SOLDAR 11080 TSP9216-SP-E</t>
        </is>
      </c>
      <c r="C260" s="5" t="inlineStr">
        <is>
          <t>HERRAMIENTA ELECTRICA</t>
        </is>
      </c>
      <c r="D260" s="11" t="n">
        <v>2</v>
      </c>
      <c r="E260" s="12" t="n">
        <v>382.8</v>
      </c>
      <c r="F260" s="12" t="n">
        <v>765.6</v>
      </c>
      <c r="G260" s="5" t="inlineStr">
        <is>
          <t>2024-12-03</t>
        </is>
      </c>
      <c r="H260" s="21" t="n">
        <v>513</v>
      </c>
      <c r="I260" s="12">
        <f>F260*p_costo_capital</f>
        <v/>
      </c>
      <c r="J260" s="5">
        <f>IF(H260&gt;=p_dias_muerto,"MUERTO",IF(H260&gt;=90,"DURMIENTE","RECIENTE"))</f>
        <v/>
      </c>
    </row>
    <row r="261">
      <c r="A261" s="5" t="inlineStr">
        <is>
          <t>9292</t>
        </is>
      </c>
      <c r="B261" s="5" t="inlineStr">
        <is>
          <t>REDUCCION 1 X 1/2 HG</t>
        </is>
      </c>
      <c r="C261" s="5" t="inlineStr">
        <is>
          <t>TUBERIA PVC, CANOAS Y ACCESORIOS</t>
        </is>
      </c>
      <c r="D261" s="11" t="n">
        <v>11</v>
      </c>
      <c r="E261" s="12" t="n">
        <v>69</v>
      </c>
      <c r="F261" s="12" t="n">
        <v>759</v>
      </c>
      <c r="G261" s="5" t="inlineStr">
        <is>
          <t>2022-09-16</t>
        </is>
      </c>
      <c r="H261" s="21" t="n">
        <v>1322</v>
      </c>
      <c r="I261" s="12">
        <f>F261*p_costo_capital</f>
        <v/>
      </c>
      <c r="J261" s="5">
        <f>IF(H261&gt;=p_dias_muerto,"MUERTO",IF(H261&gt;=90,"DURMIENTE","RECIENTE"))</f>
        <v/>
      </c>
    </row>
    <row r="262">
      <c r="A262" s="5" t="inlineStr">
        <is>
          <t>30187</t>
        </is>
      </c>
      <c r="B262" s="5" t="inlineStr">
        <is>
          <t>FUSIBLE AUTOMOTRIZ 10 AMP</t>
        </is>
      </c>
      <c r="C262" s="5" t="inlineStr">
        <is>
          <t>ACCESORIOS ELECTRICOS Y CABLES</t>
        </is>
      </c>
      <c r="D262" s="11" t="n">
        <v>31</v>
      </c>
      <c r="E262" s="12" t="n">
        <v>23.61</v>
      </c>
      <c r="F262" s="12" t="n">
        <v>731.91</v>
      </c>
      <c r="G262" s="5" t="inlineStr">
        <is>
          <t>2024-03-09</t>
        </is>
      </c>
      <c r="H262" s="21" t="n">
        <v>782</v>
      </c>
      <c r="I262" s="12">
        <f>F262*p_costo_capital</f>
        <v/>
      </c>
      <c r="J262" s="5">
        <f>IF(H262&gt;=p_dias_muerto,"MUERTO",IF(H262&gt;=90,"DURMIENTE","RECIENTE"))</f>
        <v/>
      </c>
    </row>
    <row r="263">
      <c r="A263" s="5" t="inlineStr">
        <is>
          <t>7481</t>
        </is>
      </c>
      <c r="B263" s="5" t="inlineStr">
        <is>
          <t>OSRAM BOMBILLO 75W INCADESCENTE</t>
        </is>
      </c>
      <c r="C263" s="5" t="inlineStr">
        <is>
          <t>LIQUIDACION</t>
        </is>
      </c>
      <c r="D263" s="11" t="n">
        <v>3</v>
      </c>
      <c r="E263" s="12" t="n">
        <v>239.25</v>
      </c>
      <c r="F263" s="12" t="n">
        <v>717.75</v>
      </c>
      <c r="G263" s="5" t="inlineStr">
        <is>
          <t>2024-03-07</t>
        </is>
      </c>
      <c r="H263" s="21" t="n">
        <v>784</v>
      </c>
      <c r="I263" s="12">
        <f>F263*p_costo_capital</f>
        <v/>
      </c>
      <c r="J263" s="5">
        <f>IF(H263&gt;=p_dias_muerto,"MUERTO",IF(H263&gt;=90,"DURMIENTE","RECIENTE"))</f>
        <v/>
      </c>
    </row>
    <row r="264">
      <c r="A264" s="5" t="inlineStr">
        <is>
          <t>30651</t>
        </is>
      </c>
      <c r="B264" s="5" t="inlineStr">
        <is>
          <t>CONECTOR PVC 11/2 UL</t>
        </is>
      </c>
      <c r="C264" s="5" t="inlineStr">
        <is>
          <t>ACCESORIOS ELECTRICOS Y CABLES</t>
        </is>
      </c>
      <c r="D264" s="11" t="n">
        <v>1</v>
      </c>
      <c r="E264" s="12" t="n">
        <v>716.1799999999999</v>
      </c>
      <c r="F264" s="12" t="n">
        <v>716.1799999999999</v>
      </c>
      <c r="G264" s="5" t="inlineStr">
        <is>
          <t>2025-04-29</t>
        </is>
      </c>
      <c r="H264" s="21" t="n">
        <v>366</v>
      </c>
      <c r="I264" s="12">
        <f>F264*p_costo_capital</f>
        <v/>
      </c>
      <c r="J264" s="5">
        <f>IF(H264&gt;=p_dias_muerto,"MUERTO",IF(H264&gt;=90,"DURMIENTE","RECIENTE"))</f>
        <v/>
      </c>
    </row>
    <row r="265">
      <c r="A265" s="5" t="inlineStr">
        <is>
          <t>351100300990771</t>
        </is>
      </c>
      <c r="B265" s="5" t="inlineStr">
        <is>
          <t>DELCA BOMBILLO LED 10W</t>
        </is>
      </c>
      <c r="C265" s="5" t="inlineStr">
        <is>
          <t>LIQUIDACION</t>
        </is>
      </c>
      <c r="D265" s="11" t="n">
        <v>1</v>
      </c>
      <c r="E265" s="12" t="n">
        <v>675</v>
      </c>
      <c r="F265" s="12" t="n">
        <v>675</v>
      </c>
      <c r="G265" s="5" t="inlineStr">
        <is>
          <t>2024-05-10</t>
        </is>
      </c>
      <c r="H265" s="21" t="n">
        <v>720</v>
      </c>
      <c r="I265" s="12">
        <f>F265*p_costo_capital</f>
        <v/>
      </c>
      <c r="J265" s="5">
        <f>IF(H265&gt;=p_dias_muerto,"MUERTO",IF(H265&gt;=90,"DURMIENTE","RECIENTE"))</f>
        <v/>
      </c>
    </row>
    <row r="266">
      <c r="A266" s="5" t="inlineStr">
        <is>
          <t>7246</t>
        </is>
      </c>
      <c r="B266" s="5" t="inlineStr">
        <is>
          <t>FUSIBLE VIDRIO 5 AMP</t>
        </is>
      </c>
      <c r="C266" s="5" t="inlineStr">
        <is>
          <t>ACCESORIOS ELECTRICOS Y CABLES</t>
        </is>
      </c>
      <c r="D266" s="11" t="n">
        <v>28</v>
      </c>
      <c r="E266" s="12" t="n">
        <v>22.59</v>
      </c>
      <c r="F266" s="12" t="n">
        <v>632.52</v>
      </c>
      <c r="G266" s="5" t="inlineStr">
        <is>
          <t>2023-04-03</t>
        </is>
      </c>
      <c r="H266" s="21" t="n">
        <v>1123</v>
      </c>
      <c r="I266" s="12">
        <f>F266*p_costo_capital</f>
        <v/>
      </c>
      <c r="J266" s="5">
        <f>IF(H266&gt;=p_dias_muerto,"MUERTO",IF(H266&gt;=90,"DURMIENTE","RECIENTE"))</f>
        <v/>
      </c>
    </row>
    <row r="267">
      <c r="A267" s="5" t="inlineStr">
        <is>
          <t>5762910</t>
        </is>
      </c>
      <c r="B267" s="5" t="inlineStr">
        <is>
          <t>ACCESORIO SOPORTE DE MONTAJE PARA LUZ LED POR METRO BRACKET-BD WELMAXX</t>
        </is>
      </c>
      <c r="C267" s="5" t="inlineStr">
        <is>
          <t>ACCESORIOS ELECTRICOS Y CABLES</t>
        </is>
      </c>
      <c r="D267" s="11" t="n">
        <v>20</v>
      </c>
      <c r="E267" s="12" t="n">
        <v>31.392</v>
      </c>
      <c r="F267" s="12" t="n">
        <v>627.84</v>
      </c>
      <c r="G267" s="5" t="inlineStr">
        <is>
          <t>Nunca</t>
        </is>
      </c>
      <c r="H267" s="21" t="n">
        <v>9999</v>
      </c>
      <c r="I267" s="12">
        <f>F267*p_costo_capital</f>
        <v/>
      </c>
      <c r="J267" s="5">
        <f>IF(H267&gt;=p_dias_muerto,"MUERTO",IF(H267&gt;=90,"DURMIENTE","RECIENTE"))</f>
        <v/>
      </c>
    </row>
    <row r="268">
      <c r="A268" s="5" t="inlineStr">
        <is>
          <t>351100300992509</t>
        </is>
      </c>
      <c r="B268" s="5" t="inlineStr">
        <is>
          <t>WADFOW CUTTER CARTON WSK3918</t>
        </is>
      </c>
      <c r="C268" s="5" t="inlineStr">
        <is>
          <t>FERRETERIA GENERAL</t>
        </is>
      </c>
      <c r="D268" s="11" t="n">
        <v>2</v>
      </c>
      <c r="E268" s="12" t="n">
        <v>310.59</v>
      </c>
      <c r="F268" s="12" t="n">
        <v>621.1799999999999</v>
      </c>
      <c r="G268" s="5" t="inlineStr">
        <is>
          <t>Nunca</t>
        </is>
      </c>
      <c r="H268" s="21" t="n">
        <v>9999</v>
      </c>
      <c r="I268" s="12">
        <f>F268*p_costo_capital</f>
        <v/>
      </c>
      <c r="J268" s="5">
        <f>IF(H268&gt;=p_dias_muerto,"MUERTO",IF(H268&gt;=90,"DURMIENTE","RECIENTE"))</f>
        <v/>
      </c>
    </row>
    <row r="269">
      <c r="A269" s="5" t="inlineStr">
        <is>
          <t>990398</t>
        </is>
      </c>
      <c r="B269" s="5" t="inlineStr">
        <is>
          <t>DELCA BOMBILLO LED 7W</t>
        </is>
      </c>
      <c r="C269" s="5" t="inlineStr">
        <is>
          <t>LIQUIDACION</t>
        </is>
      </c>
      <c r="D269" s="11" t="n">
        <v>1</v>
      </c>
      <c r="E269" s="12" t="n">
        <v>607.5</v>
      </c>
      <c r="F269" s="12" t="n">
        <v>607.5</v>
      </c>
      <c r="G269" s="5" t="inlineStr">
        <is>
          <t>2024-11-25</t>
        </is>
      </c>
      <c r="H269" s="21" t="n">
        <v>521</v>
      </c>
      <c r="I269" s="12">
        <f>F269*p_costo_capital</f>
        <v/>
      </c>
      <c r="J269" s="5">
        <f>IF(H269&gt;=p_dias_muerto,"MUERTO",IF(H269&gt;=90,"DURMIENTE","RECIENTE"))</f>
        <v/>
      </c>
    </row>
    <row r="270">
      <c r="A270" s="5" t="inlineStr">
        <is>
          <t>323323</t>
        </is>
      </c>
      <c r="B270" s="5" t="inlineStr">
        <is>
          <t>CONECTOR COMPRESION CABLE ALUMINIO #1 Y #2 NEUTRACEM</t>
        </is>
      </c>
      <c r="C270" s="5" t="inlineStr">
        <is>
          <t>ACCESORIOS ELECTRICOS Y CABLES</t>
        </is>
      </c>
      <c r="D270" s="11" t="n">
        <v>1</v>
      </c>
      <c r="E270" s="12" t="n">
        <v>589</v>
      </c>
      <c r="F270" s="12" t="n">
        <v>589</v>
      </c>
      <c r="G270" s="5" t="inlineStr">
        <is>
          <t>2024-06-24</t>
        </is>
      </c>
      <c r="H270" s="21" t="n">
        <v>675</v>
      </c>
      <c r="I270" s="12">
        <f>F270*p_costo_capital</f>
        <v/>
      </c>
      <c r="J270" s="5">
        <f>IF(H270&gt;=p_dias_muerto,"MUERTO",IF(H270&gt;=90,"DURMIENTE","RECIENTE"))</f>
        <v/>
      </c>
    </row>
    <row r="271">
      <c r="A271" s="5" t="inlineStr">
        <is>
          <t>72923</t>
        </is>
      </c>
      <c r="B271" s="5" t="inlineStr">
        <is>
          <t>CERADURA PARA VITRINA GATO 1556</t>
        </is>
      </c>
      <c r="C271" s="5" t="inlineStr">
        <is>
          <t>FERRETERIA GENERAL</t>
        </is>
      </c>
      <c r="D271" s="11" t="n">
        <v>1</v>
      </c>
      <c r="E271" s="12" t="n">
        <v>492.45</v>
      </c>
      <c r="F271" s="12" t="n">
        <v>492.45</v>
      </c>
      <c r="G271" s="5" t="inlineStr">
        <is>
          <t>2024-08-29</t>
        </is>
      </c>
      <c r="H271" s="21" t="n">
        <v>609</v>
      </c>
      <c r="I271" s="12">
        <f>F271*p_costo_capital</f>
        <v/>
      </c>
      <c r="J271" s="5">
        <f>IF(H271&gt;=p_dias_muerto,"MUERTO",IF(H271&gt;=90,"DURMIENTE","RECIENTE"))</f>
        <v/>
      </c>
    </row>
    <row r="272">
      <c r="A272" s="5" t="inlineStr">
        <is>
          <t>30145</t>
        </is>
      </c>
      <c r="B272" s="5" t="inlineStr">
        <is>
          <t>ARRANCADOR FS4</t>
        </is>
      </c>
      <c r="C272" s="5" t="inlineStr">
        <is>
          <t>ACCESORIOS ELECTRICOS Y CABLES</t>
        </is>
      </c>
      <c r="D272" s="11" t="n">
        <v>3</v>
      </c>
      <c r="E272" s="12" t="n">
        <v>153.62</v>
      </c>
      <c r="F272" s="12" t="n">
        <v>460.86</v>
      </c>
      <c r="G272" s="5" t="inlineStr">
        <is>
          <t>2024-01-25</t>
        </is>
      </c>
      <c r="H272" s="21" t="n">
        <v>826</v>
      </c>
      <c r="I272" s="12">
        <f>F272*p_costo_capital</f>
        <v/>
      </c>
      <c r="J272" s="5">
        <f>IF(H272&gt;=p_dias_muerto,"MUERTO",IF(H272&gt;=90,"DURMIENTE","RECIENTE"))</f>
        <v/>
      </c>
    </row>
    <row r="273">
      <c r="A273" s="5" t="inlineStr">
        <is>
          <t>72362</t>
        </is>
      </c>
      <c r="B273" s="5" t="inlineStr">
        <is>
          <t>TORNILLO OJO CERRADO #6</t>
        </is>
      </c>
      <c r="C273" s="5" t="inlineStr">
        <is>
          <t>TORNILLERIA</t>
        </is>
      </c>
      <c r="D273" s="11" t="n">
        <v>6</v>
      </c>
      <c r="E273" s="12" t="n">
        <v>69.59999999999999</v>
      </c>
      <c r="F273" s="12" t="n">
        <v>417.6</v>
      </c>
      <c r="G273" s="5" t="inlineStr">
        <is>
          <t>2024-03-09</t>
        </is>
      </c>
      <c r="H273" s="21" t="n">
        <v>782</v>
      </c>
      <c r="I273" s="12">
        <f>F273*p_costo_capital</f>
        <v/>
      </c>
      <c r="J273" s="5">
        <f>IF(H273&gt;=p_dias_muerto,"MUERTO",IF(H273&gt;=90,"DURMIENTE","RECIENTE"))</f>
        <v/>
      </c>
    </row>
    <row r="274">
      <c r="A274" s="5" t="inlineStr">
        <is>
          <t>73346</t>
        </is>
      </c>
      <c r="B274" s="5" t="inlineStr">
        <is>
          <t>TENSORA 1/4 Y 3/16 ARSA/EBISA</t>
        </is>
      </c>
      <c r="C274" s="5" t="inlineStr">
        <is>
          <t>FERRETERIA GENERAL</t>
        </is>
      </c>
      <c r="D274" s="11" t="n">
        <v>2</v>
      </c>
      <c r="E274" s="12" t="n">
        <v>203.58</v>
      </c>
      <c r="F274" s="12" t="n">
        <v>407.16</v>
      </c>
      <c r="G274" s="5" t="inlineStr">
        <is>
          <t>2025-02-10</t>
        </is>
      </c>
      <c r="H274" s="21" t="n">
        <v>444</v>
      </c>
      <c r="I274" s="12">
        <f>F274*p_costo_capital</f>
        <v/>
      </c>
      <c r="J274" s="5">
        <f>IF(H274&gt;=p_dias_muerto,"MUERTO",IF(H274&gt;=90,"DURMIENTE","RECIENTE"))</f>
        <v/>
      </c>
    </row>
    <row r="275">
      <c r="A275" s="5" t="inlineStr">
        <is>
          <t>9295</t>
        </is>
      </c>
      <c r="B275" s="5" t="inlineStr">
        <is>
          <t>NIPLE 1/2 X 61/2 GALVANIZADO</t>
        </is>
      </c>
      <c r="C275" s="5" t="inlineStr">
        <is>
          <t>FERRETERIA GENERAL</t>
        </is>
      </c>
      <c r="D275" s="11" t="n">
        <v>1</v>
      </c>
      <c r="E275" s="12" t="n">
        <v>402.254545</v>
      </c>
      <c r="F275" s="12" t="n">
        <v>402.254545</v>
      </c>
      <c r="G275" s="5" t="inlineStr">
        <is>
          <t>Nunca</t>
        </is>
      </c>
      <c r="H275" s="21" t="n">
        <v>9999</v>
      </c>
      <c r="I275" s="12">
        <f>F275*p_costo_capital</f>
        <v/>
      </c>
      <c r="J275" s="5">
        <f>IF(H275&gt;=p_dias_muerto,"MUERTO",IF(H275&gt;=90,"DURMIENTE","RECIENTE"))</f>
        <v/>
      </c>
    </row>
    <row r="276">
      <c r="A276" s="5" t="inlineStr">
        <is>
          <t>73661</t>
        </is>
      </c>
      <c r="B276" s="5" t="inlineStr">
        <is>
          <t>EXTENSION TELEFONICA 7FT 2M</t>
        </is>
      </c>
      <c r="C276" s="5" t="inlineStr">
        <is>
          <t>ACCESORIOS ELECTRICOS Y CABLES</t>
        </is>
      </c>
      <c r="D276" s="11" t="n">
        <v>1</v>
      </c>
      <c r="E276" s="12" t="n">
        <v>300.74</v>
      </c>
      <c r="F276" s="12" t="n">
        <v>300.74</v>
      </c>
      <c r="G276" s="5" t="inlineStr">
        <is>
          <t>Nunca</t>
        </is>
      </c>
      <c r="H276" s="21" t="n">
        <v>9999</v>
      </c>
      <c r="I276" s="12">
        <f>F276*p_costo_capital</f>
        <v/>
      </c>
      <c r="J276" s="5">
        <f>IF(H276&gt;=p_dias_muerto,"MUERTO",IF(H276&gt;=90,"DURMIENTE","RECIENTE"))</f>
        <v/>
      </c>
    </row>
    <row r="277">
      <c r="A277" s="5" t="inlineStr">
        <is>
          <t>9241</t>
        </is>
      </c>
      <c r="B277" s="5" t="inlineStr">
        <is>
          <t>ADAPTADOR MACHO 1 1/4</t>
        </is>
      </c>
      <c r="C277" s="5" t="inlineStr">
        <is>
          <t>TUBERIA PVC, CANOAS Y ACCESORIOS</t>
        </is>
      </c>
      <c r="D277" s="11" t="n">
        <v>1</v>
      </c>
      <c r="E277" s="12" t="n">
        <v>280.28</v>
      </c>
      <c r="F277" s="12" t="n">
        <v>280.28</v>
      </c>
      <c r="G277" s="5" t="inlineStr">
        <is>
          <t>2023-02-07</t>
        </is>
      </c>
      <c r="H277" s="21" t="n">
        <v>1178</v>
      </c>
      <c r="I277" s="12">
        <f>F277*p_costo_capital</f>
        <v/>
      </c>
      <c r="J277" s="5">
        <f>IF(H277&gt;=p_dias_muerto,"MUERTO",IF(H277&gt;=90,"DURMIENTE","RECIENTE"))</f>
        <v/>
      </c>
    </row>
    <row r="278">
      <c r="A278" s="5" t="inlineStr">
        <is>
          <t>351100300991613</t>
        </is>
      </c>
      <c r="B278" s="5" t="inlineStr">
        <is>
          <t>IMPERSA PEGA BLOCK TIPO M 40KG</t>
        </is>
      </c>
      <c r="C278" s="5" t="inlineStr">
        <is>
          <t>MORTEROS, CEMENTOS</t>
        </is>
      </c>
      <c r="D278" s="11" t="n">
        <v>0.1</v>
      </c>
      <c r="E278" s="12" t="n">
        <v>2486</v>
      </c>
      <c r="F278" s="12" t="n">
        <v>248.6</v>
      </c>
      <c r="G278" s="5" t="inlineStr">
        <is>
          <t>Nunca</t>
        </is>
      </c>
      <c r="H278" s="21" t="n">
        <v>9999</v>
      </c>
      <c r="I278" s="12">
        <f>F278*p_costo_capital</f>
        <v/>
      </c>
      <c r="J278" s="5">
        <f>IF(H278&gt;=p_dias_muerto,"MUERTO",IF(H278&gt;=90,"DURMIENTE","RECIENTE"))</f>
        <v/>
      </c>
    </row>
    <row r="279">
      <c r="A279" s="5" t="inlineStr">
        <is>
          <t>30550</t>
        </is>
      </c>
      <c r="B279" s="5" t="inlineStr">
        <is>
          <t>UNION EMT 3/4 PRESION**</t>
        </is>
      </c>
      <c r="C279" s="5" t="inlineStr">
        <is>
          <t>ACCESORIOS ELECTRICOS Y CABLES</t>
        </is>
      </c>
      <c r="D279" s="11" t="n">
        <v>1</v>
      </c>
      <c r="E279" s="12" t="n">
        <v>214</v>
      </c>
      <c r="F279" s="12" t="n">
        <v>214</v>
      </c>
      <c r="G279" s="5" t="inlineStr">
        <is>
          <t>2024-12-18</t>
        </is>
      </c>
      <c r="H279" s="21" t="n">
        <v>498</v>
      </c>
      <c r="I279" s="12">
        <f>F279*p_costo_capital</f>
        <v/>
      </c>
      <c r="J279" s="5">
        <f>IF(H279&gt;=p_dias_muerto,"MUERTO",IF(H279&gt;=90,"DURMIENTE","RECIENTE"))</f>
        <v/>
      </c>
    </row>
    <row r="280">
      <c r="A280" s="5" t="inlineStr">
        <is>
          <t>30184</t>
        </is>
      </c>
      <c r="B280" s="5" t="inlineStr">
        <is>
          <t>BOMBILLO AUTOMOTRIZ 1 CONTACTO A100-006</t>
        </is>
      </c>
      <c r="C280" s="5" t="inlineStr">
        <is>
          <t>ACCESORIOS ELECTRICOS Y CABLES</t>
        </is>
      </c>
      <c r="D280" s="11" t="n">
        <v>1</v>
      </c>
      <c r="E280" s="12" t="n">
        <v>84.70999999999999</v>
      </c>
      <c r="F280" s="12" t="n">
        <v>84.70999999999999</v>
      </c>
      <c r="G280" s="5" t="inlineStr">
        <is>
          <t>2024-03-08</t>
        </is>
      </c>
      <c r="H280" s="21" t="n">
        <v>783</v>
      </c>
      <c r="I280" s="12">
        <f>F280*p_costo_capital</f>
        <v/>
      </c>
      <c r="J280" s="5">
        <f>IF(H280&gt;=p_dias_muerto,"MUERTO",IF(H280&gt;=90,"DURMIENTE","RECIENTE"))</f>
        <v/>
      </c>
    </row>
    <row r="281">
      <c r="A281" s="5" t="inlineStr">
        <is>
          <t>paymentLink</t>
        </is>
      </c>
      <c r="B281" s="5" t="inlineStr">
        <is>
          <t>Enlace de pago</t>
        </is>
      </c>
      <c r="C281" s="5" t="inlineStr">
        <is>
          <t>Sin definir</t>
        </is>
      </c>
      <c r="D281" s="11" t="n">
        <v>84</v>
      </c>
      <c r="E281" s="12" t="n">
        <v>1</v>
      </c>
      <c r="F281" s="12" t="n">
        <v>84</v>
      </c>
      <c r="G281" s="5" t="inlineStr">
        <is>
          <t>Nunca</t>
        </is>
      </c>
      <c r="H281" s="21" t="n">
        <v>9999</v>
      </c>
      <c r="I281" s="12">
        <f>F281*p_costo_capital</f>
        <v/>
      </c>
      <c r="J281" s="5">
        <f>IF(H281&gt;=p_dias_muerto,"MUERTO",IF(H281&gt;=90,"DURMIENTE","RECIENTE"))</f>
        <v/>
      </c>
    </row>
    <row r="282">
      <c r="A282" s="5" t="inlineStr">
        <is>
          <t>755</t>
        </is>
      </c>
      <c r="B282" s="5" t="inlineStr">
        <is>
          <t>CORCHETE #3 COD:07050170 ARSA</t>
        </is>
      </c>
      <c r="C282" s="5" t="inlineStr">
        <is>
          <t>FERRETERIA GENERAL</t>
        </is>
      </c>
      <c r="D282" s="11" t="n">
        <v>1</v>
      </c>
      <c r="E282" s="12" t="n">
        <v>13.05</v>
      </c>
      <c r="F282" s="12" t="n">
        <v>13.05</v>
      </c>
      <c r="G282" s="5" t="inlineStr">
        <is>
          <t>2024-05-17</t>
        </is>
      </c>
      <c r="H282" s="21" t="n">
        <v>713</v>
      </c>
      <c r="I282" s="12">
        <f>F282*p_costo_capital</f>
        <v/>
      </c>
      <c r="J282" s="5">
        <f>IF(H282&gt;=p_dias_muerto,"MUERTO",IF(H282&gt;=90,"DURMIENTE","RECIENTE"))</f>
        <v/>
      </c>
    </row>
    <row r="283">
      <c r="A283" s="5" t="inlineStr">
        <is>
          <t>990650</t>
        </is>
      </c>
      <c r="B283" s="5" t="inlineStr">
        <is>
          <t>LIQUIDACION DUCTO 4 MEDIDORES</t>
        </is>
      </c>
      <c r="C283" s="5" t="inlineStr">
        <is>
          <t>FERRETERIA GENERAL</t>
        </is>
      </c>
      <c r="D283" s="11" t="n">
        <v>2</v>
      </c>
      <c r="E283" s="12" t="n">
        <v>0</v>
      </c>
      <c r="F283" s="12" t="n">
        <v>0</v>
      </c>
      <c r="G283" s="5" t="inlineStr">
        <is>
          <t>Nunca</t>
        </is>
      </c>
      <c r="H283" s="21" t="n">
        <v>9999</v>
      </c>
      <c r="I283" s="12">
        <f>F283*p_costo_capital</f>
        <v/>
      </c>
      <c r="J283" s="5">
        <f>IF(H283&gt;=p_dias_muerto,"MUERTO",IF(H283&gt;=90,"DURMIENTE","RECIENTE"))</f>
        <v/>
      </c>
    </row>
    <row r="284">
      <c r="A284" s="5" t="inlineStr">
        <is>
          <t>351100300990899</t>
        </is>
      </c>
      <c r="B284" s="5" t="inlineStr">
        <is>
          <t>LIQUIDACION INODORO TAIRONA</t>
        </is>
      </c>
      <c r="C284" s="5" t="inlineStr">
        <is>
          <t>LOZA</t>
        </is>
      </c>
      <c r="D284" s="11" t="n">
        <v>0.864</v>
      </c>
      <c r="E284" s="12" t="n">
        <v>0</v>
      </c>
      <c r="F284" s="12" t="n">
        <v>0</v>
      </c>
      <c r="G284" s="5" t="inlineStr">
        <is>
          <t>2024-07-18</t>
        </is>
      </c>
      <c r="H284" s="21" t="n">
        <v>651</v>
      </c>
      <c r="I284" s="12">
        <f>F284*p_costo_capital</f>
        <v/>
      </c>
      <c r="J284" s="5">
        <f>IF(H284&gt;=p_dias_muerto,"MUERTO",IF(H284&gt;=90,"DURMIENTE","RECIENTE"))</f>
        <v/>
      </c>
    </row>
    <row r="285">
      <c r="A285" s="5" t="inlineStr">
        <is>
          <t>990652</t>
        </is>
      </c>
      <c r="B285" s="5" t="inlineStr">
        <is>
          <t>LIQUIDACION CASITA 3 MEDIDORES</t>
        </is>
      </c>
      <c r="C285" s="5" t="inlineStr">
        <is>
          <t>FERRETERIA GENERAL</t>
        </is>
      </c>
      <c r="D285" s="11" t="n">
        <v>2</v>
      </c>
      <c r="E285" s="12" t="n">
        <v>0</v>
      </c>
      <c r="F285" s="12" t="n">
        <v>0</v>
      </c>
      <c r="G285" s="5" t="inlineStr">
        <is>
          <t>Nunca</t>
        </is>
      </c>
      <c r="H285" s="21" t="n">
        <v>9999</v>
      </c>
      <c r="I285" s="12">
        <f>F285*p_costo_capital</f>
        <v/>
      </c>
      <c r="J285" s="5">
        <f>IF(H285&gt;=p_dias_muerto,"MUERTO",IF(H285&gt;=90,"DURMIENTE","RECIENTE"))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0" customHeight="1">
      <c r="A1" s="10" t="inlineStr">
        <is>
          <t>Categoría</t>
        </is>
      </c>
      <c r="B1" s="10" t="inlineStr">
        <is>
          <t># SKUs</t>
        </is>
      </c>
      <c r="C1" s="10" t="inlineStr">
        <is>
          <t>Venta (₡)</t>
        </is>
      </c>
      <c r="D1" s="10" t="inlineStr">
        <is>
          <t>Markup % ponderado</t>
        </is>
      </c>
      <c r="E1" s="10" t="inlineStr">
        <is>
          <t>Margen % ponderado</t>
        </is>
      </c>
      <c r="F1" s="10" t="inlineStr">
        <is>
          <t>Markup mediana</t>
        </is>
      </c>
      <c r="G1" s="10" t="inlineStr">
        <is>
          <t>Markup min</t>
        </is>
      </c>
      <c r="H1" s="10" t="inlineStr">
        <is>
          <t>Markup max</t>
        </is>
      </c>
      <c r="I1" s="10" t="inlineStr">
        <is>
          <t>Margen mediana</t>
        </is>
      </c>
    </row>
    <row r="2">
      <c r="A2" s="5" t="inlineStr">
        <is>
          <t>LAMINAS Y PERFILERIA LIVIANA</t>
        </is>
      </c>
      <c r="B2" s="21" t="n">
        <v>56</v>
      </c>
      <c r="C2" s="12" t="n">
        <v>226719459.16</v>
      </c>
      <c r="D2" s="14" t="n">
        <v>0.308523950096003</v>
      </c>
      <c r="E2" s="14" t="n">
        <v>0.2357801323188371</v>
      </c>
      <c r="F2" s="14" t="n">
        <v>0.3878805</v>
      </c>
      <c r="G2" s="14" t="n">
        <v>0.101655</v>
      </c>
      <c r="H2" s="14" t="n">
        <v>0.9330079999999999</v>
      </c>
      <c r="I2" s="14" t="n">
        <v>0.279477</v>
      </c>
    </row>
    <row r="3">
      <c r="A3" s="5" t="inlineStr">
        <is>
          <t>SIN CATEGORIA</t>
        </is>
      </c>
      <c r="B3" s="21" t="n">
        <v>431</v>
      </c>
      <c r="C3" s="12" t="n">
        <v>213541047.01</v>
      </c>
      <c r="D3" s="14" t="n">
        <v>0.4877552817523892</v>
      </c>
      <c r="E3" s="14" t="n">
        <v>0.3278464461060808</v>
      </c>
      <c r="F3" s="14" t="n">
        <v>0.3948305</v>
      </c>
      <c r="G3" s="14" t="n">
        <v>-0.242473</v>
      </c>
      <c r="H3" s="14" t="n">
        <v>9.415082999999999</v>
      </c>
      <c r="I3" s="14" t="n">
        <v>0.283067</v>
      </c>
    </row>
    <row r="4">
      <c r="A4" s="5" t="inlineStr">
        <is>
          <t>FERRETERIA GENERAL</t>
        </is>
      </c>
      <c r="B4" s="21" t="n">
        <v>1130</v>
      </c>
      <c r="C4" s="12" t="n">
        <v>168286362.7999999</v>
      </c>
      <c r="D4" s="14" t="n">
        <v>0.5204273648779515</v>
      </c>
      <c r="E4" s="14" t="n">
        <v>0.3422901857380924</v>
      </c>
      <c r="F4" s="14" t="n">
        <v>0.50174</v>
      </c>
      <c r="G4" s="14" t="n">
        <v>-0.97429</v>
      </c>
      <c r="H4" s="14" t="n">
        <v>12.312288</v>
      </c>
      <c r="I4" s="14" t="n">
        <v>0.334106</v>
      </c>
    </row>
    <row r="5">
      <c r="A5" s="5" t="inlineStr">
        <is>
          <t>LAMINAS DE ZINC Y ACCESORIOS</t>
        </is>
      </c>
      <c r="B5" s="21" t="n">
        <v>22</v>
      </c>
      <c r="C5" s="12" t="n">
        <v>142267939.11</v>
      </c>
      <c r="D5" s="14" t="n">
        <v>0.2711918239559575</v>
      </c>
      <c r="E5" s="14" t="n">
        <v>0.2133366647458987</v>
      </c>
      <c r="F5" s="14" t="n">
        <v>0.3433305</v>
      </c>
      <c r="G5" s="14" t="n">
        <v>0.212684</v>
      </c>
      <c r="H5" s="14" t="n">
        <v>0.526141</v>
      </c>
      <c r="I5" s="14" t="n">
        <v>0.255563</v>
      </c>
    </row>
    <row r="6">
      <c r="A6" s="5" t="inlineStr">
        <is>
          <t>IMPORTACION TABLILLA, CORNISAS, UNIONES</t>
        </is>
      </c>
      <c r="B6" s="21" t="n">
        <v>27</v>
      </c>
      <c r="C6" s="12" t="n">
        <v>140252068.14</v>
      </c>
      <c r="D6" s="14" t="n">
        <v>0.7884620310820084</v>
      </c>
      <c r="E6" s="14" t="n">
        <v>0.440860369190988</v>
      </c>
      <c r="F6" s="14" t="n">
        <v>0.9685590000000001</v>
      </c>
      <c r="G6" s="14" t="n">
        <v>0.251544</v>
      </c>
      <c r="H6" s="14" t="n">
        <v>2.01869</v>
      </c>
      <c r="I6" s="14" t="n">
        <v>0.492014</v>
      </c>
    </row>
    <row r="7">
      <c r="A7" s="5" t="inlineStr">
        <is>
          <t>IMPORTACION LAMINA PVC, BAMBU, ACC</t>
        </is>
      </c>
      <c r="B7" s="21" t="n">
        <v>72</v>
      </c>
      <c r="C7" s="12" t="n">
        <v>116204112.21</v>
      </c>
      <c r="D7" s="14" t="n">
        <v>0.743530598821489</v>
      </c>
      <c r="E7" s="14" t="n">
        <v>0.426451132989556</v>
      </c>
      <c r="F7" s="14" t="n">
        <v>1.0205285</v>
      </c>
      <c r="G7" s="14" t="n">
        <v>0.04307</v>
      </c>
      <c r="H7" s="14" t="n">
        <v>3.494915</v>
      </c>
      <c r="I7" s="14" t="n">
        <v>0.5050795</v>
      </c>
    </row>
    <row r="8">
      <c r="A8" s="5" t="inlineStr">
        <is>
          <t>GRIFERIA - ACC. BAÑO Y COCINA</t>
        </is>
      </c>
      <c r="B8" s="21" t="n">
        <v>169</v>
      </c>
      <c r="C8" s="12" t="n">
        <v>115610847.0099999</v>
      </c>
      <c r="D8" s="14" t="n">
        <v>0.421731199344466</v>
      </c>
      <c r="E8" s="14" t="n">
        <v>0.2966321620066819</v>
      </c>
      <c r="F8" s="14" t="n">
        <v>0.41247</v>
      </c>
      <c r="G8" s="14" t="n">
        <v>-0.026548</v>
      </c>
      <c r="H8" s="14" t="n">
        <v>1.729341</v>
      </c>
      <c r="I8" s="14" t="n">
        <v>0.29202</v>
      </c>
    </row>
    <row r="9">
      <c r="A9" s="5" t="inlineStr">
        <is>
          <t>TUBERIA INDUSTRIAL, HIERROS PLANOS Y CORRUGADOS</t>
        </is>
      </c>
      <c r="B9" s="21" t="n">
        <v>50</v>
      </c>
      <c r="C9" s="12" t="n">
        <v>113823082.69</v>
      </c>
      <c r="D9" s="14" t="n">
        <v>0.2900890504427034</v>
      </c>
      <c r="E9" s="14" t="n">
        <v>0.2248597105712425</v>
      </c>
      <c r="F9" s="14" t="n">
        <v>0.283729</v>
      </c>
      <c r="G9" s="14" t="n">
        <v>0.184777</v>
      </c>
      <c r="H9" s="14" t="n">
        <v>0.9952179999999999</v>
      </c>
      <c r="I9" s="14" t="n">
        <v>0.22102</v>
      </c>
    </row>
    <row r="10">
      <c r="A10" s="5" t="inlineStr">
        <is>
          <t>TUBERIA ESTRUCTURAL</t>
        </is>
      </c>
      <c r="B10" s="21" t="n">
        <v>33</v>
      </c>
      <c r="C10" s="12" t="n">
        <v>109806192.67</v>
      </c>
      <c r="D10" s="14" t="n">
        <v>0.2028370130658748</v>
      </c>
      <c r="E10" s="14" t="n">
        <v>0.1686321678199754</v>
      </c>
      <c r="F10" s="14" t="n">
        <v>0.207765</v>
      </c>
      <c r="G10" s="14" t="n">
        <v>0.14</v>
      </c>
      <c r="H10" s="14" t="n">
        <v>0.301115</v>
      </c>
      <c r="I10" s="14" t="n">
        <v>0.172025</v>
      </c>
    </row>
    <row r="11">
      <c r="A11" s="5" t="inlineStr">
        <is>
          <t>IMPORTACION LOZA</t>
        </is>
      </c>
      <c r="B11" s="21" t="n">
        <v>118</v>
      </c>
      <c r="C11" s="12" t="n">
        <v>95644274.08999997</v>
      </c>
      <c r="D11" s="14" t="n">
        <v>0.8108698936729374</v>
      </c>
      <c r="E11" s="14" t="n">
        <v>0.4477792114319347</v>
      </c>
      <c r="F11" s="14" t="n">
        <v>0.9920709999999999</v>
      </c>
      <c r="G11" s="14" t="n">
        <v>-0.04</v>
      </c>
      <c r="H11" s="14" t="n">
        <v>6.264722000000001</v>
      </c>
      <c r="I11" s="14" t="n">
        <v>0.49801</v>
      </c>
    </row>
    <row r="12">
      <c r="A12" s="5" t="inlineStr">
        <is>
          <t>MORTEROS, CEMENTOS</t>
        </is>
      </c>
      <c r="B12" s="21" t="n">
        <v>22</v>
      </c>
      <c r="C12" s="12" t="n">
        <v>87127436.10000001</v>
      </c>
      <c r="D12" s="14" t="n">
        <v>0.2216901040092072</v>
      </c>
      <c r="E12" s="14" t="n">
        <v>0.1814618152180424</v>
      </c>
      <c r="F12" s="14" t="n">
        <v>0.2499795</v>
      </c>
      <c r="G12" s="14" t="n">
        <v>0.08</v>
      </c>
      <c r="H12" s="14" t="n">
        <v>0.8754080000000001</v>
      </c>
      <c r="I12" s="14" t="n">
        <v>0.199987</v>
      </c>
    </row>
    <row r="13">
      <c r="A13" s="5" t="inlineStr">
        <is>
          <t>ACCESORIOS ELECTRICOS Y CABLES</t>
        </is>
      </c>
      <c r="B13" s="21" t="n">
        <v>386</v>
      </c>
      <c r="C13" s="12" t="n">
        <v>84842280.12999997</v>
      </c>
      <c r="D13" s="14" t="n">
        <v>0.4368441455999209</v>
      </c>
      <c r="E13" s="14" t="n">
        <v>0.3040302925672916</v>
      </c>
      <c r="F13" s="14" t="n">
        <v>0.4303365</v>
      </c>
      <c r="G13" s="14" t="n">
        <v>-0.337214</v>
      </c>
      <c r="H13" s="14" t="n">
        <v>9.565678999999999</v>
      </c>
      <c r="I13" s="14" t="n">
        <v>0.300864</v>
      </c>
    </row>
    <row r="14">
      <c r="A14" s="5" t="inlineStr">
        <is>
          <t>IMPORTACION VENTANAS</t>
        </is>
      </c>
      <c r="B14" s="21" t="n">
        <v>8</v>
      </c>
      <c r="C14" s="12" t="n">
        <v>78627148.28</v>
      </c>
      <c r="D14" s="14" t="n">
        <v>0.9343815844650013</v>
      </c>
      <c r="E14" s="14" t="n">
        <v>0.4830389163390373</v>
      </c>
      <c r="F14" s="14" t="n">
        <v>1.0024135</v>
      </c>
      <c r="G14" s="14" t="n">
        <v>0.5161829999999999</v>
      </c>
      <c r="H14" s="14" t="n">
        <v>1.229737</v>
      </c>
      <c r="I14" s="14" t="n">
        <v>0.500394</v>
      </c>
    </row>
    <row r="15">
      <c r="A15" s="5" t="inlineStr">
        <is>
          <t>IMPORTACION GRIFERIA</t>
        </is>
      </c>
      <c r="B15" s="21" t="n">
        <v>188</v>
      </c>
      <c r="C15" s="12" t="n">
        <v>65462446.61999999</v>
      </c>
      <c r="D15" s="14" t="n">
        <v>1.203907468289807</v>
      </c>
      <c r="E15" s="14" t="n">
        <v>0.546260442075729</v>
      </c>
      <c r="F15" s="14" t="n">
        <v>1.223385</v>
      </c>
      <c r="G15" s="14" t="n">
        <v>-0.628161</v>
      </c>
      <c r="H15" s="14" t="n">
        <v>6.230129</v>
      </c>
      <c r="I15" s="14" t="n">
        <v>0.550235</v>
      </c>
    </row>
    <row r="16">
      <c r="A16" s="5" t="inlineStr">
        <is>
          <t>TABLILLA PVC Y CORNISAS</t>
        </is>
      </c>
      <c r="B16" s="21" t="n">
        <v>19</v>
      </c>
      <c r="C16" s="12" t="n">
        <v>62874241.92</v>
      </c>
      <c r="D16" s="14" t="n">
        <v>0.4627583015815996</v>
      </c>
      <c r="E16" s="14" t="n">
        <v>0.3163600583098689</v>
      </c>
      <c r="F16" s="14" t="n">
        <v>0.4000015000000001</v>
      </c>
      <c r="G16" s="14" t="n">
        <v>-0.117321</v>
      </c>
      <c r="H16" s="14" t="n">
        <v>0.694037</v>
      </c>
      <c r="I16" s="14" t="n">
        <v>0.285715</v>
      </c>
    </row>
    <row r="17">
      <c r="A17" s="5" t="inlineStr">
        <is>
          <t>LAMINA PVC, BAMBU, ACC</t>
        </is>
      </c>
      <c r="B17" s="21" t="n">
        <v>25</v>
      </c>
      <c r="C17" s="12" t="n">
        <v>59758099.41000001</v>
      </c>
      <c r="D17" s="14" t="n">
        <v>0.412352342652416</v>
      </c>
      <c r="E17" s="14" t="n">
        <v>0.2919613826787869</v>
      </c>
      <c r="F17" s="14" t="n">
        <v>0.40544</v>
      </c>
      <c r="G17" s="14" t="n">
        <v>0.254516</v>
      </c>
      <c r="H17" s="14" t="n">
        <v>2.141821</v>
      </c>
      <c r="I17" s="14" t="n">
        <v>0.288479</v>
      </c>
    </row>
    <row r="18">
      <c r="A18" s="5" t="inlineStr">
        <is>
          <t>LOZA SANITARIA</t>
        </is>
      </c>
      <c r="B18" s="21" t="n">
        <v>62</v>
      </c>
      <c r="C18" s="12" t="n">
        <v>56644117.72</v>
      </c>
      <c r="D18" s="14" t="n">
        <v>0.4188044234470844</v>
      </c>
      <c r="E18" s="14" t="n">
        <v>0.2951812218640379</v>
      </c>
      <c r="F18" s="14" t="n">
        <v>0.414944</v>
      </c>
      <c r="G18" s="14" t="n">
        <v>0.1</v>
      </c>
      <c r="H18" s="14" t="n">
        <v>0.9370440000000001</v>
      </c>
      <c r="I18" s="14" t="n">
        <v>0.293258</v>
      </c>
    </row>
    <row r="19">
      <c r="A19" s="5" t="inlineStr">
        <is>
          <t>HERRAMIENTA ELECTRICA</t>
        </is>
      </c>
      <c r="B19" s="21" t="n">
        <v>84</v>
      </c>
      <c r="C19" s="12" t="n">
        <v>55409294.11000003</v>
      </c>
      <c r="D19" s="14" t="n">
        <v>0.3754707988583215</v>
      </c>
      <c r="E19" s="14" t="n">
        <v>0.2729762052187962</v>
      </c>
      <c r="F19" s="14" t="n">
        <v>0.390016</v>
      </c>
      <c r="G19" s="14" t="n">
        <v>-0.251939</v>
      </c>
      <c r="H19" s="14" t="n">
        <v>0.9399999999999999</v>
      </c>
      <c r="I19" s="14" t="n">
        <v>0.280584</v>
      </c>
    </row>
    <row r="20">
      <c r="A20" s="5" t="inlineStr">
        <is>
          <t>PANEL ACANALADO INTERIOR</t>
        </is>
      </c>
      <c r="B20" s="21" t="n">
        <v>48</v>
      </c>
      <c r="C20" s="12" t="n">
        <v>55018965.80999998</v>
      </c>
      <c r="D20" s="14" t="n">
        <v>0.850200697971169</v>
      </c>
      <c r="E20" s="14" t="n">
        <v>0.4595180937662197</v>
      </c>
      <c r="F20" s="14" t="n">
        <v>0.824357</v>
      </c>
      <c r="G20" s="14" t="n">
        <v>0.319224</v>
      </c>
      <c r="H20" s="14" t="n">
        <v>5.526214</v>
      </c>
      <c r="I20" s="14" t="n">
        <v>0.451853</v>
      </c>
    </row>
    <row r="21">
      <c r="A21" s="5" t="inlineStr">
        <is>
          <t>IMPORTACION FREGADEROS</t>
        </is>
      </c>
      <c r="B21" s="21" t="n">
        <v>29</v>
      </c>
      <c r="C21" s="12" t="n">
        <v>49557196.60999999</v>
      </c>
      <c r="D21" s="14" t="n">
        <v>0.7102348363840576</v>
      </c>
      <c r="E21" s="14" t="n">
        <v>0.4152849783243622</v>
      </c>
      <c r="F21" s="14" t="n">
        <v>1.066096</v>
      </c>
      <c r="G21" s="14" t="n">
        <v>0.425559</v>
      </c>
      <c r="H21" s="14" t="n">
        <v>1.488827</v>
      </c>
      <c r="I21" s="14" t="n">
        <v>0.515995</v>
      </c>
    </row>
    <row r="22">
      <c r="A22" s="5" t="inlineStr">
        <is>
          <t>IMPORTACION PANEL ACANALADO INTERIOR</t>
        </is>
      </c>
      <c r="B22" s="21" t="n">
        <v>18</v>
      </c>
      <c r="C22" s="12" t="n">
        <v>45311618.67000001</v>
      </c>
      <c r="D22" s="14" t="n">
        <v>0.6777685799362803</v>
      </c>
      <c r="E22" s="14" t="n">
        <v>0.4039702426724187</v>
      </c>
      <c r="F22" s="14" t="n">
        <v>0.9994325000000001</v>
      </c>
      <c r="G22" s="14" t="n">
        <v>0.189612</v>
      </c>
      <c r="H22" s="14" t="n">
        <v>1.500226</v>
      </c>
      <c r="I22" s="14" t="n">
        <v>0.499858</v>
      </c>
    </row>
    <row r="23">
      <c r="A23" s="5" t="inlineStr">
        <is>
          <t>TUBERIA PVC, CANOAS Y ACCESORIOS</t>
        </is>
      </c>
      <c r="B23" s="21" t="n">
        <v>152</v>
      </c>
      <c r="C23" s="12" t="n">
        <v>41307400.52</v>
      </c>
      <c r="D23" s="14" t="n">
        <v>0.8985284258977251</v>
      </c>
      <c r="E23" s="14" t="n">
        <v>0.4732762566488414</v>
      </c>
      <c r="F23" s="14" t="n">
        <v>1.068996</v>
      </c>
      <c r="G23" s="14" t="n">
        <v>0.01</v>
      </c>
      <c r="H23" s="14" t="n">
        <v>16.256637</v>
      </c>
      <c r="I23" s="14" t="n">
        <v>0.516674</v>
      </c>
    </row>
    <row r="24">
      <c r="A24" s="5" t="inlineStr">
        <is>
          <t>PISO SPC</t>
        </is>
      </c>
      <c r="B24" s="21" t="n">
        <v>8</v>
      </c>
      <c r="C24" s="12" t="n">
        <v>40382060.67000001</v>
      </c>
      <c r="D24" s="14" t="n">
        <v>0.4064069620967198</v>
      </c>
      <c r="E24" s="14" t="n">
        <v>0.2889682523970116</v>
      </c>
      <c r="F24" s="14" t="n">
        <v>0.4029945</v>
      </c>
      <c r="G24" s="14" t="n">
        <v>0.23211</v>
      </c>
      <c r="H24" s="14" t="n">
        <v>0.4632500000000001</v>
      </c>
      <c r="I24" s="14" t="n">
        <v>0.2872355</v>
      </c>
    </row>
    <row r="25">
      <c r="A25" s="5" t="inlineStr">
        <is>
          <t>CERAMICAS, AZULEJOS, PORCELANATOS</t>
        </is>
      </c>
      <c r="B25" s="21" t="n">
        <v>36</v>
      </c>
      <c r="C25" s="12" t="n">
        <v>38236471.6</v>
      </c>
      <c r="D25" s="14" t="n">
        <v>0.3824447035093877</v>
      </c>
      <c r="E25" s="14" t="n">
        <v>0.2766437617638339</v>
      </c>
      <c r="F25" s="14" t="n">
        <v>0.4</v>
      </c>
      <c r="G25" s="14" t="n">
        <v>0.290938</v>
      </c>
      <c r="H25" s="14" t="n">
        <v>1.117212</v>
      </c>
      <c r="I25" s="14" t="n">
        <v>0.285714</v>
      </c>
    </row>
    <row r="26">
      <c r="A26" s="5" t="inlineStr">
        <is>
          <t>PUERTAS</t>
        </is>
      </c>
      <c r="B26" s="21" t="n">
        <v>33</v>
      </c>
      <c r="C26" s="12" t="n">
        <v>35872279.18</v>
      </c>
      <c r="D26" s="14" t="n">
        <v>0.3280145408730547</v>
      </c>
      <c r="E26" s="14" t="n">
        <v>0.2469961968555353</v>
      </c>
      <c r="F26" s="14" t="n">
        <v>0.311314</v>
      </c>
      <c r="G26" s="14" t="n">
        <v>0.182169</v>
      </c>
      <c r="H26" s="14" t="n">
        <v>0.6509199999999999</v>
      </c>
      <c r="I26" s="14" t="n">
        <v>0.237406</v>
      </c>
    </row>
    <row r="27">
      <c r="A27" s="5" t="inlineStr">
        <is>
          <t>PINTURA ACRILICA</t>
        </is>
      </c>
      <c r="B27" s="21" t="n">
        <v>105</v>
      </c>
      <c r="C27" s="12" t="n">
        <v>34152934.92</v>
      </c>
      <c r="D27" s="14" t="n">
        <v>0.625690252674635</v>
      </c>
      <c r="E27" s="14" t="n">
        <v>0.384876671091083</v>
      </c>
      <c r="F27" s="14" t="n">
        <v>0.661546</v>
      </c>
      <c r="G27" s="14" t="n">
        <v>0.374552</v>
      </c>
      <c r="H27" s="14" t="n">
        <v>1.674124</v>
      </c>
      <c r="I27" s="14" t="n">
        <v>0.398151</v>
      </c>
    </row>
    <row r="28">
      <c r="A28" s="5" t="inlineStr">
        <is>
          <t>AGREGADOS</t>
        </is>
      </c>
      <c r="B28" s="21" t="n">
        <v>18</v>
      </c>
      <c r="C28" s="12" t="n">
        <v>33568374.30999999</v>
      </c>
      <c r="D28" s="14" t="n">
        <v>0.2441331080368107</v>
      </c>
      <c r="E28" s="14" t="n">
        <v>0.1962274827243488</v>
      </c>
      <c r="F28" s="14" t="n">
        <v>0.2319</v>
      </c>
      <c r="G28" s="14" t="n">
        <v>0.116225</v>
      </c>
      <c r="H28" s="14" t="n">
        <v>0.585118</v>
      </c>
      <c r="I28" s="14" t="n">
        <v>0.1882445</v>
      </c>
    </row>
    <row r="29">
      <c r="A29" s="5" t="inlineStr">
        <is>
          <t>TUBERIA INDUSTRIAL</t>
        </is>
      </c>
      <c r="B29" s="21" t="n">
        <v>20</v>
      </c>
      <c r="C29" s="12" t="n">
        <v>32801454.52</v>
      </c>
      <c r="D29" s="14" t="n">
        <v>0.2215178924319071</v>
      </c>
      <c r="E29" s="14" t="n">
        <v>0.1813464164027565</v>
      </c>
      <c r="F29" s="14" t="n">
        <v>0.2193705</v>
      </c>
      <c r="G29" s="14" t="n">
        <v>0.207704</v>
      </c>
      <c r="H29" s="14" t="n">
        <v>0.308339</v>
      </c>
      <c r="I29" s="14" t="n">
        <v>0.179905</v>
      </c>
    </row>
    <row r="30">
      <c r="A30" s="5" t="inlineStr">
        <is>
          <t>IMPORTACION AISLANTES</t>
        </is>
      </c>
      <c r="B30" s="21" t="n">
        <v>1</v>
      </c>
      <c r="C30" s="12" t="n">
        <v>32763113.2</v>
      </c>
      <c r="D30" s="14" t="n">
        <v>2.243458991032385</v>
      </c>
      <c r="E30" s="14" t="n">
        <v>0.6916871761136547</v>
      </c>
      <c r="F30" s="14" t="n">
        <v>2.243459</v>
      </c>
      <c r="G30" s="14" t="n">
        <v>2.243459</v>
      </c>
      <c r="H30" s="14" t="n">
        <v>2.243459</v>
      </c>
      <c r="I30" s="14" t="n">
        <v>0.6916870000000001</v>
      </c>
    </row>
    <row r="31">
      <c r="A31" s="5" t="inlineStr">
        <is>
          <t>PERLING</t>
        </is>
      </c>
      <c r="B31" s="21" t="n">
        <v>14</v>
      </c>
      <c r="C31" s="12" t="n">
        <v>26199749.06000001</v>
      </c>
      <c r="D31" s="14" t="n">
        <v>0.2118597992223074</v>
      </c>
      <c r="E31" s="14" t="n">
        <v>0.174822037398552</v>
      </c>
      <c r="F31" s="14" t="n">
        <v>0.212148</v>
      </c>
      <c r="G31" s="14" t="n">
        <v>0.152</v>
      </c>
      <c r="H31" s="14" t="n">
        <v>0.336987</v>
      </c>
      <c r="I31" s="14" t="n">
        <v>0.175013</v>
      </c>
    </row>
    <row r="32">
      <c r="A32" s="5" t="inlineStr">
        <is>
          <t>IMPORTACION PISO SPC</t>
        </is>
      </c>
      <c r="B32" s="21" t="n">
        <v>10</v>
      </c>
      <c r="C32" s="12" t="n">
        <v>25266799.03</v>
      </c>
      <c r="D32" s="14" t="n">
        <v>0.8477384108185668</v>
      </c>
      <c r="E32" s="14" t="n">
        <v>0.4587978499467252</v>
      </c>
      <c r="F32" s="14" t="n">
        <v>0.9449424999999999</v>
      </c>
      <c r="G32" s="14" t="n">
        <v>0.596159</v>
      </c>
      <c r="H32" s="14" t="n">
        <v>1.496084</v>
      </c>
      <c r="I32" s="14" t="n">
        <v>0.4835604999999999</v>
      </c>
    </row>
    <row r="33">
      <c r="A33" s="5" t="inlineStr">
        <is>
          <t>TORNILLERIA</t>
        </is>
      </c>
      <c r="B33" s="21" t="n">
        <v>146</v>
      </c>
      <c r="C33" s="12" t="n">
        <v>24164859.92</v>
      </c>
      <c r="D33" s="14" t="n">
        <v>1.262933803576294</v>
      </c>
      <c r="E33" s="14" t="n">
        <v>0.5580957797664734</v>
      </c>
      <c r="F33" s="14" t="n">
        <v>1.473152</v>
      </c>
      <c r="G33" s="14" t="n">
        <v>-0.493497</v>
      </c>
      <c r="H33" s="14" t="n">
        <v>23.992738</v>
      </c>
      <c r="I33" s="14" t="n">
        <v>0.5956445</v>
      </c>
    </row>
    <row r="34">
      <c r="A34" s="5" t="inlineStr">
        <is>
          <t>FACHALETA</t>
        </is>
      </c>
      <c r="B34" s="21" t="n">
        <v>12</v>
      </c>
      <c r="C34" s="12" t="n">
        <v>23885243.4</v>
      </c>
      <c r="D34" s="14" t="n">
        <v>0.5418433729893882</v>
      </c>
      <c r="E34" s="14" t="n">
        <v>0.3514256911445164</v>
      </c>
      <c r="F34" s="14" t="n">
        <v>0.4986150000000001</v>
      </c>
      <c r="G34" s="14" t="n">
        <v>0.279994</v>
      </c>
      <c r="H34" s="14" t="n">
        <v>0.6524110000000001</v>
      </c>
      <c r="I34" s="14" t="n">
        <v>0.3326985000000001</v>
      </c>
    </row>
    <row r="35">
      <c r="A35" s="5" t="inlineStr">
        <is>
          <t>PINO</t>
        </is>
      </c>
      <c r="B35" s="21" t="n">
        <v>24</v>
      </c>
      <c r="C35" s="12" t="n">
        <v>22615601.51000001</v>
      </c>
      <c r="D35" s="14" t="n">
        <v>0.4368814838843033</v>
      </c>
      <c r="E35" s="14" t="n">
        <v>0.3040483772655577</v>
      </c>
      <c r="F35" s="14" t="n">
        <v>0.4305215</v>
      </c>
      <c r="G35" s="14" t="n">
        <v>0.184909</v>
      </c>
      <c r="H35" s="14" t="n">
        <v>0.7347410000000001</v>
      </c>
      <c r="I35" s="14" t="n">
        <v>0.300938</v>
      </c>
    </row>
    <row r="36">
      <c r="A36" s="5" t="inlineStr">
        <is>
          <t>PINTURAS Y SELLADORES</t>
        </is>
      </c>
      <c r="B36" s="21" t="n">
        <v>70</v>
      </c>
      <c r="C36" s="12" t="n">
        <v>21297989.14999999</v>
      </c>
      <c r="D36" s="14" t="n">
        <v>0.428152758105193</v>
      </c>
      <c r="E36" s="14" t="n">
        <v>0.2997947911904163</v>
      </c>
      <c r="F36" s="14" t="n">
        <v>0.404142</v>
      </c>
      <c r="G36" s="14" t="n">
        <v>0.231495</v>
      </c>
      <c r="H36" s="14" t="n">
        <v>2.716129</v>
      </c>
      <c r="I36" s="14" t="n">
        <v>0.287815</v>
      </c>
    </row>
    <row r="37">
      <c r="A37" s="5" t="inlineStr">
        <is>
          <t>IMPERMEABILIZANTES</t>
        </is>
      </c>
      <c r="B37" s="21" t="n">
        <v>30</v>
      </c>
      <c r="C37" s="12" t="n">
        <v>20892699.09</v>
      </c>
      <c r="D37" s="14" t="n">
        <v>0.5976317645090663</v>
      </c>
      <c r="E37" s="14" t="n">
        <v>0.3740735367093252</v>
      </c>
      <c r="F37" s="14" t="n">
        <v>0.6333815</v>
      </c>
      <c r="G37" s="14" t="n">
        <v>0.38682</v>
      </c>
      <c r="H37" s="14" t="n">
        <v>1.708148</v>
      </c>
      <c r="I37" s="14" t="n">
        <v>0.3863995</v>
      </c>
    </row>
    <row r="38">
      <c r="A38" s="5" t="inlineStr">
        <is>
          <t>TALADROS</t>
        </is>
      </c>
      <c r="B38" s="21" t="n">
        <v>9</v>
      </c>
      <c r="C38" s="12" t="n">
        <v>20874751.23</v>
      </c>
      <c r="D38" s="14" t="n">
        <v>0.2973660962381081</v>
      </c>
      <c r="E38" s="14" t="n">
        <v>0.2292075439502136</v>
      </c>
      <c r="F38" s="14" t="n">
        <v>0.300375</v>
      </c>
      <c r="G38" s="14" t="n">
        <v>0.06493299999999999</v>
      </c>
      <c r="H38" s="14" t="n">
        <v>0.390779</v>
      </c>
      <c r="I38" s="14" t="n">
        <v>0.230991</v>
      </c>
    </row>
    <row r="39">
      <c r="A39" s="5" t="inlineStr">
        <is>
          <t>ANTICORROSIVOS Y BASE ACEITE</t>
        </is>
      </c>
      <c r="B39" s="21" t="n">
        <v>69</v>
      </c>
      <c r="C39" s="12" t="n">
        <v>19894850.14</v>
      </c>
      <c r="D39" s="14" t="n">
        <v>0.4571285730214376</v>
      </c>
      <c r="E39" s="14" t="n">
        <v>0.3137187626988578</v>
      </c>
      <c r="F39" s="14" t="n">
        <v>0.429961</v>
      </c>
      <c r="G39" s="14" t="n">
        <v>0.300677</v>
      </c>
      <c r="H39" s="14" t="n">
        <v>1.474048</v>
      </c>
      <c r="I39" s="14" t="n">
        <v>0.30068</v>
      </c>
    </row>
    <row r="40">
      <c r="A40" s="5" t="inlineStr">
        <is>
          <t>BOTAGUAS, CUMBRERAS, CANOAS METALICAS</t>
        </is>
      </c>
      <c r="B40" s="21" t="n">
        <v>12</v>
      </c>
      <c r="C40" s="12" t="n">
        <v>19204279.93</v>
      </c>
      <c r="D40" s="14" t="n">
        <v>0.4014643593064339</v>
      </c>
      <c r="E40" s="14" t="n">
        <v>0.2864606270087837</v>
      </c>
      <c r="F40" s="14" t="n">
        <v>0.4006745</v>
      </c>
      <c r="G40" s="14" t="n">
        <v>0.308306</v>
      </c>
      <c r="H40" s="14" t="n">
        <v>0.494404</v>
      </c>
      <c r="I40" s="14" t="n">
        <v>0.2860495</v>
      </c>
    </row>
    <row r="41">
      <c r="A41" s="5" t="inlineStr">
        <is>
          <t>SEMIDURO</t>
        </is>
      </c>
      <c r="B41" s="21" t="n">
        <v>4</v>
      </c>
      <c r="C41" s="12" t="n">
        <v>17822388.78</v>
      </c>
      <c r="D41" s="14" t="n">
        <v>0.4288742663645932</v>
      </c>
      <c r="E41" s="14" t="n">
        <v>0.3001483592369484</v>
      </c>
      <c r="F41" s="14" t="n">
        <v>0.438914</v>
      </c>
      <c r="G41" s="14" t="n">
        <v>0.404152</v>
      </c>
      <c r="H41" s="14" t="n">
        <v>0.488911</v>
      </c>
      <c r="I41" s="14" t="n">
        <v>0.305031</v>
      </c>
    </row>
    <row r="42">
      <c r="A42" s="5" t="inlineStr">
        <is>
          <t>PORCELANATO</t>
        </is>
      </c>
      <c r="B42" s="21" t="n">
        <v>17</v>
      </c>
      <c r="C42" s="12" t="n">
        <v>17267346.93</v>
      </c>
      <c r="D42" s="14" t="n">
        <v>0.3964098980028263</v>
      </c>
      <c r="E42" s="14" t="n">
        <v>0.2838778921783092</v>
      </c>
      <c r="F42" s="14" t="n">
        <v>0.332979</v>
      </c>
      <c r="G42" s="14" t="n">
        <v>0.263915</v>
      </c>
      <c r="H42" s="14" t="n">
        <v>0.623267</v>
      </c>
      <c r="I42" s="14" t="n">
        <v>0.249801</v>
      </c>
    </row>
    <row r="43">
      <c r="A43" s="5" t="inlineStr">
        <is>
          <t>CERAMICA</t>
        </is>
      </c>
      <c r="B43" s="21" t="n">
        <v>16</v>
      </c>
      <c r="C43" s="12" t="n">
        <v>17089734.1</v>
      </c>
      <c r="D43" s="14" t="n">
        <v>0.331879798888134</v>
      </c>
      <c r="E43" s="14" t="n">
        <v>0.2491814948718248</v>
      </c>
      <c r="F43" s="14" t="n">
        <v>0.3576605</v>
      </c>
      <c r="G43" s="14" t="n">
        <v>0.238487</v>
      </c>
      <c r="H43" s="14" t="n">
        <v>0.4</v>
      </c>
      <c r="I43" s="14" t="n">
        <v>0.2634385</v>
      </c>
    </row>
    <row r="44">
      <c r="A44" s="5" t="inlineStr">
        <is>
          <t>PANEL ACANALADO EXTERIOR WPC</t>
        </is>
      </c>
      <c r="B44" s="21" t="n">
        <v>11</v>
      </c>
      <c r="C44" s="12" t="n">
        <v>14409155.01</v>
      </c>
      <c r="D44" s="14" t="n">
        <v>0.3935026437562248</v>
      </c>
      <c r="E44" s="14" t="n">
        <v>0.2823838515982486</v>
      </c>
      <c r="F44" s="14" t="n">
        <v>0.463814</v>
      </c>
      <c r="G44" s="14" t="n">
        <v>0.297446</v>
      </c>
      <c r="H44" s="14" t="n">
        <v>1.20576</v>
      </c>
      <c r="I44" s="14" t="n">
        <v>0.316853</v>
      </c>
    </row>
    <row r="45">
      <c r="A45" s="5" t="inlineStr">
        <is>
          <t>COMBOS</t>
        </is>
      </c>
      <c r="B45" s="21" t="n">
        <v>6</v>
      </c>
      <c r="C45" s="12" t="n">
        <v>13410463.2</v>
      </c>
      <c r="D45" s="14" t="n">
        <v>0.4167532351171647</v>
      </c>
      <c r="E45" s="14" t="n">
        <v>0.2941607788760048</v>
      </c>
      <c r="F45" s="14" t="n">
        <v>0.3950515</v>
      </c>
      <c r="G45" s="14" t="n">
        <v>0.358</v>
      </c>
      <c r="H45" s="14" t="n">
        <v>0.439196</v>
      </c>
      <c r="I45" s="14" t="n">
        <v>0.283164</v>
      </c>
    </row>
    <row r="46">
      <c r="A46" s="5" t="inlineStr">
        <is>
          <t>SIDING EXTERIOR WPC</t>
        </is>
      </c>
      <c r="B46" s="21" t="n">
        <v>8</v>
      </c>
      <c r="C46" s="12" t="n">
        <v>13324082.25</v>
      </c>
      <c r="D46" s="14" t="n">
        <v>0.4063602038608915</v>
      </c>
      <c r="E46" s="14" t="n">
        <v>0.2889446123015339</v>
      </c>
      <c r="F46" s="14" t="n">
        <v>0.4615835</v>
      </c>
      <c r="G46" s="14" t="n">
        <v>0.301483</v>
      </c>
      <c r="H46" s="14" t="n">
        <v>0.529772</v>
      </c>
      <c r="I46" s="14" t="n">
        <v>0.3145215</v>
      </c>
    </row>
    <row r="47">
      <c r="A47" s="5" t="inlineStr">
        <is>
          <t>BLOQUES, VARILLAS, MALLAS</t>
        </is>
      </c>
      <c r="B47" s="21" t="n">
        <v>20</v>
      </c>
      <c r="C47" s="12" t="n">
        <v>13171870.58</v>
      </c>
      <c r="D47" s="14" t="n">
        <v>0.2277294070287855</v>
      </c>
      <c r="E47" s="14" t="n">
        <v>0.1854882725396471</v>
      </c>
      <c r="F47" s="14" t="n">
        <v>0.3006855</v>
      </c>
      <c r="G47" s="14" t="n">
        <v>0.125398</v>
      </c>
      <c r="H47" s="14" t="n">
        <v>0.6559470000000001</v>
      </c>
      <c r="I47" s="14" t="n">
        <v>0.2311745</v>
      </c>
    </row>
    <row r="48">
      <c r="A48" s="5" t="inlineStr">
        <is>
          <t>IMPORTACION FERRETERIA GENERAL</t>
        </is>
      </c>
      <c r="B48" s="21" t="n">
        <v>40</v>
      </c>
      <c r="C48" s="12" t="n">
        <v>12075056.72</v>
      </c>
      <c r="D48" s="14" t="n">
        <v>0.9620542377716454</v>
      </c>
      <c r="E48" s="14" t="n">
        <v>0.4903300934556603</v>
      </c>
      <c r="F48" s="14" t="n">
        <v>1.0230665</v>
      </c>
      <c r="G48" s="14" t="n">
        <v>0.396391</v>
      </c>
      <c r="H48" s="14" t="n">
        <v>2.915291</v>
      </c>
      <c r="I48" s="14" t="n">
        <v>0.5056985000000001</v>
      </c>
    </row>
    <row r="49">
      <c r="A49" s="5" t="inlineStr">
        <is>
          <t>BOMBILLOS Y LAMPARAS</t>
        </is>
      </c>
      <c r="B49" s="21" t="n">
        <v>40</v>
      </c>
      <c r="C49" s="12" t="n">
        <v>10404542.94</v>
      </c>
      <c r="D49" s="14" t="n">
        <v>0.8853988645997127</v>
      </c>
      <c r="E49" s="14" t="n">
        <v>0.4696082517200893</v>
      </c>
      <c r="F49" s="14" t="n">
        <v>0.917118</v>
      </c>
      <c r="G49" s="14" t="n">
        <v>0.291721</v>
      </c>
      <c r="H49" s="14" t="n">
        <v>1.999985</v>
      </c>
      <c r="I49" s="14" t="n">
        <v>0.478384</v>
      </c>
    </row>
    <row r="50">
      <c r="A50" s="5" t="inlineStr">
        <is>
          <t>PILAS</t>
        </is>
      </c>
      <c r="B50" s="21" t="n">
        <v>14</v>
      </c>
      <c r="C50" s="12" t="n">
        <v>10280881.54</v>
      </c>
      <c r="D50" s="14" t="n">
        <v>0.328397373820261</v>
      </c>
      <c r="E50" s="14" t="n">
        <v>0.2472132063881362</v>
      </c>
      <c r="F50" s="14" t="n">
        <v>0.34095</v>
      </c>
      <c r="G50" s="14" t="n">
        <v>0.233623</v>
      </c>
      <c r="H50" s="14" t="n">
        <v>0.375497</v>
      </c>
      <c r="I50" s="14" t="n">
        <v>0.2542595</v>
      </c>
    </row>
    <row r="51">
      <c r="A51" s="5" t="inlineStr">
        <is>
          <t>Gastos</t>
        </is>
      </c>
      <c r="B51" s="21" t="n">
        <v>1</v>
      </c>
      <c r="C51" s="12" t="n">
        <v>8550000</v>
      </c>
      <c r="D51" s="14" t="n">
        <v>0.893687707641196</v>
      </c>
      <c r="E51" s="14" t="n">
        <v>0.4719298245614036</v>
      </c>
      <c r="F51" s="14" t="n">
        <v>0.8936879999999999</v>
      </c>
      <c r="G51" s="14" t="n">
        <v>0.8936879999999999</v>
      </c>
      <c r="H51" s="14" t="n">
        <v>0.8936879999999999</v>
      </c>
      <c r="I51" s="14" t="n">
        <v>0.47193</v>
      </c>
    </row>
    <row r="52">
      <c r="A52" s="5" t="inlineStr">
        <is>
          <t>LAUREL</t>
        </is>
      </c>
      <c r="B52" s="21" t="n">
        <v>17</v>
      </c>
      <c r="C52" s="12" t="n">
        <v>7263813.289999999</v>
      </c>
      <c r="D52" s="14" t="n">
        <v>0.4546842959549565</v>
      </c>
      <c r="E52" s="14" t="n">
        <v>0.3125656179964946</v>
      </c>
      <c r="F52" s="14" t="n">
        <v>0.438313</v>
      </c>
      <c r="G52" s="14" t="n">
        <v>0.390287</v>
      </c>
      <c r="H52" s="14" t="n">
        <v>0.79003</v>
      </c>
      <c r="I52" s="14" t="n">
        <v>0.304741</v>
      </c>
    </row>
    <row r="53">
      <c r="A53" s="5" t="inlineStr">
        <is>
          <t>IMPORTACION PANEL ACANALADO EXTERIOR WPC</t>
        </is>
      </c>
      <c r="B53" s="21" t="n">
        <v>6</v>
      </c>
      <c r="C53" s="12" t="n">
        <v>7099655.399999999</v>
      </c>
      <c r="D53" s="14" t="n">
        <v>1.256932433709461</v>
      </c>
      <c r="E53" s="14" t="n">
        <v>0.5569207189971502</v>
      </c>
      <c r="F53" s="14" t="n">
        <v>1.5422305</v>
      </c>
      <c r="G53" s="14" t="n">
        <v>1.175906</v>
      </c>
      <c r="H53" s="14" t="n">
        <v>1.81842</v>
      </c>
      <c r="I53" s="14" t="n">
        <v>0.602845</v>
      </c>
    </row>
    <row r="54">
      <c r="A54" s="5" t="inlineStr">
        <is>
          <t>LOZA</t>
        </is>
      </c>
      <c r="B54" s="21" t="n">
        <v>11</v>
      </c>
      <c r="C54" s="12" t="n">
        <v>7033956.47</v>
      </c>
      <c r="D54" s="14" t="n">
        <v>0.4463103571933307</v>
      </c>
      <c r="E54" s="14" t="n">
        <v>0.3085854666939672</v>
      </c>
      <c r="F54" s="14" t="n">
        <v>0.4</v>
      </c>
      <c r="G54" s="14" t="n">
        <v>0.119166</v>
      </c>
      <c r="H54" s="14" t="n">
        <v>0.7645019999999999</v>
      </c>
      <c r="I54" s="14" t="n">
        <v>0.285714</v>
      </c>
    </row>
    <row r="55">
      <c r="A55" s="5" t="inlineStr">
        <is>
          <t>MATERIAL SEGUNDA</t>
        </is>
      </c>
      <c r="B55" s="21" t="n">
        <v>13</v>
      </c>
      <c r="C55" s="12" t="n">
        <v>6185778.930000001</v>
      </c>
      <c r="D55" s="14" t="n">
        <v>-0.4980850350998125</v>
      </c>
      <c r="E55" s="14" t="n">
        <v>-0.9923693651948856</v>
      </c>
      <c r="F55" s="14" t="n">
        <v>-0.201603</v>
      </c>
      <c r="G55" s="14" t="n">
        <v>-0.5350470000000001</v>
      </c>
      <c r="H55" s="14" t="n">
        <v>0.552</v>
      </c>
      <c r="I55" s="14" t="n">
        <v>-0.25251</v>
      </c>
    </row>
    <row r="56">
      <c r="A56" s="5" t="inlineStr">
        <is>
          <t>RODAPIE Y ACCESORIOS</t>
        </is>
      </c>
      <c r="B56" s="21" t="n">
        <v>15</v>
      </c>
      <c r="C56" s="12" t="n">
        <v>6016623.529999999</v>
      </c>
      <c r="D56" s="14" t="n">
        <v>0.8648463606591373</v>
      </c>
      <c r="E56" s="14" t="n">
        <v>0.4637627958749814</v>
      </c>
      <c r="F56" s="14" t="n">
        <v>1.01266</v>
      </c>
      <c r="G56" s="14" t="n">
        <v>0.7311799999999999</v>
      </c>
      <c r="H56" s="14" t="n">
        <v>1.044537</v>
      </c>
      <c r="I56" s="14" t="n">
        <v>0.5031450000000001</v>
      </c>
    </row>
    <row r="57">
      <c r="A57" s="5" t="inlineStr">
        <is>
          <t>SERVICIO</t>
        </is>
      </c>
      <c r="B57" s="21" t="n">
        <v>1</v>
      </c>
      <c r="C57" s="12" t="n">
        <v>5925793.8</v>
      </c>
      <c r="D57" s="14" t="n">
        <v>0</v>
      </c>
      <c r="E57" s="14" t="n">
        <v>1</v>
      </c>
      <c r="F57" s="14" t="n">
        <v>0</v>
      </c>
      <c r="G57" s="14" t="n">
        <v>0</v>
      </c>
      <c r="H57" s="14" t="n">
        <v>0</v>
      </c>
      <c r="I57" s="14" t="n">
        <v>0</v>
      </c>
    </row>
    <row r="58">
      <c r="A58" s="5" t="inlineStr">
        <is>
          <t>AISLANTES</t>
        </is>
      </c>
      <c r="B58" s="21" t="n">
        <v>1</v>
      </c>
      <c r="C58" s="12" t="n">
        <v>4006028.46</v>
      </c>
      <c r="D58" s="14" t="n">
        <v>0.4679406422372786</v>
      </c>
      <c r="E58" s="14" t="n">
        <v>0.3187735441100685</v>
      </c>
      <c r="F58" s="14" t="n">
        <v>0.467941</v>
      </c>
      <c r="G58" s="14" t="n">
        <v>0.467941</v>
      </c>
      <c r="H58" s="14" t="n">
        <v>0.467941</v>
      </c>
      <c r="I58" s="14" t="n">
        <v>0.318774</v>
      </c>
    </row>
    <row r="59">
      <c r="A59" s="5" t="inlineStr">
        <is>
          <t>BARNIZ Y TINTES</t>
        </is>
      </c>
      <c r="B59" s="21" t="n">
        <v>28</v>
      </c>
      <c r="C59" s="12" t="n">
        <v>3847241.35</v>
      </c>
      <c r="D59" s="14" t="n">
        <v>0.4193755781185344</v>
      </c>
      <c r="E59" s="14" t="n">
        <v>0.2954648400210192</v>
      </c>
      <c r="F59" s="14" t="n">
        <v>0.4</v>
      </c>
      <c r="G59" s="14" t="n">
        <v>0.367433</v>
      </c>
      <c r="H59" s="14" t="n">
        <v>0.447028</v>
      </c>
      <c r="I59" s="14" t="n">
        <v>0.285714</v>
      </c>
    </row>
    <row r="60">
      <c r="A60" s="5" t="inlineStr">
        <is>
          <t>AZULEJOS</t>
        </is>
      </c>
      <c r="B60" s="21" t="n">
        <v>8</v>
      </c>
      <c r="C60" s="12" t="n">
        <v>3521424.27</v>
      </c>
      <c r="D60" s="14" t="n">
        <v>0.3412127624255456</v>
      </c>
      <c r="E60" s="14" t="n">
        <v>0.2544061411833229</v>
      </c>
      <c r="F60" s="14" t="n">
        <v>0.2774195</v>
      </c>
      <c r="G60" s="14" t="n">
        <v>0.251788</v>
      </c>
      <c r="H60" s="14" t="n">
        <v>0.55477</v>
      </c>
      <c r="I60" s="14" t="n">
        <v>0.217171</v>
      </c>
    </row>
    <row r="61">
      <c r="A61" s="5" t="inlineStr">
        <is>
          <t>ACEROS</t>
        </is>
      </c>
      <c r="B61" s="21" t="n">
        <v>1</v>
      </c>
      <c r="C61" s="12" t="n">
        <v>2996602.96</v>
      </c>
      <c r="D61" s="14" t="n">
        <v>0.2597805513718461</v>
      </c>
      <c r="E61" s="14" t="n">
        <v>0.2062109556215616</v>
      </c>
      <c r="F61" s="14" t="n">
        <v>0.259781</v>
      </c>
      <c r="G61" s="14" t="n">
        <v>0.259781</v>
      </c>
      <c r="H61" s="14" t="n">
        <v>0.259781</v>
      </c>
      <c r="I61" s="14" t="n">
        <v>0.206211</v>
      </c>
    </row>
    <row r="62">
      <c r="A62" s="5" t="inlineStr">
        <is>
          <t>HERRAMIENTAS ELECTRICAS</t>
        </is>
      </c>
      <c r="B62" s="21" t="n">
        <v>11</v>
      </c>
      <c r="C62" s="12" t="n">
        <v>2979872.43</v>
      </c>
      <c r="D62" s="14" t="n">
        <v>0.3491272780813724</v>
      </c>
      <c r="E62" s="14" t="n">
        <v>0.2587800914685466</v>
      </c>
      <c r="F62" s="14" t="n">
        <v>0.35</v>
      </c>
      <c r="G62" s="14" t="n">
        <v>0.1375</v>
      </c>
      <c r="H62" s="14" t="n">
        <v>0.5515829999999999</v>
      </c>
      <c r="I62" s="14" t="n">
        <v>0.259259</v>
      </c>
    </row>
    <row r="63">
      <c r="A63" s="5" t="inlineStr">
        <is>
          <t>IMPORTACION PUERTAS DE VIDRIO</t>
        </is>
      </c>
      <c r="B63" s="21" t="n">
        <v>3</v>
      </c>
      <c r="C63" s="12" t="n">
        <v>2839976.19</v>
      </c>
      <c r="D63" s="14" t="n">
        <v>1.283145268651435</v>
      </c>
      <c r="E63" s="14" t="n">
        <v>0.5620077188041496</v>
      </c>
      <c r="F63" s="14" t="n">
        <v>1.282272</v>
      </c>
      <c r="G63" s="14" t="n">
        <v>1.262616</v>
      </c>
      <c r="H63" s="14" t="n">
        <v>1.350754</v>
      </c>
      <c r="I63" s="14" t="n">
        <v>0.56184</v>
      </c>
    </row>
    <row r="64">
      <c r="A64" s="5" t="inlineStr">
        <is>
          <t>ANGULAR HIERRO</t>
        </is>
      </c>
      <c r="B64" s="21" t="n">
        <v>8</v>
      </c>
      <c r="C64" s="12" t="n">
        <v>2669487.53</v>
      </c>
      <c r="D64" s="14" t="n">
        <v>0.343691299587103</v>
      </c>
      <c r="E64" s="14" t="n">
        <v>0.2557814420657735</v>
      </c>
      <c r="F64" s="14" t="n">
        <v>0.342843</v>
      </c>
      <c r="G64" s="14" t="n">
        <v>0.310986</v>
      </c>
      <c r="H64" s="14" t="n">
        <v>0.398201</v>
      </c>
      <c r="I64" s="14" t="n">
        <v>0.2553115</v>
      </c>
    </row>
    <row r="65">
      <c r="A65" s="5" t="inlineStr">
        <is>
          <t>SELLADORES</t>
        </is>
      </c>
      <c r="B65" s="21" t="n">
        <v>8</v>
      </c>
      <c r="C65" s="12" t="n">
        <v>2440238.47</v>
      </c>
      <c r="D65" s="14" t="n">
        <v>0.4514150371674041</v>
      </c>
      <c r="E65" s="14" t="n">
        <v>0.311017197429889</v>
      </c>
      <c r="F65" s="14" t="n">
        <v>0.4099685</v>
      </c>
      <c r="G65" s="14" t="n">
        <v>0.304047</v>
      </c>
      <c r="H65" s="14" t="n">
        <v>0.561172</v>
      </c>
      <c r="I65" s="14" t="n">
        <v>0.290729</v>
      </c>
    </row>
    <row r="66">
      <c r="A66" s="5" t="inlineStr">
        <is>
          <t>PINTURA SPRAY</t>
        </is>
      </c>
      <c r="B66" s="21" t="n">
        <v>18</v>
      </c>
      <c r="C66" s="12" t="n">
        <v>1691216.91</v>
      </c>
      <c r="D66" s="14" t="n">
        <v>0.4240802711801656</v>
      </c>
      <c r="E66" s="14" t="n">
        <v>0.297792392579613</v>
      </c>
      <c r="F66" s="14" t="n">
        <v>0.3977795000000001</v>
      </c>
      <c r="G66" s="14" t="n">
        <v>0.35</v>
      </c>
      <c r="H66" s="14" t="n">
        <v>0.562893</v>
      </c>
      <c r="I66" s="14" t="n">
        <v>0.28458</v>
      </c>
    </row>
    <row r="67">
      <c r="A67" s="5" t="inlineStr">
        <is>
          <t>TECHOS UPVC</t>
        </is>
      </c>
      <c r="B67" s="21" t="n">
        <v>8</v>
      </c>
      <c r="C67" s="12" t="n">
        <v>1404997.09</v>
      </c>
      <c r="D67" s="14" t="n">
        <v>0.2607677777598309</v>
      </c>
      <c r="E67" s="14" t="n">
        <v>0.2068325209129082</v>
      </c>
      <c r="F67" s="14" t="n">
        <v>0.4</v>
      </c>
      <c r="G67" s="14" t="n">
        <v>0.221391</v>
      </c>
      <c r="H67" s="14" t="n">
        <v>0.5</v>
      </c>
      <c r="I67" s="14" t="n">
        <v>0.285714</v>
      </c>
    </row>
    <row r="68">
      <c r="A68" s="5" t="inlineStr">
        <is>
          <t>PLATINA HIERRO</t>
        </is>
      </c>
      <c r="B68" s="21" t="n">
        <v>12</v>
      </c>
      <c r="C68" s="12" t="n">
        <v>1119162.61</v>
      </c>
      <c r="D68" s="14" t="n">
        <v>0.3478223944272474</v>
      </c>
      <c r="E68" s="14" t="n">
        <v>0.2580624811974374</v>
      </c>
      <c r="F68" s="14" t="n">
        <v>0.3944164999999999</v>
      </c>
      <c r="G68" s="14" t="n">
        <v>0.191</v>
      </c>
      <c r="H68" s="14" t="n">
        <v>0.442031</v>
      </c>
      <c r="I68" s="14" t="n">
        <v>0.282854</v>
      </c>
    </row>
    <row r="69">
      <c r="A69" s="5" t="inlineStr">
        <is>
          <t>PINTURA Y SELLADORES PISO</t>
        </is>
      </c>
      <c r="B69" s="21" t="n">
        <v>4</v>
      </c>
      <c r="C69" s="12" t="n">
        <v>1093758.99</v>
      </c>
      <c r="D69" s="14" t="n">
        <v>0.3780491520106438</v>
      </c>
      <c r="E69" s="14" t="n">
        <v>0.2743364788251934</v>
      </c>
      <c r="F69" s="14" t="n">
        <v>0.3787775</v>
      </c>
      <c r="G69" s="14" t="n">
        <v>0.359367</v>
      </c>
      <c r="H69" s="14" t="n">
        <v>0.39073</v>
      </c>
      <c r="I69" s="14" t="n">
        <v>0.2747005</v>
      </c>
    </row>
    <row r="70">
      <c r="A70" s="5" t="inlineStr">
        <is>
          <t>TUBERIA REDONDA</t>
        </is>
      </c>
      <c r="B70" s="21" t="n">
        <v>8</v>
      </c>
      <c r="C70" s="12" t="n">
        <v>1006887.78</v>
      </c>
      <c r="D70" s="14" t="n">
        <v>0.22457868338863</v>
      </c>
      <c r="E70" s="14" t="n">
        <v>0.1833926120346798</v>
      </c>
      <c r="F70" s="14" t="n">
        <v>0.275859</v>
      </c>
      <c r="G70" s="14" t="n">
        <v>0.201644</v>
      </c>
      <c r="H70" s="14" t="n">
        <v>0.3</v>
      </c>
      <c r="I70" s="14" t="n">
        <v>0.2162105</v>
      </c>
    </row>
    <row r="71">
      <c r="A71" s="5" t="inlineStr">
        <is>
          <t>ESMERILADORAS</t>
        </is>
      </c>
      <c r="B71" s="21" t="n">
        <v>4</v>
      </c>
      <c r="C71" s="12" t="n">
        <v>820354.39</v>
      </c>
      <c r="D71" s="14" t="n">
        <v>0.08117199814435055</v>
      </c>
      <c r="E71" s="14" t="n">
        <v>0.07507778437072787</v>
      </c>
      <c r="F71" s="14" t="n">
        <v>0.026796</v>
      </c>
      <c r="G71" s="14" t="n">
        <v>-0.025</v>
      </c>
      <c r="H71" s="14" t="n">
        <v>0.306421</v>
      </c>
      <c r="I71" s="14" t="n">
        <v>0.0236125</v>
      </c>
    </row>
    <row r="72">
      <c r="A72" s="5" t="inlineStr">
        <is>
          <t>ACABADOS PVC Y WPC</t>
        </is>
      </c>
      <c r="B72" s="21" t="n">
        <v>2</v>
      </c>
      <c r="C72" s="12" t="n">
        <v>649053.08</v>
      </c>
      <c r="D72" s="14" t="n">
        <v>2.228435565397583</v>
      </c>
      <c r="E72" s="14" t="n">
        <v>0.6902524520798824</v>
      </c>
      <c r="F72" s="14" t="n">
        <v>1.663926</v>
      </c>
      <c r="G72" s="14" t="n">
        <v>0.477019</v>
      </c>
      <c r="H72" s="14" t="n">
        <v>2.850833</v>
      </c>
      <c r="I72" s="14" t="n">
        <v>0.5316385</v>
      </c>
    </row>
    <row r="73">
      <c r="A73" s="5" t="inlineStr">
        <is>
          <t>HERRAMIENTAS MANUALES</t>
        </is>
      </c>
      <c r="B73" s="21" t="n">
        <v>8</v>
      </c>
      <c r="C73" s="12" t="n">
        <v>508204.8300000001</v>
      </c>
      <c r="D73" s="14" t="n">
        <v>0.2087002091350231</v>
      </c>
      <c r="E73" s="14" t="n">
        <v>0.1726649862812205</v>
      </c>
      <c r="F73" s="14" t="n">
        <v>0.4755965</v>
      </c>
      <c r="G73" s="14" t="n">
        <v>0.11537</v>
      </c>
      <c r="H73" s="14" t="n">
        <v>0.687084</v>
      </c>
      <c r="I73" s="14" t="n">
        <v>0.3221225</v>
      </c>
    </row>
    <row r="74">
      <c r="A74" s="5" t="inlineStr">
        <is>
          <t>ILUMINACION</t>
        </is>
      </c>
      <c r="B74" s="21" t="n">
        <v>2</v>
      </c>
      <c r="C74" s="12" t="n">
        <v>241660.74</v>
      </c>
      <c r="D74" s="14" t="n">
        <v>0.8655860412657165</v>
      </c>
      <c r="E74" s="14" t="n">
        <v>0.4639754061830648</v>
      </c>
      <c r="F74" s="14" t="n">
        <v>0.8732394999999999</v>
      </c>
      <c r="G74" s="14" t="n">
        <v>0.796801</v>
      </c>
      <c r="H74" s="14" t="n">
        <v>0.949678</v>
      </c>
      <c r="I74" s="14" t="n">
        <v>0.465275</v>
      </c>
    </row>
    <row r="75">
      <c r="A75" s="5" t="inlineStr">
        <is>
          <t>SIERRAS ELECTRICAS</t>
        </is>
      </c>
      <c r="B75" s="21" t="n">
        <v>2</v>
      </c>
      <c r="C75" s="12" t="n">
        <v>236108.87</v>
      </c>
      <c r="D75" s="14" t="n">
        <v>0.1773947689929439</v>
      </c>
      <c r="E75" s="14" t="n">
        <v>0.1506671900975173</v>
      </c>
      <c r="F75" s="14" t="n">
        <v>0.1385</v>
      </c>
      <c r="G75" s="14" t="n">
        <v>-0.025</v>
      </c>
      <c r="H75" s="14" t="n">
        <v>0.302</v>
      </c>
      <c r="I75" s="14" t="n">
        <v>0.103155</v>
      </c>
    </row>
    <row r="76">
      <c r="A76" s="5" t="inlineStr">
        <is>
          <t>PICAPORTES Y ALDABAS</t>
        </is>
      </c>
      <c r="B76" s="21" t="n">
        <v>10</v>
      </c>
      <c r="C76" s="12" t="n">
        <v>224556.44</v>
      </c>
      <c r="D76" s="14" t="n">
        <v>0.6067683539479859</v>
      </c>
      <c r="E76" s="14" t="n">
        <v>0.3776327679580243</v>
      </c>
      <c r="F76" s="14" t="n">
        <v>0.4808589999999999</v>
      </c>
      <c r="G76" s="14" t="n">
        <v>0.358</v>
      </c>
      <c r="H76" s="14" t="n">
        <v>1.607892</v>
      </c>
      <c r="I76" s="14" t="n">
        <v>0.3246245</v>
      </c>
    </row>
    <row r="77">
      <c r="A77" s="5" t="inlineStr">
        <is>
          <t>LIQUIDACION</t>
        </is>
      </c>
      <c r="B77" s="21" t="n">
        <v>4</v>
      </c>
      <c r="C77" s="12" t="n">
        <v>132976.35</v>
      </c>
      <c r="D77" s="14" t="n">
        <v>0.3680103328868506</v>
      </c>
      <c r="E77" s="14" t="n">
        <v>0.2690113693149195</v>
      </c>
      <c r="F77" s="14" t="n">
        <v>0.3975635</v>
      </c>
      <c r="G77" s="14" t="n">
        <v>0.33</v>
      </c>
      <c r="H77" s="14" t="n">
        <v>0.402417</v>
      </c>
      <c r="I77" s="14" t="n">
        <v>0.284465</v>
      </c>
    </row>
    <row r="78">
      <c r="A78" s="5" t="inlineStr">
        <is>
          <t>ESPECIALIDADES</t>
        </is>
      </c>
      <c r="B78" s="21" t="n">
        <v>2</v>
      </c>
      <c r="C78" s="12" t="n">
        <v>127787.87</v>
      </c>
      <c r="D78" s="14" t="n">
        <v>0.3578066684411209</v>
      </c>
      <c r="E78" s="14" t="n">
        <v>0.263518125781422</v>
      </c>
      <c r="F78" s="14" t="n">
        <v>0.3658435</v>
      </c>
      <c r="G78" s="14" t="n">
        <v>0.354423</v>
      </c>
      <c r="H78" s="14" t="n">
        <v>0.377264</v>
      </c>
      <c r="I78" s="14" t="n">
        <v>0.2678005</v>
      </c>
    </row>
    <row r="79">
      <c r="A79" s="5" t="inlineStr">
        <is>
          <t>PISOS</t>
        </is>
      </c>
      <c r="B79" s="21" t="n">
        <v>1</v>
      </c>
      <c r="C79" s="12" t="n">
        <v>32692.02</v>
      </c>
      <c r="D79" s="14" t="n">
        <v>0</v>
      </c>
      <c r="E79" s="14" t="n">
        <v>1</v>
      </c>
      <c r="F79" s="14" t="n">
        <v>0</v>
      </c>
      <c r="G79" s="14" t="n">
        <v>0</v>
      </c>
      <c r="H79" s="14" t="n">
        <v>0</v>
      </c>
      <c r="I79" s="14" t="n">
        <v>0</v>
      </c>
    </row>
    <row r="80">
      <c r="A80" s="5" t="inlineStr">
        <is>
          <t>REGALIAS - PROMOCIONALES</t>
        </is>
      </c>
      <c r="B80" s="21" t="n">
        <v>5</v>
      </c>
      <c r="C80" s="12" t="n">
        <v>186.69</v>
      </c>
      <c r="D80" s="14" t="n">
        <v>-0.9998755107493232</v>
      </c>
      <c r="E80" s="14" t="n">
        <v>-8032.252289892333</v>
      </c>
      <c r="F80" s="14" t="n">
        <v>-0.9998950000000001</v>
      </c>
      <c r="G80" s="14" t="n">
        <v>-0.9999020000000001</v>
      </c>
      <c r="H80" s="14" t="n">
        <v>-0.9998359999999999</v>
      </c>
      <c r="I80" s="14" t="n">
        <v>-9538.529917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7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25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  <col width="14" customWidth="1" min="15" max="15"/>
    <col width="50" customWidth="1" min="16" max="16"/>
    <col width="12" customWidth="1" min="17" max="17"/>
    <col width="12" customWidth="1" min="18" max="18"/>
  </cols>
  <sheetData>
    <row r="1" ht="30" customHeight="1">
      <c r="A1" s="10" t="inlineStr">
        <is>
          <t>SKU</t>
        </is>
      </c>
      <c r="B1" s="10" t="inlineStr">
        <is>
          <t>Nombre</t>
        </is>
      </c>
      <c r="C1" s="10" t="inlineStr">
        <is>
          <t>Categoría</t>
        </is>
      </c>
      <c r="D1" s="10" t="inlineStr">
        <is>
          <t>Costo unit. último (₡)</t>
        </is>
      </c>
      <c r="E1" s="10" t="inlineStr">
        <is>
          <t>Costo unit. promedio venta (₡)</t>
        </is>
      </c>
      <c r="F1" s="10" t="inlineStr">
        <is>
          <t>Precio venta promedio (₡)</t>
        </is>
      </c>
      <c r="G1" s="10" t="inlineStr">
        <is>
          <t>Precio lista actual (₡)</t>
        </is>
      </c>
      <c r="H1" s="10" t="inlineStr">
        <is>
          <t>Markup actual %</t>
        </is>
      </c>
      <c r="I1" s="10" t="inlineStr">
        <is>
          <t>Margen actual %</t>
        </is>
      </c>
      <c r="J1" s="10" t="inlineStr">
        <is>
          <t>Unidades 12m</t>
        </is>
      </c>
      <c r="K1" s="10" t="inlineStr">
        <is>
          <t>Stock (uds)</t>
        </is>
      </c>
      <c r="L1" s="10" t="inlineStr">
        <is>
          <t>Stock (₡)</t>
        </is>
      </c>
      <c r="M1" s="10" t="inlineStr">
        <is>
          <t>Días inventario</t>
        </is>
      </c>
      <c r="N1" s="10" t="inlineStr">
        <is>
          <t>Última venta</t>
        </is>
      </c>
      <c r="O1" s="10" t="inlineStr">
        <is>
          <t>Flag</t>
        </is>
      </c>
      <c r="P1" s="10" t="inlineStr">
        <is>
          <t>Sugerencia acción</t>
        </is>
      </c>
      <c r="Q1" s="10" t="inlineStr">
        <is>
          <t>Pareto venta</t>
        </is>
      </c>
      <c r="R1" s="10" t="inlineStr">
        <is>
          <t>Pareto utilidad</t>
        </is>
      </c>
    </row>
    <row r="2">
      <c r="A2" s="5" t="inlineStr">
        <is>
          <t>351100300992504</t>
        </is>
      </c>
      <c r="B2" s="5" t="inlineStr">
        <is>
          <t>AKIRO AISLANTE FIBRA DE VIDRIO 21/2 3 ROLLOS 40CM X15m 18m2 ACUSTICO Y TERMICO 12KG/M3 R8 UF</t>
        </is>
      </c>
      <c r="C2" s="5" t="inlineStr">
        <is>
          <t>IMPORTACION AISLANTES</t>
        </is>
      </c>
      <c r="D2" s="12" t="n">
        <v>7961.29</v>
      </c>
      <c r="E2" s="12" t="n">
        <v>10826.68</v>
      </c>
      <c r="F2" s="12" t="n">
        <v>35115.88</v>
      </c>
      <c r="G2" s="12" t="n">
        <v>39999</v>
      </c>
      <c r="H2" s="14" t="n">
        <v>4.024185778937835</v>
      </c>
      <c r="I2" s="14" t="n">
        <v>0.8009627740693517</v>
      </c>
      <c r="J2" s="11" t="n">
        <v>933</v>
      </c>
      <c r="K2" s="11" t="n">
        <v>364</v>
      </c>
      <c r="L2" s="12" t="n">
        <v>2897909.56</v>
      </c>
      <c r="M2" s="21" t="n">
        <v>142.400857449089</v>
      </c>
      <c r="N2" s="5" t="inlineStr">
        <is>
          <t>2026-04-29</t>
        </is>
      </c>
      <c r="O2" s="5">
        <f>IF(I2&lt;0.30,"REVISAR",IF(I2&gt;0.50,"ESTRELLA","OK"))</f>
        <v/>
      </c>
      <c r="P2" s="5">
        <f>IF(AND(I2&lt;0.30,J2&gt;50),"SUBIR PRECIO YA - alto volumen y margen flaco",IF(AND(I2&gt;0.50,M2&lt;30),"PROTEGER STOCK - estrella escasa",IF(AND(I2&lt;0.30,M2&gt;180),"LIQUIDAR - margen bajo y exceso de stock",IF(I2&gt;0.50,"MANTENER PRECIO - estrella",IF(M2&gt;240,"REVISAR INVENTARIO - mucho stock para la rotación","MONITOREAR")))))</f>
        <v/>
      </c>
      <c r="Q2" s="5" t="inlineStr">
        <is>
          <t>SI</t>
        </is>
      </c>
      <c r="R2" s="5" t="inlineStr">
        <is>
          <t>SI</t>
        </is>
      </c>
    </row>
    <row r="3">
      <c r="A3" s="5" t="inlineStr">
        <is>
          <t>101014</t>
        </is>
      </c>
      <c r="B3" s="5" t="inlineStr">
        <is>
          <t>HI BOND PEGAMENTO BLANCO CARTUCHO</t>
        </is>
      </c>
      <c r="C3" s="5" t="inlineStr">
        <is>
          <t>FERRETERIA GENERAL</t>
        </is>
      </c>
      <c r="D3" s="12" t="n">
        <v>4495.5</v>
      </c>
      <c r="E3" s="12" t="n">
        <v>4495.5</v>
      </c>
      <c r="F3" s="12" t="n">
        <v>6382.58</v>
      </c>
      <c r="G3" s="12" t="n">
        <v>7500</v>
      </c>
      <c r="H3" s="14" t="n">
        <v>0.668335001668335</v>
      </c>
      <c r="I3" s="14" t="n">
        <v>0.4006</v>
      </c>
      <c r="J3" s="11" t="n">
        <v>6734</v>
      </c>
      <c r="K3" s="11" t="n">
        <v>219</v>
      </c>
      <c r="L3" s="12" t="n">
        <v>984514.5</v>
      </c>
      <c r="M3" s="21" t="n">
        <v>11.87035937035937</v>
      </c>
      <c r="N3" s="5" t="inlineStr">
        <is>
          <t>2026-04-30</t>
        </is>
      </c>
      <c r="O3" s="5">
        <f>IF(I3&lt;0.30,"REVISAR",IF(I3&gt;0.50,"ESTRELLA","OK"))</f>
        <v/>
      </c>
      <c r="P3" s="5">
        <f>IF(AND(I3&lt;0.30,J3&gt;50),"SUBIR PRECIO YA - alto volumen y margen flaco",IF(AND(I3&gt;0.50,M3&lt;30),"PROTEGER STOCK - estrella escasa",IF(AND(I3&lt;0.30,M3&gt;180),"LIQUIDAR - margen bajo y exceso de stock",IF(I3&gt;0.50,"MANTENER PRECIO - estrella",IF(M3&gt;240,"REVISAR INVENTARIO - mucho stock para la rotación","MONITOREAR")))))</f>
        <v/>
      </c>
      <c r="Q3" s="5" t="inlineStr">
        <is>
          <t>SI</t>
        </is>
      </c>
      <c r="R3" s="5" t="inlineStr">
        <is>
          <t>SI</t>
        </is>
      </c>
    </row>
    <row r="4">
      <c r="A4" s="5" t="inlineStr">
        <is>
          <t>351100300992245</t>
        </is>
      </c>
      <c r="B4" s="5" t="inlineStr">
        <is>
          <t>AMARELLO AISLANTE FIBRA DE VIDRIO 21/2 PAQ 1.20mX15m 18m2 AISLANTE ACUSTICO Y TERMICO 12KG/M3 R8 UF</t>
        </is>
      </c>
      <c r="C4" s="5" t="inlineStr">
        <is>
          <t>SIN CATEGORIA</t>
        </is>
      </c>
      <c r="D4" s="12" t="n">
        <v>9739.93</v>
      </c>
      <c r="E4" s="12" t="n">
        <v>9739.93</v>
      </c>
      <c r="F4" s="12" t="n">
        <v>33636.91</v>
      </c>
      <c r="G4" s="12" t="n">
        <v>33636.91</v>
      </c>
      <c r="H4" s="14" t="n">
        <v>2.453506339367942</v>
      </c>
      <c r="I4" s="14" t="n">
        <v>0.7104392169197468</v>
      </c>
      <c r="J4" s="11" t="n">
        <v>504.5</v>
      </c>
      <c r="K4" s="11" t="n">
        <v>0</v>
      </c>
      <c r="L4" s="12" t="n">
        <v>0</v>
      </c>
      <c r="M4" s="21" t="n">
        <v>0</v>
      </c>
      <c r="N4" s="5" t="inlineStr">
        <is>
          <t>2025-12-13</t>
        </is>
      </c>
      <c r="O4" s="5">
        <f>IF(I4&lt;0.30,"REVISAR",IF(I4&gt;0.50,"ESTRELLA","OK"))</f>
        <v/>
      </c>
      <c r="P4" s="5">
        <f>IF(AND(I4&lt;0.30,J4&gt;50),"SUBIR PRECIO YA - alto volumen y margen flaco",IF(AND(I4&gt;0.50,M4&lt;30),"PROTEGER STOCK - estrella escasa",IF(AND(I4&lt;0.30,M4&gt;180),"LIQUIDAR - margen bajo y exceso de stock",IF(I4&gt;0.50,"MANTENER PRECIO - estrella",IF(M4&gt;240,"REVISAR INVENTARIO - mucho stock para la rotación","MONITOREAR")))))</f>
        <v/>
      </c>
      <c r="Q4" s="5" t="inlineStr">
        <is>
          <t>SI</t>
        </is>
      </c>
      <c r="R4" s="5" t="inlineStr">
        <is>
          <t>SI</t>
        </is>
      </c>
    </row>
    <row r="5">
      <c r="A5" s="5" t="inlineStr">
        <is>
          <t>278312</t>
        </is>
      </c>
      <c r="B5" s="5" t="inlineStr">
        <is>
          <t>PROMO TABLILLA PVC CANELA PRIMERA CALIDAD 10 UNIDADES PREMIUM 11.80M2</t>
        </is>
      </c>
      <c r="C5" s="5" t="inlineStr">
        <is>
          <t>TABLILLA PVC Y CORNISAS</t>
        </is>
      </c>
      <c r="D5" s="12" t="n">
        <v>9500</v>
      </c>
      <c r="E5" s="12" t="n">
        <v>9500</v>
      </c>
      <c r="F5" s="12" t="n">
        <v>13928.03</v>
      </c>
      <c r="G5" s="12" t="n">
        <v>17500</v>
      </c>
      <c r="H5" s="14" t="n">
        <v>0.8421052631578947</v>
      </c>
      <c r="I5" s="14" t="n">
        <v>0.4571428571428571</v>
      </c>
      <c r="J5" s="11" t="n">
        <v>2332</v>
      </c>
      <c r="K5" s="11" t="n">
        <v>0</v>
      </c>
      <c r="L5" s="12" t="n">
        <v>0</v>
      </c>
      <c r="M5" s="21" t="n">
        <v>0</v>
      </c>
      <c r="N5" s="5" t="inlineStr">
        <is>
          <t>2025-11-24</t>
        </is>
      </c>
      <c r="O5" s="5">
        <f>IF(I5&lt;0.30,"REVISAR",IF(I5&gt;0.50,"ESTRELLA","OK"))</f>
        <v/>
      </c>
      <c r="P5" s="5">
        <f>IF(AND(I5&lt;0.30,J5&gt;50),"SUBIR PRECIO YA - alto volumen y margen flaco",IF(AND(I5&gt;0.50,M5&lt;30),"PROTEGER STOCK - estrella escasa",IF(AND(I5&lt;0.30,M5&gt;180),"LIQUIDAR - margen bajo y exceso de stock",IF(I5&gt;0.50,"MANTENER PRECIO - estrella",IF(M5&gt;240,"REVISAR INVENTARIO - mucho stock para la rotación","MONITOREAR")))))</f>
        <v/>
      </c>
      <c r="Q5" s="5" t="inlineStr">
        <is>
          <t>SI</t>
        </is>
      </c>
      <c r="R5" s="5" t="inlineStr">
        <is>
          <t>SI</t>
        </is>
      </c>
    </row>
    <row r="6">
      <c r="A6" s="5" t="inlineStr">
        <is>
          <t>14100050</t>
        </is>
      </c>
      <c r="B6" s="5" t="inlineStr">
        <is>
          <t>VENTANA 1.50M X 1M CON MOSQUITERO S56  VU-00643 UPVC</t>
        </is>
      </c>
      <c r="C6" s="5" t="inlineStr">
        <is>
          <t>IMPORTACION VENTANAS</t>
        </is>
      </c>
      <c r="D6" s="12" t="n">
        <v>23826.78</v>
      </c>
      <c r="E6" s="12" t="n">
        <v>29535.33</v>
      </c>
      <c r="F6" s="12" t="n">
        <v>60927.6</v>
      </c>
      <c r="G6" s="12" t="n">
        <v>67550</v>
      </c>
      <c r="H6" s="14" t="n">
        <v>1.835045272588239</v>
      </c>
      <c r="I6" s="14" t="n">
        <v>0.6472719467061436</v>
      </c>
      <c r="J6" s="11" t="n">
        <v>291</v>
      </c>
      <c r="K6" s="11" t="n">
        <v>249</v>
      </c>
      <c r="L6" s="12" t="n">
        <v>5932868.22</v>
      </c>
      <c r="M6" s="21" t="n">
        <v>312.319587628866</v>
      </c>
      <c r="N6" s="5" t="inlineStr">
        <is>
          <t>2026-04-29</t>
        </is>
      </c>
      <c r="O6" s="5">
        <f>IF(I6&lt;0.30,"REVISAR",IF(I6&gt;0.50,"ESTRELLA","OK"))</f>
        <v/>
      </c>
      <c r="P6" s="5">
        <f>IF(AND(I6&lt;0.30,J6&gt;50),"SUBIR PRECIO YA - alto volumen y margen flaco",IF(AND(I6&gt;0.50,M6&lt;30),"PROTEGER STOCK - estrella escasa",IF(AND(I6&lt;0.30,M6&gt;180),"LIQUIDAR - margen bajo y exceso de stock",IF(I6&gt;0.50,"MANTENER PRECIO - estrella",IF(M6&gt;240,"REVISAR INVENTARIO - mucho stock para la rotación","MONITOREAR")))))</f>
        <v/>
      </c>
      <c r="Q6" s="5" t="inlineStr">
        <is>
          <t>SI</t>
        </is>
      </c>
      <c r="R6" s="5" t="inlineStr">
        <is>
          <t>SI</t>
        </is>
      </c>
    </row>
    <row r="7">
      <c r="A7" s="5" t="inlineStr">
        <is>
          <t>351100300991576</t>
        </is>
      </c>
      <c r="B7" s="5" t="inlineStr">
        <is>
          <t>ZINC POR METRO ESMALTADO ONDULADO Y ESTRUCTURAL  #26 0.40-- 1M ANCHO UTIL VERDE-ROJO-BLANCO</t>
        </is>
      </c>
      <c r="C7" s="5" t="inlineStr">
        <is>
          <t>LAMINAS DE ZINC Y ACCESORIOS</t>
        </is>
      </c>
      <c r="D7" s="12" t="n">
        <v>1911.5</v>
      </c>
      <c r="E7" s="12" t="n">
        <v>2207.54</v>
      </c>
      <c r="F7" s="12" t="n">
        <v>2865.61</v>
      </c>
      <c r="G7" s="12" t="n">
        <v>3000</v>
      </c>
      <c r="H7" s="14" t="n">
        <v>0.5694480774261051</v>
      </c>
      <c r="I7" s="14" t="n">
        <v>0.3628333333333333</v>
      </c>
      <c r="J7" s="11" t="n">
        <v>13791.7</v>
      </c>
      <c r="K7" s="11" t="n">
        <v>-1304.76</v>
      </c>
      <c r="L7" s="12" t="n">
        <v>-2494048.74</v>
      </c>
      <c r="M7" s="21" t="n">
        <v>-34.53072500126888</v>
      </c>
      <c r="N7" s="5" t="inlineStr">
        <is>
          <t>2026-04-23</t>
        </is>
      </c>
      <c r="O7" s="5">
        <f>IF(I7&lt;0.30,"REVISAR",IF(I7&gt;0.50,"ESTRELLA","OK"))</f>
        <v/>
      </c>
      <c r="P7" s="5">
        <f>IF(AND(I7&lt;0.30,J7&gt;50),"SUBIR PRECIO YA - alto volumen y margen flaco",IF(AND(I7&gt;0.50,M7&lt;30),"PROTEGER STOCK - estrella escasa",IF(AND(I7&lt;0.30,M7&gt;180),"LIQUIDAR - margen bajo y exceso de stock",IF(I7&gt;0.50,"MANTENER PRECIO - estrella",IF(M7&gt;240,"REVISAR INVENTARIO - mucho stock para la rotación","MONITOREAR")))))</f>
        <v/>
      </c>
      <c r="Q7" s="5" t="inlineStr">
        <is>
          <t>SI</t>
        </is>
      </c>
      <c r="R7" s="5" t="inlineStr">
        <is>
          <t>SI</t>
        </is>
      </c>
    </row>
    <row r="8">
      <c r="A8" s="5" t="inlineStr">
        <is>
          <t>555</t>
        </is>
      </c>
      <c r="B8" s="5" t="inlineStr">
        <is>
          <t>LAMINA GYPSUM 12MM BLANCA</t>
        </is>
      </c>
      <c r="C8" s="5" t="inlineStr">
        <is>
          <t>LAMINAS Y PERFILERIA LIVIANA</t>
        </is>
      </c>
      <c r="D8" s="12" t="n">
        <v>4150</v>
      </c>
      <c r="E8" s="12" t="n">
        <v>4465.75</v>
      </c>
      <c r="F8" s="12" t="n">
        <v>5545.04</v>
      </c>
      <c r="G8" s="12" t="n">
        <v>6375</v>
      </c>
      <c r="H8" s="14" t="n">
        <v>0.536144578313253</v>
      </c>
      <c r="I8" s="14" t="n">
        <v>0.3490196078431372</v>
      </c>
      <c r="J8" s="11" t="n">
        <v>7314</v>
      </c>
      <c r="K8" s="11" t="n">
        <v>367</v>
      </c>
      <c r="L8" s="12" t="n">
        <v>1523050</v>
      </c>
      <c r="M8" s="21" t="n">
        <v>18.31487558107739</v>
      </c>
      <c r="N8" s="5" t="inlineStr">
        <is>
          <t>2026-04-30</t>
        </is>
      </c>
      <c r="O8" s="5">
        <f>IF(I8&lt;0.30,"REVISAR",IF(I8&gt;0.50,"ESTRELLA","OK"))</f>
        <v/>
      </c>
      <c r="P8" s="5">
        <f>IF(AND(I8&lt;0.30,J8&gt;50),"SUBIR PRECIO YA - alto volumen y margen flaco",IF(AND(I8&gt;0.50,M8&lt;30),"PROTEGER STOCK - estrella escasa",IF(AND(I8&lt;0.30,M8&gt;180),"LIQUIDAR - margen bajo y exceso de stock",IF(I8&gt;0.50,"MANTENER PRECIO - estrella",IF(M8&gt;240,"REVISAR INVENTARIO - mucho stock para la rotación","MONITOREAR")))))</f>
        <v/>
      </c>
      <c r="Q8" s="5" t="inlineStr">
        <is>
          <t>SI</t>
        </is>
      </c>
      <c r="R8" s="5" t="inlineStr">
        <is>
          <t>SI</t>
        </is>
      </c>
    </row>
    <row r="9">
      <c r="A9" s="5" t="inlineStr">
        <is>
          <t>14100048</t>
        </is>
      </c>
      <c r="B9" s="5" t="inlineStr">
        <is>
          <t>VENTANA 1M X 1M CON MOSQUITERO S56  VU-00435 UPVC</t>
        </is>
      </c>
      <c r="C9" s="5" t="inlineStr">
        <is>
          <t>IMPORTACION VENTANAS</t>
        </is>
      </c>
      <c r="D9" s="12" t="n">
        <v>17511.57</v>
      </c>
      <c r="E9" s="12" t="n">
        <v>21828.65</v>
      </c>
      <c r="F9" s="12" t="n">
        <v>44603.35</v>
      </c>
      <c r="G9" s="12" t="n">
        <v>50500</v>
      </c>
      <c r="H9" s="14" t="n">
        <v>1.883807676867351</v>
      </c>
      <c r="I9" s="14" t="n">
        <v>0.6532362376237625</v>
      </c>
      <c r="J9" s="11" t="n">
        <v>332</v>
      </c>
      <c r="K9" s="11" t="n">
        <v>238</v>
      </c>
      <c r="L9" s="12" t="n">
        <v>4167753.66</v>
      </c>
      <c r="M9" s="21" t="n">
        <v>261.6566265060241</v>
      </c>
      <c r="N9" s="5" t="inlineStr">
        <is>
          <t>2026-04-30</t>
        </is>
      </c>
      <c r="O9" s="5">
        <f>IF(I9&lt;0.30,"REVISAR",IF(I9&gt;0.50,"ESTRELLA","OK"))</f>
        <v/>
      </c>
      <c r="P9" s="5">
        <f>IF(AND(I9&lt;0.30,J9&gt;50),"SUBIR PRECIO YA - alto volumen y margen flaco",IF(AND(I9&gt;0.50,M9&lt;30),"PROTEGER STOCK - estrella escasa",IF(AND(I9&lt;0.30,M9&gt;180),"LIQUIDAR - margen bajo y exceso de stock",IF(I9&gt;0.50,"MANTENER PRECIO - estrella",IF(M9&gt;240,"REVISAR INVENTARIO - mucho stock para la rotación","MONITOREAR")))))</f>
        <v/>
      </c>
      <c r="Q9" s="5" t="inlineStr">
        <is>
          <t>SI</t>
        </is>
      </c>
      <c r="R9" s="5" t="inlineStr">
        <is>
          <t>SI</t>
        </is>
      </c>
    </row>
    <row r="10">
      <c r="A10" s="5" t="inlineStr">
        <is>
          <t>351100300992102</t>
        </is>
      </c>
      <c r="B10" s="5" t="inlineStr">
        <is>
          <t>LAMINA NUEVA TEC ESPEJO XL 100S HD INTERMEDIA CALIDAD  122X280 5MM BAMBU CARBON</t>
        </is>
      </c>
      <c r="C10" s="5" t="inlineStr">
        <is>
          <t>IMPORTACION LAMINA PVC, BAMBU, ACC</t>
        </is>
      </c>
      <c r="D10" s="12" t="n">
        <v>18175.24</v>
      </c>
      <c r="E10" s="12" t="n">
        <v>23971.13</v>
      </c>
      <c r="F10" s="12" t="n">
        <v>38233.21</v>
      </c>
      <c r="G10" s="12" t="n">
        <v>46500</v>
      </c>
      <c r="H10" s="14" t="n">
        <v>1.558425638395971</v>
      </c>
      <c r="I10" s="14" t="n">
        <v>0.609134623655914</v>
      </c>
      <c r="J10" s="11" t="n">
        <v>478</v>
      </c>
      <c r="K10" s="11" t="n">
        <v>167</v>
      </c>
      <c r="L10" s="12" t="n">
        <v>3035265.08</v>
      </c>
      <c r="M10" s="21" t="n">
        <v>127.5209205020921</v>
      </c>
      <c r="N10" s="5" t="inlineStr">
        <is>
          <t>2026-04-28</t>
        </is>
      </c>
      <c r="O10" s="5">
        <f>IF(I10&lt;0.30,"REVISAR",IF(I10&gt;0.50,"ESTRELLA","OK"))</f>
        <v/>
      </c>
      <c r="P10" s="5">
        <f>IF(AND(I10&lt;0.30,J10&gt;50),"SUBIR PRECIO YA - alto volumen y margen flaco",IF(AND(I10&gt;0.50,M10&lt;30),"PROTEGER STOCK - estrella escasa",IF(AND(I10&lt;0.30,M10&gt;180),"LIQUIDAR - margen bajo y exceso de stock",IF(I10&gt;0.50,"MANTENER PRECIO - estrella",IF(M10&gt;240,"REVISAR INVENTARIO - mucho stock para la rotación","MONITOREAR")))))</f>
        <v/>
      </c>
      <c r="Q10" s="5" t="inlineStr">
        <is>
          <t>SI</t>
        </is>
      </c>
      <c r="R10" s="5" t="inlineStr">
        <is>
          <t>SI</t>
        </is>
      </c>
    </row>
    <row r="11">
      <c r="A11" s="5" t="inlineStr">
        <is>
          <t>351100300991913</t>
        </is>
      </c>
      <c r="B11" s="5" t="inlineStr">
        <is>
          <t>FREGADERO PANEL DIGITAL CON ACCESORIOS 78CM X 45CM</t>
        </is>
      </c>
      <c r="C11" s="5" t="inlineStr">
        <is>
          <t>GRIFERIA - ACC. BAÑO Y COCINA</t>
        </is>
      </c>
      <c r="D11" s="12" t="n">
        <v>73654.62</v>
      </c>
      <c r="E11" s="12" t="n">
        <v>80859.64</v>
      </c>
      <c r="F11" s="12" t="n">
        <v>108012.78</v>
      </c>
      <c r="G11" s="12" t="n">
        <v>158535.97</v>
      </c>
      <c r="H11" s="14" t="n">
        <v>1.152423975576821</v>
      </c>
      <c r="I11" s="14" t="n">
        <v>0.5354075166664071</v>
      </c>
      <c r="J11" s="11" t="n">
        <v>251</v>
      </c>
      <c r="K11" s="11" t="n">
        <v>2</v>
      </c>
      <c r="L11" s="12" t="n">
        <v>147309.24</v>
      </c>
      <c r="M11" s="21" t="n">
        <v>2.908366533864542</v>
      </c>
      <c r="N11" s="5" t="inlineStr">
        <is>
          <t>2025-10-06</t>
        </is>
      </c>
      <c r="O11" s="5">
        <f>IF(I11&lt;0.30,"REVISAR",IF(I11&gt;0.50,"ESTRELLA","OK"))</f>
        <v/>
      </c>
      <c r="P11" s="5">
        <f>IF(AND(I11&lt;0.30,J11&gt;50),"SUBIR PRECIO YA - alto volumen y margen flaco",IF(AND(I11&gt;0.50,M11&lt;30),"PROTEGER STOCK - estrella escasa",IF(AND(I11&lt;0.30,M11&gt;180),"LIQUIDAR - margen bajo y exceso de stock",IF(I11&gt;0.50,"MANTENER PRECIO - estrella",IF(M11&gt;240,"REVISAR INVENTARIO - mucho stock para la rotación","MONITOREAR")))))</f>
        <v/>
      </c>
      <c r="Q11" s="5" t="inlineStr">
        <is>
          <t>SI</t>
        </is>
      </c>
      <c r="R11" s="5" t="inlineStr">
        <is>
          <t>SI</t>
        </is>
      </c>
    </row>
    <row r="12">
      <c r="A12" s="5" t="inlineStr">
        <is>
          <t>351100300992046</t>
        </is>
      </c>
      <c r="B12" s="5" t="inlineStr">
        <is>
          <t>PANEL ACANALADO CAOBA DARK 16CM X 2.90M WALL PANEL</t>
        </is>
      </c>
      <c r="C12" s="5" t="inlineStr">
        <is>
          <t>PANEL ACANALADO INTERIOR</t>
        </is>
      </c>
      <c r="D12" s="12" t="n">
        <v>1759.98</v>
      </c>
      <c r="E12" s="12" t="n">
        <v>2493.58</v>
      </c>
      <c r="F12" s="12" t="n">
        <v>4567.42</v>
      </c>
      <c r="G12" s="12" t="n">
        <v>5500</v>
      </c>
      <c r="H12" s="14" t="n">
        <v>2.125035511767179</v>
      </c>
      <c r="I12" s="14" t="n">
        <v>0.6800036363636363</v>
      </c>
      <c r="J12" s="11" t="n">
        <v>3231</v>
      </c>
      <c r="K12" s="11" t="n">
        <v>142</v>
      </c>
      <c r="L12" s="12" t="n">
        <v>249917.16</v>
      </c>
      <c r="M12" s="21" t="n">
        <v>16.04147322810276</v>
      </c>
      <c r="N12" s="5" t="inlineStr">
        <is>
          <t>2026-04-28</t>
        </is>
      </c>
      <c r="O12" s="5">
        <f>IF(I12&lt;0.30,"REVISAR",IF(I12&gt;0.50,"ESTRELLA","OK"))</f>
        <v/>
      </c>
      <c r="P12" s="5">
        <f>IF(AND(I12&lt;0.30,J12&gt;50),"SUBIR PRECIO YA - alto volumen y margen flaco",IF(AND(I12&gt;0.50,M12&lt;30),"PROTEGER STOCK - estrella escasa",IF(AND(I12&lt;0.30,M12&gt;180),"LIQUIDAR - margen bajo y exceso de stock",IF(I12&gt;0.50,"MANTENER PRECIO - estrella",IF(M12&gt;240,"REVISAR INVENTARIO - mucho stock para la rotación","MONITOREAR")))))</f>
        <v/>
      </c>
      <c r="Q12" s="5" t="inlineStr">
        <is>
          <t>SI</t>
        </is>
      </c>
      <c r="R12" s="5" t="inlineStr">
        <is>
          <t>SI</t>
        </is>
      </c>
    </row>
    <row r="13">
      <c r="A13" s="5" t="inlineStr">
        <is>
          <t>14100047</t>
        </is>
      </c>
      <c r="B13" s="5" t="inlineStr">
        <is>
          <t>VENTANA 0.60M X 0.40M CON MOSQUITERO S56  VU-00461UPVC</t>
        </is>
      </c>
      <c r="C13" s="5" t="inlineStr">
        <is>
          <t>IMPORTACION VENTANAS</t>
        </is>
      </c>
      <c r="D13" s="12" t="n">
        <v>6581.56</v>
      </c>
      <c r="E13" s="12" t="n">
        <v>8531.51</v>
      </c>
      <c r="F13" s="12" t="n">
        <v>19023.03</v>
      </c>
      <c r="G13" s="12" t="n">
        <v>19900</v>
      </c>
      <c r="H13" s="14" t="n">
        <v>2.023599268258589</v>
      </c>
      <c r="I13" s="14" t="n">
        <v>0.6692683417085427</v>
      </c>
      <c r="J13" s="11" t="n">
        <v>611</v>
      </c>
      <c r="K13" s="11" t="n">
        <v>521</v>
      </c>
      <c r="L13" s="12" t="n">
        <v>3428992.76</v>
      </c>
      <c r="M13" s="21" t="n">
        <v>311.2356792144026</v>
      </c>
      <c r="N13" s="5" t="inlineStr">
        <is>
          <t>2026-04-30</t>
        </is>
      </c>
      <c r="O13" s="5">
        <f>IF(I13&lt;0.30,"REVISAR",IF(I13&gt;0.50,"ESTRELLA","OK"))</f>
        <v/>
      </c>
      <c r="P13" s="5">
        <f>IF(AND(I13&lt;0.30,J13&gt;50),"SUBIR PRECIO YA - alto volumen y margen flaco",IF(AND(I13&gt;0.50,M13&lt;30),"PROTEGER STOCK - estrella escasa",IF(AND(I13&lt;0.30,M13&gt;180),"LIQUIDAR - margen bajo y exceso de stock",IF(I13&gt;0.50,"MANTENER PRECIO - estrella",IF(M13&gt;240,"REVISAR INVENTARIO - mucho stock para la rotación","MONITOREAR")))))</f>
        <v/>
      </c>
      <c r="Q13" s="5" t="inlineStr">
        <is>
          <t>SI</t>
        </is>
      </c>
      <c r="R13" s="5" t="inlineStr">
        <is>
          <t>SI</t>
        </is>
      </c>
    </row>
    <row r="14">
      <c r="A14" s="5" t="inlineStr">
        <is>
          <t>1191</t>
        </is>
      </c>
      <c r="B14" s="5" t="inlineStr">
        <is>
          <t xml:space="preserve">CEMENTO USO GENERAL 50KG </t>
        </is>
      </c>
      <c r="C14" s="5" t="inlineStr">
        <is>
          <t>MORTEROS, CEMENTOS</t>
        </is>
      </c>
      <c r="D14" s="12" t="n">
        <v>4800</v>
      </c>
      <c r="E14" s="12" t="n">
        <v>5051.5</v>
      </c>
      <c r="F14" s="12" t="n">
        <v>5994.99</v>
      </c>
      <c r="G14" s="12" t="n">
        <v>6850</v>
      </c>
      <c r="H14" s="14" t="n">
        <v>0.4270833333333333</v>
      </c>
      <c r="I14" s="14" t="n">
        <v>0.2992700729927008</v>
      </c>
      <c r="J14" s="11" t="n">
        <v>6328</v>
      </c>
      <c r="K14" s="11" t="n">
        <v>262</v>
      </c>
      <c r="L14" s="12" t="n">
        <v>1257600</v>
      </c>
      <c r="M14" s="21" t="n">
        <v>15.1121997471555</v>
      </c>
      <c r="N14" s="5" t="inlineStr">
        <is>
          <t>2026-04-30</t>
        </is>
      </c>
      <c r="O14" s="5">
        <f>IF(I14&lt;0.30,"REVISAR",IF(I14&gt;0.50,"ESTRELLA","OK"))</f>
        <v/>
      </c>
      <c r="P14" s="5">
        <f>IF(AND(I14&lt;0.30,J14&gt;50),"SUBIR PRECIO YA - alto volumen y margen flaco",IF(AND(I14&gt;0.50,M14&lt;30),"PROTEGER STOCK - estrella escasa",IF(AND(I14&lt;0.30,M14&gt;180),"LIQUIDAR - margen bajo y exceso de stock",IF(I14&gt;0.50,"MANTENER PRECIO - estrella",IF(M14&gt;240,"REVISAR INVENTARIO - mucho stock para la rotación","MONITOREAR")))))</f>
        <v/>
      </c>
      <c r="Q14" s="5" t="inlineStr">
        <is>
          <t>SI</t>
        </is>
      </c>
      <c r="R14" s="5" t="inlineStr">
        <is>
          <t>SI</t>
        </is>
      </c>
    </row>
    <row r="15">
      <c r="A15" s="5" t="inlineStr">
        <is>
          <t>351100300992864</t>
        </is>
      </c>
      <c r="B15" s="5" t="inlineStr">
        <is>
          <t>PANEL PVC FLAT ALE CIELOS Y PAREDES 30CM X 5.90M X 8MM 10 CANALES M-026 PIEZA 1.77M2</t>
        </is>
      </c>
      <c r="C15" s="5" t="inlineStr">
        <is>
          <t>IMPORTACION TABLILLA, CORNISAS, UNIONES</t>
        </is>
      </c>
      <c r="D15" s="12" t="n">
        <v>2334.05</v>
      </c>
      <c r="E15" s="12" t="n">
        <v>3194.95</v>
      </c>
      <c r="F15" s="12" t="n">
        <v>6838.63</v>
      </c>
      <c r="G15" s="12" t="n">
        <v>7750</v>
      </c>
      <c r="H15" s="14" t="n">
        <v>2.320408731603864</v>
      </c>
      <c r="I15" s="14" t="n">
        <v>0.6988322580645161</v>
      </c>
      <c r="J15" s="11" t="n">
        <v>1628</v>
      </c>
      <c r="K15" s="11" t="n">
        <v>0</v>
      </c>
      <c r="L15" s="12" t="n">
        <v>0</v>
      </c>
      <c r="M15" s="21" t="n">
        <v>0</v>
      </c>
      <c r="N15" s="5" t="inlineStr">
        <is>
          <t>2026-04-30</t>
        </is>
      </c>
      <c r="O15" s="5">
        <f>IF(I15&lt;0.30,"REVISAR",IF(I15&gt;0.50,"ESTRELLA","OK"))</f>
        <v/>
      </c>
      <c r="P15" s="5">
        <f>IF(AND(I15&lt;0.30,J15&gt;50),"SUBIR PRECIO YA - alto volumen y margen flaco",IF(AND(I15&gt;0.50,M15&lt;30),"PROTEGER STOCK - estrella escasa",IF(AND(I15&lt;0.30,M15&gt;180),"LIQUIDAR - margen bajo y exceso de stock",IF(I15&gt;0.50,"MANTENER PRECIO - estrella",IF(M15&gt;240,"REVISAR INVENTARIO - mucho stock para la rotación","MONITOREAR")))))</f>
        <v/>
      </c>
      <c r="Q15" s="5" t="inlineStr">
        <is>
          <t>SI</t>
        </is>
      </c>
      <c r="R15" s="5" t="inlineStr">
        <is>
          <t>SI</t>
        </is>
      </c>
    </row>
    <row r="16">
      <c r="A16" s="5" t="inlineStr">
        <is>
          <t>551001</t>
        </is>
      </c>
      <c r="B16" s="5" t="inlineStr">
        <is>
          <t>Alquiler Inmueble  tipo Airbnb</t>
        </is>
      </c>
      <c r="C16" s="5" t="inlineStr">
        <is>
          <t>SERVICIO</t>
        </is>
      </c>
      <c r="D16" s="12" t="n">
        <v>0</v>
      </c>
      <c r="E16" s="12" t="n">
        <v>0</v>
      </c>
      <c r="F16" s="12" t="n">
        <v>1975264.6</v>
      </c>
      <c r="G16" s="12" t="n">
        <v>1975264.6</v>
      </c>
      <c r="H16" s="14" t="n">
        <v>0</v>
      </c>
      <c r="I16" s="14" t="n">
        <v>1</v>
      </c>
      <c r="J16" s="11" t="n">
        <v>3</v>
      </c>
      <c r="K16" s="11" t="n">
        <v>0</v>
      </c>
      <c r="L16" s="12" t="n">
        <v>0</v>
      </c>
      <c r="M16" s="21" t="n">
        <v>0</v>
      </c>
      <c r="N16" s="5" t="inlineStr">
        <is>
          <t>2025-10-28</t>
        </is>
      </c>
      <c r="O16" s="5">
        <f>IF(I16&lt;0.30,"REVISAR",IF(I16&gt;0.50,"ESTRELLA","OK"))</f>
        <v/>
      </c>
      <c r="P16" s="5">
        <f>IF(AND(I16&lt;0.30,J16&gt;50),"SUBIR PRECIO YA - alto volumen y margen flaco",IF(AND(I16&gt;0.50,M16&lt;30),"PROTEGER STOCK - estrella escasa",IF(AND(I16&lt;0.30,M16&gt;180),"LIQUIDAR - margen bajo y exceso de stock",IF(I16&gt;0.50,"MANTENER PRECIO - estrella",IF(M16&gt;240,"REVISAR INVENTARIO - mucho stock para la rotación","MONITOREAR")))))</f>
        <v/>
      </c>
      <c r="Q16" s="5" t="inlineStr">
        <is>
          <t>SI</t>
        </is>
      </c>
      <c r="R16" s="5" t="inlineStr">
        <is>
          <t>SI</t>
        </is>
      </c>
    </row>
    <row r="17">
      <c r="A17" s="5" t="inlineStr">
        <is>
          <t>14100049</t>
        </is>
      </c>
      <c r="B17" s="5" t="inlineStr">
        <is>
          <t>VENTANA 1.20M X 1M CON MOSQUITERO S56  VU-00453 UPVC</t>
        </is>
      </c>
      <c r="C17" s="5" t="inlineStr">
        <is>
          <t>IMPORTACION VENTANAS</t>
        </is>
      </c>
      <c r="D17" s="12" t="n">
        <v>19985.39</v>
      </c>
      <c r="E17" s="12" t="n">
        <v>25753.66</v>
      </c>
      <c r="F17" s="12" t="n">
        <v>50515.46</v>
      </c>
      <c r="G17" s="12" t="n">
        <v>57300</v>
      </c>
      <c r="H17" s="14" t="n">
        <v>1.867094412468308</v>
      </c>
      <c r="I17" s="14" t="n">
        <v>0.6512148342059337</v>
      </c>
      <c r="J17" s="11" t="n">
        <v>234</v>
      </c>
      <c r="K17" s="11" t="n">
        <v>310</v>
      </c>
      <c r="L17" s="12" t="n">
        <v>6195470.899999999</v>
      </c>
      <c r="M17" s="21" t="n">
        <v>483.5470085470085</v>
      </c>
      <c r="N17" s="5" t="inlineStr">
        <is>
          <t>2026-04-29</t>
        </is>
      </c>
      <c r="O17" s="5">
        <f>IF(I17&lt;0.30,"REVISAR",IF(I17&gt;0.50,"ESTRELLA","OK"))</f>
        <v/>
      </c>
      <c r="P17" s="5">
        <f>IF(AND(I17&lt;0.30,J17&gt;50),"SUBIR PRECIO YA - alto volumen y margen flaco",IF(AND(I17&gt;0.50,M17&lt;30),"PROTEGER STOCK - estrella escasa",IF(AND(I17&lt;0.30,M17&gt;180),"LIQUIDAR - margen bajo y exceso de stock",IF(I17&gt;0.50,"MANTENER PRECIO - estrella",IF(M17&gt;240,"REVISAR INVENTARIO - mucho stock para la rotación","MONITOREAR")))))</f>
        <v/>
      </c>
      <c r="Q17" s="5" t="inlineStr">
        <is>
          <t>SI</t>
        </is>
      </c>
      <c r="R17" s="5" t="inlineStr">
        <is>
          <t>SI</t>
        </is>
      </c>
    </row>
    <row r="18">
      <c r="A18" s="5" t="inlineStr">
        <is>
          <t>351100300991408</t>
        </is>
      </c>
      <c r="B18" s="5" t="inlineStr">
        <is>
          <t>TABLILLA PVC LAMINADA TLS-001 BLANCA MATE PAQUETE 10U 11.9M2 20cmx5.95m</t>
        </is>
      </c>
      <c r="C18" s="5" t="inlineStr">
        <is>
          <t>IMPORTACION TABLILLA, CORNISAS, UNIONES</t>
        </is>
      </c>
      <c r="D18" s="12" t="n">
        <v>13150.57</v>
      </c>
      <c r="E18" s="12" t="n">
        <v>20635.54</v>
      </c>
      <c r="F18" s="12" t="n">
        <v>30751.09</v>
      </c>
      <c r="G18" s="12" t="n">
        <v>37999</v>
      </c>
      <c r="H18" s="14" t="n">
        <v>1.889532544977138</v>
      </c>
      <c r="I18" s="14" t="n">
        <v>0.653923261138451</v>
      </c>
      <c r="J18" s="11" t="n">
        <v>560.8</v>
      </c>
      <c r="K18" s="11" t="n">
        <v>98.8</v>
      </c>
      <c r="L18" s="12" t="n">
        <v>1299276.316</v>
      </c>
      <c r="M18" s="21" t="n">
        <v>64.30456490727532</v>
      </c>
      <c r="N18" s="5" t="inlineStr">
        <is>
          <t>2026-04-30</t>
        </is>
      </c>
      <c r="O18" s="5">
        <f>IF(I18&lt;0.30,"REVISAR",IF(I18&gt;0.50,"ESTRELLA","OK"))</f>
        <v/>
      </c>
      <c r="P18" s="5">
        <f>IF(AND(I18&lt;0.30,J18&gt;50),"SUBIR PRECIO YA - alto volumen y margen flaco",IF(AND(I18&gt;0.50,M18&lt;30),"PROTEGER STOCK - estrella escasa",IF(AND(I18&lt;0.30,M18&gt;180),"LIQUIDAR - margen bajo y exceso de stock",IF(I18&gt;0.50,"MANTENER PRECIO - estrella",IF(M18&gt;240,"REVISAR INVENTARIO - mucho stock para la rotación","MONITOREAR")))))</f>
        <v/>
      </c>
      <c r="Q18" s="5" t="inlineStr">
        <is>
          <t>SI</t>
        </is>
      </c>
      <c r="R18" s="5" t="inlineStr">
        <is>
          <t>SI</t>
        </is>
      </c>
    </row>
    <row r="19">
      <c r="A19" s="5" t="inlineStr">
        <is>
          <t>20180002</t>
        </is>
      </c>
      <c r="B19" s="5" t="inlineStr">
        <is>
          <t>PISO SPC LARICE GRIS CAJA 1.75M2 18CM X 1.22M X 6MM</t>
        </is>
      </c>
      <c r="C19" s="5" t="inlineStr">
        <is>
          <t>PISO SPC</t>
        </is>
      </c>
      <c r="D19" s="12" t="n">
        <v>10915.99</v>
      </c>
      <c r="E19" s="12" t="n">
        <v>11260.01</v>
      </c>
      <c r="F19" s="12" t="n">
        <v>16476.21</v>
      </c>
      <c r="G19" s="12" t="n">
        <v>18850</v>
      </c>
      <c r="H19" s="14" t="n">
        <v>0.7268245940130029</v>
      </c>
      <c r="I19" s="14" t="n">
        <v>0.4209023872679045</v>
      </c>
      <c r="J19" s="11" t="n">
        <v>1073</v>
      </c>
      <c r="K19" s="11" t="n">
        <v>80</v>
      </c>
      <c r="L19" s="12" t="n">
        <v>873279.2</v>
      </c>
      <c r="M19" s="21" t="n">
        <v>27.21342031686859</v>
      </c>
      <c r="N19" s="5" t="inlineStr">
        <is>
          <t>2026-04-24</t>
        </is>
      </c>
      <c r="O19" s="5">
        <f>IF(I19&lt;0.30,"REVISAR",IF(I19&gt;0.50,"ESTRELLA","OK"))</f>
        <v/>
      </c>
      <c r="P19" s="5">
        <f>IF(AND(I19&lt;0.30,J19&gt;50),"SUBIR PRECIO YA - alto volumen y margen flaco",IF(AND(I19&gt;0.50,M19&lt;30),"PROTEGER STOCK - estrella escasa",IF(AND(I19&lt;0.30,M19&gt;180),"LIQUIDAR - margen bajo y exceso de stock",IF(I19&gt;0.50,"MANTENER PRECIO - estrella",IF(M19&gt;240,"REVISAR INVENTARIO - mucho stock para la rotación","MONITOREAR")))))</f>
        <v/>
      </c>
      <c r="Q19" s="5" t="inlineStr">
        <is>
          <t>SI</t>
        </is>
      </c>
      <c r="R19" s="5" t="inlineStr">
        <is>
          <t>SI</t>
        </is>
      </c>
    </row>
    <row r="20">
      <c r="A20" s="5" t="inlineStr">
        <is>
          <t>5380</t>
        </is>
      </c>
      <c r="B20" s="5" t="inlineStr">
        <is>
          <t>FRESCASA FIBRA DE VIDRIO R8 UF 21/2 PAQ 17.8M2 AISLANTE ACUSTICO Y TERMICO (18 rollos 40CMX2.4M)</t>
        </is>
      </c>
      <c r="C20" s="5" t="inlineStr">
        <is>
          <t>SIN CATEGORIA</t>
        </is>
      </c>
      <c r="D20" s="12" t="n">
        <v>22995.33</v>
      </c>
      <c r="E20" s="12" t="n">
        <v>22995.33</v>
      </c>
      <c r="F20" s="12" t="n">
        <v>41800.88</v>
      </c>
      <c r="G20" s="12" t="n">
        <v>41800.88</v>
      </c>
      <c r="H20" s="14" t="n">
        <v>0.8177986573795635</v>
      </c>
      <c r="I20" s="14" t="n">
        <v>0.4498840694262895</v>
      </c>
      <c r="J20" s="11" t="n">
        <v>291</v>
      </c>
      <c r="K20" s="11" t="n">
        <v>0</v>
      </c>
      <c r="L20" s="12" t="n">
        <v>0</v>
      </c>
      <c r="M20" s="21" t="n">
        <v>0</v>
      </c>
      <c r="N20" s="5" t="inlineStr">
        <is>
          <t>2025-08-16</t>
        </is>
      </c>
      <c r="O20" s="5">
        <f>IF(I20&lt;0.30,"REVISAR",IF(I20&gt;0.50,"ESTRELLA","OK"))</f>
        <v/>
      </c>
      <c r="P20" s="5">
        <f>IF(AND(I20&lt;0.30,J20&gt;50),"SUBIR PRECIO YA - alto volumen y margen flaco",IF(AND(I20&gt;0.50,M20&lt;30),"PROTEGER STOCK - estrella escasa",IF(AND(I20&lt;0.30,M20&gt;180),"LIQUIDAR - margen bajo y exceso de stock",IF(I20&gt;0.50,"MANTENER PRECIO - estrella",IF(M20&gt;240,"REVISAR INVENTARIO - mucho stock para la rotación","MONITOREAR")))))</f>
        <v/>
      </c>
      <c r="Q20" s="5" t="inlineStr">
        <is>
          <t>SI</t>
        </is>
      </c>
      <c r="R20" s="5" t="inlineStr">
        <is>
          <t>SI</t>
        </is>
      </c>
    </row>
    <row r="21">
      <c r="A21" s="5" t="inlineStr">
        <is>
          <t>351100300991579</t>
        </is>
      </c>
      <c r="B21" s="5" t="inlineStr">
        <is>
          <t>PANEL SANDWICH 2 PULG POLIURETANO X 1M ANCHO UTIL</t>
        </is>
      </c>
      <c r="C21" s="5" t="inlineStr">
        <is>
          <t>LAMINAS DE ZINC Y ACCESORIOS</t>
        </is>
      </c>
      <c r="D21" s="12" t="n">
        <v>12743.36</v>
      </c>
      <c r="E21" s="12" t="n">
        <v>13817.64</v>
      </c>
      <c r="F21" s="12" t="n">
        <v>17739.4</v>
      </c>
      <c r="G21" s="12" t="n">
        <v>20000</v>
      </c>
      <c r="H21" s="14" t="n">
        <v>0.569444793209954</v>
      </c>
      <c r="I21" s="14" t="n">
        <v>0.362832</v>
      </c>
      <c r="J21" s="11" t="n">
        <v>1360.25</v>
      </c>
      <c r="K21" s="11" t="n">
        <v>21.3</v>
      </c>
      <c r="L21" s="12" t="n">
        <v>271433.568</v>
      </c>
      <c r="M21" s="21" t="n">
        <v>5.715493475464069</v>
      </c>
      <c r="N21" s="5" t="inlineStr">
        <is>
          <t>2026-03-25</t>
        </is>
      </c>
      <c r="O21" s="5">
        <f>IF(I21&lt;0.30,"REVISAR",IF(I21&gt;0.50,"ESTRELLA","OK"))</f>
        <v/>
      </c>
      <c r="P21" s="5">
        <f>IF(AND(I21&lt;0.30,J21&gt;50),"SUBIR PRECIO YA - alto volumen y margen flaco",IF(AND(I21&gt;0.50,M21&lt;30),"PROTEGER STOCK - estrella escasa",IF(AND(I21&lt;0.30,M21&gt;180),"LIQUIDAR - margen bajo y exceso de stock",IF(I21&gt;0.50,"MANTENER PRECIO - estrella",IF(M21&gt;240,"REVISAR INVENTARIO - mucho stock para la rotación","MONITOREAR")))))</f>
        <v/>
      </c>
      <c r="Q21" s="5" t="inlineStr">
        <is>
          <t>SI</t>
        </is>
      </c>
      <c r="R21" s="5" t="inlineStr">
        <is>
          <t>SI</t>
        </is>
      </c>
    </row>
    <row r="22">
      <c r="A22" s="5" t="inlineStr">
        <is>
          <t>541</t>
        </is>
      </c>
      <c r="B22" s="5" t="inlineStr">
        <is>
          <t>FURRING GYPSUM 3.66</t>
        </is>
      </c>
      <c r="C22" s="5" t="inlineStr">
        <is>
          <t>LAMINAS Y PERFILERIA LIVIANA</t>
        </is>
      </c>
      <c r="D22" s="12" t="n">
        <v>479.6</v>
      </c>
      <c r="E22" s="12" t="n">
        <v>505.38</v>
      </c>
      <c r="F22" s="12" t="n">
        <v>725.61</v>
      </c>
      <c r="G22" s="12" t="n">
        <v>785.8200000000001</v>
      </c>
      <c r="H22" s="14" t="n">
        <v>0.6384904086738949</v>
      </c>
      <c r="I22" s="14" t="n">
        <v>0.3896821154971877</v>
      </c>
      <c r="J22" s="11" t="n">
        <v>23897</v>
      </c>
      <c r="K22" s="11" t="n">
        <v>1664</v>
      </c>
      <c r="L22" s="12" t="n">
        <v>798054.4</v>
      </c>
      <c r="M22" s="21" t="n">
        <v>25.41574256182784</v>
      </c>
      <c r="N22" s="5" t="inlineStr">
        <is>
          <t>2026-04-30</t>
        </is>
      </c>
      <c r="O22" s="5">
        <f>IF(I22&lt;0.30,"REVISAR",IF(I22&gt;0.50,"ESTRELLA","OK"))</f>
        <v/>
      </c>
      <c r="P22" s="5">
        <f>IF(AND(I22&lt;0.30,J22&gt;50),"SUBIR PRECIO YA - alto volumen y margen flaco",IF(AND(I22&gt;0.50,M22&lt;30),"PROTEGER STOCK - estrella escasa",IF(AND(I22&lt;0.30,M22&gt;180),"LIQUIDAR - margen bajo y exceso de stock",IF(I22&gt;0.50,"MANTENER PRECIO - estrella",IF(M22&gt;240,"REVISAR INVENTARIO - mucho stock para la rotación","MONITOREAR")))))</f>
        <v/>
      </c>
      <c r="Q22" s="5" t="inlineStr">
        <is>
          <t>SI</t>
        </is>
      </c>
      <c r="R22" s="5" t="inlineStr">
        <is>
          <t>SI</t>
        </is>
      </c>
    </row>
    <row r="23">
      <c r="A23" s="5" t="inlineStr">
        <is>
          <t>10140010</t>
        </is>
      </c>
      <c r="B23" s="5" t="inlineStr">
        <is>
          <t>TUBO ESTRUCT. CUADRADO 3X3 1.50MM GALVANIZADO</t>
        </is>
      </c>
      <c r="C23" s="5" t="inlineStr">
        <is>
          <t>TUBERIA ESTRUCTURAL</t>
        </is>
      </c>
      <c r="D23" s="12" t="n">
        <v>10249</v>
      </c>
      <c r="E23" s="12" t="n">
        <v>9773.92</v>
      </c>
      <c r="F23" s="12" t="n">
        <v>11747.88</v>
      </c>
      <c r="G23" s="12" t="n">
        <v>14476.71</v>
      </c>
      <c r="H23" s="14" t="n">
        <v>0.4124997560737632</v>
      </c>
      <c r="I23" s="14" t="n">
        <v>0.2920352759708524</v>
      </c>
      <c r="J23" s="11" t="n">
        <v>2651</v>
      </c>
      <c r="K23" s="11" t="n">
        <v>293</v>
      </c>
      <c r="L23" s="12" t="n">
        <v>3002957</v>
      </c>
      <c r="M23" s="21" t="n">
        <v>40.34138061109016</v>
      </c>
      <c r="N23" s="5" t="inlineStr">
        <is>
          <t>2026-04-30</t>
        </is>
      </c>
      <c r="O23" s="5">
        <f>IF(I23&lt;0.30,"REVISAR",IF(I23&gt;0.50,"ESTRELLA","OK"))</f>
        <v/>
      </c>
      <c r="P23" s="5">
        <f>IF(AND(I23&lt;0.30,J23&gt;50),"SUBIR PRECIO YA - alto volumen y margen flaco",IF(AND(I23&gt;0.50,M23&lt;30),"PROTEGER STOCK - estrella escasa",IF(AND(I23&lt;0.30,M23&gt;180),"LIQUIDAR - margen bajo y exceso de stock",IF(I23&gt;0.50,"MANTENER PRECIO - estrella",IF(M23&gt;240,"REVISAR INVENTARIO - mucho stock para la rotación","MONITOREAR")))))</f>
        <v/>
      </c>
      <c r="Q23" s="5" t="inlineStr">
        <is>
          <t>SI</t>
        </is>
      </c>
      <c r="R23" s="5" t="inlineStr">
        <is>
          <t>SI</t>
        </is>
      </c>
    </row>
    <row r="24">
      <c r="A24" s="5" t="inlineStr">
        <is>
          <t>558</t>
        </is>
      </c>
      <c r="B24" s="5" t="inlineStr">
        <is>
          <t>LAMINA DUROCK COMERCIAL 1/2 CERTIFICADA</t>
        </is>
      </c>
      <c r="C24" s="5" t="inlineStr">
        <is>
          <t>LAMINAS Y PERFILERIA LIVIANA</t>
        </is>
      </c>
      <c r="D24" s="12" t="n">
        <v>5449.77</v>
      </c>
      <c r="E24" s="12" t="n">
        <v>5110.26</v>
      </c>
      <c r="F24" s="12" t="n">
        <v>6248.36</v>
      </c>
      <c r="G24" s="12" t="n">
        <v>7499</v>
      </c>
      <c r="H24" s="14" t="n">
        <v>0.3760213733790599</v>
      </c>
      <c r="I24" s="14" t="n">
        <v>0.273267102280304</v>
      </c>
      <c r="J24" s="11" t="n">
        <v>4442</v>
      </c>
      <c r="K24" s="11" t="n">
        <v>234</v>
      </c>
      <c r="L24" s="12" t="n">
        <v>1275246.18</v>
      </c>
      <c r="M24" s="21" t="n">
        <v>19.22782530391715</v>
      </c>
      <c r="N24" s="5" t="inlineStr">
        <is>
          <t>2026-04-30</t>
        </is>
      </c>
      <c r="O24" s="5">
        <f>IF(I24&lt;0.30,"REVISAR",IF(I24&gt;0.50,"ESTRELLA","OK"))</f>
        <v/>
      </c>
      <c r="P24" s="5">
        <f>IF(AND(I24&lt;0.30,J24&gt;50),"SUBIR PRECIO YA - alto volumen y margen flaco",IF(AND(I24&gt;0.50,M24&lt;30),"PROTEGER STOCK - estrella escasa",IF(AND(I24&lt;0.30,M24&gt;180),"LIQUIDAR - margen bajo y exceso de stock",IF(I24&gt;0.50,"MANTENER PRECIO - estrella",IF(M24&gt;240,"REVISAR INVENTARIO - mucho stock para la rotación","MONITOREAR")))))</f>
        <v/>
      </c>
      <c r="Q24" s="5" t="inlineStr">
        <is>
          <t>SI</t>
        </is>
      </c>
      <c r="R24" s="5" t="inlineStr">
        <is>
          <t>SI</t>
        </is>
      </c>
    </row>
    <row r="25">
      <c r="A25" s="5" t="inlineStr">
        <is>
          <t>351100300992057</t>
        </is>
      </c>
      <c r="B25" s="5" t="inlineStr">
        <is>
          <t>VIDRIO COCINA GAS EMPOTRABLE 4 QUEMADORES 60CM VIDRIO PAE-604GV 48408</t>
        </is>
      </c>
      <c r="C25" s="5" t="inlineStr">
        <is>
          <t>GRIFERIA - ACC. BAÑO Y COCINA</t>
        </is>
      </c>
      <c r="D25" s="12" t="n">
        <v>37610.45</v>
      </c>
      <c r="E25" s="12" t="n">
        <v>37864.23</v>
      </c>
      <c r="F25" s="12" t="n">
        <v>57710.96</v>
      </c>
      <c r="G25" s="12" t="n">
        <v>66999</v>
      </c>
      <c r="H25" s="14" t="n">
        <v>0.7813932032187865</v>
      </c>
      <c r="I25" s="14" t="n">
        <v>0.4386416215167391</v>
      </c>
      <c r="J25" s="11" t="n">
        <v>253</v>
      </c>
      <c r="K25" s="11" t="n">
        <v>34</v>
      </c>
      <c r="L25" s="12" t="n">
        <v>1278755.3</v>
      </c>
      <c r="M25" s="21" t="n">
        <v>49.05138339920948</v>
      </c>
      <c r="N25" s="5" t="inlineStr">
        <is>
          <t>2026-04-29</t>
        </is>
      </c>
      <c r="O25" s="5">
        <f>IF(I25&lt;0.30,"REVISAR",IF(I25&gt;0.50,"ESTRELLA","OK"))</f>
        <v/>
      </c>
      <c r="P25" s="5">
        <f>IF(AND(I25&lt;0.30,J25&gt;50),"SUBIR PRECIO YA - alto volumen y margen flaco",IF(AND(I25&gt;0.50,M25&lt;30),"PROTEGER STOCK - estrella escasa",IF(AND(I25&lt;0.30,M25&gt;180),"LIQUIDAR - margen bajo y exceso de stock",IF(I25&gt;0.50,"MANTENER PRECIO - estrella",IF(M25&gt;240,"REVISAR INVENTARIO - mucho stock para la rotación","MONITOREAR")))))</f>
        <v/>
      </c>
      <c r="Q25" s="5" t="inlineStr">
        <is>
          <t>SI</t>
        </is>
      </c>
      <c r="R25" s="5" t="inlineStr">
        <is>
          <t>SI</t>
        </is>
      </c>
    </row>
    <row r="26">
      <c r="A26" s="5" t="inlineStr">
        <is>
          <t>351100300992251</t>
        </is>
      </c>
      <c r="B26" s="5" t="inlineStr">
        <is>
          <t>ADHESIVO MONTACK AGARRE INMEDIATO 450GR CEYS</t>
        </is>
      </c>
      <c r="C26" s="5" t="inlineStr">
        <is>
          <t>FERRETERIA GENERAL</t>
        </is>
      </c>
      <c r="D26" s="12" t="n">
        <v>3434.02</v>
      </c>
      <c r="E26" s="12" t="n">
        <v>3525.02</v>
      </c>
      <c r="F26" s="12" t="n">
        <v>5592.7</v>
      </c>
      <c r="G26" s="12" t="n">
        <v>6500</v>
      </c>
      <c r="H26" s="14" t="n">
        <v>0.8928253184314595</v>
      </c>
      <c r="I26" s="14" t="n">
        <v>0.4716892307692307</v>
      </c>
      <c r="J26" s="11" t="n">
        <v>2338</v>
      </c>
      <c r="K26" s="11" t="n">
        <v>496</v>
      </c>
      <c r="L26" s="12" t="n">
        <v>1703273.92</v>
      </c>
      <c r="M26" s="21" t="n">
        <v>77.43370402053037</v>
      </c>
      <c r="N26" s="5" t="inlineStr">
        <is>
          <t>2026-04-30</t>
        </is>
      </c>
      <c r="O26" s="5">
        <f>IF(I26&lt;0.30,"REVISAR",IF(I26&gt;0.50,"ESTRELLA","OK"))</f>
        <v/>
      </c>
      <c r="P26" s="5">
        <f>IF(AND(I26&lt;0.30,J26&gt;50),"SUBIR PRECIO YA - alto volumen y margen flaco",IF(AND(I26&gt;0.50,M26&lt;30),"PROTEGER STOCK - estrella escasa",IF(AND(I26&lt;0.30,M26&gt;180),"LIQUIDAR - margen bajo y exceso de stock",IF(I26&gt;0.50,"MANTENER PRECIO - estrella",IF(M26&gt;240,"REVISAR INVENTARIO - mucho stock para la rotación","MONITOREAR")))))</f>
        <v/>
      </c>
      <c r="Q26" s="5" t="inlineStr">
        <is>
          <t>SI</t>
        </is>
      </c>
      <c r="R26" s="5" t="inlineStr">
        <is>
          <t>SI</t>
        </is>
      </c>
    </row>
    <row r="27">
      <c r="A27" s="5" t="inlineStr">
        <is>
          <t>351100300992784</t>
        </is>
      </c>
      <c r="B27" s="5" t="inlineStr">
        <is>
          <t>2da IMPERFECTA TABLILLA SAPELE CAFE MATE 20CM X 5.9M PAQUETE 10U 11.90M2 SEGUNDA CALIDAD</t>
        </is>
      </c>
      <c r="C27" s="5" t="inlineStr">
        <is>
          <t>TABLILLA PVC Y CORNISAS</t>
        </is>
      </c>
      <c r="D27" s="12" t="n">
        <v>10159.8</v>
      </c>
      <c r="E27" s="12" t="n">
        <v>10159.8</v>
      </c>
      <c r="F27" s="12" t="n">
        <v>15456.29</v>
      </c>
      <c r="G27" s="12" t="n">
        <v>17500</v>
      </c>
      <c r="H27" s="14" t="n">
        <v>0.7224748518671629</v>
      </c>
      <c r="I27" s="14" t="n">
        <v>0.41944</v>
      </c>
      <c r="J27" s="11" t="n">
        <v>902</v>
      </c>
      <c r="K27" s="11" t="n">
        <v>7</v>
      </c>
      <c r="L27" s="12" t="n">
        <v>71118.59999999999</v>
      </c>
      <c r="M27" s="21" t="n">
        <v>2.83259423503326</v>
      </c>
      <c r="N27" s="5" t="inlineStr">
        <is>
          <t>2026-04-30</t>
        </is>
      </c>
      <c r="O27" s="5">
        <f>IF(I27&lt;0.30,"REVISAR",IF(I27&gt;0.50,"ESTRELLA","OK"))</f>
        <v/>
      </c>
      <c r="P27" s="5">
        <f>IF(AND(I27&lt;0.30,J27&gt;50),"SUBIR PRECIO YA - alto volumen y margen flaco",IF(AND(I27&gt;0.50,M27&lt;30),"PROTEGER STOCK - estrella escasa",IF(AND(I27&lt;0.30,M27&gt;180),"LIQUIDAR - margen bajo y exceso de stock",IF(I27&gt;0.50,"MANTENER PRECIO - estrella",IF(M27&gt;240,"REVISAR INVENTARIO - mucho stock para la rotación","MONITOREAR")))))</f>
        <v/>
      </c>
      <c r="Q27" s="5" t="inlineStr">
        <is>
          <t>SI</t>
        </is>
      </c>
      <c r="R27" s="5" t="inlineStr">
        <is>
          <t>SI</t>
        </is>
      </c>
    </row>
    <row r="28">
      <c r="A28" s="5" t="inlineStr">
        <is>
          <t>1020333</t>
        </is>
      </c>
      <c r="B28" s="5" t="inlineStr">
        <is>
          <t xml:space="preserve">DIAMOND INODORO DOBLE DESCARGA  ZT-S034 BLANCO TANQUE BAJO </t>
        </is>
      </c>
      <c r="C28" s="5" t="inlineStr">
        <is>
          <t>IMPORTACION LOZA</t>
        </is>
      </c>
      <c r="D28" s="12" t="n">
        <v>26719.19</v>
      </c>
      <c r="E28" s="12" t="n">
        <v>27703.43</v>
      </c>
      <c r="F28" s="12" t="n">
        <v>40451.78</v>
      </c>
      <c r="G28" s="12" t="n">
        <v>45999</v>
      </c>
      <c r="H28" s="14" t="n">
        <v>0.7215716494399719</v>
      </c>
      <c r="I28" s="14" t="n">
        <v>0.4191354159873041</v>
      </c>
      <c r="J28" s="11" t="n">
        <v>366</v>
      </c>
      <c r="K28" s="11" t="n">
        <v>74</v>
      </c>
      <c r="L28" s="12" t="n">
        <v>1977220.06</v>
      </c>
      <c r="M28" s="21" t="n">
        <v>73.79781420765026</v>
      </c>
      <c r="N28" s="5" t="inlineStr">
        <is>
          <t>2026-04-30</t>
        </is>
      </c>
      <c r="O28" s="5">
        <f>IF(I28&lt;0.30,"REVISAR",IF(I28&gt;0.50,"ESTRELLA","OK"))</f>
        <v/>
      </c>
      <c r="P28" s="5">
        <f>IF(AND(I28&lt;0.30,J28&gt;50),"SUBIR PRECIO YA - alto volumen y margen flaco",IF(AND(I28&gt;0.50,M28&lt;30),"PROTEGER STOCK - estrella escasa",IF(AND(I28&lt;0.30,M28&gt;180),"LIQUIDAR - margen bajo y exceso de stock",IF(I28&gt;0.50,"MANTENER PRECIO - estrella",IF(M28&gt;240,"REVISAR INVENTARIO - mucho stock para la rotación","MONITOREAR")))))</f>
        <v/>
      </c>
      <c r="Q28" s="5" t="inlineStr">
        <is>
          <t>SI</t>
        </is>
      </c>
      <c r="R28" s="5" t="inlineStr">
        <is>
          <t>SI</t>
        </is>
      </c>
    </row>
    <row r="29">
      <c r="A29" s="5" t="inlineStr">
        <is>
          <t>20180001</t>
        </is>
      </c>
      <c r="B29" s="5" t="inlineStr">
        <is>
          <t>PISO SPC NOGAL DARK CAJA 1.75M2 18CM X 1.22M X 6MM</t>
        </is>
      </c>
      <c r="C29" s="5" t="inlineStr">
        <is>
          <t>PISO SPC</t>
        </is>
      </c>
      <c r="D29" s="12" t="n">
        <v>10915.99</v>
      </c>
      <c r="E29" s="12" t="n">
        <v>11336.07</v>
      </c>
      <c r="F29" s="12" t="n">
        <v>16299.05</v>
      </c>
      <c r="G29" s="12" t="n">
        <v>18850</v>
      </c>
      <c r="H29" s="14" t="n">
        <v>0.7268245940130029</v>
      </c>
      <c r="I29" s="14" t="n">
        <v>0.4209023872679045</v>
      </c>
      <c r="J29" s="11" t="n">
        <v>931</v>
      </c>
      <c r="K29" s="11" t="n">
        <v>96</v>
      </c>
      <c r="L29" s="12" t="n">
        <v>1047935.04</v>
      </c>
      <c r="M29" s="21" t="n">
        <v>37.63694951664876</v>
      </c>
      <c r="N29" s="5" t="inlineStr">
        <is>
          <t>2026-04-21</t>
        </is>
      </c>
      <c r="O29" s="5">
        <f>IF(I29&lt;0.30,"REVISAR",IF(I29&gt;0.50,"ESTRELLA","OK"))</f>
        <v/>
      </c>
      <c r="P29" s="5">
        <f>IF(AND(I29&lt;0.30,J29&gt;50),"SUBIR PRECIO YA - alto volumen y margen flaco",IF(AND(I29&gt;0.50,M29&lt;30),"PROTEGER STOCK - estrella escasa",IF(AND(I29&lt;0.30,M29&gt;180),"LIQUIDAR - margen bajo y exceso de stock",IF(I29&gt;0.50,"MANTENER PRECIO - estrella",IF(M29&gt;240,"REVISAR INVENTARIO - mucho stock para la rotación","MONITOREAR")))))</f>
        <v/>
      </c>
      <c r="Q29" s="5" t="inlineStr">
        <is>
          <t>SI</t>
        </is>
      </c>
      <c r="R29" s="5" t="inlineStr">
        <is>
          <t>SI</t>
        </is>
      </c>
    </row>
    <row r="30">
      <c r="A30" s="5" t="inlineStr">
        <is>
          <t>6300992865</t>
        </is>
      </c>
      <c r="B30" s="5" t="inlineStr">
        <is>
          <t>PANEL PVC FLAT VIVI CIELOS Y PAREDES 30CM X 5.90M X 8MM 10 CANALES 806002-8 PIEZA 1.77M2</t>
        </is>
      </c>
      <c r="C30" s="5" t="inlineStr">
        <is>
          <t>IMPORTACION TABLILLA, CORNISAS, UNIONES</t>
        </is>
      </c>
      <c r="D30" s="12" t="n">
        <v>2334.05</v>
      </c>
      <c r="E30" s="12" t="n">
        <v>3194.95</v>
      </c>
      <c r="F30" s="12" t="n">
        <v>6796.87</v>
      </c>
      <c r="G30" s="12" t="n">
        <v>7750</v>
      </c>
      <c r="H30" s="14" t="n">
        <v>2.320408731603864</v>
      </c>
      <c r="I30" s="14" t="n">
        <v>0.6988322580645161</v>
      </c>
      <c r="J30" s="11" t="n">
        <v>1265</v>
      </c>
      <c r="K30" s="11" t="n">
        <v>0</v>
      </c>
      <c r="L30" s="12" t="n">
        <v>0</v>
      </c>
      <c r="M30" s="21" t="n">
        <v>0</v>
      </c>
      <c r="N30" s="5" t="inlineStr">
        <is>
          <t>2026-04-24</t>
        </is>
      </c>
      <c r="O30" s="5">
        <f>IF(I30&lt;0.30,"REVISAR",IF(I30&gt;0.50,"ESTRELLA","OK"))</f>
        <v/>
      </c>
      <c r="P30" s="5">
        <f>IF(AND(I30&lt;0.30,J30&gt;50),"SUBIR PRECIO YA - alto volumen y margen flaco",IF(AND(I30&gt;0.50,M30&lt;30),"PROTEGER STOCK - estrella escasa",IF(AND(I30&lt;0.30,M30&gt;180),"LIQUIDAR - margen bajo y exceso de stock",IF(I30&gt;0.50,"MANTENER PRECIO - estrella",IF(M30&gt;240,"REVISAR INVENTARIO - mucho stock para la rotación","MONITOREAR")))))</f>
        <v/>
      </c>
      <c r="Q30" s="5" t="inlineStr">
        <is>
          <t>SI</t>
        </is>
      </c>
      <c r="R30" s="5" t="inlineStr">
        <is>
          <t>SI</t>
        </is>
      </c>
    </row>
    <row r="31">
      <c r="A31" s="5" t="inlineStr">
        <is>
          <t>351100300991628</t>
        </is>
      </c>
      <c r="B31" s="5" t="inlineStr">
        <is>
          <t>TABLILLA PVC LAMINADA TLS-010 MADERA LUX PAQUETE 10U 11.9M2 20cmx5.95m</t>
        </is>
      </c>
      <c r="C31" s="5" t="inlineStr">
        <is>
          <t>IMPORTACION TABLILLA, CORNISAS, UNIONES</t>
        </is>
      </c>
      <c r="D31" s="12" t="n">
        <v>13150.57</v>
      </c>
      <c r="E31" s="12" t="n">
        <v>20626.65</v>
      </c>
      <c r="F31" s="12" t="n">
        <v>34074.9</v>
      </c>
      <c r="G31" s="12" t="n">
        <v>37999</v>
      </c>
      <c r="H31" s="14" t="n">
        <v>1.889532544977138</v>
      </c>
      <c r="I31" s="14" t="n">
        <v>0.653923261138451</v>
      </c>
      <c r="J31" s="11" t="n">
        <v>332.2</v>
      </c>
      <c r="K31" s="11" t="n">
        <v>300.4</v>
      </c>
      <c r="L31" s="12" t="n">
        <v>3950431.228</v>
      </c>
      <c r="M31" s="21" t="n">
        <v>330.0602046959663</v>
      </c>
      <c r="N31" s="5" t="inlineStr">
        <is>
          <t>2026-04-28</t>
        </is>
      </c>
      <c r="O31" s="5">
        <f>IF(I31&lt;0.30,"REVISAR",IF(I31&gt;0.50,"ESTRELLA","OK"))</f>
        <v/>
      </c>
      <c r="P31" s="5">
        <f>IF(AND(I31&lt;0.30,J31&gt;50),"SUBIR PRECIO YA - alto volumen y margen flaco",IF(AND(I31&gt;0.50,M31&lt;30),"PROTEGER STOCK - estrella escasa",IF(AND(I31&lt;0.30,M31&gt;180),"LIQUIDAR - margen bajo y exceso de stock",IF(I31&gt;0.50,"MANTENER PRECIO - estrella",IF(M31&gt;240,"REVISAR INVENTARIO - mucho stock para la rotación","MONITOREAR")))))</f>
        <v/>
      </c>
      <c r="Q31" s="5" t="inlineStr">
        <is>
          <t>SI</t>
        </is>
      </c>
      <c r="R31" s="5" t="inlineStr">
        <is>
          <t>SI</t>
        </is>
      </c>
    </row>
    <row r="32">
      <c r="A32" s="5" t="inlineStr">
        <is>
          <t>351100300991465</t>
        </is>
      </c>
      <c r="B32" s="5" t="inlineStr">
        <is>
          <t>PANEL ACANALADO NEGRO SATN 16CM X 2.90M WALL PANEL</t>
        </is>
      </c>
      <c r="C32" s="5" t="inlineStr">
        <is>
          <t>PANEL ACANALADO INTERIOR</t>
        </is>
      </c>
      <c r="D32" s="12" t="n">
        <v>2279</v>
      </c>
      <c r="E32" s="12" t="n">
        <v>2589.9</v>
      </c>
      <c r="F32" s="12" t="n">
        <v>4705.95</v>
      </c>
      <c r="G32" s="12" t="n">
        <v>5950</v>
      </c>
      <c r="H32" s="14" t="n">
        <v>1.610794207985959</v>
      </c>
      <c r="I32" s="14" t="n">
        <v>0.6169747899159664</v>
      </c>
      <c r="J32" s="11" t="n">
        <v>2087</v>
      </c>
      <c r="K32" s="11" t="n">
        <v>131</v>
      </c>
      <c r="L32" s="12" t="n">
        <v>298549</v>
      </c>
      <c r="M32" s="21" t="n">
        <v>22.91087685673215</v>
      </c>
      <c r="N32" s="5" t="inlineStr">
        <is>
          <t>2026-04-29</t>
        </is>
      </c>
      <c r="O32" s="5">
        <f>IF(I32&lt;0.30,"REVISAR",IF(I32&gt;0.50,"ESTRELLA","OK"))</f>
        <v/>
      </c>
      <c r="P32" s="5">
        <f>IF(AND(I32&lt;0.30,J32&gt;50),"SUBIR PRECIO YA - alto volumen y margen flaco",IF(AND(I32&gt;0.50,M32&lt;30),"PROTEGER STOCK - estrella escasa",IF(AND(I32&lt;0.30,M32&gt;180),"LIQUIDAR - margen bajo y exceso de stock",IF(I32&gt;0.50,"MANTENER PRECIO - estrella",IF(M32&gt;240,"REVISAR INVENTARIO - mucho stock para la rotación","MONITOREAR")))))</f>
        <v/>
      </c>
      <c r="Q32" s="5" t="inlineStr">
        <is>
          <t>SI</t>
        </is>
      </c>
      <c r="R32" s="5" t="inlineStr">
        <is>
          <t>SI</t>
        </is>
      </c>
    </row>
    <row r="33">
      <c r="A33" s="5" t="inlineStr">
        <is>
          <t>53</t>
        </is>
      </c>
      <c r="B33" s="5" t="inlineStr">
        <is>
          <t>ZINC #26 LEGITIMO 3.66 0.45MM TERNIUM</t>
        </is>
      </c>
      <c r="C33" s="5" t="inlineStr">
        <is>
          <t>LAMINAS DE ZINC Y ACCESORIOS</t>
        </is>
      </c>
      <c r="D33" s="12" t="n">
        <v>7140</v>
      </c>
      <c r="E33" s="12" t="n">
        <v>7028.23</v>
      </c>
      <c r="F33" s="12" t="n">
        <v>8612.52</v>
      </c>
      <c r="G33" s="12" t="n">
        <v>10200</v>
      </c>
      <c r="H33" s="14" t="n">
        <v>0.4285714285714285</v>
      </c>
      <c r="I33" s="14" t="n">
        <v>0.3</v>
      </c>
      <c r="J33" s="11" t="n">
        <v>2756</v>
      </c>
      <c r="K33" s="11" t="n">
        <v>336</v>
      </c>
      <c r="L33" s="12" t="n">
        <v>2399040</v>
      </c>
      <c r="M33" s="21" t="n">
        <v>44.49927431059507</v>
      </c>
      <c r="N33" s="5" t="inlineStr">
        <is>
          <t>2026-04-30</t>
        </is>
      </c>
      <c r="O33" s="5">
        <f>IF(I33&lt;0.30,"REVISAR",IF(I33&gt;0.50,"ESTRELLA","OK"))</f>
        <v/>
      </c>
      <c r="P33" s="5">
        <f>IF(AND(I33&lt;0.30,J33&gt;50),"SUBIR PRECIO YA - alto volumen y margen flaco",IF(AND(I33&gt;0.50,M33&lt;30),"PROTEGER STOCK - estrella escasa",IF(AND(I33&lt;0.30,M33&gt;180),"LIQUIDAR - margen bajo y exceso de stock",IF(I33&gt;0.50,"MANTENER PRECIO - estrella",IF(M33&gt;240,"REVISAR INVENTARIO - mucho stock para la rotación","MONITOREAR")))))</f>
        <v/>
      </c>
      <c r="Q33" s="5" t="inlineStr">
        <is>
          <t>SI</t>
        </is>
      </c>
      <c r="R33" s="5" t="inlineStr">
        <is>
          <t>SI</t>
        </is>
      </c>
    </row>
    <row r="34">
      <c r="A34" s="5" t="inlineStr">
        <is>
          <t>5492865</t>
        </is>
      </c>
      <c r="B34" s="5" t="inlineStr">
        <is>
          <t>PANEL PVC FLAT JASS CIELOS Y PAREDES 30CM X 5.90M X 8MM 10 CANALES P31 PIEZA 1.77M2</t>
        </is>
      </c>
      <c r="C34" s="5" t="inlineStr">
        <is>
          <t>IMPORTACION TABLILLA, CORNISAS, UNIONES</t>
        </is>
      </c>
      <c r="D34" s="12" t="n">
        <v>2334.05</v>
      </c>
      <c r="E34" s="12" t="n">
        <v>3194.95</v>
      </c>
      <c r="F34" s="12" t="n">
        <v>6724.98</v>
      </c>
      <c r="G34" s="12" t="n">
        <v>7750</v>
      </c>
      <c r="H34" s="14" t="n">
        <v>2.320408731603864</v>
      </c>
      <c r="I34" s="14" t="n">
        <v>0.6988322580645161</v>
      </c>
      <c r="J34" s="11" t="n">
        <v>1211</v>
      </c>
      <c r="K34" s="11" t="n">
        <v>0</v>
      </c>
      <c r="L34" s="12" t="n">
        <v>0</v>
      </c>
      <c r="M34" s="21" t="n">
        <v>0</v>
      </c>
      <c r="N34" s="5" t="inlineStr">
        <is>
          <t>2026-04-17</t>
        </is>
      </c>
      <c r="O34" s="5">
        <f>IF(I34&lt;0.30,"REVISAR",IF(I34&gt;0.50,"ESTRELLA","OK"))</f>
        <v/>
      </c>
      <c r="P34" s="5">
        <f>IF(AND(I34&lt;0.30,J34&gt;50),"SUBIR PRECIO YA - alto volumen y margen flaco",IF(AND(I34&gt;0.50,M34&lt;30),"PROTEGER STOCK - estrella escasa",IF(AND(I34&lt;0.30,M34&gt;180),"LIQUIDAR - margen bajo y exceso de stock",IF(I34&gt;0.50,"MANTENER PRECIO - estrella",IF(M34&gt;240,"REVISAR INVENTARIO - mucho stock para la rotación","MONITOREAR")))))</f>
        <v/>
      </c>
      <c r="Q34" s="5" t="inlineStr">
        <is>
          <t>SI</t>
        </is>
      </c>
      <c r="R34" s="5" t="inlineStr">
        <is>
          <t>SI</t>
        </is>
      </c>
    </row>
    <row r="35">
      <c r="A35" s="5" t="inlineStr">
        <is>
          <t>351100300992274</t>
        </is>
      </c>
      <c r="B35" s="5" t="inlineStr">
        <is>
          <t>LAMINA PVC STATUARIO GRIS 1.22X2.44 3MM IMITACION PIEDRA NATURAL</t>
        </is>
      </c>
      <c r="C35" s="5" t="inlineStr">
        <is>
          <t>LAMINA PVC, BAMBU, ACC</t>
        </is>
      </c>
      <c r="D35" s="12" t="n">
        <v>8000.01</v>
      </c>
      <c r="E35" s="12" t="n">
        <v>8885.559999999999</v>
      </c>
      <c r="F35" s="12" t="n">
        <v>14109.13</v>
      </c>
      <c r="G35" s="12" t="n">
        <v>16000</v>
      </c>
      <c r="H35" s="14" t="n">
        <v>0.9999975000031249</v>
      </c>
      <c r="I35" s="14" t="n">
        <v>0.499999375</v>
      </c>
      <c r="J35" s="11" t="n">
        <v>818</v>
      </c>
      <c r="K35" s="11" t="n">
        <v>82</v>
      </c>
      <c r="L35" s="12" t="n">
        <v>656000.8200000001</v>
      </c>
      <c r="M35" s="21" t="n">
        <v>36.58924205378973</v>
      </c>
      <c r="N35" s="5" t="inlineStr">
        <is>
          <t>2026-04-30</t>
        </is>
      </c>
      <c r="O35" s="5">
        <f>IF(I35&lt;0.30,"REVISAR",IF(I35&gt;0.50,"ESTRELLA","OK"))</f>
        <v/>
      </c>
      <c r="P35" s="5">
        <f>IF(AND(I35&lt;0.30,J35&gt;50),"SUBIR PRECIO YA - alto volumen y margen flaco",IF(AND(I35&gt;0.50,M35&lt;30),"PROTEGER STOCK - estrella escasa",IF(AND(I35&lt;0.30,M35&gt;180),"LIQUIDAR - margen bajo y exceso de stock",IF(I35&gt;0.50,"MANTENER PRECIO - estrella",IF(M35&gt;240,"REVISAR INVENTARIO - mucho stock para la rotación","MONITOREAR")))))</f>
        <v/>
      </c>
      <c r="Q35" s="5" t="inlineStr">
        <is>
          <t>SI</t>
        </is>
      </c>
      <c r="R35" s="5" t="inlineStr">
        <is>
          <t>SI</t>
        </is>
      </c>
    </row>
    <row r="36">
      <c r="A36" s="5" t="inlineStr">
        <is>
          <t>351100300992065</t>
        </is>
      </c>
      <c r="B36" s="5" t="inlineStr">
        <is>
          <t>TOTAL TALADRO INALAM + ESMERILADORA INALAM + PISTOLA IMPAC UTOSLI241291 // UTCKLI20358</t>
        </is>
      </c>
      <c r="C36" s="5" t="inlineStr">
        <is>
          <t>TALADROS</t>
        </is>
      </c>
      <c r="D36" s="12" t="n">
        <v>72243.53999999999</v>
      </c>
      <c r="E36" s="12" t="n">
        <v>67082.74000000001</v>
      </c>
      <c r="F36" s="12" t="n">
        <v>87974.36</v>
      </c>
      <c r="G36" s="12" t="n">
        <v>110500</v>
      </c>
      <c r="H36" s="14" t="n">
        <v>0.5295485243386469</v>
      </c>
      <c r="I36" s="14" t="n">
        <v>0.3462123076923078</v>
      </c>
      <c r="J36" s="11" t="n">
        <v>202</v>
      </c>
      <c r="K36" s="11" t="n">
        <v>7</v>
      </c>
      <c r="L36" s="12" t="n">
        <v>505704.78</v>
      </c>
      <c r="M36" s="21" t="n">
        <v>12.64851485148515</v>
      </c>
      <c r="N36" s="5" t="inlineStr">
        <is>
          <t>2026-04-21</t>
        </is>
      </c>
      <c r="O36" s="5">
        <f>IF(I36&lt;0.30,"REVISAR",IF(I36&gt;0.50,"ESTRELLA","OK"))</f>
        <v/>
      </c>
      <c r="P36" s="5">
        <f>IF(AND(I36&lt;0.30,J36&gt;50),"SUBIR PRECIO YA - alto volumen y margen flaco",IF(AND(I36&gt;0.50,M36&lt;30),"PROTEGER STOCK - estrella escasa",IF(AND(I36&lt;0.30,M36&gt;180),"LIQUIDAR - margen bajo y exceso de stock",IF(I36&gt;0.50,"MANTENER PRECIO - estrella",IF(M36&gt;240,"REVISAR INVENTARIO - mucho stock para la rotación","MONITOREAR")))))</f>
        <v/>
      </c>
      <c r="Q36" s="5" t="inlineStr">
        <is>
          <t>SI</t>
        </is>
      </c>
      <c r="R36" s="5" t="inlineStr">
        <is>
          <t>SI</t>
        </is>
      </c>
    </row>
    <row r="37">
      <c r="A37" s="5" t="inlineStr">
        <is>
          <t>351100300990173</t>
        </is>
      </c>
      <c r="B37" s="5" t="inlineStr">
        <is>
          <t>PATROCINIO</t>
        </is>
      </c>
      <c r="C37" s="5" t="inlineStr">
        <is>
          <t>Gastos</t>
        </is>
      </c>
      <c r="D37" s="12" t="n">
        <v>50000</v>
      </c>
      <c r="E37" s="12" t="n">
        <v>49615.38</v>
      </c>
      <c r="F37" s="12" t="n">
        <v>93956.03999999999</v>
      </c>
      <c r="G37" s="12" t="n">
        <v>56500</v>
      </c>
      <c r="H37" s="14" t="n">
        <v>0.13</v>
      </c>
      <c r="I37" s="14" t="n">
        <v>0.1150442477876106</v>
      </c>
      <c r="J37" s="11" t="n">
        <v>91</v>
      </c>
      <c r="K37" s="11" t="n">
        <v>-2</v>
      </c>
      <c r="L37" s="12" t="n">
        <v>-100000</v>
      </c>
      <c r="M37" s="21" t="n">
        <v>-8.021978021978022</v>
      </c>
      <c r="N37" s="5" t="inlineStr">
        <is>
          <t>2026-04-27</t>
        </is>
      </c>
      <c r="O37" s="5">
        <f>IF(I37&lt;0.30,"REVISAR",IF(I37&gt;0.50,"ESTRELLA","OK"))</f>
        <v/>
      </c>
      <c r="P37" s="5">
        <f>IF(AND(I37&lt;0.30,J37&gt;50),"SUBIR PRECIO YA - alto volumen y margen flaco",IF(AND(I37&gt;0.50,M37&lt;30),"PROTEGER STOCK - estrella escasa",IF(AND(I37&lt;0.30,M37&gt;180),"LIQUIDAR - margen bajo y exceso de stock",IF(I37&gt;0.50,"MANTENER PRECIO - estrella",IF(M37&gt;240,"REVISAR INVENTARIO - mucho stock para la rotación","MONITOREAR")))))</f>
        <v/>
      </c>
      <c r="Q37" s="5" t="inlineStr">
        <is>
          <t>SI</t>
        </is>
      </c>
      <c r="R37" s="5" t="inlineStr">
        <is>
          <t>SI</t>
        </is>
      </c>
    </row>
    <row r="38">
      <c r="A38" s="5" t="inlineStr">
        <is>
          <t>351100300991632</t>
        </is>
      </c>
      <c r="B38" s="5" t="inlineStr">
        <is>
          <t>TABLILLA PVC TP-001 BLANCA LISA PAQUETE 10U 11.8M2 20cmx5.90m</t>
        </is>
      </c>
      <c r="C38" s="5" t="inlineStr">
        <is>
          <t>IMPORTACION TABLILLA, CORNISAS, UNIONES</t>
        </is>
      </c>
      <c r="D38" s="12" t="n">
        <v>14700.21</v>
      </c>
      <c r="E38" s="12" t="n">
        <v>16082.92</v>
      </c>
      <c r="F38" s="12" t="n">
        <v>25058.13</v>
      </c>
      <c r="G38" s="12" t="n">
        <v>27999</v>
      </c>
      <c r="H38" s="14" t="n">
        <v>0.9046666680271914</v>
      </c>
      <c r="I38" s="14" t="n">
        <v>0.4749737490624665</v>
      </c>
      <c r="J38" s="11" t="n">
        <v>444.4</v>
      </c>
      <c r="K38" s="11" t="n">
        <v>35.7</v>
      </c>
      <c r="L38" s="12" t="n">
        <v>524797.497</v>
      </c>
      <c r="M38" s="21" t="n">
        <v>29.32155715571557</v>
      </c>
      <c r="N38" s="5" t="inlineStr">
        <is>
          <t>2026-04-30</t>
        </is>
      </c>
      <c r="O38" s="5">
        <f>IF(I38&lt;0.30,"REVISAR",IF(I38&gt;0.50,"ESTRELLA","OK"))</f>
        <v/>
      </c>
      <c r="P38" s="5">
        <f>IF(AND(I38&lt;0.30,J38&gt;50),"SUBIR PRECIO YA - alto volumen y margen flaco",IF(AND(I38&gt;0.50,M38&lt;30),"PROTEGER STOCK - estrella escasa",IF(AND(I38&lt;0.30,M38&gt;180),"LIQUIDAR - margen bajo y exceso de stock",IF(I38&gt;0.50,"MANTENER PRECIO - estrella",IF(M38&gt;240,"REVISAR INVENTARIO - mucho stock para la rotación","MONITOREAR")))))</f>
        <v/>
      </c>
      <c r="Q38" s="5" t="inlineStr">
        <is>
          <t>SI</t>
        </is>
      </c>
      <c r="R38" s="5" t="inlineStr">
        <is>
          <t>SI</t>
        </is>
      </c>
    </row>
    <row r="39">
      <c r="A39" s="5" t="inlineStr">
        <is>
          <t>351100300991630</t>
        </is>
      </c>
      <c r="B39" s="5" t="inlineStr">
        <is>
          <t>CORNISA LAMINADA TLS-010 014  MADERA LUX BLACKWOOD 5.95M</t>
        </is>
      </c>
      <c r="C39" s="5" t="inlineStr">
        <is>
          <t>IMPORTACION TABLILLA, CORNISAS, UNIONES</t>
        </is>
      </c>
      <c r="D39" s="12" t="n">
        <v>719.1799999999999</v>
      </c>
      <c r="E39" s="12" t="n">
        <v>1187.24</v>
      </c>
      <c r="F39" s="12" t="n">
        <v>3192.33</v>
      </c>
      <c r="G39" s="12" t="n">
        <v>3750</v>
      </c>
      <c r="H39" s="14" t="n">
        <v>4.21427180956089</v>
      </c>
      <c r="I39" s="14" t="n">
        <v>0.8082186666666668</v>
      </c>
      <c r="J39" s="11" t="n">
        <v>1954</v>
      </c>
      <c r="K39" s="11" t="n">
        <v>329</v>
      </c>
      <c r="L39" s="12" t="n">
        <v>236610.22</v>
      </c>
      <c r="M39" s="21" t="n">
        <v>61.45598771750255</v>
      </c>
      <c r="N39" s="5" t="inlineStr">
        <is>
          <t>2026-04-29</t>
        </is>
      </c>
      <c r="O39" s="5">
        <f>IF(I39&lt;0.30,"REVISAR",IF(I39&gt;0.50,"ESTRELLA","OK"))</f>
        <v/>
      </c>
      <c r="P39" s="5">
        <f>IF(AND(I39&lt;0.30,J39&gt;50),"SUBIR PRECIO YA - alto volumen y margen flaco",IF(AND(I39&gt;0.50,M39&lt;30),"PROTEGER STOCK - estrella escasa",IF(AND(I39&lt;0.30,M39&gt;180),"LIQUIDAR - margen bajo y exceso de stock",IF(I39&gt;0.50,"MANTENER PRECIO - estrella",IF(M39&gt;240,"REVISAR INVENTARIO - mucho stock para la rotación","MONITOREAR")))))</f>
        <v/>
      </c>
      <c r="Q39" s="5" t="inlineStr">
        <is>
          <t>SI</t>
        </is>
      </c>
      <c r="R39" s="5" t="inlineStr">
        <is>
          <t>SI</t>
        </is>
      </c>
    </row>
    <row r="40">
      <c r="A40" s="5" t="inlineStr">
        <is>
          <t>351100300991635</t>
        </is>
      </c>
      <c r="B40" s="5" t="inlineStr">
        <is>
          <t>CORNISA BRILLANTE TP-001 TP-018 BLANCA 5.90M</t>
        </is>
      </c>
      <c r="C40" s="5" t="inlineStr">
        <is>
          <t>IMPORTACION TABLILLA, CORNISAS, UNIONES</t>
        </is>
      </c>
      <c r="D40" s="12" t="n">
        <v>826.48</v>
      </c>
      <c r="E40" s="12" t="n">
        <v>1470.34</v>
      </c>
      <c r="F40" s="12" t="n">
        <v>2894.45</v>
      </c>
      <c r="G40" s="12" t="n">
        <v>3400</v>
      </c>
      <c r="H40" s="14" t="n">
        <v>3.113832155648049</v>
      </c>
      <c r="I40" s="14" t="n">
        <v>0.7569176470588235</v>
      </c>
      <c r="J40" s="11" t="n">
        <v>2604</v>
      </c>
      <c r="K40" s="11" t="n">
        <v>217</v>
      </c>
      <c r="L40" s="12" t="n">
        <v>179346.16</v>
      </c>
      <c r="M40" s="21" t="n">
        <v>30.41666666666667</v>
      </c>
      <c r="N40" s="5" t="inlineStr">
        <is>
          <t>2026-04-30</t>
        </is>
      </c>
      <c r="O40" s="5">
        <f>IF(I40&lt;0.30,"REVISAR",IF(I40&gt;0.50,"ESTRELLA","OK"))</f>
        <v/>
      </c>
      <c r="P40" s="5">
        <f>IF(AND(I40&lt;0.30,J40&gt;50),"SUBIR PRECIO YA - alto volumen y margen flaco",IF(AND(I40&gt;0.50,M40&lt;30),"PROTEGER STOCK - estrella escasa",IF(AND(I40&lt;0.30,M40&gt;180),"LIQUIDAR - margen bajo y exceso de stock",IF(I40&gt;0.50,"MANTENER PRECIO - estrella",IF(M40&gt;240,"REVISAR INVENTARIO - mucho stock para la rotación","MONITOREAR")))))</f>
        <v/>
      </c>
      <c r="Q40" s="5" t="inlineStr">
        <is>
          <t>SI</t>
        </is>
      </c>
      <c r="R40" s="5" t="inlineStr">
        <is>
          <t>SI</t>
        </is>
      </c>
    </row>
    <row r="41">
      <c r="A41" s="5" t="inlineStr">
        <is>
          <t>351100300992481</t>
        </is>
      </c>
      <c r="B41" s="5" t="inlineStr">
        <is>
          <t>FREGADERO TOKIO GRIS PLOMO DIGITAL 75CM X 45CM X 22CM</t>
        </is>
      </c>
      <c r="C41" s="5" t="inlineStr">
        <is>
          <t>IMPORTACION FREGADEROS</t>
        </is>
      </c>
      <c r="D41" s="12" t="n">
        <v>37597.7</v>
      </c>
      <c r="E41" s="12" t="n">
        <v>56415.69</v>
      </c>
      <c r="F41" s="12" t="n">
        <v>90512.64</v>
      </c>
      <c r="G41" s="12" t="n">
        <v>89999</v>
      </c>
      <c r="H41" s="14" t="n">
        <v>1.393736850924392</v>
      </c>
      <c r="I41" s="14" t="n">
        <v>0.5822431360348449</v>
      </c>
      <c r="J41" s="11" t="n">
        <v>108</v>
      </c>
      <c r="K41" s="11" t="n">
        <v>68</v>
      </c>
      <c r="L41" s="12" t="n">
        <v>2556643.6</v>
      </c>
      <c r="M41" s="21" t="n">
        <v>229.8148148148148</v>
      </c>
      <c r="N41" s="5" t="inlineStr">
        <is>
          <t>2026-04-30</t>
        </is>
      </c>
      <c r="O41" s="5">
        <f>IF(I41&lt;0.30,"REVISAR",IF(I41&gt;0.50,"ESTRELLA","OK"))</f>
        <v/>
      </c>
      <c r="P41" s="5">
        <f>IF(AND(I41&lt;0.30,J41&gt;50),"SUBIR PRECIO YA - alto volumen y margen flaco",IF(AND(I41&gt;0.50,M41&lt;30),"PROTEGER STOCK - estrella escasa",IF(AND(I41&lt;0.30,M41&gt;180),"LIQUIDAR - margen bajo y exceso de stock",IF(I41&gt;0.50,"MANTENER PRECIO - estrella",IF(M41&gt;240,"REVISAR INVENTARIO - mucho stock para la rotación","MONITOREAR")))))</f>
        <v/>
      </c>
      <c r="Q41" s="5" t="inlineStr">
        <is>
          <t>SI</t>
        </is>
      </c>
      <c r="R41" s="5" t="inlineStr">
        <is>
          <t>SI</t>
        </is>
      </c>
    </row>
    <row r="42">
      <c r="A42" s="5" t="inlineStr">
        <is>
          <t>124</t>
        </is>
      </c>
      <c r="B42" s="5" t="inlineStr">
        <is>
          <t>IMPERSA PEGA CERAMICA PLUS 20KG</t>
        </is>
      </c>
      <c r="C42" s="5" t="inlineStr">
        <is>
          <t>CERAMICAS, AZULEJOS, PORCELANATOS</t>
        </is>
      </c>
      <c r="D42" s="12" t="n">
        <v>2015.52</v>
      </c>
      <c r="E42" s="12" t="n">
        <v>2015.52</v>
      </c>
      <c r="F42" s="12" t="n">
        <v>2778.36</v>
      </c>
      <c r="G42" s="12" t="n">
        <v>3199</v>
      </c>
      <c r="H42" s="14" t="n">
        <v>0.5871834563785028</v>
      </c>
      <c r="I42" s="14" t="n">
        <v>0.3699531103469834</v>
      </c>
      <c r="J42" s="11" t="n">
        <v>4815</v>
      </c>
      <c r="K42" s="11" t="n">
        <v>511</v>
      </c>
      <c r="L42" s="12" t="n">
        <v>1029930.72</v>
      </c>
      <c r="M42" s="21" t="n">
        <v>38.73624091381101</v>
      </c>
      <c r="N42" s="5" t="inlineStr">
        <is>
          <t>2026-04-30</t>
        </is>
      </c>
      <c r="O42" s="5">
        <f>IF(I42&lt;0.30,"REVISAR",IF(I42&gt;0.50,"ESTRELLA","OK"))</f>
        <v/>
      </c>
      <c r="P42" s="5">
        <f>IF(AND(I42&lt;0.30,J42&gt;50),"SUBIR PRECIO YA - alto volumen y margen flaco",IF(AND(I42&gt;0.50,M42&lt;30),"PROTEGER STOCK - estrella escasa",IF(AND(I42&lt;0.30,M42&gt;180),"LIQUIDAR - margen bajo y exceso de stock",IF(I42&gt;0.50,"MANTENER PRECIO - estrella",IF(M42&gt;240,"REVISAR INVENTARIO - mucho stock para la rotación","MONITOREAR")))))</f>
        <v/>
      </c>
      <c r="Q42" s="5" t="inlineStr">
        <is>
          <t>SI</t>
        </is>
      </c>
      <c r="R42" s="5" t="inlineStr">
        <is>
          <t>SI</t>
        </is>
      </c>
    </row>
    <row r="43">
      <c r="A43" s="5" t="inlineStr">
        <is>
          <t>351100300992776</t>
        </is>
      </c>
      <c r="B43" s="5" t="inlineStr">
        <is>
          <t>PUERTA CORREDIZA UPVC 2M ANCHO X 2.1M ALTO BLANCA PU46 PERFIL 8CM VIDRIO 5MM MOSQUITERO</t>
        </is>
      </c>
      <c r="C43" s="5" t="inlineStr">
        <is>
          <t>IMPORTACION VENTANAS</t>
        </is>
      </c>
      <c r="D43" s="12" t="n">
        <v>89325.08</v>
      </c>
      <c r="E43" s="12" t="n">
        <v>119077.32</v>
      </c>
      <c r="F43" s="12" t="n">
        <v>253793.15</v>
      </c>
      <c r="G43" s="12" t="n">
        <v>289900</v>
      </c>
      <c r="H43" s="14" t="n">
        <v>2.245449094476041</v>
      </c>
      <c r="I43" s="14" t="n">
        <v>0.6918762331838565</v>
      </c>
      <c r="J43" s="11" t="n">
        <v>27</v>
      </c>
      <c r="K43" s="11" t="n">
        <v>1</v>
      </c>
      <c r="L43" s="12" t="n">
        <v>89325.08</v>
      </c>
      <c r="M43" s="21" t="n">
        <v>13.51851851851852</v>
      </c>
      <c r="N43" s="5" t="inlineStr">
        <is>
          <t>2026-04-29</t>
        </is>
      </c>
      <c r="O43" s="5">
        <f>IF(I43&lt;0.30,"REVISAR",IF(I43&gt;0.50,"ESTRELLA","OK"))</f>
        <v/>
      </c>
      <c r="P43" s="5">
        <f>IF(AND(I43&lt;0.30,J43&gt;50),"SUBIR PRECIO YA - alto volumen y margen flaco",IF(AND(I43&gt;0.50,M43&lt;30),"PROTEGER STOCK - estrella escasa",IF(AND(I43&lt;0.30,M43&gt;180),"LIQUIDAR - margen bajo y exceso de stock",IF(I43&gt;0.50,"MANTENER PRECIO - estrella",IF(M43&gt;240,"REVISAR INVENTARIO - mucho stock para la rotación","MONITOREAR")))))</f>
        <v/>
      </c>
      <c r="Q43" s="5" t="inlineStr">
        <is>
          <t>SI</t>
        </is>
      </c>
      <c r="R43" s="5" t="inlineStr">
        <is>
          <t>SI</t>
        </is>
      </c>
    </row>
    <row r="44">
      <c r="A44" s="5" t="inlineStr">
        <is>
          <t>351100300992043</t>
        </is>
      </c>
      <c r="B44" s="5" t="inlineStr">
        <is>
          <t>LAMINA PVC PREMIUM GOLD 1.22X2.44 3MM IMITACION PIEDRA NATURAL</t>
        </is>
      </c>
      <c r="C44" s="5" t="inlineStr">
        <is>
          <t>LAMINA PVC, BAMBU, ACC</t>
        </is>
      </c>
      <c r="D44" s="12" t="n">
        <v>10786.34</v>
      </c>
      <c r="E44" s="12" t="n">
        <v>10786.34</v>
      </c>
      <c r="F44" s="12" t="n">
        <v>13531.63</v>
      </c>
      <c r="G44" s="12" t="n">
        <v>15000</v>
      </c>
      <c r="H44" s="14" t="n">
        <v>0.3906478008295677</v>
      </c>
      <c r="I44" s="14" t="n">
        <v>0.2809106666666666</v>
      </c>
      <c r="J44" s="11" t="n">
        <v>1291</v>
      </c>
      <c r="K44" s="11" t="n">
        <v>0</v>
      </c>
      <c r="L44" s="12" t="n">
        <v>0</v>
      </c>
      <c r="M44" s="21" t="n">
        <v>0</v>
      </c>
      <c r="N44" s="5" t="inlineStr">
        <is>
          <t>2025-11-28</t>
        </is>
      </c>
      <c r="O44" s="5">
        <f>IF(I44&lt;0.30,"REVISAR",IF(I44&gt;0.50,"ESTRELLA","OK"))</f>
        <v/>
      </c>
      <c r="P44" s="5">
        <f>IF(AND(I44&lt;0.30,J44&gt;50),"SUBIR PRECIO YA - alto volumen y margen flaco",IF(AND(I44&gt;0.50,M44&lt;30),"PROTEGER STOCK - estrella escasa",IF(AND(I44&lt;0.30,M44&gt;180),"LIQUIDAR - margen bajo y exceso de stock",IF(I44&gt;0.50,"MANTENER PRECIO - estrella",IF(M44&gt;240,"REVISAR INVENTARIO - mucho stock para la rotación","MONITOREAR")))))</f>
        <v/>
      </c>
      <c r="Q44" s="5" t="inlineStr">
        <is>
          <t>SI</t>
        </is>
      </c>
      <c r="R44" s="5" t="inlineStr">
        <is>
          <t>SI</t>
        </is>
      </c>
    </row>
    <row r="45">
      <c r="A45" s="5" t="inlineStr">
        <is>
          <t>5273</t>
        </is>
      </c>
      <c r="B45" s="5" t="inlineStr">
        <is>
          <t>TABLILLA PVC BLANCA DIVISION  TP-018  PAQUETE 10U 11.9M2 20cmx5.95M</t>
        </is>
      </c>
      <c r="C45" s="5" t="inlineStr">
        <is>
          <t>IMPORTACION TABLILLA, CORNISAS, UNIONES</t>
        </is>
      </c>
      <c r="D45" s="12" t="n">
        <v>11007.27</v>
      </c>
      <c r="E45" s="12" t="n">
        <v>16448.38</v>
      </c>
      <c r="F45" s="12" t="n">
        <v>24668.86</v>
      </c>
      <c r="G45" s="12" t="n">
        <v>27999</v>
      </c>
      <c r="H45" s="14" t="n">
        <v>1.543682493479309</v>
      </c>
      <c r="I45" s="14" t="n">
        <v>0.6068691738990678</v>
      </c>
      <c r="J45" s="11" t="n">
        <v>420.4</v>
      </c>
      <c r="K45" s="11" t="n">
        <v>64</v>
      </c>
      <c r="L45" s="12" t="n">
        <v>704465.28</v>
      </c>
      <c r="M45" s="21" t="n">
        <v>55.56612749762132</v>
      </c>
      <c r="N45" s="5" t="inlineStr">
        <is>
          <t>2026-04-30</t>
        </is>
      </c>
      <c r="O45" s="5">
        <f>IF(I45&lt;0.30,"REVISAR",IF(I45&gt;0.50,"ESTRELLA","OK"))</f>
        <v/>
      </c>
      <c r="P45" s="5">
        <f>IF(AND(I45&lt;0.30,J45&gt;50),"SUBIR PRECIO YA - alto volumen y margen flaco",IF(AND(I45&gt;0.50,M45&lt;30),"PROTEGER STOCK - estrella escasa",IF(AND(I45&lt;0.30,M45&gt;180),"LIQUIDAR - margen bajo y exceso de stock",IF(I45&gt;0.50,"MANTENER PRECIO - estrella",IF(M45&gt;240,"REVISAR INVENTARIO - mucho stock para la rotación","MONITOREAR")))))</f>
        <v/>
      </c>
      <c r="Q45" s="5" t="inlineStr">
        <is>
          <t>SI</t>
        </is>
      </c>
      <c r="R45" s="5" t="inlineStr">
        <is>
          <t>SI</t>
        </is>
      </c>
    </row>
    <row r="46">
      <c r="A46" s="5" t="inlineStr">
        <is>
          <t>351100300991634</t>
        </is>
      </c>
      <c r="B46" s="5" t="inlineStr">
        <is>
          <t>TABLILLA PVC TP-033 GRIS MADERA  PAQUETE 10U 11.8M2 20cmx5.90m</t>
        </is>
      </c>
      <c r="C46" s="5" t="inlineStr">
        <is>
          <t>IMPORTACION TABLILLA, CORNISAS, UNIONES</t>
        </is>
      </c>
      <c r="D46" s="12" t="n">
        <v>11007.27</v>
      </c>
      <c r="E46" s="12" t="n">
        <v>15862.58</v>
      </c>
      <c r="F46" s="12" t="n">
        <v>27509.86</v>
      </c>
      <c r="G46" s="12" t="n">
        <v>29999</v>
      </c>
      <c r="H46" s="14" t="n">
        <v>1.725380589374114</v>
      </c>
      <c r="I46" s="14" t="n">
        <v>0.6330787692923098</v>
      </c>
      <c r="J46" s="11" t="n">
        <v>289.6</v>
      </c>
      <c r="K46" s="11" t="n">
        <v>52</v>
      </c>
      <c r="L46" s="12" t="n">
        <v>572378.04</v>
      </c>
      <c r="M46" s="21" t="n">
        <v>65.53867403314916</v>
      </c>
      <c r="N46" s="5" t="inlineStr">
        <is>
          <t>2026-04-30</t>
        </is>
      </c>
      <c r="O46" s="5">
        <f>IF(I46&lt;0.30,"REVISAR",IF(I46&gt;0.50,"ESTRELLA","OK"))</f>
        <v/>
      </c>
      <c r="P46" s="5">
        <f>IF(AND(I46&lt;0.30,J46&gt;50),"SUBIR PRECIO YA - alto volumen y margen flaco",IF(AND(I46&gt;0.50,M46&lt;30),"PROTEGER STOCK - estrella escasa",IF(AND(I46&lt;0.30,M46&gt;180),"LIQUIDAR - margen bajo y exceso de stock",IF(I46&gt;0.50,"MANTENER PRECIO - estrella",IF(M46&gt;240,"REVISAR INVENTARIO - mucho stock para la rotación","MONITOREAR")))))</f>
        <v/>
      </c>
      <c r="Q46" s="5" t="inlineStr">
        <is>
          <t>SI</t>
        </is>
      </c>
      <c r="R46" s="5" t="inlineStr">
        <is>
          <t>SI</t>
        </is>
      </c>
    </row>
    <row r="47">
      <c r="A47" s="5" t="inlineStr">
        <is>
          <t>432882</t>
        </is>
      </c>
      <c r="B47" s="5" t="inlineStr">
        <is>
          <t>SOL COMBO COCINA 4 QUEMADORES VIDRIO + EXTRACTOR 60CM 604-GV CAME-60M</t>
        </is>
      </c>
      <c r="C47" s="5" t="inlineStr">
        <is>
          <t>COMBOS</t>
        </is>
      </c>
      <c r="D47" s="12" t="n">
        <v>62348.83</v>
      </c>
      <c r="E47" s="12" t="n">
        <v>62348.8</v>
      </c>
      <c r="F47" s="12" t="n">
        <v>88495.58</v>
      </c>
      <c r="G47" s="12" t="n">
        <v>100000</v>
      </c>
      <c r="H47" s="14" t="n">
        <v>0.6038793350252122</v>
      </c>
      <c r="I47" s="14" t="n">
        <v>0.3765117</v>
      </c>
      <c r="J47" s="11" t="n">
        <v>127</v>
      </c>
      <c r="K47" s="11" t="n">
        <v>108</v>
      </c>
      <c r="L47" s="12" t="n">
        <v>6733673.640000001</v>
      </c>
      <c r="M47" s="21" t="n">
        <v>310.3937007874015</v>
      </c>
      <c r="N47" s="5" t="inlineStr">
        <is>
          <t>2026-04-30</t>
        </is>
      </c>
      <c r="O47" s="5">
        <f>IF(I47&lt;0.30,"REVISAR",IF(I47&gt;0.50,"ESTRELLA","OK"))</f>
        <v/>
      </c>
      <c r="P47" s="5">
        <f>IF(AND(I47&lt;0.30,J47&gt;50),"SUBIR PRECIO YA - alto volumen y margen flaco",IF(AND(I47&gt;0.50,M47&lt;30),"PROTEGER STOCK - estrella escasa",IF(AND(I47&lt;0.30,M47&gt;180),"LIQUIDAR - margen bajo y exceso de stock",IF(I47&gt;0.50,"MANTENER PRECIO - estrella",IF(M47&gt;240,"REVISAR INVENTARIO - mucho stock para la rotación","MONITOREAR")))))</f>
        <v/>
      </c>
      <c r="Q47" s="5" t="inlineStr">
        <is>
          <t>SI</t>
        </is>
      </c>
      <c r="R47" s="5" t="inlineStr">
        <is>
          <t>SI</t>
        </is>
      </c>
    </row>
    <row r="48">
      <c r="A48" s="5" t="inlineStr">
        <is>
          <t>351100300992738</t>
        </is>
      </c>
      <c r="B48" s="5" t="inlineStr">
        <is>
          <t>IMPERFECTA TABLILLA LAMINADA FRESNO GRIS 20CM X 5.95M PAQUETE 10U 11.90M2</t>
        </is>
      </c>
      <c r="C48" s="5" t="inlineStr">
        <is>
          <t>TABLILLA PVC Y CORNISAS</t>
        </is>
      </c>
      <c r="D48" s="12" t="n">
        <v>10245.9</v>
      </c>
      <c r="E48" s="12" t="n">
        <v>10245.9</v>
      </c>
      <c r="F48" s="12" t="n">
        <v>16351.6</v>
      </c>
      <c r="G48" s="12" t="n">
        <v>18500</v>
      </c>
      <c r="H48" s="14" t="n">
        <v>0.8056002888960463</v>
      </c>
      <c r="I48" s="14" t="n">
        <v>0.4461675675675676</v>
      </c>
      <c r="J48" s="11" t="n">
        <v>538</v>
      </c>
      <c r="K48" s="11" t="n">
        <v>-4</v>
      </c>
      <c r="L48" s="12" t="n">
        <v>-40983.6</v>
      </c>
      <c r="M48" s="21" t="n">
        <v>-2.713754646840149</v>
      </c>
      <c r="N48" s="5" t="inlineStr">
        <is>
          <t>2026-02-17</t>
        </is>
      </c>
      <c r="O48" s="5">
        <f>IF(I48&lt;0.30,"REVISAR",IF(I48&gt;0.50,"ESTRELLA","OK"))</f>
        <v/>
      </c>
      <c r="P48" s="5">
        <f>IF(AND(I48&lt;0.30,J48&gt;50),"SUBIR PRECIO YA - alto volumen y margen flaco",IF(AND(I48&gt;0.50,M48&lt;30),"PROTEGER STOCK - estrella escasa",IF(AND(I48&lt;0.30,M48&gt;180),"LIQUIDAR - margen bajo y exceso de stock",IF(I48&gt;0.50,"MANTENER PRECIO - estrella",IF(M48&gt;240,"REVISAR INVENTARIO - mucho stock para la rotación","MONITOREAR")))))</f>
        <v/>
      </c>
      <c r="Q48" s="5" t="inlineStr">
        <is>
          <t>SI</t>
        </is>
      </c>
      <c r="R48" s="5" t="inlineStr">
        <is>
          <t>SI</t>
        </is>
      </c>
    </row>
    <row r="49">
      <c r="A49" s="5" t="inlineStr">
        <is>
          <t>277</t>
        </is>
      </c>
      <c r="B49" s="5" t="inlineStr">
        <is>
          <t xml:space="preserve">TABLA FORMALETA 1X12 4VARAS </t>
        </is>
      </c>
      <c r="C49" s="5" t="inlineStr">
        <is>
          <t>SEMIDURO</t>
        </is>
      </c>
      <c r="D49" s="12" t="n">
        <v>4500</v>
      </c>
      <c r="E49" s="12" t="n">
        <v>4175.23</v>
      </c>
      <c r="F49" s="12" t="n">
        <v>5862.66</v>
      </c>
      <c r="G49" s="12" t="n">
        <v>7119</v>
      </c>
      <c r="H49" s="14" t="n">
        <v>0.582</v>
      </c>
      <c r="I49" s="14" t="n">
        <v>0.3678887484197219</v>
      </c>
      <c r="J49" s="11" t="n">
        <v>1934</v>
      </c>
      <c r="K49" s="11" t="n">
        <v>-37</v>
      </c>
      <c r="L49" s="12" t="n">
        <v>-166500</v>
      </c>
      <c r="M49" s="21" t="n">
        <v>-6.982936918304032</v>
      </c>
      <c r="N49" s="5" t="inlineStr">
        <is>
          <t>2026-04-30</t>
        </is>
      </c>
      <c r="O49" s="5">
        <f>IF(I49&lt;0.30,"REVISAR",IF(I49&gt;0.50,"ESTRELLA","OK"))</f>
        <v/>
      </c>
      <c r="P49" s="5">
        <f>IF(AND(I49&lt;0.30,J49&gt;50),"SUBIR PRECIO YA - alto volumen y margen flaco",IF(AND(I49&gt;0.50,M49&lt;30),"PROTEGER STOCK - estrella escasa",IF(AND(I49&lt;0.30,M49&gt;180),"LIQUIDAR - margen bajo y exceso de stock",IF(I49&gt;0.50,"MANTENER PRECIO - estrella",IF(M49&gt;240,"REVISAR INVENTARIO - mucho stock para la rotación","MONITOREAR")))))</f>
        <v/>
      </c>
      <c r="Q49" s="5" t="inlineStr">
        <is>
          <t>SI</t>
        </is>
      </c>
      <c r="R49" s="5" t="inlineStr">
        <is>
          <t>SI</t>
        </is>
      </c>
    </row>
    <row r="50">
      <c r="A50" s="5" t="inlineStr">
        <is>
          <t>5932</t>
        </is>
      </c>
      <c r="B50" s="5" t="inlineStr">
        <is>
          <t xml:space="preserve">ZINC ESMALT 3.66 ROJO #26 ESTRUCTURAL 0.40 </t>
        </is>
      </c>
      <c r="C50" s="5" t="inlineStr">
        <is>
          <t>TUBERIA INDUSTRIAL, HIERROS PLANOS Y CORRUGADOS</t>
        </is>
      </c>
      <c r="D50" s="12" t="n">
        <v>6700</v>
      </c>
      <c r="E50" s="12" t="n">
        <v>7083.59</v>
      </c>
      <c r="F50" s="12" t="n">
        <v>8965.1</v>
      </c>
      <c r="G50" s="12" t="n">
        <v>9999</v>
      </c>
      <c r="H50" s="14" t="n">
        <v>0.4923880597014925</v>
      </c>
      <c r="I50" s="14" t="n">
        <v>0.32993299329933</v>
      </c>
      <c r="J50" s="11" t="n">
        <v>1664</v>
      </c>
      <c r="K50" s="11" t="n">
        <v>277</v>
      </c>
      <c r="L50" s="12" t="n">
        <v>1855900</v>
      </c>
      <c r="M50" s="21" t="n">
        <v>60.76021634615385</v>
      </c>
      <c r="N50" s="5" t="inlineStr">
        <is>
          <t>2026-04-27</t>
        </is>
      </c>
      <c r="O50" s="5">
        <f>IF(I50&lt;0.30,"REVISAR",IF(I50&gt;0.50,"ESTRELLA","OK"))</f>
        <v/>
      </c>
      <c r="P50" s="5">
        <f>IF(AND(I50&lt;0.30,J50&gt;50),"SUBIR PRECIO YA - alto volumen y margen flaco",IF(AND(I50&gt;0.50,M50&lt;30),"PROTEGER STOCK - estrella escasa",IF(AND(I50&lt;0.30,M50&gt;180),"LIQUIDAR - margen bajo y exceso de stock",IF(I50&gt;0.50,"MANTENER PRECIO - estrella",IF(M50&gt;240,"REVISAR INVENTARIO - mucho stock para la rotación","MONITOREAR")))))</f>
        <v/>
      </c>
      <c r="Q50" s="5" t="inlineStr">
        <is>
          <t>SI</t>
        </is>
      </c>
      <c r="R50" s="5" t="inlineStr">
        <is>
          <t>SI</t>
        </is>
      </c>
    </row>
    <row r="51">
      <c r="A51" s="5" t="inlineStr">
        <is>
          <t>351100300992036</t>
        </is>
      </c>
      <c r="B51" s="5" t="inlineStr">
        <is>
          <t>$$ LAMINA PVC KS3083AP CALACATA BRILLANTE 1.22X2.44 3MM IMITACION PIEDRA NATURAL</t>
        </is>
      </c>
      <c r="C51" s="5" t="inlineStr">
        <is>
          <t>LAMINA PVC, BAMBU, ACC</t>
        </is>
      </c>
      <c r="D51" s="12" t="n">
        <v>8984.77</v>
      </c>
      <c r="E51" s="12" t="n">
        <v>9605.290000000001</v>
      </c>
      <c r="F51" s="12" t="n">
        <v>13403.2</v>
      </c>
      <c r="G51" s="12" t="n">
        <v>15354.94</v>
      </c>
      <c r="H51" s="14" t="n">
        <v>0.7089964462084172</v>
      </c>
      <c r="I51" s="14" t="n">
        <v>0.4148612759151126</v>
      </c>
      <c r="J51" s="11" t="n">
        <v>805</v>
      </c>
      <c r="K51" s="11" t="n">
        <v>0</v>
      </c>
      <c r="L51" s="12" t="n">
        <v>0</v>
      </c>
      <c r="M51" s="21" t="n">
        <v>0</v>
      </c>
      <c r="N51" s="5" t="inlineStr">
        <is>
          <t>2026-01-06</t>
        </is>
      </c>
      <c r="O51" s="5">
        <f>IF(I51&lt;0.30,"REVISAR",IF(I51&gt;0.50,"ESTRELLA","OK"))</f>
        <v/>
      </c>
      <c r="P51" s="5">
        <f>IF(AND(I51&lt;0.30,J51&gt;50),"SUBIR PRECIO YA - alto volumen y margen flaco",IF(AND(I51&gt;0.50,M51&lt;30),"PROTEGER STOCK - estrella escasa",IF(AND(I51&lt;0.30,M51&gt;180),"LIQUIDAR - margen bajo y exceso de stock",IF(I51&gt;0.50,"MANTENER PRECIO - estrella",IF(M51&gt;240,"REVISAR INVENTARIO - mucho stock para la rotación","MONITOREAR")))))</f>
        <v/>
      </c>
      <c r="Q51" s="5" t="inlineStr">
        <is>
          <t>SI</t>
        </is>
      </c>
      <c r="R51" s="5" t="inlineStr">
        <is>
          <t>SI</t>
        </is>
      </c>
    </row>
    <row r="52">
      <c r="A52" s="5" t="inlineStr">
        <is>
          <t>351100300992691</t>
        </is>
      </c>
      <c r="B52" s="5" t="inlineStr">
        <is>
          <t>FACHALETA FLEXIBLE MURETO STONE DARK 30X60CM 0.18m2 EXTERIOR / INTERIOR</t>
        </is>
      </c>
      <c r="C52" s="5" t="inlineStr">
        <is>
          <t>FACHALETA</t>
        </is>
      </c>
      <c r="D52" s="12" t="n">
        <v>1697.6</v>
      </c>
      <c r="E52" s="12" t="n">
        <v>1743.1</v>
      </c>
      <c r="F52" s="12" t="n">
        <v>2880.32</v>
      </c>
      <c r="G52" s="12" t="n">
        <v>3300</v>
      </c>
      <c r="H52" s="14" t="n">
        <v>0.9439208294062208</v>
      </c>
      <c r="I52" s="14" t="n">
        <v>0.4855757575757576</v>
      </c>
      <c r="J52" s="11" t="n">
        <v>2656</v>
      </c>
      <c r="K52" s="11" t="n">
        <v>655</v>
      </c>
      <c r="L52" s="12" t="n">
        <v>1111928</v>
      </c>
      <c r="M52" s="21" t="n">
        <v>90.01317771084337</v>
      </c>
      <c r="N52" s="5" t="inlineStr">
        <is>
          <t>2026-04-28</t>
        </is>
      </c>
      <c r="O52" s="5">
        <f>IF(I52&lt;0.30,"REVISAR",IF(I52&gt;0.50,"ESTRELLA","OK"))</f>
        <v/>
      </c>
      <c r="P52" s="5">
        <f>IF(AND(I52&lt;0.30,J52&gt;50),"SUBIR PRECIO YA - alto volumen y margen flaco",IF(AND(I52&gt;0.50,M52&lt;30),"PROTEGER STOCK - estrella escasa",IF(AND(I52&lt;0.30,M52&gt;180),"LIQUIDAR - margen bajo y exceso de stock",IF(I52&gt;0.50,"MANTENER PRECIO - estrella",IF(M52&gt;240,"REVISAR INVENTARIO - mucho stock para la rotación","MONITOREAR")))))</f>
        <v/>
      </c>
      <c r="Q52" s="5" t="inlineStr">
        <is>
          <t>SI</t>
        </is>
      </c>
      <c r="R52" s="5" t="inlineStr">
        <is>
          <t>SI</t>
        </is>
      </c>
    </row>
    <row r="53">
      <c r="A53" s="5" t="inlineStr">
        <is>
          <t>351100300992414</t>
        </is>
      </c>
      <c r="B53" s="5" t="inlineStr">
        <is>
          <t>WADFOW PULVERIZADORA DE PINTURA 1200W 120V 20.7 MPA UWAY1A10 AIRLESS</t>
        </is>
      </c>
      <c r="C53" s="5" t="inlineStr">
        <is>
          <t>HERRAMIENTA ELECTRICA</t>
        </is>
      </c>
      <c r="D53" s="12" t="n">
        <v>75335.56</v>
      </c>
      <c r="E53" s="12" t="n">
        <v>76499.66</v>
      </c>
      <c r="F53" s="12" t="n">
        <v>107764.31</v>
      </c>
      <c r="G53" s="12" t="n">
        <v>119999</v>
      </c>
      <c r="H53" s="14" t="n">
        <v>0.5928599986513673</v>
      </c>
      <c r="I53" s="14" t="n">
        <v>0.3721984349869583</v>
      </c>
      <c r="J53" s="11" t="n">
        <v>96</v>
      </c>
      <c r="K53" s="11" t="n">
        <v>32</v>
      </c>
      <c r="L53" s="12" t="n">
        <v>2410737.92</v>
      </c>
      <c r="M53" s="21" t="n">
        <v>121.6666666666667</v>
      </c>
      <c r="N53" s="5" t="inlineStr">
        <is>
          <t>2026-04-30</t>
        </is>
      </c>
      <c r="O53" s="5">
        <f>IF(I53&lt;0.30,"REVISAR",IF(I53&gt;0.50,"ESTRELLA","OK"))</f>
        <v/>
      </c>
      <c r="P53" s="5">
        <f>IF(AND(I53&lt;0.30,J53&gt;50),"SUBIR PRECIO YA - alto volumen y margen flaco",IF(AND(I53&gt;0.50,M53&lt;30),"PROTEGER STOCK - estrella escasa",IF(AND(I53&lt;0.30,M53&gt;180),"LIQUIDAR - margen bajo y exceso de stock",IF(I53&gt;0.50,"MANTENER PRECIO - estrella",IF(M53&gt;240,"REVISAR INVENTARIO - mucho stock para la rotación","MONITOREAR")))))</f>
        <v/>
      </c>
      <c r="Q53" s="5" t="inlineStr">
        <is>
          <t>SI</t>
        </is>
      </c>
      <c r="R53" s="5" t="inlineStr">
        <is>
          <t>SI</t>
        </is>
      </c>
    </row>
    <row r="54">
      <c r="A54" s="5" t="inlineStr">
        <is>
          <t>351100300992108</t>
        </is>
      </c>
      <c r="B54" s="5" t="inlineStr">
        <is>
          <t>PANEL ACANALADO LK-H8117 MADERA OSCURO 16CM X 2.90M WALL PANEL</t>
        </is>
      </c>
      <c r="C54" s="5" t="inlineStr">
        <is>
          <t>IMPORTACION PANEL ACANALADO INTERIOR</t>
        </is>
      </c>
      <c r="D54" s="12" t="n">
        <v>1295.83</v>
      </c>
      <c r="E54" s="12" t="n">
        <v>1914.75</v>
      </c>
      <c r="F54" s="12" t="n">
        <v>4031.65</v>
      </c>
      <c r="G54" s="12" t="n">
        <v>4650</v>
      </c>
      <c r="H54" s="14" t="n">
        <v>2.588433667996574</v>
      </c>
      <c r="I54" s="14" t="n">
        <v>0.7213268817204301</v>
      </c>
      <c r="J54" s="11" t="n">
        <v>1414</v>
      </c>
      <c r="K54" s="11" t="n">
        <v>0</v>
      </c>
      <c r="L54" s="12" t="n">
        <v>0</v>
      </c>
      <c r="M54" s="21" t="n">
        <v>0</v>
      </c>
      <c r="N54" s="5" t="inlineStr">
        <is>
          <t>2025-09-03</t>
        </is>
      </c>
      <c r="O54" s="5">
        <f>IF(I54&lt;0.30,"REVISAR",IF(I54&gt;0.50,"ESTRELLA","OK"))</f>
        <v/>
      </c>
      <c r="P54" s="5">
        <f>IF(AND(I54&lt;0.30,J54&gt;50),"SUBIR PRECIO YA - alto volumen y margen flaco",IF(AND(I54&gt;0.50,M54&lt;30),"PROTEGER STOCK - estrella escasa",IF(AND(I54&lt;0.30,M54&gt;180),"LIQUIDAR - margen bajo y exceso de stock",IF(I54&gt;0.50,"MANTENER PRECIO - estrella",IF(M54&gt;240,"REVISAR INVENTARIO - mucho stock para la rotación","MONITOREAR")))))</f>
        <v/>
      </c>
      <c r="Q54" s="5" t="inlineStr">
        <is>
          <t>SI</t>
        </is>
      </c>
      <c r="R54" s="5" t="inlineStr">
        <is>
          <t>SI</t>
        </is>
      </c>
    </row>
    <row r="55">
      <c r="A55" s="5" t="inlineStr">
        <is>
          <t>351100300992033</t>
        </is>
      </c>
      <c r="B55" s="5" t="inlineStr">
        <is>
          <t>SEMI COMBO FREGADERO + CACHERA + BANDEJAS NANO BLACK 75 X 46 X 22 IBK02</t>
        </is>
      </c>
      <c r="C55" s="5" t="inlineStr">
        <is>
          <t>GRIFERIA - ACC. BAÑO Y COCINA</t>
        </is>
      </c>
      <c r="D55" s="12" t="n">
        <v>47107.31</v>
      </c>
      <c r="E55" s="12" t="n">
        <v>59310.99</v>
      </c>
      <c r="F55" s="12" t="n">
        <v>90058.94</v>
      </c>
      <c r="G55" s="12" t="n">
        <v>125000</v>
      </c>
      <c r="H55" s="14" t="n">
        <v>1.653515982975891</v>
      </c>
      <c r="I55" s="14" t="n">
        <v>0.62314152</v>
      </c>
      <c r="J55" s="11" t="n">
        <v>97</v>
      </c>
      <c r="K55" s="11" t="n">
        <v>0</v>
      </c>
      <c r="L55" s="12" t="n">
        <v>0</v>
      </c>
      <c r="M55" s="21" t="n">
        <v>0</v>
      </c>
      <c r="N55" s="5" t="inlineStr">
        <is>
          <t>2025-11-01</t>
        </is>
      </c>
      <c r="O55" s="5">
        <f>IF(I55&lt;0.30,"REVISAR",IF(I55&gt;0.50,"ESTRELLA","OK"))</f>
        <v/>
      </c>
      <c r="P55" s="5">
        <f>IF(AND(I55&lt;0.30,J55&gt;50),"SUBIR PRECIO YA - alto volumen y margen flaco",IF(AND(I55&gt;0.50,M55&lt;30),"PROTEGER STOCK - estrella escasa",IF(AND(I55&lt;0.30,M55&gt;180),"LIQUIDAR - margen bajo y exceso de stock",IF(I55&gt;0.50,"MANTENER PRECIO - estrella",IF(M55&gt;240,"REVISAR INVENTARIO - mucho stock para la rotación","MONITOREAR")))))</f>
        <v/>
      </c>
      <c r="Q55" s="5" t="inlineStr">
        <is>
          <t>SI</t>
        </is>
      </c>
      <c r="R55" s="5" t="inlineStr">
        <is>
          <t>SI</t>
        </is>
      </c>
    </row>
    <row r="56">
      <c r="A56" s="5" t="inlineStr">
        <is>
          <t>351100300992514</t>
        </is>
      </c>
      <c r="B56" s="5" t="inlineStr">
        <is>
          <t>LAMINA NUEVA CEMENTO GRIS 61070 1.22 X. 2.44M 5MM MATE FIBRA BAMBU CARBON PVC IMITACION PIEDRA</t>
        </is>
      </c>
      <c r="C56" s="5" t="inlineStr">
        <is>
          <t>IMPORTACION LAMINA PVC, BAMBU, ACC</t>
        </is>
      </c>
      <c r="D56" s="12" t="n">
        <v>5458</v>
      </c>
      <c r="E56" s="12" t="n">
        <v>8546.32</v>
      </c>
      <c r="F56" s="12" t="n">
        <v>18197.71</v>
      </c>
      <c r="G56" s="12" t="n">
        <v>22000</v>
      </c>
      <c r="H56" s="14" t="n">
        <v>3.030780505679736</v>
      </c>
      <c r="I56" s="14" t="n">
        <v>0.7519090909090909</v>
      </c>
      <c r="J56" s="11" t="n">
        <v>306</v>
      </c>
      <c r="K56" s="11" t="n">
        <v>392</v>
      </c>
      <c r="L56" s="12" t="n">
        <v>2139536</v>
      </c>
      <c r="M56" s="21" t="n">
        <v>467.5816993464052</v>
      </c>
      <c r="N56" s="5" t="inlineStr">
        <is>
          <t>2026-04-29</t>
        </is>
      </c>
      <c r="O56" s="5">
        <f>IF(I56&lt;0.30,"REVISAR",IF(I56&gt;0.50,"ESTRELLA","OK"))</f>
        <v/>
      </c>
      <c r="P56" s="5">
        <f>IF(AND(I56&lt;0.30,J56&gt;50),"SUBIR PRECIO YA - alto volumen y margen flaco",IF(AND(I56&gt;0.50,M56&lt;30),"PROTEGER STOCK - estrella escasa",IF(AND(I56&lt;0.30,M56&gt;180),"LIQUIDAR - margen bajo y exceso de stock",IF(I56&gt;0.50,"MANTENER PRECIO - estrella",IF(M56&gt;240,"REVISAR INVENTARIO - mucho stock para la rotación","MONITOREAR")))))</f>
        <v/>
      </c>
      <c r="Q56" s="5" t="inlineStr">
        <is>
          <t>SI</t>
        </is>
      </c>
      <c r="R56" s="5" t="inlineStr">
        <is>
          <t>SI</t>
        </is>
      </c>
    </row>
    <row r="57">
      <c r="A57" s="5" t="inlineStr">
        <is>
          <t>10140002</t>
        </is>
      </c>
      <c r="B57" s="5" t="inlineStr">
        <is>
          <t>TUBO ESTRUCT. CUADRADO 2X2 1.50MM GALVANIZADO</t>
        </is>
      </c>
      <c r="C57" s="5" t="inlineStr">
        <is>
          <t>TUBERIA ESTRUCTURAL</t>
        </is>
      </c>
      <c r="D57" s="12" t="n">
        <v>6850.8</v>
      </c>
      <c r="E57" s="12" t="n">
        <v>6800.18</v>
      </c>
      <c r="F57" s="12" t="n">
        <v>8211.76</v>
      </c>
      <c r="G57" s="12" t="n">
        <v>9587.610000000001</v>
      </c>
      <c r="H57" s="14" t="n">
        <v>0.3994876510772465</v>
      </c>
      <c r="I57" s="14" t="n">
        <v>0.2854527875038722</v>
      </c>
      <c r="J57" s="11" t="n">
        <v>2087</v>
      </c>
      <c r="K57" s="11" t="n">
        <v>191</v>
      </c>
      <c r="L57" s="12" t="n">
        <v>1308502.8</v>
      </c>
      <c r="M57" s="21" t="n">
        <v>33.40440824149497</v>
      </c>
      <c r="N57" s="5" t="inlineStr">
        <is>
          <t>2026-04-30</t>
        </is>
      </c>
      <c r="O57" s="5">
        <f>IF(I57&lt;0.30,"REVISAR",IF(I57&gt;0.50,"ESTRELLA","OK"))</f>
        <v/>
      </c>
      <c r="P57" s="5">
        <f>IF(AND(I57&lt;0.30,J57&gt;50),"SUBIR PRECIO YA - alto volumen y margen flaco",IF(AND(I57&gt;0.50,M57&lt;30),"PROTEGER STOCK - estrella escasa",IF(AND(I57&lt;0.30,M57&gt;180),"LIQUIDAR - margen bajo y exceso de stock",IF(I57&gt;0.50,"MANTENER PRECIO - estrella",IF(M57&gt;240,"REVISAR INVENTARIO - mucho stock para la rotación","MONITOREAR")))))</f>
        <v/>
      </c>
      <c r="Q57" s="5" t="inlineStr">
        <is>
          <t>SI</t>
        </is>
      </c>
      <c r="R57" s="5" t="inlineStr">
        <is>
          <t>SI</t>
        </is>
      </c>
    </row>
    <row r="58">
      <c r="A58" s="5" t="inlineStr">
        <is>
          <t>351100300992110</t>
        </is>
      </c>
      <c r="B58" s="5" t="inlineStr">
        <is>
          <t>PANEL ACANALADO LK-H8136 TEKA 16CM X 2.90M WALL PANEL</t>
        </is>
      </c>
      <c r="C58" s="5" t="inlineStr">
        <is>
          <t>IMPORTACION PANEL ACANALADO INTERIOR</t>
        </is>
      </c>
      <c r="D58" s="12" t="n">
        <v>1295.83</v>
      </c>
      <c r="E58" s="12" t="n">
        <v>1914.75</v>
      </c>
      <c r="F58" s="12" t="n">
        <v>4060.72</v>
      </c>
      <c r="G58" s="12" t="n">
        <v>4650</v>
      </c>
      <c r="H58" s="14" t="n">
        <v>2.588433667996574</v>
      </c>
      <c r="I58" s="14" t="n">
        <v>0.7213268817204301</v>
      </c>
      <c r="J58" s="11" t="n">
        <v>1371</v>
      </c>
      <c r="K58" s="11" t="n">
        <v>0</v>
      </c>
      <c r="L58" s="12" t="n">
        <v>0</v>
      </c>
      <c r="M58" s="21" t="n">
        <v>0</v>
      </c>
      <c r="N58" s="5" t="inlineStr">
        <is>
          <t>2026-01-10</t>
        </is>
      </c>
      <c r="O58" s="5">
        <f>IF(I58&lt;0.30,"REVISAR",IF(I58&gt;0.50,"ESTRELLA","OK"))</f>
        <v/>
      </c>
      <c r="P58" s="5">
        <f>IF(AND(I58&lt;0.30,J58&gt;50),"SUBIR PRECIO YA - alto volumen y margen flaco",IF(AND(I58&gt;0.50,M58&lt;30),"PROTEGER STOCK - estrella escasa",IF(AND(I58&lt;0.30,M58&gt;180),"LIQUIDAR - margen bajo y exceso de stock",IF(I58&gt;0.50,"MANTENER PRECIO - estrella",IF(M58&gt;240,"REVISAR INVENTARIO - mucho stock para la rotación","MONITOREAR")))))</f>
        <v/>
      </c>
      <c r="Q58" s="5" t="inlineStr">
        <is>
          <t>SI</t>
        </is>
      </c>
      <c r="R58" s="5" t="inlineStr">
        <is>
          <t>SI</t>
        </is>
      </c>
    </row>
    <row r="59">
      <c r="A59" s="5" t="inlineStr">
        <is>
          <t>351100300991446</t>
        </is>
      </c>
      <c r="B59" s="5" t="inlineStr">
        <is>
          <t>DIAMOND MUEBLE LAVATORIO PETIT GREY AEREO 2201A-40.    43CM X 36CM X45CM (NO INCLUYE GRIFERIA)</t>
        </is>
      </c>
      <c r="C59" s="5" t="inlineStr">
        <is>
          <t>IMPORTACION LOZA</t>
        </is>
      </c>
      <c r="D59" s="12" t="n">
        <v>15544.39</v>
      </c>
      <c r="E59" s="12" t="n">
        <v>21793.65</v>
      </c>
      <c r="F59" s="12" t="n">
        <v>52162.25</v>
      </c>
      <c r="G59" s="12" t="n">
        <v>59900</v>
      </c>
      <c r="H59" s="14" t="n">
        <v>2.853480258794331</v>
      </c>
      <c r="I59" s="14" t="n">
        <v>0.7404943238731218</v>
      </c>
      <c r="J59" s="11" t="n">
        <v>96</v>
      </c>
      <c r="K59" s="11" t="n">
        <v>5</v>
      </c>
      <c r="L59" s="12" t="n">
        <v>77721.95</v>
      </c>
      <c r="M59" s="21" t="n">
        <v>19.01041666666667</v>
      </c>
      <c r="N59" s="5" t="inlineStr">
        <is>
          <t>2026-04-30</t>
        </is>
      </c>
      <c r="O59" s="5">
        <f>IF(I59&lt;0.30,"REVISAR",IF(I59&gt;0.50,"ESTRELLA","OK"))</f>
        <v/>
      </c>
      <c r="P59" s="5">
        <f>IF(AND(I59&lt;0.30,J59&gt;50),"SUBIR PRECIO YA - alto volumen y margen flaco",IF(AND(I59&gt;0.50,M59&lt;30),"PROTEGER STOCK - estrella escasa",IF(AND(I59&lt;0.30,M59&gt;180),"LIQUIDAR - margen bajo y exceso de stock",IF(I59&gt;0.50,"MANTENER PRECIO - estrella",IF(M59&gt;240,"REVISAR INVENTARIO - mucho stock para la rotación","MONITOREAR")))))</f>
        <v/>
      </c>
      <c r="Q59" s="5" t="inlineStr">
        <is>
          <t>SI</t>
        </is>
      </c>
      <c r="R59" s="5" t="inlineStr">
        <is>
          <t>SI</t>
        </is>
      </c>
    </row>
    <row r="60">
      <c r="A60" s="5" t="inlineStr">
        <is>
          <t>351100300992121</t>
        </is>
      </c>
      <c r="B60" s="5" t="inlineStr">
        <is>
          <t>MEMBRANA REFLECTIVA IMPERMEABILIZANTE 90 CM DE ANCHO X METRO</t>
        </is>
      </c>
      <c r="C60" s="5" t="inlineStr">
        <is>
          <t>IMPORTACION FERRETERIA GENERAL</t>
        </is>
      </c>
      <c r="D60" s="12" t="n">
        <v>3433.59</v>
      </c>
      <c r="E60" s="12" t="n">
        <v>3128.88</v>
      </c>
      <c r="F60" s="12" t="n">
        <v>6499.84</v>
      </c>
      <c r="G60" s="12" t="n">
        <v>6500</v>
      </c>
      <c r="H60" s="14" t="n">
        <v>0.8930623632990543</v>
      </c>
      <c r="I60" s="14" t="n">
        <v>0.4717553846153846</v>
      </c>
      <c r="J60" s="11" t="n">
        <v>804.8</v>
      </c>
      <c r="K60" s="11" t="n">
        <v>11.5</v>
      </c>
      <c r="L60" s="12" t="n">
        <v>39486.285</v>
      </c>
      <c r="M60" s="21" t="n">
        <v>5.215581510934394</v>
      </c>
      <c r="N60" s="5" t="inlineStr">
        <is>
          <t>2026-04-27</t>
        </is>
      </c>
      <c r="O60" s="5">
        <f>IF(I60&lt;0.30,"REVISAR",IF(I60&gt;0.50,"ESTRELLA","OK"))</f>
        <v/>
      </c>
      <c r="P60" s="5">
        <f>IF(AND(I60&lt;0.30,J60&gt;50),"SUBIR PRECIO YA - alto volumen y margen flaco",IF(AND(I60&gt;0.50,M60&lt;30),"PROTEGER STOCK - estrella escasa",IF(AND(I60&lt;0.30,M60&gt;180),"LIQUIDAR - margen bajo y exceso de stock",IF(I60&gt;0.50,"MANTENER PRECIO - estrella",IF(M60&gt;240,"REVISAR INVENTARIO - mucho stock para la rotación","MONITOREAR")))))</f>
        <v/>
      </c>
      <c r="Q60" s="5" t="inlineStr">
        <is>
          <t>SI</t>
        </is>
      </c>
      <c r="R60" s="5" t="inlineStr">
        <is>
          <t>SI</t>
        </is>
      </c>
    </row>
    <row r="61">
      <c r="A61" s="5" t="inlineStr">
        <is>
          <t>3757099020200</t>
        </is>
      </c>
      <c r="B61" s="5" t="inlineStr">
        <is>
          <t>PLYCEM MI CONCRETO 20MM ENTREPISO FIBROLIT</t>
        </is>
      </c>
      <c r="C61" s="5" t="inlineStr">
        <is>
          <t>LAMINAS Y PERFILERIA LIVIANA</t>
        </is>
      </c>
      <c r="D61" s="12" t="n">
        <v>16621.51</v>
      </c>
      <c r="E61" s="12" t="n">
        <v>16036.48</v>
      </c>
      <c r="F61" s="12" t="n">
        <v>18950.41</v>
      </c>
      <c r="G61" s="12" t="n">
        <v>22914.42</v>
      </c>
      <c r="H61" s="14" t="n">
        <v>0.3786003798692177</v>
      </c>
      <c r="I61" s="14" t="n">
        <v>0.2746266324873158</v>
      </c>
      <c r="J61" s="11" t="n">
        <v>925</v>
      </c>
      <c r="K61" s="11" t="n">
        <v>85</v>
      </c>
      <c r="L61" s="12" t="n">
        <v>1412828.35</v>
      </c>
      <c r="M61" s="21" t="n">
        <v>33.54054054054054</v>
      </c>
      <c r="N61" s="5" t="inlineStr">
        <is>
          <t>2026-04-30</t>
        </is>
      </c>
      <c r="O61" s="5">
        <f>IF(I61&lt;0.30,"REVISAR",IF(I61&gt;0.50,"ESTRELLA","OK"))</f>
        <v/>
      </c>
      <c r="P61" s="5">
        <f>IF(AND(I61&lt;0.30,J61&gt;50),"SUBIR PRECIO YA - alto volumen y margen flaco",IF(AND(I61&gt;0.50,M61&lt;30),"PROTEGER STOCK - estrella escasa",IF(AND(I61&lt;0.30,M61&gt;180),"LIQUIDAR - margen bajo y exceso de stock",IF(I61&gt;0.50,"MANTENER PRECIO - estrella",IF(M61&gt;240,"REVISAR INVENTARIO - mucho stock para la rotación","MONITOREAR")))))</f>
        <v/>
      </c>
      <c r="Q61" s="5" t="inlineStr">
        <is>
          <t>SI</t>
        </is>
      </c>
      <c r="R61" s="5" t="inlineStr">
        <is>
          <t>SI</t>
        </is>
      </c>
    </row>
    <row r="62">
      <c r="A62" s="5" t="inlineStr">
        <is>
          <t>5201</t>
        </is>
      </c>
      <c r="B62" s="5" t="inlineStr">
        <is>
          <t>LAMINA TIPO GLASS AMARILLA GLASS</t>
        </is>
      </c>
      <c r="C62" s="5" t="inlineStr">
        <is>
          <t>LAMINAS Y PERFILERIA LIVIANA</t>
        </is>
      </c>
      <c r="D62" s="12" t="n">
        <v>10500</v>
      </c>
      <c r="E62" s="12" t="n">
        <v>11118.94</v>
      </c>
      <c r="F62" s="12" t="n">
        <v>14048.26</v>
      </c>
      <c r="G62" s="12" t="n">
        <v>15750</v>
      </c>
      <c r="H62" s="14" t="n">
        <v>0.5</v>
      </c>
      <c r="I62" s="14" t="n">
        <v>0.3333333333333333</v>
      </c>
      <c r="J62" s="11" t="n">
        <v>916</v>
      </c>
      <c r="K62" s="11" t="n">
        <v>83</v>
      </c>
      <c r="L62" s="12" t="n">
        <v>871500</v>
      </c>
      <c r="M62" s="21" t="n">
        <v>33.0731441048035</v>
      </c>
      <c r="N62" s="5" t="inlineStr">
        <is>
          <t>2026-04-28</t>
        </is>
      </c>
      <c r="O62" s="5">
        <f>IF(I62&lt;0.30,"REVISAR",IF(I62&gt;0.50,"ESTRELLA","OK"))</f>
        <v/>
      </c>
      <c r="P62" s="5">
        <f>IF(AND(I62&lt;0.30,J62&gt;50),"SUBIR PRECIO YA - alto volumen y margen flaco",IF(AND(I62&gt;0.50,M62&lt;30),"PROTEGER STOCK - estrella escasa",IF(AND(I62&lt;0.30,M62&gt;180),"LIQUIDAR - margen bajo y exceso de stock",IF(I62&gt;0.50,"MANTENER PRECIO - estrella",IF(M62&gt;240,"REVISAR INVENTARIO - mucho stock para la rotación","MONITOREAR")))))</f>
        <v/>
      </c>
      <c r="Q62" s="5" t="inlineStr">
        <is>
          <t>SI</t>
        </is>
      </c>
      <c r="R62" s="5" t="inlineStr">
        <is>
          <t>SI</t>
        </is>
      </c>
    </row>
    <row r="63">
      <c r="A63" s="5" t="inlineStr">
        <is>
          <t>52532</t>
        </is>
      </c>
      <c r="B63" s="5" t="inlineStr">
        <is>
          <t>ZINC ESMALT 3.66 VERDE #26 ESTRUCTURAL 0.4</t>
        </is>
      </c>
      <c r="C63" s="5" t="inlineStr">
        <is>
          <t>TUBERIA INDUSTRIAL, HIERROS PLANOS Y CORRUGADOS</t>
        </is>
      </c>
      <c r="D63" s="12" t="n">
        <v>6996.09</v>
      </c>
      <c r="E63" s="12" t="n">
        <v>7110.35</v>
      </c>
      <c r="F63" s="12" t="n">
        <v>8972.120000000001</v>
      </c>
      <c r="G63" s="12" t="n">
        <v>9999</v>
      </c>
      <c r="H63" s="14" t="n">
        <v>0.429226896738035</v>
      </c>
      <c r="I63" s="14" t="n">
        <v>0.3003210321032103</v>
      </c>
      <c r="J63" s="11" t="n">
        <v>1439</v>
      </c>
      <c r="K63" s="11" t="n">
        <v>156</v>
      </c>
      <c r="L63" s="12" t="n">
        <v>1091390.04</v>
      </c>
      <c r="M63" s="21" t="n">
        <v>39.56914523974982</v>
      </c>
      <c r="N63" s="5" t="inlineStr">
        <is>
          <t>2026-04-21</t>
        </is>
      </c>
      <c r="O63" s="5">
        <f>IF(I63&lt;0.30,"REVISAR",IF(I63&gt;0.50,"ESTRELLA","OK"))</f>
        <v/>
      </c>
      <c r="P63" s="5">
        <f>IF(AND(I63&lt;0.30,J63&gt;50),"SUBIR PRECIO YA - alto volumen y margen flaco",IF(AND(I63&gt;0.50,M63&lt;30),"PROTEGER STOCK - estrella escasa",IF(AND(I63&lt;0.30,M63&gt;180),"LIQUIDAR - margen bajo y exceso de stock",IF(I63&gt;0.50,"MANTENER PRECIO - estrella",IF(M63&gt;240,"REVISAR INVENTARIO - mucho stock para la rotación","MONITOREAR")))))</f>
        <v/>
      </c>
      <c r="Q63" s="5" t="inlineStr">
        <is>
          <t>SI</t>
        </is>
      </c>
      <c r="R63" s="5" t="inlineStr">
        <is>
          <t>SI</t>
        </is>
      </c>
    </row>
    <row r="64">
      <c r="A64" s="5" t="inlineStr">
        <is>
          <t>351100300991409</t>
        </is>
      </c>
      <c r="B64" s="5" t="inlineStr">
        <is>
          <t>TABLILLA PVC LAMINADA TLS-002 VENECIA PAQUETE 10U 11.9M2 20cmx5.95m</t>
        </is>
      </c>
      <c r="C64" s="5" t="inlineStr">
        <is>
          <t>IMPORTACION TABLILLA, CORNISAS, UNIONES</t>
        </is>
      </c>
      <c r="D64" s="12" t="n">
        <v>11841.51</v>
      </c>
      <c r="E64" s="12" t="n">
        <v>21151.75</v>
      </c>
      <c r="F64" s="12" t="n">
        <v>33857.11</v>
      </c>
      <c r="G64" s="12" t="n">
        <v>39995</v>
      </c>
      <c r="H64" s="14" t="n">
        <v>2.377525332495602</v>
      </c>
      <c r="I64" s="14" t="n">
        <v>0.7039252406550819</v>
      </c>
      <c r="J64" s="11" t="n">
        <v>201.3</v>
      </c>
      <c r="K64" s="11" t="n">
        <v>15.8</v>
      </c>
      <c r="L64" s="12" t="n">
        <v>187095.858</v>
      </c>
      <c r="M64" s="21" t="n">
        <v>28.64878291107799</v>
      </c>
      <c r="N64" s="5" t="inlineStr">
        <is>
          <t>2026-04-24</t>
        </is>
      </c>
      <c r="O64" s="5">
        <f>IF(I64&lt;0.30,"REVISAR",IF(I64&gt;0.50,"ESTRELLA","OK"))</f>
        <v/>
      </c>
      <c r="P64" s="5">
        <f>IF(AND(I64&lt;0.30,J64&gt;50),"SUBIR PRECIO YA - alto volumen y margen flaco",IF(AND(I64&gt;0.50,M64&lt;30),"PROTEGER STOCK - estrella escasa",IF(AND(I64&lt;0.30,M64&gt;180),"LIQUIDAR - margen bajo y exceso de stock",IF(I64&gt;0.50,"MANTENER PRECIO - estrella",IF(M64&gt;240,"REVISAR INVENTARIO - mucho stock para la rotación","MONITOREAR")))))</f>
        <v/>
      </c>
      <c r="Q64" s="5" t="inlineStr">
        <is>
          <t>SI</t>
        </is>
      </c>
      <c r="R64" s="5" t="inlineStr">
        <is>
          <t>SI</t>
        </is>
      </c>
    </row>
    <row r="65">
      <c r="A65" s="5" t="inlineStr">
        <is>
          <t>351100300991488</t>
        </is>
      </c>
      <c r="B65" s="5" t="inlineStr">
        <is>
          <t>LAMINA NUEVA TEC MIAMI GOLD LJ800007T 1.22 X. 2.44M 5MM BRILLANTE FIBRA BAMBU CARBON PVC IMITACION</t>
        </is>
      </c>
      <c r="C65" s="5" t="inlineStr">
        <is>
          <t>IMPORTACION LAMINA PVC, BAMBU, ACC</t>
        </is>
      </c>
      <c r="D65" s="12" t="n">
        <v>6717.15</v>
      </c>
      <c r="E65" s="12" t="n">
        <v>9601.02</v>
      </c>
      <c r="F65" s="12" t="n">
        <v>14356.34</v>
      </c>
      <c r="G65" s="12" t="n">
        <v>17500</v>
      </c>
      <c r="H65" s="14" t="n">
        <v>1.605271580953232</v>
      </c>
      <c r="I65" s="14" t="n">
        <v>0.6161628571428571</v>
      </c>
      <c r="J65" s="11" t="n">
        <v>519</v>
      </c>
      <c r="K65" s="11" t="n">
        <v>115</v>
      </c>
      <c r="L65" s="12" t="n">
        <v>772472.25</v>
      </c>
      <c r="M65" s="21" t="n">
        <v>80.8766859344894</v>
      </c>
      <c r="N65" s="5" t="inlineStr">
        <is>
          <t>2026-04-29</t>
        </is>
      </c>
      <c r="O65" s="5">
        <f>IF(I65&lt;0.30,"REVISAR",IF(I65&gt;0.50,"ESTRELLA","OK"))</f>
        <v/>
      </c>
      <c r="P65" s="5">
        <f>IF(AND(I65&lt;0.30,J65&gt;50),"SUBIR PRECIO YA - alto volumen y margen flaco",IF(AND(I65&gt;0.50,M65&lt;30),"PROTEGER STOCK - estrella escasa",IF(AND(I65&lt;0.30,M65&gt;180),"LIQUIDAR - margen bajo y exceso de stock",IF(I65&gt;0.50,"MANTENER PRECIO - estrella",IF(M65&gt;240,"REVISAR INVENTARIO - mucho stock para la rotación","MONITOREAR")))))</f>
        <v/>
      </c>
      <c r="Q65" s="5" t="inlineStr">
        <is>
          <t>SI</t>
        </is>
      </c>
      <c r="R65" s="5" t="inlineStr">
        <is>
          <t>SI</t>
        </is>
      </c>
    </row>
    <row r="66">
      <c r="A66" s="5" t="inlineStr">
        <is>
          <t>111</t>
        </is>
      </c>
      <c r="B66" s="5" t="inlineStr">
        <is>
          <t>ARENA METRO</t>
        </is>
      </c>
      <c r="C66" s="5" t="inlineStr">
        <is>
          <t>AGREGADOS</t>
        </is>
      </c>
      <c r="D66" s="12" t="n">
        <v>12389.38</v>
      </c>
      <c r="E66" s="12" t="n">
        <v>12401.29</v>
      </c>
      <c r="F66" s="12" t="n">
        <v>15065.48</v>
      </c>
      <c r="G66" s="12" t="n">
        <v>17995</v>
      </c>
      <c r="H66" s="14" t="n">
        <v>0.4524536336765844</v>
      </c>
      <c r="I66" s="14" t="n">
        <v>0.3115098638510698</v>
      </c>
      <c r="J66" s="11" t="n">
        <v>923</v>
      </c>
      <c r="K66" s="11" t="n">
        <v>-60.75</v>
      </c>
      <c r="L66" s="12" t="n">
        <v>-752654.835</v>
      </c>
      <c r="M66" s="21" t="n">
        <v>-24.02356446370531</v>
      </c>
      <c r="N66" s="5" t="inlineStr">
        <is>
          <t>2026-04-30</t>
        </is>
      </c>
      <c r="O66" s="5">
        <f>IF(I66&lt;0.30,"REVISAR",IF(I66&gt;0.50,"ESTRELLA","OK"))</f>
        <v/>
      </c>
      <c r="P66" s="5">
        <f>IF(AND(I66&lt;0.30,J66&gt;50),"SUBIR PRECIO YA - alto volumen y margen flaco",IF(AND(I66&gt;0.50,M66&lt;30),"PROTEGER STOCK - estrella escasa",IF(AND(I66&lt;0.30,M66&gt;180),"LIQUIDAR - margen bajo y exceso de stock",IF(I66&gt;0.50,"MANTENER PRECIO - estrella",IF(M66&gt;240,"REVISAR INVENTARIO - mucho stock para la rotación","MONITOREAR")))))</f>
        <v/>
      </c>
      <c r="Q66" s="5" t="inlineStr">
        <is>
          <t>SI</t>
        </is>
      </c>
      <c r="R66" s="5" t="inlineStr">
        <is>
          <t>SI</t>
        </is>
      </c>
    </row>
    <row r="67">
      <c r="A67" s="5" t="inlineStr">
        <is>
          <t>351100300990219</t>
        </is>
      </c>
      <c r="B67" s="5" t="inlineStr">
        <is>
          <t>$$$ ZINC #26 3.66 BLANCO ONDULADO MCP 0.44</t>
        </is>
      </c>
      <c r="C67" s="5" t="inlineStr">
        <is>
          <t>LAMINAS DE ZINC Y ACCESORIOS</t>
        </is>
      </c>
      <c r="D67" s="12" t="n">
        <v>7935</v>
      </c>
      <c r="E67" s="12" t="n">
        <v>8121.45</v>
      </c>
      <c r="F67" s="12" t="n">
        <v>9848.76</v>
      </c>
      <c r="G67" s="12" t="n">
        <v>9999</v>
      </c>
      <c r="H67" s="14" t="n">
        <v>0.2601134215500945</v>
      </c>
      <c r="I67" s="14" t="n">
        <v>0.2064206420642064</v>
      </c>
      <c r="J67" s="11" t="n">
        <v>1412</v>
      </c>
      <c r="K67" s="11" t="n">
        <v>0</v>
      </c>
      <c r="L67" s="12" t="n">
        <v>0</v>
      </c>
      <c r="M67" s="21" t="n">
        <v>0</v>
      </c>
      <c r="N67" s="5" t="inlineStr">
        <is>
          <t>2026-04-27</t>
        </is>
      </c>
      <c r="O67" s="5">
        <f>IF(I67&lt;0.30,"REVISAR",IF(I67&gt;0.50,"ESTRELLA","OK"))</f>
        <v/>
      </c>
      <c r="P67" s="5">
        <f>IF(AND(I67&lt;0.30,J67&gt;50),"SUBIR PRECIO YA - alto volumen y margen flaco",IF(AND(I67&gt;0.50,M67&lt;30),"PROTEGER STOCK - estrella escasa",IF(AND(I67&lt;0.30,M67&gt;180),"LIQUIDAR - margen bajo y exceso de stock",IF(I67&gt;0.50,"MANTENER PRECIO - estrella",IF(M67&gt;240,"REVISAR INVENTARIO - mucho stock para la rotación","MONITOREAR")))))</f>
        <v/>
      </c>
      <c r="Q67" s="5" t="inlineStr">
        <is>
          <t>SI</t>
        </is>
      </c>
      <c r="R67" s="5" t="inlineStr">
        <is>
          <t>SI</t>
        </is>
      </c>
    </row>
    <row r="68">
      <c r="A68" s="5" t="inlineStr">
        <is>
          <t>10180003</t>
        </is>
      </c>
      <c r="B68" s="5" t="inlineStr">
        <is>
          <t>PERLING TIPO C 2X3 1.50MM GALVANIZADO</t>
        </is>
      </c>
      <c r="C68" s="5" t="inlineStr">
        <is>
          <t>PERLING</t>
        </is>
      </c>
      <c r="D68" s="12" t="n">
        <v>6100</v>
      </c>
      <c r="E68" s="12" t="n">
        <v>5876.07</v>
      </c>
      <c r="F68" s="12" t="n">
        <v>7190.23</v>
      </c>
      <c r="G68" s="12" t="n">
        <v>8450</v>
      </c>
      <c r="H68" s="14" t="n">
        <v>0.3852459016393442</v>
      </c>
      <c r="I68" s="14" t="n">
        <v>0.2781065088757396</v>
      </c>
      <c r="J68" s="11" t="n">
        <v>1840</v>
      </c>
      <c r="K68" s="11" t="n">
        <v>211</v>
      </c>
      <c r="L68" s="12" t="n">
        <v>1287100</v>
      </c>
      <c r="M68" s="21" t="n">
        <v>41.85597826086957</v>
      </c>
      <c r="N68" s="5" t="inlineStr">
        <is>
          <t>2026-04-30</t>
        </is>
      </c>
      <c r="O68" s="5">
        <f>IF(I68&lt;0.30,"REVISAR",IF(I68&gt;0.50,"ESTRELLA","OK"))</f>
        <v/>
      </c>
      <c r="P68" s="5">
        <f>IF(AND(I68&lt;0.30,J68&gt;50),"SUBIR PRECIO YA - alto volumen y margen flaco",IF(AND(I68&gt;0.50,M68&lt;30),"PROTEGER STOCK - estrella escasa",IF(AND(I68&lt;0.30,M68&gt;180),"LIQUIDAR - margen bajo y exceso de stock",IF(I68&gt;0.50,"MANTENER PRECIO - estrella",IF(M68&gt;240,"REVISAR INVENTARIO - mucho stock para la rotación","MONITOREAR")))))</f>
        <v/>
      </c>
      <c r="Q68" s="5" t="inlineStr">
        <is>
          <t>SI</t>
        </is>
      </c>
      <c r="R68" s="5" t="inlineStr">
        <is>
          <t>SI</t>
        </is>
      </c>
    </row>
    <row r="69">
      <c r="A69" s="5" t="inlineStr">
        <is>
          <t>351100300992480</t>
        </is>
      </c>
      <c r="B69" s="5" t="inlineStr">
        <is>
          <t>FREGADERO TOKIO SATIN DIGITAL 75CM X 45CM X 22CM</t>
        </is>
      </c>
      <c r="C69" s="5" t="inlineStr">
        <is>
          <t>IMPORTACION FREGADEROS</t>
        </is>
      </c>
      <c r="D69" s="12" t="n">
        <v>35124.18</v>
      </c>
      <c r="E69" s="12" t="n">
        <v>51385.64</v>
      </c>
      <c r="F69" s="12" t="n">
        <v>88643.94</v>
      </c>
      <c r="G69" s="12" t="n">
        <v>89999</v>
      </c>
      <c r="H69" s="14" t="n">
        <v>1.562308927923727</v>
      </c>
      <c r="I69" s="14" t="n">
        <v>0.6097269969666329</v>
      </c>
      <c r="J69" s="11" t="n">
        <v>64</v>
      </c>
      <c r="K69" s="11" t="n">
        <v>43</v>
      </c>
      <c r="L69" s="12" t="n">
        <v>1510339.74</v>
      </c>
      <c r="M69" s="21" t="n">
        <v>245.234375</v>
      </c>
      <c r="N69" s="5" t="inlineStr">
        <is>
          <t>2026-04-29</t>
        </is>
      </c>
      <c r="O69" s="5">
        <f>IF(I69&lt;0.30,"REVISAR",IF(I69&gt;0.50,"ESTRELLA","OK"))</f>
        <v/>
      </c>
      <c r="P69" s="5">
        <f>IF(AND(I69&lt;0.30,J69&gt;50),"SUBIR PRECIO YA - alto volumen y margen flaco",IF(AND(I69&gt;0.50,M69&lt;30),"PROTEGER STOCK - estrella escasa",IF(AND(I69&lt;0.30,M69&gt;180),"LIQUIDAR - margen bajo y exceso de stock",IF(I69&gt;0.50,"MANTENER PRECIO - estrella",IF(M69&gt;240,"REVISAR INVENTARIO - mucho stock para la rotación","MONITOREAR")))))</f>
        <v/>
      </c>
      <c r="Q69" s="5" t="inlineStr">
        <is>
          <t>SI</t>
        </is>
      </c>
      <c r="R69" s="5" t="inlineStr">
        <is>
          <t>SI</t>
        </is>
      </c>
    </row>
    <row r="70">
      <c r="A70" s="5" t="inlineStr">
        <is>
          <t>351100300990884</t>
        </is>
      </c>
      <c r="B70" s="5" t="inlineStr">
        <is>
          <t>ZINC #28 3.66 LEGITIMO 0.35MM TERNIUM</t>
        </is>
      </c>
      <c r="C70" s="5" t="inlineStr">
        <is>
          <t>LAMINAS DE ZINC Y ACCESORIOS</t>
        </is>
      </c>
      <c r="D70" s="12" t="n">
        <v>5280</v>
      </c>
      <c r="E70" s="12" t="n">
        <v>5288.43</v>
      </c>
      <c r="F70" s="12" t="n">
        <v>6498.09</v>
      </c>
      <c r="G70" s="12" t="n">
        <v>7900</v>
      </c>
      <c r="H70" s="14" t="n">
        <v>0.4962121212121213</v>
      </c>
      <c r="I70" s="14" t="n">
        <v>0.3316455696202532</v>
      </c>
      <c r="J70" s="11" t="n">
        <v>1922</v>
      </c>
      <c r="K70" s="11" t="n">
        <v>187</v>
      </c>
      <c r="L70" s="12" t="n">
        <v>987360</v>
      </c>
      <c r="M70" s="21" t="n">
        <v>35.51248699271592</v>
      </c>
      <c r="N70" s="5" t="inlineStr">
        <is>
          <t>2026-04-30</t>
        </is>
      </c>
      <c r="O70" s="5">
        <f>IF(I70&lt;0.30,"REVISAR",IF(I70&gt;0.50,"ESTRELLA","OK"))</f>
        <v/>
      </c>
      <c r="P70" s="5">
        <f>IF(AND(I70&lt;0.30,J70&gt;50),"SUBIR PRECIO YA - alto volumen y margen flaco",IF(AND(I70&gt;0.50,M70&lt;30),"PROTEGER STOCK - estrella escasa",IF(AND(I70&lt;0.30,M70&gt;180),"LIQUIDAR - margen bajo y exceso de stock",IF(I70&gt;0.50,"MANTENER PRECIO - estrella",IF(M70&gt;240,"REVISAR INVENTARIO - mucho stock para la rotación","MONITOREAR")))))</f>
        <v/>
      </c>
      <c r="Q70" s="5" t="inlineStr">
        <is>
          <t>SI</t>
        </is>
      </c>
      <c r="R70" s="5" t="inlineStr">
        <is>
          <t>SI</t>
        </is>
      </c>
    </row>
    <row r="71">
      <c r="A71" s="5" t="inlineStr">
        <is>
          <t>9135</t>
        </is>
      </c>
      <c r="B71" s="5" t="inlineStr">
        <is>
          <t>TUBO PVC 3 COMPLETO 6MTS</t>
        </is>
      </c>
      <c r="C71" s="5" t="inlineStr">
        <is>
          <t>TUBERIA PVC, CANOAS Y ACCESORIOS</t>
        </is>
      </c>
      <c r="D71" s="12" t="n">
        <v>3130.25</v>
      </c>
      <c r="E71" s="12" t="n">
        <v>3509.95</v>
      </c>
      <c r="F71" s="12" t="n">
        <v>7217.23</v>
      </c>
      <c r="G71" s="12" t="n">
        <v>8500</v>
      </c>
      <c r="H71" s="14" t="n">
        <v>1.715438064052392</v>
      </c>
      <c r="I71" s="14" t="n">
        <v>0.6317352941176471</v>
      </c>
      <c r="J71" s="11" t="n">
        <v>611</v>
      </c>
      <c r="K71" s="11" t="n">
        <v>54</v>
      </c>
      <c r="L71" s="12" t="n">
        <v>169033.5</v>
      </c>
      <c r="M71" s="21" t="n">
        <v>32.25859247135843</v>
      </c>
      <c r="N71" s="5" t="inlineStr">
        <is>
          <t>2026-04-29</t>
        </is>
      </c>
      <c r="O71" s="5">
        <f>IF(I71&lt;0.30,"REVISAR",IF(I71&gt;0.50,"ESTRELLA","OK"))</f>
        <v/>
      </c>
      <c r="P71" s="5">
        <f>IF(AND(I71&lt;0.30,J71&gt;50),"SUBIR PRECIO YA - alto volumen y margen flaco",IF(AND(I71&gt;0.50,M71&lt;30),"PROTEGER STOCK - estrella escasa",IF(AND(I71&lt;0.30,M71&gt;180),"LIQUIDAR - margen bajo y exceso de stock",IF(I71&gt;0.50,"MANTENER PRECIO - estrella",IF(M71&gt;240,"REVISAR INVENTARIO - mucho stock para la rotación","MONITOREAR")))))</f>
        <v/>
      </c>
      <c r="Q71" s="5" t="inlineStr">
        <is>
          <t>SI</t>
        </is>
      </c>
      <c r="R71" s="5" t="inlineStr">
        <is>
          <t>SI</t>
        </is>
      </c>
    </row>
    <row r="72">
      <c r="A72" s="5" t="inlineStr">
        <is>
          <t>5551</t>
        </is>
      </c>
      <c r="B72" s="5" t="inlineStr">
        <is>
          <t>ZINC ESMALT 3.66 BLANCO #26 ESTRUCTURAL 0.4 ALUMINIZADO ALTH</t>
        </is>
      </c>
      <c r="C72" s="5" t="inlineStr">
        <is>
          <t>TUBERIA INDUSTRIAL, HIERROS PLANOS Y CORRUGADOS</t>
        </is>
      </c>
      <c r="D72" s="12" t="n">
        <v>6700</v>
      </c>
      <c r="E72" s="12" t="n">
        <v>7077.3</v>
      </c>
      <c r="F72" s="12" t="n">
        <v>9085.34</v>
      </c>
      <c r="G72" s="12" t="n">
        <v>9999</v>
      </c>
      <c r="H72" s="14" t="n">
        <v>0.4923880597014925</v>
      </c>
      <c r="I72" s="14" t="n">
        <v>0.32993299329933</v>
      </c>
      <c r="J72" s="11" t="n">
        <v>1121</v>
      </c>
      <c r="K72" s="11" t="n">
        <v>107</v>
      </c>
      <c r="L72" s="12" t="n">
        <v>716900</v>
      </c>
      <c r="M72" s="21" t="n">
        <v>34.83942908117752</v>
      </c>
      <c r="N72" s="5" t="inlineStr">
        <is>
          <t>2026-04-30</t>
        </is>
      </c>
      <c r="O72" s="5">
        <f>IF(I72&lt;0.30,"REVISAR",IF(I72&gt;0.50,"ESTRELLA","OK"))</f>
        <v/>
      </c>
      <c r="P72" s="5">
        <f>IF(AND(I72&lt;0.30,J72&gt;50),"SUBIR PRECIO YA - alto volumen y margen flaco",IF(AND(I72&gt;0.50,M72&lt;30),"PROTEGER STOCK - estrella escasa",IF(AND(I72&lt;0.30,M72&gt;180),"LIQUIDAR - margen bajo y exceso de stock",IF(I72&gt;0.50,"MANTENER PRECIO - estrella",IF(M72&gt;240,"REVISAR INVENTARIO - mucho stock para la rotación","MONITOREAR")))))</f>
        <v/>
      </c>
      <c r="Q72" s="5" t="inlineStr">
        <is>
          <t>SI</t>
        </is>
      </c>
      <c r="R72" s="5" t="inlineStr">
        <is>
          <t>SI</t>
        </is>
      </c>
    </row>
    <row r="73">
      <c r="A73" s="5" t="inlineStr">
        <is>
          <t>351100300991781</t>
        </is>
      </c>
      <c r="B73" s="5" t="inlineStr">
        <is>
          <t>PANEL ACANALADO ROBLE LUXURY GOLD 16CM X 2.90M WALL PANEL</t>
        </is>
      </c>
      <c r="C73" s="5" t="inlineStr">
        <is>
          <t>IMPORTACION PANEL ACANALADO INTERIOR</t>
        </is>
      </c>
      <c r="D73" s="12" t="n">
        <v>1897.32</v>
      </c>
      <c r="E73" s="12" t="n">
        <v>2704.49</v>
      </c>
      <c r="F73" s="12" t="n">
        <v>4191.35</v>
      </c>
      <c r="G73" s="12" t="n">
        <v>4999</v>
      </c>
      <c r="H73" s="14" t="n">
        <v>1.634769042649633</v>
      </c>
      <c r="I73" s="14" t="n">
        <v>0.6204600920184037</v>
      </c>
      <c r="J73" s="11" t="n">
        <v>1492</v>
      </c>
      <c r="K73" s="11" t="n">
        <v>16</v>
      </c>
      <c r="L73" s="12" t="n">
        <v>30357.12</v>
      </c>
      <c r="M73" s="21" t="n">
        <v>3.914209115281502</v>
      </c>
      <c r="N73" s="5" t="inlineStr">
        <is>
          <t>2026-02-17</t>
        </is>
      </c>
      <c r="O73" s="5">
        <f>IF(I73&lt;0.30,"REVISAR",IF(I73&gt;0.50,"ESTRELLA","OK"))</f>
        <v/>
      </c>
      <c r="P73" s="5">
        <f>IF(AND(I73&lt;0.30,J73&gt;50),"SUBIR PRECIO YA - alto volumen y margen flaco",IF(AND(I73&gt;0.50,M73&lt;30),"PROTEGER STOCK - estrella escasa",IF(AND(I73&lt;0.30,M73&gt;180),"LIQUIDAR - margen bajo y exceso de stock",IF(I73&gt;0.50,"MANTENER PRECIO - estrella",IF(M73&gt;240,"REVISAR INVENTARIO - mucho stock para la rotación","MONITOREAR")))))</f>
        <v/>
      </c>
      <c r="Q73" s="5" t="inlineStr">
        <is>
          <t>SI</t>
        </is>
      </c>
      <c r="R73" s="5" t="inlineStr">
        <is>
          <t>SI</t>
        </is>
      </c>
    </row>
    <row r="74">
      <c r="A74" s="5" t="inlineStr">
        <is>
          <t>351100300990566</t>
        </is>
      </c>
      <c r="B74" s="5" t="inlineStr">
        <is>
          <t>ZINC 28 3.66 ALTH ROJO ONDULADO  PINTADO 28 ALTH 0.31MM - 0.32MM</t>
        </is>
      </c>
      <c r="C74" s="5" t="inlineStr">
        <is>
          <t>LAMINAS DE ZINC Y ACCESORIOS</t>
        </is>
      </c>
      <c r="D74" s="12" t="n">
        <v>4259.29</v>
      </c>
      <c r="E74" s="12" t="n">
        <v>4350.97</v>
      </c>
      <c r="F74" s="12" t="n">
        <v>5685.77</v>
      </c>
      <c r="G74" s="12" t="n">
        <v>6275</v>
      </c>
      <c r="H74" s="14" t="n">
        <v>0.4732502365417711</v>
      </c>
      <c r="I74" s="14" t="n">
        <v>0.3212286852589641</v>
      </c>
      <c r="J74" s="11" t="n">
        <v>1625</v>
      </c>
      <c r="K74" s="11" t="n">
        <v>78</v>
      </c>
      <c r="L74" s="12" t="n">
        <v>332224.62</v>
      </c>
      <c r="M74" s="21" t="n">
        <v>17.52</v>
      </c>
      <c r="N74" s="5" t="inlineStr">
        <is>
          <t>2026-04-28</t>
        </is>
      </c>
      <c r="O74" s="5">
        <f>IF(I74&lt;0.30,"REVISAR",IF(I74&gt;0.50,"ESTRELLA","OK"))</f>
        <v/>
      </c>
      <c r="P74" s="5">
        <f>IF(AND(I74&lt;0.30,J74&gt;50),"SUBIR PRECIO YA - alto volumen y margen flaco",IF(AND(I74&gt;0.50,M74&lt;30),"PROTEGER STOCK - estrella escasa",IF(AND(I74&lt;0.30,M74&gt;180),"LIQUIDAR - margen bajo y exceso de stock",IF(I74&gt;0.50,"MANTENER PRECIO - estrella",IF(M74&gt;240,"REVISAR INVENTARIO - mucho stock para la rotación","MONITOREAR")))))</f>
        <v/>
      </c>
      <c r="Q74" s="5" t="inlineStr">
        <is>
          <t>SI</t>
        </is>
      </c>
      <c r="R74" s="5" t="inlineStr">
        <is>
          <t>SI</t>
        </is>
      </c>
    </row>
    <row r="75">
      <c r="A75" s="5" t="inlineStr">
        <is>
          <t>5226</t>
        </is>
      </c>
      <c r="B75" s="5" t="inlineStr">
        <is>
          <t>LARGA POLICARBONATO RECTANG 1.07 X 3.66 TRANSPARENTE</t>
        </is>
      </c>
      <c r="C75" s="5" t="inlineStr">
        <is>
          <t>LAMINAS Y PERFILERIA LIVIANA</t>
        </is>
      </c>
      <c r="D75" s="12" t="n">
        <v>9847</v>
      </c>
      <c r="E75" s="12" t="n">
        <v>10077.97</v>
      </c>
      <c r="F75" s="12" t="n">
        <v>16178.25</v>
      </c>
      <c r="G75" s="12" t="n">
        <v>16900</v>
      </c>
      <c r="H75" s="14" t="n">
        <v>0.7162587590128973</v>
      </c>
      <c r="I75" s="14" t="n">
        <v>0.4173372781065089</v>
      </c>
      <c r="J75" s="11" t="n">
        <v>348</v>
      </c>
      <c r="K75" s="11" t="n">
        <v>34</v>
      </c>
      <c r="L75" s="12" t="n">
        <v>334798</v>
      </c>
      <c r="M75" s="21" t="n">
        <v>35.66091954022988</v>
      </c>
      <c r="N75" s="5" t="inlineStr">
        <is>
          <t>2026-04-30</t>
        </is>
      </c>
      <c r="O75" s="5">
        <f>IF(I75&lt;0.30,"REVISAR",IF(I75&gt;0.50,"ESTRELLA","OK"))</f>
        <v/>
      </c>
      <c r="P75" s="5">
        <f>IF(AND(I75&lt;0.30,J75&gt;50),"SUBIR PRECIO YA - alto volumen y margen flaco",IF(AND(I75&gt;0.50,M75&lt;30),"PROTEGER STOCK - estrella escasa",IF(AND(I75&lt;0.30,M75&gt;180),"LIQUIDAR - margen bajo y exceso de stock",IF(I75&gt;0.50,"MANTENER PRECIO - estrella",IF(M75&gt;240,"REVISAR INVENTARIO - mucho stock para la rotación","MONITOREAR")))))</f>
        <v/>
      </c>
      <c r="Q75" s="5" t="inlineStr">
        <is>
          <t>SI</t>
        </is>
      </c>
      <c r="R75" s="5" t="inlineStr">
        <is>
          <t>SI</t>
        </is>
      </c>
    </row>
    <row r="76">
      <c r="A76" s="5" t="inlineStr">
        <is>
          <t>5261</t>
        </is>
      </c>
      <c r="B76" s="5" t="inlineStr">
        <is>
          <t>LAMINA  FIBROCEMENTO 25MM</t>
        </is>
      </c>
      <c r="C76" s="5" t="inlineStr">
        <is>
          <t>LAMINAS Y PERFILERIA LIVIANA</t>
        </is>
      </c>
      <c r="D76" s="12" t="n">
        <v>12250</v>
      </c>
      <c r="E76" s="12" t="n">
        <v>12838.64</v>
      </c>
      <c r="F76" s="12" t="n">
        <v>15766.26</v>
      </c>
      <c r="G76" s="12" t="n">
        <v>17500</v>
      </c>
      <c r="H76" s="14" t="n">
        <v>0.4285714285714285</v>
      </c>
      <c r="I76" s="14" t="n">
        <v>0.3</v>
      </c>
      <c r="J76" s="11" t="n">
        <v>722</v>
      </c>
      <c r="K76" s="11" t="n">
        <v>58</v>
      </c>
      <c r="L76" s="12" t="n">
        <v>710500</v>
      </c>
      <c r="M76" s="21" t="n">
        <v>29.3213296398892</v>
      </c>
      <c r="N76" s="5" t="inlineStr">
        <is>
          <t>2026-04-29</t>
        </is>
      </c>
      <c r="O76" s="5">
        <f>IF(I76&lt;0.30,"REVISAR",IF(I76&gt;0.50,"ESTRELLA","OK"))</f>
        <v/>
      </c>
      <c r="P76" s="5">
        <f>IF(AND(I76&lt;0.30,J76&gt;50),"SUBIR PRECIO YA - alto volumen y margen flaco",IF(AND(I76&gt;0.50,M76&lt;30),"PROTEGER STOCK - estrella escasa",IF(AND(I76&lt;0.30,M76&gt;180),"LIQUIDAR - margen bajo y exceso de stock",IF(I76&gt;0.50,"MANTENER PRECIO - estrella",IF(M76&gt;240,"REVISAR INVENTARIO - mucho stock para la rotación","MONITOREAR")))))</f>
        <v/>
      </c>
      <c r="Q76" s="5" t="inlineStr">
        <is>
          <t>SI</t>
        </is>
      </c>
      <c r="R76" s="5" t="inlineStr">
        <is>
          <t>SI</t>
        </is>
      </c>
    </row>
    <row r="77">
      <c r="A77" s="5" t="inlineStr">
        <is>
          <t>351100300992757</t>
        </is>
      </c>
      <c r="B77" s="5" t="inlineStr">
        <is>
          <t>PISO SPC WOOD 18.4CM X 1.22M 5.3MM 063-1 2.25M2</t>
        </is>
      </c>
      <c r="C77" s="5" t="inlineStr">
        <is>
          <t>IMPORTACION PISO SPC</t>
        </is>
      </c>
      <c r="D77" s="12" t="n">
        <v>8101.17</v>
      </c>
      <c r="E77" s="12" t="n">
        <v>9734.25</v>
      </c>
      <c r="F77" s="12" t="n">
        <v>17673.09</v>
      </c>
      <c r="G77" s="12" t="n">
        <v>20250</v>
      </c>
      <c r="H77" s="14" t="n">
        <v>1.49963894104185</v>
      </c>
      <c r="I77" s="14" t="n">
        <v>0.5999422222222223</v>
      </c>
      <c r="J77" s="11" t="n">
        <v>265</v>
      </c>
      <c r="K77" s="11" t="n">
        <v>0</v>
      </c>
      <c r="L77" s="12" t="n">
        <v>0</v>
      </c>
      <c r="M77" s="21" t="n">
        <v>0</v>
      </c>
      <c r="N77" s="5" t="inlineStr">
        <is>
          <t>2026-04-09</t>
        </is>
      </c>
      <c r="O77" s="5">
        <f>IF(I77&lt;0.30,"REVISAR",IF(I77&gt;0.50,"ESTRELLA","OK"))</f>
        <v/>
      </c>
      <c r="P77" s="5">
        <f>IF(AND(I77&lt;0.30,J77&gt;50),"SUBIR PRECIO YA - alto volumen y margen flaco",IF(AND(I77&gt;0.50,M77&lt;30),"PROTEGER STOCK - estrella escasa",IF(AND(I77&lt;0.30,M77&gt;180),"LIQUIDAR - margen bajo y exceso de stock",IF(I77&gt;0.50,"MANTENER PRECIO - estrella",IF(M77&gt;240,"REVISAR INVENTARIO - mucho stock para la rotación","MONITOREAR")))))</f>
        <v/>
      </c>
      <c r="Q77" s="5" t="inlineStr">
        <is>
          <t>SI</t>
        </is>
      </c>
      <c r="R77" s="5" t="inlineStr">
        <is>
          <t>SI</t>
        </is>
      </c>
    </row>
    <row r="78">
      <c r="A78" s="5" t="inlineStr">
        <is>
          <t>91</t>
        </is>
      </c>
      <c r="B78" s="5" t="inlineStr">
        <is>
          <t>TUBO PVC 1/2 PARED GRUESA COMPLETO 6 MTS</t>
        </is>
      </c>
      <c r="C78" s="5" t="inlineStr">
        <is>
          <t>TUBERIA PVC, CANOAS Y ACCESORIOS</t>
        </is>
      </c>
      <c r="D78" s="12" t="n">
        <v>1390</v>
      </c>
      <c r="E78" s="12" t="n">
        <v>1493.55</v>
      </c>
      <c r="F78" s="12" t="n">
        <v>3189.26</v>
      </c>
      <c r="G78" s="12" t="n">
        <v>3950</v>
      </c>
      <c r="H78" s="14" t="n">
        <v>1.841726618705036</v>
      </c>
      <c r="I78" s="14" t="n">
        <v>0.6481012658227848</v>
      </c>
      <c r="J78" s="11" t="n">
        <v>1233</v>
      </c>
      <c r="K78" s="11" t="n">
        <v>141</v>
      </c>
      <c r="L78" s="12" t="n">
        <v>195990</v>
      </c>
      <c r="M78" s="21" t="n">
        <v>41.73965936739659</v>
      </c>
      <c r="N78" s="5" t="inlineStr">
        <is>
          <t>2026-04-30</t>
        </is>
      </c>
      <c r="O78" s="5">
        <f>IF(I78&lt;0.30,"REVISAR",IF(I78&gt;0.50,"ESTRELLA","OK"))</f>
        <v/>
      </c>
      <c r="P78" s="5">
        <f>IF(AND(I78&lt;0.30,J78&gt;50),"SUBIR PRECIO YA - alto volumen y margen flaco",IF(AND(I78&gt;0.50,M78&lt;30),"PROTEGER STOCK - estrella escasa",IF(AND(I78&lt;0.30,M78&gt;180),"LIQUIDAR - margen bajo y exceso de stock",IF(I78&gt;0.50,"MANTENER PRECIO - estrella",IF(M78&gt;240,"REVISAR INVENTARIO - mucho stock para la rotación","MONITOREAR")))))</f>
        <v/>
      </c>
      <c r="Q78" s="5" t="inlineStr">
        <is>
          <t>SI</t>
        </is>
      </c>
      <c r="R78" s="5" t="inlineStr">
        <is>
          <t>SI</t>
        </is>
      </c>
    </row>
    <row r="79">
      <c r="A79" s="5" t="inlineStr">
        <is>
          <t>351100300992527</t>
        </is>
      </c>
      <c r="B79" s="5" t="inlineStr">
        <is>
          <t>COMBO VENTANA 1.20M X 1M + PERSIANA BLACKOUT BLANCA 1.40M AD060</t>
        </is>
      </c>
      <c r="C79" s="5" t="inlineStr">
        <is>
          <t>IMPORTACION VENTANAS</t>
        </is>
      </c>
      <c r="D79" s="12" t="n">
        <v>32568.12</v>
      </c>
      <c r="E79" s="12" t="n">
        <v>33898.72</v>
      </c>
      <c r="F79" s="12" t="n">
        <v>52058.86</v>
      </c>
      <c r="G79" s="12" t="n">
        <v>59999</v>
      </c>
      <c r="H79" s="14" t="n">
        <v>0.8422616964074069</v>
      </c>
      <c r="I79" s="14" t="n">
        <v>0.4571889531492191</v>
      </c>
      <c r="J79" s="11" t="n">
        <v>115</v>
      </c>
      <c r="K79" s="11" t="n">
        <v>30</v>
      </c>
      <c r="L79" s="12" t="n">
        <v>977043.6</v>
      </c>
      <c r="M79" s="21" t="n">
        <v>95.21739130434783</v>
      </c>
      <c r="N79" s="5" t="inlineStr">
        <is>
          <t>2026-04-27</t>
        </is>
      </c>
      <c r="O79" s="5">
        <f>IF(I79&lt;0.30,"REVISAR",IF(I79&gt;0.50,"ESTRELLA","OK"))</f>
        <v/>
      </c>
      <c r="P79" s="5">
        <f>IF(AND(I79&lt;0.30,J79&gt;50),"SUBIR PRECIO YA - alto volumen y margen flaco",IF(AND(I79&gt;0.50,M79&lt;30),"PROTEGER STOCK - estrella escasa",IF(AND(I79&lt;0.30,M79&gt;180),"LIQUIDAR - margen bajo y exceso de stock",IF(I79&gt;0.50,"MANTENER PRECIO - estrella",IF(M79&gt;240,"REVISAR INVENTARIO - mucho stock para la rotación","MONITOREAR")))))</f>
        <v/>
      </c>
      <c r="Q79" s="5" t="inlineStr">
        <is>
          <t>SI</t>
        </is>
      </c>
      <c r="R79" s="5" t="inlineStr">
        <is>
          <t>SI</t>
        </is>
      </c>
    </row>
    <row r="80">
      <c r="A80" s="5" t="inlineStr">
        <is>
          <t>550</t>
        </is>
      </c>
      <c r="B80" s="5" t="inlineStr">
        <is>
          <t>STUD 3  x 3.05</t>
        </is>
      </c>
      <c r="C80" s="5" t="inlineStr">
        <is>
          <t>LAMINAS Y PERFILERIA LIVIANA</t>
        </is>
      </c>
      <c r="D80" s="12" t="n">
        <v>585.2</v>
      </c>
      <c r="E80" s="12" t="n">
        <v>632.16</v>
      </c>
      <c r="F80" s="12" t="n">
        <v>894.0599999999999</v>
      </c>
      <c r="G80" s="12" t="n">
        <v>958.85</v>
      </c>
      <c r="H80" s="14" t="n">
        <v>0.6384996582365002</v>
      </c>
      <c r="I80" s="14" t="n">
        <v>0.3896855608280753</v>
      </c>
      <c r="J80" s="11" t="n">
        <v>7966</v>
      </c>
      <c r="K80" s="11" t="n">
        <v>671</v>
      </c>
      <c r="L80" s="12" t="n">
        <v>392669.2</v>
      </c>
      <c r="M80" s="21" t="n">
        <v>30.74504142606076</v>
      </c>
      <c r="N80" s="5" t="inlineStr">
        <is>
          <t>2026-04-30</t>
        </is>
      </c>
      <c r="O80" s="5">
        <f>IF(I80&lt;0.30,"REVISAR",IF(I80&gt;0.50,"ESTRELLA","OK"))</f>
        <v/>
      </c>
      <c r="P80" s="5">
        <f>IF(AND(I80&lt;0.30,J80&gt;50),"SUBIR PRECIO YA - alto volumen y margen flaco",IF(AND(I80&gt;0.50,M80&lt;30),"PROTEGER STOCK - estrella escasa",IF(AND(I80&lt;0.30,M80&gt;180),"LIQUIDAR - margen bajo y exceso de stock",IF(I80&gt;0.50,"MANTENER PRECIO - estrella",IF(M80&gt;240,"REVISAR INVENTARIO - mucho stock para la rotación","MONITOREAR")))))</f>
        <v/>
      </c>
      <c r="Q80" s="5" t="inlineStr">
        <is>
          <t>SI</t>
        </is>
      </c>
      <c r="R80" s="5" t="inlineStr">
        <is>
          <t>SI</t>
        </is>
      </c>
    </row>
    <row r="81">
      <c r="A81" s="5" t="inlineStr">
        <is>
          <t>351100300991614</t>
        </is>
      </c>
      <c r="B81" s="5" t="inlineStr">
        <is>
          <t xml:space="preserve">COMBO INODORO DOBLE DESCARGA + LAVATORIO + PEDESTAL COLOR BLANCO S034 </t>
        </is>
      </c>
      <c r="C81" s="5" t="inlineStr">
        <is>
          <t>LOZA SANITARIA</t>
        </is>
      </c>
      <c r="D81" s="12" t="n">
        <v>35672.64</v>
      </c>
      <c r="E81" s="12" t="n">
        <v>36849.99</v>
      </c>
      <c r="F81" s="12" t="n">
        <v>50565.77</v>
      </c>
      <c r="G81" s="12" t="n">
        <v>55253.03</v>
      </c>
      <c r="H81" s="14" t="n">
        <v>0.5488909707832109</v>
      </c>
      <c r="I81" s="14" t="n">
        <v>0.3543767644959924</v>
      </c>
      <c r="J81" s="11" t="n">
        <v>152</v>
      </c>
      <c r="K81" s="11" t="n">
        <v>5</v>
      </c>
      <c r="L81" s="12" t="n">
        <v>178363.2</v>
      </c>
      <c r="M81" s="21" t="n">
        <v>12.00657894736842</v>
      </c>
      <c r="N81" s="5" t="inlineStr">
        <is>
          <t>2026-04-30</t>
        </is>
      </c>
      <c r="O81" s="5">
        <f>IF(I81&lt;0.30,"REVISAR",IF(I81&gt;0.50,"ESTRELLA","OK"))</f>
        <v/>
      </c>
      <c r="P81" s="5">
        <f>IF(AND(I81&lt;0.30,J81&gt;50),"SUBIR PRECIO YA - alto volumen y margen flaco",IF(AND(I81&gt;0.50,M81&lt;30),"PROTEGER STOCK - estrella escasa",IF(AND(I81&lt;0.30,M81&gt;180),"LIQUIDAR - margen bajo y exceso de stock",IF(I81&gt;0.50,"MANTENER PRECIO - estrella",IF(M81&gt;240,"REVISAR INVENTARIO - mucho stock para la rotación","MONITOREAR")))))</f>
        <v/>
      </c>
      <c r="Q81" s="5" t="inlineStr">
        <is>
          <t>SI</t>
        </is>
      </c>
      <c r="R81" s="5" t="inlineStr">
        <is>
          <t>SI</t>
        </is>
      </c>
    </row>
    <row r="82">
      <c r="A82" s="5" t="inlineStr">
        <is>
          <t>351100300991647</t>
        </is>
      </c>
      <c r="B82" s="5" t="inlineStr">
        <is>
          <t>TOTAL MAQUINA CORTAR CERAMICA 120CM TRABAJO PESADO THT571201 CON ESTUCHE</t>
        </is>
      </c>
      <c r="C82" s="5" t="inlineStr">
        <is>
          <t>CERAMICAS, AZULEJOS, PORCELANATOS</t>
        </is>
      </c>
      <c r="D82" s="12" t="n">
        <v>48151.02</v>
      </c>
      <c r="E82" s="12" t="n">
        <v>44997.66</v>
      </c>
      <c r="F82" s="12" t="n">
        <v>60726.82</v>
      </c>
      <c r="G82" s="12" t="n">
        <v>75565</v>
      </c>
      <c r="H82" s="14" t="n">
        <v>0.5693333183803791</v>
      </c>
      <c r="I82" s="14" t="n">
        <v>0.3627867398928075</v>
      </c>
      <c r="J82" s="11" t="n">
        <v>131</v>
      </c>
      <c r="K82" s="11" t="n">
        <v>14</v>
      </c>
      <c r="L82" s="12" t="n">
        <v>674114.2799999999</v>
      </c>
      <c r="M82" s="21" t="n">
        <v>39.00763358778626</v>
      </c>
      <c r="N82" s="5" t="inlineStr">
        <is>
          <t>2026-04-27</t>
        </is>
      </c>
      <c r="O82" s="5">
        <f>IF(I82&lt;0.30,"REVISAR",IF(I82&gt;0.50,"ESTRELLA","OK"))</f>
        <v/>
      </c>
      <c r="P82" s="5">
        <f>IF(AND(I82&lt;0.30,J82&gt;50),"SUBIR PRECIO YA - alto volumen y margen flaco",IF(AND(I82&gt;0.50,M82&lt;30),"PROTEGER STOCK - estrella escasa",IF(AND(I82&lt;0.30,M82&gt;180),"LIQUIDAR - margen bajo y exceso de stock",IF(I82&gt;0.50,"MANTENER PRECIO - estrella",IF(M82&gt;240,"REVISAR INVENTARIO - mucho stock para la rotación","MONITOREAR")))))</f>
        <v/>
      </c>
      <c r="Q82" s="5" t="inlineStr">
        <is>
          <t>SI</t>
        </is>
      </c>
      <c r="R82" s="5" t="inlineStr">
        <is>
          <t>SI</t>
        </is>
      </c>
    </row>
    <row r="83">
      <c r="A83" s="5" t="inlineStr">
        <is>
          <t>5220</t>
        </is>
      </c>
      <c r="B83" s="5" t="inlineStr">
        <is>
          <t>STUD 3 CALIBRE 20 ***</t>
        </is>
      </c>
      <c r="C83" s="5" t="inlineStr">
        <is>
          <t>LAMINAS Y PERFILERIA LIVIANA</t>
        </is>
      </c>
      <c r="D83" s="12" t="n">
        <v>1174.8</v>
      </c>
      <c r="E83" s="12" t="n">
        <v>1235.54</v>
      </c>
      <c r="F83" s="12" t="n">
        <v>1738.28</v>
      </c>
      <c r="G83" s="12" t="n">
        <v>1924.91</v>
      </c>
      <c r="H83" s="14" t="n">
        <v>0.6385001702417434</v>
      </c>
      <c r="I83" s="14" t="n">
        <v>0.3896857515416305</v>
      </c>
      <c r="J83" s="11" t="n">
        <v>4094</v>
      </c>
      <c r="K83" s="11" t="n">
        <v>69</v>
      </c>
      <c r="L83" s="12" t="n">
        <v>81061.2</v>
      </c>
      <c r="M83" s="21" t="n">
        <v>6.151685393258427</v>
      </c>
      <c r="N83" s="5" t="inlineStr">
        <is>
          <t>2026-04-29</t>
        </is>
      </c>
      <c r="O83" s="5">
        <f>IF(I83&lt;0.30,"REVISAR",IF(I83&gt;0.50,"ESTRELLA","OK"))</f>
        <v/>
      </c>
      <c r="P83" s="5">
        <f>IF(AND(I83&lt;0.30,J83&gt;50),"SUBIR PRECIO YA - alto volumen y margen flaco",IF(AND(I83&gt;0.50,M83&lt;30),"PROTEGER STOCK - estrella escasa",IF(AND(I83&lt;0.30,M83&gt;180),"LIQUIDAR - margen bajo y exceso de stock",IF(I83&gt;0.50,"MANTENER PRECIO - estrella",IF(M83&gt;240,"REVISAR INVENTARIO - mucho stock para la rotación","MONITOREAR")))))</f>
        <v/>
      </c>
      <c r="Q83" s="5" t="inlineStr">
        <is>
          <t>SI</t>
        </is>
      </c>
      <c r="R83" s="5" t="inlineStr">
        <is>
          <t>SI</t>
        </is>
      </c>
    </row>
    <row r="84">
      <c r="A84" s="5" t="inlineStr">
        <is>
          <t>566</t>
        </is>
      </c>
      <c r="B84" s="5" t="inlineStr">
        <is>
          <t xml:space="preserve">LARGA TAIWAN LAMINA POLICARBONATO ONDULADO 0.81 X 3.66 </t>
        </is>
      </c>
      <c r="C84" s="5" t="inlineStr">
        <is>
          <t>LAMINAS Y PERFILERIA LIVIANA</t>
        </is>
      </c>
      <c r="D84" s="12" t="n">
        <v>4507.59</v>
      </c>
      <c r="E84" s="12" t="n">
        <v>4795.82</v>
      </c>
      <c r="F84" s="12" t="n">
        <v>6799.93</v>
      </c>
      <c r="G84" s="12" t="n">
        <v>9100</v>
      </c>
      <c r="H84" s="14" t="n">
        <v>1.018817150628163</v>
      </c>
      <c r="I84" s="14" t="n">
        <v>0.5046604395604396</v>
      </c>
      <c r="J84" s="11" t="n">
        <v>1025</v>
      </c>
      <c r="K84" s="11" t="n">
        <v>114</v>
      </c>
      <c r="L84" s="12" t="n">
        <v>513865.26</v>
      </c>
      <c r="M84" s="21" t="n">
        <v>40.59512195121951</v>
      </c>
      <c r="N84" s="5" t="inlineStr">
        <is>
          <t>2026-04-30</t>
        </is>
      </c>
      <c r="O84" s="5">
        <f>IF(I84&lt;0.30,"REVISAR",IF(I84&gt;0.50,"ESTRELLA","OK"))</f>
        <v/>
      </c>
      <c r="P84" s="5">
        <f>IF(AND(I84&lt;0.30,J84&gt;50),"SUBIR PRECIO YA - alto volumen y margen flaco",IF(AND(I84&gt;0.50,M84&lt;30),"PROTEGER STOCK - estrella escasa",IF(AND(I84&lt;0.30,M84&gt;180),"LIQUIDAR - margen bajo y exceso de stock",IF(I84&gt;0.50,"MANTENER PRECIO - estrella",IF(M84&gt;240,"REVISAR INVENTARIO - mucho stock para la rotación","MONITOREAR")))))</f>
        <v/>
      </c>
      <c r="Q84" s="5" t="inlineStr">
        <is>
          <t>SI</t>
        </is>
      </c>
      <c r="R84" s="5" t="inlineStr">
        <is>
          <t>SI</t>
        </is>
      </c>
    </row>
    <row r="85">
      <c r="A85" s="5" t="inlineStr">
        <is>
          <t>101039</t>
        </is>
      </c>
      <c r="B85" s="5" t="inlineStr">
        <is>
          <t xml:space="preserve">CORNISA CEDRO 5.90MTS </t>
        </is>
      </c>
      <c r="C85" s="5" t="inlineStr">
        <is>
          <t>SIN CATEGORIA</t>
        </is>
      </c>
      <c r="D85" s="12" t="n">
        <v>2100.88</v>
      </c>
      <c r="E85" s="12" t="n">
        <v>2100.88</v>
      </c>
      <c r="F85" s="12" t="n">
        <v>2931.51</v>
      </c>
      <c r="G85" s="12" t="n">
        <v>2931.51</v>
      </c>
      <c r="H85" s="14" t="n">
        <v>0.3953724153687979</v>
      </c>
      <c r="I85" s="14" t="n">
        <v>0.2833454431334023</v>
      </c>
      <c r="J85" s="11" t="n">
        <v>2468</v>
      </c>
      <c r="K85" s="11" t="n">
        <v>0</v>
      </c>
      <c r="L85" s="12" t="n">
        <v>0</v>
      </c>
      <c r="M85" s="21" t="n">
        <v>0</v>
      </c>
      <c r="N85" s="5" t="inlineStr">
        <is>
          <t>2026-03-31</t>
        </is>
      </c>
      <c r="O85" s="5">
        <f>IF(I85&lt;0.30,"REVISAR",IF(I85&gt;0.50,"ESTRELLA","OK"))</f>
        <v/>
      </c>
      <c r="P85" s="5">
        <f>IF(AND(I85&lt;0.30,J85&gt;50),"SUBIR PRECIO YA - alto volumen y margen flaco",IF(AND(I85&gt;0.50,M85&lt;30),"PROTEGER STOCK - estrella escasa",IF(AND(I85&lt;0.30,M85&gt;180),"LIQUIDAR - margen bajo y exceso de stock",IF(I85&gt;0.50,"MANTENER PRECIO - estrella",IF(M85&gt;240,"REVISAR INVENTARIO - mucho stock para la rotación","MONITOREAR")))))</f>
        <v/>
      </c>
      <c r="Q85" s="5" t="inlineStr">
        <is>
          <t>SI</t>
        </is>
      </c>
      <c r="R85" s="5" t="inlineStr">
        <is>
          <t>SI</t>
        </is>
      </c>
    </row>
    <row r="86">
      <c r="A86" s="5" t="inlineStr">
        <is>
          <t>351100300992639</t>
        </is>
      </c>
      <c r="B86" s="5" t="inlineStr">
        <is>
          <t>TABLILLA PVC LAMINADA 8-201 BEJUCO GRIS MATE PAQUETE 10U 11.9M2 20cmx5.95m</t>
        </is>
      </c>
      <c r="C86" s="5" t="inlineStr">
        <is>
          <t>IMPORTACION TABLILLA, CORNISAS, UNIONES</t>
        </is>
      </c>
      <c r="D86" s="12" t="n">
        <v>13150.57</v>
      </c>
      <c r="E86" s="12" t="n">
        <v>19136.17</v>
      </c>
      <c r="F86" s="12" t="n">
        <v>33219.55</v>
      </c>
      <c r="G86" s="12" t="n">
        <v>37999</v>
      </c>
      <c r="H86" s="14" t="n">
        <v>1.889532544977138</v>
      </c>
      <c r="I86" s="14" t="n">
        <v>0.653923261138451</v>
      </c>
      <c r="J86" s="11" t="n">
        <v>145.1</v>
      </c>
      <c r="K86" s="11" t="n">
        <v>219.5</v>
      </c>
      <c r="L86" s="12" t="n">
        <v>2886550.115</v>
      </c>
      <c r="M86" s="21" t="n">
        <v>552.1536871123363</v>
      </c>
      <c r="N86" s="5" t="inlineStr">
        <is>
          <t>2026-04-28</t>
        </is>
      </c>
      <c r="O86" s="5">
        <f>IF(I86&lt;0.30,"REVISAR",IF(I86&gt;0.50,"ESTRELLA","OK"))</f>
        <v/>
      </c>
      <c r="P86" s="5">
        <f>IF(AND(I86&lt;0.30,J86&gt;50),"SUBIR PRECIO YA - alto volumen y margen flaco",IF(AND(I86&gt;0.50,M86&lt;30),"PROTEGER STOCK - estrella escasa",IF(AND(I86&lt;0.30,M86&gt;180),"LIQUIDAR - margen bajo y exceso de stock",IF(I86&gt;0.50,"MANTENER PRECIO - estrella",IF(M86&gt;240,"REVISAR INVENTARIO - mucho stock para la rotación","MONITOREAR")))))</f>
        <v/>
      </c>
      <c r="Q86" s="5" t="inlineStr">
        <is>
          <t>SI</t>
        </is>
      </c>
      <c r="R86" s="5" t="inlineStr">
        <is>
          <t>SI</t>
        </is>
      </c>
    </row>
    <row r="87">
      <c r="A87" s="5" t="inlineStr">
        <is>
          <t>351100300991916</t>
        </is>
      </c>
      <c r="B87" s="5" t="inlineStr">
        <is>
          <t>CLIP PARA PANEL FLAT Y PANEL WPC INTERIOR</t>
        </is>
      </c>
      <c r="C87" s="5" t="inlineStr">
        <is>
          <t>PANEL ACANALADO INTERIOR</t>
        </is>
      </c>
      <c r="D87" s="12" t="n">
        <v>11.27</v>
      </c>
      <c r="E87" s="12" t="n">
        <v>26.61</v>
      </c>
      <c r="F87" s="12" t="n">
        <v>133.07</v>
      </c>
      <c r="G87" s="12" t="n">
        <v>100</v>
      </c>
      <c r="H87" s="14" t="n">
        <v>7.873114463176575</v>
      </c>
      <c r="I87" s="14" t="n">
        <v>0.8873000000000001</v>
      </c>
      <c r="J87" s="11" t="n">
        <v>19186</v>
      </c>
      <c r="K87" s="11" t="n">
        <v>0</v>
      </c>
      <c r="L87" s="12" t="n">
        <v>0</v>
      </c>
      <c r="M87" s="21" t="n">
        <v>0</v>
      </c>
      <c r="N87" s="5" t="inlineStr">
        <is>
          <t>2026-04-27</t>
        </is>
      </c>
      <c r="O87" s="5">
        <f>IF(I87&lt;0.30,"REVISAR",IF(I87&gt;0.50,"ESTRELLA","OK"))</f>
        <v/>
      </c>
      <c r="P87" s="5">
        <f>IF(AND(I87&lt;0.30,J87&gt;50),"SUBIR PRECIO YA - alto volumen y margen flaco",IF(AND(I87&gt;0.50,M87&lt;30),"PROTEGER STOCK - estrella escasa",IF(AND(I87&lt;0.30,M87&gt;180),"LIQUIDAR - margen bajo y exceso de stock",IF(I87&gt;0.50,"MANTENER PRECIO - estrella",IF(M87&gt;240,"REVISAR INVENTARIO - mucho stock para la rotación","MONITOREAR")))))</f>
        <v/>
      </c>
      <c r="Q87" s="5" t="inlineStr">
        <is>
          <t>SI</t>
        </is>
      </c>
      <c r="R87" s="5" t="inlineStr">
        <is>
          <t>SI</t>
        </is>
      </c>
    </row>
    <row r="88">
      <c r="A88" s="5" t="inlineStr">
        <is>
          <t>351100300992483</t>
        </is>
      </c>
      <c r="B88" s="5" t="inlineStr">
        <is>
          <t>FREGADERO ROMA GRIS PLOMO 88CM X 45CM.</t>
        </is>
      </c>
      <c r="C88" s="5" t="inlineStr">
        <is>
          <t>IMPORTACION FREGADEROS</t>
        </is>
      </c>
      <c r="D88" s="12" t="n">
        <v>55479.6</v>
      </c>
      <c r="E88" s="12" t="n">
        <v>80220.86</v>
      </c>
      <c r="F88" s="12" t="n">
        <v>114454.78</v>
      </c>
      <c r="G88" s="12" t="n">
        <v>80000</v>
      </c>
      <c r="H88" s="14" t="n">
        <v>0.4419714633847396</v>
      </c>
      <c r="I88" s="14" t="n">
        <v>0.306505</v>
      </c>
      <c r="J88" s="11" t="n">
        <v>59</v>
      </c>
      <c r="K88" s="11" t="n">
        <v>0</v>
      </c>
      <c r="L88" s="12" t="n">
        <v>0</v>
      </c>
      <c r="M88" s="21" t="n">
        <v>0</v>
      </c>
      <c r="N88" s="5" t="inlineStr">
        <is>
          <t>2026-04-22</t>
        </is>
      </c>
      <c r="O88" s="5">
        <f>IF(I88&lt;0.30,"REVISAR",IF(I88&gt;0.50,"ESTRELLA","OK"))</f>
        <v/>
      </c>
      <c r="P88" s="5">
        <f>IF(AND(I88&lt;0.30,J88&gt;50),"SUBIR PRECIO YA - alto volumen y margen flaco",IF(AND(I88&gt;0.50,M88&lt;30),"PROTEGER STOCK - estrella escasa",IF(AND(I88&lt;0.30,M88&gt;180),"LIQUIDAR - margen bajo y exceso de stock",IF(I88&gt;0.50,"MANTENER PRECIO - estrella",IF(M88&gt;240,"REVISAR INVENTARIO - mucho stock para la rotación","MONITOREAR")))))</f>
        <v/>
      </c>
      <c r="Q88" s="5" t="inlineStr">
        <is>
          <t>SI</t>
        </is>
      </c>
      <c r="R88" s="5" t="inlineStr">
        <is>
          <t>SI</t>
        </is>
      </c>
    </row>
    <row r="89">
      <c r="A89" s="5" t="inlineStr">
        <is>
          <t>126</t>
        </is>
      </c>
      <c r="B89" s="5" t="inlineStr">
        <is>
          <t xml:space="preserve">CONCRETO SECO IMPERSA 40KG </t>
        </is>
      </c>
      <c r="C89" s="5" t="inlineStr">
        <is>
          <t>MORTEROS, CEMENTOS</t>
        </is>
      </c>
      <c r="D89" s="12" t="n">
        <v>2538.64</v>
      </c>
      <c r="E89" s="12" t="n">
        <v>2538.64</v>
      </c>
      <c r="F89" s="12" t="n">
        <v>3246.52</v>
      </c>
      <c r="G89" s="12" t="n">
        <v>3750</v>
      </c>
      <c r="H89" s="14" t="n">
        <v>0.477168877824347</v>
      </c>
      <c r="I89" s="14" t="n">
        <v>0.3230293333333334</v>
      </c>
      <c r="J89" s="11" t="n">
        <v>2848</v>
      </c>
      <c r="K89" s="11" t="n">
        <v>276</v>
      </c>
      <c r="L89" s="12" t="n">
        <v>700664.64</v>
      </c>
      <c r="M89" s="21" t="n">
        <v>35.37219101123596</v>
      </c>
      <c r="N89" s="5" t="inlineStr">
        <is>
          <t>2026-04-30</t>
        </is>
      </c>
      <c r="O89" s="5">
        <f>IF(I89&lt;0.30,"REVISAR",IF(I89&gt;0.50,"ESTRELLA","OK"))</f>
        <v/>
      </c>
      <c r="P89" s="5">
        <f>IF(AND(I89&lt;0.30,J89&gt;50),"SUBIR PRECIO YA - alto volumen y margen flaco",IF(AND(I89&gt;0.50,M89&lt;30),"PROTEGER STOCK - estrella escasa",IF(AND(I89&lt;0.30,M89&gt;180),"LIQUIDAR - margen bajo y exceso de stock",IF(I89&gt;0.50,"MANTENER PRECIO - estrella",IF(M89&gt;240,"REVISAR INVENTARIO - mucho stock para la rotación","MONITOREAR")))))</f>
        <v/>
      </c>
      <c r="Q89" s="5" t="inlineStr">
        <is>
          <t>SI</t>
        </is>
      </c>
      <c r="R89" s="5" t="inlineStr">
        <is>
          <t>SI</t>
        </is>
      </c>
    </row>
    <row r="90">
      <c r="A90" s="5" t="inlineStr">
        <is>
          <t>351100300992756</t>
        </is>
      </c>
      <c r="B90" s="5" t="inlineStr">
        <is>
          <t>PISO SPC CASH 18.4CM X 1.22M 5.3MM 025-1 2.25M2</t>
        </is>
      </c>
      <c r="C90" s="5" t="inlineStr">
        <is>
          <t>IMPORTACION PISO SPC</t>
        </is>
      </c>
      <c r="D90" s="12" t="n">
        <v>8101.17</v>
      </c>
      <c r="E90" s="12" t="n">
        <v>9734.25</v>
      </c>
      <c r="F90" s="12" t="n">
        <v>17614.75</v>
      </c>
      <c r="G90" s="12" t="n">
        <v>20250</v>
      </c>
      <c r="H90" s="14" t="n">
        <v>1.49963894104185</v>
      </c>
      <c r="I90" s="14" t="n">
        <v>0.5999422222222223</v>
      </c>
      <c r="J90" s="11" t="n">
        <v>248</v>
      </c>
      <c r="K90" s="11" t="n">
        <v>2</v>
      </c>
      <c r="L90" s="12" t="n">
        <v>16202.34</v>
      </c>
      <c r="M90" s="21" t="n">
        <v>2.943548387096774</v>
      </c>
      <c r="N90" s="5" t="inlineStr">
        <is>
          <t>2026-03-25</t>
        </is>
      </c>
      <c r="O90" s="5">
        <f>IF(I90&lt;0.30,"REVISAR",IF(I90&gt;0.50,"ESTRELLA","OK"))</f>
        <v/>
      </c>
      <c r="P90" s="5">
        <f>IF(AND(I90&lt;0.30,J90&gt;50),"SUBIR PRECIO YA - alto volumen y margen flaco",IF(AND(I90&gt;0.50,M90&lt;30),"PROTEGER STOCK - estrella escasa",IF(AND(I90&lt;0.30,M90&gt;180),"LIQUIDAR - margen bajo y exceso de stock",IF(I90&gt;0.50,"MANTENER PRECIO - estrella",IF(M90&gt;240,"REVISAR INVENTARIO - mucho stock para la rotación","MONITOREAR")))))</f>
        <v/>
      </c>
      <c r="Q90" s="5" t="inlineStr">
        <is>
          <t>SI</t>
        </is>
      </c>
      <c r="R90" s="5" t="inlineStr">
        <is>
          <t>SI</t>
        </is>
      </c>
    </row>
    <row r="91">
      <c r="A91" s="5" t="inlineStr">
        <is>
          <t>351100300992519</t>
        </is>
      </c>
      <c r="B91" s="5" t="inlineStr">
        <is>
          <t>LAMINA NUEVA TEC STONE GOLD YS-3771L 1.22 X. 2.44M 5MM BRILLANTE FIBRA BAMBU CARBON PVC IMITACION</t>
        </is>
      </c>
      <c r="C91" s="5" t="inlineStr">
        <is>
          <t>IMPORTACION LAMINA PVC, BAMBU, ACC</t>
        </is>
      </c>
      <c r="D91" s="12" t="n">
        <v>5722</v>
      </c>
      <c r="E91" s="12" t="n">
        <v>8285.700000000001</v>
      </c>
      <c r="F91" s="12" t="n">
        <v>14135.12</v>
      </c>
      <c r="G91" s="12" t="n">
        <v>16500</v>
      </c>
      <c r="H91" s="14" t="n">
        <v>1.883607130373995</v>
      </c>
      <c r="I91" s="14" t="n">
        <v>0.6532121212121212</v>
      </c>
      <c r="J91" s="11" t="n">
        <v>331</v>
      </c>
      <c r="K91" s="11" t="n">
        <v>305</v>
      </c>
      <c r="L91" s="12" t="n">
        <v>1745210</v>
      </c>
      <c r="M91" s="21" t="n">
        <v>336.3293051359516</v>
      </c>
      <c r="N91" s="5" t="inlineStr">
        <is>
          <t>2026-04-29</t>
        </is>
      </c>
      <c r="O91" s="5">
        <f>IF(I91&lt;0.30,"REVISAR",IF(I91&gt;0.50,"ESTRELLA","OK"))</f>
        <v/>
      </c>
      <c r="P91" s="5">
        <f>IF(AND(I91&lt;0.30,J91&gt;50),"SUBIR PRECIO YA - alto volumen y margen flaco",IF(AND(I91&gt;0.50,M91&lt;30),"PROTEGER STOCK - estrella escasa",IF(AND(I91&lt;0.30,M91&gt;180),"LIQUIDAR - margen bajo y exceso de stock",IF(I91&gt;0.50,"MANTENER PRECIO - estrella",IF(M91&gt;240,"REVISAR INVENTARIO - mucho stock para la rotación","MONITOREAR")))))</f>
        <v/>
      </c>
      <c r="Q91" s="5" t="inlineStr">
        <is>
          <t>SI</t>
        </is>
      </c>
      <c r="R91" s="5" t="inlineStr">
        <is>
          <t>SI</t>
        </is>
      </c>
    </row>
    <row r="92">
      <c r="A92" s="5" t="inlineStr">
        <is>
          <t>990321</t>
        </is>
      </c>
      <c r="B92" s="5" t="inlineStr">
        <is>
          <t>PISO DECK CAOBA / GRIS BI COLOR WPC 14CM X 2.90M 22MM EXTERIOR</t>
        </is>
      </c>
      <c r="C92" s="5" t="inlineStr">
        <is>
          <t>PANEL ACANALADO EXTERIOR WPC</t>
        </is>
      </c>
      <c r="D92" s="12" t="n">
        <v>6486.06</v>
      </c>
      <c r="E92" s="12" t="n">
        <v>6483.58</v>
      </c>
      <c r="F92" s="12" t="n">
        <v>8412.09</v>
      </c>
      <c r="G92" s="12" t="n">
        <v>9999</v>
      </c>
      <c r="H92" s="14" t="n">
        <v>0.541613861111368</v>
      </c>
      <c r="I92" s="14" t="n">
        <v>0.3513291329132913</v>
      </c>
      <c r="J92" s="11" t="n">
        <v>982</v>
      </c>
      <c r="K92" s="11" t="n">
        <v>154</v>
      </c>
      <c r="L92" s="12" t="n">
        <v>998853.2400000001</v>
      </c>
      <c r="M92" s="21" t="n">
        <v>57.24032586558045</v>
      </c>
      <c r="N92" s="5" t="inlineStr">
        <is>
          <t>2026-04-28</t>
        </is>
      </c>
      <c r="O92" s="5">
        <f>IF(I92&lt;0.30,"REVISAR",IF(I92&gt;0.50,"ESTRELLA","OK"))</f>
        <v/>
      </c>
      <c r="P92" s="5">
        <f>IF(AND(I92&lt;0.30,J92&gt;50),"SUBIR PRECIO YA - alto volumen y margen flaco",IF(AND(I92&gt;0.50,M92&lt;30),"PROTEGER STOCK - estrella escasa",IF(AND(I92&lt;0.30,M92&gt;180),"LIQUIDAR - margen bajo y exceso de stock",IF(I92&gt;0.50,"MANTENER PRECIO - estrella",IF(M92&gt;240,"REVISAR INVENTARIO - mucho stock para la rotación","MONITOREAR")))))</f>
        <v/>
      </c>
      <c r="Q92" s="5" t="inlineStr">
        <is>
          <t>SI</t>
        </is>
      </c>
      <c r="R92" s="5" t="inlineStr">
        <is>
          <t>SI</t>
        </is>
      </c>
    </row>
    <row r="93">
      <c r="A93" s="5" t="inlineStr">
        <is>
          <t>592868</t>
        </is>
      </c>
      <c r="B93" s="5" t="inlineStr">
        <is>
          <t>LAMINA NUEVA TEC ARENA TEXTURIZADA HC88205-4 1.22 X. 2.44M 5MM MATE FIBRA BAMBU CARBON PVC IMITACION</t>
        </is>
      </c>
      <c r="C93" s="5" t="inlineStr">
        <is>
          <t>SIN CATEGORIA</t>
        </is>
      </c>
      <c r="D93" s="12" t="n">
        <v>7212.51</v>
      </c>
      <c r="E93" s="12" t="n">
        <v>7212.51</v>
      </c>
      <c r="F93" s="12" t="n">
        <v>14482.47</v>
      </c>
      <c r="G93" s="12" t="n">
        <v>14482.47</v>
      </c>
      <c r="H93" s="14" t="n">
        <v>1.007965326911158</v>
      </c>
      <c r="I93" s="14" t="n">
        <v>0.5019834323841168</v>
      </c>
      <c r="J93" s="11" t="n">
        <v>260</v>
      </c>
      <c r="K93" s="11" t="n">
        <v>0</v>
      </c>
      <c r="L93" s="12" t="n">
        <v>0</v>
      </c>
      <c r="M93" s="21" t="n">
        <v>0</v>
      </c>
      <c r="N93" s="5" t="inlineStr">
        <is>
          <t>2026-03-28</t>
        </is>
      </c>
      <c r="O93" s="5">
        <f>IF(I93&lt;0.30,"REVISAR",IF(I93&gt;0.50,"ESTRELLA","OK"))</f>
        <v/>
      </c>
      <c r="P93" s="5">
        <f>IF(AND(I93&lt;0.30,J93&gt;50),"SUBIR PRECIO YA - alto volumen y margen flaco",IF(AND(I93&gt;0.50,M93&lt;30),"PROTEGER STOCK - estrella escasa",IF(AND(I93&lt;0.30,M93&gt;180),"LIQUIDAR - margen bajo y exceso de stock",IF(I93&gt;0.50,"MANTENER PRECIO - estrella",IF(M93&gt;240,"REVISAR INVENTARIO - mucho stock para la rotación","MONITOREAR")))))</f>
        <v/>
      </c>
      <c r="Q93" s="5" t="inlineStr">
        <is>
          <t>SI</t>
        </is>
      </c>
      <c r="R93" s="5" t="inlineStr">
        <is>
          <t>SI</t>
        </is>
      </c>
    </row>
    <row r="94">
      <c r="A94" s="5" t="inlineStr">
        <is>
          <t>409875</t>
        </is>
      </c>
      <c r="B94" s="5" t="inlineStr">
        <is>
          <t>LAMINA NUEVA TEC ESPEJO 30S ESTÁNDAR 122X244 5MM BAMBU CARBON</t>
        </is>
      </c>
      <c r="C94" s="5" t="inlineStr">
        <is>
          <t>IMPORTACION LAMINA PVC, BAMBU, ACC</t>
        </is>
      </c>
      <c r="D94" s="12" t="n">
        <v>11170.97</v>
      </c>
      <c r="E94" s="12" t="n">
        <v>16506.5</v>
      </c>
      <c r="F94" s="12" t="n">
        <v>28860.91</v>
      </c>
      <c r="G94" s="12" t="n">
        <v>29999</v>
      </c>
      <c r="H94" s="14" t="n">
        <v>1.685442714464366</v>
      </c>
      <c r="I94" s="14" t="n">
        <v>0.627621920730691</v>
      </c>
      <c r="J94" s="11" t="n">
        <v>152</v>
      </c>
      <c r="K94" s="11" t="n">
        <v>2</v>
      </c>
      <c r="L94" s="12" t="n">
        <v>22341.94</v>
      </c>
      <c r="M94" s="21" t="n">
        <v>4.802631578947368</v>
      </c>
      <c r="N94" s="5" t="inlineStr">
        <is>
          <t>2026-02-16</t>
        </is>
      </c>
      <c r="O94" s="5">
        <f>IF(I94&lt;0.30,"REVISAR",IF(I94&gt;0.50,"ESTRELLA","OK"))</f>
        <v/>
      </c>
      <c r="P94" s="5">
        <f>IF(AND(I94&lt;0.30,J94&gt;50),"SUBIR PRECIO YA - alto volumen y margen flaco",IF(AND(I94&gt;0.50,M94&lt;30),"PROTEGER STOCK - estrella escasa",IF(AND(I94&lt;0.30,M94&gt;180),"LIQUIDAR - margen bajo y exceso de stock",IF(I94&gt;0.50,"MANTENER PRECIO - estrella",IF(M94&gt;240,"REVISAR INVENTARIO - mucho stock para la rotación","MONITOREAR")))))</f>
        <v/>
      </c>
      <c r="Q94" s="5" t="inlineStr">
        <is>
          <t>SI</t>
        </is>
      </c>
      <c r="R94" s="5" t="inlineStr">
        <is>
          <t>SI</t>
        </is>
      </c>
    </row>
    <row r="95">
      <c r="A95" s="5" t="inlineStr">
        <is>
          <t>73664</t>
        </is>
      </c>
      <c r="B95" s="5" t="inlineStr">
        <is>
          <t>TOTAL DISCO METAL 41/2 CORTE FINO TAC22111550</t>
        </is>
      </c>
      <c r="C95" s="5" t="inlineStr">
        <is>
          <t>FERRETERIA GENERAL</t>
        </is>
      </c>
      <c r="D95" s="12" t="n">
        <v>183.57</v>
      </c>
      <c r="E95" s="12" t="n">
        <v>185.38</v>
      </c>
      <c r="F95" s="12" t="n">
        <v>686.79</v>
      </c>
      <c r="G95" s="12" t="n">
        <v>775.91</v>
      </c>
      <c r="H95" s="14" t="n">
        <v>3.226779974941439</v>
      </c>
      <c r="I95" s="14" t="n">
        <v>0.7634132824683274</v>
      </c>
      <c r="J95" s="11" t="n">
        <v>3736</v>
      </c>
      <c r="K95" s="11" t="n">
        <v>276</v>
      </c>
      <c r="L95" s="12" t="n">
        <v>50665.32</v>
      </c>
      <c r="M95" s="21" t="n">
        <v>26.96466809421842</v>
      </c>
      <c r="N95" s="5" t="inlineStr">
        <is>
          <t>2026-04-30</t>
        </is>
      </c>
      <c r="O95" s="5">
        <f>IF(I95&lt;0.30,"REVISAR",IF(I95&gt;0.50,"ESTRELLA","OK"))</f>
        <v/>
      </c>
      <c r="P95" s="5">
        <f>IF(AND(I95&lt;0.30,J95&gt;50),"SUBIR PRECIO YA - alto volumen y margen flaco",IF(AND(I95&gt;0.50,M95&lt;30),"PROTEGER STOCK - estrella escasa",IF(AND(I95&lt;0.30,M95&gt;180),"LIQUIDAR - margen bajo y exceso de stock",IF(I95&gt;0.50,"MANTENER PRECIO - estrella",IF(M95&gt;240,"REVISAR INVENTARIO - mucho stock para la rotación","MONITOREAR")))))</f>
        <v/>
      </c>
      <c r="Q95" s="5" t="inlineStr">
        <is>
          <t>SI</t>
        </is>
      </c>
      <c r="R95" s="5" t="inlineStr">
        <is>
          <t>SI</t>
        </is>
      </c>
    </row>
    <row r="96">
      <c r="A96" s="5" t="inlineStr">
        <is>
          <t>975</t>
        </is>
      </c>
      <c r="B96" s="5" t="inlineStr">
        <is>
          <t>TORNILLO GYP TORLAK  FRIJ  PF 1/2 X100</t>
        </is>
      </c>
      <c r="C96" s="5" t="inlineStr">
        <is>
          <t>TORNILLERIA</t>
        </is>
      </c>
      <c r="D96" s="12" t="n">
        <v>180</v>
      </c>
      <c r="E96" s="12" t="n">
        <v>181.94</v>
      </c>
      <c r="F96" s="12" t="n">
        <v>425.47</v>
      </c>
      <c r="G96" s="12" t="n">
        <v>495</v>
      </c>
      <c r="H96" s="14" t="n">
        <v>1.75</v>
      </c>
      <c r="I96" s="14" t="n">
        <v>0.6363636363636364</v>
      </c>
      <c r="J96" s="11" t="n">
        <v>7674</v>
      </c>
      <c r="K96" s="11" t="n">
        <v>870</v>
      </c>
      <c r="L96" s="12" t="n">
        <v>156600</v>
      </c>
      <c r="M96" s="21" t="n">
        <v>41.37998436278342</v>
      </c>
      <c r="N96" s="5" t="inlineStr">
        <is>
          <t>2026-04-30</t>
        </is>
      </c>
      <c r="O96" s="5">
        <f>IF(I96&lt;0.30,"REVISAR",IF(I96&gt;0.50,"ESTRELLA","OK"))</f>
        <v/>
      </c>
      <c r="P96" s="5">
        <f>IF(AND(I96&lt;0.30,J96&gt;50),"SUBIR PRECIO YA - alto volumen y margen flaco",IF(AND(I96&gt;0.50,M96&lt;30),"PROTEGER STOCK - estrella escasa",IF(AND(I96&lt;0.30,M96&gt;180),"LIQUIDAR - margen bajo y exceso de stock",IF(I96&gt;0.50,"MANTENER PRECIO - estrella",IF(M96&gt;240,"REVISAR INVENTARIO - mucho stock para la rotación","MONITOREAR")))))</f>
        <v/>
      </c>
      <c r="Q96" s="5" t="inlineStr">
        <is>
          <t>SI</t>
        </is>
      </c>
      <c r="R96" s="5" t="inlineStr">
        <is>
          <t>SI</t>
        </is>
      </c>
    </row>
    <row r="97">
      <c r="A97" s="5" t="inlineStr">
        <is>
          <t>351100300992638</t>
        </is>
      </c>
      <c r="B97" s="5" t="inlineStr">
        <is>
          <t>TABLILLA PVC LAMINADAFX87-22 BRASILITO MATE PAQUETE 10U 11.9M2 20cmx5.95m</t>
        </is>
      </c>
      <c r="C97" s="5" t="inlineStr">
        <is>
          <t>IMPORTACION TABLILLA, CORNISAS, UNIONES</t>
        </is>
      </c>
      <c r="D97" s="12" t="n">
        <v>13150.57</v>
      </c>
      <c r="E97" s="12" t="n">
        <v>19156.45</v>
      </c>
      <c r="F97" s="12" t="n">
        <v>33145.35</v>
      </c>
      <c r="G97" s="12" t="n">
        <v>37999</v>
      </c>
      <c r="H97" s="14" t="n">
        <v>1.889532544977138</v>
      </c>
      <c r="I97" s="14" t="n">
        <v>0.653923261138451</v>
      </c>
      <c r="J97" s="11" t="n">
        <v>131</v>
      </c>
      <c r="K97" s="11" t="n">
        <v>225.5</v>
      </c>
      <c r="L97" s="12" t="n">
        <v>2965453.535</v>
      </c>
      <c r="M97" s="21" t="n">
        <v>628.3015267175572</v>
      </c>
      <c r="N97" s="5" t="inlineStr">
        <is>
          <t>2026-04-23</t>
        </is>
      </c>
      <c r="O97" s="5">
        <f>IF(I97&lt;0.30,"REVISAR",IF(I97&gt;0.50,"ESTRELLA","OK"))</f>
        <v/>
      </c>
      <c r="P97" s="5">
        <f>IF(AND(I97&lt;0.30,J97&gt;50),"SUBIR PRECIO YA - alto volumen y margen flaco",IF(AND(I97&gt;0.50,M97&lt;30),"PROTEGER STOCK - estrella escasa",IF(AND(I97&lt;0.30,M97&gt;180),"LIQUIDAR - margen bajo y exceso de stock",IF(I97&gt;0.50,"MANTENER PRECIO - estrella",IF(M97&gt;240,"REVISAR INVENTARIO - mucho stock para la rotación","MONITOREAR")))))</f>
        <v/>
      </c>
      <c r="Q97" s="5" t="inlineStr">
        <is>
          <t>SI</t>
        </is>
      </c>
      <c r="R97" s="5" t="inlineStr">
        <is>
          <t>SI</t>
        </is>
      </c>
    </row>
    <row r="98">
      <c r="A98" s="5" t="inlineStr">
        <is>
          <t>351100300991412</t>
        </is>
      </c>
      <c r="B98" s="5" t="inlineStr">
        <is>
          <t>CORNISA LAMINADA TLS-001 BLANCA MATE 5.95M</t>
        </is>
      </c>
      <c r="C98" s="5" t="inlineStr">
        <is>
          <t>IMPORTACION TABLILLA, CORNISAS, UNIONES</t>
        </is>
      </c>
      <c r="D98" s="12" t="n">
        <v>719.1799999999999</v>
      </c>
      <c r="E98" s="12" t="n">
        <v>1207.95</v>
      </c>
      <c r="F98" s="12" t="n">
        <v>2941.84</v>
      </c>
      <c r="G98" s="12" t="n">
        <v>3900</v>
      </c>
      <c r="H98" s="14" t="n">
        <v>4.422842681943325</v>
      </c>
      <c r="I98" s="14" t="n">
        <v>0.8155948717948719</v>
      </c>
      <c r="J98" s="11" t="n">
        <v>1053</v>
      </c>
      <c r="K98" s="11" t="n">
        <v>314</v>
      </c>
      <c r="L98" s="12" t="n">
        <v>225822.52</v>
      </c>
      <c r="M98" s="21" t="n">
        <v>108.8414055080722</v>
      </c>
      <c r="N98" s="5" t="inlineStr">
        <is>
          <t>2026-04-30</t>
        </is>
      </c>
      <c r="O98" s="5">
        <f>IF(I98&lt;0.30,"REVISAR",IF(I98&gt;0.50,"ESTRELLA","OK"))</f>
        <v/>
      </c>
      <c r="P98" s="5">
        <f>IF(AND(I98&lt;0.30,J98&gt;50),"SUBIR PRECIO YA - alto volumen y margen flaco",IF(AND(I98&gt;0.50,M98&lt;30),"PROTEGER STOCK - estrella escasa",IF(AND(I98&lt;0.30,M98&gt;180),"LIQUIDAR - margen bajo y exceso de stock",IF(I98&gt;0.50,"MANTENER PRECIO - estrella",IF(M98&gt;240,"REVISAR INVENTARIO - mucho stock para la rotación","MONITOREAR")))))</f>
        <v/>
      </c>
      <c r="Q98" s="5" t="inlineStr">
        <is>
          <t>SI</t>
        </is>
      </c>
      <c r="R98" s="5" t="inlineStr">
        <is>
          <t>SI</t>
        </is>
      </c>
    </row>
    <row r="99">
      <c r="A99" s="5" t="inlineStr">
        <is>
          <t>351100300991554</t>
        </is>
      </c>
      <c r="B99" s="5" t="inlineStr">
        <is>
          <t>DIAMOND INODORO S034-SB CAHUITA DOBLE DESCARGA NEGRO BRILLANTE</t>
        </is>
      </c>
      <c r="C99" s="5" t="inlineStr">
        <is>
          <t>IMPORTACION LOZA</t>
        </is>
      </c>
      <c r="D99" s="12" t="n">
        <v>21720.05</v>
      </c>
      <c r="E99" s="12" t="n">
        <v>30946.09</v>
      </c>
      <c r="F99" s="12" t="n">
        <v>60173.69</v>
      </c>
      <c r="G99" s="12" t="n">
        <v>69950</v>
      </c>
      <c r="H99" s="14" t="n">
        <v>2.220526656246187</v>
      </c>
      <c r="I99" s="14" t="n">
        <v>0.6894917798427449</v>
      </c>
      <c r="J99" s="11" t="n">
        <v>62</v>
      </c>
      <c r="K99" s="11" t="n">
        <v>24</v>
      </c>
      <c r="L99" s="12" t="n">
        <v>521281.2</v>
      </c>
      <c r="M99" s="21" t="n">
        <v>141.2903225806452</v>
      </c>
      <c r="N99" s="5" t="inlineStr">
        <is>
          <t>2026-04-29</t>
        </is>
      </c>
      <c r="O99" s="5">
        <f>IF(I99&lt;0.30,"REVISAR",IF(I99&gt;0.50,"ESTRELLA","OK"))</f>
        <v/>
      </c>
      <c r="P99" s="5">
        <f>IF(AND(I99&lt;0.30,J99&gt;50),"SUBIR PRECIO YA - alto volumen y margen flaco",IF(AND(I99&gt;0.50,M99&lt;30),"PROTEGER STOCK - estrella escasa",IF(AND(I99&lt;0.30,M99&gt;180),"LIQUIDAR - margen bajo y exceso de stock",IF(I99&gt;0.50,"MANTENER PRECIO - estrella",IF(M99&gt;240,"REVISAR INVENTARIO - mucho stock para la rotación","MONITOREAR")))))</f>
        <v/>
      </c>
      <c r="Q99" s="5" t="inlineStr">
        <is>
          <t>SI</t>
        </is>
      </c>
      <c r="R99" s="5" t="inlineStr">
        <is>
          <t>SI</t>
        </is>
      </c>
    </row>
    <row r="100">
      <c r="A100" s="5" t="inlineStr">
        <is>
          <t>14100052</t>
        </is>
      </c>
      <c r="B100" s="5" t="inlineStr">
        <is>
          <t xml:space="preserve">MAMPARA PUERTA DE VIDRIO  80CM X 1.80M 10MM CON ACCESORIOS DE INSTALACION </t>
        </is>
      </c>
      <c r="C100" s="5" t="inlineStr">
        <is>
          <t>PUERTAS</t>
        </is>
      </c>
      <c r="D100" s="12" t="n">
        <v>41571.3</v>
      </c>
      <c r="E100" s="12" t="n">
        <v>49257.09</v>
      </c>
      <c r="F100" s="12" t="n">
        <v>70005.3</v>
      </c>
      <c r="G100" s="12" t="n">
        <v>79999</v>
      </c>
      <c r="H100" s="14" t="n">
        <v>0.9243805221390717</v>
      </c>
      <c r="I100" s="14" t="n">
        <v>0.48035225440318</v>
      </c>
      <c r="J100" s="11" t="n">
        <v>86</v>
      </c>
      <c r="K100" s="11" t="n">
        <v>8</v>
      </c>
      <c r="L100" s="12" t="n">
        <v>332570.4</v>
      </c>
      <c r="M100" s="21" t="n">
        <v>33.95348837209302</v>
      </c>
      <c r="N100" s="5" t="inlineStr">
        <is>
          <t>2026-04-11</t>
        </is>
      </c>
      <c r="O100" s="5">
        <f>IF(I100&lt;0.30,"REVISAR",IF(I100&gt;0.50,"ESTRELLA","OK"))</f>
        <v/>
      </c>
      <c r="P100" s="5">
        <f>IF(AND(I100&lt;0.30,J100&gt;50),"SUBIR PRECIO YA - alto volumen y margen flaco",IF(AND(I100&gt;0.50,M100&lt;30),"PROTEGER STOCK - estrella escasa",IF(AND(I100&lt;0.30,M100&gt;180),"LIQUIDAR - margen bajo y exceso de stock",IF(I100&gt;0.50,"MANTENER PRECIO - estrella",IF(M100&gt;240,"REVISAR INVENTARIO - mucho stock para la rotación","MONITOREAR")))))</f>
        <v/>
      </c>
      <c r="Q100" s="5" t="inlineStr">
        <is>
          <t>SI</t>
        </is>
      </c>
      <c r="R100" s="5" t="inlineStr">
        <is>
          <t>SI</t>
        </is>
      </c>
    </row>
    <row r="101">
      <c r="A101" s="5" t="inlineStr">
        <is>
          <t>351100300992528</t>
        </is>
      </c>
      <c r="B101" s="5" t="inlineStr">
        <is>
          <t>COMBO VENTANA 1.50M X 1M + PERSIANA BLACKOUT BLANCA 1.60M AD051</t>
        </is>
      </c>
      <c r="C101" s="5" t="inlineStr">
        <is>
          <t>IMPORTACION VENTANAS</t>
        </is>
      </c>
      <c r="D101" s="12" t="n">
        <v>40474.57</v>
      </c>
      <c r="E101" s="12" t="n">
        <v>41542.82</v>
      </c>
      <c r="F101" s="12" t="n">
        <v>63261.02</v>
      </c>
      <c r="G101" s="12" t="n">
        <v>72000</v>
      </c>
      <c r="H101" s="14" t="n">
        <v>0.7788947479862047</v>
      </c>
      <c r="I101" s="14" t="n">
        <v>0.4378531944444444</v>
      </c>
      <c r="J101" s="11" t="n">
        <v>82</v>
      </c>
      <c r="K101" s="11" t="n">
        <v>0</v>
      </c>
      <c r="L101" s="12" t="n">
        <v>0</v>
      </c>
      <c r="M101" s="21" t="n">
        <v>0</v>
      </c>
      <c r="N101" s="5" t="inlineStr">
        <is>
          <t>2026-04-29</t>
        </is>
      </c>
      <c r="O101" s="5">
        <f>IF(I101&lt;0.30,"REVISAR",IF(I101&gt;0.50,"ESTRELLA","OK"))</f>
        <v/>
      </c>
      <c r="P101" s="5">
        <f>IF(AND(I101&lt;0.30,J101&gt;50),"SUBIR PRECIO YA - alto volumen y margen flaco",IF(AND(I101&gt;0.50,M101&lt;30),"PROTEGER STOCK - estrella escasa",IF(AND(I101&lt;0.30,M101&gt;180),"LIQUIDAR - margen bajo y exceso de stock",IF(I101&gt;0.50,"MANTENER PRECIO - estrella",IF(M101&gt;240,"REVISAR INVENTARIO - mucho stock para la rotación","MONITOREAR")))))</f>
        <v/>
      </c>
      <c r="Q101" s="5" t="inlineStr">
        <is>
          <t>SI</t>
        </is>
      </c>
      <c r="R101" s="5" t="inlineStr">
        <is>
          <t>SI</t>
        </is>
      </c>
    </row>
    <row r="102">
      <c r="A102" s="5" t="inlineStr">
        <is>
          <t>351100300992559</t>
        </is>
      </c>
      <c r="B102" s="5" t="inlineStr">
        <is>
          <t>COMBO FREGADERO BARCELONA SATIN + CACHERA DIAMANTE GRIS METAL 50CM X 40CM</t>
        </is>
      </c>
      <c r="C102" s="5" t="inlineStr">
        <is>
          <t>IMPORTACION FREGADEROS</t>
        </is>
      </c>
      <c r="D102" s="12" t="n">
        <v>26959.13</v>
      </c>
      <c r="E102" s="12" t="n">
        <v>26231.42</v>
      </c>
      <c r="F102" s="12" t="n">
        <v>44238.76</v>
      </c>
      <c r="G102" s="12" t="n">
        <v>50000</v>
      </c>
      <c r="H102" s="14" t="n">
        <v>0.8546592564374295</v>
      </c>
      <c r="I102" s="14" t="n">
        <v>0.4608174</v>
      </c>
      <c r="J102" s="11" t="n">
        <v>98</v>
      </c>
      <c r="K102" s="11" t="n">
        <v>11</v>
      </c>
      <c r="L102" s="12" t="n">
        <v>296550.43</v>
      </c>
      <c r="M102" s="21" t="n">
        <v>40.96938775510204</v>
      </c>
      <c r="N102" s="5" t="inlineStr">
        <is>
          <t>2026-04-29</t>
        </is>
      </c>
      <c r="O102" s="5">
        <f>IF(I102&lt;0.30,"REVISAR",IF(I102&gt;0.50,"ESTRELLA","OK"))</f>
        <v/>
      </c>
      <c r="P102" s="5">
        <f>IF(AND(I102&lt;0.30,J102&gt;50),"SUBIR PRECIO YA - alto volumen y margen flaco",IF(AND(I102&gt;0.50,M102&lt;30),"PROTEGER STOCK - estrella escasa",IF(AND(I102&lt;0.30,M102&gt;180),"LIQUIDAR - margen bajo y exceso de stock",IF(I102&gt;0.50,"MANTENER PRECIO - estrella",IF(M102&gt;240,"REVISAR INVENTARIO - mucho stock para la rotación","MONITOREAR")))))</f>
        <v/>
      </c>
      <c r="Q102" s="5" t="inlineStr">
        <is>
          <t>SI</t>
        </is>
      </c>
      <c r="R102" s="5" t="inlineStr">
        <is>
          <t>SI</t>
        </is>
      </c>
    </row>
    <row r="103">
      <c r="A103" s="5" t="inlineStr">
        <is>
          <t>7658</t>
        </is>
      </c>
      <c r="B103" s="5" t="inlineStr">
        <is>
          <t>TORNILLO TECHO 2 PB</t>
        </is>
      </c>
      <c r="C103" s="5" t="inlineStr">
        <is>
          <t>TORNILLERIA</t>
        </is>
      </c>
      <c r="D103" s="12" t="n">
        <v>15.5</v>
      </c>
      <c r="E103" s="12" t="n">
        <v>15.82</v>
      </c>
      <c r="F103" s="12" t="n">
        <v>30.53</v>
      </c>
      <c r="G103" s="12" t="n">
        <v>35.03</v>
      </c>
      <c r="H103" s="14" t="n">
        <v>1.26</v>
      </c>
      <c r="I103" s="14" t="n">
        <v>0.5575221238938053</v>
      </c>
      <c r="J103" s="11" t="n">
        <v>118968</v>
      </c>
      <c r="K103" s="11" t="n">
        <v>8969</v>
      </c>
      <c r="L103" s="12" t="n">
        <v>139019.5</v>
      </c>
      <c r="M103" s="21" t="n">
        <v>27.51735760876874</v>
      </c>
      <c r="N103" s="5" t="inlineStr">
        <is>
          <t>2026-04-30</t>
        </is>
      </c>
      <c r="O103" s="5">
        <f>IF(I103&lt;0.30,"REVISAR",IF(I103&gt;0.50,"ESTRELLA","OK"))</f>
        <v/>
      </c>
      <c r="P103" s="5">
        <f>IF(AND(I103&lt;0.30,J103&gt;50),"SUBIR PRECIO YA - alto volumen y margen flaco",IF(AND(I103&gt;0.50,M103&lt;30),"PROTEGER STOCK - estrella escasa",IF(AND(I103&lt;0.30,M103&gt;180),"LIQUIDAR - margen bajo y exceso de stock",IF(I103&gt;0.50,"MANTENER PRECIO - estrella",IF(M103&gt;240,"REVISAR INVENTARIO - mucho stock para la rotación","MONITOREAR")))))</f>
        <v/>
      </c>
      <c r="Q103" s="5" t="inlineStr">
        <is>
          <t>SI</t>
        </is>
      </c>
      <c r="R103" s="5" t="inlineStr">
        <is>
          <t>SI</t>
        </is>
      </c>
    </row>
    <row r="104">
      <c r="A104" s="5" t="inlineStr">
        <is>
          <t>351100300992746</t>
        </is>
      </c>
      <c r="B104" s="5" t="inlineStr">
        <is>
          <t>CONST MATE AQUA MUEBLE 80CM X 50CM INCLUYE LAVATORIO ESPEJO REPISA MATE AEREO LUX STONE 80CM 3291757</t>
        </is>
      </c>
      <c r="C104" s="5" t="inlineStr">
        <is>
          <t>LOZA SANITARIA</t>
        </is>
      </c>
      <c r="D104" s="12" t="n">
        <v>49470.02</v>
      </c>
      <c r="E104" s="12" t="n">
        <v>51957.03</v>
      </c>
      <c r="F104" s="12" t="n">
        <v>80548.38</v>
      </c>
      <c r="G104" s="12" t="n">
        <v>92000</v>
      </c>
      <c r="H104" s="14" t="n">
        <v>0.8597122054933473</v>
      </c>
      <c r="I104" s="14" t="n">
        <v>0.4622823913043479</v>
      </c>
      <c r="J104" s="11" t="n">
        <v>61</v>
      </c>
      <c r="K104" s="11" t="n">
        <v>11</v>
      </c>
      <c r="L104" s="12" t="n">
        <v>544170.22</v>
      </c>
      <c r="M104" s="21" t="n">
        <v>65.81967213114754</v>
      </c>
      <c r="N104" s="5" t="inlineStr">
        <is>
          <t>2026-04-17</t>
        </is>
      </c>
      <c r="O104" s="5">
        <f>IF(I104&lt;0.30,"REVISAR",IF(I104&gt;0.50,"ESTRELLA","OK"))</f>
        <v/>
      </c>
      <c r="P104" s="5">
        <f>IF(AND(I104&lt;0.30,J104&gt;50),"SUBIR PRECIO YA - alto volumen y margen flaco",IF(AND(I104&gt;0.50,M104&lt;30),"PROTEGER STOCK - estrella escasa",IF(AND(I104&lt;0.30,M104&gt;180),"LIQUIDAR - margen bajo y exceso de stock",IF(I104&gt;0.50,"MANTENER PRECIO - estrella",IF(M104&gt;240,"REVISAR INVENTARIO - mucho stock para la rotación","MONITOREAR")))))</f>
        <v/>
      </c>
      <c r="Q104" s="5" t="inlineStr">
        <is>
          <t>SI</t>
        </is>
      </c>
      <c r="R104" s="5" t="inlineStr">
        <is>
          <t>SI</t>
        </is>
      </c>
    </row>
    <row r="105">
      <c r="A105" s="5" t="inlineStr">
        <is>
          <t>351100300992760</t>
        </is>
      </c>
      <c r="B105" s="5" t="inlineStr">
        <is>
          <t>PISO SPC NEO 18.4CM X 1.22M 5.3MM 2064-1 CAJA 2.25M2</t>
        </is>
      </c>
      <c r="C105" s="5" t="inlineStr">
        <is>
          <t>IMPORTACION PISO SPC</t>
        </is>
      </c>
      <c r="D105" s="12" t="n">
        <v>8101.17</v>
      </c>
      <c r="E105" s="12" t="n">
        <v>9734.25</v>
      </c>
      <c r="F105" s="12" t="n">
        <v>17462.42</v>
      </c>
      <c r="G105" s="12" t="n">
        <v>20250</v>
      </c>
      <c r="H105" s="14" t="n">
        <v>1.49963894104185</v>
      </c>
      <c r="I105" s="14" t="n">
        <v>0.5999422222222223</v>
      </c>
      <c r="J105" s="11" t="n">
        <v>225</v>
      </c>
      <c r="K105" s="11" t="n">
        <v>3</v>
      </c>
      <c r="L105" s="12" t="n">
        <v>24303.51</v>
      </c>
      <c r="M105" s="21" t="n">
        <v>4.866666666666666</v>
      </c>
      <c r="N105" s="5" t="inlineStr">
        <is>
          <t>2026-03-17</t>
        </is>
      </c>
      <c r="O105" s="5">
        <f>IF(I105&lt;0.30,"REVISAR",IF(I105&gt;0.50,"ESTRELLA","OK"))</f>
        <v/>
      </c>
      <c r="P105" s="5">
        <f>IF(AND(I105&lt;0.30,J105&gt;50),"SUBIR PRECIO YA - alto volumen y margen flaco",IF(AND(I105&gt;0.50,M105&lt;30),"PROTEGER STOCK - estrella escasa",IF(AND(I105&lt;0.30,M105&gt;180),"LIQUIDAR - margen bajo y exceso de stock",IF(I105&gt;0.50,"MANTENER PRECIO - estrella",IF(M105&gt;240,"REVISAR INVENTARIO - mucho stock para la rotación","MONITOREAR")))))</f>
        <v/>
      </c>
      <c r="Q105" s="5" t="inlineStr">
        <is>
          <t>SI</t>
        </is>
      </c>
      <c r="R105" s="5" t="inlineStr">
        <is>
          <t>SI</t>
        </is>
      </c>
    </row>
    <row r="106">
      <c r="A106" s="5" t="inlineStr">
        <is>
          <t>351100300991969</t>
        </is>
      </c>
      <c r="B106" s="5" t="inlineStr">
        <is>
          <t>PANEL ACUSTICO 60CM X 2.90M NERON NX-CP 1701N ABSORCION DE SONIDO Y ECO ACANALADO</t>
        </is>
      </c>
      <c r="C106" s="5" t="inlineStr">
        <is>
          <t>SIN CATEGORIA</t>
        </is>
      </c>
      <c r="D106" s="12" t="n">
        <v>17918.97</v>
      </c>
      <c r="E106" s="12" t="n">
        <v>17918.97</v>
      </c>
      <c r="F106" s="12" t="n">
        <v>23457.38</v>
      </c>
      <c r="G106" s="12" t="n">
        <v>23457.38</v>
      </c>
      <c r="H106" s="14" t="n">
        <v>0.3090808232839276</v>
      </c>
      <c r="I106" s="14" t="n">
        <v>0.236105225732797</v>
      </c>
      <c r="J106" s="11" t="n">
        <v>301</v>
      </c>
      <c r="K106" s="11" t="n">
        <v>0</v>
      </c>
      <c r="L106" s="12" t="n">
        <v>0</v>
      </c>
      <c r="M106" s="21" t="n">
        <v>0</v>
      </c>
      <c r="N106" s="5" t="inlineStr">
        <is>
          <t>2025-12-10</t>
        </is>
      </c>
      <c r="O106" s="5">
        <f>IF(I106&lt;0.30,"REVISAR",IF(I106&gt;0.50,"ESTRELLA","OK"))</f>
        <v/>
      </c>
      <c r="P106" s="5">
        <f>IF(AND(I106&lt;0.30,J106&gt;50),"SUBIR PRECIO YA - alto volumen y margen flaco",IF(AND(I106&gt;0.50,M106&lt;30),"PROTEGER STOCK - estrella escasa",IF(AND(I106&lt;0.30,M106&gt;180),"LIQUIDAR - margen bajo y exceso de stock",IF(I106&gt;0.50,"MANTENER PRECIO - estrella",IF(M106&gt;240,"REVISAR INVENTARIO - mucho stock para la rotación","MONITOREAR")))))</f>
        <v/>
      </c>
      <c r="Q106" s="5" t="inlineStr">
        <is>
          <t>SI</t>
        </is>
      </c>
      <c r="R106" s="5" t="inlineStr">
        <is>
          <t>SI</t>
        </is>
      </c>
    </row>
    <row r="107">
      <c r="A107" s="5" t="inlineStr">
        <is>
          <t>10140013</t>
        </is>
      </c>
      <c r="B107" s="5" t="inlineStr">
        <is>
          <t>TUBO ESTRUCT. CUADRADO 4X4 (100X100) 1.80MM GALVANIZADO</t>
        </is>
      </c>
      <c r="C107" s="5" t="inlineStr">
        <is>
          <t>TUBERIA ESTRUCTURAL</t>
        </is>
      </c>
      <c r="D107" s="12" t="n">
        <v>16980.25</v>
      </c>
      <c r="E107" s="12" t="n">
        <v>16680.99</v>
      </c>
      <c r="F107" s="12" t="n">
        <v>19801.01</v>
      </c>
      <c r="G107" s="12" t="n">
        <v>25290.81</v>
      </c>
      <c r="H107" s="14" t="n">
        <v>0.4894250673576657</v>
      </c>
      <c r="I107" s="14" t="n">
        <v>0.328599993436351</v>
      </c>
      <c r="J107" s="11" t="n">
        <v>533</v>
      </c>
      <c r="K107" s="11" t="n">
        <v>40</v>
      </c>
      <c r="L107" s="12" t="n">
        <v>679210</v>
      </c>
      <c r="M107" s="21" t="n">
        <v>27.3921200750469</v>
      </c>
      <c r="N107" s="5" t="inlineStr">
        <is>
          <t>2026-04-23</t>
        </is>
      </c>
      <c r="O107" s="5">
        <f>IF(I107&lt;0.30,"REVISAR",IF(I107&gt;0.50,"ESTRELLA","OK"))</f>
        <v/>
      </c>
      <c r="P107" s="5">
        <f>IF(AND(I107&lt;0.30,J107&gt;50),"SUBIR PRECIO YA - alto volumen y margen flaco",IF(AND(I107&gt;0.50,M107&lt;30),"PROTEGER STOCK - estrella escasa",IF(AND(I107&lt;0.30,M107&gt;180),"LIQUIDAR - margen bajo y exceso de stock",IF(I107&gt;0.50,"MANTENER PRECIO - estrella",IF(M107&gt;240,"REVISAR INVENTARIO - mucho stock para la rotación","MONITOREAR")))))</f>
        <v/>
      </c>
      <c r="Q107" s="5" t="inlineStr">
        <is>
          <t>SI</t>
        </is>
      </c>
      <c r="R107" s="5" t="inlineStr">
        <is>
          <t>SI</t>
        </is>
      </c>
    </row>
    <row r="108">
      <c r="A108" s="5" t="inlineStr">
        <is>
          <t>10140011</t>
        </is>
      </c>
      <c r="B108" s="5" t="inlineStr">
        <is>
          <t>TUBO ESTRUCT. CUADRADO 3X3 1.80MM GALVANIZADO</t>
        </is>
      </c>
      <c r="C108" s="5" t="inlineStr">
        <is>
          <t>TUBERIA ESTRUCTURAL</t>
        </is>
      </c>
      <c r="D108" s="12" t="n">
        <v>12778.17</v>
      </c>
      <c r="E108" s="12" t="n">
        <v>11791.02</v>
      </c>
      <c r="F108" s="12" t="n">
        <v>14121.81</v>
      </c>
      <c r="G108" s="12" t="n">
        <v>18049.16</v>
      </c>
      <c r="H108" s="14" t="n">
        <v>0.4124995989253547</v>
      </c>
      <c r="I108" s="14" t="n">
        <v>0.2920351972058534</v>
      </c>
      <c r="J108" s="11" t="n">
        <v>708</v>
      </c>
      <c r="K108" s="11" t="n">
        <v>154</v>
      </c>
      <c r="L108" s="12" t="n">
        <v>1967838.18</v>
      </c>
      <c r="M108" s="21" t="n">
        <v>79.39265536723164</v>
      </c>
      <c r="N108" s="5" t="inlineStr">
        <is>
          <t>2026-04-20</t>
        </is>
      </c>
      <c r="O108" s="5">
        <f>IF(I108&lt;0.30,"REVISAR",IF(I108&gt;0.50,"ESTRELLA","OK"))</f>
        <v/>
      </c>
      <c r="P108" s="5">
        <f>IF(AND(I108&lt;0.30,J108&gt;50),"SUBIR PRECIO YA - alto volumen y margen flaco",IF(AND(I108&gt;0.50,M108&lt;30),"PROTEGER STOCK - estrella escasa",IF(AND(I108&lt;0.30,M108&gt;180),"LIQUIDAR - margen bajo y exceso de stock",IF(I108&gt;0.50,"MANTENER PRECIO - estrella",IF(M108&gt;240,"REVISAR INVENTARIO - mucho stock para la rotación","MONITOREAR")))))</f>
        <v/>
      </c>
      <c r="Q108" s="5" t="inlineStr">
        <is>
          <t>SI</t>
        </is>
      </c>
      <c r="R108" s="5" t="inlineStr">
        <is>
          <t>SI</t>
        </is>
      </c>
    </row>
    <row r="109">
      <c r="A109" s="5" t="inlineStr">
        <is>
          <t>9146</t>
        </is>
      </c>
      <c r="B109" s="5" t="inlineStr">
        <is>
          <t>TUBO PVC 4 COMPLETO 6MTS</t>
        </is>
      </c>
      <c r="C109" s="5" t="inlineStr">
        <is>
          <t>TUBERIA PVC, CANOAS Y ACCESORIOS</t>
        </is>
      </c>
      <c r="D109" s="12" t="n">
        <v>5050</v>
      </c>
      <c r="E109" s="12" t="n">
        <v>5272.65</v>
      </c>
      <c r="F109" s="12" t="n">
        <v>10909.1</v>
      </c>
      <c r="G109" s="12" t="n">
        <v>12400</v>
      </c>
      <c r="H109" s="14" t="n">
        <v>1.455445544554455</v>
      </c>
      <c r="I109" s="14" t="n">
        <v>0.592741935483871</v>
      </c>
      <c r="J109" s="11" t="n">
        <v>289</v>
      </c>
      <c r="K109" s="11" t="n">
        <v>53</v>
      </c>
      <c r="L109" s="12" t="n">
        <v>267650</v>
      </c>
      <c r="M109" s="21" t="n">
        <v>66.93771626297578</v>
      </c>
      <c r="N109" s="5" t="inlineStr">
        <is>
          <t>2026-04-29</t>
        </is>
      </c>
      <c r="O109" s="5">
        <f>IF(I109&lt;0.30,"REVISAR",IF(I109&gt;0.50,"ESTRELLA","OK"))</f>
        <v/>
      </c>
      <c r="P109" s="5">
        <f>IF(AND(I109&lt;0.30,J109&gt;50),"SUBIR PRECIO YA - alto volumen y margen flaco",IF(AND(I109&gt;0.50,M109&lt;30),"PROTEGER STOCK - estrella escasa",IF(AND(I109&lt;0.30,M109&gt;180),"LIQUIDAR - margen bajo y exceso de stock",IF(I109&gt;0.50,"MANTENER PRECIO - estrella",IF(M109&gt;240,"REVISAR INVENTARIO - mucho stock para la rotación","MONITOREAR")))))</f>
        <v/>
      </c>
      <c r="Q109" s="5" t="inlineStr">
        <is>
          <t>SI</t>
        </is>
      </c>
      <c r="R109" s="5" t="inlineStr">
        <is>
          <t>SI</t>
        </is>
      </c>
    </row>
    <row r="110">
      <c r="A110" s="5" t="inlineStr">
        <is>
          <t>799868</t>
        </is>
      </c>
      <c r="B110" s="5" t="inlineStr">
        <is>
          <t>LAMINA NUEVA TEC SENDA ARENA TEXTURIZA HC88217-2 1.22 X. 2.44M 5MM MATE FIBRA BAMBU CARBON IMITACION</t>
        </is>
      </c>
      <c r="C110" s="5" t="inlineStr">
        <is>
          <t>IMPORTACION LAMINA PVC, BAMBU, ACC</t>
        </is>
      </c>
      <c r="D110" s="12" t="n">
        <v>5269.05</v>
      </c>
      <c r="E110" s="12" t="n">
        <v>7212.51</v>
      </c>
      <c r="F110" s="12" t="n">
        <v>15435.1</v>
      </c>
      <c r="G110" s="12" t="n">
        <v>17500</v>
      </c>
      <c r="H110" s="14" t="n">
        <v>2.321281824996916</v>
      </c>
      <c r="I110" s="14" t="n">
        <v>0.6989114285714286</v>
      </c>
      <c r="J110" s="11" t="n">
        <v>195</v>
      </c>
      <c r="K110" s="11" t="n">
        <v>2</v>
      </c>
      <c r="L110" s="12" t="n">
        <v>10538.1</v>
      </c>
      <c r="M110" s="21" t="n">
        <v>3.743589743589744</v>
      </c>
      <c r="N110" s="5" t="inlineStr">
        <is>
          <t>2026-04-30</t>
        </is>
      </c>
      <c r="O110" s="5">
        <f>IF(I110&lt;0.30,"REVISAR",IF(I110&gt;0.50,"ESTRELLA","OK"))</f>
        <v/>
      </c>
      <c r="P110" s="5">
        <f>IF(AND(I110&lt;0.30,J110&gt;50),"SUBIR PRECIO YA - alto volumen y margen flaco",IF(AND(I110&gt;0.50,M110&lt;30),"PROTEGER STOCK - estrella escasa",IF(AND(I110&lt;0.30,M110&gt;180),"LIQUIDAR - margen bajo y exceso de stock",IF(I110&gt;0.50,"MANTENER PRECIO - estrella",IF(M110&gt;240,"REVISAR INVENTARIO - mucho stock para la rotación","MONITOREAR")))))</f>
        <v/>
      </c>
      <c r="Q110" s="5" t="inlineStr">
        <is>
          <t>SI</t>
        </is>
      </c>
      <c r="R110" s="5" t="inlineStr">
        <is>
          <t>SI</t>
        </is>
      </c>
    </row>
    <row r="111">
      <c r="A111" s="5" t="inlineStr">
        <is>
          <t>351100300992759</t>
        </is>
      </c>
      <c r="B111" s="5" t="inlineStr">
        <is>
          <t>PISO SPC CONCRETO 18.4CM X 1.22M 5.3MM 0851 CAJA 2.25M2</t>
        </is>
      </c>
      <c r="C111" s="5" t="inlineStr">
        <is>
          <t>IMPORTACION PISO SPC</t>
        </is>
      </c>
      <c r="D111" s="12" t="n">
        <v>8101.17</v>
      </c>
      <c r="E111" s="12" t="n">
        <v>9734.25</v>
      </c>
      <c r="F111" s="12" t="n">
        <v>17329.27</v>
      </c>
      <c r="G111" s="12" t="n">
        <v>20250</v>
      </c>
      <c r="H111" s="14" t="n">
        <v>1.49963894104185</v>
      </c>
      <c r="I111" s="14" t="n">
        <v>0.5999422222222223</v>
      </c>
      <c r="J111" s="11" t="n">
        <v>211</v>
      </c>
      <c r="K111" s="11" t="n">
        <v>36</v>
      </c>
      <c r="L111" s="12" t="n">
        <v>291642.12</v>
      </c>
      <c r="M111" s="21" t="n">
        <v>62.27488151658768</v>
      </c>
      <c r="N111" s="5" t="inlineStr">
        <is>
          <t>2026-04-28</t>
        </is>
      </c>
      <c r="O111" s="5">
        <f>IF(I111&lt;0.30,"REVISAR",IF(I111&gt;0.50,"ESTRELLA","OK"))</f>
        <v/>
      </c>
      <c r="P111" s="5">
        <f>IF(AND(I111&lt;0.30,J111&gt;50),"SUBIR PRECIO YA - alto volumen y margen flaco",IF(AND(I111&gt;0.50,M111&lt;30),"PROTEGER STOCK - estrella escasa",IF(AND(I111&lt;0.30,M111&gt;180),"LIQUIDAR - margen bajo y exceso de stock",IF(I111&gt;0.50,"MANTENER PRECIO - estrella",IF(M111&gt;240,"REVISAR INVENTARIO - mucho stock para la rotación","MONITOREAR")))))</f>
        <v/>
      </c>
      <c r="Q111" s="5" t="inlineStr">
        <is>
          <t>SI</t>
        </is>
      </c>
      <c r="R111" s="5" t="inlineStr">
        <is>
          <t>SI</t>
        </is>
      </c>
    </row>
    <row r="112">
      <c r="A112" s="5" t="inlineStr">
        <is>
          <t>351100300992191</t>
        </is>
      </c>
      <c r="B112" s="5" t="inlineStr">
        <is>
          <t>VIDRIO MAR-IO COCINA 75CM 5 QUEMADORES PAE-755GV EMPORTRABLE</t>
        </is>
      </c>
      <c r="C112" s="5" t="inlineStr">
        <is>
          <t>HERRAMIENTA ELECTRICA</t>
        </is>
      </c>
      <c r="D112" s="12" t="n">
        <v>47963.27</v>
      </c>
      <c r="E112" s="12" t="n">
        <v>50260.5</v>
      </c>
      <c r="F112" s="12" t="n">
        <v>71898.94</v>
      </c>
      <c r="G112" s="12" t="n">
        <v>86000</v>
      </c>
      <c r="H112" s="14" t="n">
        <v>0.7930387148332465</v>
      </c>
      <c r="I112" s="14" t="n">
        <v>0.4422875581395349</v>
      </c>
      <c r="J112" s="11" t="n">
        <v>74</v>
      </c>
      <c r="K112" s="11" t="n">
        <v>1</v>
      </c>
      <c r="L112" s="12" t="n">
        <v>47963.27</v>
      </c>
      <c r="M112" s="21" t="n">
        <v>4.932432432432432</v>
      </c>
      <c r="N112" s="5" t="inlineStr">
        <is>
          <t>2026-04-27</t>
        </is>
      </c>
      <c r="O112" s="5">
        <f>IF(I112&lt;0.30,"REVISAR",IF(I112&gt;0.50,"ESTRELLA","OK"))</f>
        <v/>
      </c>
      <c r="P112" s="5">
        <f>IF(AND(I112&lt;0.30,J112&gt;50),"SUBIR PRECIO YA - alto volumen y margen flaco",IF(AND(I112&gt;0.50,M112&lt;30),"PROTEGER STOCK - estrella escasa",IF(AND(I112&lt;0.30,M112&gt;180),"LIQUIDAR - margen bajo y exceso de stock",IF(I112&gt;0.50,"MANTENER PRECIO - estrella",IF(M112&gt;240,"REVISAR INVENTARIO - mucho stock para la rotación","MONITOREAR")))))</f>
        <v/>
      </c>
      <c r="Q112" s="5" t="inlineStr">
        <is>
          <t>SI</t>
        </is>
      </c>
      <c r="R112" s="5" t="inlineStr">
        <is>
          <t>SI</t>
        </is>
      </c>
    </row>
    <row r="113">
      <c r="A113" s="5" t="inlineStr">
        <is>
          <t>351100300992109</t>
        </is>
      </c>
      <c r="B113" s="5" t="inlineStr">
        <is>
          <t>PANEL ACANALADO LK-H7101 LINO GRIS TEXTURIZADO 16CM X 2.90M WALL PANEL</t>
        </is>
      </c>
      <c r="C113" s="5" t="inlineStr">
        <is>
          <t>IMPORTACION PANEL ACANALADO INTERIOR</t>
        </is>
      </c>
      <c r="D113" s="12" t="n">
        <v>1295.83</v>
      </c>
      <c r="E113" s="12" t="n">
        <v>1914.75</v>
      </c>
      <c r="F113" s="12" t="n">
        <v>3274.51</v>
      </c>
      <c r="G113" s="12" t="n">
        <v>3300</v>
      </c>
      <c r="H113" s="14" t="n">
        <v>1.546630345029827</v>
      </c>
      <c r="I113" s="14" t="n">
        <v>0.6073242424242424</v>
      </c>
      <c r="J113" s="11" t="n">
        <v>1165</v>
      </c>
      <c r="K113" s="11" t="n">
        <v>0</v>
      </c>
      <c r="L113" s="12" t="n">
        <v>0</v>
      </c>
      <c r="M113" s="21" t="n">
        <v>0</v>
      </c>
      <c r="N113" s="5" t="inlineStr">
        <is>
          <t>2026-01-21</t>
        </is>
      </c>
      <c r="O113" s="5">
        <f>IF(I113&lt;0.30,"REVISAR",IF(I113&gt;0.50,"ESTRELLA","OK"))</f>
        <v/>
      </c>
      <c r="P113" s="5">
        <f>IF(AND(I113&lt;0.30,J113&gt;50),"SUBIR PRECIO YA - alto volumen y margen flaco",IF(AND(I113&gt;0.50,M113&lt;30),"PROTEGER STOCK - estrella escasa",IF(AND(I113&lt;0.30,M113&gt;180),"LIQUIDAR - margen bajo y exceso de stock",IF(I113&gt;0.50,"MANTENER PRECIO - estrella",IF(M113&gt;240,"REVISAR INVENTARIO - mucho stock para la rotación","MONITOREAR")))))</f>
        <v/>
      </c>
      <c r="Q113" s="5" t="inlineStr">
        <is>
          <t>SI</t>
        </is>
      </c>
      <c r="R113" s="5" t="inlineStr">
        <is>
          <t>SI</t>
        </is>
      </c>
    </row>
    <row r="114">
      <c r="A114" s="5" t="inlineStr">
        <is>
          <t>351100300992526</t>
        </is>
      </c>
      <c r="B114" s="5" t="inlineStr">
        <is>
          <t>COMBO VENTANA 1M X 1M + PERSIANA BLACKOUT GRIS 1.20M AD059</t>
        </is>
      </c>
      <c r="C114" s="5" t="inlineStr">
        <is>
          <t>IMPORTACION VENTANAS</t>
        </is>
      </c>
      <c r="D114" s="12" t="n">
        <v>28760.21</v>
      </c>
      <c r="E114" s="12" t="n">
        <v>30160.61</v>
      </c>
      <c r="F114" s="12" t="n">
        <v>45729</v>
      </c>
      <c r="G114" s="12" t="n">
        <v>51885</v>
      </c>
      <c r="H114" s="14" t="n">
        <v>0.8040549773454367</v>
      </c>
      <c r="I114" s="14" t="n">
        <v>0.4456931675821528</v>
      </c>
      <c r="J114" s="11" t="n">
        <v>101</v>
      </c>
      <c r="K114" s="11" t="n">
        <v>1</v>
      </c>
      <c r="L114" s="12" t="n">
        <v>28760.21</v>
      </c>
      <c r="M114" s="21" t="n">
        <v>3.613861386138614</v>
      </c>
      <c r="N114" s="5" t="inlineStr">
        <is>
          <t>2026-04-24</t>
        </is>
      </c>
      <c r="O114" s="5">
        <f>IF(I114&lt;0.30,"REVISAR",IF(I114&gt;0.50,"ESTRELLA","OK"))</f>
        <v/>
      </c>
      <c r="P114" s="5">
        <f>IF(AND(I114&lt;0.30,J114&gt;50),"SUBIR PRECIO YA - alto volumen y margen flaco",IF(AND(I114&gt;0.50,M114&lt;30),"PROTEGER STOCK - estrella escasa",IF(AND(I114&lt;0.30,M114&gt;180),"LIQUIDAR - margen bajo y exceso de stock",IF(I114&gt;0.50,"MANTENER PRECIO - estrella",IF(M114&gt;240,"REVISAR INVENTARIO - mucho stock para la rotación","MONITOREAR")))))</f>
        <v/>
      </c>
      <c r="Q114" s="5" t="inlineStr">
        <is>
          <t>SI</t>
        </is>
      </c>
      <c r="R114" s="5" t="inlineStr">
        <is>
          <t>SI</t>
        </is>
      </c>
    </row>
    <row r="115">
      <c r="A115" s="5" t="inlineStr">
        <is>
          <t>227</t>
        </is>
      </c>
      <c r="B115" s="5" t="inlineStr">
        <is>
          <t>SEMIDURO 1X3 PIEZA DE 4 VARAS</t>
        </is>
      </c>
      <c r="C115" s="5" t="inlineStr">
        <is>
          <t>SEMIDURO</t>
        </is>
      </c>
      <c r="D115" s="12" t="n">
        <v>1107.07</v>
      </c>
      <c r="E115" s="12" t="n">
        <v>1118.99</v>
      </c>
      <c r="F115" s="12" t="n">
        <v>1666.07</v>
      </c>
      <c r="G115" s="12" t="n">
        <v>1898.4</v>
      </c>
      <c r="H115" s="14" t="n">
        <v>0.7147967156548368</v>
      </c>
      <c r="I115" s="14" t="n">
        <v>0.4168404972608514</v>
      </c>
      <c r="J115" s="11" t="n">
        <v>2779</v>
      </c>
      <c r="K115" s="11" t="n">
        <v>-1</v>
      </c>
      <c r="L115" s="12" t="n">
        <v>-1107.07</v>
      </c>
      <c r="M115" s="21" t="n">
        <v>-0.1313422094278517</v>
      </c>
      <c r="N115" s="5" t="inlineStr">
        <is>
          <t>2026-04-30</t>
        </is>
      </c>
      <c r="O115" s="5">
        <f>IF(I115&lt;0.30,"REVISAR",IF(I115&gt;0.50,"ESTRELLA","OK"))</f>
        <v/>
      </c>
      <c r="P115" s="5">
        <f>IF(AND(I115&lt;0.30,J115&gt;50),"SUBIR PRECIO YA - alto volumen y margen flaco",IF(AND(I115&gt;0.50,M115&lt;30),"PROTEGER STOCK - estrella escasa",IF(AND(I115&lt;0.30,M115&gt;180),"LIQUIDAR - margen bajo y exceso de stock",IF(I115&gt;0.50,"MANTENER PRECIO - estrella",IF(M115&gt;240,"REVISAR INVENTARIO - mucho stock para la rotación","MONITOREAR")))))</f>
        <v/>
      </c>
      <c r="Q115" s="5" t="inlineStr">
        <is>
          <t>SI</t>
        </is>
      </c>
      <c r="R115" s="5" t="inlineStr">
        <is>
          <t>SI</t>
        </is>
      </c>
    </row>
    <row r="116">
      <c r="A116" s="5" t="inlineStr">
        <is>
          <t>351100300992432</t>
        </is>
      </c>
      <c r="B116" s="5" t="inlineStr">
        <is>
          <t>PANEL DUCHA MULTIFUNCION NEGRA AQP-23440</t>
        </is>
      </c>
      <c r="C116" s="5" t="inlineStr">
        <is>
          <t>IMPORTACION GRIFERIA</t>
        </is>
      </c>
      <c r="D116" s="12" t="n">
        <v>23100</v>
      </c>
      <c r="E116" s="12" t="n">
        <v>33063.95</v>
      </c>
      <c r="F116" s="12" t="n">
        <v>78851.17</v>
      </c>
      <c r="G116" s="12" t="n">
        <v>91000</v>
      </c>
      <c r="H116" s="14" t="n">
        <v>2.939393939393939</v>
      </c>
      <c r="I116" s="14" t="n">
        <v>0.7461538461538462</v>
      </c>
      <c r="J116" s="11" t="n">
        <v>33</v>
      </c>
      <c r="K116" s="11" t="n">
        <v>46</v>
      </c>
      <c r="L116" s="12" t="n">
        <v>1062600</v>
      </c>
      <c r="M116" s="21" t="n">
        <v>508.7878787878788</v>
      </c>
      <c r="N116" s="5" t="inlineStr">
        <is>
          <t>2026-04-20</t>
        </is>
      </c>
      <c r="O116" s="5">
        <f>IF(I116&lt;0.30,"REVISAR",IF(I116&gt;0.50,"ESTRELLA","OK"))</f>
        <v/>
      </c>
      <c r="P116" s="5">
        <f>IF(AND(I116&lt;0.30,J116&gt;50),"SUBIR PRECIO YA - alto volumen y margen flaco",IF(AND(I116&gt;0.50,M116&lt;30),"PROTEGER STOCK - estrella escasa",IF(AND(I116&lt;0.30,M116&gt;180),"LIQUIDAR - margen bajo y exceso de stock",IF(I116&gt;0.50,"MANTENER PRECIO - estrella",IF(M116&gt;240,"REVISAR INVENTARIO - mucho stock para la rotación","MONITOREAR")))))</f>
        <v/>
      </c>
      <c r="Q116" s="5" t="inlineStr">
        <is>
          <t>SI</t>
        </is>
      </c>
      <c r="R116" s="5" t="inlineStr">
        <is>
          <t>SI</t>
        </is>
      </c>
    </row>
    <row r="117">
      <c r="A117" s="5" t="inlineStr">
        <is>
          <t>351100300992692</t>
        </is>
      </c>
      <c r="B117" s="5" t="inlineStr">
        <is>
          <t>FACHALETA FLEXIBLE TRAVERTINE GOLDEN  60X120CM 0.72m2 EXTERIOR / INTERIOR</t>
        </is>
      </c>
      <c r="C117" s="5" t="inlineStr">
        <is>
          <t>FACHALETA</t>
        </is>
      </c>
      <c r="D117" s="12" t="n">
        <v>5222.9</v>
      </c>
      <c r="E117" s="12" t="n">
        <v>5235.59</v>
      </c>
      <c r="F117" s="12" t="n">
        <v>7804.62</v>
      </c>
      <c r="G117" s="12" t="n">
        <v>9000</v>
      </c>
      <c r="H117" s="14" t="n">
        <v>0.7231806084742193</v>
      </c>
      <c r="I117" s="14" t="n">
        <v>0.4196777777777778</v>
      </c>
      <c r="J117" s="11" t="n">
        <v>588</v>
      </c>
      <c r="K117" s="11" t="n">
        <v>7</v>
      </c>
      <c r="L117" s="12" t="n">
        <v>36560.3</v>
      </c>
      <c r="M117" s="21" t="n">
        <v>4.345238095238095</v>
      </c>
      <c r="N117" s="5" t="inlineStr">
        <is>
          <t>2026-04-27</t>
        </is>
      </c>
      <c r="O117" s="5">
        <f>IF(I117&lt;0.30,"REVISAR",IF(I117&gt;0.50,"ESTRELLA","OK"))</f>
        <v/>
      </c>
      <c r="P117" s="5">
        <f>IF(AND(I117&lt;0.30,J117&gt;50),"SUBIR PRECIO YA - alto volumen y margen flaco",IF(AND(I117&gt;0.50,M117&lt;30),"PROTEGER STOCK - estrella escasa",IF(AND(I117&lt;0.30,M117&gt;180),"LIQUIDAR - margen bajo y exceso de stock",IF(I117&gt;0.50,"MANTENER PRECIO - estrella",IF(M117&gt;240,"REVISAR INVENTARIO - mucho stock para la rotación","MONITOREAR")))))</f>
        <v/>
      </c>
      <c r="Q117" s="5" t="inlineStr">
        <is>
          <t>SI</t>
        </is>
      </c>
      <c r="R117" s="5" t="inlineStr">
        <is>
          <t>SI</t>
        </is>
      </c>
    </row>
    <row r="118">
      <c r="A118" s="5" t="inlineStr">
        <is>
          <t>351100300992758</t>
        </is>
      </c>
      <c r="B118" s="5" t="inlineStr">
        <is>
          <t>PISO SPC CONCRETO MILD 18.4CM X 1.22M 5.3MM 0811 2.25M2</t>
        </is>
      </c>
      <c r="C118" s="5" t="inlineStr">
        <is>
          <t>IMPORTACION PISO SPC</t>
        </is>
      </c>
      <c r="D118" s="12" t="n">
        <v>8101.17</v>
      </c>
      <c r="E118" s="12" t="n">
        <v>9734.25</v>
      </c>
      <c r="F118" s="12" t="n">
        <v>15537.4</v>
      </c>
      <c r="G118" s="12" t="n">
        <v>17890</v>
      </c>
      <c r="H118" s="14" t="n">
        <v>1.208322995320429</v>
      </c>
      <c r="I118" s="14" t="n">
        <v>0.5471676914477361</v>
      </c>
      <c r="J118" s="11" t="n">
        <v>257</v>
      </c>
      <c r="K118" s="11" t="n">
        <v>0</v>
      </c>
      <c r="L118" s="12" t="n">
        <v>0</v>
      </c>
      <c r="M118" s="21" t="n">
        <v>0</v>
      </c>
      <c r="N118" s="5" t="inlineStr">
        <is>
          <t>2026-04-28</t>
        </is>
      </c>
      <c r="O118" s="5">
        <f>IF(I118&lt;0.30,"REVISAR",IF(I118&gt;0.50,"ESTRELLA","OK"))</f>
        <v/>
      </c>
      <c r="P118" s="5">
        <f>IF(AND(I118&lt;0.30,J118&gt;50),"SUBIR PRECIO YA - alto volumen y margen flaco",IF(AND(I118&gt;0.50,M118&lt;30),"PROTEGER STOCK - estrella escasa",IF(AND(I118&lt;0.30,M118&gt;180),"LIQUIDAR - margen bajo y exceso de stock",IF(I118&gt;0.50,"MANTENER PRECIO - estrella",IF(M118&gt;240,"REVISAR INVENTARIO - mucho stock para la rotación","MONITOREAR")))))</f>
        <v/>
      </c>
      <c r="Q118" s="5" t="inlineStr">
        <is>
          <t>SI</t>
        </is>
      </c>
      <c r="R118" s="5" t="inlineStr">
        <is>
          <t>SI</t>
        </is>
      </c>
    </row>
    <row r="119">
      <c r="A119" s="5" t="inlineStr">
        <is>
          <t>545</t>
        </is>
      </c>
      <c r="B119" s="5" t="inlineStr">
        <is>
          <t>ANGULAR GYPSUM 3.05</t>
        </is>
      </c>
      <c r="C119" s="5" t="inlineStr">
        <is>
          <t>LAMINAS Y PERFILERIA LIVIANA</t>
        </is>
      </c>
      <c r="D119" s="12" t="n">
        <v>230</v>
      </c>
      <c r="E119" s="12" t="n">
        <v>209.61</v>
      </c>
      <c r="F119" s="12" t="n">
        <v>310.55</v>
      </c>
      <c r="G119" s="12" t="n">
        <v>376.86</v>
      </c>
      <c r="H119" s="14" t="n">
        <v>0.6385217391304349</v>
      </c>
      <c r="I119" s="14" t="n">
        <v>0.3896937854906332</v>
      </c>
      <c r="J119" s="11" t="n">
        <v>14620</v>
      </c>
      <c r="K119" s="11" t="n">
        <v>808</v>
      </c>
      <c r="L119" s="12" t="n">
        <v>185840</v>
      </c>
      <c r="M119" s="21" t="n">
        <v>20.17236662106703</v>
      </c>
      <c r="N119" s="5" t="inlineStr">
        <is>
          <t>2026-04-30</t>
        </is>
      </c>
      <c r="O119" s="5">
        <f>IF(I119&lt;0.30,"REVISAR",IF(I119&gt;0.50,"ESTRELLA","OK"))</f>
        <v/>
      </c>
      <c r="P119" s="5">
        <f>IF(AND(I119&lt;0.30,J119&gt;50),"SUBIR PRECIO YA - alto volumen y margen flaco",IF(AND(I119&gt;0.50,M119&lt;30),"PROTEGER STOCK - estrella escasa",IF(AND(I119&lt;0.30,M119&gt;180),"LIQUIDAR - margen bajo y exceso de stock",IF(I119&gt;0.50,"MANTENER PRECIO - estrella",IF(M119&gt;240,"REVISAR INVENTARIO - mucho stock para la rotación","MONITOREAR")))))</f>
        <v/>
      </c>
      <c r="Q119" s="5" t="inlineStr">
        <is>
          <t>SI</t>
        </is>
      </c>
      <c r="R119" s="5" t="inlineStr">
        <is>
          <t>SI</t>
        </is>
      </c>
    </row>
    <row r="120">
      <c r="A120" s="5" t="inlineStr">
        <is>
          <t>4026969</t>
        </is>
      </c>
      <c r="B120" s="5" t="inlineStr">
        <is>
          <t>ZINC 28 3.66 ALTH BLANCO ONDULADO ALUMINIZADO PINTADO 28 ALTH 0.31MM</t>
        </is>
      </c>
      <c r="C120" s="5" t="inlineStr">
        <is>
          <t>LAMINAS DE ZINC Y ACCESORIOS</t>
        </is>
      </c>
      <c r="D120" s="12" t="n">
        <v>4216.79</v>
      </c>
      <c r="E120" s="12" t="n">
        <v>4299.74</v>
      </c>
      <c r="F120" s="12" t="n">
        <v>5699.66</v>
      </c>
      <c r="G120" s="12" t="n">
        <v>6275</v>
      </c>
      <c r="H120" s="14" t="n">
        <v>0.4880987670716351</v>
      </c>
      <c r="I120" s="14" t="n">
        <v>0.328001593625498</v>
      </c>
      <c r="J120" s="11" t="n">
        <v>1054</v>
      </c>
      <c r="K120" s="11" t="n">
        <v>296</v>
      </c>
      <c r="L120" s="12" t="n">
        <v>1248169.84</v>
      </c>
      <c r="M120" s="21" t="n">
        <v>102.5047438330171</v>
      </c>
      <c r="N120" s="5" t="inlineStr">
        <is>
          <t>2026-04-28</t>
        </is>
      </c>
      <c r="O120" s="5">
        <f>IF(I120&lt;0.30,"REVISAR",IF(I120&gt;0.50,"ESTRELLA","OK"))</f>
        <v/>
      </c>
      <c r="P120" s="5">
        <f>IF(AND(I120&lt;0.30,J120&gt;50),"SUBIR PRECIO YA - alto volumen y margen flaco",IF(AND(I120&gt;0.50,M120&lt;30),"PROTEGER STOCK - estrella escasa",IF(AND(I120&lt;0.30,M120&gt;180),"LIQUIDAR - margen bajo y exceso de stock",IF(I120&gt;0.50,"MANTENER PRECIO - estrella",IF(M120&gt;240,"REVISAR INVENTARIO - mucho stock para la rotación","MONITOREAR")))))</f>
        <v/>
      </c>
      <c r="Q120" s="5" t="inlineStr">
        <is>
          <t>SI</t>
        </is>
      </c>
      <c r="R120" s="5" t="inlineStr">
        <is>
          <t>SI</t>
        </is>
      </c>
    </row>
    <row r="121">
      <c r="A121" s="5" t="inlineStr">
        <is>
          <t>10160009</t>
        </is>
      </c>
      <c r="B121" s="5" t="inlineStr">
        <is>
          <t>TUBO IND. RECTANGULAR 1X2 1.50M GALVANIZADO</t>
        </is>
      </c>
      <c r="C121" s="5" t="inlineStr">
        <is>
          <t>TUBERIA INDUSTRIAL</t>
        </is>
      </c>
      <c r="D121" s="12" t="n">
        <v>5128.85</v>
      </c>
      <c r="E121" s="12" t="n">
        <v>5024.91</v>
      </c>
      <c r="F121" s="12" t="n">
        <v>6179.27</v>
      </c>
      <c r="G121" s="12" t="n">
        <v>7128.59</v>
      </c>
      <c r="H121" s="14" t="n">
        <v>0.3899002700410423</v>
      </c>
      <c r="I121" s="14" t="n">
        <v>0.2805239184747614</v>
      </c>
      <c r="J121" s="11" t="n">
        <v>1273</v>
      </c>
      <c r="K121" s="11" t="n">
        <v>136</v>
      </c>
      <c r="L121" s="12" t="n">
        <v>697523.6000000001</v>
      </c>
      <c r="M121" s="21" t="n">
        <v>38.99450117831893</v>
      </c>
      <c r="N121" s="5" t="inlineStr">
        <is>
          <t>2026-04-30</t>
        </is>
      </c>
      <c r="O121" s="5">
        <f>IF(I121&lt;0.30,"REVISAR",IF(I121&gt;0.50,"ESTRELLA","OK"))</f>
        <v/>
      </c>
      <c r="P121" s="5">
        <f>IF(AND(I121&lt;0.30,J121&gt;50),"SUBIR PRECIO YA - alto volumen y margen flaco",IF(AND(I121&gt;0.50,M121&lt;30),"PROTEGER STOCK - estrella escasa",IF(AND(I121&lt;0.30,M121&gt;180),"LIQUIDAR - margen bajo y exceso de stock",IF(I121&gt;0.50,"MANTENER PRECIO - estrella",IF(M121&gt;240,"REVISAR INVENTARIO - mucho stock para la rotación","MONITOREAR")))))</f>
        <v/>
      </c>
      <c r="Q121" s="5" t="inlineStr">
        <is>
          <t>SI</t>
        </is>
      </c>
      <c r="R121" s="5" t="inlineStr">
        <is>
          <t>SI</t>
        </is>
      </c>
    </row>
    <row r="122">
      <c r="A122" s="5" t="inlineStr">
        <is>
          <t>351100300992793</t>
        </is>
      </c>
      <c r="B122" s="5" t="inlineStr">
        <is>
          <t>PANEL ACUSTICO 60CM X 2.70M P22 CORONEL ABSORCION DE SONIDO Y ECO ACANALADO</t>
        </is>
      </c>
      <c r="C122" s="5" t="inlineStr">
        <is>
          <t>IMPORTACION PANEL ACANALADO INTERIOR</t>
        </is>
      </c>
      <c r="D122" s="12" t="n">
        <v>7660.91</v>
      </c>
      <c r="E122" s="12" t="n">
        <v>9956.92</v>
      </c>
      <c r="F122" s="12" t="n">
        <v>19762.17</v>
      </c>
      <c r="G122" s="12" t="n">
        <v>22500</v>
      </c>
      <c r="H122" s="14" t="n">
        <v>1.936987903525821</v>
      </c>
      <c r="I122" s="14" t="n">
        <v>0.6595151111111112</v>
      </c>
      <c r="J122" s="11" t="n">
        <v>148</v>
      </c>
      <c r="K122" s="11" t="n">
        <v>0</v>
      </c>
      <c r="L122" s="12" t="n">
        <v>0</v>
      </c>
      <c r="M122" s="21" t="n">
        <v>0</v>
      </c>
      <c r="N122" s="5" t="inlineStr">
        <is>
          <t>2026-03-26</t>
        </is>
      </c>
      <c r="O122" s="5">
        <f>IF(I122&lt;0.30,"REVISAR",IF(I122&gt;0.50,"ESTRELLA","OK"))</f>
        <v/>
      </c>
      <c r="P122" s="5">
        <f>IF(AND(I122&lt;0.30,J122&gt;50),"SUBIR PRECIO YA - alto volumen y margen flaco",IF(AND(I122&gt;0.50,M122&lt;30),"PROTEGER STOCK - estrella escasa",IF(AND(I122&lt;0.30,M122&gt;180),"LIQUIDAR - margen bajo y exceso de stock",IF(I122&gt;0.50,"MANTENER PRECIO - estrella",IF(M122&gt;240,"REVISAR INVENTARIO - mucho stock para la rotación","MONITOREAR")))))</f>
        <v/>
      </c>
      <c r="Q122" s="5" t="inlineStr">
        <is>
          <t>SI</t>
        </is>
      </c>
      <c r="R122" s="5" t="inlineStr">
        <is>
          <t>SI</t>
        </is>
      </c>
    </row>
    <row r="123">
      <c r="A123" s="5" t="inlineStr">
        <is>
          <t>351100300992233</t>
        </is>
      </c>
      <c r="B123" s="5" t="inlineStr">
        <is>
          <t>ICIO KIT FREGADERO +GRIFERIA PARMA+ JABONERA +SIFON 60X45CM GRIS PLOMO</t>
        </is>
      </c>
      <c r="C123" s="5" t="inlineStr">
        <is>
          <t>GRIFERIA - ACC. BAÑO Y COCINA</t>
        </is>
      </c>
      <c r="D123" s="12" t="n">
        <v>33899.62</v>
      </c>
      <c r="E123" s="12" t="n">
        <v>37398.26</v>
      </c>
      <c r="F123" s="12" t="n">
        <v>52823.92</v>
      </c>
      <c r="G123" s="12" t="n">
        <v>78322.89</v>
      </c>
      <c r="H123" s="14" t="n">
        <v>1.310435633201788</v>
      </c>
      <c r="I123" s="14" t="n">
        <v>0.567181190581706</v>
      </c>
      <c r="J123" s="11" t="n">
        <v>92</v>
      </c>
      <c r="K123" s="11" t="n">
        <v>0</v>
      </c>
      <c r="L123" s="12" t="n">
        <v>0</v>
      </c>
      <c r="M123" s="21" t="n">
        <v>0</v>
      </c>
      <c r="N123" s="5" t="inlineStr">
        <is>
          <t>2025-09-12</t>
        </is>
      </c>
      <c r="O123" s="5">
        <f>IF(I123&lt;0.30,"REVISAR",IF(I123&gt;0.50,"ESTRELLA","OK"))</f>
        <v/>
      </c>
      <c r="P123" s="5">
        <f>IF(AND(I123&lt;0.30,J123&gt;50),"SUBIR PRECIO YA - alto volumen y margen flaco",IF(AND(I123&gt;0.50,M123&lt;30),"PROTEGER STOCK - estrella escasa",IF(AND(I123&lt;0.30,M123&gt;180),"LIQUIDAR - margen bajo y exceso de stock",IF(I123&gt;0.50,"MANTENER PRECIO - estrella",IF(M123&gt;240,"REVISAR INVENTARIO - mucho stock para la rotación","MONITOREAR")))))</f>
        <v/>
      </c>
      <c r="Q123" s="5" t="inlineStr">
        <is>
          <t>SI</t>
        </is>
      </c>
      <c r="R123" s="5" t="inlineStr">
        <is>
          <t>SI</t>
        </is>
      </c>
    </row>
    <row r="124">
      <c r="A124" s="5" t="inlineStr">
        <is>
          <t>62870</t>
        </is>
      </c>
      <c r="B124" s="5" t="inlineStr">
        <is>
          <t>PANEL ACANALADO EXTERIOR MONTREAL WPC COFFEE FLOW 17,7CM X 2.90M X 13MM 8-D-CF</t>
        </is>
      </c>
      <c r="C124" s="5" t="inlineStr">
        <is>
          <t>IMPORTACION PANEL ACANALADO EXTERIOR WPC</t>
        </is>
      </c>
      <c r="D124" s="12" t="n">
        <v>3051</v>
      </c>
      <c r="E124" s="12" t="n">
        <v>4025.14</v>
      </c>
      <c r="F124" s="12" t="n">
        <v>8758.33</v>
      </c>
      <c r="G124" s="12" t="n">
        <v>9950</v>
      </c>
      <c r="H124" s="14" t="n">
        <v>2.261225827597509</v>
      </c>
      <c r="I124" s="14" t="n">
        <v>0.6933668341708542</v>
      </c>
      <c r="J124" s="11" t="n">
        <v>298</v>
      </c>
      <c r="K124" s="11" t="n">
        <v>557</v>
      </c>
      <c r="L124" s="12" t="n">
        <v>1699407</v>
      </c>
      <c r="M124" s="21" t="n">
        <v>682.2315436241611</v>
      </c>
      <c r="N124" s="5" t="inlineStr">
        <is>
          <t>2026-04-30</t>
        </is>
      </c>
      <c r="O124" s="5">
        <f>IF(I124&lt;0.30,"REVISAR",IF(I124&gt;0.50,"ESTRELLA","OK"))</f>
        <v/>
      </c>
      <c r="P124" s="5">
        <f>IF(AND(I124&lt;0.30,J124&gt;50),"SUBIR PRECIO YA - alto volumen y margen flaco",IF(AND(I124&gt;0.50,M124&lt;30),"PROTEGER STOCK - estrella escasa",IF(AND(I124&lt;0.30,M124&gt;180),"LIQUIDAR - margen bajo y exceso de stock",IF(I124&gt;0.50,"MANTENER PRECIO - estrella",IF(M124&gt;240,"REVISAR INVENTARIO - mucho stock para la rotación","MONITOREAR")))))</f>
        <v/>
      </c>
      <c r="Q124" s="5" t="inlineStr">
        <is>
          <t>SI</t>
        </is>
      </c>
      <c r="R124" s="5" t="inlineStr">
        <is>
          <t>SI</t>
        </is>
      </c>
    </row>
    <row r="125">
      <c r="A125" s="5" t="inlineStr">
        <is>
          <t>5387</t>
        </is>
      </c>
      <c r="B125" s="5" t="inlineStr">
        <is>
          <t>ZINC #28 3.66 0.31MM - 0.32MM PROMO TEMPORAL</t>
        </is>
      </c>
      <c r="C125" s="5" t="inlineStr">
        <is>
          <t>TUBERIA INDUSTRIAL, HIERROS PLANOS Y CORRUGADOS</t>
        </is>
      </c>
      <c r="D125" s="12" t="n">
        <v>3850</v>
      </c>
      <c r="E125" s="12" t="n">
        <v>3826.81</v>
      </c>
      <c r="F125" s="12" t="n">
        <v>4708.66</v>
      </c>
      <c r="G125" s="12" t="n">
        <v>5350</v>
      </c>
      <c r="H125" s="14" t="n">
        <v>0.3896103896103897</v>
      </c>
      <c r="I125" s="14" t="n">
        <v>0.2803738317757009</v>
      </c>
      <c r="J125" s="11" t="n">
        <v>1594</v>
      </c>
      <c r="K125" s="11" t="n">
        <v>121</v>
      </c>
      <c r="L125" s="12" t="n">
        <v>465850</v>
      </c>
      <c r="M125" s="21" t="n">
        <v>27.70702634880803</v>
      </c>
      <c r="N125" s="5" t="inlineStr">
        <is>
          <t>2026-04-27</t>
        </is>
      </c>
      <c r="O125" s="5">
        <f>IF(I125&lt;0.30,"REVISAR",IF(I125&gt;0.50,"ESTRELLA","OK"))</f>
        <v/>
      </c>
      <c r="P125" s="5">
        <f>IF(AND(I125&lt;0.30,J125&gt;50),"SUBIR PRECIO YA - alto volumen y margen flaco",IF(AND(I125&gt;0.50,M125&lt;30),"PROTEGER STOCK - estrella escasa",IF(AND(I125&lt;0.30,M125&gt;180),"LIQUIDAR - margen bajo y exceso de stock",IF(I125&gt;0.50,"MANTENER PRECIO - estrella",IF(M125&gt;240,"REVISAR INVENTARIO - mucho stock para la rotación","MONITOREAR")))))</f>
        <v/>
      </c>
      <c r="Q125" s="5" t="inlineStr">
        <is>
          <t>SI</t>
        </is>
      </c>
      <c r="R125" s="5" t="inlineStr">
        <is>
          <t>SI</t>
        </is>
      </c>
    </row>
    <row r="126">
      <c r="A126" s="5" t="inlineStr">
        <is>
          <t>439</t>
        </is>
      </c>
      <c r="B126" s="5" t="inlineStr">
        <is>
          <t>SOLDADURA HILCO #6013 3/32</t>
        </is>
      </c>
      <c r="C126" s="5" t="inlineStr">
        <is>
          <t>TUBERIA INDUSTRIAL, HIERROS PLANOS Y CORRUGADOS</t>
        </is>
      </c>
      <c r="D126" s="12" t="n">
        <v>3795.39</v>
      </c>
      <c r="E126" s="12" t="n">
        <v>3642.74</v>
      </c>
      <c r="F126" s="12" t="n">
        <v>4711.51</v>
      </c>
      <c r="G126" s="12" t="n">
        <v>5638.04</v>
      </c>
      <c r="H126" s="14" t="n">
        <v>0.4854968791086028</v>
      </c>
      <c r="I126" s="14" t="n">
        <v>0.326824570240722</v>
      </c>
      <c r="J126" s="11" t="n">
        <v>1278</v>
      </c>
      <c r="K126" s="11" t="n">
        <v>80.5</v>
      </c>
      <c r="L126" s="12" t="n">
        <v>305528.895</v>
      </c>
      <c r="M126" s="21" t="n">
        <v>22.99100156494523</v>
      </c>
      <c r="N126" s="5" t="inlineStr">
        <is>
          <t>2026-04-30</t>
        </is>
      </c>
      <c r="O126" s="5">
        <f>IF(I126&lt;0.30,"REVISAR",IF(I126&gt;0.50,"ESTRELLA","OK"))</f>
        <v/>
      </c>
      <c r="P126" s="5">
        <f>IF(AND(I126&lt;0.30,J126&gt;50),"SUBIR PRECIO YA - alto volumen y margen flaco",IF(AND(I126&gt;0.50,M126&lt;30),"PROTEGER STOCK - estrella escasa",IF(AND(I126&lt;0.30,M126&gt;180),"LIQUIDAR - margen bajo y exceso de stock",IF(I126&gt;0.50,"MANTENER PRECIO - estrella",IF(M126&gt;240,"REVISAR INVENTARIO - mucho stock para la rotación","MONITOREAR")))))</f>
        <v/>
      </c>
      <c r="Q126" s="5" t="inlineStr">
        <is>
          <t>SI</t>
        </is>
      </c>
      <c r="R126" s="5" t="inlineStr">
        <is>
          <t>SI</t>
        </is>
      </c>
    </row>
    <row r="127">
      <c r="A127" s="5" t="inlineStr">
        <is>
          <t>2124</t>
        </is>
      </c>
      <c r="B127" s="5" t="inlineStr">
        <is>
          <t>PINO 1X3 3.20MTS (19x65mm)</t>
        </is>
      </c>
      <c r="C127" s="5" t="inlineStr">
        <is>
          <t>PINO</t>
        </is>
      </c>
      <c r="D127" s="12" t="n">
        <v>1134.02</v>
      </c>
      <c r="E127" s="12" t="n">
        <v>1150.45</v>
      </c>
      <c r="F127" s="12" t="n">
        <v>1689.54</v>
      </c>
      <c r="G127" s="12" t="n">
        <v>1828.41</v>
      </c>
      <c r="H127" s="14" t="n">
        <v>0.6123260612687608</v>
      </c>
      <c r="I127" s="14" t="n">
        <v>0.3797780585317298</v>
      </c>
      <c r="J127" s="11" t="n">
        <v>2531</v>
      </c>
      <c r="K127" s="11" t="n">
        <v>184</v>
      </c>
      <c r="L127" s="12" t="n">
        <v>208659.68</v>
      </c>
      <c r="M127" s="21" t="n">
        <v>26.53496641643619</v>
      </c>
      <c r="N127" s="5" t="inlineStr">
        <is>
          <t>2026-04-30</t>
        </is>
      </c>
      <c r="O127" s="5">
        <f>IF(I127&lt;0.30,"REVISAR",IF(I127&gt;0.50,"ESTRELLA","OK"))</f>
        <v/>
      </c>
      <c r="P127" s="5">
        <f>IF(AND(I127&lt;0.30,J127&gt;50),"SUBIR PRECIO YA - alto volumen y margen flaco",IF(AND(I127&gt;0.50,M127&lt;30),"PROTEGER STOCK - estrella escasa",IF(AND(I127&lt;0.30,M127&gt;180),"LIQUIDAR - margen bajo y exceso de stock",IF(I127&gt;0.50,"MANTENER PRECIO - estrella",IF(M127&gt;240,"REVISAR INVENTARIO - mucho stock para la rotación","MONITOREAR")))))</f>
        <v/>
      </c>
      <c r="Q127" s="5" t="inlineStr">
        <is>
          <t>SI</t>
        </is>
      </c>
      <c r="R127" s="5" t="inlineStr">
        <is>
          <t>SI</t>
        </is>
      </c>
    </row>
    <row r="128">
      <c r="A128" s="5" t="inlineStr">
        <is>
          <t>20180003</t>
        </is>
      </c>
      <c r="B128" s="5" t="inlineStr">
        <is>
          <t xml:space="preserve">PISO SPC BEIGE STONE CAJA 2.1M2       22.8CMX154CM  X 5.5MM DE033 </t>
        </is>
      </c>
      <c r="C128" s="5" t="inlineStr">
        <is>
          <t>PISO SPC</t>
        </is>
      </c>
      <c r="D128" s="12" t="n">
        <v>17763.94</v>
      </c>
      <c r="E128" s="12" t="n">
        <v>17698.15</v>
      </c>
      <c r="F128" s="12" t="n">
        <v>21806.07</v>
      </c>
      <c r="G128" s="12" t="n">
        <v>24500</v>
      </c>
      <c r="H128" s="14" t="n">
        <v>0.3791985336586366</v>
      </c>
      <c r="I128" s="14" t="n">
        <v>0.274941224489796</v>
      </c>
      <c r="J128" s="11" t="n">
        <v>331</v>
      </c>
      <c r="K128" s="11" t="n">
        <v>166</v>
      </c>
      <c r="L128" s="12" t="n">
        <v>2948814.04</v>
      </c>
      <c r="M128" s="21" t="n">
        <v>183.0513595166163</v>
      </c>
      <c r="N128" s="5" t="inlineStr">
        <is>
          <t>2026-04-27</t>
        </is>
      </c>
      <c r="O128" s="5">
        <f>IF(I128&lt;0.30,"REVISAR",IF(I128&gt;0.50,"ESTRELLA","OK"))</f>
        <v/>
      </c>
      <c r="P128" s="5">
        <f>IF(AND(I128&lt;0.30,J128&gt;50),"SUBIR PRECIO YA - alto volumen y margen flaco",IF(AND(I128&gt;0.50,M128&lt;30),"PROTEGER STOCK - estrella escasa",IF(AND(I128&lt;0.30,M128&gt;180),"LIQUIDAR - margen bajo y exceso de stock",IF(I128&gt;0.50,"MANTENER PRECIO - estrella",IF(M128&gt;240,"REVISAR INVENTARIO - mucho stock para la rotación","MONITOREAR")))))</f>
        <v/>
      </c>
      <c r="Q128" s="5" t="inlineStr">
        <is>
          <t>SI</t>
        </is>
      </c>
      <c r="R128" s="5" t="inlineStr">
        <is>
          <t>SI</t>
        </is>
      </c>
    </row>
    <row r="129">
      <c r="A129" s="5" t="inlineStr">
        <is>
          <t>351100300990082</t>
        </is>
      </c>
      <c r="B129" s="5" t="inlineStr">
        <is>
          <t>ZINC ESTRUCTURAL #28 3.66x1.07 BLANCO 0.31MM</t>
        </is>
      </c>
      <c r="C129" s="5" t="inlineStr">
        <is>
          <t>LAMINAS DE ZINC Y ACCESORIOS</t>
        </is>
      </c>
      <c r="D129" s="12" t="n">
        <v>6500</v>
      </c>
      <c r="E129" s="12" t="n">
        <v>6227.84</v>
      </c>
      <c r="F129" s="12" t="n">
        <v>7853.33</v>
      </c>
      <c r="G129" s="12" t="n">
        <v>8990</v>
      </c>
      <c r="H129" s="14" t="n">
        <v>0.3830769230769231</v>
      </c>
      <c r="I129" s="14" t="n">
        <v>0.2769744160177975</v>
      </c>
      <c r="J129" s="11" t="n">
        <v>829</v>
      </c>
      <c r="K129" s="11" t="n">
        <v>87</v>
      </c>
      <c r="L129" s="12" t="n">
        <v>565500</v>
      </c>
      <c r="M129" s="21" t="n">
        <v>38.30518697225573</v>
      </c>
      <c r="N129" s="5" t="inlineStr">
        <is>
          <t>2026-04-23</t>
        </is>
      </c>
      <c r="O129" s="5">
        <f>IF(I129&lt;0.30,"REVISAR",IF(I129&gt;0.50,"ESTRELLA","OK"))</f>
        <v/>
      </c>
      <c r="P129" s="5">
        <f>IF(AND(I129&lt;0.30,J129&gt;50),"SUBIR PRECIO YA - alto volumen y margen flaco",IF(AND(I129&gt;0.50,M129&lt;30),"PROTEGER STOCK - estrella escasa",IF(AND(I129&lt;0.30,M129&gt;180),"LIQUIDAR - margen bajo y exceso de stock",IF(I129&gt;0.50,"MANTENER PRECIO - estrella",IF(M129&gt;240,"REVISAR INVENTARIO - mucho stock para la rotación","MONITOREAR")))))</f>
        <v/>
      </c>
      <c r="Q129" s="5" t="inlineStr">
        <is>
          <t>SI</t>
        </is>
      </c>
      <c r="R129" s="5" t="inlineStr">
        <is>
          <t>SI</t>
        </is>
      </c>
    </row>
    <row r="130">
      <c r="A130" s="5" t="inlineStr">
        <is>
          <t>351100300992794</t>
        </is>
      </c>
      <c r="B130" s="5" t="inlineStr">
        <is>
          <t>PANEL ACUSTICO 60CM X 2.70M P29 GRIS LIGHT ARBOR ABSORCION DE SONIDO Y ECO ACANALADO</t>
        </is>
      </c>
      <c r="C130" s="5" t="inlineStr">
        <is>
          <t>IMPORTACION PANEL ACANALADO INTERIOR</t>
        </is>
      </c>
      <c r="D130" s="12" t="n">
        <v>7660.91</v>
      </c>
      <c r="E130" s="12" t="n">
        <v>9956.92</v>
      </c>
      <c r="F130" s="12" t="n">
        <v>19445.49</v>
      </c>
      <c r="G130" s="12" t="n">
        <v>22500</v>
      </c>
      <c r="H130" s="14" t="n">
        <v>1.936987903525821</v>
      </c>
      <c r="I130" s="14" t="n">
        <v>0.6595151111111112</v>
      </c>
      <c r="J130" s="11" t="n">
        <v>141</v>
      </c>
      <c r="K130" s="11" t="n">
        <v>0</v>
      </c>
      <c r="L130" s="12" t="n">
        <v>0</v>
      </c>
      <c r="M130" s="21" t="n">
        <v>0</v>
      </c>
      <c r="N130" s="5" t="inlineStr">
        <is>
          <t>2026-04-24</t>
        </is>
      </c>
      <c r="O130" s="5">
        <f>IF(I130&lt;0.30,"REVISAR",IF(I130&gt;0.50,"ESTRELLA","OK"))</f>
        <v/>
      </c>
      <c r="P130" s="5">
        <f>IF(AND(I130&lt;0.30,J130&gt;50),"SUBIR PRECIO YA - alto volumen y margen flaco",IF(AND(I130&gt;0.50,M130&lt;30),"PROTEGER STOCK - estrella escasa",IF(AND(I130&lt;0.30,M130&gt;180),"LIQUIDAR - margen bajo y exceso de stock",IF(I130&gt;0.50,"MANTENER PRECIO - estrella",IF(M130&gt;240,"REVISAR INVENTARIO - mucho stock para la rotación","MONITOREAR")))))</f>
        <v/>
      </c>
      <c r="Q130" s="5" t="inlineStr">
        <is>
          <t>SI</t>
        </is>
      </c>
      <c r="R130" s="5" t="inlineStr">
        <is>
          <t>SI</t>
        </is>
      </c>
    </row>
    <row r="131">
      <c r="A131" s="5" t="inlineStr">
        <is>
          <t>351100300991901</t>
        </is>
      </c>
      <c r="B131" s="5" t="inlineStr">
        <is>
          <t>$$ LAMINA PVC MATE NEGRA DORADA TEXTURIZADA PM04-M 1.22X2.44 3MM IMITACION PIEDRA NATURAL</t>
        </is>
      </c>
      <c r="C131" s="5" t="inlineStr">
        <is>
          <t>LAMINA PVC, BAMBU, ACC</t>
        </is>
      </c>
      <c r="D131" s="12" t="n">
        <v>10070</v>
      </c>
      <c r="E131" s="12" t="n">
        <v>10531.34</v>
      </c>
      <c r="F131" s="12" t="n">
        <v>15910.89</v>
      </c>
      <c r="G131" s="12" t="n">
        <v>18799</v>
      </c>
      <c r="H131" s="14" t="n">
        <v>0.8668321747765639</v>
      </c>
      <c r="I131" s="14" t="n">
        <v>0.464333209213256</v>
      </c>
      <c r="J131" s="11" t="n">
        <v>247</v>
      </c>
      <c r="K131" s="11" t="n">
        <v>0</v>
      </c>
      <c r="L131" s="12" t="n">
        <v>0</v>
      </c>
      <c r="M131" s="21" t="n">
        <v>0</v>
      </c>
      <c r="N131" s="5" t="inlineStr">
        <is>
          <t>2026-03-06</t>
        </is>
      </c>
      <c r="O131" s="5">
        <f>IF(I131&lt;0.30,"REVISAR",IF(I131&gt;0.50,"ESTRELLA","OK"))</f>
        <v/>
      </c>
      <c r="P131" s="5">
        <f>IF(AND(I131&lt;0.30,J131&gt;50),"SUBIR PRECIO YA - alto volumen y margen flaco",IF(AND(I131&gt;0.50,M131&lt;30),"PROTEGER STOCK - estrella escasa",IF(AND(I131&lt;0.30,M131&gt;180),"LIQUIDAR - margen bajo y exceso de stock",IF(I131&gt;0.50,"MANTENER PRECIO - estrella",IF(M131&gt;240,"REVISAR INVENTARIO - mucho stock para la rotación","MONITOREAR")))))</f>
        <v/>
      </c>
      <c r="Q131" s="5" t="inlineStr">
        <is>
          <t>SI</t>
        </is>
      </c>
      <c r="R131" s="5" t="inlineStr">
        <is>
          <t>SI</t>
        </is>
      </c>
    </row>
    <row r="132">
      <c r="A132" s="5" t="inlineStr">
        <is>
          <t>351100300992860</t>
        </is>
      </c>
      <c r="B132" s="5" t="inlineStr">
        <is>
          <t>ZENITH INODORO INTELIGENTE 69CM X 44CM X 50CM 110V GL-910C</t>
        </is>
      </c>
      <c r="C132" s="5" t="inlineStr">
        <is>
          <t>IMPORTACION LOZA</t>
        </is>
      </c>
      <c r="D132" s="12" t="n">
        <v>74732.64</v>
      </c>
      <c r="E132" s="12" t="n">
        <v>99090.67999999999</v>
      </c>
      <c r="F132" s="12" t="n">
        <v>263494.7</v>
      </c>
      <c r="G132" s="12" t="n">
        <v>299999</v>
      </c>
      <c r="H132" s="14" t="n">
        <v>3.014296832013427</v>
      </c>
      <c r="I132" s="14" t="n">
        <v>0.7508903696345653</v>
      </c>
      <c r="J132" s="11" t="n">
        <v>8</v>
      </c>
      <c r="K132" s="11" t="n">
        <v>2</v>
      </c>
      <c r="L132" s="12" t="n">
        <v>149465.28</v>
      </c>
      <c r="M132" s="21" t="n">
        <v>91.25</v>
      </c>
      <c r="N132" s="5" t="inlineStr">
        <is>
          <t>2026-04-29</t>
        </is>
      </c>
      <c r="O132" s="5">
        <f>IF(I132&lt;0.30,"REVISAR",IF(I132&gt;0.50,"ESTRELLA","OK"))</f>
        <v/>
      </c>
      <c r="P132" s="5">
        <f>IF(AND(I132&lt;0.30,J132&gt;50),"SUBIR PRECIO YA - alto volumen y margen flaco",IF(AND(I132&gt;0.50,M132&lt;30),"PROTEGER STOCK - estrella escasa",IF(AND(I132&lt;0.30,M132&gt;180),"LIQUIDAR - margen bajo y exceso de stock",IF(I132&gt;0.50,"MANTENER PRECIO - estrella",IF(M132&gt;240,"REVISAR INVENTARIO - mucho stock para la rotación","MONITOREAR")))))</f>
        <v/>
      </c>
      <c r="Q132" s="5" t="inlineStr">
        <is>
          <t>SI</t>
        </is>
      </c>
      <c r="R132" s="5" t="inlineStr">
        <is>
          <t>SI</t>
        </is>
      </c>
    </row>
    <row r="133">
      <c r="A133" s="5" t="inlineStr">
        <is>
          <t>11</t>
        </is>
      </c>
      <c r="B133" s="5" t="inlineStr">
        <is>
          <t>VARILLA DEFORMADA 3/8 N3</t>
        </is>
      </c>
      <c r="C133" s="5" t="inlineStr">
        <is>
          <t>TUBERIA INDUSTRIAL, HIERROS PLANOS Y CORRUGADOS</t>
        </is>
      </c>
      <c r="D133" s="12" t="n">
        <v>1245</v>
      </c>
      <c r="E133" s="12" t="n">
        <v>1140.04</v>
      </c>
      <c r="F133" s="12" t="n">
        <v>1380.62</v>
      </c>
      <c r="G133" s="12" t="n">
        <v>1758.56</v>
      </c>
      <c r="H133" s="14" t="n">
        <v>0.4124979919678715</v>
      </c>
      <c r="I133" s="14" t="n">
        <v>0.2920343917750887</v>
      </c>
      <c r="J133" s="11" t="n">
        <v>5464</v>
      </c>
      <c r="K133" s="11" t="n">
        <v>623</v>
      </c>
      <c r="L133" s="12" t="n">
        <v>775635</v>
      </c>
      <c r="M133" s="21" t="n">
        <v>41.61694729136164</v>
      </c>
      <c r="N133" s="5" t="inlineStr">
        <is>
          <t>2026-04-30</t>
        </is>
      </c>
      <c r="O133" s="5">
        <f>IF(I133&lt;0.30,"REVISAR",IF(I133&gt;0.50,"ESTRELLA","OK"))</f>
        <v/>
      </c>
      <c r="P133" s="5">
        <f>IF(AND(I133&lt;0.30,J133&gt;50),"SUBIR PRECIO YA - alto volumen y margen flaco",IF(AND(I133&gt;0.50,M133&lt;30),"PROTEGER STOCK - estrella escasa",IF(AND(I133&lt;0.30,M133&gt;180),"LIQUIDAR - margen bajo y exceso de stock",IF(I133&gt;0.50,"MANTENER PRECIO - estrella",IF(M133&gt;240,"REVISAR INVENTARIO - mucho stock para la rotación","MONITOREAR")))))</f>
        <v/>
      </c>
      <c r="Q133" s="5" t="inlineStr">
        <is>
          <t>SI</t>
        </is>
      </c>
      <c r="R133" s="5" t="inlineStr">
        <is>
          <t>SI</t>
        </is>
      </c>
    </row>
    <row r="134">
      <c r="A134" s="5" t="inlineStr">
        <is>
          <t>30329</t>
        </is>
      </c>
      <c r="B134" s="5" t="inlineStr">
        <is>
          <t>2DA LAMINA GYPSUM BLANCA SEGUNDA.</t>
        </is>
      </c>
      <c r="C134" s="5" t="inlineStr">
        <is>
          <t>LAMINAS Y PERFILERIA LIVIANA</t>
        </is>
      </c>
      <c r="D134" s="12" t="n">
        <v>3300</v>
      </c>
      <c r="E134" s="12" t="n">
        <v>3407.04</v>
      </c>
      <c r="F134" s="12" t="n">
        <v>4723.69</v>
      </c>
      <c r="G134" s="12" t="n">
        <v>5200</v>
      </c>
      <c r="H134" s="14" t="n">
        <v>0.5757575757575758</v>
      </c>
      <c r="I134" s="14" t="n">
        <v>0.3653846153846153</v>
      </c>
      <c r="J134" s="11" t="n">
        <v>994</v>
      </c>
      <c r="K134" s="11" t="n">
        <v>8</v>
      </c>
      <c r="L134" s="12" t="n">
        <v>26400</v>
      </c>
      <c r="M134" s="21" t="n">
        <v>2.937625754527163</v>
      </c>
      <c r="N134" s="5" t="inlineStr">
        <is>
          <t>2026-04-09</t>
        </is>
      </c>
      <c r="O134" s="5">
        <f>IF(I134&lt;0.30,"REVISAR",IF(I134&gt;0.50,"ESTRELLA","OK"))</f>
        <v/>
      </c>
      <c r="P134" s="5">
        <f>IF(AND(I134&lt;0.30,J134&gt;50),"SUBIR PRECIO YA - alto volumen y margen flaco",IF(AND(I134&gt;0.50,M134&lt;30),"PROTEGER STOCK - estrella escasa",IF(AND(I134&lt;0.30,M134&gt;180),"LIQUIDAR - margen bajo y exceso de stock",IF(I134&gt;0.50,"MANTENER PRECIO - estrella",IF(M134&gt;240,"REVISAR INVENTARIO - mucho stock para la rotación","MONITOREAR")))))</f>
        <v/>
      </c>
      <c r="Q134" s="5" t="inlineStr">
        <is>
          <t>SI</t>
        </is>
      </c>
      <c r="R134" s="5" t="inlineStr">
        <is>
          <t>SI</t>
        </is>
      </c>
    </row>
    <row r="135">
      <c r="A135" s="5" t="inlineStr">
        <is>
          <t>9124</t>
        </is>
      </c>
      <c r="B135" s="5" t="inlineStr">
        <is>
          <t>TUBO PVC 2  COMPLETO 6MTS</t>
        </is>
      </c>
      <c r="C135" s="5" t="inlineStr">
        <is>
          <t>TUBERIA PVC, CANOAS Y ACCESORIOS</t>
        </is>
      </c>
      <c r="D135" s="12" t="n">
        <v>1843</v>
      </c>
      <c r="E135" s="12" t="n">
        <v>2126.69</v>
      </c>
      <c r="F135" s="12" t="n">
        <v>4796.98</v>
      </c>
      <c r="G135" s="12" t="n">
        <v>5400</v>
      </c>
      <c r="H135" s="14" t="n">
        <v>1.930005425935974</v>
      </c>
      <c r="I135" s="14" t="n">
        <v>0.6587037037037037</v>
      </c>
      <c r="J135" s="11" t="n">
        <v>489</v>
      </c>
      <c r="K135" s="11" t="n">
        <v>39</v>
      </c>
      <c r="L135" s="12" t="n">
        <v>71877</v>
      </c>
      <c r="M135" s="21" t="n">
        <v>29.11042944785276</v>
      </c>
      <c r="N135" s="5" t="inlineStr">
        <is>
          <t>2026-04-22</t>
        </is>
      </c>
      <c r="O135" s="5">
        <f>IF(I135&lt;0.30,"REVISAR",IF(I135&gt;0.50,"ESTRELLA","OK"))</f>
        <v/>
      </c>
      <c r="P135" s="5">
        <f>IF(AND(I135&lt;0.30,J135&gt;50),"SUBIR PRECIO YA - alto volumen y margen flaco",IF(AND(I135&gt;0.50,M135&lt;30),"PROTEGER STOCK - estrella escasa",IF(AND(I135&lt;0.30,M135&gt;180),"LIQUIDAR - margen bajo y exceso de stock",IF(I135&gt;0.50,"MANTENER PRECIO - estrella",IF(M135&gt;240,"REVISAR INVENTARIO - mucho stock para la rotación","MONITOREAR")))))</f>
        <v/>
      </c>
      <c r="Q135" s="5" t="inlineStr">
        <is>
          <t>SI</t>
        </is>
      </c>
      <c r="R135" s="5" t="inlineStr">
        <is>
          <t>SI</t>
        </is>
      </c>
    </row>
    <row r="136">
      <c r="A136" s="5" t="inlineStr">
        <is>
          <t>543</t>
        </is>
      </c>
      <c r="B136" s="5" t="inlineStr">
        <is>
          <t>RIGIDIZADOR GYPSUM 4.80</t>
        </is>
      </c>
      <c r="C136" s="5" t="inlineStr">
        <is>
          <t>LAMINAS Y PERFILERIA LIVIANA</t>
        </is>
      </c>
      <c r="D136" s="12" t="n">
        <v>765.6</v>
      </c>
      <c r="E136" s="12" t="n">
        <v>812.04</v>
      </c>
      <c r="F136" s="12" t="n">
        <v>1136.67</v>
      </c>
      <c r="G136" s="12" t="n">
        <v>1254.44</v>
      </c>
      <c r="H136" s="14" t="n">
        <v>0.6385057471264368</v>
      </c>
      <c r="I136" s="14" t="n">
        <v>0.3896878288319888</v>
      </c>
      <c r="J136" s="11" t="n">
        <v>4019</v>
      </c>
      <c r="K136" s="11" t="n">
        <v>386</v>
      </c>
      <c r="L136" s="12" t="n">
        <v>295521.6</v>
      </c>
      <c r="M136" s="21" t="n">
        <v>35.05598407564071</v>
      </c>
      <c r="N136" s="5" t="inlineStr">
        <is>
          <t>2026-04-30</t>
        </is>
      </c>
      <c r="O136" s="5">
        <f>IF(I136&lt;0.30,"REVISAR",IF(I136&gt;0.50,"ESTRELLA","OK"))</f>
        <v/>
      </c>
      <c r="P136" s="5">
        <f>IF(AND(I136&lt;0.30,J136&gt;50),"SUBIR PRECIO YA - alto volumen y margen flaco",IF(AND(I136&gt;0.50,M136&lt;30),"PROTEGER STOCK - estrella escasa",IF(AND(I136&lt;0.30,M136&gt;180),"LIQUIDAR - margen bajo y exceso de stock",IF(I136&gt;0.50,"MANTENER PRECIO - estrella",IF(M136&gt;240,"REVISAR INVENTARIO - mucho stock para la rotación","MONITOREAR")))))</f>
        <v/>
      </c>
      <c r="Q136" s="5" t="inlineStr">
        <is>
          <t>SI</t>
        </is>
      </c>
      <c r="R136" s="5" t="inlineStr">
        <is>
          <t>SI</t>
        </is>
      </c>
    </row>
    <row r="137">
      <c r="A137" s="5" t="inlineStr">
        <is>
          <t>351100300991452</t>
        </is>
      </c>
      <c r="B137" s="5" t="inlineStr">
        <is>
          <t>DIAMOND MUEBLE LAVATORIO BREMEN  GREY 2207A-90 AEREO 90CM X 48CM X 49CM (NO INCLUYE GRIFERIA)</t>
        </is>
      </c>
      <c r="C137" s="5" t="inlineStr">
        <is>
          <t>IMPORTACION LOZA</t>
        </is>
      </c>
      <c r="D137" s="12" t="n">
        <v>32882.36</v>
      </c>
      <c r="E137" s="12" t="n">
        <v>45610.47</v>
      </c>
      <c r="F137" s="12" t="n">
        <v>86104.81</v>
      </c>
      <c r="G137" s="12" t="n">
        <v>99000</v>
      </c>
      <c r="H137" s="14" t="n">
        <v>2.010732806282761</v>
      </c>
      <c r="I137" s="14" t="n">
        <v>0.6678549494949495</v>
      </c>
      <c r="J137" s="11" t="n">
        <v>32</v>
      </c>
      <c r="K137" s="11" t="n">
        <v>0</v>
      </c>
      <c r="L137" s="12" t="n">
        <v>0</v>
      </c>
      <c r="M137" s="21" t="n">
        <v>0</v>
      </c>
      <c r="N137" s="5" t="inlineStr">
        <is>
          <t>2026-03-27</t>
        </is>
      </c>
      <c r="O137" s="5">
        <f>IF(I137&lt;0.30,"REVISAR",IF(I137&gt;0.50,"ESTRELLA","OK"))</f>
        <v/>
      </c>
      <c r="P137" s="5">
        <f>IF(AND(I137&lt;0.30,J137&gt;50),"SUBIR PRECIO YA - alto volumen y margen flaco",IF(AND(I137&gt;0.50,M137&lt;30),"PROTEGER STOCK - estrella escasa",IF(AND(I137&lt;0.30,M137&gt;180),"LIQUIDAR - margen bajo y exceso de stock",IF(I137&gt;0.50,"MANTENER PRECIO - estrella",IF(M137&gt;240,"REVISAR INVENTARIO - mucho stock para la rotación","MONITOREAR")))))</f>
        <v/>
      </c>
      <c r="Q137" s="5" t="inlineStr">
        <is>
          <t>SI</t>
        </is>
      </c>
      <c r="R137" s="5" t="inlineStr">
        <is>
          <t>SI</t>
        </is>
      </c>
    </row>
    <row r="138">
      <c r="A138" s="5" t="inlineStr">
        <is>
          <t>351100300991637</t>
        </is>
      </c>
      <c r="B138" s="5" t="inlineStr">
        <is>
          <t>CORNISA PVC TP-033 GRIS MADERA 5.95M</t>
        </is>
      </c>
      <c r="C138" s="5" t="inlineStr">
        <is>
          <t>IMPORTACION TABLILLA, CORNISAS, UNIONES</t>
        </is>
      </c>
      <c r="D138" s="12" t="n">
        <v>840</v>
      </c>
      <c r="E138" s="12" t="n">
        <v>1191.26</v>
      </c>
      <c r="F138" s="12" t="n">
        <v>2946.05</v>
      </c>
      <c r="G138" s="12" t="n">
        <v>3500</v>
      </c>
      <c r="H138" s="14" t="n">
        <v>3.166666666666666</v>
      </c>
      <c r="I138" s="14" t="n">
        <v>0.76</v>
      </c>
      <c r="J138" s="11" t="n">
        <v>734</v>
      </c>
      <c r="K138" s="11" t="n">
        <v>47</v>
      </c>
      <c r="L138" s="12" t="n">
        <v>39480</v>
      </c>
      <c r="M138" s="21" t="n">
        <v>23.37193460490463</v>
      </c>
      <c r="N138" s="5" t="inlineStr">
        <is>
          <t>2026-04-30</t>
        </is>
      </c>
      <c r="O138" s="5">
        <f>IF(I138&lt;0.30,"REVISAR",IF(I138&gt;0.50,"ESTRELLA","OK"))</f>
        <v/>
      </c>
      <c r="P138" s="5">
        <f>IF(AND(I138&lt;0.30,J138&gt;50),"SUBIR PRECIO YA - alto volumen y margen flaco",IF(AND(I138&gt;0.50,M138&lt;30),"PROTEGER STOCK - estrella escasa",IF(AND(I138&lt;0.30,M138&gt;180),"LIQUIDAR - margen bajo y exceso de stock",IF(I138&gt;0.50,"MANTENER PRECIO - estrella",IF(M138&gt;240,"REVISAR INVENTARIO - mucho stock para la rotación","MONITOREAR")))))</f>
        <v/>
      </c>
      <c r="Q138" s="5" t="inlineStr">
        <is>
          <t>SI</t>
        </is>
      </c>
      <c r="R138" s="5" t="inlineStr">
        <is>
          <t>SI</t>
        </is>
      </c>
    </row>
    <row r="139">
      <c r="A139" s="5" t="inlineStr">
        <is>
          <t>73742</t>
        </is>
      </c>
      <c r="B139" s="5" t="inlineStr">
        <is>
          <t xml:space="preserve">AISLANTE TERMICO 3.2MM 1.22X10M CLIMATEC 1 CARA </t>
        </is>
      </c>
      <c r="C139" s="5" t="inlineStr">
        <is>
          <t>AISLANTES</t>
        </is>
      </c>
      <c r="D139" s="12" t="n">
        <v>7074.01</v>
      </c>
      <c r="E139" s="12" t="n">
        <v>6705.19</v>
      </c>
      <c r="F139" s="12" t="n">
        <v>9842.82</v>
      </c>
      <c r="G139" s="12" t="n">
        <v>11824</v>
      </c>
      <c r="H139" s="14" t="n">
        <v>0.6714706368806377</v>
      </c>
      <c r="I139" s="14" t="n">
        <v>0.4017244587280108</v>
      </c>
      <c r="J139" s="11" t="n">
        <v>407</v>
      </c>
      <c r="K139" s="11" t="n">
        <v>25</v>
      </c>
      <c r="L139" s="12" t="n">
        <v>176850.25</v>
      </c>
      <c r="M139" s="21" t="n">
        <v>22.42014742014742</v>
      </c>
      <c r="N139" s="5" t="inlineStr">
        <is>
          <t>2026-04-29</t>
        </is>
      </c>
      <c r="O139" s="5">
        <f>IF(I139&lt;0.30,"REVISAR",IF(I139&gt;0.50,"ESTRELLA","OK"))</f>
        <v/>
      </c>
      <c r="P139" s="5">
        <f>IF(AND(I139&lt;0.30,J139&gt;50),"SUBIR PRECIO YA - alto volumen y margen flaco",IF(AND(I139&gt;0.50,M139&lt;30),"PROTEGER STOCK - estrella escasa",IF(AND(I139&lt;0.30,M139&gt;180),"LIQUIDAR - margen bajo y exceso de stock",IF(I139&gt;0.50,"MANTENER PRECIO - estrella",IF(M139&gt;240,"REVISAR INVENTARIO - mucho stock para la rotación","MONITOREAR")))))</f>
        <v/>
      </c>
      <c r="Q139" s="5" t="inlineStr">
        <is>
          <t>SI</t>
        </is>
      </c>
      <c r="R139" s="5" t="inlineStr">
        <is>
          <t>SI</t>
        </is>
      </c>
    </row>
    <row r="140">
      <c r="A140" s="5" t="inlineStr">
        <is>
          <t>351102513</t>
        </is>
      </c>
      <c r="B140" s="5" t="inlineStr">
        <is>
          <t>LAMINA NUEVA TEC CEMENTO CAFE KSJ24331 1.22 X. 2.44M 5MM MATE FIBRA BAMBU CARBON PVC IMITACION</t>
        </is>
      </c>
      <c r="C140" s="5" t="inlineStr">
        <is>
          <t>IMPORTACION LAMINA PVC, BAMBU, ACC</t>
        </is>
      </c>
      <c r="D140" s="12" t="n">
        <v>6487.12</v>
      </c>
      <c r="E140" s="12" t="n">
        <v>10446.74</v>
      </c>
      <c r="F140" s="12" t="n">
        <v>20087.02</v>
      </c>
      <c r="G140" s="12" t="n">
        <v>23000</v>
      </c>
      <c r="H140" s="14" t="n">
        <v>2.545487057430725</v>
      </c>
      <c r="I140" s="14" t="n">
        <v>0.7179513043478262</v>
      </c>
      <c r="J140" s="11" t="n">
        <v>132</v>
      </c>
      <c r="K140" s="11" t="n">
        <v>100</v>
      </c>
      <c r="L140" s="12" t="n">
        <v>648712</v>
      </c>
      <c r="M140" s="21" t="n">
        <v>276.5151515151515</v>
      </c>
      <c r="N140" s="5" t="inlineStr">
        <is>
          <t>2026-04-25</t>
        </is>
      </c>
      <c r="O140" s="5">
        <f>IF(I140&lt;0.30,"REVISAR",IF(I140&gt;0.50,"ESTRELLA","OK"))</f>
        <v/>
      </c>
      <c r="P140" s="5">
        <f>IF(AND(I140&lt;0.30,J140&gt;50),"SUBIR PRECIO YA - alto volumen y margen flaco",IF(AND(I140&gt;0.50,M140&lt;30),"PROTEGER STOCK - estrella escasa",IF(AND(I140&lt;0.30,M140&gt;180),"LIQUIDAR - margen bajo y exceso de stock",IF(I140&gt;0.50,"MANTENER PRECIO - estrella",IF(M140&gt;240,"REVISAR INVENTARIO - mucho stock para la rotación","MONITOREAR")))))</f>
        <v/>
      </c>
      <c r="Q140" s="5" t="inlineStr">
        <is>
          <t>SI</t>
        </is>
      </c>
      <c r="R140" s="5" t="inlineStr">
        <is>
          <t>SI</t>
        </is>
      </c>
    </row>
    <row r="141">
      <c r="A141" s="5" t="inlineStr">
        <is>
          <t>351100300992243</t>
        </is>
      </c>
      <c r="B141" s="5" t="inlineStr">
        <is>
          <t>TABLILLA PVC LAMINADA TLS-060 LINO BEIGE PAQUETE 10U 11.9M2 20cmx5.95m</t>
        </is>
      </c>
      <c r="C141" s="5" t="inlineStr">
        <is>
          <t>SIN CATEGORIA</t>
        </is>
      </c>
      <c r="D141" s="12" t="n">
        <v>20678.67</v>
      </c>
      <c r="E141" s="12" t="n">
        <v>20678.67</v>
      </c>
      <c r="F141" s="12" t="n">
        <v>31505.31</v>
      </c>
      <c r="G141" s="12" t="n">
        <v>31505.31</v>
      </c>
      <c r="H141" s="14" t="n">
        <v>0.5235655871484967</v>
      </c>
      <c r="I141" s="14" t="n">
        <v>0.3436449284263511</v>
      </c>
      <c r="J141" s="11" t="n">
        <v>117.3</v>
      </c>
      <c r="K141" s="11" t="n">
        <v>0</v>
      </c>
      <c r="L141" s="12" t="n">
        <v>0</v>
      </c>
      <c r="M141" s="21" t="n">
        <v>0</v>
      </c>
      <c r="N141" s="5" t="inlineStr">
        <is>
          <t>2026-02-13</t>
        </is>
      </c>
      <c r="O141" s="5">
        <f>IF(I141&lt;0.30,"REVISAR",IF(I141&gt;0.50,"ESTRELLA","OK"))</f>
        <v/>
      </c>
      <c r="P141" s="5">
        <f>IF(AND(I141&lt;0.30,J141&gt;50),"SUBIR PRECIO YA - alto volumen y margen flaco",IF(AND(I141&gt;0.50,M141&lt;30),"PROTEGER STOCK - estrella escasa",IF(AND(I141&lt;0.30,M141&gt;180),"LIQUIDAR - margen bajo y exceso de stock",IF(I141&gt;0.50,"MANTENER PRECIO - estrella",IF(M141&gt;240,"REVISAR INVENTARIO - mucho stock para la rotación","MONITOREAR")))))</f>
        <v/>
      </c>
      <c r="Q141" s="5" t="inlineStr">
        <is>
          <t>SI</t>
        </is>
      </c>
      <c r="R141" s="5" t="inlineStr">
        <is>
          <t>SI</t>
        </is>
      </c>
    </row>
    <row r="142">
      <c r="A142" s="5" t="inlineStr">
        <is>
          <t>351100300991972</t>
        </is>
      </c>
      <c r="B142" s="5" t="inlineStr">
        <is>
          <t>PANEL ACUSTICO 60CM X 2.90M ATENEA 2238Q ABSORCION DE SONIDO Y ECO ACANALADO</t>
        </is>
      </c>
      <c r="C142" s="5" t="inlineStr">
        <is>
          <t>SIN CATEGORIA</t>
        </is>
      </c>
      <c r="D142" s="12" t="n">
        <v>17918.97</v>
      </c>
      <c r="E142" s="12" t="n">
        <v>17918.97</v>
      </c>
      <c r="F142" s="12" t="n">
        <v>23230.4</v>
      </c>
      <c r="G142" s="12" t="n">
        <v>23230.4</v>
      </c>
      <c r="H142" s="14" t="n">
        <v>0.2964138005700104</v>
      </c>
      <c r="I142" s="14" t="n">
        <v>0.2286413492664784</v>
      </c>
      <c r="J142" s="11" t="n">
        <v>239</v>
      </c>
      <c r="K142" s="11" t="n">
        <v>0</v>
      </c>
      <c r="L142" s="12" t="n">
        <v>0</v>
      </c>
      <c r="M142" s="21" t="n">
        <v>0</v>
      </c>
      <c r="N142" s="5" t="inlineStr">
        <is>
          <t>2025-10-27</t>
        </is>
      </c>
      <c r="O142" s="5">
        <f>IF(I142&lt;0.30,"REVISAR",IF(I142&gt;0.50,"ESTRELLA","OK"))</f>
        <v/>
      </c>
      <c r="P142" s="5">
        <f>IF(AND(I142&lt;0.30,J142&gt;50),"SUBIR PRECIO YA - alto volumen y margen flaco",IF(AND(I142&gt;0.50,M142&lt;30),"PROTEGER STOCK - estrella escasa",IF(AND(I142&lt;0.30,M142&gt;180),"LIQUIDAR - margen bajo y exceso de stock",IF(I142&gt;0.50,"MANTENER PRECIO - estrella",IF(M142&gt;240,"REVISAR INVENTARIO - mucho stock para la rotación","MONITOREAR")))))</f>
        <v/>
      </c>
      <c r="Q142" s="5" t="inlineStr">
        <is>
          <t>SI</t>
        </is>
      </c>
      <c r="R142" s="5" t="inlineStr">
        <is>
          <t>SI</t>
        </is>
      </c>
    </row>
    <row r="143">
      <c r="A143" s="5" t="inlineStr">
        <is>
          <t>351100300991410</t>
        </is>
      </c>
      <c r="B143" s="5" t="inlineStr">
        <is>
          <t>TABLILLA PVC LAMINADA TLS-007 ROMA PAQUETE 10U 11.9M2 20cmx5.95m</t>
        </is>
      </c>
      <c r="C143" s="5" t="inlineStr">
        <is>
          <t>IMPORTACION TABLILLA, CORNISAS, UNIONES</t>
        </is>
      </c>
      <c r="D143" s="12" t="n">
        <v>11841.51</v>
      </c>
      <c r="E143" s="12" t="n">
        <v>20834.02</v>
      </c>
      <c r="F143" s="12" t="n">
        <v>34158.54</v>
      </c>
      <c r="G143" s="12" t="n">
        <v>39995</v>
      </c>
      <c r="H143" s="14" t="n">
        <v>2.377525332495602</v>
      </c>
      <c r="I143" s="14" t="n">
        <v>0.7039252406550819</v>
      </c>
      <c r="J143" s="11" t="n">
        <v>95</v>
      </c>
      <c r="K143" s="11" t="n">
        <v>74.8</v>
      </c>
      <c r="L143" s="12" t="n">
        <v>885744.948</v>
      </c>
      <c r="M143" s="21" t="n">
        <v>287.3894736842105</v>
      </c>
      <c r="N143" s="5" t="inlineStr">
        <is>
          <t>2026-04-24</t>
        </is>
      </c>
      <c r="O143" s="5">
        <f>IF(I143&lt;0.30,"REVISAR",IF(I143&gt;0.50,"ESTRELLA","OK"))</f>
        <v/>
      </c>
      <c r="P143" s="5">
        <f>IF(AND(I143&lt;0.30,J143&gt;50),"SUBIR PRECIO YA - alto volumen y margen flaco",IF(AND(I143&gt;0.50,M143&lt;30),"PROTEGER STOCK - estrella escasa",IF(AND(I143&lt;0.30,M143&gt;180),"LIQUIDAR - margen bajo y exceso de stock",IF(I143&gt;0.50,"MANTENER PRECIO - estrella",IF(M143&gt;240,"REVISAR INVENTARIO - mucho stock para la rotación","MONITOREAR")))))</f>
        <v/>
      </c>
      <c r="Q143" s="5" t="inlineStr">
        <is>
          <t>SI</t>
        </is>
      </c>
      <c r="R143" s="5" t="inlineStr">
        <is>
          <t>SI</t>
        </is>
      </c>
    </row>
    <row r="144">
      <c r="A144" s="5" t="inlineStr">
        <is>
          <t>351100300991713</t>
        </is>
      </c>
      <c r="B144" s="5" t="inlineStr">
        <is>
          <t>DIAMOND ZT-2101A-60 GREY MUEBLE PATAS LAVATORIO 60X47X82CM + ESPEJO 55X11X65CM (NO INCLUYE GRIFERIA)</t>
        </is>
      </c>
      <c r="C144" s="5" t="inlineStr">
        <is>
          <t>SIN CATEGORIA</t>
        </is>
      </c>
      <c r="D144" s="12" t="n">
        <v>41065.76</v>
      </c>
      <c r="E144" s="12" t="n">
        <v>41065.76</v>
      </c>
      <c r="F144" s="12" t="n">
        <v>74034.89</v>
      </c>
      <c r="G144" s="12" t="n">
        <v>74034.89</v>
      </c>
      <c r="H144" s="14" t="n">
        <v>0.8028374490086143</v>
      </c>
      <c r="I144" s="14" t="n">
        <v>0.4453188219770435</v>
      </c>
      <c r="J144" s="11" t="n">
        <v>38</v>
      </c>
      <c r="K144" s="11" t="n">
        <v>0</v>
      </c>
      <c r="L144" s="12" t="n">
        <v>0</v>
      </c>
      <c r="M144" s="21" t="n">
        <v>0</v>
      </c>
      <c r="N144" s="5" t="inlineStr">
        <is>
          <t>2026-01-20</t>
        </is>
      </c>
      <c r="O144" s="5">
        <f>IF(I144&lt;0.30,"REVISAR",IF(I144&gt;0.50,"ESTRELLA","OK"))</f>
        <v/>
      </c>
      <c r="P144" s="5">
        <f>IF(AND(I144&lt;0.30,J144&gt;50),"SUBIR PRECIO YA - alto volumen y margen flaco",IF(AND(I144&gt;0.50,M144&lt;30),"PROTEGER STOCK - estrella escasa",IF(AND(I144&lt;0.30,M144&gt;180),"LIQUIDAR - margen bajo y exceso de stock",IF(I144&gt;0.50,"MANTENER PRECIO - estrella",IF(M144&gt;240,"REVISAR INVENTARIO - mucho stock para la rotación","MONITOREAR")))))</f>
        <v/>
      </c>
      <c r="Q144" s="5" t="inlineStr">
        <is>
          <t>SI</t>
        </is>
      </c>
      <c r="R144" s="5" t="inlineStr">
        <is>
          <t>SI</t>
        </is>
      </c>
    </row>
    <row r="145">
      <c r="A145" s="5" t="inlineStr">
        <is>
          <t>9023042</t>
        </is>
      </c>
      <c r="B145" s="5" t="inlineStr">
        <is>
          <t xml:space="preserve">INTACO BONDEX PLUS 25KG MAXIBOND </t>
        </is>
      </c>
      <c r="C145" s="5" t="inlineStr">
        <is>
          <t>CERAMICAS, AZULEJOS, PORCELANATOS</t>
        </is>
      </c>
      <c r="D145" s="12" t="n">
        <v>2651.55</v>
      </c>
      <c r="E145" s="12" t="n">
        <v>2676.99</v>
      </c>
      <c r="F145" s="12" t="n">
        <v>3459.41</v>
      </c>
      <c r="G145" s="12" t="n">
        <v>3970.98</v>
      </c>
      <c r="H145" s="14" t="n">
        <v>0.4976070600214967</v>
      </c>
      <c r="I145" s="14" t="n">
        <v>0.3322681051025188</v>
      </c>
      <c r="J145" s="11" t="n">
        <v>1594</v>
      </c>
      <c r="K145" s="11" t="n">
        <v>92</v>
      </c>
      <c r="L145" s="12" t="n">
        <v>243942.6</v>
      </c>
      <c r="M145" s="21" t="n">
        <v>21.06649937264743</v>
      </c>
      <c r="N145" s="5" t="inlineStr">
        <is>
          <t>2026-04-30</t>
        </is>
      </c>
      <c r="O145" s="5">
        <f>IF(I145&lt;0.30,"REVISAR",IF(I145&gt;0.50,"ESTRELLA","OK"))</f>
        <v/>
      </c>
      <c r="P145" s="5">
        <f>IF(AND(I145&lt;0.30,J145&gt;50),"SUBIR PRECIO YA - alto volumen y margen flaco",IF(AND(I145&gt;0.50,M145&lt;30),"PROTEGER STOCK - estrella escasa",IF(AND(I145&lt;0.30,M145&gt;180),"LIQUIDAR - margen bajo y exceso de stock",IF(I145&gt;0.50,"MANTENER PRECIO - estrella",IF(M145&gt;240,"REVISAR INVENTARIO - mucho stock para la rotación","MONITOREAR")))))</f>
        <v/>
      </c>
      <c r="Q145" s="5" t="inlineStr">
        <is>
          <t>SI</t>
        </is>
      </c>
      <c r="R145" s="5" t="inlineStr">
        <is>
          <t>SI</t>
        </is>
      </c>
    </row>
    <row r="146">
      <c r="A146" s="5" t="inlineStr">
        <is>
          <t>351100300992242</t>
        </is>
      </c>
      <c r="B146" s="5" t="inlineStr">
        <is>
          <t>TABLILLA PVC LAMINADA TLS-014 BLACKWOOD PAQUETE 10U 11.9M2 20cmx5.95M</t>
        </is>
      </c>
      <c r="C146" s="5" t="inlineStr">
        <is>
          <t>IMPORTACION TABLILLA, CORNISAS, UNIONES</t>
        </is>
      </c>
      <c r="D146" s="12" t="n">
        <v>11841.51</v>
      </c>
      <c r="E146" s="12" t="n">
        <v>20678.67</v>
      </c>
      <c r="F146" s="12" t="n">
        <v>33188.64</v>
      </c>
      <c r="G146" s="12" t="n">
        <v>39995</v>
      </c>
      <c r="H146" s="14" t="n">
        <v>2.377525332495602</v>
      </c>
      <c r="I146" s="14" t="n">
        <v>0.7039252406550819</v>
      </c>
      <c r="J146" s="11" t="n">
        <v>99.40000000000001</v>
      </c>
      <c r="K146" s="11" t="n">
        <v>14.3</v>
      </c>
      <c r="L146" s="12" t="n">
        <v>169333.593</v>
      </c>
      <c r="M146" s="21" t="n">
        <v>52.51006036217304</v>
      </c>
      <c r="N146" s="5" t="inlineStr">
        <is>
          <t>2026-04-17</t>
        </is>
      </c>
      <c r="O146" s="5">
        <f>IF(I146&lt;0.30,"REVISAR",IF(I146&gt;0.50,"ESTRELLA","OK"))</f>
        <v/>
      </c>
      <c r="P146" s="5">
        <f>IF(AND(I146&lt;0.30,J146&gt;50),"SUBIR PRECIO YA - alto volumen y margen flaco",IF(AND(I146&gt;0.50,M146&lt;30),"PROTEGER STOCK - estrella escasa",IF(AND(I146&lt;0.30,M146&gt;180),"LIQUIDAR - margen bajo y exceso de stock",IF(I146&gt;0.50,"MANTENER PRECIO - estrella",IF(M146&gt;240,"REVISAR INVENTARIO - mucho stock para la rotación","MONITOREAR")))))</f>
        <v/>
      </c>
      <c r="Q146" s="5" t="inlineStr">
        <is>
          <t>SI</t>
        </is>
      </c>
      <c r="R146" s="5" t="inlineStr">
        <is>
          <t>SI</t>
        </is>
      </c>
    </row>
    <row r="147">
      <c r="A147" s="5" t="inlineStr">
        <is>
          <t>351100300992312</t>
        </is>
      </c>
      <c r="B147" s="5" t="inlineStr">
        <is>
          <t xml:space="preserve">DUCHA BAÑO DIGITAL MULTIFUNCION  FF1098H EXPUESTA COLOR GRIS PLOMO FANG </t>
        </is>
      </c>
      <c r="C147" s="5" t="inlineStr">
        <is>
          <t>IMPORTACION GRIFERIA</t>
        </is>
      </c>
      <c r="D147" s="12" t="n">
        <v>25235</v>
      </c>
      <c r="E147" s="12" t="n">
        <v>37058.35</v>
      </c>
      <c r="F147" s="12" t="n">
        <v>82881.02</v>
      </c>
      <c r="G147" s="12" t="n">
        <v>95000</v>
      </c>
      <c r="H147" s="14" t="n">
        <v>2.764612641172974</v>
      </c>
      <c r="I147" s="14" t="n">
        <v>0.7343684210526316</v>
      </c>
      <c r="J147" s="11" t="n">
        <v>27</v>
      </c>
      <c r="K147" s="11" t="n">
        <v>0</v>
      </c>
      <c r="L147" s="12" t="n">
        <v>0</v>
      </c>
      <c r="M147" s="21" t="n">
        <v>0</v>
      </c>
      <c r="N147" s="5" t="inlineStr">
        <is>
          <t>2026-04-30</t>
        </is>
      </c>
      <c r="O147" s="5">
        <f>IF(I147&lt;0.30,"REVISAR",IF(I147&gt;0.50,"ESTRELLA","OK"))</f>
        <v/>
      </c>
      <c r="P147" s="5">
        <f>IF(AND(I147&lt;0.30,J147&gt;50),"SUBIR PRECIO YA - alto volumen y margen flaco",IF(AND(I147&gt;0.50,M147&lt;30),"PROTEGER STOCK - estrella escasa",IF(AND(I147&lt;0.30,M147&gt;180),"LIQUIDAR - margen bajo y exceso de stock",IF(I147&gt;0.50,"MANTENER PRECIO - estrella",IF(M147&gt;240,"REVISAR INVENTARIO - mucho stock para la rotación","MONITOREAR")))))</f>
        <v/>
      </c>
      <c r="Q147" s="5" t="inlineStr">
        <is>
          <t>SI</t>
        </is>
      </c>
      <c r="R147" s="5" t="inlineStr">
        <is>
          <t>SI</t>
        </is>
      </c>
    </row>
    <row r="148">
      <c r="A148" s="5" t="inlineStr">
        <is>
          <t>351100300992693</t>
        </is>
      </c>
      <c r="B148" s="5" t="inlineStr">
        <is>
          <t>FACHALETA FLEXIBLE ROUGH GRANITE 60x120CM 0.72m2 EXTERIOR / INTERIOR</t>
        </is>
      </c>
      <c r="C148" s="5" t="inlineStr">
        <is>
          <t>FACHALETA</t>
        </is>
      </c>
      <c r="D148" s="12" t="n">
        <v>5037.23</v>
      </c>
      <c r="E148" s="12" t="n">
        <v>5079.66</v>
      </c>
      <c r="F148" s="12" t="n">
        <v>7880.86</v>
      </c>
      <c r="G148" s="12" t="n">
        <v>8900</v>
      </c>
      <c r="H148" s="14" t="n">
        <v>0.7668440789878566</v>
      </c>
      <c r="I148" s="14" t="n">
        <v>0.4340191011235955</v>
      </c>
      <c r="J148" s="11" t="n">
        <v>441</v>
      </c>
      <c r="K148" s="11" t="n">
        <v>0</v>
      </c>
      <c r="L148" s="12" t="n">
        <v>0</v>
      </c>
      <c r="M148" s="21" t="n">
        <v>0</v>
      </c>
      <c r="N148" s="5" t="inlineStr">
        <is>
          <t>2026-04-01</t>
        </is>
      </c>
      <c r="O148" s="5">
        <f>IF(I148&lt;0.30,"REVISAR",IF(I148&gt;0.50,"ESTRELLA","OK"))</f>
        <v/>
      </c>
      <c r="P148" s="5">
        <f>IF(AND(I148&lt;0.30,J148&gt;50),"SUBIR PRECIO YA - alto volumen y margen flaco",IF(AND(I148&gt;0.50,M148&lt;30),"PROTEGER STOCK - estrella escasa",IF(AND(I148&lt;0.30,M148&gt;180),"LIQUIDAR - margen bajo y exceso de stock",IF(I148&gt;0.50,"MANTENER PRECIO - estrella",IF(M148&gt;240,"REVISAR INVENTARIO - mucho stock para la rotación","MONITOREAR")))))</f>
        <v/>
      </c>
      <c r="Q148" s="5" t="inlineStr">
        <is>
          <t>SI</t>
        </is>
      </c>
      <c r="R148" s="5" t="inlineStr">
        <is>
          <t>SI</t>
        </is>
      </c>
    </row>
    <row r="149">
      <c r="A149" s="5" t="inlineStr">
        <is>
          <t>351100300991809</t>
        </is>
      </c>
      <c r="B149" s="5" t="inlineStr">
        <is>
          <t>TRANSFORMADOR PARA LUZ LED PANEL ACANALADO CAPACIDAD 10 LUCES</t>
        </is>
      </c>
      <c r="C149" s="5" t="inlineStr">
        <is>
          <t>ACCESORIOS ELECTRICOS Y CABLES</t>
        </is>
      </c>
      <c r="D149" s="12" t="n">
        <v>5254.2</v>
      </c>
      <c r="E149" s="12" t="n">
        <v>5277.8</v>
      </c>
      <c r="F149" s="12" t="n">
        <v>7900.07</v>
      </c>
      <c r="G149" s="12" t="n">
        <v>9900</v>
      </c>
      <c r="H149" s="14" t="n">
        <v>0.8842069201781433</v>
      </c>
      <c r="I149" s="14" t="n">
        <v>0.4692727272727273</v>
      </c>
      <c r="J149" s="11" t="n">
        <v>470</v>
      </c>
      <c r="K149" s="11" t="n">
        <v>44</v>
      </c>
      <c r="L149" s="12" t="n">
        <v>231184.8</v>
      </c>
      <c r="M149" s="21" t="n">
        <v>34.17021276595744</v>
      </c>
      <c r="N149" s="5" t="inlineStr">
        <is>
          <t>2026-04-30</t>
        </is>
      </c>
      <c r="O149" s="5">
        <f>IF(I149&lt;0.30,"REVISAR",IF(I149&gt;0.50,"ESTRELLA","OK"))</f>
        <v/>
      </c>
      <c r="P149" s="5">
        <f>IF(AND(I149&lt;0.30,J149&gt;50),"SUBIR PRECIO YA - alto volumen y margen flaco",IF(AND(I149&gt;0.50,M149&lt;30),"PROTEGER STOCK - estrella escasa",IF(AND(I149&lt;0.30,M149&gt;180),"LIQUIDAR - margen bajo y exceso de stock",IF(I149&gt;0.50,"MANTENER PRECIO - estrella",IF(M149&gt;240,"REVISAR INVENTARIO - mucho stock para la rotación","MONITOREAR")))))</f>
        <v/>
      </c>
      <c r="Q149" s="5" t="inlineStr">
        <is>
          <t>SI</t>
        </is>
      </c>
      <c r="R149" s="5" t="inlineStr">
        <is>
          <t>SI</t>
        </is>
      </c>
    </row>
    <row r="150">
      <c r="A150" s="5" t="inlineStr">
        <is>
          <t>351100300992515</t>
        </is>
      </c>
      <c r="B150" s="5" t="inlineStr">
        <is>
          <t>LAMINA NUEVA TEC VETAS BEIGE 61077 1.22 X. 2.44M 5MM MATE FIBRA BAMBU CARBON PVC IMITACION PIEDRA</t>
        </is>
      </c>
      <c r="C150" s="5" t="inlineStr">
        <is>
          <t>IMPORTACION LAMINA PVC, BAMBU, ACC</t>
        </is>
      </c>
      <c r="D150" s="12" t="n">
        <v>5224.74</v>
      </c>
      <c r="E150" s="12" t="n">
        <v>8413.82</v>
      </c>
      <c r="F150" s="12" t="n">
        <v>16689.59</v>
      </c>
      <c r="G150" s="12" t="n">
        <v>19015.24</v>
      </c>
      <c r="H150" s="14" t="n">
        <v>2.639461485164813</v>
      </c>
      <c r="I150" s="14" t="n">
        <v>0.7252340754047806</v>
      </c>
      <c r="J150" s="11" t="n">
        <v>147</v>
      </c>
      <c r="K150" s="11" t="n">
        <v>113</v>
      </c>
      <c r="L150" s="12" t="n">
        <v>590395.62</v>
      </c>
      <c r="M150" s="21" t="n">
        <v>280.578231292517</v>
      </c>
      <c r="N150" s="5" t="inlineStr">
        <is>
          <t>2026-04-24</t>
        </is>
      </c>
      <c r="O150" s="5">
        <f>IF(I150&lt;0.30,"REVISAR",IF(I150&gt;0.50,"ESTRELLA","OK"))</f>
        <v/>
      </c>
      <c r="P150" s="5">
        <f>IF(AND(I150&lt;0.30,J150&gt;50),"SUBIR PRECIO YA - alto volumen y margen flaco",IF(AND(I150&gt;0.50,M150&lt;30),"PROTEGER STOCK - estrella escasa",IF(AND(I150&lt;0.30,M150&gt;180),"LIQUIDAR - margen bajo y exceso de stock",IF(I150&gt;0.50,"MANTENER PRECIO - estrella",IF(M150&gt;240,"REVISAR INVENTARIO - mucho stock para la rotación","MONITOREAR")))))</f>
        <v/>
      </c>
      <c r="Q150" s="5" t="inlineStr">
        <is>
          <t>SI</t>
        </is>
      </c>
      <c r="R150" s="5" t="inlineStr">
        <is>
          <t>SI</t>
        </is>
      </c>
    </row>
    <row r="151">
      <c r="A151" s="5" t="inlineStr">
        <is>
          <t>351100300991555</t>
        </is>
      </c>
      <c r="B151" s="5" t="inlineStr">
        <is>
          <t>DIAMOND INODORO S802-SB PIETRA NEGRO BRILLANTE SIFON OCULTO DOBLE DESCARGA</t>
        </is>
      </c>
      <c r="C151" s="5" t="inlineStr">
        <is>
          <t>IMPORTACION LOZA</t>
        </is>
      </c>
      <c r="D151" s="12" t="n">
        <v>35871.67</v>
      </c>
      <c r="E151" s="12" t="n">
        <v>57787.27</v>
      </c>
      <c r="F151" s="12" t="n">
        <v>89757.03999999999</v>
      </c>
      <c r="G151" s="12" t="n">
        <v>99999</v>
      </c>
      <c r="H151" s="14" t="n">
        <v>1.787687330977342</v>
      </c>
      <c r="I151" s="14" t="n">
        <v>0.6412797127971281</v>
      </c>
      <c r="J151" s="11" t="n">
        <v>38</v>
      </c>
      <c r="K151" s="11" t="n">
        <v>0</v>
      </c>
      <c r="L151" s="12" t="n">
        <v>0</v>
      </c>
      <c r="M151" s="21" t="n">
        <v>0</v>
      </c>
      <c r="N151" s="5" t="inlineStr">
        <is>
          <t>2026-04-23</t>
        </is>
      </c>
      <c r="O151" s="5">
        <f>IF(I151&lt;0.30,"REVISAR",IF(I151&gt;0.50,"ESTRELLA","OK"))</f>
        <v/>
      </c>
      <c r="P151" s="5">
        <f>IF(AND(I151&lt;0.30,J151&gt;50),"SUBIR PRECIO YA - alto volumen y margen flaco",IF(AND(I151&gt;0.50,M151&lt;30),"PROTEGER STOCK - estrella escasa",IF(AND(I151&lt;0.30,M151&gt;180),"LIQUIDAR - margen bajo y exceso de stock",IF(I151&gt;0.50,"MANTENER PRECIO - estrella",IF(M151&gt;240,"REVISAR INVENTARIO - mucho stock para la rotación","MONITOREAR")))))</f>
        <v/>
      </c>
      <c r="Q151" s="5" t="inlineStr">
        <is>
          <t>SI</t>
        </is>
      </c>
      <c r="R151" s="5" t="inlineStr">
        <is>
          <t>SI</t>
        </is>
      </c>
    </row>
    <row r="152">
      <c r="A152" s="5" t="inlineStr">
        <is>
          <t>351100300992332</t>
        </is>
      </c>
      <c r="B152" s="5" t="inlineStr">
        <is>
          <t>SOBRE PARA LAVATORIO TIPO BOWL 1 ESPACIO  80CM X 50CM MARMOL FF-8021PIEDRA SINTERIZADA</t>
        </is>
      </c>
      <c r="C152" s="5" t="inlineStr">
        <is>
          <t>IMPORTACION GRIFERIA</t>
        </is>
      </c>
      <c r="D152" s="12" t="n">
        <v>15260.35</v>
      </c>
      <c r="E152" s="12" t="n">
        <v>20797.82</v>
      </c>
      <c r="F152" s="12" t="n">
        <v>39661.23</v>
      </c>
      <c r="G152" s="12" t="n">
        <v>45000</v>
      </c>
      <c r="H152" s="14" t="n">
        <v>1.948818342960679</v>
      </c>
      <c r="I152" s="14" t="n">
        <v>0.6608811111111111</v>
      </c>
      <c r="J152" s="11" t="n">
        <v>64</v>
      </c>
      <c r="K152" s="11" t="n">
        <v>0</v>
      </c>
      <c r="L152" s="12" t="n">
        <v>0</v>
      </c>
      <c r="M152" s="21" t="n">
        <v>0</v>
      </c>
      <c r="N152" s="5" t="inlineStr">
        <is>
          <t>2026-01-09</t>
        </is>
      </c>
      <c r="O152" s="5">
        <f>IF(I152&lt;0.30,"REVISAR",IF(I152&gt;0.50,"ESTRELLA","OK"))</f>
        <v/>
      </c>
      <c r="P152" s="5">
        <f>IF(AND(I152&lt;0.30,J152&gt;50),"SUBIR PRECIO YA - alto volumen y margen flaco",IF(AND(I152&gt;0.50,M152&lt;30),"PROTEGER STOCK - estrella escasa",IF(AND(I152&lt;0.30,M152&gt;180),"LIQUIDAR - margen bajo y exceso de stock",IF(I152&gt;0.50,"MANTENER PRECIO - estrella",IF(M152&gt;240,"REVISAR INVENTARIO - mucho stock para la rotación","MONITOREAR")))))</f>
        <v/>
      </c>
      <c r="Q152" s="5" t="inlineStr">
        <is>
          <t>SI</t>
        </is>
      </c>
      <c r="R152" s="5" t="inlineStr">
        <is>
          <t>SI</t>
        </is>
      </c>
    </row>
    <row r="153">
      <c r="A153" s="5" t="inlineStr">
        <is>
          <t>2144566</t>
        </is>
      </c>
      <c r="B153" s="5" t="inlineStr">
        <is>
          <t>AMERICANA PASTA GYPSUM AMERICANA CUBETA EASY FINISH</t>
        </is>
      </c>
      <c r="C153" s="5" t="inlineStr">
        <is>
          <t>LAMINAS Y PERFILERIA LIVIANA</t>
        </is>
      </c>
      <c r="D153" s="12" t="n">
        <v>14392</v>
      </c>
      <c r="E153" s="12" t="n">
        <v>13231.56</v>
      </c>
      <c r="F153" s="12" t="n">
        <v>17015.63</v>
      </c>
      <c r="G153" s="12" t="n">
        <v>20500</v>
      </c>
      <c r="H153" s="14" t="n">
        <v>0.424402445803224</v>
      </c>
      <c r="I153" s="14" t="n">
        <v>0.2979512195121951</v>
      </c>
      <c r="J153" s="11" t="n">
        <v>319</v>
      </c>
      <c r="K153" s="11" t="n">
        <v>22</v>
      </c>
      <c r="L153" s="12" t="n">
        <v>316624</v>
      </c>
      <c r="M153" s="21" t="n">
        <v>25.17241379310345</v>
      </c>
      <c r="N153" s="5" t="inlineStr">
        <is>
          <t>2026-04-28</t>
        </is>
      </c>
      <c r="O153" s="5">
        <f>IF(I153&lt;0.30,"REVISAR",IF(I153&gt;0.50,"ESTRELLA","OK"))</f>
        <v/>
      </c>
      <c r="P153" s="5">
        <f>IF(AND(I153&lt;0.30,J153&gt;50),"SUBIR PRECIO YA - alto volumen y margen flaco",IF(AND(I153&gt;0.50,M153&lt;30),"PROTEGER STOCK - estrella escasa",IF(AND(I153&lt;0.30,M153&gt;180),"LIQUIDAR - margen bajo y exceso de stock",IF(I153&gt;0.50,"MANTENER PRECIO - estrella",IF(M153&gt;240,"REVISAR INVENTARIO - mucho stock para la rotación","MONITOREAR")))))</f>
        <v/>
      </c>
      <c r="Q153" s="5" t="inlineStr">
        <is>
          <t>SI</t>
        </is>
      </c>
      <c r="R153" s="5" t="inlineStr">
        <is>
          <t>SI</t>
        </is>
      </c>
    </row>
    <row r="154">
      <c r="A154" s="5" t="inlineStr">
        <is>
          <t>9711</t>
        </is>
      </c>
      <c r="B154" s="5" t="inlineStr">
        <is>
          <t>TORNILLO GYP 1 1/4 PF X 100</t>
        </is>
      </c>
      <c r="C154" s="5" t="inlineStr">
        <is>
          <t>TORNILLERIA</t>
        </is>
      </c>
      <c r="D154" s="12" t="n">
        <v>200</v>
      </c>
      <c r="E154" s="12" t="n">
        <v>204.14</v>
      </c>
      <c r="F154" s="12" t="n">
        <v>486.25</v>
      </c>
      <c r="G154" s="12" t="n">
        <v>550</v>
      </c>
      <c r="H154" s="14" t="n">
        <v>1.75</v>
      </c>
      <c r="I154" s="14" t="n">
        <v>0.6363636363636364</v>
      </c>
      <c r="J154" s="11" t="n">
        <v>4250</v>
      </c>
      <c r="K154" s="11" t="n">
        <v>355</v>
      </c>
      <c r="L154" s="12" t="n">
        <v>71000</v>
      </c>
      <c r="M154" s="21" t="n">
        <v>30.48823529411765</v>
      </c>
      <c r="N154" s="5" t="inlineStr">
        <is>
          <t>2026-04-30</t>
        </is>
      </c>
      <c r="O154" s="5">
        <f>IF(I154&lt;0.30,"REVISAR",IF(I154&gt;0.50,"ESTRELLA","OK"))</f>
        <v/>
      </c>
      <c r="P154" s="5">
        <f>IF(AND(I154&lt;0.30,J154&gt;50),"SUBIR PRECIO YA - alto volumen y margen flaco",IF(AND(I154&gt;0.50,M154&lt;30),"PROTEGER STOCK - estrella escasa",IF(AND(I154&lt;0.30,M154&gt;180),"LIQUIDAR - margen bajo y exceso de stock",IF(I154&gt;0.50,"MANTENER PRECIO - estrella",IF(M154&gt;240,"REVISAR INVENTARIO - mucho stock para la rotación","MONITOREAR")))))</f>
        <v/>
      </c>
      <c r="Q154" s="5" t="inlineStr">
        <is>
          <t>SI</t>
        </is>
      </c>
      <c r="R154" s="5" t="inlineStr">
        <is>
          <t>SI</t>
        </is>
      </c>
    </row>
    <row r="155">
      <c r="A155" s="5" t="inlineStr">
        <is>
          <t>987</t>
        </is>
      </c>
      <c r="B155" s="5" t="inlineStr">
        <is>
          <t>CODO 3 X 90</t>
        </is>
      </c>
      <c r="C155" s="5" t="inlineStr">
        <is>
          <t>TUBERIA PVC, CANOAS Y ACCESORIOS</t>
        </is>
      </c>
      <c r="D155" s="12" t="n">
        <v>550</v>
      </c>
      <c r="E155" s="12" t="n">
        <v>467.21</v>
      </c>
      <c r="F155" s="12" t="n">
        <v>1440.87</v>
      </c>
      <c r="G155" s="12" t="n">
        <v>1650</v>
      </c>
      <c r="H155" s="14" t="n">
        <v>2</v>
      </c>
      <c r="I155" s="14" t="n">
        <v>0.6666666666666665</v>
      </c>
      <c r="J155" s="11" t="n">
        <v>1230</v>
      </c>
      <c r="K155" s="11" t="n">
        <v>166</v>
      </c>
      <c r="L155" s="12" t="n">
        <v>91300</v>
      </c>
      <c r="M155" s="21" t="n">
        <v>49.26016260162601</v>
      </c>
      <c r="N155" s="5" t="inlineStr">
        <is>
          <t>2026-04-30</t>
        </is>
      </c>
      <c r="O155" s="5">
        <f>IF(I155&lt;0.30,"REVISAR",IF(I155&gt;0.50,"ESTRELLA","OK"))</f>
        <v/>
      </c>
      <c r="P155" s="5">
        <f>IF(AND(I155&lt;0.30,J155&gt;50),"SUBIR PRECIO YA - alto volumen y margen flaco",IF(AND(I155&gt;0.50,M155&lt;30),"PROTEGER STOCK - estrella escasa",IF(AND(I155&lt;0.30,M155&gt;180),"LIQUIDAR - margen bajo y exceso de stock",IF(I155&gt;0.50,"MANTENER PRECIO - estrella",IF(M155&gt;240,"REVISAR INVENTARIO - mucho stock para la rotación","MONITOREAR")))))</f>
        <v/>
      </c>
      <c r="Q155" s="5" t="inlineStr">
        <is>
          <t>SI</t>
        </is>
      </c>
      <c r="R155" s="5" t="inlineStr">
        <is>
          <t>SI</t>
        </is>
      </c>
    </row>
    <row r="156">
      <c r="A156" s="5" t="inlineStr">
        <is>
          <t>351100300992798</t>
        </is>
      </c>
      <c r="B156" s="5" t="inlineStr">
        <is>
          <t>PANEL ACANALADO NUEVA TEC CAFE FONDO NEGRO F01-A04 12CM X 2.90M PS INTERIOR</t>
        </is>
      </c>
      <c r="C156" s="5" t="inlineStr">
        <is>
          <t>IMPORTACION PANEL ACANALADO INTERIOR</t>
        </is>
      </c>
      <c r="D156" s="12" t="n">
        <v>1320.11</v>
      </c>
      <c r="E156" s="12" t="n">
        <v>1715.75</v>
      </c>
      <c r="F156" s="12" t="n">
        <v>3383.98</v>
      </c>
      <c r="G156" s="12" t="n">
        <v>3900</v>
      </c>
      <c r="H156" s="14" t="n">
        <v>1.95429926294021</v>
      </c>
      <c r="I156" s="14" t="n">
        <v>0.6615102564102565</v>
      </c>
      <c r="J156" s="11" t="n">
        <v>717</v>
      </c>
      <c r="K156" s="11" t="n">
        <v>0</v>
      </c>
      <c r="L156" s="12" t="n">
        <v>0</v>
      </c>
      <c r="M156" s="21" t="n">
        <v>0</v>
      </c>
      <c r="N156" s="5" t="inlineStr">
        <is>
          <t>2026-03-26</t>
        </is>
      </c>
      <c r="O156" s="5">
        <f>IF(I156&lt;0.30,"REVISAR",IF(I156&gt;0.50,"ESTRELLA","OK"))</f>
        <v/>
      </c>
      <c r="P156" s="5">
        <f>IF(AND(I156&lt;0.30,J156&gt;50),"SUBIR PRECIO YA - alto volumen y margen flaco",IF(AND(I156&gt;0.50,M156&lt;30),"PROTEGER STOCK - estrella escasa",IF(AND(I156&lt;0.30,M156&gt;180),"LIQUIDAR - margen bajo y exceso de stock",IF(I156&gt;0.50,"MANTENER PRECIO - estrella",IF(M156&gt;240,"REVISAR INVENTARIO - mucho stock para la rotación","MONITOREAR")))))</f>
        <v/>
      </c>
      <c r="Q156" s="5" t="inlineStr">
        <is>
          <t>SI</t>
        </is>
      </c>
      <c r="R156" s="5" t="inlineStr">
        <is>
          <t>SI</t>
        </is>
      </c>
    </row>
    <row r="157">
      <c r="A157" s="5" t="inlineStr">
        <is>
          <t>114</t>
        </is>
      </c>
      <c r="B157" s="5" t="inlineStr">
        <is>
          <t>PIEDRA CUARTILLA METRO</t>
        </is>
      </c>
      <c r="C157" s="5" t="inlineStr">
        <is>
          <t>AGREGADOS</t>
        </is>
      </c>
      <c r="D157" s="12" t="n">
        <v>16725.66</v>
      </c>
      <c r="E157" s="12" t="n">
        <v>12467.72</v>
      </c>
      <c r="F157" s="12" t="n">
        <v>15663.75</v>
      </c>
      <c r="G157" s="12" t="n">
        <v>17999</v>
      </c>
      <c r="H157" s="14" t="n">
        <v>0.07613092697089384</v>
      </c>
      <c r="I157" s="14" t="n">
        <v>0.07074504139118841</v>
      </c>
      <c r="J157" s="11" t="n">
        <v>373.5</v>
      </c>
      <c r="K157" s="11" t="n">
        <v>-10.25</v>
      </c>
      <c r="L157" s="12" t="n">
        <v>-171438.015</v>
      </c>
      <c r="M157" s="21" t="n">
        <v>-10.01673360107095</v>
      </c>
      <c r="N157" s="5" t="inlineStr">
        <is>
          <t>2026-04-30</t>
        </is>
      </c>
      <c r="O157" s="5">
        <f>IF(I157&lt;0.30,"REVISAR",IF(I157&gt;0.50,"ESTRELLA","OK"))</f>
        <v/>
      </c>
      <c r="P157" s="5">
        <f>IF(AND(I157&lt;0.30,J157&gt;50),"SUBIR PRECIO YA - alto volumen y margen flaco",IF(AND(I157&gt;0.50,M157&lt;30),"PROTEGER STOCK - estrella escasa",IF(AND(I157&lt;0.30,M157&gt;180),"LIQUIDAR - margen bajo y exceso de stock",IF(I157&gt;0.50,"MANTENER PRECIO - estrella",IF(M157&gt;240,"REVISAR INVENTARIO - mucho stock para la rotación","MONITOREAR")))))</f>
        <v/>
      </c>
      <c r="Q157" s="5" t="inlineStr">
        <is>
          <t>SI</t>
        </is>
      </c>
      <c r="R157" s="5" t="inlineStr">
        <is>
          <t>SI</t>
        </is>
      </c>
    </row>
    <row r="158">
      <c r="A158" s="5" t="inlineStr">
        <is>
          <t>119</t>
        </is>
      </c>
      <c r="B158" s="5" t="inlineStr">
        <is>
          <t>BLOCK 12-20-40</t>
        </is>
      </c>
      <c r="C158" s="5" t="inlineStr">
        <is>
          <t>BLOQUES, VARILLAS, MALLAS</t>
        </is>
      </c>
      <c r="D158" s="12" t="n">
        <v>341.33</v>
      </c>
      <c r="E158" s="12" t="n">
        <v>309.26</v>
      </c>
      <c r="F158" s="12" t="n">
        <v>378.96</v>
      </c>
      <c r="G158" s="12" t="n">
        <v>482.13</v>
      </c>
      <c r="H158" s="14" t="n">
        <v>0.4125040283596519</v>
      </c>
      <c r="I158" s="14" t="n">
        <v>0.2920374172940908</v>
      </c>
      <c r="J158" s="11" t="n">
        <v>17120</v>
      </c>
      <c r="K158" s="11" t="n">
        <v>472</v>
      </c>
      <c r="L158" s="12" t="n">
        <v>161107.76</v>
      </c>
      <c r="M158" s="21" t="n">
        <v>10.06308411214953</v>
      </c>
      <c r="N158" s="5" t="inlineStr">
        <is>
          <t>2026-04-29</t>
        </is>
      </c>
      <c r="O158" s="5">
        <f>IF(I158&lt;0.30,"REVISAR",IF(I158&gt;0.50,"ESTRELLA","OK"))</f>
        <v/>
      </c>
      <c r="P158" s="5">
        <f>IF(AND(I158&lt;0.30,J158&gt;50),"SUBIR PRECIO YA - alto volumen y margen flaco",IF(AND(I158&gt;0.50,M158&lt;30),"PROTEGER STOCK - estrella escasa",IF(AND(I158&lt;0.30,M158&gt;180),"LIQUIDAR - margen bajo y exceso de stock",IF(I158&gt;0.50,"MANTENER PRECIO - estrella",IF(M158&gt;240,"REVISAR INVENTARIO - mucho stock para la rotación","MONITOREAR")))))</f>
        <v/>
      </c>
      <c r="Q158" s="5" t="inlineStr">
        <is>
          <t>SI</t>
        </is>
      </c>
      <c r="R158" s="5" t="inlineStr">
        <is>
          <t>SI</t>
        </is>
      </c>
    </row>
    <row r="159">
      <c r="A159" s="5" t="inlineStr">
        <is>
          <t>72306</t>
        </is>
      </c>
      <c r="B159" s="5" t="inlineStr">
        <is>
          <t>JORDOMEX TELA METALICA 122X3 0.45MM</t>
        </is>
      </c>
      <c r="C159" s="5" t="inlineStr">
        <is>
          <t>TUBERIA INDUSTRIAL, HIERROS PLANOS Y CORRUGADOS</t>
        </is>
      </c>
      <c r="D159" s="12" t="n">
        <v>4700</v>
      </c>
      <c r="E159" s="12" t="n">
        <v>4383.96</v>
      </c>
      <c r="F159" s="12" t="n">
        <v>6907.32</v>
      </c>
      <c r="G159" s="12" t="n">
        <v>7850</v>
      </c>
      <c r="H159" s="14" t="n">
        <v>0.6702127659574468</v>
      </c>
      <c r="I159" s="14" t="n">
        <v>0.4012738853503185</v>
      </c>
      <c r="J159" s="11" t="n">
        <v>472</v>
      </c>
      <c r="K159" s="11" t="n">
        <v>27</v>
      </c>
      <c r="L159" s="12" t="n">
        <v>126900</v>
      </c>
      <c r="M159" s="21" t="n">
        <v>20.87923728813559</v>
      </c>
      <c r="N159" s="5" t="inlineStr">
        <is>
          <t>2026-04-22</t>
        </is>
      </c>
      <c r="O159" s="5">
        <f>IF(I159&lt;0.30,"REVISAR",IF(I159&gt;0.50,"ESTRELLA","OK"))</f>
        <v/>
      </c>
      <c r="P159" s="5">
        <f>IF(AND(I159&lt;0.30,J159&gt;50),"SUBIR PRECIO YA - alto volumen y margen flaco",IF(AND(I159&gt;0.50,M159&lt;30),"PROTEGER STOCK - estrella escasa",IF(AND(I159&lt;0.30,M159&gt;180),"LIQUIDAR - margen bajo y exceso de stock",IF(I159&gt;0.50,"MANTENER PRECIO - estrella",IF(M159&gt;240,"REVISAR INVENTARIO - mucho stock para la rotación","MONITOREAR")))))</f>
        <v/>
      </c>
      <c r="Q159" s="5" t="inlineStr">
        <is>
          <t>SI</t>
        </is>
      </c>
      <c r="R159" s="5" t="inlineStr">
        <is>
          <t>SI</t>
        </is>
      </c>
    </row>
    <row r="160">
      <c r="A160" s="5" t="inlineStr">
        <is>
          <t>542910</t>
        </is>
      </c>
      <c r="B160" s="5" t="inlineStr">
        <is>
          <t>AVELLANAS PUERTA BAÑO VIDRIO EN L 100 X 100 X 190 CM 6MM MARCO CROMADO MAMPARA</t>
        </is>
      </c>
      <c r="C160" s="5" t="inlineStr">
        <is>
          <t>IMPORTACION PUERTAS DE VIDRIO</t>
        </is>
      </c>
      <c r="D160" s="12" t="n">
        <v>38040</v>
      </c>
      <c r="E160" s="12" t="n">
        <v>46390.28</v>
      </c>
      <c r="F160" s="12" t="n">
        <v>105875.22</v>
      </c>
      <c r="G160" s="12" t="n">
        <v>119999</v>
      </c>
      <c r="H160" s="14" t="n">
        <v>2.154547844374343</v>
      </c>
      <c r="I160" s="14" t="n">
        <v>0.6829973583113192</v>
      </c>
      <c r="J160" s="11" t="n">
        <v>20</v>
      </c>
      <c r="K160" s="11" t="n">
        <v>63</v>
      </c>
      <c r="L160" s="12" t="n">
        <v>2396520</v>
      </c>
      <c r="M160" s="21" t="n">
        <v>1149.75</v>
      </c>
      <c r="N160" s="5" t="inlineStr">
        <is>
          <t>2026-04-29</t>
        </is>
      </c>
      <c r="O160" s="5">
        <f>IF(I160&lt;0.30,"REVISAR",IF(I160&gt;0.50,"ESTRELLA","OK"))</f>
        <v/>
      </c>
      <c r="P160" s="5">
        <f>IF(AND(I160&lt;0.30,J160&gt;50),"SUBIR PRECIO YA - alto volumen y margen flaco",IF(AND(I160&gt;0.50,M160&lt;30),"PROTEGER STOCK - estrella escasa",IF(AND(I160&lt;0.30,M160&gt;180),"LIQUIDAR - margen bajo y exceso de stock",IF(I160&gt;0.50,"MANTENER PRECIO - estrella",IF(M160&gt;240,"REVISAR INVENTARIO - mucho stock para la rotación","MONITOREAR")))))</f>
        <v/>
      </c>
      <c r="Q160" s="5" t="inlineStr">
        <is>
          <t>SI</t>
        </is>
      </c>
      <c r="R160" s="5" t="inlineStr">
        <is>
          <t>SI</t>
        </is>
      </c>
    </row>
    <row r="161">
      <c r="A161" s="5" t="inlineStr">
        <is>
          <t>351100300992310</t>
        </is>
      </c>
      <c r="B161" s="5" t="inlineStr">
        <is>
          <t>DUCHA BAÑO DORADA FF1108G EXPUESTA COLOR DORADA FANG</t>
        </is>
      </c>
      <c r="C161" s="5" t="inlineStr">
        <is>
          <t>IMPORTACION GRIFERIA</t>
        </is>
      </c>
      <c r="D161" s="12" t="n">
        <v>19100</v>
      </c>
      <c r="E161" s="12" t="n">
        <v>26582.66</v>
      </c>
      <c r="F161" s="12" t="n">
        <v>73292.25999999999</v>
      </c>
      <c r="G161" s="12" t="n">
        <v>85000</v>
      </c>
      <c r="H161" s="14" t="n">
        <v>3.450261780104712</v>
      </c>
      <c r="I161" s="14" t="n">
        <v>0.7752941176470588</v>
      </c>
      <c r="J161" s="11" t="n">
        <v>25</v>
      </c>
      <c r="K161" s="11" t="n">
        <v>20</v>
      </c>
      <c r="L161" s="12" t="n">
        <v>382000</v>
      </c>
      <c r="M161" s="21" t="n">
        <v>292</v>
      </c>
      <c r="N161" s="5" t="inlineStr">
        <is>
          <t>2026-04-30</t>
        </is>
      </c>
      <c r="O161" s="5">
        <f>IF(I161&lt;0.30,"REVISAR",IF(I161&gt;0.50,"ESTRELLA","OK"))</f>
        <v/>
      </c>
      <c r="P161" s="5">
        <f>IF(AND(I161&lt;0.30,J161&gt;50),"SUBIR PRECIO YA - alto volumen y margen flaco",IF(AND(I161&gt;0.50,M161&lt;30),"PROTEGER STOCK - estrella escasa",IF(AND(I161&lt;0.30,M161&gt;180),"LIQUIDAR - margen bajo y exceso de stock",IF(I161&gt;0.50,"MANTENER PRECIO - estrella",IF(M161&gt;240,"REVISAR INVENTARIO - mucho stock para la rotación","MONITOREAR")))))</f>
        <v/>
      </c>
      <c r="Q161" s="5" t="inlineStr">
        <is>
          <t>SI</t>
        </is>
      </c>
      <c r="R161" s="5" t="inlineStr">
        <is>
          <t>SI</t>
        </is>
      </c>
    </row>
    <row r="162">
      <c r="A162" s="5" t="inlineStr">
        <is>
          <t>351100300991499</t>
        </is>
      </c>
      <c r="B162" s="5" t="inlineStr">
        <is>
          <t>PERFIL UNION DORADA PARA LAMINA PVC 2.5M</t>
        </is>
      </c>
      <c r="C162" s="5" t="inlineStr">
        <is>
          <t>IMPORTACION LAMINA PVC, BAMBU, ACC</t>
        </is>
      </c>
      <c r="D162" s="12" t="n">
        <v>479</v>
      </c>
      <c r="E162" s="12" t="n">
        <v>828.97</v>
      </c>
      <c r="F162" s="12" t="n">
        <v>2899.09</v>
      </c>
      <c r="G162" s="12" t="n">
        <v>3300</v>
      </c>
      <c r="H162" s="14" t="n">
        <v>5.889352818371608</v>
      </c>
      <c r="I162" s="14" t="n">
        <v>0.8548484848484849</v>
      </c>
      <c r="J162" s="11" t="n">
        <v>564</v>
      </c>
      <c r="K162" s="11" t="n">
        <v>781</v>
      </c>
      <c r="L162" s="12" t="n">
        <v>374099</v>
      </c>
      <c r="M162" s="21" t="n">
        <v>505.4343971631205</v>
      </c>
      <c r="N162" s="5" t="inlineStr">
        <is>
          <t>2026-04-30</t>
        </is>
      </c>
      <c r="O162" s="5">
        <f>IF(I162&lt;0.30,"REVISAR",IF(I162&gt;0.50,"ESTRELLA","OK"))</f>
        <v/>
      </c>
      <c r="P162" s="5">
        <f>IF(AND(I162&lt;0.30,J162&gt;50),"SUBIR PRECIO YA - alto volumen y margen flaco",IF(AND(I162&gt;0.50,M162&lt;30),"PROTEGER STOCK - estrella escasa",IF(AND(I162&lt;0.30,M162&gt;180),"LIQUIDAR - margen bajo y exceso de stock",IF(I162&gt;0.50,"MANTENER PRECIO - estrella",IF(M162&gt;240,"REVISAR INVENTARIO - mucho stock para la rotación","MONITOREAR")))))</f>
        <v/>
      </c>
      <c r="Q162" s="5" t="inlineStr">
        <is>
          <t>SI</t>
        </is>
      </c>
      <c r="R162" s="5" t="inlineStr">
        <is>
          <t>SI</t>
        </is>
      </c>
    </row>
    <row r="163">
      <c r="A163" s="5" t="inlineStr">
        <is>
          <t>525</t>
        </is>
      </c>
      <c r="B163" s="5" t="inlineStr">
        <is>
          <t>BOTAGUA 18  9X9</t>
        </is>
      </c>
      <c r="C163" s="5" t="inlineStr">
        <is>
          <t>BOTAGUAS, CUMBRERAS, CANOAS METALICAS</t>
        </is>
      </c>
      <c r="D163" s="12" t="n">
        <v>1750</v>
      </c>
      <c r="E163" s="12" t="n">
        <v>1823.74</v>
      </c>
      <c r="F163" s="12" t="n">
        <v>2610.02</v>
      </c>
      <c r="G163" s="12" t="n">
        <v>2900</v>
      </c>
      <c r="H163" s="14" t="n">
        <v>0.657142857142857</v>
      </c>
      <c r="I163" s="14" t="n">
        <v>0.396551724137931</v>
      </c>
      <c r="J163" s="11" t="n">
        <v>1481</v>
      </c>
      <c r="K163" s="11" t="n">
        <v>124</v>
      </c>
      <c r="L163" s="12" t="n">
        <v>217000</v>
      </c>
      <c r="M163" s="21" t="n">
        <v>30.56043214044564</v>
      </c>
      <c r="N163" s="5" t="inlineStr">
        <is>
          <t>2026-04-24</t>
        </is>
      </c>
      <c r="O163" s="5">
        <f>IF(I163&lt;0.30,"REVISAR",IF(I163&gt;0.50,"ESTRELLA","OK"))</f>
        <v/>
      </c>
      <c r="P163" s="5">
        <f>IF(AND(I163&lt;0.30,J163&gt;50),"SUBIR PRECIO YA - alto volumen y margen flaco",IF(AND(I163&gt;0.50,M163&lt;30),"PROTEGER STOCK - estrella escasa",IF(AND(I163&lt;0.30,M163&gt;180),"LIQUIDAR - margen bajo y exceso de stock",IF(I163&gt;0.50,"MANTENER PRECIO - estrella",IF(M163&gt;240,"REVISAR INVENTARIO - mucho stock para la rotación","MONITOREAR")))))</f>
        <v/>
      </c>
      <c r="Q163" s="5" t="inlineStr">
        <is>
          <t>SI</t>
        </is>
      </c>
      <c r="R163" s="5" t="inlineStr">
        <is>
          <t>SI</t>
        </is>
      </c>
    </row>
    <row r="164">
      <c r="A164" s="5" t="inlineStr">
        <is>
          <t>351100300992106</t>
        </is>
      </c>
      <c r="B164" s="5" t="inlineStr">
        <is>
          <t>LAMINA LINO GRIS P070 CJ8033 1.22X2.44 5MM BAMBU IMITACION LINO</t>
        </is>
      </c>
      <c r="C164" s="5" t="inlineStr">
        <is>
          <t>SIN CATEGORIA</t>
        </is>
      </c>
      <c r="D164" s="12" t="n">
        <v>7907.77</v>
      </c>
      <c r="E164" s="12" t="n">
        <v>7907.77</v>
      </c>
      <c r="F164" s="12" t="n">
        <v>16224.4</v>
      </c>
      <c r="G164" s="12" t="n">
        <v>16224.4</v>
      </c>
      <c r="H164" s="14" t="n">
        <v>1.051703577620492</v>
      </c>
      <c r="I164" s="14" t="n">
        <v>0.5126001577870368</v>
      </c>
      <c r="J164" s="11" t="n">
        <v>140</v>
      </c>
      <c r="K164" s="11" t="n">
        <v>0</v>
      </c>
      <c r="L164" s="12" t="n">
        <v>0</v>
      </c>
      <c r="M164" s="21" t="n">
        <v>0</v>
      </c>
      <c r="N164" s="5" t="inlineStr">
        <is>
          <t>2025-09-23</t>
        </is>
      </c>
      <c r="O164" s="5">
        <f>IF(I164&lt;0.30,"REVISAR",IF(I164&gt;0.50,"ESTRELLA","OK"))</f>
        <v/>
      </c>
      <c r="P164" s="5">
        <f>IF(AND(I164&lt;0.30,J164&gt;50),"SUBIR PRECIO YA - alto volumen y margen flaco",IF(AND(I164&gt;0.50,M164&lt;30),"PROTEGER STOCK - estrella escasa",IF(AND(I164&lt;0.30,M164&gt;180),"LIQUIDAR - margen bajo y exceso de stock",IF(I164&gt;0.50,"MANTENER PRECIO - estrella",IF(M164&gt;240,"REVISAR INVENTARIO - mucho stock para la rotación","MONITOREAR")))))</f>
        <v/>
      </c>
      <c r="Q164" s="5" t="inlineStr">
        <is>
          <t>SI</t>
        </is>
      </c>
      <c r="R164" s="5" t="inlineStr">
        <is>
          <t>SI</t>
        </is>
      </c>
    </row>
    <row r="165">
      <c r="A165" s="5" t="inlineStr">
        <is>
          <t>351100300992697</t>
        </is>
      </c>
      <c r="B165" s="5" t="inlineStr">
        <is>
          <t>LAGO INODORO BLANCO ULTRA LUJOSO 1 PIEZA KL-134</t>
        </is>
      </c>
      <c r="C165" s="5" t="inlineStr">
        <is>
          <t>IMPORTACION LOZA</t>
        </is>
      </c>
      <c r="D165" s="12" t="n">
        <v>23058.32</v>
      </c>
      <c r="E165" s="12" t="n">
        <v>37604.65</v>
      </c>
      <c r="F165" s="12" t="n">
        <v>74818.52</v>
      </c>
      <c r="G165" s="12" t="n">
        <v>89900</v>
      </c>
      <c r="H165" s="14" t="n">
        <v>2.898809627067366</v>
      </c>
      <c r="I165" s="14" t="n">
        <v>0.7435114571746384</v>
      </c>
      <c r="J165" s="11" t="n">
        <v>31</v>
      </c>
      <c r="K165" s="11" t="n">
        <v>0</v>
      </c>
      <c r="L165" s="12" t="n">
        <v>0</v>
      </c>
      <c r="M165" s="21" t="n">
        <v>0</v>
      </c>
      <c r="N165" s="5" t="inlineStr">
        <is>
          <t>2026-03-09</t>
        </is>
      </c>
      <c r="O165" s="5">
        <f>IF(I165&lt;0.30,"REVISAR",IF(I165&gt;0.50,"ESTRELLA","OK"))</f>
        <v/>
      </c>
      <c r="P165" s="5">
        <f>IF(AND(I165&lt;0.30,J165&gt;50),"SUBIR PRECIO YA - alto volumen y margen flaco",IF(AND(I165&gt;0.50,M165&lt;30),"PROTEGER STOCK - estrella escasa",IF(AND(I165&lt;0.30,M165&gt;180),"LIQUIDAR - margen bajo y exceso de stock",IF(I165&gt;0.50,"MANTENER PRECIO - estrella",IF(M165&gt;240,"REVISAR INVENTARIO - mucho stock para la rotación","MONITOREAR")))))</f>
        <v/>
      </c>
      <c r="Q165" s="5" t="inlineStr">
        <is>
          <t>SI</t>
        </is>
      </c>
      <c r="R165" s="5" t="inlineStr">
        <is>
          <t>SI</t>
        </is>
      </c>
    </row>
    <row r="166">
      <c r="A166" s="5" t="inlineStr">
        <is>
          <t>1150</t>
        </is>
      </c>
      <c r="B166" s="5" t="inlineStr">
        <is>
          <t>IMPERSA MURO SECO BLANCO  20K</t>
        </is>
      </c>
      <c r="C166" s="5" t="inlineStr">
        <is>
          <t>MORTEROS, CEMENTOS</t>
        </is>
      </c>
      <c r="D166" s="12" t="n">
        <v>4477.21</v>
      </c>
      <c r="E166" s="12" t="n">
        <v>4477.21</v>
      </c>
      <c r="F166" s="12" t="n">
        <v>5495.83</v>
      </c>
      <c r="G166" s="12" t="n">
        <v>6325</v>
      </c>
      <c r="H166" s="14" t="n">
        <v>0.4127101476142508</v>
      </c>
      <c r="I166" s="14" t="n">
        <v>0.2921407114624506</v>
      </c>
      <c r="J166" s="11" t="n">
        <v>1121</v>
      </c>
      <c r="K166" s="11" t="n">
        <v>76</v>
      </c>
      <c r="L166" s="12" t="n">
        <v>340267.96</v>
      </c>
      <c r="M166" s="21" t="n">
        <v>24.74576271186441</v>
      </c>
      <c r="N166" s="5" t="inlineStr">
        <is>
          <t>2026-04-30</t>
        </is>
      </c>
      <c r="O166" s="5">
        <f>IF(I166&lt;0.30,"REVISAR",IF(I166&gt;0.50,"ESTRELLA","OK"))</f>
        <v/>
      </c>
      <c r="P166" s="5">
        <f>IF(AND(I166&lt;0.30,J166&gt;50),"SUBIR PRECIO YA - alto volumen y margen flaco",IF(AND(I166&gt;0.50,M166&lt;30),"PROTEGER STOCK - estrella escasa",IF(AND(I166&lt;0.30,M166&gt;180),"LIQUIDAR - margen bajo y exceso de stock",IF(I166&gt;0.50,"MANTENER PRECIO - estrella",IF(M166&gt;240,"REVISAR INVENTARIO - mucho stock para la rotación","MONITOREAR")))))</f>
        <v/>
      </c>
      <c r="Q166" s="5" t="inlineStr">
        <is>
          <t>SI</t>
        </is>
      </c>
      <c r="R166" s="5" t="inlineStr">
        <is>
          <t>SI</t>
        </is>
      </c>
    </row>
    <row r="167">
      <c r="A167" s="5" t="inlineStr">
        <is>
          <t>600992872</t>
        </is>
      </c>
      <c r="B167" s="5" t="inlineStr">
        <is>
          <t>RODAPIE PS VICTORIA 10CM X 2.40M TJ05A-10-4</t>
        </is>
      </c>
      <c r="C167" s="5" t="inlineStr">
        <is>
          <t>IMPORTACION PISO SPC</t>
        </is>
      </c>
      <c r="D167" s="12" t="n">
        <v>1002</v>
      </c>
      <c r="E167" s="12" t="n">
        <v>1321.92</v>
      </c>
      <c r="F167" s="12" t="n">
        <v>3275.97</v>
      </c>
      <c r="G167" s="12" t="n">
        <v>3750</v>
      </c>
      <c r="H167" s="14" t="n">
        <v>2.74251497005988</v>
      </c>
      <c r="I167" s="14" t="n">
        <v>0.7328</v>
      </c>
      <c r="J167" s="11" t="n">
        <v>581</v>
      </c>
      <c r="K167" s="11" t="n">
        <v>474</v>
      </c>
      <c r="L167" s="12" t="n">
        <v>474948</v>
      </c>
      <c r="M167" s="21" t="n">
        <v>297.7796901893287</v>
      </c>
      <c r="N167" s="5" t="inlineStr">
        <is>
          <t>2026-04-29</t>
        </is>
      </c>
      <c r="O167" s="5">
        <f>IF(I167&lt;0.30,"REVISAR",IF(I167&gt;0.50,"ESTRELLA","OK"))</f>
        <v/>
      </c>
      <c r="P167" s="5">
        <f>IF(AND(I167&lt;0.30,J167&gt;50),"SUBIR PRECIO YA - alto volumen y margen flaco",IF(AND(I167&gt;0.50,M167&lt;30),"PROTEGER STOCK - estrella escasa",IF(AND(I167&lt;0.30,M167&gt;180),"LIQUIDAR - margen bajo y exceso de stock",IF(I167&gt;0.50,"MANTENER PRECIO - estrella",IF(M167&gt;240,"REVISAR INVENTARIO - mucho stock para la rotación","MONITOREAR")))))</f>
        <v/>
      </c>
      <c r="Q167" s="5" t="inlineStr">
        <is>
          <t>SI</t>
        </is>
      </c>
      <c r="R167" s="5" t="inlineStr">
        <is>
          <t>SI</t>
        </is>
      </c>
    </row>
    <row r="168">
      <c r="A168" s="5" t="inlineStr">
        <is>
          <t>351100300992107</t>
        </is>
      </c>
      <c r="B168" s="5" t="inlineStr">
        <is>
          <t>LAMINA NUEVA TEC LINO BLANCO HUESO P067 CJ8030 1.22X2.44 5MM BAMBU IMITACION LINO</t>
        </is>
      </c>
      <c r="C168" s="5" t="inlineStr">
        <is>
          <t>SIN CATEGORIA</t>
        </is>
      </c>
      <c r="D168" s="12" t="n">
        <v>7907.77</v>
      </c>
      <c r="E168" s="12" t="n">
        <v>7907.77</v>
      </c>
      <c r="F168" s="12" t="n">
        <v>16229.34</v>
      </c>
      <c r="G168" s="12" t="n">
        <v>16229.34</v>
      </c>
      <c r="H168" s="14" t="n">
        <v>1.052328279654062</v>
      </c>
      <c r="I168" s="14" t="n">
        <v>0.5127485159593674</v>
      </c>
      <c r="J168" s="11" t="n">
        <v>136</v>
      </c>
      <c r="K168" s="11" t="n">
        <v>0</v>
      </c>
      <c r="L168" s="12" t="n">
        <v>0</v>
      </c>
      <c r="M168" s="21" t="n">
        <v>0</v>
      </c>
      <c r="N168" s="5" t="inlineStr">
        <is>
          <t>2025-08-29</t>
        </is>
      </c>
      <c r="O168" s="5">
        <f>IF(I168&lt;0.30,"REVISAR",IF(I168&gt;0.50,"ESTRELLA","OK"))</f>
        <v/>
      </c>
      <c r="P168" s="5">
        <f>IF(AND(I168&lt;0.30,J168&gt;50),"SUBIR PRECIO YA - alto volumen y margen flaco",IF(AND(I168&gt;0.50,M168&lt;30),"PROTEGER STOCK - estrella escasa",IF(AND(I168&lt;0.30,M168&gt;180),"LIQUIDAR - margen bajo y exceso de stock",IF(I168&gt;0.50,"MANTENER PRECIO - estrella",IF(M168&gt;240,"REVISAR INVENTARIO - mucho stock para la rotación","MONITOREAR")))))</f>
        <v/>
      </c>
      <c r="Q168" s="5" t="inlineStr">
        <is>
          <t>SI</t>
        </is>
      </c>
      <c r="R168" s="5" t="inlineStr">
        <is>
          <t>SI</t>
        </is>
      </c>
    </row>
    <row r="169">
      <c r="A169" s="5" t="inlineStr">
        <is>
          <t>70992908</t>
        </is>
      </c>
      <c r="B169" s="5" t="inlineStr">
        <is>
          <t>PANEL PVC FLAT OMEGA CIELOS Y PAREDES 30CM X 2.90M X 8MM 10 CANALES 2106</t>
        </is>
      </c>
      <c r="C169" s="5" t="inlineStr">
        <is>
          <t>PANEL ACANALADO INTERIOR</t>
        </is>
      </c>
      <c r="D169" s="12" t="n">
        <v>1890</v>
      </c>
      <c r="E169" s="12" t="n">
        <v>1890</v>
      </c>
      <c r="F169" s="12" t="n">
        <v>4272.77</v>
      </c>
      <c r="G169" s="12" t="n">
        <v>4850</v>
      </c>
      <c r="H169" s="14" t="n">
        <v>1.566137566137566</v>
      </c>
      <c r="I169" s="14" t="n">
        <v>0.6103092783505155</v>
      </c>
      <c r="J169" s="11" t="n">
        <v>470</v>
      </c>
      <c r="K169" s="11" t="n">
        <v>1495</v>
      </c>
      <c r="L169" s="12" t="n">
        <v>2825550</v>
      </c>
      <c r="M169" s="21" t="n">
        <v>1161.010638297872</v>
      </c>
      <c r="N169" s="5" t="inlineStr">
        <is>
          <t>2026-04-30</t>
        </is>
      </c>
      <c r="O169" s="5">
        <f>IF(I169&lt;0.30,"REVISAR",IF(I169&gt;0.50,"ESTRELLA","OK"))</f>
        <v/>
      </c>
      <c r="P169" s="5">
        <f>IF(AND(I169&lt;0.30,J169&gt;50),"SUBIR PRECIO YA - alto volumen y margen flaco",IF(AND(I169&gt;0.50,M169&lt;30),"PROTEGER STOCK - estrella escasa",IF(AND(I169&lt;0.30,M169&gt;180),"LIQUIDAR - margen bajo y exceso de stock",IF(I169&gt;0.50,"MANTENER PRECIO - estrella",IF(M169&gt;240,"REVISAR INVENTARIO - mucho stock para la rotación","MONITOREAR")))))</f>
        <v/>
      </c>
      <c r="Q169" s="5" t="inlineStr">
        <is>
          <t>SI</t>
        </is>
      </c>
      <c r="R169" s="5" t="inlineStr">
        <is>
          <t>SI</t>
        </is>
      </c>
    </row>
    <row r="170">
      <c r="A170" s="5" t="inlineStr">
        <is>
          <t>10160002</t>
        </is>
      </c>
      <c r="B170" s="5" t="inlineStr">
        <is>
          <t>TUBO IND. CUADRADO 1X1 1.50MM GALVANIZADO</t>
        </is>
      </c>
      <c r="C170" s="5" t="inlineStr">
        <is>
          <t>TUBERIA INDUSTRIAL</t>
        </is>
      </c>
      <c r="D170" s="12" t="n">
        <v>3934.8</v>
      </c>
      <c r="E170" s="12" t="n">
        <v>3449.71</v>
      </c>
      <c r="F170" s="12" t="n">
        <v>4166.22</v>
      </c>
      <c r="G170" s="12" t="n">
        <v>5468.98</v>
      </c>
      <c r="H170" s="14" t="n">
        <v>0.3899003761309341</v>
      </c>
      <c r="I170" s="14" t="n">
        <v>0.2805239733917476</v>
      </c>
      <c r="J170" s="11" t="n">
        <v>1558</v>
      </c>
      <c r="K170" s="11" t="n">
        <v>71</v>
      </c>
      <c r="L170" s="12" t="n">
        <v>279370.8</v>
      </c>
      <c r="M170" s="21" t="n">
        <v>16.63350449293966</v>
      </c>
      <c r="N170" s="5" t="inlineStr">
        <is>
          <t>2026-04-30</t>
        </is>
      </c>
      <c r="O170" s="5">
        <f>IF(I170&lt;0.30,"REVISAR",IF(I170&gt;0.50,"ESTRELLA","OK"))</f>
        <v/>
      </c>
      <c r="P170" s="5">
        <f>IF(AND(I170&lt;0.30,J170&gt;50),"SUBIR PRECIO YA - alto volumen y margen flaco",IF(AND(I170&gt;0.50,M170&lt;30),"PROTEGER STOCK - estrella escasa",IF(AND(I170&lt;0.30,M170&gt;180),"LIQUIDAR - margen bajo y exceso de stock",IF(I170&gt;0.50,"MANTENER PRECIO - estrella",IF(M170&gt;240,"REVISAR INVENTARIO - mucho stock para la rotación","MONITOREAR")))))</f>
        <v/>
      </c>
      <c r="Q170" s="5" t="inlineStr">
        <is>
          <t>SI</t>
        </is>
      </c>
      <c r="R170" s="5" t="inlineStr">
        <is>
          <t>SI</t>
        </is>
      </c>
    </row>
    <row r="171">
      <c r="A171" s="5" t="inlineStr">
        <is>
          <t>879587</t>
        </is>
      </c>
      <c r="B171" s="5" t="inlineStr">
        <is>
          <t>2DA ZINC #28 3.66 0.35MM LEGITIMO LIQUIDACION SEGUNDA</t>
        </is>
      </c>
      <c r="C171" s="5" t="inlineStr">
        <is>
          <t>TUBERIA INDUSTRIAL, HIERROS PLANOS Y CORRUGADOS</t>
        </is>
      </c>
      <c r="D171" s="12" t="n">
        <v>4200</v>
      </c>
      <c r="E171" s="12" t="n">
        <v>4089.25</v>
      </c>
      <c r="F171" s="12" t="n">
        <v>4959.28</v>
      </c>
      <c r="G171" s="12" t="n">
        <v>5800</v>
      </c>
      <c r="H171" s="14" t="n">
        <v>0.3809523809523809</v>
      </c>
      <c r="I171" s="14" t="n">
        <v>0.2758620689655172</v>
      </c>
      <c r="J171" s="11" t="n">
        <v>1275</v>
      </c>
      <c r="K171" s="11" t="n">
        <v>0</v>
      </c>
      <c r="L171" s="12" t="n">
        <v>0</v>
      </c>
      <c r="M171" s="21" t="n">
        <v>0</v>
      </c>
      <c r="N171" s="5" t="inlineStr">
        <is>
          <t>2026-02-10</t>
        </is>
      </c>
      <c r="O171" s="5">
        <f>IF(I171&lt;0.30,"REVISAR",IF(I171&gt;0.50,"ESTRELLA","OK"))</f>
        <v/>
      </c>
      <c r="P171" s="5">
        <f>IF(AND(I171&lt;0.30,J171&gt;50),"SUBIR PRECIO YA - alto volumen y margen flaco",IF(AND(I171&gt;0.50,M171&lt;30),"PROTEGER STOCK - estrella escasa",IF(AND(I171&lt;0.30,M171&gt;180),"LIQUIDAR - margen bajo y exceso de stock",IF(I171&gt;0.50,"MANTENER PRECIO - estrella",IF(M171&gt;240,"REVISAR INVENTARIO - mucho stock para la rotación","MONITOREAR")))))</f>
        <v/>
      </c>
      <c r="Q171" s="5" t="inlineStr">
        <is>
          <t>SI</t>
        </is>
      </c>
      <c r="R171" s="5" t="inlineStr">
        <is>
          <t>SI</t>
        </is>
      </c>
    </row>
    <row r="172">
      <c r="A172" s="5" t="inlineStr">
        <is>
          <t>351100300992680</t>
        </is>
      </c>
      <c r="B172" s="5" t="inlineStr">
        <is>
          <t>COMBO FREGADERO MAR-10 50CM X 40CM X 22CM GRIS PLOMO GRIS + CACHERA DIAMANTE GRIS PLOMO</t>
        </is>
      </c>
      <c r="C172" s="5" t="inlineStr">
        <is>
          <t>GRIFERIA - ACC. BAÑO Y COCINA</t>
        </is>
      </c>
      <c r="D172" s="12" t="n">
        <v>31454.34</v>
      </c>
      <c r="E172" s="12" t="n">
        <v>28847.58</v>
      </c>
      <c r="F172" s="12" t="n">
        <v>44198.62</v>
      </c>
      <c r="G172" s="12" t="n">
        <v>50000</v>
      </c>
      <c r="H172" s="14" t="n">
        <v>0.5896057586965742</v>
      </c>
      <c r="I172" s="14" t="n">
        <v>0.3709132000000001</v>
      </c>
      <c r="J172" s="11" t="n">
        <v>72</v>
      </c>
      <c r="K172" s="11" t="n">
        <v>0</v>
      </c>
      <c r="L172" s="12" t="n">
        <v>0</v>
      </c>
      <c r="M172" s="21" t="n">
        <v>0</v>
      </c>
      <c r="N172" s="5" t="inlineStr">
        <is>
          <t>2026-02-04</t>
        </is>
      </c>
      <c r="O172" s="5">
        <f>IF(I172&lt;0.30,"REVISAR",IF(I172&gt;0.50,"ESTRELLA","OK"))</f>
        <v/>
      </c>
      <c r="P172" s="5">
        <f>IF(AND(I172&lt;0.30,J172&gt;50),"SUBIR PRECIO YA - alto volumen y margen flaco",IF(AND(I172&gt;0.50,M172&lt;30),"PROTEGER STOCK - estrella escasa",IF(AND(I172&lt;0.30,M172&gt;180),"LIQUIDAR - margen bajo y exceso de stock",IF(I172&gt;0.50,"MANTENER PRECIO - estrella",IF(M172&gt;240,"REVISAR INVENTARIO - mucho stock para la rotación","MONITOREAR")))))</f>
        <v/>
      </c>
      <c r="Q172" s="5" t="inlineStr">
        <is>
          <t>SI</t>
        </is>
      </c>
      <c r="R172" s="5" t="inlineStr">
        <is>
          <t>SI</t>
        </is>
      </c>
    </row>
    <row r="173">
      <c r="A173" s="5" t="inlineStr">
        <is>
          <t>21</t>
        </is>
      </c>
      <c r="B173" s="5" t="inlineStr">
        <is>
          <t>PINO 1X2 3.20 (19x41mm)</t>
        </is>
      </c>
      <c r="C173" s="5" t="inlineStr">
        <is>
          <t>PINO</t>
        </is>
      </c>
      <c r="D173" s="12" t="n">
        <v>774.01</v>
      </c>
      <c r="E173" s="12" t="n">
        <v>784.97</v>
      </c>
      <c r="F173" s="12" t="n">
        <v>1138.12</v>
      </c>
      <c r="G173" s="12" t="n">
        <v>1268.22</v>
      </c>
      <c r="H173" s="14" t="n">
        <v>0.6385059624552655</v>
      </c>
      <c r="I173" s="14" t="n">
        <v>0.3896879090378642</v>
      </c>
      <c r="J173" s="11" t="n">
        <v>3129</v>
      </c>
      <c r="K173" s="11" t="n">
        <v>128</v>
      </c>
      <c r="L173" s="12" t="n">
        <v>99073.28</v>
      </c>
      <c r="M173" s="21" t="n">
        <v>14.93128795142218</v>
      </c>
      <c r="N173" s="5" t="inlineStr">
        <is>
          <t>2026-04-30</t>
        </is>
      </c>
      <c r="O173" s="5">
        <f>IF(I173&lt;0.30,"REVISAR",IF(I173&gt;0.50,"ESTRELLA","OK"))</f>
        <v/>
      </c>
      <c r="P173" s="5">
        <f>IF(AND(I173&lt;0.30,J173&gt;50),"SUBIR PRECIO YA - alto volumen y margen flaco",IF(AND(I173&gt;0.50,M173&lt;30),"PROTEGER STOCK - estrella escasa",IF(AND(I173&lt;0.30,M173&gt;180),"LIQUIDAR - margen bajo y exceso de stock",IF(I173&gt;0.50,"MANTENER PRECIO - estrella",IF(M173&gt;240,"REVISAR INVENTARIO - mucho stock para la rotación","MONITOREAR")))))</f>
        <v/>
      </c>
      <c r="Q173" s="5" t="inlineStr">
        <is>
          <t>SI</t>
        </is>
      </c>
      <c r="R173" s="5" t="inlineStr">
        <is>
          <t>SI</t>
        </is>
      </c>
    </row>
    <row r="174">
      <c r="A174" s="5" t="inlineStr">
        <is>
          <t>30992908</t>
        </is>
      </c>
      <c r="B174" s="5" t="inlineStr">
        <is>
          <t>PANEL PVC FLAT DELTA CIELOS Y PAREDES 30CM X 2.90M X 8MM 10 CANALES 2112</t>
        </is>
      </c>
      <c r="C174" s="5" t="inlineStr">
        <is>
          <t>PANEL ACANALADO INTERIOR</t>
        </is>
      </c>
      <c r="D174" s="12" t="n">
        <v>1890</v>
      </c>
      <c r="E174" s="12" t="n">
        <v>1890</v>
      </c>
      <c r="F174" s="12" t="n">
        <v>4268.91</v>
      </c>
      <c r="G174" s="12" t="n">
        <v>4850</v>
      </c>
      <c r="H174" s="14" t="n">
        <v>1.566137566137566</v>
      </c>
      <c r="I174" s="14" t="n">
        <v>0.6103092783505155</v>
      </c>
      <c r="J174" s="11" t="n">
        <v>464</v>
      </c>
      <c r="K174" s="11" t="n">
        <v>1160</v>
      </c>
      <c r="L174" s="12" t="n">
        <v>2192400</v>
      </c>
      <c r="M174" s="21" t="n">
        <v>912.4999999999999</v>
      </c>
      <c r="N174" s="5" t="inlineStr">
        <is>
          <t>2026-04-30</t>
        </is>
      </c>
      <c r="O174" s="5">
        <f>IF(I174&lt;0.30,"REVISAR",IF(I174&gt;0.50,"ESTRELLA","OK"))</f>
        <v/>
      </c>
      <c r="P174" s="5">
        <f>IF(AND(I174&lt;0.30,J174&gt;50),"SUBIR PRECIO YA - alto volumen y margen flaco",IF(AND(I174&gt;0.50,M174&lt;30),"PROTEGER STOCK - estrella escasa",IF(AND(I174&lt;0.30,M174&gt;180),"LIQUIDAR - margen bajo y exceso de stock",IF(I174&gt;0.50,"MANTENER PRECIO - estrella",IF(M174&gt;240,"REVISAR INVENTARIO - mucho stock para la rotación","MONITOREAR")))))</f>
        <v/>
      </c>
      <c r="Q174" s="5" t="inlineStr">
        <is>
          <t>SI</t>
        </is>
      </c>
      <c r="R174" s="5" t="inlineStr">
        <is>
          <t>SI</t>
        </is>
      </c>
    </row>
    <row r="175">
      <c r="A175" s="5" t="inlineStr">
        <is>
          <t>10180002</t>
        </is>
      </c>
      <c r="B175" s="5" t="inlineStr">
        <is>
          <t>PERLING TIPO C 2X3 1.20MM GALVANIZADO</t>
        </is>
      </c>
      <c r="C175" s="5" t="inlineStr">
        <is>
          <t>PERLING</t>
        </is>
      </c>
      <c r="D175" s="12" t="n">
        <v>4624.27</v>
      </c>
      <c r="E175" s="12" t="n">
        <v>4665.63</v>
      </c>
      <c r="F175" s="12" t="n">
        <v>5674.02</v>
      </c>
      <c r="G175" s="12" t="n">
        <v>6427.28</v>
      </c>
      <c r="H175" s="14" t="n">
        <v>0.389901541216235</v>
      </c>
      <c r="I175" s="14" t="n">
        <v>0.2805245764926998</v>
      </c>
      <c r="J175" s="11" t="n">
        <v>1093</v>
      </c>
      <c r="K175" s="11" t="n">
        <v>219</v>
      </c>
      <c r="L175" s="12" t="n">
        <v>1012715.13</v>
      </c>
      <c r="M175" s="21" t="n">
        <v>73.13357731015554</v>
      </c>
      <c r="N175" s="5" t="inlineStr">
        <is>
          <t>2026-04-29</t>
        </is>
      </c>
      <c r="O175" s="5">
        <f>IF(I175&lt;0.30,"REVISAR",IF(I175&gt;0.50,"ESTRELLA","OK"))</f>
        <v/>
      </c>
      <c r="P175" s="5">
        <f>IF(AND(I175&lt;0.30,J175&gt;50),"SUBIR PRECIO YA - alto volumen y margen flaco",IF(AND(I175&gt;0.50,M175&lt;30),"PROTEGER STOCK - estrella escasa",IF(AND(I175&lt;0.30,M175&gt;180),"LIQUIDAR - margen bajo y exceso de stock",IF(I175&gt;0.50,"MANTENER PRECIO - estrella",IF(M175&gt;240,"REVISAR INVENTARIO - mucho stock para la rotación","MONITOREAR")))))</f>
        <v/>
      </c>
      <c r="Q175" s="5" t="inlineStr">
        <is>
          <t>SI</t>
        </is>
      </c>
      <c r="R175" s="5" t="inlineStr">
        <is>
          <t>SI</t>
        </is>
      </c>
    </row>
    <row r="176">
      <c r="A176" s="5" t="inlineStr">
        <is>
          <t>50992870</t>
        </is>
      </c>
      <c r="B176" s="5" t="inlineStr">
        <is>
          <t>PANEL ACANALADO EXTERIOR VANCOUVER WPC ROSEWOOD 17,7CM X 2.90M X 13MM 8-C-RW</t>
        </is>
      </c>
      <c r="C176" s="5" t="inlineStr">
        <is>
          <t>IMPORTACION PANEL ACANALADO EXTERIOR WPC</t>
        </is>
      </c>
      <c r="D176" s="12" t="n">
        <v>2842</v>
      </c>
      <c r="E176" s="12" t="n">
        <v>3749.41</v>
      </c>
      <c r="F176" s="12" t="n">
        <v>8599.530000000001</v>
      </c>
      <c r="G176" s="12" t="n">
        <v>9950</v>
      </c>
      <c r="H176" s="14" t="n">
        <v>2.501055594651654</v>
      </c>
      <c r="I176" s="14" t="n">
        <v>0.7143718592964824</v>
      </c>
      <c r="J176" s="11" t="n">
        <v>227</v>
      </c>
      <c r="K176" s="11" t="n">
        <v>669</v>
      </c>
      <c r="L176" s="12" t="n">
        <v>1901298</v>
      </c>
      <c r="M176" s="21" t="n">
        <v>1075.704845814978</v>
      </c>
      <c r="N176" s="5" t="inlineStr">
        <is>
          <t>2026-04-29</t>
        </is>
      </c>
      <c r="O176" s="5">
        <f>IF(I176&lt;0.30,"REVISAR",IF(I176&gt;0.50,"ESTRELLA","OK"))</f>
        <v/>
      </c>
      <c r="P176" s="5">
        <f>IF(AND(I176&lt;0.30,J176&gt;50),"SUBIR PRECIO YA - alto volumen y margen flaco",IF(AND(I176&gt;0.50,M176&lt;30),"PROTEGER STOCK - estrella escasa",IF(AND(I176&lt;0.30,M176&gt;180),"LIQUIDAR - margen bajo y exceso de stock",IF(I176&gt;0.50,"MANTENER PRECIO - estrella",IF(M176&gt;240,"REVISAR INVENTARIO - mucho stock para la rotación","MONITOREAR")))))</f>
        <v/>
      </c>
      <c r="Q176" s="5" t="inlineStr">
        <is>
          <t>SI</t>
        </is>
      </c>
      <c r="R176" s="5" t="inlineStr">
        <is>
          <t>SI</t>
        </is>
      </c>
    </row>
    <row r="177">
      <c r="A177" s="5" t="inlineStr">
        <is>
          <t>971</t>
        </is>
      </c>
      <c r="B177" s="5" t="inlineStr">
        <is>
          <t>TORNILLO GYP TORLAK FRIJ PB 1/2 X100</t>
        </is>
      </c>
      <c r="C177" s="5" t="inlineStr">
        <is>
          <t>TORNILLERIA</t>
        </is>
      </c>
      <c r="D177" s="12" t="n">
        <v>200</v>
      </c>
      <c r="E177" s="12" t="n">
        <v>203.97</v>
      </c>
      <c r="F177" s="12" t="n">
        <v>456.31</v>
      </c>
      <c r="G177" s="12" t="n">
        <v>495</v>
      </c>
      <c r="H177" s="14" t="n">
        <v>1.475</v>
      </c>
      <c r="I177" s="14" t="n">
        <v>0.5959595959595959</v>
      </c>
      <c r="J177" s="11" t="n">
        <v>4350</v>
      </c>
      <c r="K177" s="11" t="n">
        <v>1354</v>
      </c>
      <c r="L177" s="12" t="n">
        <v>270800</v>
      </c>
      <c r="M177" s="21" t="n">
        <v>113.6114942528736</v>
      </c>
      <c r="N177" s="5" t="inlineStr">
        <is>
          <t>2026-04-30</t>
        </is>
      </c>
      <c r="O177" s="5">
        <f>IF(I177&lt;0.30,"REVISAR",IF(I177&gt;0.50,"ESTRELLA","OK"))</f>
        <v/>
      </c>
      <c r="P177" s="5">
        <f>IF(AND(I177&lt;0.30,J177&gt;50),"SUBIR PRECIO YA - alto volumen y margen flaco",IF(AND(I177&gt;0.50,M177&lt;30),"PROTEGER STOCK - estrella escasa",IF(AND(I177&lt;0.30,M177&gt;180),"LIQUIDAR - margen bajo y exceso de stock",IF(I177&gt;0.50,"MANTENER PRECIO - estrella",IF(M177&gt;240,"REVISAR INVENTARIO - mucho stock para la rotación","MONITOREAR")))))</f>
        <v/>
      </c>
      <c r="Q177" s="5" t="inlineStr">
        <is>
          <t>SI</t>
        </is>
      </c>
      <c r="R177" s="5" t="inlineStr">
        <is>
          <t>SI</t>
        </is>
      </c>
    </row>
    <row r="178">
      <c r="A178" s="5" t="inlineStr">
        <is>
          <t>351100300992158</t>
        </is>
      </c>
      <c r="B178" s="5" t="inlineStr">
        <is>
          <t>ACERO INOX COCINA GAS EMPOTRABLE 4 QUEMADORES 60CM ACERO INOXIDABLE PAE-604GA 48406</t>
        </is>
      </c>
      <c r="C178" s="5" t="inlineStr">
        <is>
          <t>HERRAMIENTA ELECTRICA</t>
        </is>
      </c>
      <c r="D178" s="12" t="n">
        <v>35006.05</v>
      </c>
      <c r="E178" s="12" t="n">
        <v>35063.17</v>
      </c>
      <c r="F178" s="12" t="n">
        <v>57818.7</v>
      </c>
      <c r="G178" s="12" t="n">
        <v>65998.99000000001</v>
      </c>
      <c r="H178" s="14" t="n">
        <v>0.8853595307096918</v>
      </c>
      <c r="I178" s="14" t="n">
        <v>0.4695971862599715</v>
      </c>
      <c r="J178" s="11" t="n">
        <v>48</v>
      </c>
      <c r="K178" s="11" t="n">
        <v>2</v>
      </c>
      <c r="L178" s="12" t="n">
        <v>70012.10000000001</v>
      </c>
      <c r="M178" s="21" t="n">
        <v>15.20833333333334</v>
      </c>
      <c r="N178" s="5" t="inlineStr">
        <is>
          <t>2026-04-22</t>
        </is>
      </c>
      <c r="O178" s="5">
        <f>IF(I178&lt;0.30,"REVISAR",IF(I178&gt;0.50,"ESTRELLA","OK"))</f>
        <v/>
      </c>
      <c r="P178" s="5">
        <f>IF(AND(I178&lt;0.30,J178&gt;50),"SUBIR PRECIO YA - alto volumen y margen flaco",IF(AND(I178&gt;0.50,M178&lt;30),"PROTEGER STOCK - estrella escasa",IF(AND(I178&lt;0.30,M178&gt;180),"LIQUIDAR - margen bajo y exceso de stock",IF(I178&gt;0.50,"MANTENER PRECIO - estrella",IF(M178&gt;240,"REVISAR INVENTARIO - mucho stock para la rotación","MONITOREAR")))))</f>
        <v/>
      </c>
      <c r="Q178" s="5" t="inlineStr">
        <is>
          <t>SI</t>
        </is>
      </c>
      <c r="R178" s="5" t="inlineStr">
        <is>
          <t>SI</t>
        </is>
      </c>
    </row>
    <row r="179">
      <c r="A179" s="5" t="inlineStr">
        <is>
          <t>1189</t>
        </is>
      </c>
      <c r="B179" s="5" t="inlineStr">
        <is>
          <t>IMPERSA PEGA PORCELANATO</t>
        </is>
      </c>
      <c r="C179" s="5" t="inlineStr">
        <is>
          <t>MORTEROS, CEMENTOS</t>
        </is>
      </c>
      <c r="D179" s="12" t="n">
        <v>3419.52</v>
      </c>
      <c r="E179" s="12" t="n">
        <v>3419.52</v>
      </c>
      <c r="F179" s="12" t="n">
        <v>4274.65</v>
      </c>
      <c r="G179" s="12" t="n">
        <v>4900</v>
      </c>
      <c r="H179" s="14" t="n">
        <v>0.4329496537525735</v>
      </c>
      <c r="I179" s="14" t="n">
        <v>0.3021387755102041</v>
      </c>
      <c r="J179" s="11" t="n">
        <v>1276</v>
      </c>
      <c r="K179" s="11" t="n">
        <v>150</v>
      </c>
      <c r="L179" s="12" t="n">
        <v>512928</v>
      </c>
      <c r="M179" s="21" t="n">
        <v>42.90752351097179</v>
      </c>
      <c r="N179" s="5" t="inlineStr">
        <is>
          <t>2026-04-29</t>
        </is>
      </c>
      <c r="O179" s="5">
        <f>IF(I179&lt;0.30,"REVISAR",IF(I179&gt;0.50,"ESTRELLA","OK"))</f>
        <v/>
      </c>
      <c r="P179" s="5">
        <f>IF(AND(I179&lt;0.30,J179&gt;50),"SUBIR PRECIO YA - alto volumen y margen flaco",IF(AND(I179&gt;0.50,M179&lt;30),"PROTEGER STOCK - estrella escasa",IF(AND(I179&lt;0.30,M179&gt;180),"LIQUIDAR - margen bajo y exceso de stock",IF(I179&gt;0.50,"MANTENER PRECIO - estrella",IF(M179&gt;240,"REVISAR INVENTARIO - mucho stock para la rotación","MONITOREAR")))))</f>
        <v/>
      </c>
      <c r="Q179" s="5" t="inlineStr">
        <is>
          <t>SI</t>
        </is>
      </c>
      <c r="R179" s="5" t="inlineStr">
        <is>
          <t>SI</t>
        </is>
      </c>
    </row>
    <row r="180">
      <c r="A180" s="5" t="inlineStr">
        <is>
          <t>351100300991719</t>
        </is>
      </c>
      <c r="B180" s="5" t="inlineStr">
        <is>
          <t>DIAMOND ZT-2303B-60  KHAKI MUEBLE LAVATORIO 60X48X49 + ESPEJO AEREO 55X11X65 (NO INCLUYE GRIFERIA)</t>
        </is>
      </c>
      <c r="C180" s="5" t="inlineStr">
        <is>
          <t>SIN CATEGORIA</t>
        </is>
      </c>
      <c r="D180" s="12" t="n">
        <v>38558.42</v>
      </c>
      <c r="E180" s="12" t="n">
        <v>38558.42</v>
      </c>
      <c r="F180" s="12" t="n">
        <v>68677.10000000001</v>
      </c>
      <c r="G180" s="12" t="n">
        <v>68677.10000000001</v>
      </c>
      <c r="H180" s="14" t="n">
        <v>0.7811181059804839</v>
      </c>
      <c r="I180" s="14" t="n">
        <v>0.43855491859732</v>
      </c>
      <c r="J180" s="11" t="n">
        <v>36</v>
      </c>
      <c r="K180" s="11" t="n">
        <v>0</v>
      </c>
      <c r="L180" s="12" t="n">
        <v>0</v>
      </c>
      <c r="M180" s="21" t="n">
        <v>0</v>
      </c>
      <c r="N180" s="5" t="inlineStr">
        <is>
          <t>2026-02-11</t>
        </is>
      </c>
      <c r="O180" s="5">
        <f>IF(I180&lt;0.30,"REVISAR",IF(I180&gt;0.50,"ESTRELLA","OK"))</f>
        <v/>
      </c>
      <c r="P180" s="5">
        <f>IF(AND(I180&lt;0.30,J180&gt;50),"SUBIR PRECIO YA - alto volumen y margen flaco",IF(AND(I180&gt;0.50,M180&lt;30),"PROTEGER STOCK - estrella escasa",IF(AND(I180&lt;0.30,M180&gt;180),"LIQUIDAR - margen bajo y exceso de stock",IF(I180&gt;0.50,"MANTENER PRECIO - estrella",IF(M180&gt;240,"REVISAR INVENTARIO - mucho stock para la rotación","MONITOREAR")))))</f>
        <v/>
      </c>
      <c r="Q180" s="5" t="inlineStr">
        <is>
          <t>SI</t>
        </is>
      </c>
      <c r="R180" s="5" t="inlineStr">
        <is>
          <t>SI</t>
        </is>
      </c>
    </row>
    <row r="181">
      <c r="A181" s="5" t="inlineStr">
        <is>
          <t>351100300990641</t>
        </is>
      </c>
      <c r="B181" s="5" t="inlineStr">
        <is>
          <t>LARGA MARLON LAMINA POLICARBONATO ONDULADO 0.81 X 3.66 TRANSP AMERICANA</t>
        </is>
      </c>
      <c r="C181" s="5" t="inlineStr">
        <is>
          <t>LAMINAS Y PERFILERIA LIVIANA</t>
        </is>
      </c>
      <c r="D181" s="12" t="n">
        <v>10575.02</v>
      </c>
      <c r="E181" s="12" t="n">
        <v>10578.4</v>
      </c>
      <c r="F181" s="12" t="n">
        <v>14077.45</v>
      </c>
      <c r="G181" s="12" t="n">
        <v>16729.68</v>
      </c>
      <c r="H181" s="14" t="n">
        <v>0.581999844917551</v>
      </c>
      <c r="I181" s="14" t="n">
        <v>0.3678886864542538</v>
      </c>
      <c r="J181" s="11" t="n">
        <v>306</v>
      </c>
      <c r="K181" s="11" t="n">
        <v>36</v>
      </c>
      <c r="L181" s="12" t="n">
        <v>380700.72</v>
      </c>
      <c r="M181" s="21" t="n">
        <v>42.94117647058823</v>
      </c>
      <c r="N181" s="5" t="inlineStr">
        <is>
          <t>2026-04-30</t>
        </is>
      </c>
      <c r="O181" s="5">
        <f>IF(I181&lt;0.30,"REVISAR",IF(I181&gt;0.50,"ESTRELLA","OK"))</f>
        <v/>
      </c>
      <c r="P181" s="5">
        <f>IF(AND(I181&lt;0.30,J181&gt;50),"SUBIR PRECIO YA - alto volumen y margen flaco",IF(AND(I181&gt;0.50,M181&lt;30),"PROTEGER STOCK - estrella escasa",IF(AND(I181&lt;0.30,M181&gt;180),"LIQUIDAR - margen bajo y exceso de stock",IF(I181&gt;0.50,"MANTENER PRECIO - estrella",IF(M181&gt;240,"REVISAR INVENTARIO - mucho stock para la rotación","MONITOREAR")))))</f>
        <v/>
      </c>
      <c r="Q181" s="5" t="inlineStr">
        <is>
          <t>SI</t>
        </is>
      </c>
      <c r="R181" s="5" t="inlineStr">
        <is>
          <t>SI</t>
        </is>
      </c>
    </row>
    <row r="182">
      <c r="A182" s="5" t="inlineStr">
        <is>
          <t>351100300992560</t>
        </is>
      </c>
      <c r="B182" s="5" t="inlineStr">
        <is>
          <t>COMBO FREGADERO SANTIAGO GRIS PLOMO + CACHERA DIAMANTE GRIS PLOMO 80CM X 49CM</t>
        </is>
      </c>
      <c r="C182" s="5" t="inlineStr">
        <is>
          <t>IMPORTACION FREGADEROS</t>
        </is>
      </c>
      <c r="D182" s="12" t="n">
        <v>40010.2</v>
      </c>
      <c r="E182" s="12" t="n">
        <v>36906.11</v>
      </c>
      <c r="F182" s="12" t="n">
        <v>72333.33</v>
      </c>
      <c r="G182" s="12" t="n">
        <v>89000</v>
      </c>
      <c r="H182" s="14" t="n">
        <v>1.224432769643741</v>
      </c>
      <c r="I182" s="14" t="n">
        <v>0.550447191011236</v>
      </c>
      <c r="J182" s="11" t="n">
        <v>30</v>
      </c>
      <c r="K182" s="11" t="n">
        <v>0</v>
      </c>
      <c r="L182" s="12" t="n">
        <v>0</v>
      </c>
      <c r="M182" s="21" t="n">
        <v>0</v>
      </c>
      <c r="N182" s="5" t="inlineStr">
        <is>
          <t>2026-02-27</t>
        </is>
      </c>
      <c r="O182" s="5">
        <f>IF(I182&lt;0.30,"REVISAR",IF(I182&gt;0.50,"ESTRELLA","OK"))</f>
        <v/>
      </c>
      <c r="P182" s="5">
        <f>IF(AND(I182&lt;0.30,J182&gt;50),"SUBIR PRECIO YA - alto volumen y margen flaco",IF(AND(I182&gt;0.50,M182&lt;30),"PROTEGER STOCK - estrella escasa",IF(AND(I182&lt;0.30,M182&gt;180),"LIQUIDAR - margen bajo y exceso de stock",IF(I182&gt;0.50,"MANTENER PRECIO - estrella",IF(M182&gt;240,"REVISAR INVENTARIO - mucho stock para la rotación","MONITOREAR")))))</f>
        <v/>
      </c>
      <c r="Q182" s="5" t="inlineStr">
        <is>
          <t>SI</t>
        </is>
      </c>
      <c r="R182" s="5" t="inlineStr">
        <is>
          <t>SI</t>
        </is>
      </c>
    </row>
    <row r="183">
      <c r="A183" s="5" t="inlineStr">
        <is>
          <t>351100300991451</t>
        </is>
      </c>
      <c r="B183" s="5" t="inlineStr">
        <is>
          <t>DIAMOND MUEBLE LAVATORIO BONN GREY 2207A-40 AEREO 43CM X36CM X 45CM (NO INCLUYE GRIFERIA)</t>
        </is>
      </c>
      <c r="C183" s="5" t="inlineStr">
        <is>
          <t>SIN CATEGORIA</t>
        </is>
      </c>
      <c r="D183" s="12" t="n">
        <v>26121.34</v>
      </c>
      <c r="E183" s="12" t="n">
        <v>26121.34</v>
      </c>
      <c r="F183" s="12" t="n">
        <v>60352.7</v>
      </c>
      <c r="G183" s="12" t="n">
        <v>60352.7</v>
      </c>
      <c r="H183" s="14" t="n">
        <v>1.31047488375405</v>
      </c>
      <c r="I183" s="14" t="n">
        <v>0.567188543346031</v>
      </c>
      <c r="J183" s="11" t="n">
        <v>31</v>
      </c>
      <c r="K183" s="11" t="n">
        <v>0</v>
      </c>
      <c r="L183" s="12" t="n">
        <v>0</v>
      </c>
      <c r="M183" s="21" t="n">
        <v>0</v>
      </c>
      <c r="N183" s="5" t="inlineStr">
        <is>
          <t>2025-11-13</t>
        </is>
      </c>
      <c r="O183" s="5">
        <f>IF(I183&lt;0.30,"REVISAR",IF(I183&gt;0.50,"ESTRELLA","OK"))</f>
        <v/>
      </c>
      <c r="P183" s="5">
        <f>IF(AND(I183&lt;0.30,J183&gt;50),"SUBIR PRECIO YA - alto volumen y margen flaco",IF(AND(I183&gt;0.50,M183&lt;30),"PROTEGER STOCK - estrella escasa",IF(AND(I183&lt;0.30,M183&gt;180),"LIQUIDAR - margen bajo y exceso de stock",IF(I183&gt;0.50,"MANTENER PRECIO - estrella",IF(M183&gt;240,"REVISAR INVENTARIO - mucho stock para la rotación","MONITOREAR")))))</f>
        <v/>
      </c>
      <c r="Q183" s="5" t="inlineStr">
        <is>
          <t>SI</t>
        </is>
      </c>
      <c r="R183" s="5" t="inlineStr">
        <is>
          <t>SI</t>
        </is>
      </c>
    </row>
    <row r="184">
      <c r="A184" s="5" t="inlineStr">
        <is>
          <t>30419</t>
        </is>
      </c>
      <c r="B184" s="5" t="inlineStr">
        <is>
          <t>CLASE A TUBO CONDUIT 1/2 TIPO A UL*</t>
        </is>
      </c>
      <c r="C184" s="5" t="inlineStr">
        <is>
          <t>ACCESORIOS ELECTRICOS Y CABLES</t>
        </is>
      </c>
      <c r="D184" s="12" t="n">
        <v>450</v>
      </c>
      <c r="E184" s="12" t="n">
        <v>467.89</v>
      </c>
      <c r="F184" s="12" t="n">
        <v>799.34</v>
      </c>
      <c r="G184" s="12" t="n">
        <v>950</v>
      </c>
      <c r="H184" s="14" t="n">
        <v>1.111111111111111</v>
      </c>
      <c r="I184" s="14" t="n">
        <v>0.5263157894736842</v>
      </c>
      <c r="J184" s="11" t="n">
        <v>3198</v>
      </c>
      <c r="K184" s="11" t="n">
        <v>336</v>
      </c>
      <c r="L184" s="12" t="n">
        <v>151200</v>
      </c>
      <c r="M184" s="21" t="n">
        <v>38.34896810506567</v>
      </c>
      <c r="N184" s="5" t="inlineStr">
        <is>
          <t>2026-04-30</t>
        </is>
      </c>
      <c r="O184" s="5">
        <f>IF(I184&lt;0.30,"REVISAR",IF(I184&gt;0.50,"ESTRELLA","OK"))</f>
        <v/>
      </c>
      <c r="P184" s="5">
        <f>IF(AND(I184&lt;0.30,J184&gt;50),"SUBIR PRECIO YA - alto volumen y margen flaco",IF(AND(I184&gt;0.50,M184&lt;30),"PROTEGER STOCK - estrella escasa",IF(AND(I184&lt;0.30,M184&gt;180),"LIQUIDAR - margen bajo y exceso de stock",IF(I184&gt;0.50,"MANTENER PRECIO - estrella",IF(M184&gt;240,"REVISAR INVENTARIO - mucho stock para la rotación","MONITOREAR")))))</f>
        <v/>
      </c>
      <c r="Q184" s="5" t="inlineStr">
        <is>
          <t>SI</t>
        </is>
      </c>
      <c r="R184" s="5" t="inlineStr">
        <is>
          <t>SI</t>
        </is>
      </c>
    </row>
    <row r="185">
      <c r="A185" s="5" t="inlineStr">
        <is>
          <t>PINT-PA-0003</t>
        </is>
      </c>
      <c r="B185" s="5" t="inlineStr">
        <is>
          <t xml:space="preserve">CORONA DURA BLANCO OFERTA CUBETA </t>
        </is>
      </c>
      <c r="C185" s="5" t="inlineStr">
        <is>
          <t>PINTURA ACRILICA</t>
        </is>
      </c>
      <c r="D185" s="12" t="n">
        <v>11631</v>
      </c>
      <c r="E185" s="12" t="n">
        <v>11125.28</v>
      </c>
      <c r="F185" s="12" t="n">
        <v>17641.19</v>
      </c>
      <c r="G185" s="12" t="n">
        <v>20000</v>
      </c>
      <c r="H185" s="14" t="n">
        <v>0.7195426016679564</v>
      </c>
      <c r="I185" s="14" t="n">
        <v>0.41845</v>
      </c>
      <c r="J185" s="11" t="n">
        <v>162</v>
      </c>
      <c r="K185" s="11" t="n">
        <v>7</v>
      </c>
      <c r="L185" s="12" t="n">
        <v>81417</v>
      </c>
      <c r="M185" s="21" t="n">
        <v>15.7716049382716</v>
      </c>
      <c r="N185" s="5" t="inlineStr">
        <is>
          <t>2026-04-29</t>
        </is>
      </c>
      <c r="O185" s="5">
        <f>IF(I185&lt;0.30,"REVISAR",IF(I185&gt;0.50,"ESTRELLA","OK"))</f>
        <v/>
      </c>
      <c r="P185" s="5">
        <f>IF(AND(I185&lt;0.30,J185&gt;50),"SUBIR PRECIO YA - alto volumen y margen flaco",IF(AND(I185&gt;0.50,M185&lt;30),"PROTEGER STOCK - estrella escasa",IF(AND(I185&lt;0.30,M185&gt;180),"LIQUIDAR - margen bajo y exceso de stock",IF(I185&gt;0.50,"MANTENER PRECIO - estrella",IF(M185&gt;240,"REVISAR INVENTARIO - mucho stock para la rotación","MONITOREAR")))))</f>
        <v/>
      </c>
      <c r="Q185" s="5" t="inlineStr">
        <is>
          <t>SI</t>
        </is>
      </c>
      <c r="R185" s="5" t="inlineStr">
        <is>
          <t>SI</t>
        </is>
      </c>
    </row>
    <row r="186">
      <c r="A186" s="5" t="inlineStr">
        <is>
          <t>351100300991909</t>
        </is>
      </c>
      <c r="B186" s="5" t="inlineStr">
        <is>
          <t>GLADIATOR INVERSOR MIG ELECTRODO 140AMP IME 6140/120 KM 110V</t>
        </is>
      </c>
      <c r="C186" s="5" t="inlineStr">
        <is>
          <t>HERRAMIENTA ELECTRICA</t>
        </is>
      </c>
      <c r="D186" s="12" t="n">
        <v>39900</v>
      </c>
      <c r="E186" s="12" t="n">
        <v>35980.93</v>
      </c>
      <c r="F186" s="12" t="n">
        <v>46837.65</v>
      </c>
      <c r="G186" s="12" t="n">
        <v>59900</v>
      </c>
      <c r="H186" s="14" t="n">
        <v>0.5012531328320802</v>
      </c>
      <c r="I186" s="14" t="n">
        <v>0.333889816360601</v>
      </c>
      <c r="J186" s="11" t="n">
        <v>97</v>
      </c>
      <c r="K186" s="11" t="n">
        <v>6</v>
      </c>
      <c r="L186" s="12" t="n">
        <v>239400</v>
      </c>
      <c r="M186" s="21" t="n">
        <v>22.57731958762886</v>
      </c>
      <c r="N186" s="5" t="inlineStr">
        <is>
          <t>2026-04-22</t>
        </is>
      </c>
      <c r="O186" s="5">
        <f>IF(I186&lt;0.30,"REVISAR",IF(I186&gt;0.50,"ESTRELLA","OK"))</f>
        <v/>
      </c>
      <c r="P186" s="5">
        <f>IF(AND(I186&lt;0.30,J186&gt;50),"SUBIR PRECIO YA - alto volumen y margen flaco",IF(AND(I186&gt;0.50,M186&lt;30),"PROTEGER STOCK - estrella escasa",IF(AND(I186&lt;0.30,M186&gt;180),"LIQUIDAR - margen bajo y exceso de stock",IF(I186&gt;0.50,"MANTENER PRECIO - estrella",IF(M186&gt;240,"REVISAR INVENTARIO - mucho stock para la rotación","MONITOREAR")))))</f>
        <v/>
      </c>
      <c r="Q186" s="5" t="inlineStr">
        <is>
          <t>SI</t>
        </is>
      </c>
      <c r="R186" s="5" t="inlineStr">
        <is>
          <t>SI</t>
        </is>
      </c>
    </row>
    <row r="187">
      <c r="A187" s="5" t="inlineStr">
        <is>
          <t>351100300992816</t>
        </is>
      </c>
      <c r="B187" s="5" t="inlineStr">
        <is>
          <t>PORCELANATO EXTRA GRANDE 80CM X 2.40M 15MM WHITE PEARL 1.92M2 BRILLANTE IDEAL PARA SOBRES</t>
        </is>
      </c>
      <c r="C187" s="5" t="inlineStr">
        <is>
          <t>PORCELANATO</t>
        </is>
      </c>
      <c r="D187" s="12" t="n">
        <v>35337.02</v>
      </c>
      <c r="E187" s="12" t="n">
        <v>38113.63</v>
      </c>
      <c r="F187" s="12" t="n">
        <v>60989.89</v>
      </c>
      <c r="G187" s="12" t="n">
        <v>69999</v>
      </c>
      <c r="H187" s="14" t="n">
        <v>0.9808970875303012</v>
      </c>
      <c r="I187" s="14" t="n">
        <v>0.4951782168316691</v>
      </c>
      <c r="J187" s="11" t="n">
        <v>46</v>
      </c>
      <c r="K187" s="11" t="n">
        <v>19</v>
      </c>
      <c r="L187" s="12" t="n">
        <v>671403.3799999999</v>
      </c>
      <c r="M187" s="21" t="n">
        <v>150.7608695652174</v>
      </c>
      <c r="N187" s="5" t="inlineStr">
        <is>
          <t>2026-04-27</t>
        </is>
      </c>
      <c r="O187" s="5">
        <f>IF(I187&lt;0.30,"REVISAR",IF(I187&gt;0.50,"ESTRELLA","OK"))</f>
        <v/>
      </c>
      <c r="P187" s="5">
        <f>IF(AND(I187&lt;0.30,J187&gt;50),"SUBIR PRECIO YA - alto volumen y margen flaco",IF(AND(I187&gt;0.50,M187&lt;30),"PROTEGER STOCK - estrella escasa",IF(AND(I187&lt;0.30,M187&gt;180),"LIQUIDAR - margen bajo y exceso de stock",IF(I187&gt;0.50,"MANTENER PRECIO - estrella",IF(M187&gt;240,"REVISAR INVENTARIO - mucho stock para la rotación","MONITOREAR")))))</f>
        <v/>
      </c>
      <c r="Q187" s="5" t="inlineStr">
        <is>
          <t>SI</t>
        </is>
      </c>
      <c r="R187" s="5" t="inlineStr">
        <is>
          <t>SI</t>
        </is>
      </c>
    </row>
    <row r="188">
      <c r="A188" s="5" t="inlineStr">
        <is>
          <t>530</t>
        </is>
      </c>
      <c r="B188" s="5" t="inlineStr">
        <is>
          <t>LAMINA ZINC LISO #28   0.92X1.83</t>
        </is>
      </c>
      <c r="C188" s="5" t="inlineStr">
        <is>
          <t>TUBERIA INDUSTRIAL, HIERROS PLANOS Y CORRUGADOS</t>
        </is>
      </c>
      <c r="D188" s="12" t="n">
        <v>2800</v>
      </c>
      <c r="E188" s="12" t="n">
        <v>2828.21</v>
      </c>
      <c r="F188" s="12" t="n">
        <v>4275.32</v>
      </c>
      <c r="G188" s="12" t="n">
        <v>5500</v>
      </c>
      <c r="H188" s="14" t="n">
        <v>0.9642857142857143</v>
      </c>
      <c r="I188" s="14" t="n">
        <v>0.490909090909091</v>
      </c>
      <c r="J188" s="11" t="n">
        <v>717</v>
      </c>
      <c r="K188" s="11" t="n">
        <v>93</v>
      </c>
      <c r="L188" s="12" t="n">
        <v>260400</v>
      </c>
      <c r="M188" s="21" t="n">
        <v>47.34309623430962</v>
      </c>
      <c r="N188" s="5" t="inlineStr">
        <is>
          <t>2026-04-30</t>
        </is>
      </c>
      <c r="O188" s="5">
        <f>IF(I188&lt;0.30,"REVISAR",IF(I188&gt;0.50,"ESTRELLA","OK"))</f>
        <v/>
      </c>
      <c r="P188" s="5">
        <f>IF(AND(I188&lt;0.30,J188&gt;50),"SUBIR PRECIO YA - alto volumen y margen flaco",IF(AND(I188&gt;0.50,M188&lt;30),"PROTEGER STOCK - estrella escasa",IF(AND(I188&lt;0.30,M188&gt;180),"LIQUIDAR - margen bajo y exceso de stock",IF(I188&gt;0.50,"MANTENER PRECIO - estrella",IF(M188&gt;240,"REVISAR INVENTARIO - mucho stock para la rotación","MONITOREAR")))))</f>
        <v/>
      </c>
      <c r="Q188" s="5" t="inlineStr">
        <is>
          <t>SI</t>
        </is>
      </c>
      <c r="R188" s="5" t="inlineStr">
        <is>
          <t>SI</t>
        </is>
      </c>
    </row>
    <row r="189">
      <c r="A189" s="5" t="inlineStr">
        <is>
          <t>351100300991557</t>
        </is>
      </c>
      <c r="B189" s="5" t="inlineStr">
        <is>
          <t>DIAMOND INODORO S200-M2 ESSENTIAL NEGRO MATE ULTRA LUJOSO</t>
        </is>
      </c>
      <c r="C189" s="5" t="inlineStr">
        <is>
          <t>IMPORTACION LOZA</t>
        </is>
      </c>
      <c r="D189" s="12" t="n">
        <v>66960.45</v>
      </c>
      <c r="E189" s="12" t="n">
        <v>86581.91</v>
      </c>
      <c r="F189" s="12" t="n">
        <v>166221.12</v>
      </c>
      <c r="G189" s="12" t="n">
        <v>199999</v>
      </c>
      <c r="H189" s="14" t="n">
        <v>1.986822818544379</v>
      </c>
      <c r="I189" s="14" t="n">
        <v>0.6651960759803799</v>
      </c>
      <c r="J189" s="11" t="n">
        <v>13</v>
      </c>
      <c r="K189" s="11" t="n">
        <v>22</v>
      </c>
      <c r="L189" s="12" t="n">
        <v>1473129.9</v>
      </c>
      <c r="M189" s="21" t="n">
        <v>617.6923076923077</v>
      </c>
      <c r="N189" s="5" t="inlineStr">
        <is>
          <t>2026-04-15</t>
        </is>
      </c>
      <c r="O189" s="5">
        <f>IF(I189&lt;0.30,"REVISAR",IF(I189&gt;0.50,"ESTRELLA","OK"))</f>
        <v/>
      </c>
      <c r="P189" s="5">
        <f>IF(AND(I189&lt;0.30,J189&gt;50),"SUBIR PRECIO YA - alto volumen y margen flaco",IF(AND(I189&gt;0.50,M189&lt;30),"PROTEGER STOCK - estrella escasa",IF(AND(I189&lt;0.30,M189&gt;180),"LIQUIDAR - margen bajo y exceso de stock",IF(I189&gt;0.50,"MANTENER PRECIO - estrella",IF(M189&gt;240,"REVISAR INVENTARIO - mucho stock para la rotación","MONITOREAR")))))</f>
        <v/>
      </c>
      <c r="Q189" s="5" t="inlineStr">
        <is>
          <t>SI</t>
        </is>
      </c>
      <c r="R189" s="5" t="inlineStr">
        <is>
          <t>SI</t>
        </is>
      </c>
    </row>
    <row r="190">
      <c r="A190" s="5" t="inlineStr">
        <is>
          <t>190</t>
        </is>
      </c>
      <c r="B190" s="5" t="inlineStr">
        <is>
          <t>PIEDRA QUINTILLA POR METRO</t>
        </is>
      </c>
      <c r="C190" s="5" t="inlineStr">
        <is>
          <t>AGREGADOS</t>
        </is>
      </c>
      <c r="D190" s="12" t="n">
        <v>13407.08</v>
      </c>
      <c r="E190" s="12" t="n">
        <v>13408.46</v>
      </c>
      <c r="F190" s="12" t="n">
        <v>16600.23</v>
      </c>
      <c r="G190" s="12" t="n">
        <v>19699</v>
      </c>
      <c r="H190" s="14" t="n">
        <v>0.4692983110416288</v>
      </c>
      <c r="I190" s="14" t="n">
        <v>0.3194030153814915</v>
      </c>
      <c r="J190" s="11" t="n">
        <v>323.5</v>
      </c>
      <c r="K190" s="11" t="n">
        <v>-48</v>
      </c>
      <c r="L190" s="12" t="n">
        <v>-643539.84</v>
      </c>
      <c r="M190" s="21" t="n">
        <v>-54.15765069551777</v>
      </c>
      <c r="N190" s="5" t="inlineStr">
        <is>
          <t>2026-04-30</t>
        </is>
      </c>
      <c r="O190" s="5">
        <f>IF(I190&lt;0.30,"REVISAR",IF(I190&gt;0.50,"ESTRELLA","OK"))</f>
        <v/>
      </c>
      <c r="P190" s="5">
        <f>IF(AND(I190&lt;0.30,J190&gt;50),"SUBIR PRECIO YA - alto volumen y margen flaco",IF(AND(I190&gt;0.50,M190&lt;30),"PROTEGER STOCK - estrella escasa",IF(AND(I190&lt;0.30,M190&gt;180),"LIQUIDAR - margen bajo y exceso de stock",IF(I190&gt;0.50,"MANTENER PRECIO - estrella",IF(M190&gt;240,"REVISAR INVENTARIO - mucho stock para la rotación","MONITOREAR")))))</f>
        <v/>
      </c>
      <c r="Q190" s="5" t="inlineStr">
        <is>
          <t>SI</t>
        </is>
      </c>
      <c r="R190" s="5" t="inlineStr">
        <is>
          <t>SI</t>
        </is>
      </c>
    </row>
    <row r="191">
      <c r="A191" s="5" t="inlineStr">
        <is>
          <t>351100300991871</t>
        </is>
      </c>
      <c r="B191" s="5" t="inlineStr">
        <is>
          <t>GLADIATOR INVERSOR 130AMP  IE 4130 / 2 / 120</t>
        </is>
      </c>
      <c r="C191" s="5" t="inlineStr">
        <is>
          <t>HERRAMIENTA ELECTRICA</t>
        </is>
      </c>
      <c r="D191" s="12" t="n">
        <v>22800</v>
      </c>
      <c r="E191" s="12" t="n">
        <v>22868.9</v>
      </c>
      <c r="F191" s="12" t="n">
        <v>27804.18</v>
      </c>
      <c r="G191" s="12" t="n">
        <v>27000</v>
      </c>
      <c r="H191" s="14" t="n">
        <v>0.1842105263157895</v>
      </c>
      <c r="I191" s="14" t="n">
        <v>0.1555555555555556</v>
      </c>
      <c r="J191" s="11" t="n">
        <v>209</v>
      </c>
      <c r="K191" s="11" t="n">
        <v>18</v>
      </c>
      <c r="L191" s="12" t="n">
        <v>410400</v>
      </c>
      <c r="M191" s="21" t="n">
        <v>31.4354066985646</v>
      </c>
      <c r="N191" s="5" t="inlineStr">
        <is>
          <t>2026-04-27</t>
        </is>
      </c>
      <c r="O191" s="5">
        <f>IF(I191&lt;0.30,"REVISAR",IF(I191&gt;0.50,"ESTRELLA","OK"))</f>
        <v/>
      </c>
      <c r="P191" s="5">
        <f>IF(AND(I191&lt;0.30,J191&gt;50),"SUBIR PRECIO YA - alto volumen y margen flaco",IF(AND(I191&gt;0.50,M191&lt;30),"PROTEGER STOCK - estrella escasa",IF(AND(I191&lt;0.30,M191&gt;180),"LIQUIDAR - margen bajo y exceso de stock",IF(I191&gt;0.50,"MANTENER PRECIO - estrella",IF(M191&gt;240,"REVISAR INVENTARIO - mucho stock para la rotación","MONITOREAR")))))</f>
        <v/>
      </c>
      <c r="Q191" s="5" t="inlineStr">
        <is>
          <t>SI</t>
        </is>
      </c>
      <c r="R191" s="5" t="inlineStr">
        <is>
          <t>SI</t>
        </is>
      </c>
    </row>
    <row r="192">
      <c r="A192" s="5" t="inlineStr">
        <is>
          <t>30252</t>
        </is>
      </c>
      <c r="B192" s="5" t="inlineStr">
        <is>
          <t>AGUILA BLANCO TOMA CORRIENTE  DOBLE PLATA   1009AW</t>
        </is>
      </c>
      <c r="C192" s="5" t="inlineStr">
        <is>
          <t>ACCESORIOS ELECTRICOS Y CABLES</t>
        </is>
      </c>
      <c r="D192" s="12" t="n">
        <v>1392.41</v>
      </c>
      <c r="E192" s="12" t="n">
        <v>1278.35</v>
      </c>
      <c r="F192" s="12" t="n">
        <v>1783.43</v>
      </c>
      <c r="G192" s="12" t="n">
        <v>2202.79</v>
      </c>
      <c r="H192" s="14" t="n">
        <v>0.5819981183703075</v>
      </c>
      <c r="I192" s="14" t="n">
        <v>0.3678879965861475</v>
      </c>
      <c r="J192" s="11" t="n">
        <v>2042</v>
      </c>
      <c r="K192" s="11" t="n">
        <v>161</v>
      </c>
      <c r="L192" s="12" t="n">
        <v>224178.01</v>
      </c>
      <c r="M192" s="21" t="n">
        <v>28.77815866797257</v>
      </c>
      <c r="N192" s="5" t="inlineStr">
        <is>
          <t>2026-04-30</t>
        </is>
      </c>
      <c r="O192" s="5">
        <f>IF(I192&lt;0.30,"REVISAR",IF(I192&gt;0.50,"ESTRELLA","OK"))</f>
        <v/>
      </c>
      <c r="P192" s="5">
        <f>IF(AND(I192&lt;0.30,J192&gt;50),"SUBIR PRECIO YA - alto volumen y margen flaco",IF(AND(I192&gt;0.50,M192&lt;30),"PROTEGER STOCK - estrella escasa",IF(AND(I192&lt;0.30,M192&gt;180),"LIQUIDAR - margen bajo y exceso de stock",IF(I192&gt;0.50,"MANTENER PRECIO - estrella",IF(M192&gt;240,"REVISAR INVENTARIO - mucho stock para la rotación","MONITOREAR")))))</f>
        <v/>
      </c>
      <c r="Q192" s="5" t="inlineStr">
        <is>
          <t>SI</t>
        </is>
      </c>
      <c r="R192" s="5" t="inlineStr">
        <is>
          <t>SI</t>
        </is>
      </c>
    </row>
    <row r="193">
      <c r="A193" s="5" t="inlineStr">
        <is>
          <t>351100300990500</t>
        </is>
      </c>
      <c r="B193" s="5" t="inlineStr">
        <is>
          <t xml:space="preserve">INTACO MURO SECO BLANCO 25KG </t>
        </is>
      </c>
      <c r="C193" s="5" t="inlineStr">
        <is>
          <t>MORTEROS, CEMENTOS</t>
        </is>
      </c>
      <c r="D193" s="12" t="n">
        <v>6287.66</v>
      </c>
      <c r="E193" s="12" t="n">
        <v>6500.61</v>
      </c>
      <c r="F193" s="12" t="n">
        <v>8200.139999999999</v>
      </c>
      <c r="G193" s="12" t="n">
        <v>9236.57</v>
      </c>
      <c r="H193" s="14" t="n">
        <v>0.4689995960341367</v>
      </c>
      <c r="I193" s="14" t="n">
        <v>0.3192646187924738</v>
      </c>
      <c r="J193" s="11" t="n">
        <v>606</v>
      </c>
      <c r="K193" s="11" t="n">
        <v>51</v>
      </c>
      <c r="L193" s="12" t="n">
        <v>320670.66</v>
      </c>
      <c r="M193" s="21" t="n">
        <v>30.71782178217822</v>
      </c>
      <c r="N193" s="5" t="inlineStr">
        <is>
          <t>2026-04-30</t>
        </is>
      </c>
      <c r="O193" s="5">
        <f>IF(I193&lt;0.30,"REVISAR",IF(I193&gt;0.50,"ESTRELLA","OK"))</f>
        <v/>
      </c>
      <c r="P193" s="5">
        <f>IF(AND(I193&lt;0.30,J193&gt;50),"SUBIR PRECIO YA - alto volumen y margen flaco",IF(AND(I193&gt;0.50,M193&lt;30),"PROTEGER STOCK - estrella escasa",IF(AND(I193&lt;0.30,M193&gt;180),"LIQUIDAR - margen bajo y exceso de stock",IF(I193&gt;0.50,"MANTENER PRECIO - estrella",IF(M193&gt;240,"REVISAR INVENTARIO - mucho stock para la rotación","MONITOREAR")))))</f>
        <v/>
      </c>
      <c r="Q193" s="5" t="inlineStr">
        <is>
          <t>SI</t>
        </is>
      </c>
      <c r="R193" s="5" t="inlineStr">
        <is>
          <t>SI</t>
        </is>
      </c>
    </row>
    <row r="194">
      <c r="A194" s="5" t="inlineStr">
        <is>
          <t>351100300992034</t>
        </is>
      </c>
      <c r="B194" s="5" t="inlineStr">
        <is>
          <t>LAMINA PVC PM01-M CARRARA MATE TEXTURIZADA 1.22X2.44 3MM IMITACION PIEDRA NATURAL</t>
        </is>
      </c>
      <c r="C194" s="5" t="inlineStr">
        <is>
          <t>LAMINA PVC, BAMBU, ACC</t>
        </is>
      </c>
      <c r="D194" s="12" t="n">
        <v>10070</v>
      </c>
      <c r="E194" s="12" t="n">
        <v>10500.44</v>
      </c>
      <c r="F194" s="12" t="n">
        <v>16186.44</v>
      </c>
      <c r="G194" s="12" t="n">
        <v>18799</v>
      </c>
      <c r="H194" s="14" t="n">
        <v>0.8668321747765639</v>
      </c>
      <c r="I194" s="14" t="n">
        <v>0.464333209213256</v>
      </c>
      <c r="J194" s="11" t="n">
        <v>181</v>
      </c>
      <c r="K194" s="11" t="n">
        <v>0</v>
      </c>
      <c r="L194" s="12" t="n">
        <v>0</v>
      </c>
      <c r="M194" s="21" t="n">
        <v>0</v>
      </c>
      <c r="N194" s="5" t="inlineStr">
        <is>
          <t>2026-03-25</t>
        </is>
      </c>
      <c r="O194" s="5">
        <f>IF(I194&lt;0.30,"REVISAR",IF(I194&gt;0.50,"ESTRELLA","OK"))</f>
        <v/>
      </c>
      <c r="P194" s="5">
        <f>IF(AND(I194&lt;0.30,J194&gt;50),"SUBIR PRECIO YA - alto volumen y margen flaco",IF(AND(I194&gt;0.50,M194&lt;30),"PROTEGER STOCK - estrella escasa",IF(AND(I194&lt;0.30,M194&gt;180),"LIQUIDAR - margen bajo y exceso de stock",IF(I194&gt;0.50,"MANTENER PRECIO - estrella",IF(M194&gt;240,"REVISAR INVENTARIO - mucho stock para la rotación","MONITOREAR")))))</f>
        <v/>
      </c>
      <c r="Q194" s="5" t="inlineStr">
        <is>
          <t>SI</t>
        </is>
      </c>
      <c r="R194" s="5" t="inlineStr">
        <is>
          <t>SI</t>
        </is>
      </c>
    </row>
    <row r="195">
      <c r="A195" s="5" t="inlineStr">
        <is>
          <t>351100300992058</t>
        </is>
      </c>
      <c r="B195" s="5" t="inlineStr">
        <is>
          <t>VIDRIO COCINA GAS EMPOTRABLE 2 QUEMADORES VIDRIO PAE-302GV 46249</t>
        </is>
      </c>
      <c r="C195" s="5" t="inlineStr">
        <is>
          <t>GRIFERIA - ACC. BAÑO Y COCINA</t>
        </is>
      </c>
      <c r="D195" s="12" t="n">
        <v>27290.75</v>
      </c>
      <c r="E195" s="12" t="n">
        <v>27583.13</v>
      </c>
      <c r="F195" s="12" t="n">
        <v>39099.56</v>
      </c>
      <c r="G195" s="12" t="n">
        <v>44950</v>
      </c>
      <c r="H195" s="14" t="n">
        <v>0.6470782224746479</v>
      </c>
      <c r="I195" s="14" t="n">
        <v>0.3928642936596218</v>
      </c>
      <c r="J195" s="11" t="n">
        <v>89</v>
      </c>
      <c r="K195" s="11" t="n">
        <v>3</v>
      </c>
      <c r="L195" s="12" t="n">
        <v>81872.25</v>
      </c>
      <c r="M195" s="21" t="n">
        <v>12.30337078651685</v>
      </c>
      <c r="N195" s="5" t="inlineStr">
        <is>
          <t>2026-04-29</t>
        </is>
      </c>
      <c r="O195" s="5">
        <f>IF(I195&lt;0.30,"REVISAR",IF(I195&gt;0.50,"ESTRELLA","OK"))</f>
        <v/>
      </c>
      <c r="P195" s="5">
        <f>IF(AND(I195&lt;0.30,J195&gt;50),"SUBIR PRECIO YA - alto volumen y margen flaco",IF(AND(I195&gt;0.50,M195&lt;30),"PROTEGER STOCK - estrella escasa",IF(AND(I195&lt;0.30,M195&gt;180),"LIQUIDAR - margen bajo y exceso de stock",IF(I195&gt;0.50,"MANTENER PRECIO - estrella",IF(M195&gt;240,"REVISAR INVENTARIO - mucho stock para la rotación","MONITOREAR")))))</f>
        <v/>
      </c>
      <c r="Q195" s="5" t="inlineStr">
        <is>
          <t>SI</t>
        </is>
      </c>
      <c r="R195" s="5" t="inlineStr">
        <is>
          <t>SI</t>
        </is>
      </c>
    </row>
    <row r="196">
      <c r="A196" s="5" t="inlineStr">
        <is>
          <t>351100300992434</t>
        </is>
      </c>
      <c r="B196" s="5" t="inlineStr">
        <is>
          <t>PANEL DUCHA MULTIFUNCION SATINADA CEPILLADA ACERO AQP-23442</t>
        </is>
      </c>
      <c r="C196" s="5" t="inlineStr">
        <is>
          <t>IMPORTACION GRIFERIA</t>
        </is>
      </c>
      <c r="D196" s="12" t="n">
        <v>23011.5</v>
      </c>
      <c r="E196" s="12" t="n">
        <v>33831.03</v>
      </c>
      <c r="F196" s="12" t="n">
        <v>78178.53</v>
      </c>
      <c r="G196" s="12" t="n">
        <v>91000</v>
      </c>
      <c r="H196" s="14" t="n">
        <v>2.954544466896986</v>
      </c>
      <c r="I196" s="14" t="n">
        <v>0.7471263736263736</v>
      </c>
      <c r="J196" s="11" t="n">
        <v>23</v>
      </c>
      <c r="K196" s="11" t="n">
        <v>54</v>
      </c>
      <c r="L196" s="12" t="n">
        <v>1242621</v>
      </c>
      <c r="M196" s="21" t="n">
        <v>856.9565217391304</v>
      </c>
      <c r="N196" s="5" t="inlineStr">
        <is>
          <t>2026-04-20</t>
        </is>
      </c>
      <c r="O196" s="5">
        <f>IF(I196&lt;0.30,"REVISAR",IF(I196&gt;0.50,"ESTRELLA","OK"))</f>
        <v/>
      </c>
      <c r="P196" s="5">
        <f>IF(AND(I196&lt;0.30,J196&gt;50),"SUBIR PRECIO YA - alto volumen y margen flaco",IF(AND(I196&gt;0.50,M196&lt;30),"PROTEGER STOCK - estrella escasa",IF(AND(I196&lt;0.30,M196&gt;180),"LIQUIDAR - margen bajo y exceso de stock",IF(I196&gt;0.50,"MANTENER PRECIO - estrella",IF(M196&gt;240,"REVISAR INVENTARIO - mucho stock para la rotación","MONITOREAR")))))</f>
        <v/>
      </c>
      <c r="Q196" s="5" t="inlineStr">
        <is>
          <t>SI</t>
        </is>
      </c>
      <c r="R196" s="5" t="inlineStr">
        <is>
          <t>SI</t>
        </is>
      </c>
    </row>
    <row r="197">
      <c r="A197" s="5" t="inlineStr">
        <is>
          <t>351100300992811</t>
        </is>
      </c>
      <c r="B197" s="5" t="inlineStr">
        <is>
          <t>PANEL DUCHA NEGRO MULTIFUNCION AQP-23444</t>
        </is>
      </c>
      <c r="C197" s="5" t="inlineStr">
        <is>
          <t>IMPORTACION GRIFERIA</t>
        </is>
      </c>
      <c r="D197" s="12" t="n">
        <v>23011.5</v>
      </c>
      <c r="E197" s="12" t="n">
        <v>30874.82</v>
      </c>
      <c r="F197" s="12" t="n">
        <v>79342.17999999999</v>
      </c>
      <c r="G197" s="12" t="n">
        <v>91000</v>
      </c>
      <c r="H197" s="14" t="n">
        <v>2.954544466896986</v>
      </c>
      <c r="I197" s="14" t="n">
        <v>0.7471263736263736</v>
      </c>
      <c r="J197" s="11" t="n">
        <v>21</v>
      </c>
      <c r="K197" s="11" t="n">
        <v>27</v>
      </c>
      <c r="L197" s="12" t="n">
        <v>621310.5</v>
      </c>
      <c r="M197" s="21" t="n">
        <v>469.2857142857143</v>
      </c>
      <c r="N197" s="5" t="inlineStr">
        <is>
          <t>2026-04-30</t>
        </is>
      </c>
      <c r="O197" s="5">
        <f>IF(I197&lt;0.30,"REVISAR",IF(I197&gt;0.50,"ESTRELLA","OK"))</f>
        <v/>
      </c>
      <c r="P197" s="5">
        <f>IF(AND(I197&lt;0.30,J197&gt;50),"SUBIR PRECIO YA - alto volumen y margen flaco",IF(AND(I197&gt;0.50,M197&lt;30),"PROTEGER STOCK - estrella escasa",IF(AND(I197&lt;0.30,M197&gt;180),"LIQUIDAR - margen bajo y exceso de stock",IF(I197&gt;0.50,"MANTENER PRECIO - estrella",IF(M197&gt;240,"REVISAR INVENTARIO - mucho stock para la rotación","MONITOREAR")))))</f>
        <v/>
      </c>
      <c r="Q197" s="5" t="inlineStr">
        <is>
          <t>SI</t>
        </is>
      </c>
      <c r="R197" s="5" t="inlineStr">
        <is>
          <t>SI</t>
        </is>
      </c>
    </row>
    <row r="198">
      <c r="A198" s="5" t="inlineStr">
        <is>
          <t>351100300992594</t>
        </is>
      </c>
      <c r="B198" s="5" t="inlineStr">
        <is>
          <t>VIVENTA LUX LAMPARA APLIQUE NEGRA 6 WATTS LUZ AMARILLA IP65 EXTERIOR EAS-112060B</t>
        </is>
      </c>
      <c r="C198" s="5" t="inlineStr">
        <is>
          <t>BOMBILLOS Y LAMPARAS</t>
        </is>
      </c>
      <c r="D198" s="12" t="n">
        <v>2175.45</v>
      </c>
      <c r="E198" s="12" t="n">
        <v>2175.45</v>
      </c>
      <c r="F198" s="12" t="n">
        <v>5695.49</v>
      </c>
      <c r="G198" s="12" t="n">
        <v>6500</v>
      </c>
      <c r="H198" s="14" t="n">
        <v>1.987887563492611</v>
      </c>
      <c r="I198" s="14" t="n">
        <v>0.6653153846153846</v>
      </c>
      <c r="J198" s="11" t="n">
        <v>289</v>
      </c>
      <c r="K198" s="11" t="n">
        <v>44</v>
      </c>
      <c r="L198" s="12" t="n">
        <v>95719.79999999999</v>
      </c>
      <c r="M198" s="21" t="n">
        <v>55.57093425605537</v>
      </c>
      <c r="N198" s="5" t="inlineStr">
        <is>
          <t>2026-04-27</t>
        </is>
      </c>
      <c r="O198" s="5">
        <f>IF(I198&lt;0.30,"REVISAR",IF(I198&gt;0.50,"ESTRELLA","OK"))</f>
        <v/>
      </c>
      <c r="P198" s="5">
        <f>IF(AND(I198&lt;0.30,J198&gt;50),"SUBIR PRECIO YA - alto volumen y margen flaco",IF(AND(I198&gt;0.50,M198&lt;30),"PROTEGER STOCK - estrella escasa",IF(AND(I198&lt;0.30,M198&gt;180),"LIQUIDAR - margen bajo y exceso de stock",IF(I198&gt;0.50,"MANTENER PRECIO - estrella",IF(M198&gt;240,"REVISAR INVENTARIO - mucho stock para la rotación","MONITOREAR")))))</f>
        <v/>
      </c>
      <c r="Q198" s="5" t="inlineStr">
        <is>
          <t>SI</t>
        </is>
      </c>
      <c r="R198" s="5" t="inlineStr">
        <is>
          <t>SI</t>
        </is>
      </c>
    </row>
    <row r="199">
      <c r="A199" s="5" t="inlineStr">
        <is>
          <t>PINT-IM-0008</t>
        </is>
      </c>
      <c r="B199" s="5" t="inlineStr">
        <is>
          <t>LANCO DRY COAT BLANCO/PASTEL MATE GALON DC480-4</t>
        </is>
      </c>
      <c r="C199" s="5" t="inlineStr">
        <is>
          <t>IMPERMEABILIZANTES</t>
        </is>
      </c>
      <c r="D199" s="12" t="n">
        <v>10901</v>
      </c>
      <c r="E199" s="12" t="n">
        <v>11673.57</v>
      </c>
      <c r="F199" s="12" t="n">
        <v>16852.16</v>
      </c>
      <c r="G199" s="12" t="n">
        <v>22650</v>
      </c>
      <c r="H199" s="14" t="n">
        <v>1.077791028346023</v>
      </c>
      <c r="I199" s="14" t="n">
        <v>0.518719646799117</v>
      </c>
      <c r="J199" s="11" t="n">
        <v>196</v>
      </c>
      <c r="K199" s="11" t="n">
        <v>7</v>
      </c>
      <c r="L199" s="12" t="n">
        <v>76307</v>
      </c>
      <c r="M199" s="21" t="n">
        <v>13.03571428571428</v>
      </c>
      <c r="N199" s="5" t="inlineStr">
        <is>
          <t>2026-04-29</t>
        </is>
      </c>
      <c r="O199" s="5">
        <f>IF(I199&lt;0.30,"REVISAR",IF(I199&gt;0.50,"ESTRELLA","OK"))</f>
        <v/>
      </c>
      <c r="P199" s="5">
        <f>IF(AND(I199&lt;0.30,J199&gt;50),"SUBIR PRECIO YA - alto volumen y margen flaco",IF(AND(I199&gt;0.50,M199&lt;30),"PROTEGER STOCK - estrella escasa",IF(AND(I199&lt;0.30,M199&gt;180),"LIQUIDAR - margen bajo y exceso de stock",IF(I199&gt;0.50,"MANTENER PRECIO - estrella",IF(M199&gt;240,"REVISAR INVENTARIO - mucho stock para la rotación","MONITOREAR")))))</f>
        <v/>
      </c>
      <c r="Q199" s="5" t="inlineStr">
        <is>
          <t>SI</t>
        </is>
      </c>
      <c r="R199" s="5" t="inlineStr">
        <is>
          <t>SI</t>
        </is>
      </c>
    </row>
    <row r="200">
      <c r="A200" s="5" t="inlineStr">
        <is>
          <t>351100300992869</t>
        </is>
      </c>
      <c r="B200" s="5" t="inlineStr">
        <is>
          <t>PANEL ACANALADO EXTERIOR ONTARIO WPC CARBON BLACK 17,7CM X 2.90M X 13MM 8-D-CB</t>
        </is>
      </c>
      <c r="C200" s="5" t="inlineStr">
        <is>
          <t>IMPORTACION PANEL ACANALADO EXTERIOR WPC</t>
        </is>
      </c>
      <c r="D200" s="12" t="n">
        <v>3051</v>
      </c>
      <c r="E200" s="12" t="n">
        <v>4025.14</v>
      </c>
      <c r="F200" s="12" t="n">
        <v>8767.200000000001</v>
      </c>
      <c r="G200" s="12" t="n">
        <v>9950</v>
      </c>
      <c r="H200" s="14" t="n">
        <v>2.261225827597509</v>
      </c>
      <c r="I200" s="14" t="n">
        <v>0.6933668341708542</v>
      </c>
      <c r="J200" s="11" t="n">
        <v>212</v>
      </c>
      <c r="K200" s="11" t="n">
        <v>624</v>
      </c>
      <c r="L200" s="12" t="n">
        <v>1903824</v>
      </c>
      <c r="M200" s="21" t="n">
        <v>1074.33962264151</v>
      </c>
      <c r="N200" s="5" t="inlineStr">
        <is>
          <t>2026-04-28</t>
        </is>
      </c>
      <c r="O200" s="5">
        <f>IF(I200&lt;0.30,"REVISAR",IF(I200&gt;0.50,"ESTRELLA","OK"))</f>
        <v/>
      </c>
      <c r="P200" s="5">
        <f>IF(AND(I200&lt;0.30,J200&gt;50),"SUBIR PRECIO YA - alto volumen y margen flaco",IF(AND(I200&gt;0.50,M200&lt;30),"PROTEGER STOCK - estrella escasa",IF(AND(I200&lt;0.30,M200&gt;180),"LIQUIDAR - margen bajo y exceso de stock",IF(I200&gt;0.50,"MANTENER PRECIO - estrella",IF(M200&gt;240,"REVISAR INVENTARIO - mucho stock para la rotación","MONITOREAR")))))</f>
        <v/>
      </c>
      <c r="Q200" s="5" t="inlineStr">
        <is>
          <t>SI</t>
        </is>
      </c>
      <c r="R200" s="5" t="inlineStr">
        <is>
          <t>SI</t>
        </is>
      </c>
    </row>
    <row r="201">
      <c r="A201" s="5" t="inlineStr">
        <is>
          <t>98751</t>
        </is>
      </c>
      <c r="B201" s="5" t="inlineStr">
        <is>
          <t>FIBROLIT ULTRA 8MM ULTRA ULTRA PLYCEM</t>
        </is>
      </c>
      <c r="C201" s="5" t="inlineStr">
        <is>
          <t>LAMINAS Y PERFILERIA LIVIANA</t>
        </is>
      </c>
      <c r="D201" s="12" t="n">
        <v>5236.47</v>
      </c>
      <c r="E201" s="12" t="n">
        <v>5426.21</v>
      </c>
      <c r="F201" s="12" t="n">
        <v>6682.93</v>
      </c>
      <c r="G201" s="12" t="n">
        <v>7884.9</v>
      </c>
      <c r="H201" s="14" t="n">
        <v>0.5057662891222521</v>
      </c>
      <c r="I201" s="14" t="n">
        <v>0.3358863143476771</v>
      </c>
      <c r="J201" s="11" t="n">
        <v>798</v>
      </c>
      <c r="K201" s="11" t="n">
        <v>65</v>
      </c>
      <c r="L201" s="12" t="n">
        <v>340370.55</v>
      </c>
      <c r="M201" s="21" t="n">
        <v>29.73057644110276</v>
      </c>
      <c r="N201" s="5" t="inlineStr">
        <is>
          <t>2026-04-30</t>
        </is>
      </c>
      <c r="O201" s="5">
        <f>IF(I201&lt;0.30,"REVISAR",IF(I201&gt;0.50,"ESTRELLA","OK"))</f>
        <v/>
      </c>
      <c r="P201" s="5">
        <f>IF(AND(I201&lt;0.30,J201&gt;50),"SUBIR PRECIO YA - alto volumen y margen flaco",IF(AND(I201&gt;0.50,M201&lt;30),"PROTEGER STOCK - estrella escasa",IF(AND(I201&lt;0.30,M201&gt;180),"LIQUIDAR - margen bajo y exceso de stock",IF(I201&gt;0.50,"MANTENER PRECIO - estrella",IF(M201&gt;240,"REVISAR INVENTARIO - mucho stock para la rotación","MONITOREAR")))))</f>
        <v/>
      </c>
      <c r="Q201" s="5" t="inlineStr">
        <is>
          <t>SI</t>
        </is>
      </c>
      <c r="R201" s="5" t="inlineStr">
        <is>
          <t>SI</t>
        </is>
      </c>
    </row>
    <row r="202">
      <c r="A202" s="5" t="inlineStr">
        <is>
          <t>351100300991783</t>
        </is>
      </c>
      <c r="B202" s="5" t="inlineStr">
        <is>
          <t>PANEL ACANALADO LIMU GREY 16CM X 2.90M WALL PANEL</t>
        </is>
      </c>
      <c r="C202" s="5" t="inlineStr">
        <is>
          <t>IMPORTACION PANEL ACANALADO INTERIOR</t>
        </is>
      </c>
      <c r="D202" s="12" t="n">
        <v>1897.32</v>
      </c>
      <c r="E202" s="12" t="n">
        <v>2704.49</v>
      </c>
      <c r="F202" s="12" t="n">
        <v>3290.51</v>
      </c>
      <c r="G202" s="12" t="n">
        <v>3250</v>
      </c>
      <c r="H202" s="14" t="n">
        <v>0.7129424662155039</v>
      </c>
      <c r="I202" s="14" t="n">
        <v>0.4162092307692308</v>
      </c>
      <c r="J202" s="11" t="n">
        <v>1710</v>
      </c>
      <c r="K202" s="11" t="n">
        <v>-10</v>
      </c>
      <c r="L202" s="12" t="n">
        <v>-18973.2</v>
      </c>
      <c r="M202" s="21" t="n">
        <v>-2.134502923976608</v>
      </c>
      <c r="N202" s="5" t="inlineStr">
        <is>
          <t>2026-03-16</t>
        </is>
      </c>
      <c r="O202" s="5">
        <f>IF(I202&lt;0.30,"REVISAR",IF(I202&gt;0.50,"ESTRELLA","OK"))</f>
        <v/>
      </c>
      <c r="P202" s="5">
        <f>IF(AND(I202&lt;0.30,J202&gt;50),"SUBIR PRECIO YA - alto volumen y margen flaco",IF(AND(I202&gt;0.50,M202&lt;30),"PROTEGER STOCK - estrella escasa",IF(AND(I202&lt;0.30,M202&gt;180),"LIQUIDAR - margen bajo y exceso de stock",IF(I202&gt;0.50,"MANTENER PRECIO - estrella",IF(M202&gt;240,"REVISAR INVENTARIO - mucho stock para la rotación","MONITOREAR")))))</f>
        <v/>
      </c>
      <c r="Q202" s="5" t="inlineStr">
        <is>
          <t>SI</t>
        </is>
      </c>
      <c r="R202" s="5" t="inlineStr">
        <is>
          <t>SI</t>
        </is>
      </c>
    </row>
    <row r="203">
      <c r="A203" s="5" t="inlineStr">
        <is>
          <t>351100300991214</t>
        </is>
      </c>
      <c r="B203" s="5" t="inlineStr">
        <is>
          <t>LAMINA PVC 6013 LIGHT VETAS 1.22X2.44 3MM IMITACION PIEDRA NATURAL</t>
        </is>
      </c>
      <c r="C203" s="5" t="inlineStr">
        <is>
          <t>SIN CATEGORIA</t>
        </is>
      </c>
      <c r="D203" s="12" t="n">
        <v>12904.05</v>
      </c>
      <c r="E203" s="12" t="n">
        <v>12904.05</v>
      </c>
      <c r="F203" s="12" t="n">
        <v>18141.37</v>
      </c>
      <c r="G203" s="12" t="n">
        <v>18141.37</v>
      </c>
      <c r="H203" s="14" t="n">
        <v>0.4058663752852787</v>
      </c>
      <c r="I203" s="14" t="n">
        <v>0.2886948449869001</v>
      </c>
      <c r="J203" s="11" t="n">
        <v>191</v>
      </c>
      <c r="K203" s="11" t="n">
        <v>0</v>
      </c>
      <c r="L203" s="12" t="n">
        <v>0</v>
      </c>
      <c r="M203" s="21" t="n">
        <v>0</v>
      </c>
      <c r="N203" s="5" t="inlineStr">
        <is>
          <t>2025-08-20</t>
        </is>
      </c>
      <c r="O203" s="5">
        <f>IF(I203&lt;0.30,"REVISAR",IF(I203&gt;0.50,"ESTRELLA","OK"))</f>
        <v/>
      </c>
      <c r="P203" s="5">
        <f>IF(AND(I203&lt;0.30,J203&gt;50),"SUBIR PRECIO YA - alto volumen y margen flaco",IF(AND(I203&gt;0.50,M203&lt;30),"PROTEGER STOCK - estrella escasa",IF(AND(I203&lt;0.30,M203&gt;180),"LIQUIDAR - margen bajo y exceso de stock",IF(I203&gt;0.50,"MANTENER PRECIO - estrella",IF(M203&gt;240,"REVISAR INVENTARIO - mucho stock para la rotación","MONITOREAR")))))</f>
        <v/>
      </c>
      <c r="Q203" s="5" t="inlineStr">
        <is>
          <t>SI</t>
        </is>
      </c>
      <c r="R203" s="5" t="inlineStr">
        <is>
          <t>SI</t>
        </is>
      </c>
    </row>
    <row r="204">
      <c r="A204" s="5" t="inlineStr">
        <is>
          <t>351100300992116</t>
        </is>
      </c>
      <c r="B204" s="5" t="inlineStr">
        <is>
          <t>PERFIL U JOTA NEGRO 2.95M PARA LAMINA BAMBU</t>
        </is>
      </c>
      <c r="C204" s="5" t="inlineStr">
        <is>
          <t>IMPORTACION LAMINA PVC, BAMBU, ACC</t>
        </is>
      </c>
      <c r="D204" s="12" t="n">
        <v>473.37</v>
      </c>
      <c r="E204" s="12" t="n">
        <v>799.49</v>
      </c>
      <c r="F204" s="12" t="n">
        <v>3076.84</v>
      </c>
      <c r="G204" s="12" t="n">
        <v>3500</v>
      </c>
      <c r="H204" s="14" t="n">
        <v>6.393793438536451</v>
      </c>
      <c r="I204" s="14" t="n">
        <v>0.8647514285714286</v>
      </c>
      <c r="J204" s="11" t="n">
        <v>438</v>
      </c>
      <c r="K204" s="11" t="n">
        <v>624</v>
      </c>
      <c r="L204" s="12" t="n">
        <v>295382.88</v>
      </c>
      <c r="M204" s="21" t="n">
        <v>520</v>
      </c>
      <c r="N204" s="5" t="inlineStr">
        <is>
          <t>2026-04-29</t>
        </is>
      </c>
      <c r="O204" s="5">
        <f>IF(I204&lt;0.30,"REVISAR",IF(I204&gt;0.50,"ESTRELLA","OK"))</f>
        <v/>
      </c>
      <c r="P204" s="5">
        <f>IF(AND(I204&lt;0.30,J204&gt;50),"SUBIR PRECIO YA - alto volumen y margen flaco",IF(AND(I204&gt;0.50,M204&lt;30),"PROTEGER STOCK - estrella escasa",IF(AND(I204&lt;0.30,M204&gt;180),"LIQUIDAR - margen bajo y exceso de stock",IF(I204&gt;0.50,"MANTENER PRECIO - estrella",IF(M204&gt;240,"REVISAR INVENTARIO - mucho stock para la rotación","MONITOREAR")))))</f>
        <v/>
      </c>
      <c r="Q204" s="5" t="inlineStr">
        <is>
          <t>SI</t>
        </is>
      </c>
      <c r="R204" s="5" t="inlineStr">
        <is>
          <t>SI</t>
        </is>
      </c>
    </row>
    <row r="205">
      <c r="A205" s="5" t="inlineStr">
        <is>
          <t>648646</t>
        </is>
      </c>
      <c r="B205" s="5" t="inlineStr">
        <is>
          <t>LAMINA NUEVA TEC VETAS GRISES BRILLANTE KSJ 233531.22 X. 2.44M 5MM FIBRA BAMBU CARBON PVC IMITACION</t>
        </is>
      </c>
      <c r="C205" s="5" t="inlineStr">
        <is>
          <t>IMPORTACION LAMINA PVC, BAMBU, ACC</t>
        </is>
      </c>
      <c r="D205" s="12" t="n">
        <v>5629.09</v>
      </c>
      <c r="E205" s="12" t="n">
        <v>7316.16</v>
      </c>
      <c r="F205" s="12" t="n">
        <v>14517.63</v>
      </c>
      <c r="G205" s="12" t="n">
        <v>16500</v>
      </c>
      <c r="H205" s="14" t="n">
        <v>1.931202023772937</v>
      </c>
      <c r="I205" s="14" t="n">
        <v>0.6588430303030303</v>
      </c>
      <c r="J205" s="11" t="n">
        <v>138</v>
      </c>
      <c r="K205" s="11" t="n">
        <v>201</v>
      </c>
      <c r="L205" s="12" t="n">
        <v>1131447.09</v>
      </c>
      <c r="M205" s="21" t="n">
        <v>531.6304347826087</v>
      </c>
      <c r="N205" s="5" t="inlineStr">
        <is>
          <t>2026-04-30</t>
        </is>
      </c>
      <c r="O205" s="5">
        <f>IF(I205&lt;0.30,"REVISAR",IF(I205&gt;0.50,"ESTRELLA","OK"))</f>
        <v/>
      </c>
      <c r="P205" s="5">
        <f>IF(AND(I205&lt;0.30,J205&gt;50),"SUBIR PRECIO YA - alto volumen y margen flaco",IF(AND(I205&gt;0.50,M205&lt;30),"PROTEGER STOCK - estrella escasa",IF(AND(I205&lt;0.30,M205&gt;180),"LIQUIDAR - margen bajo y exceso de stock",IF(I205&gt;0.50,"MANTENER PRECIO - estrella",IF(M205&gt;240,"REVISAR INVENTARIO - mucho stock para la rotación","MONITOREAR")))))</f>
        <v/>
      </c>
      <c r="Q205" s="5" t="inlineStr">
        <is>
          <t>SI</t>
        </is>
      </c>
      <c r="R205" s="5" t="inlineStr">
        <is>
          <t>SI</t>
        </is>
      </c>
    </row>
    <row r="206">
      <c r="A206" s="5" t="inlineStr">
        <is>
          <t>351100300991218</t>
        </is>
      </c>
      <c r="B206" s="5" t="inlineStr">
        <is>
          <t>DIAMOND LAVATORIO Y PEDESTAL BLANCO BRILLANTE 2005</t>
        </is>
      </c>
      <c r="C206" s="5" t="inlineStr">
        <is>
          <t>LOZA</t>
        </is>
      </c>
      <c r="D206" s="12" t="n">
        <v>11079.76</v>
      </c>
      <c r="E206" s="12" t="n">
        <v>11383.93</v>
      </c>
      <c r="F206" s="12" t="n">
        <v>20086.96</v>
      </c>
      <c r="G206" s="12" t="n">
        <v>24500</v>
      </c>
      <c r="H206" s="14" t="n">
        <v>1.211239232618757</v>
      </c>
      <c r="I206" s="14" t="n">
        <v>0.5477648979591837</v>
      </c>
      <c r="J206" s="11" t="n">
        <v>114</v>
      </c>
      <c r="K206" s="11" t="n">
        <v>0</v>
      </c>
      <c r="L206" s="12" t="n">
        <v>0</v>
      </c>
      <c r="M206" s="21" t="n">
        <v>0</v>
      </c>
      <c r="N206" s="5" t="inlineStr">
        <is>
          <t>2026-04-29</t>
        </is>
      </c>
      <c r="O206" s="5">
        <f>IF(I206&lt;0.30,"REVISAR",IF(I206&gt;0.50,"ESTRELLA","OK"))</f>
        <v/>
      </c>
      <c r="P206" s="5">
        <f>IF(AND(I206&lt;0.30,J206&gt;50),"SUBIR PRECIO YA - alto volumen y margen flaco",IF(AND(I206&gt;0.50,M206&lt;30),"PROTEGER STOCK - estrella escasa",IF(AND(I206&lt;0.30,M206&gt;180),"LIQUIDAR - margen bajo y exceso de stock",IF(I206&gt;0.50,"MANTENER PRECIO - estrella",IF(M206&gt;240,"REVISAR INVENTARIO - mucho stock para la rotación","MONITOREAR")))))</f>
        <v/>
      </c>
      <c r="Q206" s="5" t="inlineStr">
        <is>
          <t>SI</t>
        </is>
      </c>
      <c r="R206" s="5" t="inlineStr">
        <is>
          <t>SI</t>
        </is>
      </c>
    </row>
    <row r="207">
      <c r="A207" s="5" t="inlineStr">
        <is>
          <t>351100300992589</t>
        </is>
      </c>
      <c r="B207" s="5" t="inlineStr">
        <is>
          <t>PANEL PVC FLAT MONTEVERDE CIELOS Y PAREDES 30CM X 2.90M X 8MM MELINA 5 CANALES</t>
        </is>
      </c>
      <c r="C207" s="5" t="inlineStr">
        <is>
          <t>SIN CATEGORIA</t>
        </is>
      </c>
      <c r="D207" s="12" t="n">
        <v>2695</v>
      </c>
      <c r="E207" s="12" t="n">
        <v>2695</v>
      </c>
      <c r="F207" s="12" t="n">
        <v>3958.02</v>
      </c>
      <c r="G207" s="12" t="n">
        <v>3958.02</v>
      </c>
      <c r="H207" s="14" t="n">
        <v>0.4686530612244898</v>
      </c>
      <c r="I207" s="14" t="n">
        <v>0.3191039964426658</v>
      </c>
      <c r="J207" s="11" t="n">
        <v>785</v>
      </c>
      <c r="K207" s="11" t="n">
        <v>0</v>
      </c>
      <c r="L207" s="12" t="n">
        <v>0</v>
      </c>
      <c r="M207" s="21" t="n">
        <v>0</v>
      </c>
      <c r="N207" s="5" t="inlineStr">
        <is>
          <t>2025-12-19</t>
        </is>
      </c>
      <c r="O207" s="5">
        <f>IF(I207&lt;0.30,"REVISAR",IF(I207&gt;0.50,"ESTRELLA","OK"))</f>
        <v/>
      </c>
      <c r="P207" s="5">
        <f>IF(AND(I207&lt;0.30,J207&gt;50),"SUBIR PRECIO YA - alto volumen y margen flaco",IF(AND(I207&gt;0.50,M207&lt;30),"PROTEGER STOCK - estrella escasa",IF(AND(I207&lt;0.30,M207&gt;180),"LIQUIDAR - margen bajo y exceso de stock",IF(I207&gt;0.50,"MANTENER PRECIO - estrella",IF(M207&gt;240,"REVISAR INVENTARIO - mucho stock para la rotación","MONITOREAR")))))</f>
        <v/>
      </c>
      <c r="Q207" s="5" t="inlineStr">
        <is>
          <t>SI</t>
        </is>
      </c>
      <c r="R207" s="5" t="inlineStr">
        <is>
          <t>SI</t>
        </is>
      </c>
    </row>
    <row r="208">
      <c r="A208" s="5" t="inlineStr">
        <is>
          <t>351100300992516</t>
        </is>
      </c>
      <c r="B208" s="5" t="inlineStr">
        <is>
          <t>LAMINA NUEVA TEC PIEDRA CAFE 96201 1.22 X. 2.44M 5MM MATE FIBRA BAMBU CARBON PVC IMITACION</t>
        </is>
      </c>
      <c r="C208" s="5" t="inlineStr">
        <is>
          <t>IMPORTACION LAMINA PVC, BAMBU, ACC</t>
        </is>
      </c>
      <c r="D208" s="12" t="n">
        <v>5629.09</v>
      </c>
      <c r="E208" s="12" t="n">
        <v>7950.59</v>
      </c>
      <c r="F208" s="12" t="n">
        <v>17027.33</v>
      </c>
      <c r="G208" s="12" t="n">
        <v>19500</v>
      </c>
      <c r="H208" s="14" t="n">
        <v>2.464147846277107</v>
      </c>
      <c r="I208" s="14" t="n">
        <v>0.711328717948718</v>
      </c>
      <c r="J208" s="11" t="n">
        <v>109</v>
      </c>
      <c r="K208" s="11" t="n">
        <v>199</v>
      </c>
      <c r="L208" s="12" t="n">
        <v>1120188.91</v>
      </c>
      <c r="M208" s="21" t="n">
        <v>666.3761467889908</v>
      </c>
      <c r="N208" s="5" t="inlineStr">
        <is>
          <t>2026-04-24</t>
        </is>
      </c>
      <c r="O208" s="5">
        <f>IF(I208&lt;0.30,"REVISAR",IF(I208&gt;0.50,"ESTRELLA","OK"))</f>
        <v/>
      </c>
      <c r="P208" s="5">
        <f>IF(AND(I208&lt;0.30,J208&gt;50),"SUBIR PRECIO YA - alto volumen y margen flaco",IF(AND(I208&gt;0.50,M208&lt;30),"PROTEGER STOCK - estrella escasa",IF(AND(I208&lt;0.30,M208&gt;180),"LIQUIDAR - margen bajo y exceso de stock",IF(I208&gt;0.50,"MANTENER PRECIO - estrella",IF(M208&gt;240,"REVISAR INVENTARIO - mucho stock para la rotación","MONITOREAR")))))</f>
        <v/>
      </c>
      <c r="Q208" s="5" t="inlineStr">
        <is>
          <t>SI</t>
        </is>
      </c>
      <c r="R208" s="5" t="inlineStr">
        <is>
          <t>SI</t>
        </is>
      </c>
    </row>
    <row r="209">
      <c r="A209" s="5" t="inlineStr">
        <is>
          <t>71072</t>
        </is>
      </c>
      <c r="B209" s="5" t="inlineStr">
        <is>
          <t>SOLDADURA  LINCOLN 3/32</t>
        </is>
      </c>
      <c r="C209" s="5" t="inlineStr">
        <is>
          <t>TUBERIA INDUSTRIAL, HIERROS PLANOS Y CORRUGADOS</t>
        </is>
      </c>
      <c r="D209" s="12" t="n">
        <v>2475</v>
      </c>
      <c r="E209" s="12" t="n">
        <v>2348.91</v>
      </c>
      <c r="F209" s="12" t="n">
        <v>3458.37</v>
      </c>
      <c r="G209" s="12" t="n">
        <v>3950</v>
      </c>
      <c r="H209" s="14" t="n">
        <v>0.5959595959595959</v>
      </c>
      <c r="I209" s="14" t="n">
        <v>0.3734177215189873</v>
      </c>
      <c r="J209" s="11" t="n">
        <v>887</v>
      </c>
      <c r="K209" s="11" t="n">
        <v>93.5</v>
      </c>
      <c r="L209" s="12" t="n">
        <v>231412.5</v>
      </c>
      <c r="M209" s="21" t="n">
        <v>38.47519729425028</v>
      </c>
      <c r="N209" s="5" t="inlineStr">
        <is>
          <t>2026-04-30</t>
        </is>
      </c>
      <c r="O209" s="5">
        <f>IF(I209&lt;0.30,"REVISAR",IF(I209&gt;0.50,"ESTRELLA","OK"))</f>
        <v/>
      </c>
      <c r="P209" s="5">
        <f>IF(AND(I209&lt;0.30,J209&gt;50),"SUBIR PRECIO YA - alto volumen y margen flaco",IF(AND(I209&gt;0.50,M209&lt;30),"PROTEGER STOCK - estrella escasa",IF(AND(I209&lt;0.30,M209&gt;180),"LIQUIDAR - margen bajo y exceso de stock",IF(I209&gt;0.50,"MANTENER PRECIO - estrella",IF(M209&gt;240,"REVISAR INVENTARIO - mucho stock para la rotación","MONITOREAR")))))</f>
        <v/>
      </c>
      <c r="Q209" s="5" t="inlineStr">
        <is>
          <t>SI</t>
        </is>
      </c>
      <c r="R209" s="5" t="inlineStr">
        <is>
          <t>SI</t>
        </is>
      </c>
    </row>
    <row r="210">
      <c r="A210" s="5" t="inlineStr">
        <is>
          <t>351100300992865</t>
        </is>
      </c>
      <c r="B210" s="5" t="inlineStr">
        <is>
          <t>CORNISA TERMINAL PANEL FLAT ALE 5.90M M026</t>
        </is>
      </c>
      <c r="C210" s="5" t="inlineStr">
        <is>
          <t>IMPORTACION TABLILLA, CORNISAS, UNIONES</t>
        </is>
      </c>
      <c r="D210" s="12" t="n">
        <v>797.97</v>
      </c>
      <c r="E210" s="12" t="n">
        <v>1092.29</v>
      </c>
      <c r="F210" s="12" t="n">
        <v>3297.29</v>
      </c>
      <c r="G210" s="12" t="n">
        <v>3750</v>
      </c>
      <c r="H210" s="14" t="n">
        <v>3.699424790405654</v>
      </c>
      <c r="I210" s="14" t="n">
        <v>0.787208</v>
      </c>
      <c r="J210" s="11" t="n">
        <v>442</v>
      </c>
      <c r="K210" s="11" t="n">
        <v>48</v>
      </c>
      <c r="L210" s="12" t="n">
        <v>38302.56</v>
      </c>
      <c r="M210" s="21" t="n">
        <v>39.63800904977376</v>
      </c>
      <c r="N210" s="5" t="inlineStr">
        <is>
          <t>2026-04-25</t>
        </is>
      </c>
      <c r="O210" s="5">
        <f>IF(I210&lt;0.30,"REVISAR",IF(I210&gt;0.50,"ESTRELLA","OK"))</f>
        <v/>
      </c>
      <c r="P210" s="5">
        <f>IF(AND(I210&lt;0.30,J210&gt;50),"SUBIR PRECIO YA - alto volumen y margen flaco",IF(AND(I210&gt;0.50,M210&lt;30),"PROTEGER STOCK - estrella escasa",IF(AND(I210&lt;0.30,M210&gt;180),"LIQUIDAR - margen bajo y exceso de stock",IF(I210&gt;0.50,"MANTENER PRECIO - estrella",IF(M210&gt;240,"REVISAR INVENTARIO - mucho stock para la rotación","MONITOREAR")))))</f>
        <v/>
      </c>
      <c r="Q210" s="5" t="inlineStr">
        <is>
          <t>SI</t>
        </is>
      </c>
      <c r="R210" s="5" t="inlineStr">
        <is>
          <t>SI</t>
        </is>
      </c>
    </row>
    <row r="211">
      <c r="A211" s="5" t="inlineStr">
        <is>
          <t>14100051</t>
        </is>
      </c>
      <c r="B211" s="5" t="inlineStr">
        <is>
          <t xml:space="preserve">$$ MAMPARA PUERTA DE VIDRIO  70CM X 1.80M 10MM CON ACCESORIOS DE INSTALACION </t>
        </is>
      </c>
      <c r="C211" s="5" t="inlineStr">
        <is>
          <t>PUERTAS</t>
        </is>
      </c>
      <c r="D211" s="12" t="n">
        <v>44041.08</v>
      </c>
      <c r="E211" s="12" t="n">
        <v>43990.39</v>
      </c>
      <c r="F211" s="12" t="n">
        <v>60982.22</v>
      </c>
      <c r="G211" s="12" t="n">
        <v>67000</v>
      </c>
      <c r="H211" s="14" t="n">
        <v>0.5213069252615966</v>
      </c>
      <c r="I211" s="14" t="n">
        <v>0.342670447761194</v>
      </c>
      <c r="J211" s="11" t="n">
        <v>57</v>
      </c>
      <c r="K211" s="11" t="n">
        <v>0</v>
      </c>
      <c r="L211" s="12" t="n">
        <v>0</v>
      </c>
      <c r="M211" s="21" t="n">
        <v>0</v>
      </c>
      <c r="N211" s="5" t="inlineStr">
        <is>
          <t>2026-02-21</t>
        </is>
      </c>
      <c r="O211" s="5">
        <f>IF(I211&lt;0.30,"REVISAR",IF(I211&gt;0.50,"ESTRELLA","OK"))</f>
        <v/>
      </c>
      <c r="P211" s="5">
        <f>IF(AND(I211&lt;0.30,J211&gt;50),"SUBIR PRECIO YA - alto volumen y margen flaco",IF(AND(I211&gt;0.50,M211&lt;30),"PROTEGER STOCK - estrella escasa",IF(AND(I211&lt;0.30,M211&gt;180),"LIQUIDAR - margen bajo y exceso de stock",IF(I211&gt;0.50,"MANTENER PRECIO - estrella",IF(M211&gt;240,"REVISAR INVENTARIO - mucho stock para la rotación","MONITOREAR")))))</f>
        <v/>
      </c>
      <c r="Q211" s="5" t="inlineStr">
        <is>
          <t>SI</t>
        </is>
      </c>
      <c r="R211" s="5" t="inlineStr">
        <is>
          <t>SI</t>
        </is>
      </c>
    </row>
    <row r="212">
      <c r="A212" s="5" t="inlineStr">
        <is>
          <t>351100300992470</t>
        </is>
      </c>
      <c r="B212" s="5" t="inlineStr">
        <is>
          <t>OMAR COMBO COCINA 4 QUEMADORES VIDRIO PAE-604GV + EXTRACTOR 75CM CAME-75M</t>
        </is>
      </c>
      <c r="C212" s="5" t="inlineStr">
        <is>
          <t>GRIFERIA - ACC. BAÑO Y COCINA</t>
        </is>
      </c>
      <c r="D212" s="12" t="n">
        <v>68173.52</v>
      </c>
      <c r="E212" s="12" t="n">
        <v>68268.81</v>
      </c>
      <c r="F212" s="12" t="n">
        <v>88495.58</v>
      </c>
      <c r="G212" s="12" t="n">
        <v>100000.01</v>
      </c>
      <c r="H212" s="14" t="n">
        <v>0.4668453381899598</v>
      </c>
      <c r="I212" s="14" t="n">
        <v>0.3182648681735131</v>
      </c>
      <c r="J212" s="11" t="n">
        <v>47</v>
      </c>
      <c r="K212" s="11" t="n">
        <v>0</v>
      </c>
      <c r="L212" s="12" t="n">
        <v>0</v>
      </c>
      <c r="M212" s="21" t="n">
        <v>0</v>
      </c>
      <c r="N212" s="5" t="inlineStr">
        <is>
          <t>2026-02-23</t>
        </is>
      </c>
      <c r="O212" s="5">
        <f>IF(I212&lt;0.30,"REVISAR",IF(I212&gt;0.50,"ESTRELLA","OK"))</f>
        <v/>
      </c>
      <c r="P212" s="5">
        <f>IF(AND(I212&lt;0.30,J212&gt;50),"SUBIR PRECIO YA - alto volumen y margen flaco",IF(AND(I212&gt;0.50,M212&lt;30),"PROTEGER STOCK - estrella escasa",IF(AND(I212&lt;0.30,M212&gt;180),"LIQUIDAR - margen bajo y exceso de stock",IF(I212&gt;0.50,"MANTENER PRECIO - estrella",IF(M212&gt;240,"REVISAR INVENTARIO - mucho stock para la rotación","MONITOREAR")))))</f>
        <v/>
      </c>
      <c r="Q212" s="5" t="inlineStr">
        <is>
          <t>SI</t>
        </is>
      </c>
      <c r="R212" s="5" t="inlineStr">
        <is>
          <t>SI</t>
        </is>
      </c>
    </row>
    <row r="213">
      <c r="A213" s="5" t="inlineStr">
        <is>
          <t>351100300992276</t>
        </is>
      </c>
      <c r="B213" s="5" t="inlineStr">
        <is>
          <t>SIDING WPC PARA EXTERIOR 14CM X 2.90M ASH WOOD DE082</t>
        </is>
      </c>
      <c r="C213" s="5" t="inlineStr">
        <is>
          <t>SIDING EXTERIOR WPC</t>
        </is>
      </c>
      <c r="D213" s="12" t="n">
        <v>6254</v>
      </c>
      <c r="E213" s="12" t="n">
        <v>5070.56</v>
      </c>
      <c r="F213" s="12" t="n">
        <v>7039.46</v>
      </c>
      <c r="G213" s="12" t="n">
        <v>9254.700000000001</v>
      </c>
      <c r="H213" s="14" t="n">
        <v>0.4798049248480973</v>
      </c>
      <c r="I213" s="14" t="n">
        <v>0.3242352534387933</v>
      </c>
      <c r="J213" s="11" t="n">
        <v>479</v>
      </c>
      <c r="K213" s="11" t="n">
        <v>0</v>
      </c>
      <c r="L213" s="12" t="n">
        <v>0</v>
      </c>
      <c r="M213" s="21" t="n">
        <v>0</v>
      </c>
      <c r="N213" s="5" t="inlineStr">
        <is>
          <t>2025-11-10</t>
        </is>
      </c>
      <c r="O213" s="5">
        <f>IF(I213&lt;0.30,"REVISAR",IF(I213&gt;0.50,"ESTRELLA","OK"))</f>
        <v/>
      </c>
      <c r="P213" s="5">
        <f>IF(AND(I213&lt;0.30,J213&gt;50),"SUBIR PRECIO YA - alto volumen y margen flaco",IF(AND(I213&gt;0.50,M213&lt;30),"PROTEGER STOCK - estrella escasa",IF(AND(I213&lt;0.30,M213&gt;180),"LIQUIDAR - margen bajo y exceso de stock",IF(I213&gt;0.50,"MANTENER PRECIO - estrella",IF(M213&gt;240,"REVISAR INVENTARIO - mucho stock para la rotación","MONITOREAR")))))</f>
        <v/>
      </c>
      <c r="Q213" s="5" t="inlineStr">
        <is>
          <t>SI</t>
        </is>
      </c>
      <c r="R213" s="5" t="inlineStr">
        <is>
          <t>SI</t>
        </is>
      </c>
    </row>
    <row r="214">
      <c r="A214" s="5" t="inlineStr">
        <is>
          <t>351100300991413</t>
        </is>
      </c>
      <c r="B214" s="5" t="inlineStr">
        <is>
          <t>CORNISA LAMINADA TLS-002 VENECIA 5.95M</t>
        </is>
      </c>
      <c r="C214" s="5" t="inlineStr">
        <is>
          <t>IMPORTACION TABLILLA, CORNISAS, UNIONES</t>
        </is>
      </c>
      <c r="D214" s="12" t="n">
        <v>667.98</v>
      </c>
      <c r="E214" s="12" t="n">
        <v>1192.12</v>
      </c>
      <c r="F214" s="12" t="n">
        <v>2777.35</v>
      </c>
      <c r="G214" s="12" t="n">
        <v>3105</v>
      </c>
      <c r="H214" s="14" t="n">
        <v>3.648342764753436</v>
      </c>
      <c r="I214" s="14" t="n">
        <v>0.7848695652173913</v>
      </c>
      <c r="J214" s="11" t="n">
        <v>592</v>
      </c>
      <c r="K214" s="11" t="n">
        <v>0</v>
      </c>
      <c r="L214" s="12" t="n">
        <v>0</v>
      </c>
      <c r="M214" s="21" t="n">
        <v>0</v>
      </c>
      <c r="N214" s="5" t="inlineStr">
        <is>
          <t>2026-04-24</t>
        </is>
      </c>
      <c r="O214" s="5">
        <f>IF(I214&lt;0.30,"REVISAR",IF(I214&gt;0.50,"ESTRELLA","OK"))</f>
        <v/>
      </c>
      <c r="P214" s="5">
        <f>IF(AND(I214&lt;0.30,J214&gt;50),"SUBIR PRECIO YA - alto volumen y margen flaco",IF(AND(I214&gt;0.50,M214&lt;30),"PROTEGER STOCK - estrella escasa",IF(AND(I214&lt;0.30,M214&gt;180),"LIQUIDAR - margen bajo y exceso de stock",IF(I214&gt;0.50,"MANTENER PRECIO - estrella",IF(M214&gt;240,"REVISAR INVENTARIO - mucho stock para la rotación","MONITOREAR")))))</f>
        <v/>
      </c>
      <c r="Q214" s="5" t="inlineStr">
        <is>
          <t>SI</t>
        </is>
      </c>
      <c r="R214" s="5" t="inlineStr">
        <is>
          <t>SI</t>
        </is>
      </c>
    </row>
    <row r="215">
      <c r="A215" s="5" t="inlineStr">
        <is>
          <t>351100300992672</t>
        </is>
      </c>
      <c r="B215" s="5" t="inlineStr">
        <is>
          <t>LAMINA NUEVA TEC XL VENECIANO BEIGE 510701-2S 1.22 X. 2.80M 5MM MATE FIBRA BAMBU CARBON PV PIEDR</t>
        </is>
      </c>
      <c r="C215" s="5" t="inlineStr">
        <is>
          <t>IMPORTACION LAMINA PVC, BAMBU, ACC</t>
        </is>
      </c>
      <c r="D215" s="12" t="n">
        <v>5699.8</v>
      </c>
      <c r="E215" s="12" t="n">
        <v>7710.51</v>
      </c>
      <c r="F215" s="12" t="n">
        <v>15595</v>
      </c>
      <c r="G215" s="12" t="n">
        <v>18000</v>
      </c>
      <c r="H215" s="14" t="n">
        <v>2.158005544054177</v>
      </c>
      <c r="I215" s="14" t="n">
        <v>0.6833444444444445</v>
      </c>
      <c r="J215" s="11" t="n">
        <v>119</v>
      </c>
      <c r="K215" s="11" t="n">
        <v>16</v>
      </c>
      <c r="L215" s="12" t="n">
        <v>91196.8</v>
      </c>
      <c r="M215" s="21" t="n">
        <v>49.07563025210084</v>
      </c>
      <c r="N215" s="5" t="inlineStr">
        <is>
          <t>2026-04-21</t>
        </is>
      </c>
      <c r="O215" s="5">
        <f>IF(I215&lt;0.30,"REVISAR",IF(I215&gt;0.50,"ESTRELLA","OK"))</f>
        <v/>
      </c>
      <c r="P215" s="5">
        <f>IF(AND(I215&lt;0.30,J215&gt;50),"SUBIR PRECIO YA - alto volumen y margen flaco",IF(AND(I215&gt;0.50,M215&lt;30),"PROTEGER STOCK - estrella escasa",IF(AND(I215&lt;0.30,M215&gt;180),"LIQUIDAR - margen bajo y exceso de stock",IF(I215&gt;0.50,"MANTENER PRECIO - estrella",IF(M215&gt;240,"REVISAR INVENTARIO - mucho stock para la rotación","MONITOREAR")))))</f>
        <v/>
      </c>
      <c r="Q215" s="5" t="inlineStr">
        <is>
          <t>SI</t>
        </is>
      </c>
      <c r="R215" s="5" t="inlineStr">
        <is>
          <t>SI</t>
        </is>
      </c>
    </row>
    <row r="216">
      <c r="A216" s="5" t="inlineStr">
        <is>
          <t>351100300992357</t>
        </is>
      </c>
      <c r="B216" s="5" t="inlineStr">
        <is>
          <t>DUCHA EXPUESTA CUAD. CROMADA  AJUSTABLE AQP-23151 + CALENTADOR DE AGUA 3800W DIGITAL 110V AQP-X55</t>
        </is>
      </c>
      <c r="C216" s="5" t="inlineStr">
        <is>
          <t>IMPORTACION GRIFERIA</t>
        </is>
      </c>
      <c r="D216" s="12" t="n">
        <v>8736.299999999999</v>
      </c>
      <c r="E216" s="12" t="n">
        <v>26760.51</v>
      </c>
      <c r="F216" s="12" t="n">
        <v>58018.25</v>
      </c>
      <c r="G216" s="12" t="n">
        <v>75000</v>
      </c>
      <c r="H216" s="14" t="n">
        <v>7.584870025067821</v>
      </c>
      <c r="I216" s="14" t="n">
        <v>0.8835159999999999</v>
      </c>
      <c r="J216" s="11" t="n">
        <v>30</v>
      </c>
      <c r="K216" s="11" t="n">
        <v>0</v>
      </c>
      <c r="L216" s="12" t="n">
        <v>0</v>
      </c>
      <c r="M216" s="21" t="n">
        <v>0</v>
      </c>
      <c r="N216" s="5" t="inlineStr">
        <is>
          <t>2026-04-15</t>
        </is>
      </c>
      <c r="O216" s="5">
        <f>IF(I216&lt;0.30,"REVISAR",IF(I216&gt;0.50,"ESTRELLA","OK"))</f>
        <v/>
      </c>
      <c r="P216" s="5">
        <f>IF(AND(I216&lt;0.30,J216&gt;50),"SUBIR PRECIO YA - alto volumen y margen flaco",IF(AND(I216&gt;0.50,M216&lt;30),"PROTEGER STOCK - estrella escasa",IF(AND(I216&lt;0.30,M216&gt;180),"LIQUIDAR - margen bajo y exceso de stock",IF(I216&gt;0.50,"MANTENER PRECIO - estrella",IF(M216&gt;240,"REVISAR INVENTARIO - mucho stock para la rotación","MONITOREAR")))))</f>
        <v/>
      </c>
      <c r="Q216" s="5" t="inlineStr">
        <is>
          <t>SI</t>
        </is>
      </c>
      <c r="R216" s="5" t="inlineStr">
        <is>
          <t>SI</t>
        </is>
      </c>
    </row>
    <row r="217">
      <c r="A217" s="5" t="inlineStr">
        <is>
          <t>351100300991886</t>
        </is>
      </c>
      <c r="B217" s="5" t="inlineStr">
        <is>
          <t>CACHERA BAÑO TIPO PANEL NEGRA CON ESTANTES 150X22CM MT-5580 GCL</t>
        </is>
      </c>
      <c r="C217" s="5" t="inlineStr">
        <is>
          <t>GRIFERIA - ACC. BAÑO Y COCINA</t>
        </is>
      </c>
      <c r="D217" s="12" t="n">
        <v>54419.36</v>
      </c>
      <c r="E217" s="12" t="n">
        <v>55520.84</v>
      </c>
      <c r="F217" s="12" t="n">
        <v>74622</v>
      </c>
      <c r="G217" s="12" t="n">
        <v>83602.3</v>
      </c>
      <c r="H217" s="14" t="n">
        <v>0.5362602573789916</v>
      </c>
      <c r="I217" s="14" t="n">
        <v>0.3490686261023919</v>
      </c>
      <c r="J217" s="11" t="n">
        <v>48</v>
      </c>
      <c r="K217" s="11" t="n">
        <v>0</v>
      </c>
      <c r="L217" s="12" t="n">
        <v>0</v>
      </c>
      <c r="M217" s="21" t="n">
        <v>0</v>
      </c>
      <c r="N217" s="5" t="inlineStr">
        <is>
          <t>2025-10-17</t>
        </is>
      </c>
      <c r="O217" s="5">
        <f>IF(I217&lt;0.30,"REVISAR",IF(I217&gt;0.50,"ESTRELLA","OK"))</f>
        <v/>
      </c>
      <c r="P217" s="5">
        <f>IF(AND(I217&lt;0.30,J217&gt;50),"SUBIR PRECIO YA - alto volumen y margen flaco",IF(AND(I217&gt;0.50,M217&lt;30),"PROTEGER STOCK - estrella escasa",IF(AND(I217&lt;0.30,M217&gt;180),"LIQUIDAR - margen bajo y exceso de stock",IF(I217&gt;0.50,"MANTENER PRECIO - estrella",IF(M217&gt;240,"REVISAR INVENTARIO - mucho stock para la rotación","MONITOREAR")))))</f>
        <v/>
      </c>
      <c r="Q217" s="5" t="inlineStr">
        <is>
          <t>SI</t>
        </is>
      </c>
      <c r="R217" s="5" t="inlineStr">
        <is>
          <t>SI</t>
        </is>
      </c>
    </row>
    <row r="218">
      <c r="A218" s="5" t="inlineStr">
        <is>
          <t>351100300992484</t>
        </is>
      </c>
      <c r="B218" s="5" t="inlineStr">
        <is>
          <t>FREGADERO DUBAI GRIS PLOMO 1M X 46CM</t>
        </is>
      </c>
      <c r="C218" s="5" t="inlineStr">
        <is>
          <t>IMPORTACION FREGADEROS</t>
        </is>
      </c>
      <c r="D218" s="12" t="n">
        <v>95548.2</v>
      </c>
      <c r="E218" s="12" t="n">
        <v>142698.7</v>
      </c>
      <c r="F218" s="12" t="n">
        <v>203425.47</v>
      </c>
      <c r="G218" s="12" t="n">
        <v>234179</v>
      </c>
      <c r="H218" s="14" t="n">
        <v>1.450899127351431</v>
      </c>
      <c r="I218" s="14" t="n">
        <v>0.5919864718868899</v>
      </c>
      <c r="J218" s="11" t="n">
        <v>15</v>
      </c>
      <c r="K218" s="11" t="n">
        <v>2</v>
      </c>
      <c r="L218" s="12" t="n">
        <v>191096.4</v>
      </c>
      <c r="M218" s="21" t="n">
        <v>48.66666666666667</v>
      </c>
      <c r="N218" s="5" t="inlineStr">
        <is>
          <t>2026-04-24</t>
        </is>
      </c>
      <c r="O218" s="5">
        <f>IF(I218&lt;0.30,"REVISAR",IF(I218&gt;0.50,"ESTRELLA","OK"))</f>
        <v/>
      </c>
      <c r="P218" s="5">
        <f>IF(AND(I218&lt;0.30,J218&gt;50),"SUBIR PRECIO YA - alto volumen y margen flaco",IF(AND(I218&gt;0.50,M218&lt;30),"PROTEGER STOCK - estrella escasa",IF(AND(I218&lt;0.30,M218&gt;180),"LIQUIDAR - margen bajo y exceso de stock",IF(I218&gt;0.50,"MANTENER PRECIO - estrella",IF(M218&gt;240,"REVISAR INVENTARIO - mucho stock para la rotación","MONITOREAR")))))</f>
        <v/>
      </c>
      <c r="Q218" s="5" t="inlineStr">
        <is>
          <t>SI</t>
        </is>
      </c>
      <c r="R218" s="5" t="inlineStr">
        <is>
          <t>SI</t>
        </is>
      </c>
    </row>
    <row r="219">
      <c r="A219" s="5" t="inlineStr">
        <is>
          <t>351100300992511</t>
        </is>
      </c>
      <c r="B219" s="5" t="inlineStr">
        <is>
          <t>LAMINA NUEVA TEC ARTICO KSJ23329 1.22 X. 2.44M 5MM MATE FIBRA BAMBU CARBON PVC IMITACION PIEDRA</t>
        </is>
      </c>
      <c r="C219" s="5" t="inlineStr">
        <is>
          <t>SIN CATEGORIA</t>
        </is>
      </c>
      <c r="D219" s="12" t="n">
        <v>10446.75</v>
      </c>
      <c r="E219" s="12" t="n">
        <v>10446.75</v>
      </c>
      <c r="F219" s="12" t="n">
        <v>14810.07</v>
      </c>
      <c r="G219" s="12" t="n">
        <v>14810.07</v>
      </c>
      <c r="H219" s="14" t="n">
        <v>0.4176724818723526</v>
      </c>
      <c r="I219" s="14" t="n">
        <v>0.2946184589269328</v>
      </c>
      <c r="J219" s="11" t="n">
        <v>208</v>
      </c>
      <c r="K219" s="11" t="n">
        <v>0</v>
      </c>
      <c r="L219" s="12" t="n">
        <v>0</v>
      </c>
      <c r="M219" s="21" t="n">
        <v>0</v>
      </c>
      <c r="N219" s="5" t="inlineStr">
        <is>
          <t>2026-04-08</t>
        </is>
      </c>
      <c r="O219" s="5">
        <f>IF(I219&lt;0.30,"REVISAR",IF(I219&gt;0.50,"ESTRELLA","OK"))</f>
        <v/>
      </c>
      <c r="P219" s="5">
        <f>IF(AND(I219&lt;0.30,J219&gt;50),"SUBIR PRECIO YA - alto volumen y margen flaco",IF(AND(I219&gt;0.50,M219&lt;30),"PROTEGER STOCK - estrella escasa",IF(AND(I219&lt;0.30,M219&gt;180),"LIQUIDAR - margen bajo y exceso de stock",IF(I219&gt;0.50,"MANTENER PRECIO - estrella",IF(M219&gt;240,"REVISAR INVENTARIO - mucho stock para la rotación","MONITOREAR")))))</f>
        <v/>
      </c>
      <c r="Q219" s="5" t="inlineStr">
        <is>
          <t>SI</t>
        </is>
      </c>
      <c r="R219" s="5" t="inlineStr">
        <is>
          <t>SI</t>
        </is>
      </c>
    </row>
    <row r="220">
      <c r="A220" s="5" t="inlineStr">
        <is>
          <t>351100300991497</t>
        </is>
      </c>
      <c r="B220" s="5" t="inlineStr">
        <is>
          <t>PERFIL UNION NEGRA PARA LAMINA PVC 2.5M</t>
        </is>
      </c>
      <c r="C220" s="5" t="inlineStr">
        <is>
          <t>IMPORTACION LAMINA PVC, BAMBU, ACC</t>
        </is>
      </c>
      <c r="D220" s="12" t="n">
        <v>479</v>
      </c>
      <c r="E220" s="12" t="n">
        <v>816.47</v>
      </c>
      <c r="F220" s="12" t="n">
        <v>2874.5</v>
      </c>
      <c r="G220" s="12" t="n">
        <v>3300</v>
      </c>
      <c r="H220" s="14" t="n">
        <v>5.889352818371608</v>
      </c>
      <c r="I220" s="14" t="n">
        <v>0.8548484848484849</v>
      </c>
      <c r="J220" s="11" t="n">
        <v>437</v>
      </c>
      <c r="K220" s="11" t="n">
        <v>928</v>
      </c>
      <c r="L220" s="12" t="n">
        <v>444512</v>
      </c>
      <c r="M220" s="21" t="n">
        <v>775.1029748283752</v>
      </c>
      <c r="N220" s="5" t="inlineStr">
        <is>
          <t>2026-04-29</t>
        </is>
      </c>
      <c r="O220" s="5">
        <f>IF(I220&lt;0.30,"REVISAR",IF(I220&gt;0.50,"ESTRELLA","OK"))</f>
        <v/>
      </c>
      <c r="P220" s="5">
        <f>IF(AND(I220&lt;0.30,J220&gt;50),"SUBIR PRECIO YA - alto volumen y margen flaco",IF(AND(I220&gt;0.50,M220&lt;30),"PROTEGER STOCK - estrella escasa",IF(AND(I220&lt;0.30,M220&gt;180),"LIQUIDAR - margen bajo y exceso de stock",IF(I220&gt;0.50,"MANTENER PRECIO - estrella",IF(M220&gt;240,"REVISAR INVENTARIO - mucho stock para la rotación","MONITOREAR")))))</f>
        <v/>
      </c>
      <c r="Q220" s="5" t="inlineStr">
        <is>
          <t>SI</t>
        </is>
      </c>
      <c r="R220" s="5" t="inlineStr">
        <is>
          <t>SI</t>
        </is>
      </c>
    </row>
    <row r="221">
      <c r="A221" s="5" t="inlineStr">
        <is>
          <t>591</t>
        </is>
      </c>
      <c r="B221" s="5" t="inlineStr">
        <is>
          <t>LAMINA JORDOMEX 1/2 N16 122X244 1.5MM</t>
        </is>
      </c>
      <c r="C221" s="5" t="inlineStr">
        <is>
          <t>TUBERIA INDUSTRIAL, HIERROS PLANOS Y CORRUGADOS</t>
        </is>
      </c>
      <c r="D221" s="12" t="n">
        <v>6840</v>
      </c>
      <c r="E221" s="12" t="n">
        <v>6951.7</v>
      </c>
      <c r="F221" s="12" t="n">
        <v>9775.9</v>
      </c>
      <c r="G221" s="12" t="n">
        <v>11207.34</v>
      </c>
      <c r="H221" s="14" t="n">
        <v>0.6385000000000001</v>
      </c>
      <c r="I221" s="14" t="n">
        <v>0.3896856881293866</v>
      </c>
      <c r="J221" s="11" t="n">
        <v>318</v>
      </c>
      <c r="K221" s="11" t="n">
        <v>38</v>
      </c>
      <c r="L221" s="12" t="n">
        <v>259920</v>
      </c>
      <c r="M221" s="21" t="n">
        <v>43.61635220125786</v>
      </c>
      <c r="N221" s="5" t="inlineStr">
        <is>
          <t>2026-04-29</t>
        </is>
      </c>
      <c r="O221" s="5">
        <f>IF(I221&lt;0.30,"REVISAR",IF(I221&gt;0.50,"ESTRELLA","OK"))</f>
        <v/>
      </c>
      <c r="P221" s="5">
        <f>IF(AND(I221&lt;0.30,J221&gt;50),"SUBIR PRECIO YA - alto volumen y margen flaco",IF(AND(I221&gt;0.50,M221&lt;30),"PROTEGER STOCK - estrella escasa",IF(AND(I221&lt;0.30,M221&gt;180),"LIQUIDAR - margen bajo y exceso de stock",IF(I221&gt;0.50,"MANTENER PRECIO - estrella",IF(M221&gt;240,"REVISAR INVENTARIO - mucho stock para la rotación","MONITOREAR")))))</f>
        <v/>
      </c>
      <c r="Q221" s="5" t="inlineStr">
        <is>
          <t>SI</t>
        </is>
      </c>
      <c r="R221" s="5" t="inlineStr">
        <is>
          <t>SI</t>
        </is>
      </c>
    </row>
    <row r="222">
      <c r="A222" s="5" t="inlineStr">
        <is>
          <t>351100300992355</t>
        </is>
      </c>
      <c r="B222" s="5" t="inlineStr">
        <is>
          <t>LLAVE LAVATORIO NEGRA MONOCOMANDO AQP-23313</t>
        </is>
      </c>
      <c r="C222" s="5" t="inlineStr">
        <is>
          <t>IMPORTACION GRIFERIA</t>
        </is>
      </c>
      <c r="D222" s="12" t="n">
        <v>2312.55</v>
      </c>
      <c r="E222" s="12" t="n">
        <v>3157.19</v>
      </c>
      <c r="F222" s="12" t="n">
        <v>11868.22</v>
      </c>
      <c r="G222" s="12" t="n">
        <v>13500</v>
      </c>
      <c r="H222" s="14" t="n">
        <v>4.837711617046118</v>
      </c>
      <c r="I222" s="14" t="n">
        <v>0.8287</v>
      </c>
      <c r="J222" s="11" t="n">
        <v>103</v>
      </c>
      <c r="K222" s="11" t="n">
        <v>3</v>
      </c>
      <c r="L222" s="12" t="n">
        <v>6937.650000000001</v>
      </c>
      <c r="M222" s="21" t="n">
        <v>10.63106796116505</v>
      </c>
      <c r="N222" s="5" t="inlineStr">
        <is>
          <t>2026-04-30</t>
        </is>
      </c>
      <c r="O222" s="5">
        <f>IF(I222&lt;0.30,"REVISAR",IF(I222&gt;0.50,"ESTRELLA","OK"))</f>
        <v/>
      </c>
      <c r="P222" s="5">
        <f>IF(AND(I222&lt;0.30,J222&gt;50),"SUBIR PRECIO YA - alto volumen y margen flaco",IF(AND(I222&gt;0.50,M222&lt;30),"PROTEGER STOCK - estrella escasa",IF(AND(I222&lt;0.30,M222&gt;180),"LIQUIDAR - margen bajo y exceso de stock",IF(I222&gt;0.50,"MANTENER PRECIO - estrella",IF(M222&gt;240,"REVISAR INVENTARIO - mucho stock para la rotación","MONITOREAR")))))</f>
        <v/>
      </c>
      <c r="Q222" s="5" t="inlineStr">
        <is>
          <t>SI</t>
        </is>
      </c>
      <c r="R222" s="5" t="inlineStr">
        <is>
          <t>SI</t>
        </is>
      </c>
    </row>
    <row r="223">
      <c r="A223" s="5" t="inlineStr">
        <is>
          <t>10160008</t>
        </is>
      </c>
      <c r="B223" s="5" t="inlineStr">
        <is>
          <t>TUBO IND. RECTANGULAR 1X2 1.20MM GALVANIZADO</t>
        </is>
      </c>
      <c r="C223" s="5" t="inlineStr">
        <is>
          <t>TUBERIA INDUSTRIAL</t>
        </is>
      </c>
      <c r="D223" s="12" t="n">
        <v>3980</v>
      </c>
      <c r="E223" s="12" t="n">
        <v>4148.31</v>
      </c>
      <c r="F223" s="12" t="n">
        <v>5045.52</v>
      </c>
      <c r="G223" s="12" t="n">
        <v>5859.05</v>
      </c>
      <c r="H223" s="14" t="n">
        <v>0.4721231155778895</v>
      </c>
      <c r="I223" s="14" t="n">
        <v>0.3207089886585709</v>
      </c>
      <c r="J223" s="11" t="n">
        <v>998</v>
      </c>
      <c r="K223" s="11" t="n">
        <v>103</v>
      </c>
      <c r="L223" s="12" t="n">
        <v>409940</v>
      </c>
      <c r="M223" s="21" t="n">
        <v>37.67034068136272</v>
      </c>
      <c r="N223" s="5" t="inlineStr">
        <is>
          <t>2026-04-30</t>
        </is>
      </c>
      <c r="O223" s="5">
        <f>IF(I223&lt;0.30,"REVISAR",IF(I223&gt;0.50,"ESTRELLA","OK"))</f>
        <v/>
      </c>
      <c r="P223" s="5">
        <f>IF(AND(I223&lt;0.30,J223&gt;50),"SUBIR PRECIO YA - alto volumen y margen flaco",IF(AND(I223&gt;0.50,M223&lt;30),"PROTEGER STOCK - estrella escasa",IF(AND(I223&lt;0.30,M223&gt;180),"LIQUIDAR - margen bajo y exceso de stock",IF(I223&gt;0.50,"MANTENER PRECIO - estrella",IF(M223&gt;240,"REVISAR INVENTARIO - mucho stock para la rotación","MONITOREAR")))))</f>
        <v/>
      </c>
      <c r="Q223" s="5" t="inlineStr">
        <is>
          <t>SI</t>
        </is>
      </c>
      <c r="R223" s="5" t="inlineStr">
        <is>
          <t>SI</t>
        </is>
      </c>
    </row>
    <row r="224">
      <c r="A224" s="5" t="inlineStr">
        <is>
          <t>351100300991805</t>
        </is>
      </c>
      <c r="B224" s="5" t="inlineStr">
        <is>
          <t xml:space="preserve">LUZ LED 100CM PARA PANEL ACANALADO </t>
        </is>
      </c>
      <c r="C224" s="5" t="inlineStr">
        <is>
          <t>PANEL ACANALADO INTERIOR</t>
        </is>
      </c>
      <c r="D224" s="12" t="n">
        <v>2485.09</v>
      </c>
      <c r="E224" s="12" t="n">
        <v>2500.11</v>
      </c>
      <c r="F224" s="12" t="n">
        <v>4178.38</v>
      </c>
      <c r="G224" s="12" t="n">
        <v>5500</v>
      </c>
      <c r="H224" s="14" t="n">
        <v>1.213199521948903</v>
      </c>
      <c r="I224" s="14" t="n">
        <v>0.5481654545454545</v>
      </c>
      <c r="J224" s="11" t="n">
        <v>533</v>
      </c>
      <c r="K224" s="11" t="n">
        <v>43</v>
      </c>
      <c r="L224" s="12" t="n">
        <v>106858.87</v>
      </c>
      <c r="M224" s="21" t="n">
        <v>29.44652908067542</v>
      </c>
      <c r="N224" s="5" t="inlineStr">
        <is>
          <t>2026-04-30</t>
        </is>
      </c>
      <c r="O224" s="5">
        <f>IF(I224&lt;0.30,"REVISAR",IF(I224&gt;0.50,"ESTRELLA","OK"))</f>
        <v/>
      </c>
      <c r="P224" s="5">
        <f>IF(AND(I224&lt;0.30,J224&gt;50),"SUBIR PRECIO YA - alto volumen y margen flaco",IF(AND(I224&gt;0.50,M224&lt;30),"PROTEGER STOCK - estrella escasa",IF(AND(I224&lt;0.30,M224&gt;180),"LIQUIDAR - margen bajo y exceso de stock",IF(I224&gt;0.50,"MANTENER PRECIO - estrella",IF(M224&gt;240,"REVISAR INVENTARIO - mucho stock para la rotación","MONITOREAR")))))</f>
        <v/>
      </c>
      <c r="Q224" s="5" t="inlineStr">
        <is>
          <t>SI</t>
        </is>
      </c>
      <c r="R224" s="5" t="inlineStr">
        <is>
          <t>SI</t>
        </is>
      </c>
    </row>
    <row r="225">
      <c r="A225" s="5" t="inlineStr">
        <is>
          <t>5352</t>
        </is>
      </c>
      <c r="B225" s="5" t="inlineStr">
        <is>
          <t>TRACK 3 X 3.05 CALIBRE 20</t>
        </is>
      </c>
      <c r="C225" s="5" t="inlineStr">
        <is>
          <t>LAMINAS Y PERFILERIA LIVIANA</t>
        </is>
      </c>
      <c r="D225" s="12" t="n">
        <v>1003.2</v>
      </c>
      <c r="E225" s="12" t="n">
        <v>1079.8</v>
      </c>
      <c r="F225" s="12" t="n">
        <v>1513.01</v>
      </c>
      <c r="G225" s="12" t="n">
        <v>1643.74</v>
      </c>
      <c r="H225" s="14" t="n">
        <v>0.6384968102073365</v>
      </c>
      <c r="I225" s="14" t="n">
        <v>0.3896844999817489</v>
      </c>
      <c r="J225" s="11" t="n">
        <v>2059</v>
      </c>
      <c r="K225" s="11" t="n">
        <v>139</v>
      </c>
      <c r="L225" s="12" t="n">
        <v>139444.8</v>
      </c>
      <c r="M225" s="21" t="n">
        <v>24.64060223409422</v>
      </c>
      <c r="N225" s="5" t="inlineStr">
        <is>
          <t>2026-04-29</t>
        </is>
      </c>
      <c r="O225" s="5">
        <f>IF(I225&lt;0.30,"REVISAR",IF(I225&gt;0.50,"ESTRELLA","OK"))</f>
        <v/>
      </c>
      <c r="P225" s="5">
        <f>IF(AND(I225&lt;0.30,J225&gt;50),"SUBIR PRECIO YA - alto volumen y margen flaco",IF(AND(I225&gt;0.50,M225&lt;30),"PROTEGER STOCK - estrella escasa",IF(AND(I225&lt;0.30,M225&gt;180),"LIQUIDAR - margen bajo y exceso de stock",IF(I225&gt;0.50,"MANTENER PRECIO - estrella",IF(M225&gt;240,"REVISAR INVENTARIO - mucho stock para la rotación","MONITOREAR")))))</f>
        <v/>
      </c>
      <c r="Q225" s="5" t="inlineStr">
        <is>
          <t>SI</t>
        </is>
      </c>
      <c r="R225" s="5" t="inlineStr">
        <is>
          <t>SI</t>
        </is>
      </c>
    </row>
    <row r="226">
      <c r="A226" s="5" t="inlineStr">
        <is>
          <t>5321</t>
        </is>
      </c>
      <c r="B226" s="5" t="inlineStr">
        <is>
          <t>BOTAGUA ROJO 9x9</t>
        </is>
      </c>
      <c r="C226" s="5" t="inlineStr">
        <is>
          <t>BOTAGUAS, CUMBRERAS, CANOAS METALICAS</t>
        </is>
      </c>
      <c r="D226" s="12" t="n">
        <v>2755</v>
      </c>
      <c r="E226" s="12" t="n">
        <v>2791.61</v>
      </c>
      <c r="F226" s="12" t="n">
        <v>3886.38</v>
      </c>
      <c r="G226" s="12" t="n">
        <v>4400</v>
      </c>
      <c r="H226" s="14" t="n">
        <v>0.5970961887477314</v>
      </c>
      <c r="I226" s="14" t="n">
        <v>0.3738636363636363</v>
      </c>
      <c r="J226" s="11" t="n">
        <v>808</v>
      </c>
      <c r="K226" s="11" t="n">
        <v>120</v>
      </c>
      <c r="L226" s="12" t="n">
        <v>330600</v>
      </c>
      <c r="M226" s="21" t="n">
        <v>54.20792079207921</v>
      </c>
      <c r="N226" s="5" t="inlineStr">
        <is>
          <t>2026-04-23</t>
        </is>
      </c>
      <c r="O226" s="5">
        <f>IF(I226&lt;0.30,"REVISAR",IF(I226&gt;0.50,"ESTRELLA","OK"))</f>
        <v/>
      </c>
      <c r="P226" s="5">
        <f>IF(AND(I226&lt;0.30,J226&gt;50),"SUBIR PRECIO YA - alto volumen y margen flaco",IF(AND(I226&gt;0.50,M226&lt;30),"PROTEGER STOCK - estrella escasa",IF(AND(I226&lt;0.30,M226&gt;180),"LIQUIDAR - margen bajo y exceso de stock",IF(I226&gt;0.50,"MANTENER PRECIO - estrella",IF(M226&gt;240,"REVISAR INVENTARIO - mucho stock para la rotación","MONITOREAR")))))</f>
        <v/>
      </c>
      <c r="Q226" s="5" t="inlineStr">
        <is>
          <t>SI</t>
        </is>
      </c>
      <c r="R226" s="5" t="inlineStr">
        <is>
          <t>SI</t>
        </is>
      </c>
    </row>
    <row r="227">
      <c r="A227" s="5" t="inlineStr">
        <is>
          <t>351100300991718</t>
        </is>
      </c>
      <c r="B227" s="5" t="inlineStr">
        <is>
          <t>DIAMOND ZT-2403A-70 GREY MUEBLE LAVATORIO + ESPEJO LED AEREO 70X47X48 (NO INCLUYE GRIFERIA)</t>
        </is>
      </c>
      <c r="C227" s="5" t="inlineStr">
        <is>
          <t>SIN CATEGORIA</t>
        </is>
      </c>
      <c r="D227" s="12" t="n">
        <v>49630.54</v>
      </c>
      <c r="E227" s="12" t="n">
        <v>49630.54</v>
      </c>
      <c r="F227" s="12" t="n">
        <v>95893.21000000001</v>
      </c>
      <c r="G227" s="12" t="n">
        <v>95893.21000000001</v>
      </c>
      <c r="H227" s="14" t="n">
        <v>0.9321411775894439</v>
      </c>
      <c r="I227" s="14" t="n">
        <v>0.4824394761631193</v>
      </c>
      <c r="J227" s="11" t="n">
        <v>19</v>
      </c>
      <c r="K227" s="11" t="n">
        <v>0</v>
      </c>
      <c r="L227" s="12" t="n">
        <v>0</v>
      </c>
      <c r="M227" s="21" t="n">
        <v>0</v>
      </c>
      <c r="N227" s="5" t="inlineStr">
        <is>
          <t>2025-11-22</t>
        </is>
      </c>
      <c r="O227" s="5">
        <f>IF(I227&lt;0.30,"REVISAR",IF(I227&gt;0.50,"ESTRELLA","OK"))</f>
        <v/>
      </c>
      <c r="P227" s="5">
        <f>IF(AND(I227&lt;0.30,J227&gt;50),"SUBIR PRECIO YA - alto volumen y margen flaco",IF(AND(I227&gt;0.50,M227&lt;30),"PROTEGER STOCK - estrella escasa",IF(AND(I227&lt;0.30,M227&gt;180),"LIQUIDAR - margen bajo y exceso de stock",IF(I227&gt;0.50,"MANTENER PRECIO - estrella",IF(M227&gt;240,"REVISAR INVENTARIO - mucho stock para la rotación","MONITOREAR")))))</f>
        <v/>
      </c>
      <c r="Q227" s="5" t="inlineStr">
        <is>
          <t>SI</t>
        </is>
      </c>
      <c r="R227" s="5" t="inlineStr">
        <is>
          <t>SI</t>
        </is>
      </c>
    </row>
    <row r="228">
      <c r="A228" s="5" t="inlineStr">
        <is>
          <t>351100300991806</t>
        </is>
      </c>
      <c r="B228" s="5" t="inlineStr">
        <is>
          <t>LUZ LED 150CM PARA PANEL ACANALADO</t>
        </is>
      </c>
      <c r="C228" s="5" t="inlineStr">
        <is>
          <t>PANEL ACANALADO INTERIOR</t>
        </is>
      </c>
      <c r="D228" s="12" t="n">
        <v>3337.13</v>
      </c>
      <c r="E228" s="12" t="n">
        <v>3356.1</v>
      </c>
      <c r="F228" s="12" t="n">
        <v>5598.46</v>
      </c>
      <c r="G228" s="12" t="n">
        <v>7200</v>
      </c>
      <c r="H228" s="14" t="n">
        <v>1.15754255902527</v>
      </c>
      <c r="I228" s="14" t="n">
        <v>0.5365097222222222</v>
      </c>
      <c r="J228" s="11" t="n">
        <v>391</v>
      </c>
      <c r="K228" s="11" t="n">
        <v>42</v>
      </c>
      <c r="L228" s="12" t="n">
        <v>140159.46</v>
      </c>
      <c r="M228" s="21" t="n">
        <v>39.20716112531969</v>
      </c>
      <c r="N228" s="5" t="inlineStr">
        <is>
          <t>2026-04-30</t>
        </is>
      </c>
      <c r="O228" s="5">
        <f>IF(I228&lt;0.30,"REVISAR",IF(I228&gt;0.50,"ESTRELLA","OK"))</f>
        <v/>
      </c>
      <c r="P228" s="5">
        <f>IF(AND(I228&lt;0.30,J228&gt;50),"SUBIR PRECIO YA - alto volumen y margen flaco",IF(AND(I228&gt;0.50,M228&lt;30),"PROTEGER STOCK - estrella escasa",IF(AND(I228&lt;0.30,M228&gt;180),"LIQUIDAR - margen bajo y exceso de stock",IF(I228&gt;0.50,"MANTENER PRECIO - estrella",IF(M228&gt;240,"REVISAR INVENTARIO - mucho stock para la rotación","MONITOREAR")))))</f>
        <v/>
      </c>
      <c r="Q228" s="5" t="inlineStr">
        <is>
          <t>SI</t>
        </is>
      </c>
      <c r="R228" s="5" t="inlineStr">
        <is>
          <t>SI</t>
        </is>
      </c>
    </row>
    <row r="229">
      <c r="A229" s="5" t="inlineStr">
        <is>
          <t>4300992920</t>
        </is>
      </c>
      <c r="B229" s="5" t="inlineStr">
        <is>
          <t>CACHERA CON CALENTADOR INCLUIDO 29CM X 22XCM BAJA BLANCA AQP-23560</t>
        </is>
      </c>
      <c r="C229" s="5" t="inlineStr">
        <is>
          <t>IMPORTACION GRIFERIA</t>
        </is>
      </c>
      <c r="D229" s="12" t="n">
        <v>5717.68</v>
      </c>
      <c r="E229" s="12" t="n">
        <v>8091.63</v>
      </c>
      <c r="F229" s="12" t="n">
        <v>25550.8</v>
      </c>
      <c r="G229" s="12" t="n">
        <v>29000</v>
      </c>
      <c r="H229" s="14" t="n">
        <v>4.071987239579689</v>
      </c>
      <c r="I229" s="14" t="n">
        <v>0.8028386206896552</v>
      </c>
      <c r="J229" s="11" t="n">
        <v>50</v>
      </c>
      <c r="K229" s="11" t="n">
        <v>90</v>
      </c>
      <c r="L229" s="12" t="n">
        <v>514591.2</v>
      </c>
      <c r="M229" s="21" t="n">
        <v>657</v>
      </c>
      <c r="N229" s="5" t="inlineStr">
        <is>
          <t>2026-04-30</t>
        </is>
      </c>
      <c r="O229" s="5">
        <f>IF(I229&lt;0.30,"REVISAR",IF(I229&gt;0.50,"ESTRELLA","OK"))</f>
        <v/>
      </c>
      <c r="P229" s="5">
        <f>IF(AND(I229&lt;0.30,J229&gt;50),"SUBIR PRECIO YA - alto volumen y margen flaco",IF(AND(I229&gt;0.50,M229&lt;30),"PROTEGER STOCK - estrella escasa",IF(AND(I229&lt;0.30,M229&gt;180),"LIQUIDAR - margen bajo y exceso de stock",IF(I229&gt;0.50,"MANTENER PRECIO - estrella",IF(M229&gt;240,"REVISAR INVENTARIO - mucho stock para la rotación","MONITOREAR")))))</f>
        <v/>
      </c>
      <c r="Q229" s="5" t="inlineStr">
        <is>
          <t>SI</t>
        </is>
      </c>
      <c r="R229" s="5" t="inlineStr">
        <is>
          <t>SI</t>
        </is>
      </c>
    </row>
    <row r="230">
      <c r="A230" s="5" t="inlineStr">
        <is>
          <t>351100300991707</t>
        </is>
      </c>
      <c r="B230" s="5" t="inlineStr">
        <is>
          <t>KIT HERRAJE PUERTA CORREDIZA TIPO GRANERO RIEL PUERTA 2M ANCHO MAX 200LB MAX</t>
        </is>
      </c>
      <c r="C230" s="5" t="inlineStr">
        <is>
          <t>FERRETERIA GENERAL</t>
        </is>
      </c>
      <c r="D230" s="12" t="n">
        <v>18031.05</v>
      </c>
      <c r="E230" s="12" t="n">
        <v>18060.66</v>
      </c>
      <c r="F230" s="12" t="n">
        <v>28242.17</v>
      </c>
      <c r="G230" s="12" t="n">
        <v>31000</v>
      </c>
      <c r="H230" s="14" t="n">
        <v>0.7192565047515259</v>
      </c>
      <c r="I230" s="14" t="n">
        <v>0.4183532258064516</v>
      </c>
      <c r="J230" s="11" t="n">
        <v>85</v>
      </c>
      <c r="K230" s="11" t="n">
        <v>0</v>
      </c>
      <c r="L230" s="12" t="n">
        <v>0</v>
      </c>
      <c r="M230" s="21" t="n">
        <v>0</v>
      </c>
      <c r="N230" s="5" t="inlineStr">
        <is>
          <t>2026-04-29</t>
        </is>
      </c>
      <c r="O230" s="5">
        <f>IF(I230&lt;0.30,"REVISAR",IF(I230&gt;0.50,"ESTRELLA","OK"))</f>
        <v/>
      </c>
      <c r="P230" s="5">
        <f>IF(AND(I230&lt;0.30,J230&gt;50),"SUBIR PRECIO YA - alto volumen y margen flaco",IF(AND(I230&gt;0.50,M230&lt;30),"PROTEGER STOCK - estrella escasa",IF(AND(I230&lt;0.30,M230&gt;180),"LIQUIDAR - margen bajo y exceso de stock",IF(I230&gt;0.50,"MANTENER PRECIO - estrella",IF(M230&gt;240,"REVISAR INVENTARIO - mucho stock para la rotación","MONITOREAR")))))</f>
        <v/>
      </c>
      <c r="Q230" s="5" t="inlineStr">
        <is>
          <t>SI</t>
        </is>
      </c>
      <c r="R230" s="5" t="inlineStr">
        <is>
          <t>SI</t>
        </is>
      </c>
    </row>
    <row r="231">
      <c r="A231" s="5" t="inlineStr">
        <is>
          <t>351100300992287</t>
        </is>
      </c>
      <c r="B231" s="5" t="inlineStr">
        <is>
          <t>PERFIL UNION  5MM NIQUEL LAMINA BAMBU DE128</t>
        </is>
      </c>
      <c r="C231" s="5" t="inlineStr">
        <is>
          <t>IMPORTACION LAMINA PVC, BAMBU, ACC</t>
        </is>
      </c>
      <c r="D231" s="12" t="n">
        <v>479</v>
      </c>
      <c r="E231" s="12" t="n">
        <v>688.78</v>
      </c>
      <c r="F231" s="12" t="n">
        <v>2886.92</v>
      </c>
      <c r="G231" s="12" t="n">
        <v>3300</v>
      </c>
      <c r="H231" s="14" t="n">
        <v>5.889352818371608</v>
      </c>
      <c r="I231" s="14" t="n">
        <v>0.8548484848484849</v>
      </c>
      <c r="J231" s="11" t="n">
        <v>392</v>
      </c>
      <c r="K231" s="11" t="n">
        <v>789</v>
      </c>
      <c r="L231" s="12" t="n">
        <v>377931</v>
      </c>
      <c r="M231" s="21" t="n">
        <v>734.655612244898</v>
      </c>
      <c r="N231" s="5" t="inlineStr">
        <is>
          <t>2026-04-30</t>
        </is>
      </c>
      <c r="O231" s="5">
        <f>IF(I231&lt;0.30,"REVISAR",IF(I231&gt;0.50,"ESTRELLA","OK"))</f>
        <v/>
      </c>
      <c r="P231" s="5">
        <f>IF(AND(I231&lt;0.30,J231&gt;50),"SUBIR PRECIO YA - alto volumen y margen flaco",IF(AND(I231&gt;0.50,M231&lt;30),"PROTEGER STOCK - estrella escasa",IF(AND(I231&lt;0.30,M231&gt;180),"LIQUIDAR - margen bajo y exceso de stock",IF(I231&gt;0.50,"MANTENER PRECIO - estrella",IF(M231&gt;240,"REVISAR INVENTARIO - mucho stock para la rotación","MONITOREAR")))))</f>
        <v/>
      </c>
      <c r="Q231" s="5" t="inlineStr">
        <is>
          <t>SI</t>
        </is>
      </c>
      <c r="R231" s="5" t="inlineStr">
        <is>
          <t>SI</t>
        </is>
      </c>
    </row>
    <row r="232">
      <c r="A232" s="5" t="inlineStr">
        <is>
          <t>50992866</t>
        </is>
      </c>
      <c r="B232" s="5" t="inlineStr">
        <is>
          <t>CORNISA TERMINAL PANEL FLAT JASS 5.90M P31</t>
        </is>
      </c>
      <c r="C232" s="5" t="inlineStr">
        <is>
          <t>IMPORTACION TABLILLA, CORNISAS, UNIONES</t>
        </is>
      </c>
      <c r="D232" s="12" t="n">
        <v>797.97</v>
      </c>
      <c r="E232" s="12" t="n">
        <v>1092.29</v>
      </c>
      <c r="F232" s="12" t="n">
        <v>3284.72</v>
      </c>
      <c r="G232" s="12" t="n">
        <v>3750</v>
      </c>
      <c r="H232" s="14" t="n">
        <v>3.699424790405654</v>
      </c>
      <c r="I232" s="14" t="n">
        <v>0.787208</v>
      </c>
      <c r="J232" s="11" t="n">
        <v>391</v>
      </c>
      <c r="K232" s="11" t="n">
        <v>0</v>
      </c>
      <c r="L232" s="12" t="n">
        <v>0</v>
      </c>
      <c r="M232" s="21" t="n">
        <v>0</v>
      </c>
      <c r="N232" s="5" t="inlineStr">
        <is>
          <t>2026-04-15</t>
        </is>
      </c>
      <c r="O232" s="5">
        <f>IF(I232&lt;0.30,"REVISAR",IF(I232&gt;0.50,"ESTRELLA","OK"))</f>
        <v/>
      </c>
      <c r="P232" s="5">
        <f>IF(AND(I232&lt;0.30,J232&gt;50),"SUBIR PRECIO YA - alto volumen y margen flaco",IF(AND(I232&gt;0.50,M232&lt;30),"PROTEGER STOCK - estrella escasa",IF(AND(I232&lt;0.30,M232&gt;180),"LIQUIDAR - margen bajo y exceso de stock",IF(I232&gt;0.50,"MANTENER PRECIO - estrella",IF(M232&gt;240,"REVISAR INVENTARIO - mucho stock para la rotación","MONITOREAR")))))</f>
        <v/>
      </c>
      <c r="Q232" s="5" t="inlineStr">
        <is>
          <t>SI</t>
        </is>
      </c>
      <c r="R232" s="5" t="inlineStr">
        <is>
          <t>SI</t>
        </is>
      </c>
    </row>
    <row r="233">
      <c r="A233" s="5" t="inlineStr">
        <is>
          <t>89123O1</t>
        </is>
      </c>
      <c r="B233" s="5" t="inlineStr">
        <is>
          <t>SIDING WPC PARA EXTERIOR 14CM X 2.90M OAK WOOD DE081</t>
        </is>
      </c>
      <c r="C233" s="5" t="inlineStr">
        <is>
          <t>SIDING EXTERIOR WPC</t>
        </is>
      </c>
      <c r="D233" s="12" t="n">
        <v>6440</v>
      </c>
      <c r="E233" s="12" t="n">
        <v>5956.8</v>
      </c>
      <c r="F233" s="12" t="n">
        <v>7752.67</v>
      </c>
      <c r="G233" s="12" t="n">
        <v>9300</v>
      </c>
      <c r="H233" s="14" t="n">
        <v>0.4440993788819875</v>
      </c>
      <c r="I233" s="14" t="n">
        <v>0.3075268817204301</v>
      </c>
      <c r="J233" s="11" t="n">
        <v>477</v>
      </c>
      <c r="K233" s="11" t="n">
        <v>-2</v>
      </c>
      <c r="L233" s="12" t="n">
        <v>-12880</v>
      </c>
      <c r="M233" s="21" t="n">
        <v>-1.530398322851153</v>
      </c>
      <c r="N233" s="5" t="inlineStr">
        <is>
          <t>2026-04-16</t>
        </is>
      </c>
      <c r="O233" s="5">
        <f>IF(I233&lt;0.30,"REVISAR",IF(I233&gt;0.50,"ESTRELLA","OK"))</f>
        <v/>
      </c>
      <c r="P233" s="5">
        <f>IF(AND(I233&lt;0.30,J233&gt;50),"SUBIR PRECIO YA - alto volumen y margen flaco",IF(AND(I233&gt;0.50,M233&lt;30),"PROTEGER STOCK - estrella escasa",IF(AND(I233&lt;0.30,M233&gt;180),"LIQUIDAR - margen bajo y exceso de stock",IF(I233&gt;0.50,"MANTENER PRECIO - estrella",IF(M233&gt;240,"REVISAR INVENTARIO - mucho stock para la rotación","MONITOREAR")))))</f>
        <v/>
      </c>
      <c r="Q233" s="5" t="inlineStr">
        <is>
          <t>SI</t>
        </is>
      </c>
      <c r="R233" s="5" t="inlineStr">
        <is>
          <t>SI</t>
        </is>
      </c>
    </row>
    <row r="234">
      <c r="A234" s="5" t="inlineStr">
        <is>
          <t>351100300991973</t>
        </is>
      </c>
      <c r="B234" s="5" t="inlineStr">
        <is>
          <t>PANEL ACUSTICO 60CM X 2.90M EOLO K6350Q ABSORCION DE SONIDO Y ECO ACANALADO</t>
        </is>
      </c>
      <c r="C234" s="5" t="inlineStr">
        <is>
          <t>SIN CATEGORIA</t>
        </is>
      </c>
      <c r="D234" s="12" t="n">
        <v>17918.97</v>
      </c>
      <c r="E234" s="12" t="n">
        <v>17918.97</v>
      </c>
      <c r="F234" s="12" t="n">
        <v>25034.33</v>
      </c>
      <c r="G234" s="12" t="n">
        <v>25034.33</v>
      </c>
      <c r="H234" s="14" t="n">
        <v>0.3970853235425921</v>
      </c>
      <c r="I234" s="14" t="n">
        <v>0.2842241034611272</v>
      </c>
      <c r="J234" s="11" t="n">
        <v>120</v>
      </c>
      <c r="K234" s="11" t="n">
        <v>0</v>
      </c>
      <c r="L234" s="12" t="n">
        <v>0</v>
      </c>
      <c r="M234" s="21" t="n">
        <v>0</v>
      </c>
      <c r="N234" s="5" t="inlineStr">
        <is>
          <t>2025-10-07</t>
        </is>
      </c>
      <c r="O234" s="5">
        <f>IF(I234&lt;0.30,"REVISAR",IF(I234&gt;0.50,"ESTRELLA","OK"))</f>
        <v/>
      </c>
      <c r="P234" s="5">
        <f>IF(AND(I234&lt;0.30,J234&gt;50),"SUBIR PRECIO YA - alto volumen y margen flaco",IF(AND(I234&gt;0.50,M234&lt;30),"PROTEGER STOCK - estrella escasa",IF(AND(I234&lt;0.30,M234&gt;180),"LIQUIDAR - margen bajo y exceso de stock",IF(I234&gt;0.50,"MANTENER PRECIO - estrella",IF(M234&gt;240,"REVISAR INVENTARIO - mucho stock para la rotación","MONITOREAR")))))</f>
        <v/>
      </c>
      <c r="Q234" s="5" t="inlineStr">
        <is>
          <t>SI</t>
        </is>
      </c>
      <c r="R234" s="5" t="inlineStr">
        <is>
          <t>SI</t>
        </is>
      </c>
    </row>
    <row r="235">
      <c r="A235" s="5" t="inlineStr">
        <is>
          <t>73332</t>
        </is>
      </c>
      <c r="B235" s="5" t="inlineStr">
        <is>
          <t>LORENZETTI DUCHA SIN MANGUERA  MAXI 7537656</t>
        </is>
      </c>
      <c r="C235" s="5" t="inlineStr">
        <is>
          <t>FERRETERIA GENERAL</t>
        </is>
      </c>
      <c r="D235" s="12" t="n">
        <v>10550</v>
      </c>
      <c r="E235" s="12" t="n">
        <v>10979.42</v>
      </c>
      <c r="F235" s="12" t="n">
        <v>15078.94</v>
      </c>
      <c r="G235" s="12" t="n">
        <v>17500</v>
      </c>
      <c r="H235" s="14" t="n">
        <v>0.6587677725118484</v>
      </c>
      <c r="I235" s="14" t="n">
        <v>0.3971428571428571</v>
      </c>
      <c r="J235" s="11" t="n">
        <v>208</v>
      </c>
      <c r="K235" s="11" t="n">
        <v>11</v>
      </c>
      <c r="L235" s="12" t="n">
        <v>116050</v>
      </c>
      <c r="M235" s="21" t="n">
        <v>19.30288461538462</v>
      </c>
      <c r="N235" s="5" t="inlineStr">
        <is>
          <t>2026-04-30</t>
        </is>
      </c>
      <c r="O235" s="5">
        <f>IF(I235&lt;0.30,"REVISAR",IF(I235&gt;0.50,"ESTRELLA","OK"))</f>
        <v/>
      </c>
      <c r="P235" s="5">
        <f>IF(AND(I235&lt;0.30,J235&gt;50),"SUBIR PRECIO YA - alto volumen y margen flaco",IF(AND(I235&gt;0.50,M235&lt;30),"PROTEGER STOCK - estrella escasa",IF(AND(I235&lt;0.30,M235&gt;180),"LIQUIDAR - margen bajo y exceso de stock",IF(I235&gt;0.50,"MANTENER PRECIO - estrella",IF(M235&gt;240,"REVISAR INVENTARIO - mucho stock para la rotación","MONITOREAR")))))</f>
        <v/>
      </c>
      <c r="Q235" s="5" t="inlineStr">
        <is>
          <t>SI</t>
        </is>
      </c>
      <c r="R235" s="5" t="inlineStr">
        <is>
          <t>SI</t>
        </is>
      </c>
    </row>
    <row r="236">
      <c r="A236" s="5" t="inlineStr">
        <is>
          <t>351100300992737</t>
        </is>
      </c>
      <c r="B236" s="5" t="inlineStr">
        <is>
          <t>DECK CLIP PLASTICO CON TORNILLO PARA INSTALACION</t>
        </is>
      </c>
      <c r="C236" s="5" t="inlineStr">
        <is>
          <t>PANEL ACANALADO EXTERIOR WPC</t>
        </is>
      </c>
      <c r="D236" s="12" t="n">
        <v>68.14</v>
      </c>
      <c r="E236" s="12" t="n">
        <v>69.20999999999999</v>
      </c>
      <c r="F236" s="12" t="n">
        <v>152.66</v>
      </c>
      <c r="G236" s="12" t="n">
        <v>175</v>
      </c>
      <c r="H236" s="14" t="n">
        <v>1.568241855004403</v>
      </c>
      <c r="I236" s="14" t="n">
        <v>0.6106285714285714</v>
      </c>
      <c r="J236" s="11" t="n">
        <v>10178</v>
      </c>
      <c r="K236" s="11" t="n">
        <v>2876</v>
      </c>
      <c r="L236" s="12" t="n">
        <v>195970.64</v>
      </c>
      <c r="M236" s="21" t="n">
        <v>103.1381410886225</v>
      </c>
      <c r="N236" s="5" t="inlineStr">
        <is>
          <t>2026-04-20</t>
        </is>
      </c>
      <c r="O236" s="5">
        <f>IF(I236&lt;0.30,"REVISAR",IF(I236&gt;0.50,"ESTRELLA","OK"))</f>
        <v/>
      </c>
      <c r="P236" s="5">
        <f>IF(AND(I236&lt;0.30,J236&gt;50),"SUBIR PRECIO YA - alto volumen y margen flaco",IF(AND(I236&gt;0.50,M236&lt;30),"PROTEGER STOCK - estrella escasa",IF(AND(I236&lt;0.30,M236&gt;180),"LIQUIDAR - margen bajo y exceso de stock",IF(I236&gt;0.50,"MANTENER PRECIO - estrella",IF(M236&gt;240,"REVISAR INVENTARIO - mucho stock para la rotación","MONITOREAR")))))</f>
        <v/>
      </c>
      <c r="Q236" s="5" t="inlineStr">
        <is>
          <t>SI</t>
        </is>
      </c>
      <c r="R236" s="5" t="inlineStr">
        <is>
          <t>SI</t>
        </is>
      </c>
    </row>
    <row r="237">
      <c r="A237" s="5" t="inlineStr">
        <is>
          <t>7659</t>
        </is>
      </c>
      <c r="B237" s="5" t="inlineStr">
        <is>
          <t>TORNILLO TECHO 2 PF</t>
        </is>
      </c>
      <c r="C237" s="5" t="inlineStr">
        <is>
          <t>TORNILLERIA</t>
        </is>
      </c>
      <c r="D237" s="12" t="n">
        <v>15.5</v>
      </c>
      <c r="E237" s="12" t="n">
        <v>15.78</v>
      </c>
      <c r="F237" s="12" t="n">
        <v>35.19</v>
      </c>
      <c r="G237" s="12" t="n">
        <v>40</v>
      </c>
      <c r="H237" s="14" t="n">
        <v>1.580645161290323</v>
      </c>
      <c r="I237" s="14" t="n">
        <v>0.6125</v>
      </c>
      <c r="J237" s="11" t="n">
        <v>43639</v>
      </c>
      <c r="K237" s="11" t="n">
        <v>4957</v>
      </c>
      <c r="L237" s="12" t="n">
        <v>76833.5</v>
      </c>
      <c r="M237" s="21" t="n">
        <v>41.46073466394738</v>
      </c>
      <c r="N237" s="5" t="inlineStr">
        <is>
          <t>2026-04-30</t>
        </is>
      </c>
      <c r="O237" s="5">
        <f>IF(I237&lt;0.30,"REVISAR",IF(I237&gt;0.50,"ESTRELLA","OK"))</f>
        <v/>
      </c>
      <c r="P237" s="5">
        <f>IF(AND(I237&lt;0.30,J237&gt;50),"SUBIR PRECIO YA - alto volumen y margen flaco",IF(AND(I237&gt;0.50,M237&lt;30),"PROTEGER STOCK - estrella escasa",IF(AND(I237&lt;0.30,M237&gt;180),"LIQUIDAR - margen bajo y exceso de stock",IF(I237&gt;0.50,"MANTENER PRECIO - estrella",IF(M237&gt;240,"REVISAR INVENTARIO - mucho stock para la rotación","MONITOREAR")))))</f>
        <v/>
      </c>
      <c r="Q237" s="5" t="inlineStr">
        <is>
          <t>SI</t>
        </is>
      </c>
      <c r="R237" s="5" t="inlineStr">
        <is>
          <t>SI</t>
        </is>
      </c>
    </row>
    <row r="238">
      <c r="A238" s="5" t="inlineStr">
        <is>
          <t>10140001</t>
        </is>
      </c>
      <c r="B238" s="5" t="inlineStr">
        <is>
          <t>TUBO ESTRUCT. CUADRADO 2X2 1.20MM GALVANIZADO</t>
        </is>
      </c>
      <c r="C238" s="5" t="inlineStr">
        <is>
          <t>TUBERIA ESTRUCTURAL</t>
        </is>
      </c>
      <c r="D238" s="12" t="n">
        <v>6116.4</v>
      </c>
      <c r="E238" s="12" t="n">
        <v>5614.04</v>
      </c>
      <c r="F238" s="12" t="n">
        <v>6793.39</v>
      </c>
      <c r="G238" s="12" t="n">
        <v>8501.18</v>
      </c>
      <c r="H238" s="14" t="n">
        <v>0.3898992871623833</v>
      </c>
      <c r="I238" s="14" t="n">
        <v>0.2805234096913606</v>
      </c>
      <c r="J238" s="11" t="n">
        <v>716</v>
      </c>
      <c r="K238" s="11" t="n">
        <v>122</v>
      </c>
      <c r="L238" s="12" t="n">
        <v>746200.7999999999</v>
      </c>
      <c r="M238" s="21" t="n">
        <v>62.1927374301676</v>
      </c>
      <c r="N238" s="5" t="inlineStr">
        <is>
          <t>2026-04-29</t>
        </is>
      </c>
      <c r="O238" s="5">
        <f>IF(I238&lt;0.30,"REVISAR",IF(I238&gt;0.50,"ESTRELLA","OK"))</f>
        <v/>
      </c>
      <c r="P238" s="5">
        <f>IF(AND(I238&lt;0.30,J238&gt;50),"SUBIR PRECIO YA - alto volumen y margen flaco",IF(AND(I238&gt;0.50,M238&lt;30),"PROTEGER STOCK - estrella escasa",IF(AND(I238&lt;0.30,M238&gt;180),"LIQUIDAR - margen bajo y exceso de stock",IF(I238&gt;0.50,"MANTENER PRECIO - estrella",IF(M238&gt;240,"REVISAR INVENTARIO - mucho stock para la rotación","MONITOREAR")))))</f>
        <v/>
      </c>
      <c r="Q238" s="5" t="inlineStr">
        <is>
          <t>SI</t>
        </is>
      </c>
      <c r="R238" s="5" t="inlineStr">
        <is>
          <t>SI</t>
        </is>
      </c>
    </row>
    <row r="239">
      <c r="A239" s="5" t="inlineStr">
        <is>
          <t>351100300992482</t>
        </is>
      </c>
      <c r="B239" s="5" t="inlineStr">
        <is>
          <t>FREGADERO ROMA SATIN 88CM X 45CM</t>
        </is>
      </c>
      <c r="C239" s="5" t="inlineStr">
        <is>
          <t>IMPORTACION FREGADEROS</t>
        </is>
      </c>
      <c r="D239" s="12" t="n">
        <v>50342.6</v>
      </c>
      <c r="E239" s="12" t="n">
        <v>72793</v>
      </c>
      <c r="F239" s="12" t="n">
        <v>116634.84</v>
      </c>
      <c r="G239" s="12" t="n">
        <v>185000</v>
      </c>
      <c r="H239" s="14" t="n">
        <v>2.674820132452436</v>
      </c>
      <c r="I239" s="14" t="n">
        <v>0.7278778378378378</v>
      </c>
      <c r="J239" s="11" t="n">
        <v>19</v>
      </c>
      <c r="K239" s="11" t="n">
        <v>28</v>
      </c>
      <c r="L239" s="12" t="n">
        <v>1409592.8</v>
      </c>
      <c r="M239" s="21" t="n">
        <v>537.8947368421052</v>
      </c>
      <c r="N239" s="5" t="inlineStr">
        <is>
          <t>2026-04-21</t>
        </is>
      </c>
      <c r="O239" s="5">
        <f>IF(I239&lt;0.30,"REVISAR",IF(I239&gt;0.50,"ESTRELLA","OK"))</f>
        <v/>
      </c>
      <c r="P239" s="5">
        <f>IF(AND(I239&lt;0.30,J239&gt;50),"SUBIR PRECIO YA - alto volumen y margen flaco",IF(AND(I239&gt;0.50,M239&lt;30),"PROTEGER STOCK - estrella escasa",IF(AND(I239&lt;0.30,M239&gt;180),"LIQUIDAR - margen bajo y exceso de stock",IF(I239&gt;0.50,"MANTENER PRECIO - estrella",IF(M239&gt;240,"REVISAR INVENTARIO - mucho stock para la rotación","MONITOREAR")))))</f>
        <v/>
      </c>
      <c r="Q239" s="5" t="inlineStr">
        <is>
          <t>SI</t>
        </is>
      </c>
      <c r="R239" s="5" t="inlineStr">
        <is>
          <t>SI</t>
        </is>
      </c>
    </row>
    <row r="240">
      <c r="A240" s="5" t="inlineStr">
        <is>
          <t>10140009</t>
        </is>
      </c>
      <c r="B240" s="5" t="inlineStr">
        <is>
          <t>TUBO ESTRUCT. CUADRADO 3X3 1.20MM GALVANIZADO</t>
        </is>
      </c>
      <c r="C240" s="5" t="inlineStr">
        <is>
          <t>TUBERIA ESTRUCTURAL</t>
        </is>
      </c>
      <c r="D240" s="12" t="n">
        <v>7616.4</v>
      </c>
      <c r="E240" s="12" t="n">
        <v>7831.47</v>
      </c>
      <c r="F240" s="12" t="n">
        <v>9475.33</v>
      </c>
      <c r="G240" s="12" t="n">
        <v>10586.03</v>
      </c>
      <c r="H240" s="14" t="n">
        <v>0.3898994275510742</v>
      </c>
      <c r="I240" s="14" t="n">
        <v>0.2805234823630767</v>
      </c>
      <c r="J240" s="11" t="n">
        <v>505</v>
      </c>
      <c r="K240" s="11" t="n">
        <v>57</v>
      </c>
      <c r="L240" s="12" t="n">
        <v>434134.8</v>
      </c>
      <c r="M240" s="21" t="n">
        <v>41.1980198019802</v>
      </c>
      <c r="N240" s="5" t="inlineStr">
        <is>
          <t>2026-04-30</t>
        </is>
      </c>
      <c r="O240" s="5">
        <f>IF(I240&lt;0.30,"REVISAR",IF(I240&gt;0.50,"ESTRELLA","OK"))</f>
        <v/>
      </c>
      <c r="P240" s="5">
        <f>IF(AND(I240&lt;0.30,J240&gt;50),"SUBIR PRECIO YA - alto volumen y margen flaco",IF(AND(I240&gt;0.50,M240&lt;30),"PROTEGER STOCK - estrella escasa",IF(AND(I240&lt;0.30,M240&gt;180),"LIQUIDAR - margen bajo y exceso de stock",IF(I240&gt;0.50,"MANTENER PRECIO - estrella",IF(M240&gt;240,"REVISAR INVENTARIO - mucho stock para la rotación","MONITOREAR")))))</f>
        <v/>
      </c>
      <c r="Q240" s="5" t="inlineStr">
        <is>
          <t>SI</t>
        </is>
      </c>
      <c r="R240" s="5" t="inlineStr">
        <is>
          <t>SI</t>
        </is>
      </c>
    </row>
    <row r="241">
      <c r="A241" s="5" t="inlineStr">
        <is>
          <t>351100300992866</t>
        </is>
      </c>
      <c r="B241" s="5" t="inlineStr">
        <is>
          <t>CORNISA TERMINAL PANEL FLAT VIVI 5.90M 806002-8</t>
        </is>
      </c>
      <c r="C241" s="5" t="inlineStr">
        <is>
          <t>IMPORTACION TABLILLA, CORNISAS, UNIONES</t>
        </is>
      </c>
      <c r="D241" s="12" t="n">
        <v>797.97</v>
      </c>
      <c r="E241" s="12" t="n">
        <v>1092.29</v>
      </c>
      <c r="F241" s="12" t="n">
        <v>3294.4</v>
      </c>
      <c r="G241" s="12" t="n">
        <v>3750</v>
      </c>
      <c r="H241" s="14" t="n">
        <v>3.699424790405654</v>
      </c>
      <c r="I241" s="14" t="n">
        <v>0.787208</v>
      </c>
      <c r="J241" s="11" t="n">
        <v>376</v>
      </c>
      <c r="K241" s="11" t="n">
        <v>22</v>
      </c>
      <c r="L241" s="12" t="n">
        <v>17555.34</v>
      </c>
      <c r="M241" s="21" t="n">
        <v>21.35638297872341</v>
      </c>
      <c r="N241" s="5" t="inlineStr">
        <is>
          <t>2026-04-23</t>
        </is>
      </c>
      <c r="O241" s="5">
        <f>IF(I241&lt;0.30,"REVISAR",IF(I241&gt;0.50,"ESTRELLA","OK"))</f>
        <v/>
      </c>
      <c r="P241" s="5">
        <f>IF(AND(I241&lt;0.30,J241&gt;50),"SUBIR PRECIO YA - alto volumen y margen flaco",IF(AND(I241&gt;0.50,M241&lt;30),"PROTEGER STOCK - estrella escasa",IF(AND(I241&lt;0.30,M241&gt;180),"LIQUIDAR - margen bajo y exceso de stock",IF(I241&gt;0.50,"MANTENER PRECIO - estrella",IF(M241&gt;240,"REVISAR INVENTARIO - mucho stock para la rotación","MONITOREAR")))))</f>
        <v/>
      </c>
      <c r="Q241" s="5" t="inlineStr">
        <is>
          <t>SI</t>
        </is>
      </c>
      <c r="R241" s="5" t="inlineStr">
        <is>
          <t>SI</t>
        </is>
      </c>
    </row>
    <row r="242">
      <c r="A242" s="5" t="inlineStr">
        <is>
          <t>351100300991971</t>
        </is>
      </c>
      <c r="B242" s="5" t="inlineStr">
        <is>
          <t>PANEL ACUSTICO 60CM X 2.90M ARGOS 1640S ABSORCION DE SONIDO Y ECO ACANALADO</t>
        </is>
      </c>
      <c r="C242" s="5" t="inlineStr">
        <is>
          <t>SIN CATEGORIA</t>
        </is>
      </c>
      <c r="D242" s="12" t="n">
        <v>17919.39</v>
      </c>
      <c r="E242" s="12" t="n">
        <v>17919.39</v>
      </c>
      <c r="F242" s="12" t="n">
        <v>25283.31</v>
      </c>
      <c r="G242" s="12" t="n">
        <v>25283.31</v>
      </c>
      <c r="H242" s="14" t="n">
        <v>0.4109470244243806</v>
      </c>
      <c r="I242" s="14" t="n">
        <v>0.2912561685950139</v>
      </c>
      <c r="J242" s="11" t="n">
        <v>112</v>
      </c>
      <c r="K242" s="11" t="n">
        <v>0</v>
      </c>
      <c r="L242" s="12" t="n">
        <v>0</v>
      </c>
      <c r="M242" s="21" t="n">
        <v>0</v>
      </c>
      <c r="N242" s="5" t="inlineStr">
        <is>
          <t>2025-09-03</t>
        </is>
      </c>
      <c r="O242" s="5">
        <f>IF(I242&lt;0.30,"REVISAR",IF(I242&gt;0.50,"ESTRELLA","OK"))</f>
        <v/>
      </c>
      <c r="P242" s="5">
        <f>IF(AND(I242&lt;0.30,J242&gt;50),"SUBIR PRECIO YA - alto volumen y margen flaco",IF(AND(I242&gt;0.50,M242&lt;30),"PROTEGER STOCK - estrella escasa",IF(AND(I242&lt;0.30,M242&gt;180),"LIQUIDAR - margen bajo y exceso de stock",IF(I242&gt;0.50,"MANTENER PRECIO - estrella",IF(M242&gt;240,"REVISAR INVENTARIO - mucho stock para la rotación","MONITOREAR")))))</f>
        <v/>
      </c>
      <c r="Q242" s="5" t="inlineStr">
        <is>
          <t>SI</t>
        </is>
      </c>
      <c r="R242" s="5" t="inlineStr">
        <is>
          <t>SI</t>
        </is>
      </c>
    </row>
    <row r="243">
      <c r="A243" s="5" t="inlineStr">
        <is>
          <t>351100300991782</t>
        </is>
      </c>
      <c r="B243" s="5" t="inlineStr">
        <is>
          <t>PANEL ACANALADO CRISTOBAL GOLD SILK 16CM X 2.90M WALL PANEL</t>
        </is>
      </c>
      <c r="C243" s="5" t="inlineStr">
        <is>
          <t>IMPORTACION PANEL ACANALADO INTERIOR</t>
        </is>
      </c>
      <c r="D243" s="12" t="n">
        <v>1897.32</v>
      </c>
      <c r="E243" s="12" t="n">
        <v>2704.49</v>
      </c>
      <c r="F243" s="12" t="n">
        <v>3217.3</v>
      </c>
      <c r="G243" s="12" t="n">
        <v>3250</v>
      </c>
      <c r="H243" s="14" t="n">
        <v>0.7129424662155039</v>
      </c>
      <c r="I243" s="14" t="n">
        <v>0.4162092307692308</v>
      </c>
      <c r="J243" s="11" t="n">
        <v>1590</v>
      </c>
      <c r="K243" s="11" t="n">
        <v>0</v>
      </c>
      <c r="L243" s="12" t="n">
        <v>0</v>
      </c>
      <c r="M243" s="21" t="n">
        <v>0</v>
      </c>
      <c r="N243" s="5" t="inlineStr">
        <is>
          <t>2026-02-12</t>
        </is>
      </c>
      <c r="O243" s="5">
        <f>IF(I243&lt;0.30,"REVISAR",IF(I243&gt;0.50,"ESTRELLA","OK"))</f>
        <v/>
      </c>
      <c r="P243" s="5">
        <f>IF(AND(I243&lt;0.30,J243&gt;50),"SUBIR PRECIO YA - alto volumen y margen flaco",IF(AND(I243&gt;0.50,M243&lt;30),"PROTEGER STOCK - estrella escasa",IF(AND(I243&lt;0.30,M243&gt;180),"LIQUIDAR - margen bajo y exceso de stock",IF(I243&gt;0.50,"MANTENER PRECIO - estrella",IF(M243&gt;240,"REVISAR INVENTARIO - mucho stock para la rotación","MONITOREAR")))))</f>
        <v/>
      </c>
      <c r="Q243" s="5" t="inlineStr">
        <is>
          <t>SI</t>
        </is>
      </c>
      <c r="R243" s="5" t="inlineStr">
        <is>
          <t>SI</t>
        </is>
      </c>
    </row>
    <row r="244">
      <c r="A244" s="5" t="inlineStr">
        <is>
          <t>351100300992517</t>
        </is>
      </c>
      <c r="B244" s="5" t="inlineStr">
        <is>
          <t>LAMINA NUEVA TEC PIEDRA GRIS 96202 1.22 X. 2.44M 5MM MATE FIBRA BAMBU CARBON PVC IMITACION</t>
        </is>
      </c>
      <c r="C244" s="5" t="inlineStr">
        <is>
          <t>IMPORTACION LAMINA PVC, BAMBU, ACC</t>
        </is>
      </c>
      <c r="D244" s="12" t="n">
        <v>5629.09</v>
      </c>
      <c r="E244" s="12" t="n">
        <v>7802.62</v>
      </c>
      <c r="F244" s="12" t="n">
        <v>17011.07</v>
      </c>
      <c r="G244" s="12" t="n">
        <v>19500</v>
      </c>
      <c r="H244" s="14" t="n">
        <v>2.464147846277107</v>
      </c>
      <c r="I244" s="14" t="n">
        <v>0.711328717948718</v>
      </c>
      <c r="J244" s="11" t="n">
        <v>88</v>
      </c>
      <c r="K244" s="11" t="n">
        <v>222</v>
      </c>
      <c r="L244" s="12" t="n">
        <v>1249657.98</v>
      </c>
      <c r="M244" s="21" t="n">
        <v>920.7954545454545</v>
      </c>
      <c r="N244" s="5" t="inlineStr">
        <is>
          <t>2026-04-27</t>
        </is>
      </c>
      <c r="O244" s="5">
        <f>IF(I244&lt;0.30,"REVISAR",IF(I244&gt;0.50,"ESTRELLA","OK"))</f>
        <v/>
      </c>
      <c r="P244" s="5">
        <f>IF(AND(I244&lt;0.30,J244&gt;50),"SUBIR PRECIO YA - alto volumen y margen flaco",IF(AND(I244&gt;0.50,M244&lt;30),"PROTEGER STOCK - estrella escasa",IF(AND(I244&lt;0.30,M244&gt;180),"LIQUIDAR - margen bajo y exceso de stock",IF(I244&gt;0.50,"MANTENER PRECIO - estrella",IF(M244&gt;240,"REVISAR INVENTARIO - mucho stock para la rotación","MONITOREAR")))))</f>
        <v/>
      </c>
      <c r="Q244" s="5" t="inlineStr">
        <is>
          <t>SI</t>
        </is>
      </c>
      <c r="R244" s="5" t="inlineStr">
        <is>
          <t>SI</t>
        </is>
      </c>
    </row>
    <row r="245">
      <c r="A245" s="5" t="inlineStr">
        <is>
          <t>351100300991807</t>
        </is>
      </c>
      <c r="B245" s="5" t="inlineStr">
        <is>
          <t>LUZ LED 200CM PARA PANEL ACANALADO</t>
        </is>
      </c>
      <c r="C245" s="5" t="inlineStr">
        <is>
          <t>PANEL ACANALADO INTERIOR</t>
        </is>
      </c>
      <c r="D245" s="12" t="n">
        <v>4575.73</v>
      </c>
      <c r="E245" s="12" t="n">
        <v>4129.78</v>
      </c>
      <c r="F245" s="12" t="n">
        <v>6700.09</v>
      </c>
      <c r="G245" s="12" t="n">
        <v>8550</v>
      </c>
      <c r="H245" s="14" t="n">
        <v>0.8685543071815865</v>
      </c>
      <c r="I245" s="14" t="n">
        <v>0.4648269005847954</v>
      </c>
      <c r="J245" s="11" t="n">
        <v>315</v>
      </c>
      <c r="K245" s="11" t="n">
        <v>26</v>
      </c>
      <c r="L245" s="12" t="n">
        <v>118968.98</v>
      </c>
      <c r="M245" s="21" t="n">
        <v>30.12698412698413</v>
      </c>
      <c r="N245" s="5" t="inlineStr">
        <is>
          <t>2026-04-30</t>
        </is>
      </c>
      <c r="O245" s="5">
        <f>IF(I245&lt;0.30,"REVISAR",IF(I245&gt;0.50,"ESTRELLA","OK"))</f>
        <v/>
      </c>
      <c r="P245" s="5">
        <f>IF(AND(I245&lt;0.30,J245&gt;50),"SUBIR PRECIO YA - alto volumen y margen flaco",IF(AND(I245&gt;0.50,M245&lt;30),"PROTEGER STOCK - estrella escasa",IF(AND(I245&lt;0.30,M245&gt;180),"LIQUIDAR - margen bajo y exceso de stock",IF(I245&gt;0.50,"MANTENER PRECIO - estrella",IF(M245&gt;240,"REVISAR INVENTARIO - mucho stock para la rotación","MONITOREAR")))))</f>
        <v/>
      </c>
      <c r="Q245" s="5" t="inlineStr">
        <is>
          <t>SI</t>
        </is>
      </c>
      <c r="R245" s="5" t="inlineStr">
        <is>
          <t>SI</t>
        </is>
      </c>
    </row>
    <row r="246">
      <c r="A246" s="5" t="inlineStr">
        <is>
          <t>101154</t>
        </is>
      </c>
      <c r="B246" s="5" t="inlineStr">
        <is>
          <t>IMPERSA REPELLO FINO BLANCO 40 KG</t>
        </is>
      </c>
      <c r="C246" s="5" t="inlineStr">
        <is>
          <t>MORTEROS, CEMENTOS</t>
        </is>
      </c>
      <c r="D246" s="12" t="n">
        <v>4477.21</v>
      </c>
      <c r="E246" s="12" t="n">
        <v>4477.21</v>
      </c>
      <c r="F246" s="12" t="n">
        <v>5560.35</v>
      </c>
      <c r="G246" s="12" t="n">
        <v>6399</v>
      </c>
      <c r="H246" s="14" t="n">
        <v>0.42923829795788</v>
      </c>
      <c r="I246" s="14" t="n">
        <v>0.3003266135333646</v>
      </c>
      <c r="J246" s="11" t="n">
        <v>746</v>
      </c>
      <c r="K246" s="11" t="n">
        <v>85</v>
      </c>
      <c r="L246" s="12" t="n">
        <v>380562.85</v>
      </c>
      <c r="M246" s="21" t="n">
        <v>41.58847184986595</v>
      </c>
      <c r="N246" s="5" t="inlineStr">
        <is>
          <t>2026-04-30</t>
        </is>
      </c>
      <c r="O246" s="5">
        <f>IF(I246&lt;0.30,"REVISAR",IF(I246&gt;0.50,"ESTRELLA","OK"))</f>
        <v/>
      </c>
      <c r="P246" s="5">
        <f>IF(AND(I246&lt;0.30,J246&gt;50),"SUBIR PRECIO YA - alto volumen y margen flaco",IF(AND(I246&gt;0.50,M246&lt;30),"PROTEGER STOCK - estrella escasa",IF(AND(I246&lt;0.30,M246&gt;180),"LIQUIDAR - margen bajo y exceso de stock",IF(I246&gt;0.50,"MANTENER PRECIO - estrella",IF(M246&gt;240,"REVISAR INVENTARIO - mucho stock para la rotación","MONITOREAR")))))</f>
        <v/>
      </c>
      <c r="Q246" s="5" t="inlineStr">
        <is>
          <t>SI</t>
        </is>
      </c>
      <c r="R246" s="5" t="inlineStr">
        <is>
          <t>SI</t>
        </is>
      </c>
    </row>
    <row r="247">
      <c r="A247" s="5" t="inlineStr">
        <is>
          <t>351100300992105</t>
        </is>
      </c>
      <c r="B247" s="5" t="inlineStr">
        <is>
          <t>LAMINA NUEVA TEC PINO P060 CJ8005 1.22X2.44 5MM IMITACION BAMBU CARBON PVC</t>
        </is>
      </c>
      <c r="C247" s="5" t="inlineStr">
        <is>
          <t>IMPORTACION LAMINA PVC, BAMBU, ACC</t>
        </is>
      </c>
      <c r="D247" s="12" t="n">
        <v>5351.67</v>
      </c>
      <c r="E247" s="12" t="n">
        <v>7907.77</v>
      </c>
      <c r="F247" s="12" t="n">
        <v>14638.64</v>
      </c>
      <c r="G247" s="12" t="n">
        <v>12500</v>
      </c>
      <c r="H247" s="14" t="n">
        <v>1.335719504379007</v>
      </c>
      <c r="I247" s="14" t="n">
        <v>0.5718664</v>
      </c>
      <c r="J247" s="11" t="n">
        <v>120</v>
      </c>
      <c r="K247" s="11" t="n">
        <v>0</v>
      </c>
      <c r="L247" s="12" t="n">
        <v>0</v>
      </c>
      <c r="M247" s="21" t="n">
        <v>0</v>
      </c>
      <c r="N247" s="5" t="inlineStr">
        <is>
          <t>2025-11-07</t>
        </is>
      </c>
      <c r="O247" s="5">
        <f>IF(I247&lt;0.30,"REVISAR",IF(I247&gt;0.50,"ESTRELLA","OK"))</f>
        <v/>
      </c>
      <c r="P247" s="5">
        <f>IF(AND(I247&lt;0.30,J247&gt;50),"SUBIR PRECIO YA - alto volumen y margen flaco",IF(AND(I247&gt;0.50,M247&lt;30),"PROTEGER STOCK - estrella escasa",IF(AND(I247&lt;0.30,M247&gt;180),"LIQUIDAR - margen bajo y exceso de stock",IF(I247&gt;0.50,"MANTENER PRECIO - estrella",IF(M247&gt;240,"REVISAR INVENTARIO - mucho stock para la rotación","MONITOREAR")))))</f>
        <v/>
      </c>
      <c r="Q247" s="5" t="inlineStr">
        <is>
          <t>SI</t>
        </is>
      </c>
      <c r="R247" s="5" t="inlineStr">
        <is>
          <t>SI</t>
        </is>
      </c>
    </row>
    <row r="248">
      <c r="A248" s="5" t="inlineStr">
        <is>
          <t>351100300992028</t>
        </is>
      </c>
      <c r="B248" s="5" t="inlineStr">
        <is>
          <t>AQUAFINA A-8045SET-EG SATIN 80X45 FREGADERO DIGITAL</t>
        </is>
      </c>
      <c r="C248" s="5" t="inlineStr">
        <is>
          <t>GRIFERIA - ACC. BAÑO Y COCINA</t>
        </is>
      </c>
      <c r="D248" s="12" t="n">
        <v>95586.33</v>
      </c>
      <c r="E248" s="12" t="n">
        <v>95586.33</v>
      </c>
      <c r="F248" s="12" t="n">
        <v>130481.34</v>
      </c>
      <c r="G248" s="12" t="n">
        <v>158500</v>
      </c>
      <c r="H248" s="14" t="n">
        <v>0.6581868976453014</v>
      </c>
      <c r="I248" s="14" t="n">
        <v>0.3969316719242901</v>
      </c>
      <c r="J248" s="11" t="n">
        <v>23</v>
      </c>
      <c r="K248" s="11" t="n">
        <v>0</v>
      </c>
      <c r="L248" s="12" t="n">
        <v>0</v>
      </c>
      <c r="M248" s="21" t="n">
        <v>0</v>
      </c>
      <c r="N248" s="5" t="inlineStr">
        <is>
          <t>2026-04-17</t>
        </is>
      </c>
      <c r="O248" s="5">
        <f>IF(I248&lt;0.30,"REVISAR",IF(I248&gt;0.50,"ESTRELLA","OK"))</f>
        <v/>
      </c>
      <c r="P248" s="5">
        <f>IF(AND(I248&lt;0.30,J248&gt;50),"SUBIR PRECIO YA - alto volumen y margen flaco",IF(AND(I248&gt;0.50,M248&lt;30),"PROTEGER STOCK - estrella escasa",IF(AND(I248&lt;0.30,M248&gt;180),"LIQUIDAR - margen bajo y exceso de stock",IF(I248&gt;0.50,"MANTENER PRECIO - estrella",IF(M248&gt;240,"REVISAR INVENTARIO - mucho stock para la rotación","MONITOREAR")))))</f>
        <v/>
      </c>
      <c r="Q248" s="5" t="inlineStr">
        <is>
          <t>SI</t>
        </is>
      </c>
      <c r="R248" s="5" t="inlineStr">
        <is>
          <t>SI</t>
        </is>
      </c>
    </row>
    <row r="249">
      <c r="A249" s="5" t="inlineStr">
        <is>
          <t>351100300991970</t>
        </is>
      </c>
      <c r="B249" s="5" t="inlineStr">
        <is>
          <t>PANEL ACUSTICO 60CM X 2.90M SELENE 168S ABSORCION DE SONIDO Y ECO ACANALADO</t>
        </is>
      </c>
      <c r="C249" s="5" t="inlineStr">
        <is>
          <t>SIN CATEGORIA</t>
        </is>
      </c>
      <c r="D249" s="12" t="n">
        <v>17918.97</v>
      </c>
      <c r="E249" s="12" t="n">
        <v>17918.97</v>
      </c>
      <c r="F249" s="12" t="n">
        <v>21971.75</v>
      </c>
      <c r="G249" s="12" t="n">
        <v>21971.75</v>
      </c>
      <c r="H249" s="14" t="n">
        <v>0.2261725980901803</v>
      </c>
      <c r="I249" s="14" t="n">
        <v>0.1844541285969483</v>
      </c>
      <c r="J249" s="11" t="n">
        <v>198</v>
      </c>
      <c r="K249" s="11" t="n">
        <v>0</v>
      </c>
      <c r="L249" s="12" t="n">
        <v>0</v>
      </c>
      <c r="M249" s="21" t="n">
        <v>0</v>
      </c>
      <c r="N249" s="5" t="inlineStr">
        <is>
          <t>2026-02-19</t>
        </is>
      </c>
      <c r="O249" s="5">
        <f>IF(I249&lt;0.30,"REVISAR",IF(I249&gt;0.50,"ESTRELLA","OK"))</f>
        <v/>
      </c>
      <c r="P249" s="5">
        <f>IF(AND(I249&lt;0.30,J249&gt;50),"SUBIR PRECIO YA - alto volumen y margen flaco",IF(AND(I249&gt;0.50,M249&lt;30),"PROTEGER STOCK - estrella escasa",IF(AND(I249&lt;0.30,M249&gt;180),"LIQUIDAR - margen bajo y exceso de stock",IF(I249&gt;0.50,"MANTENER PRECIO - estrella",IF(M249&gt;240,"REVISAR INVENTARIO - mucho stock para la rotación","MONITOREAR")))))</f>
        <v/>
      </c>
      <c r="Q249" s="5" t="inlineStr">
        <is>
          <t>SI</t>
        </is>
      </c>
      <c r="R249" s="5" t="inlineStr">
        <is>
          <t>SI</t>
        </is>
      </c>
    </row>
    <row r="250">
      <c r="A250" s="5" t="inlineStr">
        <is>
          <t>14100005</t>
        </is>
      </c>
      <c r="B250" s="5" t="inlineStr">
        <is>
          <t>PUERTA BLANCA INTERNA 6 TABLEROS 80 X 210 CM</t>
        </is>
      </c>
      <c r="C250" s="5" t="inlineStr">
        <is>
          <t>PUERTAS</t>
        </is>
      </c>
      <c r="D250" s="12" t="n">
        <v>12458.3</v>
      </c>
      <c r="E250" s="12" t="n">
        <v>12504.45</v>
      </c>
      <c r="F250" s="12" t="n">
        <v>16325.21</v>
      </c>
      <c r="G250" s="12" t="n">
        <v>18600</v>
      </c>
      <c r="H250" s="14" t="n">
        <v>0.4929805832256408</v>
      </c>
      <c r="I250" s="14" t="n">
        <v>0.3301989247311828</v>
      </c>
      <c r="J250" s="11" t="n">
        <v>208</v>
      </c>
      <c r="K250" s="11" t="n">
        <v>20</v>
      </c>
      <c r="L250" s="12" t="n">
        <v>249166</v>
      </c>
      <c r="M250" s="21" t="n">
        <v>35.09615384615385</v>
      </c>
      <c r="N250" s="5" t="inlineStr">
        <is>
          <t>2026-04-21</t>
        </is>
      </c>
      <c r="O250" s="5">
        <f>IF(I250&lt;0.30,"REVISAR",IF(I250&gt;0.50,"ESTRELLA","OK"))</f>
        <v/>
      </c>
      <c r="P250" s="5">
        <f>IF(AND(I250&lt;0.30,J250&gt;50),"SUBIR PRECIO YA - alto volumen y margen flaco",IF(AND(I250&gt;0.50,M250&lt;30),"PROTEGER STOCK - estrella escasa",IF(AND(I250&lt;0.30,M250&gt;180),"LIQUIDAR - margen bajo y exceso de stock",IF(I250&gt;0.50,"MANTENER PRECIO - estrella",IF(M250&gt;240,"REVISAR INVENTARIO - mucho stock para la rotación","MONITOREAR")))))</f>
        <v/>
      </c>
      <c r="Q250" s="5" t="inlineStr">
        <is>
          <t>SI</t>
        </is>
      </c>
      <c r="R250" s="5" t="inlineStr">
        <is>
          <t>SI</t>
        </is>
      </c>
    </row>
    <row r="251">
      <c r="A251" s="5" t="inlineStr">
        <is>
          <t>552</t>
        </is>
      </c>
      <c r="B251" s="5" t="inlineStr">
        <is>
          <t>TRACK 3 CANAL 3.05</t>
        </is>
      </c>
      <c r="C251" s="5" t="inlineStr">
        <is>
          <t>LAMINAS Y PERFILERIA LIVIANA</t>
        </is>
      </c>
      <c r="D251" s="12" t="n">
        <v>552</v>
      </c>
      <c r="E251" s="12" t="n">
        <v>536.36</v>
      </c>
      <c r="F251" s="12" t="n">
        <v>757.1</v>
      </c>
      <c r="G251" s="12" t="n">
        <v>904.45</v>
      </c>
      <c r="H251" s="14" t="n">
        <v>0.6384963768115943</v>
      </c>
      <c r="I251" s="14" t="n">
        <v>0.389684338548289</v>
      </c>
      <c r="J251" s="11" t="n">
        <v>3576</v>
      </c>
      <c r="K251" s="11" t="n">
        <v>231</v>
      </c>
      <c r="L251" s="12" t="n">
        <v>127512</v>
      </c>
      <c r="M251" s="21" t="n">
        <v>23.57802013422819</v>
      </c>
      <c r="N251" s="5" t="inlineStr">
        <is>
          <t>2026-04-30</t>
        </is>
      </c>
      <c r="O251" s="5">
        <f>IF(I251&lt;0.30,"REVISAR",IF(I251&gt;0.50,"ESTRELLA","OK"))</f>
        <v/>
      </c>
      <c r="P251" s="5">
        <f>IF(AND(I251&lt;0.30,J251&gt;50),"SUBIR PRECIO YA - alto volumen y margen flaco",IF(AND(I251&gt;0.50,M251&lt;30),"PROTEGER STOCK - estrella escasa",IF(AND(I251&lt;0.30,M251&gt;180),"LIQUIDAR - margen bajo y exceso de stock",IF(I251&gt;0.50,"MANTENER PRECIO - estrella",IF(M251&gt;240,"REVISAR INVENTARIO - mucho stock para la rotación","MONITOREAR")))))</f>
        <v/>
      </c>
      <c r="Q251" s="5" t="inlineStr">
        <is>
          <t>SI</t>
        </is>
      </c>
      <c r="R251" s="5" t="inlineStr">
        <is>
          <t>SI</t>
        </is>
      </c>
    </row>
    <row r="252">
      <c r="A252" s="5" t="inlineStr">
        <is>
          <t>977</t>
        </is>
      </c>
      <c r="B252" s="5" t="inlineStr">
        <is>
          <t>CODO 2 X 90</t>
        </is>
      </c>
      <c r="C252" s="5" t="inlineStr">
        <is>
          <t>TUBERIA PVC, CANOAS Y ACCESORIOS</t>
        </is>
      </c>
      <c r="D252" s="12" t="n">
        <v>206.99</v>
      </c>
      <c r="E252" s="12" t="n">
        <v>218.69</v>
      </c>
      <c r="F252" s="12" t="n">
        <v>731.61</v>
      </c>
      <c r="G252" s="12" t="n">
        <v>971.1</v>
      </c>
      <c r="H252" s="14" t="n">
        <v>3.691530991835354</v>
      </c>
      <c r="I252" s="14" t="n">
        <v>0.7868499639583976</v>
      </c>
      <c r="J252" s="11" t="n">
        <v>1535</v>
      </c>
      <c r="K252" s="11" t="n">
        <v>168</v>
      </c>
      <c r="L252" s="12" t="n">
        <v>34774.32</v>
      </c>
      <c r="M252" s="21" t="n">
        <v>39.94788273615634</v>
      </c>
      <c r="N252" s="5" t="inlineStr">
        <is>
          <t>2026-04-28</t>
        </is>
      </c>
      <c r="O252" s="5">
        <f>IF(I252&lt;0.30,"REVISAR",IF(I252&gt;0.50,"ESTRELLA","OK"))</f>
        <v/>
      </c>
      <c r="P252" s="5">
        <f>IF(AND(I252&lt;0.30,J252&gt;50),"SUBIR PRECIO YA - alto volumen y margen flaco",IF(AND(I252&gt;0.50,M252&lt;30),"PROTEGER STOCK - estrella escasa",IF(AND(I252&lt;0.30,M252&gt;180),"LIQUIDAR - margen bajo y exceso de stock",IF(I252&gt;0.50,"MANTENER PRECIO - estrella",IF(M252&gt;240,"REVISAR INVENTARIO - mucho stock para la rotación","MONITOREAR")))))</f>
        <v/>
      </c>
      <c r="Q252" s="5" t="inlineStr">
        <is>
          <t>SI</t>
        </is>
      </c>
      <c r="R252" s="5" t="inlineStr">
        <is>
          <t>SI</t>
        </is>
      </c>
    </row>
    <row r="253">
      <c r="A253" s="5" t="inlineStr">
        <is>
          <t>351100300992272</t>
        </is>
      </c>
      <c r="B253" s="5" t="inlineStr">
        <is>
          <t>EXTRACTOR COCINA PARED 75CM NEGRO CAME-75M 45440</t>
        </is>
      </c>
      <c r="C253" s="5" t="inlineStr">
        <is>
          <t>HERRAMIENTA ELECTRICA</t>
        </is>
      </c>
      <c r="D253" s="12" t="n">
        <v>28344.14</v>
      </c>
      <c r="E253" s="12" t="n">
        <v>30346.07</v>
      </c>
      <c r="F253" s="12" t="n">
        <v>43039.71</v>
      </c>
      <c r="G253" s="12" t="n">
        <v>49950</v>
      </c>
      <c r="H253" s="14" t="n">
        <v>0.7622690263313687</v>
      </c>
      <c r="I253" s="14" t="n">
        <v>0.4325497497497498</v>
      </c>
      <c r="J253" s="11" t="n">
        <v>62</v>
      </c>
      <c r="K253" s="11" t="n">
        <v>-1</v>
      </c>
      <c r="L253" s="12" t="n">
        <v>-28344.14</v>
      </c>
      <c r="M253" s="21" t="n">
        <v>-5.887096774193549</v>
      </c>
      <c r="N253" s="5" t="inlineStr">
        <is>
          <t>2026-03-28</t>
        </is>
      </c>
      <c r="O253" s="5">
        <f>IF(I253&lt;0.30,"REVISAR",IF(I253&gt;0.50,"ESTRELLA","OK"))</f>
        <v/>
      </c>
      <c r="P253" s="5">
        <f>IF(AND(I253&lt;0.30,J253&gt;50),"SUBIR PRECIO YA - alto volumen y margen flaco",IF(AND(I253&gt;0.50,M253&lt;30),"PROTEGER STOCK - estrella escasa",IF(AND(I253&lt;0.30,M253&gt;180),"LIQUIDAR - margen bajo y exceso de stock",IF(I253&gt;0.50,"MANTENER PRECIO - estrella",IF(M253&gt;240,"REVISAR INVENTARIO - mucho stock para la rotación","MONITOREAR")))))</f>
        <v/>
      </c>
      <c r="Q253" s="5" t="inlineStr">
        <is>
          <t>SI</t>
        </is>
      </c>
      <c r="R253" s="5" t="inlineStr">
        <is>
          <t>SI</t>
        </is>
      </c>
    </row>
    <row r="254">
      <c r="A254" s="5" t="inlineStr">
        <is>
          <t>10160001</t>
        </is>
      </c>
      <c r="B254" s="5" t="inlineStr">
        <is>
          <t>TUBO IND. CUADRADO 1X1 1.20MM GALVANIZADO</t>
        </is>
      </c>
      <c r="C254" s="5" t="inlineStr">
        <is>
          <t>TUBERIA INDUSTRIAL</t>
        </is>
      </c>
      <c r="D254" s="12" t="n">
        <v>3747.6</v>
      </c>
      <c r="E254" s="12" t="n">
        <v>2756.01</v>
      </c>
      <c r="F254" s="12" t="n">
        <v>3346.15</v>
      </c>
      <c r="G254" s="12" t="n">
        <v>3657.13</v>
      </c>
      <c r="H254" s="14" t="n">
        <v>-0.02414078343473151</v>
      </c>
      <c r="I254" s="14" t="n">
        <v>-0.02473797759445243</v>
      </c>
      <c r="J254" s="11" t="n">
        <v>1332</v>
      </c>
      <c r="K254" s="11" t="n">
        <v>83</v>
      </c>
      <c r="L254" s="12" t="n">
        <v>311050.8</v>
      </c>
      <c r="M254" s="21" t="n">
        <v>22.74399399399399</v>
      </c>
      <c r="N254" s="5" t="inlineStr">
        <is>
          <t>2026-04-27</t>
        </is>
      </c>
      <c r="O254" s="5">
        <f>IF(I254&lt;0.30,"REVISAR",IF(I254&gt;0.50,"ESTRELLA","OK"))</f>
        <v/>
      </c>
      <c r="P254" s="5">
        <f>IF(AND(I254&lt;0.30,J254&gt;50),"SUBIR PRECIO YA - alto volumen y margen flaco",IF(AND(I254&gt;0.50,M254&lt;30),"PROTEGER STOCK - estrella escasa",IF(AND(I254&lt;0.30,M254&gt;180),"LIQUIDAR - margen bajo y exceso de stock",IF(I254&gt;0.50,"MANTENER PRECIO - estrella",IF(M254&gt;240,"REVISAR INVENTARIO - mucho stock para la rotación","MONITOREAR")))))</f>
        <v/>
      </c>
      <c r="Q254" s="5" t="inlineStr">
        <is>
          <t>SI</t>
        </is>
      </c>
      <c r="R254" s="5" t="inlineStr">
        <is>
          <t>SI</t>
        </is>
      </c>
    </row>
    <row r="255">
      <c r="A255" s="5" t="inlineStr">
        <is>
          <t>351100300991936</t>
        </is>
      </c>
      <c r="B255" s="5" t="inlineStr">
        <is>
          <t>DIAMOND MUEBLE LAVATORIO NB138-80 AEREO 80CM X 47CM X44CM (NO INCLUYE GRIFERIA)</t>
        </is>
      </c>
      <c r="C255" s="5" t="inlineStr">
        <is>
          <t>IMPORTACION LOZA</t>
        </is>
      </c>
      <c r="D255" s="12" t="n">
        <v>25254.6</v>
      </c>
      <c r="E255" s="12" t="n">
        <v>42664.85</v>
      </c>
      <c r="F255" s="12" t="n">
        <v>78270.61</v>
      </c>
      <c r="G255" s="12" t="n">
        <v>89900</v>
      </c>
      <c r="H255" s="14" t="n">
        <v>2.559747531142841</v>
      </c>
      <c r="I255" s="14" t="n">
        <v>0.7190812013348165</v>
      </c>
      <c r="J255" s="11" t="n">
        <v>22</v>
      </c>
      <c r="K255" s="11" t="n">
        <v>4</v>
      </c>
      <c r="L255" s="12" t="n">
        <v>101018.4</v>
      </c>
      <c r="M255" s="21" t="n">
        <v>66.36363636363636</v>
      </c>
      <c r="N255" s="5" t="inlineStr">
        <is>
          <t>2026-04-25</t>
        </is>
      </c>
      <c r="O255" s="5">
        <f>IF(I255&lt;0.30,"REVISAR",IF(I255&gt;0.50,"ESTRELLA","OK"))</f>
        <v/>
      </c>
      <c r="P255" s="5">
        <f>IF(AND(I255&lt;0.30,J255&gt;50),"SUBIR PRECIO YA - alto volumen y margen flaco",IF(AND(I255&gt;0.50,M255&lt;30),"PROTEGER STOCK - estrella escasa",IF(AND(I255&lt;0.30,M255&gt;180),"LIQUIDAR - margen bajo y exceso de stock",IF(I255&gt;0.50,"MANTENER PRECIO - estrella",IF(M255&gt;240,"REVISAR INVENTARIO - mucho stock para la rotación","MONITOREAR")))))</f>
        <v/>
      </c>
      <c r="Q255" s="5" t="inlineStr">
        <is>
          <t>SI</t>
        </is>
      </c>
      <c r="R255" s="5" t="inlineStr">
        <is>
          <t>SI</t>
        </is>
      </c>
    </row>
    <row r="256">
      <c r="A256" s="5" t="inlineStr">
        <is>
          <t>PINT-IM-0009</t>
        </is>
      </c>
      <c r="B256" s="5" t="inlineStr">
        <is>
          <t>LANCO DRY COAT BLANCO/PASTEL MATE CUBETA DC480-2</t>
        </is>
      </c>
      <c r="C256" s="5" t="inlineStr">
        <is>
          <t>IMPERMEABILIZANTES</t>
        </is>
      </c>
      <c r="D256" s="12" t="n">
        <v>52901</v>
      </c>
      <c r="E256" s="12" t="n">
        <v>56174.72</v>
      </c>
      <c r="F256" s="12" t="n">
        <v>77904.22</v>
      </c>
      <c r="G256" s="12" t="n">
        <v>109000</v>
      </c>
      <c r="H256" s="14" t="n">
        <v>1.060452543430181</v>
      </c>
      <c r="I256" s="14" t="n">
        <v>0.5146697247706422</v>
      </c>
      <c r="J256" s="11" t="n">
        <v>36</v>
      </c>
      <c r="K256" s="11" t="n">
        <v>8</v>
      </c>
      <c r="L256" s="12" t="n">
        <v>423208</v>
      </c>
      <c r="M256" s="21" t="n">
        <v>81.11111111111111</v>
      </c>
      <c r="N256" s="5" t="inlineStr">
        <is>
          <t>2026-04-20</t>
        </is>
      </c>
      <c r="O256" s="5">
        <f>IF(I256&lt;0.30,"REVISAR",IF(I256&gt;0.50,"ESTRELLA","OK"))</f>
        <v/>
      </c>
      <c r="P256" s="5">
        <f>IF(AND(I256&lt;0.30,J256&gt;50),"SUBIR PRECIO YA - alto volumen y margen flaco",IF(AND(I256&gt;0.50,M256&lt;30),"PROTEGER STOCK - estrella escasa",IF(AND(I256&lt;0.30,M256&gt;180),"LIQUIDAR - margen bajo y exceso de stock",IF(I256&gt;0.50,"MANTENER PRECIO - estrella",IF(M256&gt;240,"REVISAR INVENTARIO - mucho stock para la rotación","MONITOREAR")))))</f>
        <v/>
      </c>
      <c r="Q256" s="5" t="inlineStr">
        <is>
          <t>SI</t>
        </is>
      </c>
      <c r="R256" s="5" t="inlineStr">
        <is>
          <t>SI</t>
        </is>
      </c>
    </row>
    <row r="257">
      <c r="A257" s="5" t="inlineStr">
        <is>
          <t>351100300991454</t>
        </is>
      </c>
      <c r="B257" s="5" t="inlineStr">
        <is>
          <t>KIT MUEBLE BLANCO + LAVATORIO BOWL + GRIFERIA + DESAGUE + ABASTO MAYIST 44CM X 44CM X 80CM</t>
        </is>
      </c>
      <c r="C257" s="5" t="inlineStr">
        <is>
          <t>LOZA SANITARIA</t>
        </is>
      </c>
      <c r="D257" s="12" t="n">
        <v>48133.13</v>
      </c>
      <c r="E257" s="12" t="n">
        <v>49213.73</v>
      </c>
      <c r="F257" s="12" t="n">
        <v>66975.97</v>
      </c>
      <c r="G257" s="12" t="n">
        <v>76500</v>
      </c>
      <c r="H257" s="14" t="n">
        <v>0.589341894034317</v>
      </c>
      <c r="I257" s="14" t="n">
        <v>0.3708087581699347</v>
      </c>
      <c r="J257" s="11" t="n">
        <v>44</v>
      </c>
      <c r="K257" s="11" t="n">
        <v>0</v>
      </c>
      <c r="L257" s="12" t="n">
        <v>0</v>
      </c>
      <c r="M257" s="21" t="n">
        <v>0</v>
      </c>
      <c r="N257" s="5" t="inlineStr">
        <is>
          <t>2025-08-29</t>
        </is>
      </c>
      <c r="O257" s="5">
        <f>IF(I257&lt;0.30,"REVISAR",IF(I257&gt;0.50,"ESTRELLA","OK"))</f>
        <v/>
      </c>
      <c r="P257" s="5">
        <f>IF(AND(I257&lt;0.30,J257&gt;50),"SUBIR PRECIO YA - alto volumen y margen flaco",IF(AND(I257&gt;0.50,M257&lt;30),"PROTEGER STOCK - estrella escasa",IF(AND(I257&lt;0.30,M257&gt;180),"LIQUIDAR - margen bajo y exceso de stock",IF(I257&gt;0.50,"MANTENER PRECIO - estrella",IF(M257&gt;240,"REVISAR INVENTARIO - mucho stock para la rotación","MONITOREAR")))))</f>
        <v/>
      </c>
      <c r="Q257" s="5" t="inlineStr">
        <is>
          <t>SI</t>
        </is>
      </c>
      <c r="R257" s="5" t="inlineStr">
        <is>
          <t>SI</t>
        </is>
      </c>
    </row>
    <row r="258">
      <c r="A258" s="5" t="inlineStr">
        <is>
          <t>351100300992796</t>
        </is>
      </c>
      <c r="B258" s="5" t="inlineStr">
        <is>
          <t>PANEL ACANALADO NUEVA TEC ROSA METALICO  F01-216W 12CM X 2.90M PS INTERIOR</t>
        </is>
      </c>
      <c r="C258" s="5" t="inlineStr">
        <is>
          <t>IMPORTACION PANEL ACANALADO INTERIOR</t>
        </is>
      </c>
      <c r="D258" s="12" t="n">
        <v>1320.11</v>
      </c>
      <c r="E258" s="12" t="n">
        <v>1715.75</v>
      </c>
      <c r="F258" s="12" t="n">
        <v>4289.77</v>
      </c>
      <c r="G258" s="12" t="n">
        <v>4900</v>
      </c>
      <c r="H258" s="14" t="n">
        <v>2.711811894463341</v>
      </c>
      <c r="I258" s="14" t="n">
        <v>0.7305897959183674</v>
      </c>
      <c r="J258" s="11" t="n">
        <v>303</v>
      </c>
      <c r="K258" s="11" t="n">
        <v>128</v>
      </c>
      <c r="L258" s="12" t="n">
        <v>168974.08</v>
      </c>
      <c r="M258" s="21" t="n">
        <v>154.1914191419142</v>
      </c>
      <c r="N258" s="5" t="inlineStr">
        <is>
          <t>2026-04-30</t>
        </is>
      </c>
      <c r="O258" s="5">
        <f>IF(I258&lt;0.30,"REVISAR",IF(I258&gt;0.50,"ESTRELLA","OK"))</f>
        <v/>
      </c>
      <c r="P258" s="5">
        <f>IF(AND(I258&lt;0.30,J258&gt;50),"SUBIR PRECIO YA - alto volumen y margen flaco",IF(AND(I258&gt;0.50,M258&lt;30),"PROTEGER STOCK - estrella escasa",IF(AND(I258&lt;0.30,M258&gt;180),"LIQUIDAR - margen bajo y exceso de stock",IF(I258&gt;0.50,"MANTENER PRECIO - estrella",IF(M258&gt;240,"REVISAR INVENTARIO - mucho stock para la rotación","MONITOREAR")))))</f>
        <v/>
      </c>
      <c r="Q258" s="5" t="inlineStr">
        <is>
          <t>SI</t>
        </is>
      </c>
      <c r="R258" s="5" t="inlineStr">
        <is>
          <t>SI</t>
        </is>
      </c>
    </row>
    <row r="259">
      <c r="A259" s="5" t="inlineStr">
        <is>
          <t>351100300992909</t>
        </is>
      </c>
      <c r="B259" s="5" t="inlineStr">
        <is>
          <t>MUEBLE LED MARMOL GRIS 80CM X 50CM LAVAT ESPEJO REPISA BRILLANTE AEREO LUX STONE BH0380-18 MAYIST</t>
        </is>
      </c>
      <c r="C259" s="5" t="inlineStr">
        <is>
          <t>LOZA</t>
        </is>
      </c>
      <c r="D259" s="12" t="n">
        <v>63750</v>
      </c>
      <c r="E259" s="12" t="n">
        <v>63750</v>
      </c>
      <c r="F259" s="12" t="n">
        <v>94755.82000000001</v>
      </c>
      <c r="G259" s="12" t="n">
        <v>108999</v>
      </c>
      <c r="H259" s="14" t="n">
        <v>0.7097882352941176</v>
      </c>
      <c r="I259" s="14" t="n">
        <v>0.4151322489197148</v>
      </c>
      <c r="J259" s="11" t="n">
        <v>25</v>
      </c>
      <c r="K259" s="11" t="n">
        <v>1</v>
      </c>
      <c r="L259" s="12" t="n">
        <v>63750</v>
      </c>
      <c r="M259" s="21" t="n">
        <v>14.6</v>
      </c>
      <c r="N259" s="5" t="inlineStr">
        <is>
          <t>2026-04-30</t>
        </is>
      </c>
      <c r="O259" s="5">
        <f>IF(I259&lt;0.30,"REVISAR",IF(I259&gt;0.50,"ESTRELLA","OK"))</f>
        <v/>
      </c>
      <c r="P259" s="5">
        <f>IF(AND(I259&lt;0.30,J259&gt;50),"SUBIR PRECIO YA - alto volumen y margen flaco",IF(AND(I259&gt;0.50,M259&lt;30),"PROTEGER STOCK - estrella escasa",IF(AND(I259&lt;0.30,M259&gt;180),"LIQUIDAR - margen bajo y exceso de stock",IF(I259&gt;0.50,"MANTENER PRECIO - estrella",IF(M259&gt;240,"REVISAR INVENTARIO - mucho stock para la rotación","MONITOREAR")))))</f>
        <v/>
      </c>
      <c r="Q259" s="5" t="inlineStr">
        <is>
          <t>SI</t>
        </is>
      </c>
      <c r="R259" s="5" t="inlineStr">
        <is>
          <t>SI</t>
        </is>
      </c>
    </row>
    <row r="260">
      <c r="A260" s="5" t="inlineStr">
        <is>
          <t>158964</t>
        </is>
      </c>
      <c r="B260" s="5" t="inlineStr">
        <is>
          <t>CALENTADOR DE PASO THERMO MAX ELECTRIXO 10KW - 8KW  240 V</t>
        </is>
      </c>
      <c r="C260" s="5" t="inlineStr">
        <is>
          <t>FERRETERIA GENERAL</t>
        </is>
      </c>
      <c r="D260" s="12" t="n">
        <v>80621.67999999999</v>
      </c>
      <c r="E260" s="12" t="n">
        <v>80301.75999999999</v>
      </c>
      <c r="F260" s="12" t="n">
        <v>107982.93</v>
      </c>
      <c r="G260" s="12" t="n">
        <v>122988.38</v>
      </c>
      <c r="H260" s="14" t="n">
        <v>0.5255000888098588</v>
      </c>
      <c r="I260" s="14" t="n">
        <v>0.3444772587459076</v>
      </c>
      <c r="J260" s="11" t="n">
        <v>28</v>
      </c>
      <c r="K260" s="11" t="n">
        <v>5</v>
      </c>
      <c r="L260" s="12" t="n">
        <v>403108.4</v>
      </c>
      <c r="M260" s="21" t="n">
        <v>65.17857142857143</v>
      </c>
      <c r="N260" s="5" t="inlineStr">
        <is>
          <t>2026-04-28</t>
        </is>
      </c>
      <c r="O260" s="5">
        <f>IF(I260&lt;0.30,"REVISAR",IF(I260&gt;0.50,"ESTRELLA","OK"))</f>
        <v/>
      </c>
      <c r="P260" s="5">
        <f>IF(AND(I260&lt;0.30,J260&gt;50),"SUBIR PRECIO YA - alto volumen y margen flaco",IF(AND(I260&gt;0.50,M260&lt;30),"PROTEGER STOCK - estrella escasa",IF(AND(I260&lt;0.30,M260&gt;180),"LIQUIDAR - margen bajo y exceso de stock",IF(I260&gt;0.50,"MANTENER PRECIO - estrella",IF(M260&gt;240,"REVISAR INVENTARIO - mucho stock para la rotación","MONITOREAR")))))</f>
        <v/>
      </c>
      <c r="Q260" s="5" t="inlineStr">
        <is>
          <t>SI</t>
        </is>
      </c>
      <c r="R260" s="5" t="inlineStr">
        <is>
          <t>SI</t>
        </is>
      </c>
    </row>
    <row r="261">
      <c r="A261" s="5" t="inlineStr">
        <is>
          <t>351100300992733</t>
        </is>
      </c>
      <c r="B261" s="5" t="inlineStr">
        <is>
          <t>FACHALETA FLEXIBLE GREY NATURE 57X27CM 0.16m2 EXTERIOR / INTERIOR</t>
        </is>
      </c>
      <c r="C261" s="5" t="inlineStr">
        <is>
          <t>FACHALETA</t>
        </is>
      </c>
      <c r="D261" s="12" t="n">
        <v>1598.98</v>
      </c>
      <c r="E261" s="12" t="n">
        <v>1598.98</v>
      </c>
      <c r="F261" s="12" t="n">
        <v>2436.06</v>
      </c>
      <c r="G261" s="12" t="n">
        <v>2800</v>
      </c>
      <c r="H261" s="14" t="n">
        <v>0.7511163366646236</v>
      </c>
      <c r="I261" s="14" t="n">
        <v>0.4289357142857143</v>
      </c>
      <c r="J261" s="11" t="n">
        <v>911</v>
      </c>
      <c r="K261" s="11" t="n">
        <v>0</v>
      </c>
      <c r="L261" s="12" t="n">
        <v>0</v>
      </c>
      <c r="M261" s="21" t="n">
        <v>0</v>
      </c>
      <c r="N261" s="5" t="inlineStr">
        <is>
          <t>2026-02-28</t>
        </is>
      </c>
      <c r="O261" s="5">
        <f>IF(I261&lt;0.30,"REVISAR",IF(I261&gt;0.50,"ESTRELLA","OK"))</f>
        <v/>
      </c>
      <c r="P261" s="5">
        <f>IF(AND(I261&lt;0.30,J261&gt;50),"SUBIR PRECIO YA - alto volumen y margen flaco",IF(AND(I261&gt;0.50,M261&lt;30),"PROTEGER STOCK - estrella escasa",IF(AND(I261&lt;0.30,M261&gt;180),"LIQUIDAR - margen bajo y exceso de stock",IF(I261&gt;0.50,"MANTENER PRECIO - estrella",IF(M261&gt;240,"REVISAR INVENTARIO - mucho stock para la rotación","MONITOREAR")))))</f>
        <v/>
      </c>
      <c r="Q261" s="5" t="inlineStr">
        <is>
          <t>SI</t>
        </is>
      </c>
      <c r="R261" s="5" t="inlineStr">
        <is>
          <t>SI</t>
        </is>
      </c>
    </row>
    <row r="262">
      <c r="A262" s="5" t="inlineStr">
        <is>
          <t>994</t>
        </is>
      </c>
      <c r="B262" s="5" t="inlineStr">
        <is>
          <t>CODO 4 X 90</t>
        </is>
      </c>
      <c r="C262" s="5" t="inlineStr">
        <is>
          <t>TUBERIA PVC, CANOAS Y ACCESORIOS</t>
        </is>
      </c>
      <c r="D262" s="12" t="n">
        <v>890</v>
      </c>
      <c r="E262" s="12" t="n">
        <v>789.54</v>
      </c>
      <c r="F262" s="12" t="n">
        <v>2769.24</v>
      </c>
      <c r="G262" s="12" t="n">
        <v>3169.65</v>
      </c>
      <c r="H262" s="14" t="n">
        <v>2.561404494382023</v>
      </c>
      <c r="I262" s="14" t="n">
        <v>0.7192119003675486</v>
      </c>
      <c r="J262" s="11" t="n">
        <v>382</v>
      </c>
      <c r="K262" s="11" t="n">
        <v>75</v>
      </c>
      <c r="L262" s="12" t="n">
        <v>66750</v>
      </c>
      <c r="M262" s="21" t="n">
        <v>71.66230366492147</v>
      </c>
      <c r="N262" s="5" t="inlineStr">
        <is>
          <t>2026-04-29</t>
        </is>
      </c>
      <c r="O262" s="5">
        <f>IF(I262&lt;0.30,"REVISAR",IF(I262&gt;0.50,"ESTRELLA","OK"))</f>
        <v/>
      </c>
      <c r="P262" s="5">
        <f>IF(AND(I262&lt;0.30,J262&gt;50),"SUBIR PRECIO YA - alto volumen y margen flaco",IF(AND(I262&gt;0.50,M262&lt;30),"PROTEGER STOCK - estrella escasa",IF(AND(I262&lt;0.30,M262&gt;180),"LIQUIDAR - margen bajo y exceso de stock",IF(I262&gt;0.50,"MANTENER PRECIO - estrella",IF(M262&gt;240,"REVISAR INVENTARIO - mucho stock para la rotación","MONITOREAR")))))</f>
        <v/>
      </c>
      <c r="Q262" s="5" t="inlineStr">
        <is>
          <t>SI</t>
        </is>
      </c>
      <c r="R262" s="5" t="inlineStr">
        <is>
          <t>SI</t>
        </is>
      </c>
    </row>
    <row r="263">
      <c r="A263" s="5" t="inlineStr">
        <is>
          <t>4038</t>
        </is>
      </c>
      <c r="B263" s="5" t="inlineStr">
        <is>
          <t>TOTAL DISCO METAL 9 CORTE FINO</t>
        </is>
      </c>
      <c r="C263" s="5" t="inlineStr">
        <is>
          <t>FERRETERIA GENERAL</t>
        </is>
      </c>
      <c r="D263" s="12" t="n">
        <v>588.12</v>
      </c>
      <c r="E263" s="12" t="n">
        <v>580.48</v>
      </c>
      <c r="F263" s="12" t="n">
        <v>1753.58</v>
      </c>
      <c r="G263" s="12" t="n">
        <v>2000</v>
      </c>
      <c r="H263" s="14" t="n">
        <v>2.400666530640005</v>
      </c>
      <c r="I263" s="14" t="n">
        <v>0.7059399999999999</v>
      </c>
      <c r="J263" s="11" t="n">
        <v>643</v>
      </c>
      <c r="K263" s="11" t="n">
        <v>80</v>
      </c>
      <c r="L263" s="12" t="n">
        <v>47049.6</v>
      </c>
      <c r="M263" s="21" t="n">
        <v>45.41213063763608</v>
      </c>
      <c r="N263" s="5" t="inlineStr">
        <is>
          <t>2026-04-30</t>
        </is>
      </c>
      <c r="O263" s="5">
        <f>IF(I263&lt;0.30,"REVISAR",IF(I263&gt;0.50,"ESTRELLA","OK"))</f>
        <v/>
      </c>
      <c r="P263" s="5">
        <f>IF(AND(I263&lt;0.30,J263&gt;50),"SUBIR PRECIO YA - alto volumen y margen flaco",IF(AND(I263&gt;0.50,M263&lt;30),"PROTEGER STOCK - estrella escasa",IF(AND(I263&lt;0.30,M263&gt;180),"LIQUIDAR - margen bajo y exceso de stock",IF(I263&gt;0.50,"MANTENER PRECIO - estrella",IF(M263&gt;240,"REVISAR INVENTARIO - mucho stock para la rotación","MONITOREAR")))))</f>
        <v/>
      </c>
      <c r="Q263" s="5" t="inlineStr">
        <is>
          <t>SI</t>
        </is>
      </c>
      <c r="R263" s="5" t="inlineStr">
        <is>
          <t>SI</t>
        </is>
      </c>
    </row>
    <row r="264">
      <c r="A264" s="5" t="inlineStr">
        <is>
          <t>351100300992512</t>
        </is>
      </c>
      <c r="B264" s="5" t="inlineStr">
        <is>
          <t>LAMINA NUEVA TEC NIEVE GRIS KSJ23338 1.22 X. 2.44M 5MM MATE FIBRA BAMBU CARBON PVC IMITACION PIEDRA</t>
        </is>
      </c>
      <c r="C264" s="5" t="inlineStr">
        <is>
          <t>IMPORTACION LAMINA PVC, BAMBU, ACC</t>
        </is>
      </c>
      <c r="D264" s="12" t="n">
        <v>6487.12</v>
      </c>
      <c r="E264" s="12" t="n">
        <v>10446.75</v>
      </c>
      <c r="F264" s="12" t="n">
        <v>13114.75</v>
      </c>
      <c r="G264" s="12" t="n">
        <v>13950</v>
      </c>
      <c r="H264" s="14" t="n">
        <v>1.150414976137331</v>
      </c>
      <c r="I264" s="14" t="n">
        <v>0.5349734767025089</v>
      </c>
      <c r="J264" s="11" t="n">
        <v>281</v>
      </c>
      <c r="K264" s="11" t="n">
        <v>23</v>
      </c>
      <c r="L264" s="12" t="n">
        <v>149203.76</v>
      </c>
      <c r="M264" s="21" t="n">
        <v>29.87544483985765</v>
      </c>
      <c r="N264" s="5" t="inlineStr">
        <is>
          <t>2026-04-30</t>
        </is>
      </c>
      <c r="O264" s="5">
        <f>IF(I264&lt;0.30,"REVISAR",IF(I264&gt;0.50,"ESTRELLA","OK"))</f>
        <v/>
      </c>
      <c r="P264" s="5">
        <f>IF(AND(I264&lt;0.30,J264&gt;50),"SUBIR PRECIO YA - alto volumen y margen flaco",IF(AND(I264&gt;0.50,M264&lt;30),"PROTEGER STOCK - estrella escasa",IF(AND(I264&lt;0.30,M264&gt;180),"LIQUIDAR - margen bajo y exceso de stock",IF(I264&gt;0.50,"MANTENER PRECIO - estrella",IF(M264&gt;240,"REVISAR INVENTARIO - mucho stock para la rotación","MONITOREAR")))))</f>
        <v/>
      </c>
      <c r="Q264" s="5" t="inlineStr">
        <is>
          <t>SI</t>
        </is>
      </c>
      <c r="R264" s="5" t="inlineStr">
        <is>
          <t>SI</t>
        </is>
      </c>
    </row>
    <row r="265">
      <c r="A265" s="5" t="inlineStr">
        <is>
          <t>3990355</t>
        </is>
      </c>
      <c r="B265" s="5" t="inlineStr">
        <is>
          <t>IMPERSA MURO SECO GRIS 20KG</t>
        </is>
      </c>
      <c r="C265" s="5" t="inlineStr">
        <is>
          <t>MORTEROS, CEMENTOS</t>
        </is>
      </c>
      <c r="D265" s="12" t="n">
        <v>3357.9</v>
      </c>
      <c r="E265" s="12" t="n">
        <v>3357.9</v>
      </c>
      <c r="F265" s="12" t="n">
        <v>4227.44</v>
      </c>
      <c r="G265" s="12" t="n">
        <v>4850</v>
      </c>
      <c r="H265" s="14" t="n">
        <v>0.4443551028916882</v>
      </c>
      <c r="I265" s="14" t="n">
        <v>0.3076494845360824</v>
      </c>
      <c r="J265" s="11" t="n">
        <v>854</v>
      </c>
      <c r="K265" s="11" t="n">
        <v>60</v>
      </c>
      <c r="L265" s="12" t="n">
        <v>201474</v>
      </c>
      <c r="M265" s="21" t="n">
        <v>25.6440281030445</v>
      </c>
      <c r="N265" s="5" t="inlineStr">
        <is>
          <t>2026-04-28</t>
        </is>
      </c>
      <c r="O265" s="5">
        <f>IF(I265&lt;0.30,"REVISAR",IF(I265&gt;0.50,"ESTRELLA","OK"))</f>
        <v/>
      </c>
      <c r="P265" s="5">
        <f>IF(AND(I265&lt;0.30,J265&gt;50),"SUBIR PRECIO YA - alto volumen y margen flaco",IF(AND(I265&gt;0.50,M265&lt;30),"PROTEGER STOCK - estrella escasa",IF(AND(I265&lt;0.30,M265&gt;180),"LIQUIDAR - margen bajo y exceso de stock",IF(I265&gt;0.50,"MANTENER PRECIO - estrella",IF(M265&gt;240,"REVISAR INVENTARIO - mucho stock para la rotación","MONITOREAR")))))</f>
        <v/>
      </c>
      <c r="Q265" s="5" t="inlineStr">
        <is>
          <t>SI</t>
        </is>
      </c>
      <c r="R265" s="5" t="inlineStr">
        <is>
          <t>SI</t>
        </is>
      </c>
    </row>
    <row r="266">
      <c r="A266" s="5" t="inlineStr">
        <is>
          <t>526</t>
        </is>
      </c>
      <c r="B266" s="5" t="inlineStr">
        <is>
          <t>BOTAGUA 12  6X6</t>
        </is>
      </c>
      <c r="C266" s="5" t="inlineStr">
        <is>
          <t>BOTAGUAS, CUMBRERAS, CANOAS METALICAS</t>
        </is>
      </c>
      <c r="D266" s="12" t="n">
        <v>1200</v>
      </c>
      <c r="E266" s="12" t="n">
        <v>1222.44</v>
      </c>
      <c r="F266" s="12" t="n">
        <v>1732.43</v>
      </c>
      <c r="G266" s="12" t="n">
        <v>1900</v>
      </c>
      <c r="H266" s="14" t="n">
        <v>0.5833333333333334</v>
      </c>
      <c r="I266" s="14" t="n">
        <v>0.3684210526315789</v>
      </c>
      <c r="J266" s="11" t="n">
        <v>1455</v>
      </c>
      <c r="K266" s="11" t="n">
        <v>164</v>
      </c>
      <c r="L266" s="12" t="n">
        <v>196800</v>
      </c>
      <c r="M266" s="21" t="n">
        <v>41.14089347079038</v>
      </c>
      <c r="N266" s="5" t="inlineStr">
        <is>
          <t>2026-04-30</t>
        </is>
      </c>
      <c r="O266" s="5">
        <f>IF(I266&lt;0.30,"REVISAR",IF(I266&gt;0.50,"ESTRELLA","OK"))</f>
        <v/>
      </c>
      <c r="P266" s="5">
        <f>IF(AND(I266&lt;0.30,J266&gt;50),"SUBIR PRECIO YA - alto volumen y margen flaco",IF(AND(I266&gt;0.50,M266&lt;30),"PROTEGER STOCK - estrella escasa",IF(AND(I266&lt;0.30,M266&gt;180),"LIQUIDAR - margen bajo y exceso de stock",IF(I266&gt;0.50,"MANTENER PRECIO - estrella",IF(M266&gt;240,"REVISAR INVENTARIO - mucho stock para la rotación","MONITOREAR")))))</f>
        <v/>
      </c>
      <c r="Q266" s="5" t="inlineStr">
        <is>
          <t>SI</t>
        </is>
      </c>
      <c r="R266" s="5" t="inlineStr">
        <is>
          <t>SI</t>
        </is>
      </c>
    </row>
    <row r="267">
      <c r="A267" s="5" t="inlineStr">
        <is>
          <t>351100300992387</t>
        </is>
      </c>
      <c r="B267" s="5" t="inlineStr">
        <is>
          <t>DIAMOND MUEBLE LAVATORIO NBU8-60 GREY AEREO 60CM X 47CM X48CM (NO INCLUYE GRIFERIA)</t>
        </is>
      </c>
      <c r="C267" s="5" t="inlineStr">
        <is>
          <t>IMPORTACION LOZA</t>
        </is>
      </c>
      <c r="D267" s="12" t="n">
        <v>28862.4</v>
      </c>
      <c r="E267" s="12" t="n">
        <v>48759.83</v>
      </c>
      <c r="F267" s="12" t="n">
        <v>92363.42999999999</v>
      </c>
      <c r="G267" s="12" t="n">
        <v>110197.22</v>
      </c>
      <c r="H267" s="14" t="n">
        <v>2.818019984478076</v>
      </c>
      <c r="I267" s="14" t="n">
        <v>0.7380841367867539</v>
      </c>
      <c r="J267" s="11" t="n">
        <v>17</v>
      </c>
      <c r="K267" s="11" t="n">
        <v>0</v>
      </c>
      <c r="L267" s="12" t="n">
        <v>0</v>
      </c>
      <c r="M267" s="21" t="n">
        <v>0</v>
      </c>
      <c r="N267" s="5" t="inlineStr">
        <is>
          <t>2026-03-28</t>
        </is>
      </c>
      <c r="O267" s="5">
        <f>IF(I267&lt;0.30,"REVISAR",IF(I267&gt;0.50,"ESTRELLA","OK"))</f>
        <v/>
      </c>
      <c r="P267" s="5">
        <f>IF(AND(I267&lt;0.30,J267&gt;50),"SUBIR PRECIO YA - alto volumen y margen flaco",IF(AND(I267&gt;0.50,M267&lt;30),"PROTEGER STOCK - estrella escasa",IF(AND(I267&lt;0.30,M267&gt;180),"LIQUIDAR - margen bajo y exceso de stock",IF(I267&gt;0.50,"MANTENER PRECIO - estrella",IF(M267&gt;240,"REVISAR INVENTARIO - mucho stock para la rotación","MONITOREAR")))))</f>
        <v/>
      </c>
      <c r="Q267" s="5" t="inlineStr">
        <is>
          <t>SI</t>
        </is>
      </c>
      <c r="R267" s="5" t="inlineStr">
        <is>
          <t>SI</t>
        </is>
      </c>
    </row>
    <row r="268">
      <c r="A268" s="5" t="inlineStr">
        <is>
          <t>10140003</t>
        </is>
      </c>
      <c r="B268" s="5" t="inlineStr">
        <is>
          <t>TUBO ESTRUCT. CUADRADO 2X2 1.80MM GALVANIZADO</t>
        </is>
      </c>
      <c r="C268" s="5" t="inlineStr">
        <is>
          <t>TUBERIA ESTRUCTURAL</t>
        </is>
      </c>
      <c r="D268" s="12" t="n">
        <v>8151</v>
      </c>
      <c r="E268" s="12" t="n">
        <v>8044.14</v>
      </c>
      <c r="F268" s="12" t="n">
        <v>9543.389999999999</v>
      </c>
      <c r="G268" s="12" t="n">
        <v>11513.29</v>
      </c>
      <c r="H268" s="14" t="n">
        <v>0.4125003067108332</v>
      </c>
      <c r="I268" s="14" t="n">
        <v>0.292035551957781</v>
      </c>
      <c r="J268" s="11" t="n">
        <v>494</v>
      </c>
      <c r="K268" s="11" t="n">
        <v>96</v>
      </c>
      <c r="L268" s="12" t="n">
        <v>782496</v>
      </c>
      <c r="M268" s="21" t="n">
        <v>70.93117408906883</v>
      </c>
      <c r="N268" s="5" t="inlineStr">
        <is>
          <t>2026-04-27</t>
        </is>
      </c>
      <c r="O268" s="5">
        <f>IF(I268&lt;0.30,"REVISAR",IF(I268&gt;0.50,"ESTRELLA","OK"))</f>
        <v/>
      </c>
      <c r="P268" s="5">
        <f>IF(AND(I268&lt;0.30,J268&gt;50),"SUBIR PRECIO YA - alto volumen y margen flaco",IF(AND(I268&gt;0.50,M268&lt;30),"PROTEGER STOCK - estrella escasa",IF(AND(I268&lt;0.30,M268&gt;180),"LIQUIDAR - margen bajo y exceso de stock",IF(I268&gt;0.50,"MANTENER PRECIO - estrella",IF(M268&gt;240,"REVISAR INVENTARIO - mucho stock para la rotación","MONITOREAR")))))</f>
        <v/>
      </c>
      <c r="Q268" s="5" t="inlineStr">
        <is>
          <t>SI</t>
        </is>
      </c>
      <c r="R268" s="5" t="inlineStr">
        <is>
          <t>SI</t>
        </is>
      </c>
    </row>
    <row r="269">
      <c r="A269" s="5" t="inlineStr">
        <is>
          <t>233</t>
        </is>
      </c>
      <c r="B269" s="5" t="inlineStr">
        <is>
          <t>PINO 1X4 3.20MTS (19x90mm)</t>
        </is>
      </c>
      <c r="C269" s="5" t="inlineStr">
        <is>
          <t>PINO</t>
        </is>
      </c>
      <c r="D269" s="12" t="n">
        <v>1384.43</v>
      </c>
      <c r="E269" s="12" t="n">
        <v>1409.33</v>
      </c>
      <c r="F269" s="12" t="n">
        <v>2065.1</v>
      </c>
      <c r="G269" s="12" t="n">
        <v>2268.39</v>
      </c>
      <c r="H269" s="14" t="n">
        <v>0.6385010437508576</v>
      </c>
      <c r="I269" s="14" t="n">
        <v>0.3896860769091734</v>
      </c>
      <c r="J269" s="11" t="n">
        <v>1129</v>
      </c>
      <c r="K269" s="11" t="n">
        <v>102</v>
      </c>
      <c r="L269" s="12" t="n">
        <v>141211.86</v>
      </c>
      <c r="M269" s="21" t="n">
        <v>32.97608503100088</v>
      </c>
      <c r="N269" s="5" t="inlineStr">
        <is>
          <t>2026-04-30</t>
        </is>
      </c>
      <c r="O269" s="5">
        <f>IF(I269&lt;0.30,"REVISAR",IF(I269&gt;0.50,"ESTRELLA","OK"))</f>
        <v/>
      </c>
      <c r="P269" s="5">
        <f>IF(AND(I269&lt;0.30,J269&gt;50),"SUBIR PRECIO YA - alto volumen y margen flaco",IF(AND(I269&gt;0.50,M269&lt;30),"PROTEGER STOCK - estrella escasa",IF(AND(I269&lt;0.30,M269&gt;180),"LIQUIDAR - margen bajo y exceso de stock",IF(I269&gt;0.50,"MANTENER PRECIO - estrella",IF(M269&gt;240,"REVISAR INVENTARIO - mucho stock para la rotación","MONITOREAR")))))</f>
        <v/>
      </c>
      <c r="Q269" s="5" t="inlineStr">
        <is>
          <t>SI</t>
        </is>
      </c>
      <c r="R269" s="5" t="inlineStr">
        <is>
          <t>SI</t>
        </is>
      </c>
    </row>
    <row r="270">
      <c r="A270" s="5" t="inlineStr">
        <is>
          <t>351100300992197</t>
        </is>
      </c>
      <c r="B270" s="5" t="inlineStr">
        <is>
          <t>VIDRIO SUPER XL COCINA 87CM X 52CM 5 QUEMADORES PAE-905GV EMPORTRABLE</t>
        </is>
      </c>
      <c r="C270" s="5" t="inlineStr">
        <is>
          <t>ACCESORIOS ELECTRICOS Y CABLES</t>
        </is>
      </c>
      <c r="D270" s="12" t="n">
        <v>54033.63</v>
      </c>
      <c r="E270" s="12" t="n">
        <v>56664.74</v>
      </c>
      <c r="F270" s="12" t="n">
        <v>79779.14</v>
      </c>
      <c r="G270" s="12" t="n">
        <v>91999</v>
      </c>
      <c r="H270" s="14" t="n">
        <v>0.7026248282782409</v>
      </c>
      <c r="I270" s="14" t="n">
        <v>0.4126715507777259</v>
      </c>
      <c r="J270" s="11" t="n">
        <v>32</v>
      </c>
      <c r="K270" s="11" t="n">
        <v>1</v>
      </c>
      <c r="L270" s="12" t="n">
        <v>54033.63</v>
      </c>
      <c r="M270" s="21" t="n">
        <v>11.40625</v>
      </c>
      <c r="N270" s="5" t="inlineStr">
        <is>
          <t>2026-03-07</t>
        </is>
      </c>
      <c r="O270" s="5">
        <f>IF(I270&lt;0.30,"REVISAR",IF(I270&gt;0.50,"ESTRELLA","OK"))</f>
        <v/>
      </c>
      <c r="P270" s="5">
        <f>IF(AND(I270&lt;0.30,J270&gt;50),"SUBIR PRECIO YA - alto volumen y margen flaco",IF(AND(I270&gt;0.50,M270&lt;30),"PROTEGER STOCK - estrella escasa",IF(AND(I270&lt;0.30,M270&gt;180),"LIQUIDAR - margen bajo y exceso de stock",IF(I270&gt;0.50,"MANTENER PRECIO - estrella",IF(M270&gt;240,"REVISAR INVENTARIO - mucho stock para la rotación","MONITOREAR")))))</f>
        <v/>
      </c>
      <c r="Q270" s="5" t="inlineStr">
        <is>
          <t>SI</t>
        </is>
      </c>
      <c r="R270" s="5" t="inlineStr">
        <is>
          <t>SI</t>
        </is>
      </c>
    </row>
    <row r="271">
      <c r="A271" s="5" t="inlineStr">
        <is>
          <t>7823</t>
        </is>
      </c>
      <c r="B271" s="5" t="inlineStr">
        <is>
          <t>LLAVIN PELOTA C/LLAVE 587 EB</t>
        </is>
      </c>
      <c r="C271" s="5" t="inlineStr">
        <is>
          <t>FERRETERIA GENERAL</t>
        </is>
      </c>
      <c r="D271" s="12" t="n">
        <v>2429.99</v>
      </c>
      <c r="E271" s="12" t="n">
        <v>2588.92</v>
      </c>
      <c r="F271" s="12" t="n">
        <v>4157.43</v>
      </c>
      <c r="G271" s="12" t="n">
        <v>4700</v>
      </c>
      <c r="H271" s="14" t="n">
        <v>0.9341643381248484</v>
      </c>
      <c r="I271" s="14" t="n">
        <v>0.4829808510638298</v>
      </c>
      <c r="J271" s="11" t="n">
        <v>471</v>
      </c>
      <c r="K271" s="11" t="n">
        <v>46</v>
      </c>
      <c r="L271" s="12" t="n">
        <v>111779.54</v>
      </c>
      <c r="M271" s="21" t="n">
        <v>35.64755838641189</v>
      </c>
      <c r="N271" s="5" t="inlineStr">
        <is>
          <t>2026-04-28</t>
        </is>
      </c>
      <c r="O271" s="5">
        <f>IF(I271&lt;0.30,"REVISAR",IF(I271&gt;0.50,"ESTRELLA","OK"))</f>
        <v/>
      </c>
      <c r="P271" s="5">
        <f>IF(AND(I271&lt;0.30,J271&gt;50),"SUBIR PRECIO YA - alto volumen y margen flaco",IF(AND(I271&gt;0.50,M271&lt;30),"PROTEGER STOCK - estrella escasa",IF(AND(I271&lt;0.30,M271&gt;180),"LIQUIDAR - margen bajo y exceso de stock",IF(I271&gt;0.50,"MANTENER PRECIO - estrella",IF(M271&gt;240,"REVISAR INVENTARIO - mucho stock para la rotación","MONITOREAR")))))</f>
        <v/>
      </c>
      <c r="Q271" s="5" t="inlineStr">
        <is>
          <t>SI</t>
        </is>
      </c>
      <c r="R271" s="5" t="inlineStr">
        <is>
          <t>SI</t>
        </is>
      </c>
    </row>
    <row r="272">
      <c r="A272" s="5" t="inlineStr">
        <is>
          <t>351100300992205</t>
        </is>
      </c>
      <c r="B272" s="5" t="inlineStr">
        <is>
          <t>DUCHA BAÑO FF1106H EXPUESTA COLOR GRIS PLOMO FANG</t>
        </is>
      </c>
      <c r="C272" s="5" t="inlineStr">
        <is>
          <t>IMPORTACION GRIFERIA</t>
        </is>
      </c>
      <c r="D272" s="12" t="n">
        <v>14186.4</v>
      </c>
      <c r="E272" s="12" t="n">
        <v>20083.45</v>
      </c>
      <c r="F272" s="12" t="n">
        <v>61050.88</v>
      </c>
      <c r="G272" s="12" t="n">
        <v>75000</v>
      </c>
      <c r="H272" s="14" t="n">
        <v>4.286753510404331</v>
      </c>
      <c r="I272" s="14" t="n">
        <v>0.810848</v>
      </c>
      <c r="J272" s="11" t="n">
        <v>18</v>
      </c>
      <c r="K272" s="11" t="n">
        <v>0</v>
      </c>
      <c r="L272" s="12" t="n">
        <v>0</v>
      </c>
      <c r="M272" s="21" t="n">
        <v>0</v>
      </c>
      <c r="N272" s="5" t="inlineStr">
        <is>
          <t>2025-09-08</t>
        </is>
      </c>
      <c r="O272" s="5">
        <f>IF(I272&lt;0.30,"REVISAR",IF(I272&gt;0.50,"ESTRELLA","OK"))</f>
        <v/>
      </c>
      <c r="P272" s="5">
        <f>IF(AND(I272&lt;0.30,J272&gt;50),"SUBIR PRECIO YA - alto volumen y margen flaco",IF(AND(I272&gt;0.50,M272&lt;30),"PROTEGER STOCK - estrella escasa",IF(AND(I272&lt;0.30,M272&gt;180),"LIQUIDAR - margen bajo y exceso de stock",IF(I272&gt;0.50,"MANTENER PRECIO - estrella",IF(M272&gt;240,"REVISAR INVENTARIO - mucho stock para la rotación","MONITOREAR")))))</f>
        <v/>
      </c>
      <c r="Q272" s="5" t="inlineStr">
        <is>
          <t>SI</t>
        </is>
      </c>
      <c r="R272" s="5" t="inlineStr">
        <is>
          <t>SI</t>
        </is>
      </c>
    </row>
    <row r="273">
      <c r="A273" s="5" t="inlineStr">
        <is>
          <t>351100300992472</t>
        </is>
      </c>
      <c r="B273" s="5" t="inlineStr">
        <is>
          <t>FREGADERO BARCELONA GRIS PLOMO 50CM X 40CM X 20CM NO INCLUYE GRIFERIA</t>
        </is>
      </c>
      <c r="C273" s="5" t="inlineStr">
        <is>
          <t>IMPORTACION FREGADEROS</t>
        </is>
      </c>
      <c r="D273" s="12" t="n">
        <v>13851.32</v>
      </c>
      <c r="E273" s="12" t="n">
        <v>18009.04</v>
      </c>
      <c r="F273" s="12" t="n">
        <v>39565.98</v>
      </c>
      <c r="G273" s="12" t="n">
        <v>45500</v>
      </c>
      <c r="H273" s="14" t="n">
        <v>2.284885483838364</v>
      </c>
      <c r="I273" s="14" t="n">
        <v>0.6955753846153846</v>
      </c>
      <c r="J273" s="11" t="n">
        <v>34</v>
      </c>
      <c r="K273" s="11" t="n">
        <v>115</v>
      </c>
      <c r="L273" s="12" t="n">
        <v>1592901.8</v>
      </c>
      <c r="M273" s="21" t="n">
        <v>1234.558823529412</v>
      </c>
      <c r="N273" s="5" t="inlineStr">
        <is>
          <t>2026-04-30</t>
        </is>
      </c>
      <c r="O273" s="5">
        <f>IF(I273&lt;0.30,"REVISAR",IF(I273&gt;0.50,"ESTRELLA","OK"))</f>
        <v/>
      </c>
      <c r="P273" s="5">
        <f>IF(AND(I273&lt;0.30,J273&gt;50),"SUBIR PRECIO YA - alto volumen y margen flaco",IF(AND(I273&gt;0.50,M273&lt;30),"PROTEGER STOCK - estrella escasa",IF(AND(I273&lt;0.30,M273&gt;180),"LIQUIDAR - margen bajo y exceso de stock",IF(I273&gt;0.50,"MANTENER PRECIO - estrella",IF(M273&gt;240,"REVISAR INVENTARIO - mucho stock para la rotación","MONITOREAR")))))</f>
        <v/>
      </c>
      <c r="Q273" s="5" t="inlineStr">
        <is>
          <t>SI</t>
        </is>
      </c>
      <c r="R273" s="5" t="inlineStr">
        <is>
          <t>SI</t>
        </is>
      </c>
    </row>
    <row r="274">
      <c r="A274" s="5" t="inlineStr">
        <is>
          <t>10140012</t>
        </is>
      </c>
      <c r="B274" s="5" t="inlineStr">
        <is>
          <t>TUBO ESTRUCT. CUADRADO 4X4 (100X100) 1.50MM GALVANIZADO</t>
        </is>
      </c>
      <c r="C274" s="5" t="inlineStr">
        <is>
          <t>TUBERIA ESTRUCTURAL</t>
        </is>
      </c>
      <c r="D274" s="12" t="n">
        <v>14916.86</v>
      </c>
      <c r="E274" s="12" t="n">
        <v>13672.22</v>
      </c>
      <c r="F274" s="12" t="n">
        <v>16425.97</v>
      </c>
      <c r="G274" s="12" t="n">
        <v>20564.39</v>
      </c>
      <c r="H274" s="14" t="n">
        <v>0.3786004561281663</v>
      </c>
      <c r="I274" s="14" t="n">
        <v>0.2746266726122194</v>
      </c>
      <c r="J274" s="11" t="n">
        <v>266</v>
      </c>
      <c r="K274" s="11" t="n">
        <v>43</v>
      </c>
      <c r="L274" s="12" t="n">
        <v>641424.98</v>
      </c>
      <c r="M274" s="21" t="n">
        <v>59.00375939849624</v>
      </c>
      <c r="N274" s="5" t="inlineStr">
        <is>
          <t>2026-04-27</t>
        </is>
      </c>
      <c r="O274" s="5">
        <f>IF(I274&lt;0.30,"REVISAR",IF(I274&gt;0.50,"ESTRELLA","OK"))</f>
        <v/>
      </c>
      <c r="P274" s="5">
        <f>IF(AND(I274&lt;0.30,J274&gt;50),"SUBIR PRECIO YA - alto volumen y margen flaco",IF(AND(I274&gt;0.50,M274&lt;30),"PROTEGER STOCK - estrella escasa",IF(AND(I274&lt;0.30,M274&gt;180),"LIQUIDAR - margen bajo y exceso de stock",IF(I274&gt;0.50,"MANTENER PRECIO - estrella",IF(M274&gt;240,"REVISAR INVENTARIO - mucho stock para la rotación","MONITOREAR")))))</f>
        <v/>
      </c>
      <c r="Q274" s="5" t="inlineStr">
        <is>
          <t>SI</t>
        </is>
      </c>
      <c r="R274" s="5" t="inlineStr">
        <is>
          <t>SI</t>
        </is>
      </c>
    </row>
    <row r="275">
      <c r="A275" s="5" t="inlineStr">
        <is>
          <t>351100300991868</t>
        </is>
      </c>
      <c r="B275" s="5" t="inlineStr">
        <is>
          <t>RODAPIE PVC ZP-03 MADERA GRIS 3.5 PULG X 2.40M CON CANALETA INCLUIDA</t>
        </is>
      </c>
      <c r="C275" s="5" t="inlineStr">
        <is>
          <t>RODAPIE Y ACCESORIOS</t>
        </is>
      </c>
      <c r="D275" s="12" t="n">
        <v>1442.78</v>
      </c>
      <c r="E275" s="12" t="n">
        <v>1437.42</v>
      </c>
      <c r="F275" s="12" t="n">
        <v>2488.43</v>
      </c>
      <c r="G275" s="12" t="n">
        <v>3200</v>
      </c>
      <c r="H275" s="14" t="n">
        <v>1.217940365128433</v>
      </c>
      <c r="I275" s="14" t="n">
        <v>0.54913125</v>
      </c>
      <c r="J275" s="11" t="n">
        <v>696</v>
      </c>
      <c r="K275" s="11" t="n">
        <v>39</v>
      </c>
      <c r="L275" s="12" t="n">
        <v>56268.42</v>
      </c>
      <c r="M275" s="21" t="n">
        <v>20.45258620689655</v>
      </c>
      <c r="N275" s="5" t="inlineStr">
        <is>
          <t>2026-04-14</t>
        </is>
      </c>
      <c r="O275" s="5">
        <f>IF(I275&lt;0.30,"REVISAR",IF(I275&gt;0.50,"ESTRELLA","OK"))</f>
        <v/>
      </c>
      <c r="P275" s="5">
        <f>IF(AND(I275&lt;0.30,J275&gt;50),"SUBIR PRECIO YA - alto volumen y margen flaco",IF(AND(I275&gt;0.50,M275&lt;30),"PROTEGER STOCK - estrella escasa",IF(AND(I275&lt;0.30,M275&gt;180),"LIQUIDAR - margen bajo y exceso de stock",IF(I275&gt;0.50,"MANTENER PRECIO - estrella",IF(M275&gt;240,"REVISAR INVENTARIO - mucho stock para la rotación","MONITOREAR")))))</f>
        <v/>
      </c>
      <c r="Q275" s="5" t="inlineStr">
        <is>
          <t>SI</t>
        </is>
      </c>
      <c r="R275" s="5" t="inlineStr">
        <is>
          <t>SI</t>
        </is>
      </c>
    </row>
    <row r="276">
      <c r="A276" s="5" t="inlineStr">
        <is>
          <t>351100300992356</t>
        </is>
      </c>
      <c r="B276" s="5" t="inlineStr">
        <is>
          <t>DUCHA EXPUESTA REDONDO CROMADA AJUSTABLE AQP-23152 + CALENTADOR DE AGUA 3800W DIGITAL 110V  AQP-X55</t>
        </is>
      </c>
      <c r="C276" s="5" t="inlineStr">
        <is>
          <t>IMPORTACION GRIFERIA</t>
        </is>
      </c>
      <c r="D276" s="12" t="n">
        <v>8736.299999999999</v>
      </c>
      <c r="E276" s="12" t="n">
        <v>23706.59</v>
      </c>
      <c r="F276" s="12" t="n">
        <v>60258.85</v>
      </c>
      <c r="G276" s="12" t="n">
        <v>75000</v>
      </c>
      <c r="H276" s="14" t="n">
        <v>7.584870025067821</v>
      </c>
      <c r="I276" s="14" t="n">
        <v>0.8835159999999999</v>
      </c>
      <c r="J276" s="11" t="n">
        <v>20</v>
      </c>
      <c r="K276" s="11" t="n">
        <v>2</v>
      </c>
      <c r="L276" s="12" t="n">
        <v>17472.6</v>
      </c>
      <c r="M276" s="21" t="n">
        <v>36.5</v>
      </c>
      <c r="N276" s="5" t="inlineStr">
        <is>
          <t>2026-04-30</t>
        </is>
      </c>
      <c r="O276" s="5">
        <f>IF(I276&lt;0.30,"REVISAR",IF(I276&gt;0.50,"ESTRELLA","OK"))</f>
        <v/>
      </c>
      <c r="P276" s="5">
        <f>IF(AND(I276&lt;0.30,J276&gt;50),"SUBIR PRECIO YA - alto volumen y margen flaco",IF(AND(I276&gt;0.50,M276&lt;30),"PROTEGER STOCK - estrella escasa",IF(AND(I276&lt;0.30,M276&gt;180),"LIQUIDAR - margen bajo y exceso de stock",IF(I276&gt;0.50,"MANTENER PRECIO - estrella",IF(M276&gt;240,"REVISAR INVENTARIO - mucho stock para la rotación","MONITOREAR")))))</f>
        <v/>
      </c>
      <c r="Q276" s="5" t="inlineStr">
        <is>
          <t>SI</t>
        </is>
      </c>
      <c r="R276" s="5" t="inlineStr">
        <is>
          <t>SI</t>
        </is>
      </c>
    </row>
    <row r="277">
      <c r="A277" s="5" t="inlineStr">
        <is>
          <t>351100300992066</t>
        </is>
      </c>
      <c r="B277" s="5" t="inlineStr">
        <is>
          <t>$$ INODORO ECO BLANCO 4.8L 2 PIEZAS MANIJA TRBL</t>
        </is>
      </c>
      <c r="C277" s="5" t="inlineStr">
        <is>
          <t>LOZA SANITARIA</t>
        </is>
      </c>
      <c r="D277" s="12" t="n">
        <v>23000</v>
      </c>
      <c r="E277" s="12" t="n">
        <v>23000</v>
      </c>
      <c r="F277" s="12" t="n">
        <v>30164.11</v>
      </c>
      <c r="G277" s="12" t="n">
        <v>34999</v>
      </c>
      <c r="H277" s="14" t="n">
        <v>0.521695652173913</v>
      </c>
      <c r="I277" s="14" t="n">
        <v>0.3428383668104803</v>
      </c>
      <c r="J277" s="11" t="n">
        <v>102</v>
      </c>
      <c r="K277" s="11" t="n">
        <v>0</v>
      </c>
      <c r="L277" s="12" t="n">
        <v>0</v>
      </c>
      <c r="M277" s="21" t="n">
        <v>0</v>
      </c>
      <c r="N277" s="5" t="inlineStr">
        <is>
          <t>2026-01-15</t>
        </is>
      </c>
      <c r="O277" s="5">
        <f>IF(I277&lt;0.30,"REVISAR",IF(I277&gt;0.50,"ESTRELLA","OK"))</f>
        <v/>
      </c>
      <c r="P277" s="5">
        <f>IF(AND(I277&lt;0.30,J277&gt;50),"SUBIR PRECIO YA - alto volumen y margen flaco",IF(AND(I277&gt;0.50,M277&lt;30),"PROTEGER STOCK - estrella escasa",IF(AND(I277&lt;0.30,M277&gt;180),"LIQUIDAR - margen bajo y exceso de stock",IF(I277&gt;0.50,"MANTENER PRECIO - estrella",IF(M277&gt;240,"REVISAR INVENTARIO - mucho stock para la rotación","MONITOREAR")))))</f>
        <v/>
      </c>
      <c r="Q277" s="5" t="inlineStr">
        <is>
          <t>SI</t>
        </is>
      </c>
      <c r="R277" s="5" t="inlineStr">
        <is>
          <t>SI</t>
        </is>
      </c>
    </row>
    <row r="278">
      <c r="A278" s="5" t="inlineStr">
        <is>
          <t>PINT-IM-0007</t>
        </is>
      </c>
      <c r="B278" s="5" t="inlineStr">
        <is>
          <t>LANCO DRY COAT ACCENT MATE GALON DC479-4</t>
        </is>
      </c>
      <c r="C278" s="5" t="inlineStr">
        <is>
          <t>IMPERMEABILIZANTES</t>
        </is>
      </c>
      <c r="D278" s="12" t="n">
        <v>6214</v>
      </c>
      <c r="E278" s="12" t="n">
        <v>6611.11</v>
      </c>
      <c r="F278" s="12" t="n">
        <v>16084.06</v>
      </c>
      <c r="G278" s="12" t="n">
        <v>22650</v>
      </c>
      <c r="H278" s="14" t="n">
        <v>2.644995172191825</v>
      </c>
      <c r="I278" s="14" t="n">
        <v>0.7256512141280353</v>
      </c>
      <c r="J278" s="11" t="n">
        <v>77</v>
      </c>
      <c r="K278" s="11" t="n">
        <v>11</v>
      </c>
      <c r="L278" s="12" t="n">
        <v>68354</v>
      </c>
      <c r="M278" s="21" t="n">
        <v>52.14285714285715</v>
      </c>
      <c r="N278" s="5" t="inlineStr">
        <is>
          <t>2026-04-27</t>
        </is>
      </c>
      <c r="O278" s="5">
        <f>IF(I278&lt;0.30,"REVISAR",IF(I278&gt;0.50,"ESTRELLA","OK"))</f>
        <v/>
      </c>
      <c r="P278" s="5">
        <f>IF(AND(I278&lt;0.30,J278&gt;50),"SUBIR PRECIO YA - alto volumen y margen flaco",IF(AND(I278&gt;0.50,M278&lt;30),"PROTEGER STOCK - estrella escasa",IF(AND(I278&lt;0.30,M278&gt;180),"LIQUIDAR - margen bajo y exceso de stock",IF(I278&gt;0.50,"MANTENER PRECIO - estrella",IF(M278&gt;240,"REVISAR INVENTARIO - mucho stock para la rotación","MONITOREAR")))))</f>
        <v/>
      </c>
      <c r="Q278" s="5" t="inlineStr">
        <is>
          <t>SI</t>
        </is>
      </c>
      <c r="R278" s="5" t="inlineStr">
        <is>
          <t>SI</t>
        </is>
      </c>
    </row>
    <row r="279">
      <c r="A279" s="5" t="inlineStr">
        <is>
          <t>351100300991804</t>
        </is>
      </c>
      <c r="B279" s="5" t="inlineStr">
        <is>
          <t>LUZ LED 60CM PARA PANEL ACANALADO</t>
        </is>
      </c>
      <c r="C279" s="5" t="inlineStr">
        <is>
          <t>PANEL ACANALADO INTERIOR</t>
        </is>
      </c>
      <c r="D279" s="12" t="n">
        <v>1803.47</v>
      </c>
      <c r="E279" s="12" t="n">
        <v>1807.74</v>
      </c>
      <c r="F279" s="12" t="n">
        <v>3098.06</v>
      </c>
      <c r="G279" s="12" t="n">
        <v>4500</v>
      </c>
      <c r="H279" s="14" t="n">
        <v>1.495189828497286</v>
      </c>
      <c r="I279" s="14" t="n">
        <v>0.5992288888888888</v>
      </c>
      <c r="J279" s="11" t="n">
        <v>563</v>
      </c>
      <c r="K279" s="11" t="n">
        <v>46</v>
      </c>
      <c r="L279" s="12" t="n">
        <v>82959.62</v>
      </c>
      <c r="M279" s="21" t="n">
        <v>29.82238010657194</v>
      </c>
      <c r="N279" s="5" t="inlineStr">
        <is>
          <t>2026-04-30</t>
        </is>
      </c>
      <c r="O279" s="5">
        <f>IF(I279&lt;0.30,"REVISAR",IF(I279&gt;0.50,"ESTRELLA","OK"))</f>
        <v/>
      </c>
      <c r="P279" s="5">
        <f>IF(AND(I279&lt;0.30,J279&gt;50),"SUBIR PRECIO YA - alto volumen y margen flaco",IF(AND(I279&gt;0.50,M279&lt;30),"PROTEGER STOCK - estrella escasa",IF(AND(I279&lt;0.30,M279&gt;180),"LIQUIDAR - margen bajo y exceso de stock",IF(I279&gt;0.50,"MANTENER PRECIO - estrella",IF(M279&gt;240,"REVISAR INVENTARIO - mucho stock para la rotación","MONITOREAR")))))</f>
        <v/>
      </c>
      <c r="Q279" s="5" t="inlineStr">
        <is>
          <t>SI</t>
        </is>
      </c>
      <c r="R279" s="5" t="inlineStr">
        <is>
          <t>SI</t>
        </is>
      </c>
    </row>
    <row r="280">
      <c r="A280" s="5" t="inlineStr">
        <is>
          <t>351100300992518</t>
        </is>
      </c>
      <c r="B280" s="5" t="inlineStr">
        <is>
          <t>LAMINA NUEVA TEC IMPERIAL 80133 1.22 X. 2.44M 5MM MATE FIBRA BAMBU CARBON PVC IMITACION PIEDRA</t>
        </is>
      </c>
      <c r="C280" s="5" t="inlineStr">
        <is>
          <t>IMPORTACION LAMINA PVC, BAMBU, ACC</t>
        </is>
      </c>
      <c r="D280" s="12" t="n">
        <v>6266.51</v>
      </c>
      <c r="E280" s="12" t="n">
        <v>8967.35</v>
      </c>
      <c r="F280" s="12" t="n">
        <v>20051.87</v>
      </c>
      <c r="G280" s="12" t="n">
        <v>23000</v>
      </c>
      <c r="H280" s="14" t="n">
        <v>2.670304523570536</v>
      </c>
      <c r="I280" s="14" t="n">
        <v>0.7275430434782608</v>
      </c>
      <c r="J280" s="11" t="n">
        <v>65</v>
      </c>
      <c r="K280" s="11" t="n">
        <v>173</v>
      </c>
      <c r="L280" s="12" t="n">
        <v>1084106.23</v>
      </c>
      <c r="M280" s="21" t="n">
        <v>971.4615384615386</v>
      </c>
      <c r="N280" s="5" t="inlineStr">
        <is>
          <t>2026-04-24</t>
        </is>
      </c>
      <c r="O280" s="5">
        <f>IF(I280&lt;0.30,"REVISAR",IF(I280&gt;0.50,"ESTRELLA","OK"))</f>
        <v/>
      </c>
      <c r="P280" s="5">
        <f>IF(AND(I280&lt;0.30,J280&gt;50),"SUBIR PRECIO YA - alto volumen y margen flaco",IF(AND(I280&gt;0.50,M280&lt;30),"PROTEGER STOCK - estrella escasa",IF(AND(I280&lt;0.30,M280&gt;180),"LIQUIDAR - margen bajo y exceso de stock",IF(I280&gt;0.50,"MANTENER PRECIO - estrella",IF(M280&gt;240,"REVISAR INVENTARIO - mucho stock para la rotación","MONITOREAR")))))</f>
        <v/>
      </c>
      <c r="Q280" s="5" t="inlineStr">
        <is>
          <t>SI</t>
        </is>
      </c>
      <c r="R280" s="5" t="inlineStr">
        <is>
          <t>SI</t>
        </is>
      </c>
    </row>
    <row r="281">
      <c r="A281" s="5" t="inlineStr">
        <is>
          <t>351100300992035</t>
        </is>
      </c>
      <c r="B281" s="5" t="inlineStr">
        <is>
          <t>LAMINA PVC PM16-M MARMOL AZULADO TEXTURIZADA MATE 1.22X2.44 3MM IMITACION PIEDRA NATURA</t>
        </is>
      </c>
      <c r="C281" s="5" t="inlineStr">
        <is>
          <t>SIN CATEGORIA</t>
        </is>
      </c>
      <c r="D281" s="12" t="n">
        <v>10600</v>
      </c>
      <c r="E281" s="12" t="n">
        <v>10600</v>
      </c>
      <c r="F281" s="12" t="n">
        <v>16085.55</v>
      </c>
      <c r="G281" s="12" t="n">
        <v>16085.55</v>
      </c>
      <c r="H281" s="14" t="n">
        <v>0.517504716981132</v>
      </c>
      <c r="I281" s="14" t="n">
        <v>0.3410234651597241</v>
      </c>
      <c r="J281" s="11" t="n">
        <v>131</v>
      </c>
      <c r="K281" s="11" t="n">
        <v>0</v>
      </c>
      <c r="L281" s="12" t="n">
        <v>0</v>
      </c>
      <c r="M281" s="21" t="n">
        <v>0</v>
      </c>
      <c r="N281" s="5" t="inlineStr">
        <is>
          <t>2025-10-18</t>
        </is>
      </c>
      <c r="O281" s="5">
        <f>IF(I281&lt;0.30,"REVISAR",IF(I281&gt;0.50,"ESTRELLA","OK"))</f>
        <v/>
      </c>
      <c r="P281" s="5">
        <f>IF(AND(I281&lt;0.30,J281&gt;50),"SUBIR PRECIO YA - alto volumen y margen flaco",IF(AND(I281&gt;0.50,M281&lt;30),"PROTEGER STOCK - estrella escasa",IF(AND(I281&lt;0.30,M281&gt;180),"LIQUIDAR - margen bajo y exceso de stock",IF(I281&gt;0.50,"MANTENER PRECIO - estrella",IF(M281&gt;240,"REVISAR INVENTARIO - mucho stock para la rotación","MONITOREAR")))))</f>
        <v/>
      </c>
      <c r="Q281" s="5" t="inlineStr">
        <is>
          <t>SI</t>
        </is>
      </c>
      <c r="R281" s="5" t="inlineStr">
        <is>
          <t>SI</t>
        </is>
      </c>
    </row>
    <row r="282">
      <c r="A282" s="5" t="inlineStr">
        <is>
          <t>351100300992115</t>
        </is>
      </c>
      <c r="B282" s="5" t="inlineStr">
        <is>
          <t>PERFIL U JOTA DORADO 2.95M PARA LAMINA BAMBU</t>
        </is>
      </c>
      <c r="C282" s="5" t="inlineStr">
        <is>
          <t>IMPORTACION LAMINA PVC, BAMBU, ACC</t>
        </is>
      </c>
      <c r="D282" s="12" t="n">
        <v>473.37</v>
      </c>
      <c r="E282" s="12" t="n">
        <v>778.79</v>
      </c>
      <c r="F282" s="12" t="n">
        <v>3085.56</v>
      </c>
      <c r="G282" s="12" t="n">
        <v>3500</v>
      </c>
      <c r="H282" s="14" t="n">
        <v>6.393793438536451</v>
      </c>
      <c r="I282" s="14" t="n">
        <v>0.8647514285714286</v>
      </c>
      <c r="J282" s="11" t="n">
        <v>310</v>
      </c>
      <c r="K282" s="11" t="n">
        <v>477</v>
      </c>
      <c r="L282" s="12" t="n">
        <v>225797.49</v>
      </c>
      <c r="M282" s="21" t="n">
        <v>561.6290322580645</v>
      </c>
      <c r="N282" s="5" t="inlineStr">
        <is>
          <t>2026-04-29</t>
        </is>
      </c>
      <c r="O282" s="5">
        <f>IF(I282&lt;0.30,"REVISAR",IF(I282&gt;0.50,"ESTRELLA","OK"))</f>
        <v/>
      </c>
      <c r="P282" s="5">
        <f>IF(AND(I282&lt;0.30,J282&gt;50),"SUBIR PRECIO YA - alto volumen y margen flaco",IF(AND(I282&gt;0.50,M282&lt;30),"PROTEGER STOCK - estrella escasa",IF(AND(I282&lt;0.30,M282&gt;180),"LIQUIDAR - margen bajo y exceso de stock",IF(I282&gt;0.50,"MANTENER PRECIO - estrella",IF(M282&gt;240,"REVISAR INVENTARIO - mucho stock para la rotación","MONITOREAR")))))</f>
        <v/>
      </c>
      <c r="Q282" s="5" t="inlineStr">
        <is>
          <t>SI</t>
        </is>
      </c>
      <c r="R282" s="5" t="inlineStr">
        <is>
          <t>SI</t>
        </is>
      </c>
    </row>
    <row r="283">
      <c r="A283" s="5" t="inlineStr">
        <is>
          <t>25109</t>
        </is>
      </c>
      <c r="B283" s="5" t="inlineStr">
        <is>
          <t>LAMINA ESTEREOFON 2 PULG 1.22 X 2.44</t>
        </is>
      </c>
      <c r="C283" s="5" t="inlineStr">
        <is>
          <t>LAMINAS Y PERFILERIA LIVIANA</t>
        </is>
      </c>
      <c r="D283" s="12" t="n">
        <v>4506.83</v>
      </c>
      <c r="E283" s="12" t="n">
        <v>4506.83</v>
      </c>
      <c r="F283" s="12" t="n">
        <v>6807.35</v>
      </c>
      <c r="G283" s="12" t="n">
        <v>7750</v>
      </c>
      <c r="H283" s="14" t="n">
        <v>0.7196122329885973</v>
      </c>
      <c r="I283" s="14" t="n">
        <v>0.4184735483870968</v>
      </c>
      <c r="J283" s="11" t="n">
        <v>307</v>
      </c>
      <c r="K283" s="11" t="n">
        <v>20</v>
      </c>
      <c r="L283" s="12" t="n">
        <v>90136.60000000001</v>
      </c>
      <c r="M283" s="21" t="n">
        <v>23.7785016286645</v>
      </c>
      <c r="N283" s="5" t="inlineStr">
        <is>
          <t>2026-04-30</t>
        </is>
      </c>
      <c r="O283" s="5">
        <f>IF(I283&lt;0.30,"REVISAR",IF(I283&gt;0.50,"ESTRELLA","OK"))</f>
        <v/>
      </c>
      <c r="P283" s="5">
        <f>IF(AND(I283&lt;0.30,J283&gt;50),"SUBIR PRECIO YA - alto volumen y margen flaco",IF(AND(I283&gt;0.50,M283&lt;30),"PROTEGER STOCK - estrella escasa",IF(AND(I283&lt;0.30,M283&gt;180),"LIQUIDAR - margen bajo y exceso de stock",IF(I283&gt;0.50,"MANTENER PRECIO - estrella",IF(M283&gt;240,"REVISAR INVENTARIO - mucho stock para la rotación","MONITOREAR")))))</f>
        <v/>
      </c>
      <c r="Q283" s="5" t="inlineStr">
        <is>
          <t>SI</t>
        </is>
      </c>
      <c r="R283" s="5" t="inlineStr">
        <is>
          <t>SI</t>
        </is>
      </c>
    </row>
    <row r="284">
      <c r="A284" s="5" t="inlineStr">
        <is>
          <t>351100300991866</t>
        </is>
      </c>
      <c r="B284" s="5" t="inlineStr">
        <is>
          <t>RODAPIE PVC ZP-02 MADERA INTERMEDIA 3.5 PULG X 2.40M CON CANALETA INCLUIDA</t>
        </is>
      </c>
      <c r="C284" s="5" t="inlineStr">
        <is>
          <t>RODAPIE Y ACCESORIOS</t>
        </is>
      </c>
      <c r="D284" s="12" t="n">
        <v>1442.78</v>
      </c>
      <c r="E284" s="12" t="n">
        <v>1298.5</v>
      </c>
      <c r="F284" s="12" t="n">
        <v>2474.64</v>
      </c>
      <c r="G284" s="12" t="n">
        <v>3200</v>
      </c>
      <c r="H284" s="14" t="n">
        <v>1.217940365128433</v>
      </c>
      <c r="I284" s="14" t="n">
        <v>0.54913125</v>
      </c>
      <c r="J284" s="11" t="n">
        <v>600</v>
      </c>
      <c r="K284" s="11" t="n">
        <v>29</v>
      </c>
      <c r="L284" s="12" t="n">
        <v>41840.62</v>
      </c>
      <c r="M284" s="21" t="n">
        <v>17.64166666666667</v>
      </c>
      <c r="N284" s="5" t="inlineStr">
        <is>
          <t>2026-03-03</t>
        </is>
      </c>
      <c r="O284" s="5">
        <f>IF(I284&lt;0.30,"REVISAR",IF(I284&gt;0.50,"ESTRELLA","OK"))</f>
        <v/>
      </c>
      <c r="P284" s="5">
        <f>IF(AND(I284&lt;0.30,J284&gt;50),"SUBIR PRECIO YA - alto volumen y margen flaco",IF(AND(I284&gt;0.50,M284&lt;30),"PROTEGER STOCK - estrella escasa",IF(AND(I284&lt;0.30,M284&gt;180),"LIQUIDAR - margen bajo y exceso de stock",IF(I284&gt;0.50,"MANTENER PRECIO - estrella",IF(M284&gt;240,"REVISAR INVENTARIO - mucho stock para la rotación","MONITOREAR")))))</f>
        <v/>
      </c>
      <c r="Q284" s="5" t="inlineStr">
        <is>
          <t>SI</t>
        </is>
      </c>
      <c r="R284" s="5" t="inlineStr">
        <is>
          <t>SI</t>
        </is>
      </c>
    </row>
    <row r="285">
      <c r="A285" s="5" t="inlineStr">
        <is>
          <t>351100300991974</t>
        </is>
      </c>
      <c r="B285" s="5" t="inlineStr">
        <is>
          <t>KIT MUEBLE MADERA CLARO + LAVATORIO BOWL + GRIFERIA + DESAGUE + ABASTO MAYIST 44CM X 44CM X 80CM</t>
        </is>
      </c>
      <c r="C285" s="5" t="inlineStr">
        <is>
          <t>LOZA SANITARIA</t>
        </is>
      </c>
      <c r="D285" s="12" t="n">
        <v>52367.6</v>
      </c>
      <c r="E285" s="12" t="n">
        <v>53676.01</v>
      </c>
      <c r="F285" s="12" t="n">
        <v>70861.2</v>
      </c>
      <c r="G285" s="12" t="n">
        <v>80600</v>
      </c>
      <c r="H285" s="14" t="n">
        <v>0.5391196083074268</v>
      </c>
      <c r="I285" s="14" t="n">
        <v>0.3502779156327543</v>
      </c>
      <c r="J285" s="11" t="n">
        <v>41</v>
      </c>
      <c r="K285" s="11" t="n">
        <v>0</v>
      </c>
      <c r="L285" s="12" t="n">
        <v>0</v>
      </c>
      <c r="M285" s="21" t="n">
        <v>0</v>
      </c>
      <c r="N285" s="5" t="inlineStr">
        <is>
          <t>2025-08-25</t>
        </is>
      </c>
      <c r="O285" s="5">
        <f>IF(I285&lt;0.30,"REVISAR",IF(I285&gt;0.50,"ESTRELLA","OK"))</f>
        <v/>
      </c>
      <c r="P285" s="5">
        <f>IF(AND(I285&lt;0.30,J285&gt;50),"SUBIR PRECIO YA - alto volumen y margen flaco",IF(AND(I285&gt;0.50,M285&lt;30),"PROTEGER STOCK - estrella escasa",IF(AND(I285&lt;0.30,M285&gt;180),"LIQUIDAR - margen bajo y exceso de stock",IF(I285&gt;0.50,"MANTENER PRECIO - estrella",IF(M285&gt;240,"REVISAR INVENTARIO - mucho stock para la rotación","MONITOREAR")))))</f>
        <v/>
      </c>
      <c r="Q285" s="5" t="inlineStr">
        <is>
          <t>SI</t>
        </is>
      </c>
      <c r="R285" s="5" t="inlineStr">
        <is>
          <t>SI</t>
        </is>
      </c>
    </row>
    <row r="286">
      <c r="A286" s="5" t="inlineStr">
        <is>
          <t>351100300991423</t>
        </is>
      </c>
      <c r="B286" s="5" t="inlineStr">
        <is>
          <t>TORNILLO TECHO 2 PB ROJO</t>
        </is>
      </c>
      <c r="C286" s="5" t="inlineStr">
        <is>
          <t>TORNILLERIA</t>
        </is>
      </c>
      <c r="D286" s="12" t="n">
        <v>17</v>
      </c>
      <c r="E286" s="12" t="n">
        <v>17.33</v>
      </c>
      <c r="F286" s="12" t="n">
        <v>42.04</v>
      </c>
      <c r="G286" s="12" t="n">
        <v>48.03</v>
      </c>
      <c r="H286" s="14" t="n">
        <v>1.825294117647059</v>
      </c>
      <c r="I286" s="14" t="n">
        <v>0.6460545492400585</v>
      </c>
      <c r="J286" s="11" t="n">
        <v>28346</v>
      </c>
      <c r="K286" s="11" t="n">
        <v>5020</v>
      </c>
      <c r="L286" s="12" t="n">
        <v>85340</v>
      </c>
      <c r="M286" s="21" t="n">
        <v>64.64051365271996</v>
      </c>
      <c r="N286" s="5" t="inlineStr">
        <is>
          <t>2026-04-27</t>
        </is>
      </c>
      <c r="O286" s="5">
        <f>IF(I286&lt;0.30,"REVISAR",IF(I286&gt;0.50,"ESTRELLA","OK"))</f>
        <v/>
      </c>
      <c r="P286" s="5">
        <f>IF(AND(I286&lt;0.30,J286&gt;50),"SUBIR PRECIO YA - alto volumen y margen flaco",IF(AND(I286&gt;0.50,M286&lt;30),"PROTEGER STOCK - estrella escasa",IF(AND(I286&lt;0.30,M286&gt;180),"LIQUIDAR - margen bajo y exceso de stock",IF(I286&gt;0.50,"MANTENER PRECIO - estrella",IF(M286&gt;240,"REVISAR INVENTARIO - mucho stock para la rotación","MONITOREAR")))))</f>
        <v/>
      </c>
      <c r="Q286" s="5" t="inlineStr">
        <is>
          <t>SI</t>
        </is>
      </c>
      <c r="R286" s="5" t="inlineStr">
        <is>
          <t>SI</t>
        </is>
      </c>
    </row>
    <row r="287">
      <c r="A287" s="5" t="inlineStr">
        <is>
          <t>546</t>
        </is>
      </c>
      <c r="B287" s="5" t="inlineStr">
        <is>
          <t>STUD 2 1/2 x  3.05</t>
        </is>
      </c>
      <c r="C287" s="5" t="inlineStr">
        <is>
          <t>LAMINAS Y PERFILERIA LIVIANA</t>
        </is>
      </c>
      <c r="D287" s="12" t="n">
        <v>545.6</v>
      </c>
      <c r="E287" s="12" t="n">
        <v>583.28</v>
      </c>
      <c r="F287" s="12" t="n">
        <v>824.5700000000001</v>
      </c>
      <c r="G287" s="12" t="n">
        <v>914.62</v>
      </c>
      <c r="H287" s="14" t="n">
        <v>0.6763563049853372</v>
      </c>
      <c r="I287" s="14" t="n">
        <v>0.4034681069733878</v>
      </c>
      <c r="J287" s="11" t="n">
        <v>2902</v>
      </c>
      <c r="K287" s="11" t="n">
        <v>179</v>
      </c>
      <c r="L287" s="12" t="n">
        <v>97662.40000000001</v>
      </c>
      <c r="M287" s="21" t="n">
        <v>22.51378359751895</v>
      </c>
      <c r="N287" s="5" t="inlineStr">
        <is>
          <t>2026-04-28</t>
        </is>
      </c>
      <c r="O287" s="5">
        <f>IF(I287&lt;0.30,"REVISAR",IF(I287&gt;0.50,"ESTRELLA","OK"))</f>
        <v/>
      </c>
      <c r="P287" s="5">
        <f>IF(AND(I287&lt;0.30,J287&gt;50),"SUBIR PRECIO YA - alto volumen y margen flaco",IF(AND(I287&gt;0.50,M287&lt;30),"PROTEGER STOCK - estrella escasa",IF(AND(I287&lt;0.30,M287&gt;180),"LIQUIDAR - margen bajo y exceso de stock",IF(I287&gt;0.50,"MANTENER PRECIO - estrella",IF(M287&gt;240,"REVISAR INVENTARIO - mucho stock para la rotación","MONITOREAR")))))</f>
        <v/>
      </c>
      <c r="Q287" s="5" t="inlineStr">
        <is>
          <t>SI</t>
        </is>
      </c>
      <c r="R287" s="5" t="inlineStr">
        <is>
          <t>SI</t>
        </is>
      </c>
    </row>
    <row r="288">
      <c r="A288" s="5" t="inlineStr">
        <is>
          <t>351100300992474</t>
        </is>
      </c>
      <c r="B288" s="5" t="inlineStr">
        <is>
          <t>FREGADERO SANTIAGO SATIN 80CM X 49CM X 20CM  NO INCLUYE GRIFERIA</t>
        </is>
      </c>
      <c r="C288" s="5" t="inlineStr">
        <is>
          <t>IMPORTACION FREGADEROS</t>
        </is>
      </c>
      <c r="D288" s="12" t="n">
        <v>18551.4</v>
      </c>
      <c r="E288" s="12" t="n">
        <v>25044.03</v>
      </c>
      <c r="F288" s="12" t="n">
        <v>56872.08</v>
      </c>
      <c r="G288" s="12" t="n">
        <v>64500</v>
      </c>
      <c r="H288" s="14" t="n">
        <v>2.476826546783531</v>
      </c>
      <c r="I288" s="14" t="n">
        <v>0.7123813953488372</v>
      </c>
      <c r="J288" s="11" t="n">
        <v>22</v>
      </c>
      <c r="K288" s="11" t="n">
        <v>91</v>
      </c>
      <c r="L288" s="12" t="n">
        <v>1688177.4</v>
      </c>
      <c r="M288" s="21" t="n">
        <v>1509.772727272727</v>
      </c>
      <c r="N288" s="5" t="inlineStr">
        <is>
          <t>2026-04-23</t>
        </is>
      </c>
      <c r="O288" s="5">
        <f>IF(I288&lt;0.30,"REVISAR",IF(I288&gt;0.50,"ESTRELLA","OK"))</f>
        <v/>
      </c>
      <c r="P288" s="5">
        <f>IF(AND(I288&lt;0.30,J288&gt;50),"SUBIR PRECIO YA - alto volumen y margen flaco",IF(AND(I288&gt;0.50,M288&lt;30),"PROTEGER STOCK - estrella escasa",IF(AND(I288&lt;0.30,M288&gt;180),"LIQUIDAR - margen bajo y exceso de stock",IF(I288&gt;0.50,"MANTENER PRECIO - estrella",IF(M288&gt;240,"REVISAR INVENTARIO - mucho stock para la rotación","MONITOREAR")))))</f>
        <v/>
      </c>
      <c r="Q288" s="5" t="inlineStr">
        <is>
          <t>SI</t>
        </is>
      </c>
      <c r="R288" s="5" t="inlineStr">
        <is>
          <t>SI</t>
        </is>
      </c>
    </row>
    <row r="289">
      <c r="A289" s="5" t="inlineStr">
        <is>
          <t>351100300992671</t>
        </is>
      </c>
      <c r="B289" s="5" t="inlineStr">
        <is>
          <t>LAMINA NUEVA TEC XL LINO BLANCO GRB01XD 1.22 X. 2.80M 5MM MATE FIBRA BAMBU CARBON PVC IMITACION</t>
        </is>
      </c>
      <c r="C289" s="5" t="inlineStr">
        <is>
          <t>IMPORTACION LAMINA PVC, BAMBU, ACC</t>
        </is>
      </c>
      <c r="D289" s="12" t="n">
        <v>5699.8</v>
      </c>
      <c r="E289" s="12" t="n">
        <v>7710.51</v>
      </c>
      <c r="F289" s="12" t="n">
        <v>14995.33</v>
      </c>
      <c r="G289" s="12" t="n">
        <v>17425.75</v>
      </c>
      <c r="H289" s="14" t="n">
        <v>2.057256394961227</v>
      </c>
      <c r="I289" s="14" t="n">
        <v>0.6729093439306773</v>
      </c>
      <c r="J289" s="11" t="n">
        <v>96</v>
      </c>
      <c r="K289" s="11" t="n">
        <v>2</v>
      </c>
      <c r="L289" s="12" t="n">
        <v>11399.6</v>
      </c>
      <c r="M289" s="21" t="n">
        <v>7.604166666666668</v>
      </c>
      <c r="N289" s="5" t="inlineStr">
        <is>
          <t>2026-03-13</t>
        </is>
      </c>
      <c r="O289" s="5">
        <f>IF(I289&lt;0.30,"REVISAR",IF(I289&gt;0.50,"ESTRELLA","OK"))</f>
        <v/>
      </c>
      <c r="P289" s="5">
        <f>IF(AND(I289&lt;0.30,J289&gt;50),"SUBIR PRECIO YA - alto volumen y margen flaco",IF(AND(I289&gt;0.50,M289&lt;30),"PROTEGER STOCK - estrella escasa",IF(AND(I289&lt;0.30,M289&gt;180),"LIQUIDAR - margen bajo y exceso de stock",IF(I289&gt;0.50,"MANTENER PRECIO - estrella",IF(M289&gt;240,"REVISAR INVENTARIO - mucho stock para la rotación","MONITOREAR")))))</f>
        <v/>
      </c>
      <c r="Q289" s="5" t="inlineStr">
        <is>
          <t>SI</t>
        </is>
      </c>
      <c r="R289" s="5" t="inlineStr">
        <is>
          <t>SI</t>
        </is>
      </c>
    </row>
    <row r="290">
      <c r="A290" s="5" t="inlineStr">
        <is>
          <t>7425</t>
        </is>
      </c>
      <c r="B290" s="5" t="inlineStr">
        <is>
          <t>DURETAN BLANCO 300ML</t>
        </is>
      </c>
      <c r="C290" s="5" t="inlineStr">
        <is>
          <t>PINTURAS Y SELLADORES</t>
        </is>
      </c>
      <c r="D290" s="12" t="n">
        <v>3798.4</v>
      </c>
      <c r="E290" s="12" t="n">
        <v>3798.33</v>
      </c>
      <c r="F290" s="12" t="n">
        <v>5150.4</v>
      </c>
      <c r="G290" s="12" t="n">
        <v>5900</v>
      </c>
      <c r="H290" s="14" t="n">
        <v>0.5532855939342881</v>
      </c>
      <c r="I290" s="14" t="n">
        <v>0.3562033898305085</v>
      </c>
      <c r="J290" s="11" t="n">
        <v>516</v>
      </c>
      <c r="K290" s="11" t="n">
        <v>42</v>
      </c>
      <c r="L290" s="12" t="n">
        <v>159532.8</v>
      </c>
      <c r="M290" s="21" t="n">
        <v>29.7093023255814</v>
      </c>
      <c r="N290" s="5" t="inlineStr">
        <is>
          <t>2026-04-30</t>
        </is>
      </c>
      <c r="O290" s="5">
        <f>IF(I290&lt;0.30,"REVISAR",IF(I290&gt;0.50,"ESTRELLA","OK"))</f>
        <v/>
      </c>
      <c r="P290" s="5">
        <f>IF(AND(I290&lt;0.30,J290&gt;50),"SUBIR PRECIO YA - alto volumen y margen flaco",IF(AND(I290&gt;0.50,M290&lt;30),"PROTEGER STOCK - estrella escasa",IF(AND(I290&lt;0.30,M290&gt;180),"LIQUIDAR - margen bajo y exceso de stock",IF(I290&gt;0.50,"MANTENER PRECIO - estrella",IF(M290&gt;240,"REVISAR INVENTARIO - mucho stock para la rotación","MONITOREAR")))))</f>
        <v/>
      </c>
      <c r="Q290" s="5" t="inlineStr">
        <is>
          <t>SI</t>
        </is>
      </c>
      <c r="R290" s="5" t="inlineStr">
        <is>
          <t>SI</t>
        </is>
      </c>
    </row>
    <row r="291">
      <c r="A291" s="5" t="inlineStr">
        <is>
          <t>18</t>
        </is>
      </c>
      <c r="B291" s="5" t="inlineStr">
        <is>
          <t>MALLA ELECTROSOLDADA (1) MIDE 2.20X6 3.80MM</t>
        </is>
      </c>
      <c r="C291" s="5" t="inlineStr">
        <is>
          <t>TUBERIA INDUSTRIAL, HIERROS PLANOS Y CORRUGADOS</t>
        </is>
      </c>
      <c r="D291" s="12" t="n">
        <v>7959.1</v>
      </c>
      <c r="E291" s="12" t="n">
        <v>7747</v>
      </c>
      <c r="F291" s="12" t="n">
        <v>9797.780000000001</v>
      </c>
      <c r="G291" s="12" t="n">
        <v>11500</v>
      </c>
      <c r="H291" s="14" t="n">
        <v>0.4448869847093263</v>
      </c>
      <c r="I291" s="14" t="n">
        <v>0.3079043478260869</v>
      </c>
      <c r="J291" s="11" t="n">
        <v>339</v>
      </c>
      <c r="K291" s="11" t="n">
        <v>43</v>
      </c>
      <c r="L291" s="12" t="n">
        <v>342241.3</v>
      </c>
      <c r="M291" s="21" t="n">
        <v>46.29793510324484</v>
      </c>
      <c r="N291" s="5" t="inlineStr">
        <is>
          <t>2026-04-29</t>
        </is>
      </c>
      <c r="O291" s="5">
        <f>IF(I291&lt;0.30,"REVISAR",IF(I291&gt;0.50,"ESTRELLA","OK"))</f>
        <v/>
      </c>
      <c r="P291" s="5">
        <f>IF(AND(I291&lt;0.30,J291&gt;50),"SUBIR PRECIO YA - alto volumen y margen flaco",IF(AND(I291&gt;0.50,M291&lt;30),"PROTEGER STOCK - estrella escasa",IF(AND(I291&lt;0.30,M291&gt;180),"LIQUIDAR - margen bajo y exceso de stock",IF(I291&gt;0.50,"MANTENER PRECIO - estrella",IF(M291&gt;240,"REVISAR INVENTARIO - mucho stock para la rotación","MONITOREAR")))))</f>
        <v/>
      </c>
      <c r="Q291" s="5" t="inlineStr">
        <is>
          <t>SI</t>
        </is>
      </c>
      <c r="R291" s="5" t="inlineStr">
        <is>
          <t>SI</t>
        </is>
      </c>
    </row>
    <row r="292">
      <c r="A292" s="5" t="inlineStr">
        <is>
          <t>351100300992338</t>
        </is>
      </c>
      <c r="B292" s="5" t="inlineStr">
        <is>
          <t>ABANICO DE TECHO MULTIFUNCION PARLANTE  BLUETOOTH VT15-FLO048 48 PULG VENTILADOR</t>
        </is>
      </c>
      <c r="C292" s="5" t="inlineStr">
        <is>
          <t>IMPORTACION FERRETERIA GENERAL</t>
        </is>
      </c>
      <c r="D292" s="12" t="n">
        <v>20995.4</v>
      </c>
      <c r="E292" s="12" t="n">
        <v>28992.71</v>
      </c>
      <c r="F292" s="12" t="n">
        <v>46234.29</v>
      </c>
      <c r="G292" s="12" t="n">
        <v>55000</v>
      </c>
      <c r="H292" s="14" t="n">
        <v>1.619621440887051</v>
      </c>
      <c r="I292" s="14" t="n">
        <v>0.6182654545454546</v>
      </c>
      <c r="J292" s="11" t="n">
        <v>40</v>
      </c>
      <c r="K292" s="11" t="n">
        <v>15</v>
      </c>
      <c r="L292" s="12" t="n">
        <v>314931</v>
      </c>
      <c r="M292" s="21" t="n">
        <v>136.875</v>
      </c>
      <c r="N292" s="5" t="inlineStr">
        <is>
          <t>2026-04-30</t>
        </is>
      </c>
      <c r="O292" s="5">
        <f>IF(I292&lt;0.30,"REVISAR",IF(I292&gt;0.50,"ESTRELLA","OK"))</f>
        <v/>
      </c>
      <c r="P292" s="5">
        <f>IF(AND(I292&lt;0.30,J292&gt;50),"SUBIR PRECIO YA - alto volumen y margen flaco",IF(AND(I292&gt;0.50,M292&lt;30),"PROTEGER STOCK - estrella escasa",IF(AND(I292&lt;0.30,M292&gt;180),"LIQUIDAR - margen bajo y exceso de stock",IF(I292&gt;0.50,"MANTENER PRECIO - estrella",IF(M292&gt;240,"REVISAR INVENTARIO - mucho stock para la rotación","MONITOREAR")))))</f>
        <v/>
      </c>
      <c r="Q292" s="5" t="inlineStr">
        <is>
          <t>SI</t>
        </is>
      </c>
      <c r="R292" s="5" t="inlineStr">
        <is>
          <t>SI</t>
        </is>
      </c>
    </row>
    <row r="293">
      <c r="A293" s="5" t="inlineStr">
        <is>
          <t>351100300991633</t>
        </is>
      </c>
      <c r="B293" s="5" t="inlineStr">
        <is>
          <t>TABLILLA PVC TP-047 CINAMON  PAQUETE 10U 11.8M2 20cmx5.90m</t>
        </is>
      </c>
      <c r="C293" s="5" t="inlineStr">
        <is>
          <t>IMPORTACION TABLILLA, CORNISAS, UNIONES</t>
        </is>
      </c>
      <c r="D293" s="12" t="n">
        <v>9695.889999999999</v>
      </c>
      <c r="E293" s="12" t="n">
        <v>19625.01</v>
      </c>
      <c r="F293" s="12" t="n">
        <v>24561.57</v>
      </c>
      <c r="G293" s="12" t="n">
        <v>33500</v>
      </c>
      <c r="H293" s="14" t="n">
        <v>2.455072200695346</v>
      </c>
      <c r="I293" s="14" t="n">
        <v>0.7105704477611939</v>
      </c>
      <c r="J293" s="11" t="n">
        <v>138.73</v>
      </c>
      <c r="K293" s="11" t="n">
        <v>0</v>
      </c>
      <c r="L293" s="12" t="n">
        <v>0</v>
      </c>
      <c r="M293" s="21" t="n">
        <v>0</v>
      </c>
      <c r="N293" s="5" t="inlineStr">
        <is>
          <t>2026-03-24</t>
        </is>
      </c>
      <c r="O293" s="5">
        <f>IF(I293&lt;0.30,"REVISAR",IF(I293&gt;0.50,"ESTRELLA","OK"))</f>
        <v/>
      </c>
      <c r="P293" s="5">
        <f>IF(AND(I293&lt;0.30,J293&gt;50),"SUBIR PRECIO YA - alto volumen y margen flaco",IF(AND(I293&gt;0.50,M293&lt;30),"PROTEGER STOCK - estrella escasa",IF(AND(I293&lt;0.30,M293&gt;180),"LIQUIDAR - margen bajo y exceso de stock",IF(I293&gt;0.50,"MANTENER PRECIO - estrella",IF(M293&gt;240,"REVISAR INVENTARIO - mucho stock para la rotación","MONITOREAR")))))</f>
        <v/>
      </c>
      <c r="Q293" s="5" t="inlineStr">
        <is>
          <t>SI</t>
        </is>
      </c>
      <c r="R293" s="5" t="inlineStr">
        <is>
          <t>SI</t>
        </is>
      </c>
    </row>
    <row r="294">
      <c r="A294" s="5" t="inlineStr">
        <is>
          <t>6992872</t>
        </is>
      </c>
      <c r="B294" s="5" t="inlineStr">
        <is>
          <t>RODAPIE PS OTTAWA 10CM X 2.40M TJ05A-10-10</t>
        </is>
      </c>
      <c r="C294" s="5" t="inlineStr">
        <is>
          <t>IMPORTACION PISO SPC</t>
        </is>
      </c>
      <c r="D294" s="12" t="n">
        <v>1002</v>
      </c>
      <c r="E294" s="12" t="n">
        <v>1321.92</v>
      </c>
      <c r="F294" s="12" t="n">
        <v>3299.63</v>
      </c>
      <c r="G294" s="12" t="n">
        <v>3750</v>
      </c>
      <c r="H294" s="14" t="n">
        <v>2.74251497005988</v>
      </c>
      <c r="I294" s="14" t="n">
        <v>0.7328</v>
      </c>
      <c r="J294" s="11" t="n">
        <v>345</v>
      </c>
      <c r="K294" s="11" t="n">
        <v>700</v>
      </c>
      <c r="L294" s="12" t="n">
        <v>701400</v>
      </c>
      <c r="M294" s="21" t="n">
        <v>740.5797101449275</v>
      </c>
      <c r="N294" s="5" t="inlineStr">
        <is>
          <t>2026-04-30</t>
        </is>
      </c>
      <c r="O294" s="5">
        <f>IF(I294&lt;0.30,"REVISAR",IF(I294&gt;0.50,"ESTRELLA","OK"))</f>
        <v/>
      </c>
      <c r="P294" s="5">
        <f>IF(AND(I294&lt;0.30,J294&gt;50),"SUBIR PRECIO YA - alto volumen y margen flaco",IF(AND(I294&gt;0.50,M294&lt;30),"PROTEGER STOCK - estrella escasa",IF(AND(I294&lt;0.30,M294&gt;180),"LIQUIDAR - margen bajo y exceso de stock",IF(I294&gt;0.50,"MANTENER PRECIO - estrella",IF(M294&gt;240,"REVISAR INVENTARIO - mucho stock para la rotación","MONITOREAR")))))</f>
        <v/>
      </c>
      <c r="Q294" s="5" t="inlineStr">
        <is>
          <t>SI</t>
        </is>
      </c>
      <c r="R294" s="5" t="inlineStr">
        <is>
          <t>SI</t>
        </is>
      </c>
    </row>
    <row r="295">
      <c r="A295" s="5" t="inlineStr">
        <is>
          <t>821732</t>
        </is>
      </c>
      <c r="B295" s="5" t="inlineStr">
        <is>
          <t>ZINC ESTRUCTURAL #28 3.66x1.07 VERDE 0.31MM</t>
        </is>
      </c>
      <c r="C295" s="5" t="inlineStr">
        <is>
          <t>TUBERIA INDUSTRIAL, HIERROS PLANOS Y CORRUGADOS</t>
        </is>
      </c>
      <c r="D295" s="12" t="n">
        <v>6500</v>
      </c>
      <c r="E295" s="12" t="n">
        <v>6143.22</v>
      </c>
      <c r="F295" s="12" t="n">
        <v>7854.9</v>
      </c>
      <c r="G295" s="12" t="n">
        <v>8990</v>
      </c>
      <c r="H295" s="14" t="n">
        <v>0.3830769230769231</v>
      </c>
      <c r="I295" s="14" t="n">
        <v>0.2769744160177975</v>
      </c>
      <c r="J295" s="11" t="n">
        <v>398</v>
      </c>
      <c r="K295" s="11" t="n">
        <v>127</v>
      </c>
      <c r="L295" s="12" t="n">
        <v>825500</v>
      </c>
      <c r="M295" s="21" t="n">
        <v>116.4698492462312</v>
      </c>
      <c r="N295" s="5" t="inlineStr">
        <is>
          <t>2026-04-29</t>
        </is>
      </c>
      <c r="O295" s="5">
        <f>IF(I295&lt;0.30,"REVISAR",IF(I295&gt;0.50,"ESTRELLA","OK"))</f>
        <v/>
      </c>
      <c r="P295" s="5">
        <f>IF(AND(I295&lt;0.30,J295&gt;50),"SUBIR PRECIO YA - alto volumen y margen flaco",IF(AND(I295&gt;0.50,M295&lt;30),"PROTEGER STOCK - estrella escasa",IF(AND(I295&lt;0.30,M295&gt;180),"LIQUIDAR - margen bajo y exceso de stock",IF(I295&gt;0.50,"MANTENER PRECIO - estrella",IF(M295&gt;240,"REVISAR INVENTARIO - mucho stock para la rotación","MONITOREAR")))))</f>
        <v/>
      </c>
      <c r="Q295" s="5" t="inlineStr">
        <is>
          <t>SI</t>
        </is>
      </c>
      <c r="R295" s="5" t="inlineStr">
        <is>
          <t>SI</t>
        </is>
      </c>
    </row>
    <row r="296">
      <c r="A296" s="5" t="inlineStr">
        <is>
          <t>351100300991935</t>
        </is>
      </c>
      <c r="B296" s="5" t="inlineStr">
        <is>
          <t>DIAMOND MUEBLE LAVATORIO NB-U83W-90 AEREO 90CM X 47CM X48CM</t>
        </is>
      </c>
      <c r="C296" s="5" t="inlineStr">
        <is>
          <t>SIN CATEGORIA</t>
        </is>
      </c>
      <c r="D296" s="12" t="n">
        <v>85492.36</v>
      </c>
      <c r="E296" s="12" t="n">
        <v>85492.36</v>
      </c>
      <c r="F296" s="12" t="n">
        <v>120954.47</v>
      </c>
      <c r="G296" s="12" t="n">
        <v>120954.47</v>
      </c>
      <c r="H296" s="14" t="n">
        <v>0.4147985855110328</v>
      </c>
      <c r="I296" s="14" t="n">
        <v>0.2931856094280765</v>
      </c>
      <c r="J296" s="11" t="n">
        <v>19</v>
      </c>
      <c r="K296" s="11" t="n">
        <v>0</v>
      </c>
      <c r="L296" s="12" t="n">
        <v>0</v>
      </c>
      <c r="M296" s="21" t="n">
        <v>0</v>
      </c>
      <c r="N296" s="5" t="inlineStr">
        <is>
          <t>2025-08-07</t>
        </is>
      </c>
      <c r="O296" s="5">
        <f>IF(I296&lt;0.30,"REVISAR",IF(I296&gt;0.50,"ESTRELLA","OK"))</f>
        <v/>
      </c>
      <c r="P296" s="5">
        <f>IF(AND(I296&lt;0.30,J296&gt;50),"SUBIR PRECIO YA - alto volumen y margen flaco",IF(AND(I296&gt;0.50,M296&lt;30),"PROTEGER STOCK - estrella escasa",IF(AND(I296&lt;0.30,M296&gt;180),"LIQUIDAR - margen bajo y exceso de stock",IF(I296&gt;0.50,"MANTENER PRECIO - estrella",IF(M296&gt;240,"REVISAR INVENTARIO - mucho stock para la rotación","MONITOREAR")))))</f>
        <v/>
      </c>
      <c r="Q296" s="5" t="inlineStr">
        <is>
          <t>SI</t>
        </is>
      </c>
      <c r="R296" s="5" t="inlineStr">
        <is>
          <t>SI</t>
        </is>
      </c>
    </row>
    <row r="297">
      <c r="A297" s="5" t="inlineStr">
        <is>
          <t>35110030092675</t>
        </is>
      </c>
      <c r="B297" s="5" t="inlineStr">
        <is>
          <t>LAMINA NUEVA TEC CEMENTO GRIS MEDIO 48-66 1.22 X. 2.80M 5MM MATE FIBRA BAMBU CARBON PVC IMITACIO</t>
        </is>
      </c>
      <c r="C297" s="5" t="inlineStr">
        <is>
          <t>IMPORTACION LAMINA PVC, BAMBU, ACC</t>
        </is>
      </c>
      <c r="D297" s="12" t="n">
        <v>5699.8</v>
      </c>
      <c r="E297" s="12" t="n">
        <v>7710.51</v>
      </c>
      <c r="F297" s="12" t="n">
        <v>15164.95</v>
      </c>
      <c r="G297" s="12" t="n">
        <v>17500</v>
      </c>
      <c r="H297" s="14" t="n">
        <v>2.07028316783045</v>
      </c>
      <c r="I297" s="14" t="n">
        <v>0.6742971428571429</v>
      </c>
      <c r="J297" s="11" t="n">
        <v>90</v>
      </c>
      <c r="K297" s="11" t="n">
        <v>0</v>
      </c>
      <c r="L297" s="12" t="n">
        <v>0</v>
      </c>
      <c r="M297" s="21" t="n">
        <v>0</v>
      </c>
      <c r="N297" s="5" t="inlineStr">
        <is>
          <t>2026-02-21</t>
        </is>
      </c>
      <c r="O297" s="5">
        <f>IF(I297&lt;0.30,"REVISAR",IF(I297&gt;0.50,"ESTRELLA","OK"))</f>
        <v/>
      </c>
      <c r="P297" s="5">
        <f>IF(AND(I297&lt;0.30,J297&gt;50),"SUBIR PRECIO YA - alto volumen y margen flaco",IF(AND(I297&gt;0.50,M297&lt;30),"PROTEGER STOCK - estrella escasa",IF(AND(I297&lt;0.30,M297&gt;180),"LIQUIDAR - margen bajo y exceso de stock",IF(I297&gt;0.50,"MANTENER PRECIO - estrella",IF(M297&gt;240,"REVISAR INVENTARIO - mucho stock para la rotación","MONITOREAR")))))</f>
        <v/>
      </c>
      <c r="Q297" s="5" t="inlineStr">
        <is>
          <t>SI</t>
        </is>
      </c>
      <c r="R297" s="5" t="inlineStr">
        <is>
          <t>SI</t>
        </is>
      </c>
    </row>
    <row r="298">
      <c r="A298" s="5" t="inlineStr">
        <is>
          <t>98</t>
        </is>
      </c>
      <c r="B298" s="5" t="inlineStr">
        <is>
          <t>PEGAMENTO PVC WET DRY 1/32 4 OZ</t>
        </is>
      </c>
      <c r="C298" s="5" t="inlineStr">
        <is>
          <t>TUBERIA PVC, CANOAS Y ACCESORIOS</t>
        </is>
      </c>
      <c r="D298" s="12" t="n">
        <v>1630.91</v>
      </c>
      <c r="E298" s="12" t="n">
        <v>1424.47</v>
      </c>
      <c r="F298" s="12" t="n">
        <v>2944.36</v>
      </c>
      <c r="G298" s="12" t="n">
        <v>3685.86</v>
      </c>
      <c r="H298" s="14" t="n">
        <v>1.260002084725705</v>
      </c>
      <c r="I298" s="14" t="n">
        <v>0.5575225320549342</v>
      </c>
      <c r="J298" s="11" t="n">
        <v>440</v>
      </c>
      <c r="K298" s="11" t="n">
        <v>47</v>
      </c>
      <c r="L298" s="12" t="n">
        <v>76652.77</v>
      </c>
      <c r="M298" s="21" t="n">
        <v>38.98863636363637</v>
      </c>
      <c r="N298" s="5" t="inlineStr">
        <is>
          <t>2026-04-30</t>
        </is>
      </c>
      <c r="O298" s="5">
        <f>IF(I298&lt;0.30,"REVISAR",IF(I298&gt;0.50,"ESTRELLA","OK"))</f>
        <v/>
      </c>
      <c r="P298" s="5">
        <f>IF(AND(I298&lt;0.30,J298&gt;50),"SUBIR PRECIO YA - alto volumen y margen flaco",IF(AND(I298&gt;0.50,M298&lt;30),"PROTEGER STOCK - estrella escasa",IF(AND(I298&lt;0.30,M298&gt;180),"LIQUIDAR - margen bajo y exceso de stock",IF(I298&gt;0.50,"MANTENER PRECIO - estrella",IF(M298&gt;240,"REVISAR INVENTARIO - mucho stock para la rotación","MONITOREAR")))))</f>
        <v/>
      </c>
      <c r="Q298" s="5" t="inlineStr">
        <is>
          <t>SI</t>
        </is>
      </c>
      <c r="R298" s="5" t="inlineStr">
        <is>
          <t>SI</t>
        </is>
      </c>
    </row>
    <row r="299">
      <c r="A299" s="5" t="inlineStr">
        <is>
          <t>351100300992493</t>
        </is>
      </c>
      <c r="B299" s="5" t="inlineStr">
        <is>
          <t>CERAMICA VALENCIA BEIGE 46x46 PRIMERA CALIDAD CAJA 2.16M2</t>
        </is>
      </c>
      <c r="C299" s="5" t="inlineStr">
        <is>
          <t>CERAMICA</t>
        </is>
      </c>
      <c r="D299" s="12" t="n">
        <v>5525.75</v>
      </c>
      <c r="E299" s="12" t="n">
        <v>5566.17</v>
      </c>
      <c r="F299" s="12" t="n">
        <v>7686.31</v>
      </c>
      <c r="G299" s="12" t="n">
        <v>8846.59</v>
      </c>
      <c r="H299" s="14" t="n">
        <v>0.6009754331991133</v>
      </c>
      <c r="I299" s="14" t="n">
        <v>0.3753807964424711</v>
      </c>
      <c r="J299" s="11" t="n">
        <v>315</v>
      </c>
      <c r="K299" s="11" t="n">
        <v>71</v>
      </c>
      <c r="L299" s="12" t="n">
        <v>392328.25</v>
      </c>
      <c r="M299" s="21" t="n">
        <v>82.26984126984127</v>
      </c>
      <c r="N299" s="5" t="inlineStr">
        <is>
          <t>2026-04-25</t>
        </is>
      </c>
      <c r="O299" s="5">
        <f>IF(I299&lt;0.30,"REVISAR",IF(I299&gt;0.50,"ESTRELLA","OK"))</f>
        <v/>
      </c>
      <c r="P299" s="5">
        <f>IF(AND(I299&lt;0.30,J299&gt;50),"SUBIR PRECIO YA - alto volumen y margen flaco",IF(AND(I299&gt;0.50,M299&lt;30),"PROTEGER STOCK - estrella escasa",IF(AND(I299&lt;0.30,M299&gt;180),"LIQUIDAR - margen bajo y exceso de stock",IF(I299&gt;0.50,"MANTENER PRECIO - estrella",IF(M299&gt;240,"REVISAR INVENTARIO - mucho stock para la rotación","MONITOREAR")))))</f>
        <v/>
      </c>
      <c r="Q299" s="5" t="inlineStr">
        <is>
          <t>SI</t>
        </is>
      </c>
      <c r="R299" s="5" t="inlineStr">
        <is>
          <t>SI</t>
        </is>
      </c>
    </row>
    <row r="300">
      <c r="A300" s="5" t="inlineStr">
        <is>
          <t>351100300991212</t>
        </is>
      </c>
      <c r="B300" s="5" t="inlineStr">
        <is>
          <t>LAMINA PVC 9012 VETAS BEIGE 1.22X2.44 3MM IMITACION PIEDRA NATURAL</t>
        </is>
      </c>
      <c r="C300" s="5" t="inlineStr">
        <is>
          <t>SIN CATEGORIA</t>
        </is>
      </c>
      <c r="D300" s="12" t="n">
        <v>11534.47</v>
      </c>
      <c r="E300" s="12" t="n">
        <v>11534.47</v>
      </c>
      <c r="F300" s="12" t="n">
        <v>16270.59</v>
      </c>
      <c r="G300" s="12" t="n">
        <v>16270.59</v>
      </c>
      <c r="H300" s="14" t="n">
        <v>0.4106057755579581</v>
      </c>
      <c r="I300" s="14" t="n">
        <v>0.2910847117406314</v>
      </c>
      <c r="J300" s="11" t="n">
        <v>141</v>
      </c>
      <c r="K300" s="11" t="n">
        <v>0</v>
      </c>
      <c r="L300" s="12" t="n">
        <v>0</v>
      </c>
      <c r="M300" s="21" t="n">
        <v>0</v>
      </c>
      <c r="N300" s="5" t="inlineStr">
        <is>
          <t>2025-11-05</t>
        </is>
      </c>
      <c r="O300" s="5">
        <f>IF(I300&lt;0.30,"REVISAR",IF(I300&gt;0.50,"ESTRELLA","OK"))</f>
        <v/>
      </c>
      <c r="P300" s="5">
        <f>IF(AND(I300&lt;0.30,J300&gt;50),"SUBIR PRECIO YA - alto volumen y margen flaco",IF(AND(I300&gt;0.50,M300&lt;30),"PROTEGER STOCK - estrella escasa",IF(AND(I300&lt;0.30,M300&gt;180),"LIQUIDAR - margen bajo y exceso de stock",IF(I300&gt;0.50,"MANTENER PRECIO - estrella",IF(M300&gt;240,"REVISAR INVENTARIO - mucho stock para la rotación","MONITOREAR")))))</f>
        <v/>
      </c>
      <c r="Q300" s="5" t="inlineStr">
        <is>
          <t>SI</t>
        </is>
      </c>
      <c r="R300" s="5" t="inlineStr">
        <is>
          <t>SI</t>
        </is>
      </c>
    </row>
    <row r="301">
      <c r="A301" s="5" t="inlineStr">
        <is>
          <t>351100300990076</t>
        </is>
      </c>
      <c r="B301" s="5" t="inlineStr">
        <is>
          <t xml:space="preserve">TABLILLA PVC GRIS CANAL PAQUETE 10U 11.80M2 PROMO TEMPORAL </t>
        </is>
      </c>
      <c r="C301" s="5" t="inlineStr">
        <is>
          <t>TABLILLA PVC Y CORNISAS</t>
        </is>
      </c>
      <c r="D301" s="12" t="n">
        <v>17820</v>
      </c>
      <c r="E301" s="12" t="n">
        <v>17820</v>
      </c>
      <c r="F301" s="12" t="n">
        <v>24143.63</v>
      </c>
      <c r="G301" s="12" t="n">
        <v>27500</v>
      </c>
      <c r="H301" s="14" t="n">
        <v>0.5432098765432098</v>
      </c>
      <c r="I301" s="14" t="n">
        <v>0.352</v>
      </c>
      <c r="J301" s="11" t="n">
        <v>105.6</v>
      </c>
      <c r="K301" s="11" t="n">
        <v>0</v>
      </c>
      <c r="L301" s="12" t="n">
        <v>0</v>
      </c>
      <c r="M301" s="21" t="n">
        <v>0</v>
      </c>
      <c r="N301" s="5" t="inlineStr">
        <is>
          <t>2025-07-04</t>
        </is>
      </c>
      <c r="O301" s="5">
        <f>IF(I301&lt;0.30,"REVISAR",IF(I301&gt;0.50,"ESTRELLA","OK"))</f>
        <v/>
      </c>
      <c r="P301" s="5">
        <f>IF(AND(I301&lt;0.30,J301&gt;50),"SUBIR PRECIO YA - alto volumen y margen flaco",IF(AND(I301&gt;0.50,M301&lt;30),"PROTEGER STOCK - estrella escasa",IF(AND(I301&lt;0.30,M301&gt;180),"LIQUIDAR - margen bajo y exceso de stock",IF(I301&gt;0.50,"MANTENER PRECIO - estrella",IF(M301&gt;240,"REVISAR INVENTARIO - mucho stock para la rotación","MONITOREAR")))))</f>
        <v/>
      </c>
      <c r="Q301" s="5" t="inlineStr">
        <is>
          <t>SI</t>
        </is>
      </c>
      <c r="R301" s="5" t="inlineStr">
        <is>
          <t>SI</t>
        </is>
      </c>
    </row>
    <row r="302">
      <c r="A302" s="5" t="inlineStr">
        <is>
          <t>351100300992710</t>
        </is>
      </c>
      <c r="B302" s="5" t="inlineStr">
        <is>
          <t>DJ MAREA MUEBLE 60CM X 50CM INCLUYE LAVATORIO ESPEJO REPISA MATE AEREO LUX STONE Y001-N1 60CM</t>
        </is>
      </c>
      <c r="C302" s="5" t="inlineStr">
        <is>
          <t>IMPORTACION LOZA</t>
        </is>
      </c>
      <c r="D302" s="12" t="n">
        <v>18446.66</v>
      </c>
      <c r="E302" s="12" t="n">
        <v>30083.73</v>
      </c>
      <c r="F302" s="12" t="n">
        <v>61637.48</v>
      </c>
      <c r="G302" s="12" t="n">
        <v>69900</v>
      </c>
      <c r="H302" s="14" t="n">
        <v>2.789303863138367</v>
      </c>
      <c r="I302" s="14" t="n">
        <v>0.7360992846924177</v>
      </c>
      <c r="J302" s="11" t="n">
        <v>21</v>
      </c>
      <c r="K302" s="11" t="n">
        <v>0</v>
      </c>
      <c r="L302" s="12" t="n">
        <v>0</v>
      </c>
      <c r="M302" s="21" t="n">
        <v>0</v>
      </c>
      <c r="N302" s="5" t="inlineStr">
        <is>
          <t>2026-03-25</t>
        </is>
      </c>
      <c r="O302" s="5">
        <f>IF(I302&lt;0.30,"REVISAR",IF(I302&gt;0.50,"ESTRELLA","OK"))</f>
        <v/>
      </c>
      <c r="P302" s="5">
        <f>IF(AND(I302&lt;0.30,J302&gt;50),"SUBIR PRECIO YA - alto volumen y margen flaco",IF(AND(I302&gt;0.50,M302&lt;30),"PROTEGER STOCK - estrella escasa",IF(AND(I302&lt;0.30,M302&gt;180),"LIQUIDAR - margen bajo y exceso de stock",IF(I302&gt;0.50,"MANTENER PRECIO - estrella",IF(M302&gt;240,"REVISAR INVENTARIO - mucho stock para la rotación","MONITOREAR")))))</f>
        <v/>
      </c>
      <c r="Q302" s="5" t="inlineStr">
        <is>
          <t>SI</t>
        </is>
      </c>
      <c r="R302" s="5" t="inlineStr">
        <is>
          <t>SI</t>
        </is>
      </c>
    </row>
    <row r="303">
      <c r="A303" s="5" t="inlineStr">
        <is>
          <t>351100300991940</t>
        </is>
      </c>
      <c r="B303" s="5" t="inlineStr">
        <is>
          <t>DIAMOND MUEBLE LAVATORIO LD03-60 WHITE + GOLDEN 60CM X 47CM X 79CM (NO INCLUYE GRIFERIA)</t>
        </is>
      </c>
      <c r="C303" s="5" t="inlineStr">
        <is>
          <t>IMPORTACION LOZA</t>
        </is>
      </c>
      <c r="D303" s="12" t="n">
        <v>45180.88</v>
      </c>
      <c r="E303" s="12" t="n">
        <v>55479.09</v>
      </c>
      <c r="F303" s="12" t="n">
        <v>90245.83</v>
      </c>
      <c r="G303" s="12" t="n">
        <v>106575.33</v>
      </c>
      <c r="H303" s="14" t="n">
        <v>1.358859101460618</v>
      </c>
      <c r="I303" s="14" t="n">
        <v>0.5760662434730439</v>
      </c>
      <c r="J303" s="11" t="n">
        <v>19</v>
      </c>
      <c r="K303" s="11" t="n">
        <v>1</v>
      </c>
      <c r="L303" s="12" t="n">
        <v>45180.88</v>
      </c>
      <c r="M303" s="21" t="n">
        <v>19.21052631578947</v>
      </c>
      <c r="N303" s="5" t="inlineStr">
        <is>
          <t>2026-03-03</t>
        </is>
      </c>
      <c r="O303" s="5">
        <f>IF(I303&lt;0.30,"REVISAR",IF(I303&gt;0.50,"ESTRELLA","OK"))</f>
        <v/>
      </c>
      <c r="P303" s="5">
        <f>IF(AND(I303&lt;0.30,J303&gt;50),"SUBIR PRECIO YA - alto volumen y margen flaco",IF(AND(I303&gt;0.50,M303&lt;30),"PROTEGER STOCK - estrella escasa",IF(AND(I303&lt;0.30,M303&gt;180),"LIQUIDAR - margen bajo y exceso de stock",IF(I303&gt;0.50,"MANTENER PRECIO - estrella",IF(M303&gt;240,"REVISAR INVENTARIO - mucho stock para la rotación","MONITOREAR")))))</f>
        <v/>
      </c>
      <c r="Q303" s="5" t="inlineStr">
        <is>
          <t>SI</t>
        </is>
      </c>
      <c r="R303" s="5" t="inlineStr">
        <is>
          <t>SI</t>
        </is>
      </c>
    </row>
    <row r="304">
      <c r="A304" s="5" t="inlineStr">
        <is>
          <t>351100300992351</t>
        </is>
      </c>
      <c r="B304" s="5" t="inlineStr">
        <is>
          <t>KIT DE DUCHA TELEFONO PARA LLAVE CONTROL NEGRA METAL AQP154-BK BIDET</t>
        </is>
      </c>
      <c r="C304" s="5" t="inlineStr">
        <is>
          <t>IMPORTACION GRIFERIA</t>
        </is>
      </c>
      <c r="D304" s="12" t="n">
        <v>3187.5</v>
      </c>
      <c r="E304" s="12" t="n">
        <v>4715.82</v>
      </c>
      <c r="F304" s="12" t="n">
        <v>12845.08</v>
      </c>
      <c r="G304" s="12" t="n">
        <v>15000</v>
      </c>
      <c r="H304" s="14" t="n">
        <v>3.705882352941177</v>
      </c>
      <c r="I304" s="14" t="n">
        <v>0.7875</v>
      </c>
      <c r="J304" s="11" t="n">
        <v>81</v>
      </c>
      <c r="K304" s="11" t="n">
        <v>10</v>
      </c>
      <c r="L304" s="12" t="n">
        <v>31875</v>
      </c>
      <c r="M304" s="21" t="n">
        <v>45.06172839506173</v>
      </c>
      <c r="N304" s="5" t="inlineStr">
        <is>
          <t>2026-04-25</t>
        </is>
      </c>
      <c r="O304" s="5">
        <f>IF(I304&lt;0.30,"REVISAR",IF(I304&gt;0.50,"ESTRELLA","OK"))</f>
        <v/>
      </c>
      <c r="P304" s="5">
        <f>IF(AND(I304&lt;0.30,J304&gt;50),"SUBIR PRECIO YA - alto volumen y margen flaco",IF(AND(I304&gt;0.50,M304&lt;30),"PROTEGER STOCK - estrella escasa",IF(AND(I304&lt;0.30,M304&gt;180),"LIQUIDAR - margen bajo y exceso de stock",IF(I304&gt;0.50,"MANTENER PRECIO - estrella",IF(M304&gt;240,"REVISAR INVENTARIO - mucho stock para la rotación","MONITOREAR")))))</f>
        <v/>
      </c>
      <c r="Q304" s="5" t="inlineStr">
        <is>
          <t>SI</t>
        </is>
      </c>
      <c r="R304" s="5" t="inlineStr">
        <is>
          <t>SI</t>
        </is>
      </c>
    </row>
    <row r="305">
      <c r="A305" s="5" t="inlineStr">
        <is>
          <t>351100300990499</t>
        </is>
      </c>
      <c r="B305" s="5" t="inlineStr">
        <is>
          <t>INTACO REPELLO FINO BLANCO 40KG REPEMAX</t>
        </is>
      </c>
      <c r="C305" s="5" t="inlineStr">
        <is>
          <t>MORTEROS, CEMENTOS</t>
        </is>
      </c>
      <c r="D305" s="12" t="n">
        <v>5160.89</v>
      </c>
      <c r="E305" s="12" t="n">
        <v>5302.35</v>
      </c>
      <c r="F305" s="12" t="n">
        <v>6683.52</v>
      </c>
      <c r="G305" s="12" t="n">
        <v>7750</v>
      </c>
      <c r="H305" s="14" t="n">
        <v>0.5016789739754188</v>
      </c>
      <c r="I305" s="14" t="n">
        <v>0.3340787096774193</v>
      </c>
      <c r="J305" s="11" t="n">
        <v>476</v>
      </c>
      <c r="K305" s="11" t="n">
        <v>39</v>
      </c>
      <c r="L305" s="12" t="n">
        <v>201274.71</v>
      </c>
      <c r="M305" s="21" t="n">
        <v>29.90546218487395</v>
      </c>
      <c r="N305" s="5" t="inlineStr">
        <is>
          <t>2026-04-29</t>
        </is>
      </c>
      <c r="O305" s="5">
        <f>IF(I305&lt;0.30,"REVISAR",IF(I305&gt;0.50,"ESTRELLA","OK"))</f>
        <v/>
      </c>
      <c r="P305" s="5">
        <f>IF(AND(I305&lt;0.30,J305&gt;50),"SUBIR PRECIO YA - alto volumen y margen flaco",IF(AND(I305&gt;0.50,M305&lt;30),"PROTEGER STOCK - estrella escasa",IF(AND(I305&lt;0.30,M305&gt;180),"LIQUIDAR - margen bajo y exceso de stock",IF(I305&gt;0.50,"MANTENER PRECIO - estrella",IF(M305&gt;240,"REVISAR INVENTARIO - mucho stock para la rotación","MONITOREAR")))))</f>
        <v/>
      </c>
      <c r="Q305" s="5" t="inlineStr">
        <is>
          <t>SI</t>
        </is>
      </c>
      <c r="R305" s="5" t="inlineStr">
        <is>
          <t>SI</t>
        </is>
      </c>
    </row>
    <row r="306">
      <c r="A306" s="5" t="inlineStr">
        <is>
          <t>351100300992917</t>
        </is>
      </c>
      <c r="B306" s="5" t="inlineStr">
        <is>
          <t>PANEL PVC FLAT NAMASTE CIELOS Y PAREDES 30CM X 2.90M X 8MM 10 CANALES 2121</t>
        </is>
      </c>
      <c r="C306" s="5" t="inlineStr">
        <is>
          <t>PANEL ACANALADO INTERIOR</t>
        </is>
      </c>
      <c r="D306" s="12" t="n">
        <v>1890</v>
      </c>
      <c r="E306" s="12" t="n">
        <v>1890</v>
      </c>
      <c r="F306" s="12" t="n">
        <v>4292.04</v>
      </c>
      <c r="G306" s="12" t="n">
        <v>4850</v>
      </c>
      <c r="H306" s="14" t="n">
        <v>1.566137566137566</v>
      </c>
      <c r="I306" s="14" t="n">
        <v>0.6103092783505155</v>
      </c>
      <c r="J306" s="11" t="n">
        <v>273</v>
      </c>
      <c r="K306" s="11" t="n">
        <v>446</v>
      </c>
      <c r="L306" s="12" t="n">
        <v>842940</v>
      </c>
      <c r="M306" s="21" t="n">
        <v>596.3003663003662</v>
      </c>
      <c r="N306" s="5" t="inlineStr">
        <is>
          <t>2026-04-30</t>
        </is>
      </c>
      <c r="O306" s="5">
        <f>IF(I306&lt;0.30,"REVISAR",IF(I306&gt;0.50,"ESTRELLA","OK"))</f>
        <v/>
      </c>
      <c r="P306" s="5">
        <f>IF(AND(I306&lt;0.30,J306&gt;50),"SUBIR PRECIO YA - alto volumen y margen flaco",IF(AND(I306&gt;0.50,M306&lt;30),"PROTEGER STOCK - estrella escasa",IF(AND(I306&lt;0.30,M306&gt;180),"LIQUIDAR - margen bajo y exceso de stock",IF(I306&gt;0.50,"MANTENER PRECIO - estrella",IF(M306&gt;240,"REVISAR INVENTARIO - mucho stock para la rotación","MONITOREAR")))))</f>
        <v/>
      </c>
      <c r="Q306" s="5" t="inlineStr">
        <is>
          <t>SI</t>
        </is>
      </c>
      <c r="R306" s="5" t="inlineStr">
        <is>
          <t>SI</t>
        </is>
      </c>
    </row>
    <row r="307">
      <c r="A307" s="5" t="inlineStr">
        <is>
          <t>20160001</t>
        </is>
      </c>
      <c r="B307" s="5" t="inlineStr">
        <is>
          <t>PORCELANATO ANTILLA SKY 60X120 CAJA 1.44M2</t>
        </is>
      </c>
      <c r="C307" s="5" t="inlineStr">
        <is>
          <t>SIN CATEGORIA</t>
        </is>
      </c>
      <c r="D307" s="12" t="n">
        <v>7537.02</v>
      </c>
      <c r="E307" s="12" t="n">
        <v>7537.02</v>
      </c>
      <c r="F307" s="12" t="n">
        <v>9476.559999999999</v>
      </c>
      <c r="G307" s="12" t="n">
        <v>9476.559999999999</v>
      </c>
      <c r="H307" s="14" t="n">
        <v>0.2573351271457418</v>
      </c>
      <c r="I307" s="14" t="n">
        <v>0.204667094388681</v>
      </c>
      <c r="J307" s="11" t="n">
        <v>334</v>
      </c>
      <c r="K307" s="11" t="n">
        <v>0</v>
      </c>
      <c r="L307" s="12" t="n">
        <v>0</v>
      </c>
      <c r="M307" s="21" t="n">
        <v>0</v>
      </c>
      <c r="N307" s="5" t="inlineStr">
        <is>
          <t>2025-11-06</t>
        </is>
      </c>
      <c r="O307" s="5">
        <f>IF(I307&lt;0.30,"REVISAR",IF(I307&gt;0.50,"ESTRELLA","OK"))</f>
        <v/>
      </c>
      <c r="P307" s="5">
        <f>IF(AND(I307&lt;0.30,J307&gt;50),"SUBIR PRECIO YA - alto volumen y margen flaco",IF(AND(I307&gt;0.50,M307&lt;30),"PROTEGER STOCK - estrella escasa",IF(AND(I307&lt;0.30,M307&gt;180),"LIQUIDAR - margen bajo y exceso de stock",IF(I307&gt;0.50,"MANTENER PRECIO - estrella",IF(M307&gt;240,"REVISAR INVENTARIO - mucho stock para la rotación","MONITOREAR")))))</f>
        <v/>
      </c>
      <c r="Q307" s="5" t="inlineStr">
        <is>
          <t>SI</t>
        </is>
      </c>
      <c r="R307" s="5" t="inlineStr">
        <is>
          <t>SI</t>
        </is>
      </c>
    </row>
    <row r="308">
      <c r="A308" s="5" t="inlineStr">
        <is>
          <t>20160011</t>
        </is>
      </c>
      <c r="B308" s="5" t="inlineStr">
        <is>
          <t>PORCELANATO PULIDO BIANCO LONDON 60X120 CAJA 1.44M2</t>
        </is>
      </c>
      <c r="C308" s="5" t="inlineStr">
        <is>
          <t>SIN CATEGORIA</t>
        </is>
      </c>
      <c r="D308" s="12" t="n">
        <v>7537.02</v>
      </c>
      <c r="E308" s="12" t="n">
        <v>7537.02</v>
      </c>
      <c r="F308" s="12" t="n">
        <v>9595.959999999999</v>
      </c>
      <c r="G308" s="12" t="n">
        <v>9595.959999999999</v>
      </c>
      <c r="H308" s="14" t="n">
        <v>0.273176931996996</v>
      </c>
      <c r="I308" s="14" t="n">
        <v>0.214563212018391</v>
      </c>
      <c r="J308" s="11" t="n">
        <v>314</v>
      </c>
      <c r="K308" s="11" t="n">
        <v>0</v>
      </c>
      <c r="L308" s="12" t="n">
        <v>0</v>
      </c>
      <c r="M308" s="21" t="n">
        <v>0</v>
      </c>
      <c r="N308" s="5" t="inlineStr">
        <is>
          <t>2026-02-10</t>
        </is>
      </c>
      <c r="O308" s="5">
        <f>IF(I308&lt;0.30,"REVISAR",IF(I308&gt;0.50,"ESTRELLA","OK"))</f>
        <v/>
      </c>
      <c r="P308" s="5">
        <f>IF(AND(I308&lt;0.30,J308&gt;50),"SUBIR PRECIO YA - alto volumen y margen flaco",IF(AND(I308&gt;0.50,M308&lt;30),"PROTEGER STOCK - estrella escasa",IF(AND(I308&lt;0.30,M308&gt;180),"LIQUIDAR - margen bajo y exceso de stock",IF(I308&gt;0.50,"MANTENER PRECIO - estrella",IF(M308&gt;240,"REVISAR INVENTARIO - mucho stock para la rotación","MONITOREAR")))))</f>
        <v/>
      </c>
      <c r="Q308" s="5" t="inlineStr">
        <is>
          <t>SI</t>
        </is>
      </c>
      <c r="R308" s="5" t="inlineStr">
        <is>
          <t>SI</t>
        </is>
      </c>
    </row>
    <row r="309">
      <c r="A309" s="5" t="inlineStr">
        <is>
          <t>351100300992390</t>
        </is>
      </c>
      <c r="B309" s="5" t="inlineStr">
        <is>
          <t>DIAMOND MUEBLE LAVATORIO NB889-60 GREY  AEREO 60CM X 47CM X48CM (NO INCLUYE GRIFERIA)</t>
        </is>
      </c>
      <c r="C309" s="5" t="inlineStr">
        <is>
          <t>IMPORTACION LOZA</t>
        </is>
      </c>
      <c r="D309" s="12" t="n">
        <v>23708.4</v>
      </c>
      <c r="E309" s="12" t="n">
        <v>40052.72</v>
      </c>
      <c r="F309" s="12" t="n">
        <v>77867.13</v>
      </c>
      <c r="G309" s="12" t="n">
        <v>90519.14</v>
      </c>
      <c r="H309" s="14" t="n">
        <v>2.818019773582358</v>
      </c>
      <c r="I309" s="14" t="n">
        <v>0.7380841223193237</v>
      </c>
      <c r="J309" s="11" t="n">
        <v>17</v>
      </c>
      <c r="K309" s="11" t="n">
        <v>1</v>
      </c>
      <c r="L309" s="12" t="n">
        <v>23708.4</v>
      </c>
      <c r="M309" s="21" t="n">
        <v>21.47058823529412</v>
      </c>
      <c r="N309" s="5" t="inlineStr">
        <is>
          <t>2026-04-30</t>
        </is>
      </c>
      <c r="O309" s="5">
        <f>IF(I309&lt;0.30,"REVISAR",IF(I309&gt;0.50,"ESTRELLA","OK"))</f>
        <v/>
      </c>
      <c r="P309" s="5">
        <f>IF(AND(I309&lt;0.30,J309&gt;50),"SUBIR PRECIO YA - alto volumen y margen flaco",IF(AND(I309&gt;0.50,M309&lt;30),"PROTEGER STOCK - estrella escasa",IF(AND(I309&lt;0.30,M309&gt;180),"LIQUIDAR - margen bajo y exceso de stock",IF(I309&gt;0.50,"MANTENER PRECIO - estrella",IF(M309&gt;240,"REVISAR INVENTARIO - mucho stock para la rotación","MONITOREAR")))))</f>
        <v/>
      </c>
      <c r="Q309" s="5" t="inlineStr">
        <is>
          <t>SI</t>
        </is>
      </c>
      <c r="R309" s="5" t="inlineStr">
        <is>
          <t>SI</t>
        </is>
      </c>
    </row>
    <row r="310">
      <c r="A310" s="5" t="inlineStr">
        <is>
          <t>7455777</t>
        </is>
      </c>
      <c r="B310" s="5" t="inlineStr">
        <is>
          <t>LAMINA NUEVA TEC MAGNATE MATE KSJ243308 1.22 X. 2.44M 5MM FIBRA BAMBU CARBON PVC IMITACION</t>
        </is>
      </c>
      <c r="C310" s="5" t="inlineStr">
        <is>
          <t>IMPORTACION LAMINA PVC, BAMBU, ACC</t>
        </is>
      </c>
      <c r="D310" s="12" t="n">
        <v>5629.11</v>
      </c>
      <c r="E310" s="12" t="n">
        <v>7316.18</v>
      </c>
      <c r="F310" s="12" t="n">
        <v>17509.99</v>
      </c>
      <c r="G310" s="12" t="n">
        <v>19900</v>
      </c>
      <c r="H310" s="14" t="n">
        <v>2.535194728829246</v>
      </c>
      <c r="I310" s="14" t="n">
        <v>0.7171301507537688</v>
      </c>
      <c r="J310" s="11" t="n">
        <v>63</v>
      </c>
      <c r="K310" s="11" t="n">
        <v>78</v>
      </c>
      <c r="L310" s="12" t="n">
        <v>439070.58</v>
      </c>
      <c r="M310" s="21" t="n">
        <v>451.9047619047619</v>
      </c>
      <c r="N310" s="5" t="inlineStr">
        <is>
          <t>2026-04-27</t>
        </is>
      </c>
      <c r="O310" s="5">
        <f>IF(I310&lt;0.30,"REVISAR",IF(I310&gt;0.50,"ESTRELLA","OK"))</f>
        <v/>
      </c>
      <c r="P310" s="5">
        <f>IF(AND(I310&lt;0.30,J310&gt;50),"SUBIR PRECIO YA - alto volumen y margen flaco",IF(AND(I310&gt;0.50,M310&lt;30),"PROTEGER STOCK - estrella escasa",IF(AND(I310&lt;0.30,M310&gt;180),"LIQUIDAR - margen bajo y exceso de stock",IF(I310&gt;0.50,"MANTENER PRECIO - estrella",IF(M310&gt;240,"REVISAR INVENTARIO - mucho stock para la rotación","MONITOREAR")))))</f>
        <v/>
      </c>
      <c r="Q310" s="5" t="inlineStr">
        <is>
          <t>SI</t>
        </is>
      </c>
      <c r="R310" s="5" t="inlineStr">
        <is>
          <t>SI</t>
        </is>
      </c>
    </row>
    <row r="311">
      <c r="A311" s="5" t="inlineStr">
        <is>
          <t>7953</t>
        </is>
      </c>
      <c r="B311" s="5" t="inlineStr">
        <is>
          <t>TORNILLO GYP 1 1/4 PB x 100</t>
        </is>
      </c>
      <c r="C311" s="5" t="inlineStr">
        <is>
          <t>TORNILLERIA</t>
        </is>
      </c>
      <c r="D311" s="12" t="n">
        <v>240</v>
      </c>
      <c r="E311" s="12" t="n">
        <v>242.3</v>
      </c>
      <c r="F311" s="12" t="n">
        <v>510.71</v>
      </c>
      <c r="G311" s="12" t="n">
        <v>550</v>
      </c>
      <c r="H311" s="14" t="n">
        <v>1.291666666666667</v>
      </c>
      <c r="I311" s="14" t="n">
        <v>0.5636363636363636</v>
      </c>
      <c r="J311" s="11" t="n">
        <v>2378</v>
      </c>
      <c r="K311" s="11" t="n">
        <v>261</v>
      </c>
      <c r="L311" s="12" t="n">
        <v>62640</v>
      </c>
      <c r="M311" s="21" t="n">
        <v>40.0609756097561</v>
      </c>
      <c r="N311" s="5" t="inlineStr">
        <is>
          <t>2026-04-30</t>
        </is>
      </c>
      <c r="O311" s="5">
        <f>IF(I311&lt;0.30,"REVISAR",IF(I311&gt;0.50,"ESTRELLA","OK"))</f>
        <v/>
      </c>
      <c r="P311" s="5">
        <f>IF(AND(I311&lt;0.30,J311&gt;50),"SUBIR PRECIO YA - alto volumen y margen flaco",IF(AND(I311&gt;0.50,M311&lt;30),"PROTEGER STOCK - estrella escasa",IF(AND(I311&lt;0.30,M311&gt;180),"LIQUIDAR - margen bajo y exceso de stock",IF(I311&gt;0.50,"MANTENER PRECIO - estrella",IF(M311&gt;240,"REVISAR INVENTARIO - mucho stock para la rotación","MONITOREAR")))))</f>
        <v/>
      </c>
      <c r="Q311" s="5" t="inlineStr">
        <is>
          <t>SI</t>
        </is>
      </c>
      <c r="R311" s="5" t="inlineStr">
        <is>
          <t>SI</t>
        </is>
      </c>
    </row>
    <row r="312">
      <c r="A312" s="5" t="inlineStr">
        <is>
          <t>351100300992412</t>
        </is>
      </c>
      <c r="B312" s="5" t="inlineStr">
        <is>
          <t>IRIS COMBO MUEBLE MADERA OSCURO + LAVATORIO + GRIFERIA + DESAGUE 45CM X 45 CM X 78CM</t>
        </is>
      </c>
      <c r="C312" s="5" t="inlineStr">
        <is>
          <t>LOZA SANITARIA</t>
        </is>
      </c>
      <c r="D312" s="12" t="n">
        <v>51402</v>
      </c>
      <c r="E312" s="12" t="n">
        <v>51402</v>
      </c>
      <c r="F312" s="12" t="n">
        <v>66235.85000000001</v>
      </c>
      <c r="G312" s="12" t="n">
        <v>80000</v>
      </c>
      <c r="H312" s="14" t="n">
        <v>0.556359674720828</v>
      </c>
      <c r="I312" s="14" t="n">
        <v>0.357475</v>
      </c>
      <c r="J312" s="11" t="n">
        <v>43</v>
      </c>
      <c r="K312" s="11" t="n">
        <v>0</v>
      </c>
      <c r="L312" s="12" t="n">
        <v>0</v>
      </c>
      <c r="M312" s="21" t="n">
        <v>0</v>
      </c>
      <c r="N312" s="5" t="inlineStr">
        <is>
          <t>2025-11-11</t>
        </is>
      </c>
      <c r="O312" s="5">
        <f>IF(I312&lt;0.30,"REVISAR",IF(I312&gt;0.50,"ESTRELLA","OK"))</f>
        <v/>
      </c>
      <c r="P312" s="5">
        <f>IF(AND(I312&lt;0.30,J312&gt;50),"SUBIR PRECIO YA - alto volumen y margen flaco",IF(AND(I312&gt;0.50,M312&lt;30),"PROTEGER STOCK - estrella escasa",IF(AND(I312&lt;0.30,M312&gt;180),"LIQUIDAR - margen bajo y exceso de stock",IF(I312&gt;0.50,"MANTENER PRECIO - estrella",IF(M312&gt;240,"REVISAR INVENTARIO - mucho stock para la rotación","MONITOREAR")))))</f>
        <v/>
      </c>
      <c r="Q312" s="5" t="inlineStr">
        <is>
          <t>SI</t>
        </is>
      </c>
      <c r="R312" s="5" t="inlineStr">
        <is>
          <t>SI</t>
        </is>
      </c>
    </row>
    <row r="313">
      <c r="A313" s="5" t="inlineStr">
        <is>
          <t>351100300992716</t>
        </is>
      </c>
      <c r="B313" s="5" t="inlineStr">
        <is>
          <t>DJ ECO MUEBLE 60CM X 50CM INCLUYE LAVATORIO ESPEJO REPISA BRILLANTE AEREO LUX STONE Y005-1 60CM</t>
        </is>
      </c>
      <c r="C313" s="5" t="inlineStr">
        <is>
          <t>IMPORTACION LOZA</t>
        </is>
      </c>
      <c r="D313" s="12" t="n">
        <v>21008.69</v>
      </c>
      <c r="E313" s="12" t="n">
        <v>34262.01</v>
      </c>
      <c r="F313" s="12" t="n">
        <v>73911.23</v>
      </c>
      <c r="G313" s="12" t="n">
        <v>86500</v>
      </c>
      <c r="H313" s="14" t="n">
        <v>3.117343822960879</v>
      </c>
      <c r="I313" s="14" t="n">
        <v>0.7571249710982658</v>
      </c>
      <c r="J313" s="11" t="n">
        <v>16</v>
      </c>
      <c r="K313" s="11" t="n">
        <v>0</v>
      </c>
      <c r="L313" s="12" t="n">
        <v>0</v>
      </c>
      <c r="M313" s="21" t="n">
        <v>0</v>
      </c>
      <c r="N313" s="5" t="inlineStr">
        <is>
          <t>2026-03-28</t>
        </is>
      </c>
      <c r="O313" s="5">
        <f>IF(I313&lt;0.30,"REVISAR",IF(I313&gt;0.50,"ESTRELLA","OK"))</f>
        <v/>
      </c>
      <c r="P313" s="5">
        <f>IF(AND(I313&lt;0.30,J313&gt;50),"SUBIR PRECIO YA - alto volumen y margen flaco",IF(AND(I313&gt;0.50,M313&lt;30),"PROTEGER STOCK - estrella escasa",IF(AND(I313&lt;0.30,M313&gt;180),"LIQUIDAR - margen bajo y exceso de stock",IF(I313&gt;0.50,"MANTENER PRECIO - estrella",IF(M313&gt;240,"REVISAR INVENTARIO - mucho stock para la rotación","MONITOREAR")))))</f>
        <v/>
      </c>
      <c r="Q313" s="5" t="inlineStr">
        <is>
          <t>SI</t>
        </is>
      </c>
      <c r="R313" s="5" t="inlineStr">
        <is>
          <t>SI</t>
        </is>
      </c>
    </row>
    <row r="314">
      <c r="A314" s="5" t="inlineStr">
        <is>
          <t>351100300992471</t>
        </is>
      </c>
      <c r="B314" s="5" t="inlineStr">
        <is>
          <t>FREGADERO BARCELONA SATIN 50CM X 40CM X 20CM NO INCLUYE GRIFERIA</t>
        </is>
      </c>
      <c r="C314" s="5" t="inlineStr">
        <is>
          <t>IMPORTACION FREGADEROS</t>
        </is>
      </c>
      <c r="D314" s="12" t="n">
        <v>11377.8</v>
      </c>
      <c r="E314" s="12" t="n">
        <v>14112.93</v>
      </c>
      <c r="F314" s="12" t="n">
        <v>34506.82</v>
      </c>
      <c r="G314" s="12" t="n">
        <v>39999.01</v>
      </c>
      <c r="H314" s="14" t="n">
        <v>2.515531122009528</v>
      </c>
      <c r="I314" s="14" t="n">
        <v>0.7155479598120054</v>
      </c>
      <c r="J314" s="11" t="n">
        <v>31</v>
      </c>
      <c r="K314" s="11" t="n">
        <v>26</v>
      </c>
      <c r="L314" s="12" t="n">
        <v>295822.8</v>
      </c>
      <c r="M314" s="21" t="n">
        <v>306.1290322580645</v>
      </c>
      <c r="N314" s="5" t="inlineStr">
        <is>
          <t>2026-02-14</t>
        </is>
      </c>
      <c r="O314" s="5">
        <f>IF(I314&lt;0.30,"REVISAR",IF(I314&gt;0.50,"ESTRELLA","OK"))</f>
        <v/>
      </c>
      <c r="P314" s="5">
        <f>IF(AND(I314&lt;0.30,J314&gt;50),"SUBIR PRECIO YA - alto volumen y margen flaco",IF(AND(I314&gt;0.50,M314&lt;30),"PROTEGER STOCK - estrella escasa",IF(AND(I314&lt;0.30,M314&gt;180),"LIQUIDAR - margen bajo y exceso de stock",IF(I314&gt;0.50,"MANTENER PRECIO - estrella",IF(M314&gt;240,"REVISAR INVENTARIO - mucho stock para la rotación","MONITOREAR")))))</f>
        <v/>
      </c>
      <c r="Q314" s="5" t="inlineStr">
        <is>
          <t>SI</t>
        </is>
      </c>
      <c r="R314" s="5" t="inlineStr">
        <is>
          <t>SI</t>
        </is>
      </c>
    </row>
    <row r="315">
      <c r="A315" s="5" t="inlineStr">
        <is>
          <t>351100300992080</t>
        </is>
      </c>
      <c r="B315" s="5" t="inlineStr">
        <is>
          <t>TOTAL COMBO 9 PCS TALADRO+PISTIMPACTO+SIERR CIRC+SOPLADORA+LIJADORA+ROTOMAR+ESMERILA UTCKLI20983</t>
        </is>
      </c>
      <c r="C315" s="5" t="inlineStr">
        <is>
          <t>SIN CATEGORIA</t>
        </is>
      </c>
      <c r="D315" s="12" t="n">
        <v>143653.08</v>
      </c>
      <c r="E315" s="12" t="n">
        <v>143653.08</v>
      </c>
      <c r="F315" s="12" t="n">
        <v>183015.77</v>
      </c>
      <c r="G315" s="12" t="n">
        <v>183015.77</v>
      </c>
      <c r="H315" s="14" t="n">
        <v>0.2740121548385875</v>
      </c>
      <c r="I315" s="14" t="n">
        <v>0.2150781323379947</v>
      </c>
      <c r="J315" s="11" t="n">
        <v>16</v>
      </c>
      <c r="K315" s="11" t="n">
        <v>0</v>
      </c>
      <c r="L315" s="12" t="n">
        <v>0</v>
      </c>
      <c r="M315" s="21" t="n">
        <v>0</v>
      </c>
      <c r="N315" s="5" t="inlineStr">
        <is>
          <t>2025-11-21</t>
        </is>
      </c>
      <c r="O315" s="5">
        <f>IF(I315&lt;0.30,"REVISAR",IF(I315&gt;0.50,"ESTRELLA","OK"))</f>
        <v/>
      </c>
      <c r="P315" s="5">
        <f>IF(AND(I315&lt;0.30,J315&gt;50),"SUBIR PRECIO YA - alto volumen y margen flaco",IF(AND(I315&gt;0.50,M315&lt;30),"PROTEGER STOCK - estrella escasa",IF(AND(I315&lt;0.30,M315&gt;180),"LIQUIDAR - margen bajo y exceso de stock",IF(I315&gt;0.50,"MANTENER PRECIO - estrella",IF(M315&gt;240,"REVISAR INVENTARIO - mucho stock para la rotación","MONITOREAR")))))</f>
        <v/>
      </c>
      <c r="Q315" s="5" t="inlineStr">
        <is>
          <t>SI</t>
        </is>
      </c>
      <c r="R315" s="5" t="inlineStr">
        <is>
          <t>SI</t>
        </is>
      </c>
    </row>
    <row r="316">
      <c r="A316" s="5" t="inlineStr">
        <is>
          <t>351100300992475</t>
        </is>
      </c>
      <c r="B316" s="5" t="inlineStr">
        <is>
          <t>FREGADERO SANTIAGO GRIS PLOMO 80CM X 49CM X 20CM NO INCLUYE GRIFERIA</t>
        </is>
      </c>
      <c r="C316" s="5" t="inlineStr">
        <is>
          <t>IMPORTACION FREGADEROS</t>
        </is>
      </c>
      <c r="D316" s="12" t="n">
        <v>21024.92</v>
      </c>
      <c r="E316" s="12" t="n">
        <v>28724.39</v>
      </c>
      <c r="F316" s="12" t="n">
        <v>61860.21</v>
      </c>
      <c r="G316" s="12" t="n">
        <v>72500</v>
      </c>
      <c r="H316" s="14" t="n">
        <v>2.448288982788044</v>
      </c>
      <c r="I316" s="14" t="n">
        <v>0.7100011034482759</v>
      </c>
      <c r="J316" s="11" t="n">
        <v>19</v>
      </c>
      <c r="K316" s="11" t="n">
        <v>66</v>
      </c>
      <c r="L316" s="12" t="n">
        <v>1387644.72</v>
      </c>
      <c r="M316" s="21" t="n">
        <v>1267.894736842105</v>
      </c>
      <c r="N316" s="5" t="inlineStr">
        <is>
          <t>2026-04-24</t>
        </is>
      </c>
      <c r="O316" s="5">
        <f>IF(I316&lt;0.30,"REVISAR",IF(I316&gt;0.50,"ESTRELLA","OK"))</f>
        <v/>
      </c>
      <c r="P316" s="5">
        <f>IF(AND(I316&lt;0.30,J316&gt;50),"SUBIR PRECIO YA - alto volumen y margen flaco",IF(AND(I316&gt;0.50,M316&lt;30),"PROTEGER STOCK - estrella escasa",IF(AND(I316&lt;0.30,M316&gt;180),"LIQUIDAR - margen bajo y exceso de stock",IF(I316&gt;0.50,"MANTENER PRECIO - estrella",IF(M316&gt;240,"REVISAR INVENTARIO - mucho stock para la rotación","MONITOREAR")))))</f>
        <v/>
      </c>
      <c r="Q316" s="5" t="inlineStr">
        <is>
          <t>SI</t>
        </is>
      </c>
      <c r="R316" s="5" t="inlineStr">
        <is>
          <t>SI</t>
        </is>
      </c>
    </row>
    <row r="317">
      <c r="A317" s="5" t="inlineStr">
        <is>
          <t>351100300991448</t>
        </is>
      </c>
      <c r="B317" s="5" t="inlineStr">
        <is>
          <t>DIAMOND MUEBLE LAVATORIO ARES WHITE 2201B-50 AEREO 50CM X 36CM X45CM (NO INCLUYE GRIFERIA)</t>
        </is>
      </c>
      <c r="C317" s="5" t="inlineStr">
        <is>
          <t>IMPORTACION LOZA</t>
        </is>
      </c>
      <c r="D317" s="12" t="n">
        <v>14946.6</v>
      </c>
      <c r="E317" s="12" t="n">
        <v>25250.63</v>
      </c>
      <c r="F317" s="12" t="n">
        <v>60124.28</v>
      </c>
      <c r="G317" s="12" t="n">
        <v>70000</v>
      </c>
      <c r="H317" s="14" t="n">
        <v>3.683339354769647</v>
      </c>
      <c r="I317" s="14" t="n">
        <v>0.7864771428571429</v>
      </c>
      <c r="J317" s="11" t="n">
        <v>18</v>
      </c>
      <c r="K317" s="11" t="n">
        <v>0</v>
      </c>
      <c r="L317" s="12" t="n">
        <v>0</v>
      </c>
      <c r="M317" s="21" t="n">
        <v>0</v>
      </c>
      <c r="N317" s="5" t="inlineStr">
        <is>
          <t>2026-02-02</t>
        </is>
      </c>
      <c r="O317" s="5">
        <f>IF(I317&lt;0.30,"REVISAR",IF(I317&gt;0.50,"ESTRELLA","OK"))</f>
        <v/>
      </c>
      <c r="P317" s="5">
        <f>IF(AND(I317&lt;0.30,J317&gt;50),"SUBIR PRECIO YA - alto volumen y margen flaco",IF(AND(I317&gt;0.50,M317&lt;30),"PROTEGER STOCK - estrella escasa",IF(AND(I317&lt;0.30,M317&gt;180),"LIQUIDAR - margen bajo y exceso de stock",IF(I317&gt;0.50,"MANTENER PRECIO - estrella",IF(M317&gt;240,"REVISAR INVENTARIO - mucho stock para la rotación","MONITOREAR")))))</f>
        <v/>
      </c>
      <c r="Q317" s="5" t="inlineStr">
        <is>
          <t>SI</t>
        </is>
      </c>
      <c r="R317" s="5" t="inlineStr">
        <is>
          <t>SI</t>
        </is>
      </c>
    </row>
    <row r="318">
      <c r="A318" s="5" t="inlineStr">
        <is>
          <t>351100300991823</t>
        </is>
      </c>
      <c r="B318" s="5" t="inlineStr">
        <is>
          <t>LAMINA PVC LJ24821T1.22X2.44 3MM IMITACION PIEDRA NATURAL</t>
        </is>
      </c>
      <c r="C318" s="5" t="inlineStr">
        <is>
          <t>IMPORTACION LAMINA PVC, BAMBU, ACC</t>
        </is>
      </c>
      <c r="D318" s="12" t="n">
        <v>8277.66</v>
      </c>
      <c r="E318" s="12" t="n">
        <v>11534.47</v>
      </c>
      <c r="F318" s="12" t="n">
        <v>17535.71</v>
      </c>
      <c r="G318" s="12" t="n">
        <v>25000</v>
      </c>
      <c r="H318" s="14" t="n">
        <v>2.020177199836669</v>
      </c>
      <c r="I318" s="14" t="n">
        <v>0.6688936</v>
      </c>
      <c r="J318" s="11" t="n">
        <v>103</v>
      </c>
      <c r="K318" s="11" t="n">
        <v>0</v>
      </c>
      <c r="L318" s="12" t="n">
        <v>0</v>
      </c>
      <c r="M318" s="21" t="n">
        <v>0</v>
      </c>
      <c r="N318" s="5" t="inlineStr">
        <is>
          <t>2025-11-07</t>
        </is>
      </c>
      <c r="O318" s="5">
        <f>IF(I318&lt;0.30,"REVISAR",IF(I318&gt;0.50,"ESTRELLA","OK"))</f>
        <v/>
      </c>
      <c r="P318" s="5">
        <f>IF(AND(I318&lt;0.30,J318&gt;50),"SUBIR PRECIO YA - alto volumen y margen flaco",IF(AND(I318&gt;0.50,M318&lt;30),"PROTEGER STOCK - estrella escasa",IF(AND(I318&lt;0.30,M318&gt;180),"LIQUIDAR - margen bajo y exceso de stock",IF(I318&gt;0.50,"MANTENER PRECIO - estrella",IF(M318&gt;240,"REVISAR INVENTARIO - mucho stock para la rotación","MONITOREAR")))))</f>
        <v/>
      </c>
      <c r="Q318" s="5" t="inlineStr">
        <is>
          <t>SI</t>
        </is>
      </c>
      <c r="R318" s="5" t="inlineStr">
        <is>
          <t>SI</t>
        </is>
      </c>
    </row>
    <row r="319">
      <c r="A319" s="5" t="inlineStr">
        <is>
          <t>351100300992906</t>
        </is>
      </c>
      <c r="B319" s="5" t="inlineStr">
        <is>
          <t>ZINC #26 1.07 X 3.66 ROJO #26 ONDULADO 0.40MM MCP</t>
        </is>
      </c>
      <c r="C319" s="5" t="inlineStr">
        <is>
          <t>ACEROS</t>
        </is>
      </c>
      <c r="D319" s="12" t="n">
        <v>6996.09</v>
      </c>
      <c r="E319" s="12" t="n">
        <v>6996.09</v>
      </c>
      <c r="F319" s="12" t="n">
        <v>8813.540000000001</v>
      </c>
      <c r="G319" s="12" t="n">
        <v>9999</v>
      </c>
      <c r="H319" s="14" t="n">
        <v>0.429226896738035</v>
      </c>
      <c r="I319" s="14" t="n">
        <v>0.3003210321032103</v>
      </c>
      <c r="J319" s="11" t="n">
        <v>340</v>
      </c>
      <c r="K319" s="11" t="n">
        <v>182</v>
      </c>
      <c r="L319" s="12" t="n">
        <v>1273288.38</v>
      </c>
      <c r="M319" s="21" t="n">
        <v>195.3823529411765</v>
      </c>
      <c r="N319" s="5" t="inlineStr">
        <is>
          <t>2026-04-27</t>
        </is>
      </c>
      <c r="O319" s="5">
        <f>IF(I319&lt;0.30,"REVISAR",IF(I319&gt;0.50,"ESTRELLA","OK"))</f>
        <v/>
      </c>
      <c r="P319" s="5">
        <f>IF(AND(I319&lt;0.30,J319&gt;50),"SUBIR PRECIO YA - alto volumen y margen flaco",IF(AND(I319&gt;0.50,M319&lt;30),"PROTEGER STOCK - estrella escasa",IF(AND(I319&lt;0.30,M319&gt;180),"LIQUIDAR - margen bajo y exceso de stock",IF(I319&gt;0.50,"MANTENER PRECIO - estrella",IF(M319&gt;240,"REVISAR INVENTARIO - mucho stock para la rotación","MONITOREAR")))))</f>
        <v/>
      </c>
      <c r="Q319" s="5" t="inlineStr">
        <is>
          <t>SI</t>
        </is>
      </c>
      <c r="R319" s="5" t="inlineStr">
        <is>
          <t>SI</t>
        </is>
      </c>
    </row>
    <row r="320">
      <c r="A320" s="5" t="inlineStr">
        <is>
          <t>351100300991975</t>
        </is>
      </c>
      <c r="B320" s="5" t="inlineStr">
        <is>
          <t>KIT MUEBLE MADERA OSCURO + LAVATORIO BOWL + GRIFERIA + DESAGUE + ABASTO MAYIST 44CM X 44CM X 80CM</t>
        </is>
      </c>
      <c r="C320" s="5" t="inlineStr">
        <is>
          <t>LOZA SANITARIA</t>
        </is>
      </c>
      <c r="D320" s="12" t="n">
        <v>52433.33</v>
      </c>
      <c r="E320" s="12" t="n">
        <v>53729.48</v>
      </c>
      <c r="F320" s="12" t="n">
        <v>70425.24000000001</v>
      </c>
      <c r="G320" s="12" t="n">
        <v>80600</v>
      </c>
      <c r="H320" s="14" t="n">
        <v>0.5371901803680978</v>
      </c>
      <c r="I320" s="14" t="n">
        <v>0.3494624069478908</v>
      </c>
      <c r="J320" s="11" t="n">
        <v>37</v>
      </c>
      <c r="K320" s="11" t="n">
        <v>0</v>
      </c>
      <c r="L320" s="12" t="n">
        <v>0</v>
      </c>
      <c r="M320" s="21" t="n">
        <v>0</v>
      </c>
      <c r="N320" s="5" t="inlineStr">
        <is>
          <t>2025-08-19</t>
        </is>
      </c>
      <c r="O320" s="5">
        <f>IF(I320&lt;0.30,"REVISAR",IF(I320&gt;0.50,"ESTRELLA","OK"))</f>
        <v/>
      </c>
      <c r="P320" s="5">
        <f>IF(AND(I320&lt;0.30,J320&gt;50),"SUBIR PRECIO YA - alto volumen y margen flaco",IF(AND(I320&gt;0.50,M320&lt;30),"PROTEGER STOCK - estrella escasa",IF(AND(I320&lt;0.30,M320&gt;180),"LIQUIDAR - margen bajo y exceso de stock",IF(I320&gt;0.50,"MANTENER PRECIO - estrella",IF(M320&gt;240,"REVISAR INVENTARIO - mucho stock para la rotación","MONITOREAR")))))</f>
        <v/>
      </c>
      <c r="Q320" s="5" t="inlineStr">
        <is>
          <t>SI</t>
        </is>
      </c>
      <c r="R320" s="5" t="inlineStr">
        <is>
          <t>SI</t>
        </is>
      </c>
    </row>
    <row r="321">
      <c r="A321" s="5" t="inlineStr">
        <is>
          <t>351100300991939</t>
        </is>
      </c>
      <c r="B321" s="5" t="inlineStr">
        <is>
          <t>DIAMOND MUEBLE LAVATORIO LD02-50 CON PATAS 50CM X 36CM X79CM (NO INCLUYE GRIFERIA)</t>
        </is>
      </c>
      <c r="C321" s="5" t="inlineStr">
        <is>
          <t>SIN CATEGORIA</t>
        </is>
      </c>
      <c r="D321" s="12" t="n">
        <v>48203.13</v>
      </c>
      <c r="E321" s="12" t="n">
        <v>48203.13</v>
      </c>
      <c r="F321" s="12" t="n">
        <v>78789.75999999999</v>
      </c>
      <c r="G321" s="12" t="n">
        <v>78789.75999999999</v>
      </c>
      <c r="H321" s="14" t="n">
        <v>0.6345361805343346</v>
      </c>
      <c r="I321" s="14" t="n">
        <v>0.3882056500743244</v>
      </c>
      <c r="J321" s="11" t="n">
        <v>20</v>
      </c>
      <c r="K321" s="11" t="n">
        <v>0</v>
      </c>
      <c r="L321" s="12" t="n">
        <v>0</v>
      </c>
      <c r="M321" s="21" t="n">
        <v>0</v>
      </c>
      <c r="N321" s="5" t="inlineStr">
        <is>
          <t>2026-02-04</t>
        </is>
      </c>
      <c r="O321" s="5">
        <f>IF(I321&lt;0.30,"REVISAR",IF(I321&gt;0.50,"ESTRELLA","OK"))</f>
        <v/>
      </c>
      <c r="P321" s="5">
        <f>IF(AND(I321&lt;0.30,J321&gt;50),"SUBIR PRECIO YA - alto volumen y margen flaco",IF(AND(I321&gt;0.50,M321&lt;30),"PROTEGER STOCK - estrella escasa",IF(AND(I321&lt;0.30,M321&gt;180),"LIQUIDAR - margen bajo y exceso de stock",IF(I321&gt;0.50,"MANTENER PRECIO - estrella",IF(M321&gt;240,"REVISAR INVENTARIO - mucho stock para la rotación","MONITOREAR")))))</f>
        <v/>
      </c>
      <c r="Q321" s="5" t="inlineStr">
        <is>
          <t>SI</t>
        </is>
      </c>
      <c r="R321" s="5" t="inlineStr">
        <is>
          <t>SI</t>
        </is>
      </c>
    </row>
    <row r="322">
      <c r="A322" s="5" t="inlineStr">
        <is>
          <t>351100300990132</t>
        </is>
      </c>
      <c r="B322" s="5" t="inlineStr">
        <is>
          <t>GRIS IMPERSA REPELLO FINO GRIS 40KG</t>
        </is>
      </c>
      <c r="C322" s="5" t="inlineStr">
        <is>
          <t>MORTEROS, CEMENTOS</t>
        </is>
      </c>
      <c r="D322" s="12" t="n">
        <v>3419.52</v>
      </c>
      <c r="E322" s="12" t="n">
        <v>3419.52</v>
      </c>
      <c r="F322" s="12" t="n">
        <v>4233.24</v>
      </c>
      <c r="G322" s="12" t="n">
        <v>4899</v>
      </c>
      <c r="H322" s="14" t="n">
        <v>0.432657215047726</v>
      </c>
      <c r="I322" s="14" t="n">
        <v>0.3019963257807716</v>
      </c>
      <c r="J322" s="11" t="n">
        <v>750</v>
      </c>
      <c r="K322" s="11" t="n">
        <v>139</v>
      </c>
      <c r="L322" s="12" t="n">
        <v>475313.28</v>
      </c>
      <c r="M322" s="21" t="n">
        <v>67.64666666666666</v>
      </c>
      <c r="N322" s="5" t="inlineStr">
        <is>
          <t>2026-04-30</t>
        </is>
      </c>
      <c r="O322" s="5">
        <f>IF(I322&lt;0.30,"REVISAR",IF(I322&gt;0.50,"ESTRELLA","OK"))</f>
        <v/>
      </c>
      <c r="P322" s="5">
        <f>IF(AND(I322&lt;0.30,J322&gt;50),"SUBIR PRECIO YA - alto volumen y margen flaco",IF(AND(I322&gt;0.50,M322&lt;30),"PROTEGER STOCK - estrella escasa",IF(AND(I322&lt;0.30,M322&gt;180),"LIQUIDAR - margen bajo y exceso de stock",IF(I322&gt;0.50,"MANTENER PRECIO - estrella",IF(M322&gt;240,"REVISAR INVENTARIO - mucho stock para la rotación","MONITOREAR")))))</f>
        <v/>
      </c>
      <c r="Q322" s="5" t="inlineStr">
        <is>
          <t>SI</t>
        </is>
      </c>
      <c r="R322" s="5" t="inlineStr">
        <is>
          <t>SI</t>
        </is>
      </c>
    </row>
    <row r="323">
      <c r="A323" s="5" t="inlineStr">
        <is>
          <t>567845</t>
        </is>
      </c>
      <c r="B323" s="5" t="inlineStr">
        <is>
          <t>CANOA METALICA 6M CON ACCESORIOS TIPO PP COLOR TEJA</t>
        </is>
      </c>
      <c r="C323" s="5" t="inlineStr">
        <is>
          <t>BOTAGUAS, CUMBRERAS, CANOAS METALICAS</t>
        </is>
      </c>
      <c r="D323" s="12" t="n">
        <v>23400</v>
      </c>
      <c r="E323" s="12" t="n">
        <v>23197.2</v>
      </c>
      <c r="F323" s="12" t="n">
        <v>31320.37</v>
      </c>
      <c r="G323" s="12" t="n">
        <v>37018.8</v>
      </c>
      <c r="H323" s="14" t="n">
        <v>0.5820000000000001</v>
      </c>
      <c r="I323" s="14" t="n">
        <v>0.3678887484197219</v>
      </c>
      <c r="J323" s="11" t="n">
        <v>75</v>
      </c>
      <c r="K323" s="11" t="n">
        <v>3</v>
      </c>
      <c r="L323" s="12" t="n">
        <v>70200</v>
      </c>
      <c r="M323" s="21" t="n">
        <v>14.6</v>
      </c>
      <c r="N323" s="5" t="inlineStr">
        <is>
          <t>2026-04-30</t>
        </is>
      </c>
      <c r="O323" s="5">
        <f>IF(I323&lt;0.30,"REVISAR",IF(I323&gt;0.50,"ESTRELLA","OK"))</f>
        <v/>
      </c>
      <c r="P323" s="5">
        <f>IF(AND(I323&lt;0.30,J323&gt;50),"SUBIR PRECIO YA - alto volumen y margen flaco",IF(AND(I323&gt;0.50,M323&lt;30),"PROTEGER STOCK - estrella escasa",IF(AND(I323&lt;0.30,M323&gt;180),"LIQUIDAR - margen bajo y exceso de stock",IF(I323&gt;0.50,"MANTENER PRECIO - estrella",IF(M323&gt;240,"REVISAR INVENTARIO - mucho stock para la rotación","MONITOREAR")))))</f>
        <v/>
      </c>
      <c r="Q323" s="5" t="inlineStr">
        <is>
          <t>SI</t>
        </is>
      </c>
      <c r="R323" s="5" t="inlineStr">
        <is>
          <t>SI</t>
        </is>
      </c>
    </row>
    <row r="324">
      <c r="A324" s="5" t="inlineStr">
        <is>
          <t>351100300992669</t>
        </is>
      </c>
      <c r="B324" s="5" t="inlineStr">
        <is>
          <t xml:space="preserve">LAMINA NUEVA TEC XL BLANCO CEPILLAD MTX51-65 1.22 X. 2.80M 5MM MATE FIBRA BAMBU CARBON PVC IMITACIO </t>
        </is>
      </c>
      <c r="C324" s="5" t="inlineStr">
        <is>
          <t>IMPORTACION LAMINA PVC, BAMBU, ACC</t>
        </is>
      </c>
      <c r="D324" s="12" t="n">
        <v>5699.8</v>
      </c>
      <c r="E324" s="12" t="n">
        <v>7710.51</v>
      </c>
      <c r="F324" s="12" t="n">
        <v>12606.91</v>
      </c>
      <c r="G324" s="12" t="n">
        <v>13900</v>
      </c>
      <c r="H324" s="14" t="n">
        <v>1.438682059019615</v>
      </c>
      <c r="I324" s="14" t="n">
        <v>0.5899424460431655</v>
      </c>
      <c r="J324" s="11" t="n">
        <v>124</v>
      </c>
      <c r="K324" s="11" t="n">
        <v>1</v>
      </c>
      <c r="L324" s="12" t="n">
        <v>5699.8</v>
      </c>
      <c r="M324" s="21" t="n">
        <v>2.943548387096774</v>
      </c>
      <c r="N324" s="5" t="inlineStr">
        <is>
          <t>2026-03-03</t>
        </is>
      </c>
      <c r="O324" s="5">
        <f>IF(I324&lt;0.30,"REVISAR",IF(I324&gt;0.50,"ESTRELLA","OK"))</f>
        <v/>
      </c>
      <c r="P324" s="5">
        <f>IF(AND(I324&lt;0.30,J324&gt;50),"SUBIR PRECIO YA - alto volumen y margen flaco",IF(AND(I324&gt;0.50,M324&lt;30),"PROTEGER STOCK - estrella escasa",IF(AND(I324&lt;0.30,M324&gt;180),"LIQUIDAR - margen bajo y exceso de stock",IF(I324&gt;0.50,"MANTENER PRECIO - estrella",IF(M324&gt;240,"REVISAR INVENTARIO - mucho stock para la rotación","MONITOREAR")))))</f>
        <v/>
      </c>
      <c r="Q324" s="5" t="inlineStr">
        <is>
          <t>SI</t>
        </is>
      </c>
      <c r="R324" s="5" t="inlineStr">
        <is>
          <t>SI</t>
        </is>
      </c>
    </row>
    <row r="325">
      <c r="A325" s="5" t="inlineStr">
        <is>
          <t>351100300992262</t>
        </is>
      </c>
      <c r="B325" s="5" t="inlineStr">
        <is>
          <t>DIAMOND LAVATORIO DORADO BLANCO G3018A-GB/SW TIPO BOWL SOBREPONER 36X36CM</t>
        </is>
      </c>
      <c r="C325" s="5" t="inlineStr">
        <is>
          <t>IMPORTACION LOZA</t>
        </is>
      </c>
      <c r="D325" s="12" t="n">
        <v>18533.7</v>
      </c>
      <c r="E325" s="12" t="n">
        <v>23215.96</v>
      </c>
      <c r="F325" s="12" t="n">
        <v>44886.92</v>
      </c>
      <c r="G325" s="12" t="n">
        <v>51013.72</v>
      </c>
      <c r="H325" s="14" t="n">
        <v>1.752484393294377</v>
      </c>
      <c r="I325" s="14" t="n">
        <v>0.6366918546618439</v>
      </c>
      <c r="J325" s="11" t="n">
        <v>28</v>
      </c>
      <c r="K325" s="11" t="n">
        <v>21</v>
      </c>
      <c r="L325" s="12" t="n">
        <v>389207.7</v>
      </c>
      <c r="M325" s="21" t="n">
        <v>273.75</v>
      </c>
      <c r="N325" s="5" t="inlineStr">
        <is>
          <t>2026-04-24</t>
        </is>
      </c>
      <c r="O325" s="5">
        <f>IF(I325&lt;0.30,"REVISAR",IF(I325&gt;0.50,"ESTRELLA","OK"))</f>
        <v/>
      </c>
      <c r="P325" s="5">
        <f>IF(AND(I325&lt;0.30,J325&gt;50),"SUBIR PRECIO YA - alto volumen y margen flaco",IF(AND(I325&gt;0.50,M325&lt;30),"PROTEGER STOCK - estrella escasa",IF(AND(I325&lt;0.30,M325&gt;180),"LIQUIDAR - margen bajo y exceso de stock",IF(I325&gt;0.50,"MANTENER PRECIO - estrella",IF(M325&gt;240,"REVISAR INVENTARIO - mucho stock para la rotación","MONITOREAR")))))</f>
        <v/>
      </c>
      <c r="Q325" s="5" t="inlineStr">
        <is>
          <t>SI</t>
        </is>
      </c>
      <c r="R325" s="5" t="inlineStr">
        <is>
          <t>SI</t>
        </is>
      </c>
    </row>
    <row r="326">
      <c r="A326" s="5" t="inlineStr">
        <is>
          <t>351100300992677</t>
        </is>
      </c>
      <c r="B326" s="5" t="inlineStr">
        <is>
          <t>LAMINA NUEVA TEC CEMENTO GRIS CLARO 46-66 1.22 X. 2.80M 5MM MATE FIBRA BAMBU CARBON PVC IMITACIO</t>
        </is>
      </c>
      <c r="C326" s="5" t="inlineStr">
        <is>
          <t>IMPORTACION LAMINA PVC, BAMBU, ACC</t>
        </is>
      </c>
      <c r="D326" s="12" t="n">
        <v>5699.8</v>
      </c>
      <c r="E326" s="12" t="n">
        <v>7710.51</v>
      </c>
      <c r="F326" s="12" t="n">
        <v>15431.13</v>
      </c>
      <c r="G326" s="12" t="n">
        <v>17500</v>
      </c>
      <c r="H326" s="14" t="n">
        <v>2.07028316783045</v>
      </c>
      <c r="I326" s="14" t="n">
        <v>0.6742971428571429</v>
      </c>
      <c r="J326" s="11" t="n">
        <v>78</v>
      </c>
      <c r="K326" s="11" t="n">
        <v>0</v>
      </c>
      <c r="L326" s="12" t="n">
        <v>0</v>
      </c>
      <c r="M326" s="21" t="n">
        <v>0</v>
      </c>
      <c r="N326" s="5" t="inlineStr">
        <is>
          <t>2026-01-31</t>
        </is>
      </c>
      <c r="O326" s="5">
        <f>IF(I326&lt;0.30,"REVISAR",IF(I326&gt;0.50,"ESTRELLA","OK"))</f>
        <v/>
      </c>
      <c r="P326" s="5">
        <f>IF(AND(I326&lt;0.30,J326&gt;50),"SUBIR PRECIO YA - alto volumen y margen flaco",IF(AND(I326&gt;0.50,M326&lt;30),"PROTEGER STOCK - estrella escasa",IF(AND(I326&lt;0.30,M326&gt;180),"LIQUIDAR - margen bajo y exceso de stock",IF(I326&gt;0.50,"MANTENER PRECIO - estrella",IF(M326&gt;240,"REVISAR INVENTARIO - mucho stock para la rotación","MONITOREAR")))))</f>
        <v/>
      </c>
      <c r="Q326" s="5" t="inlineStr">
        <is>
          <t>SI</t>
        </is>
      </c>
      <c r="R326" s="5" t="inlineStr">
        <is>
          <t>SI</t>
        </is>
      </c>
    </row>
    <row r="327">
      <c r="A327" s="5" t="inlineStr">
        <is>
          <t>3255566</t>
        </is>
      </c>
      <c r="B327" s="5" t="inlineStr">
        <is>
          <t>PILA PLASTICA GRANDE VERSAPLAST C/ ACCESORIOS 71 X 65 X 25 cm SIN PATAS</t>
        </is>
      </c>
      <c r="C327" s="5" t="inlineStr">
        <is>
          <t>PILAS</t>
        </is>
      </c>
      <c r="D327" s="12" t="n">
        <v>45860.3</v>
      </c>
      <c r="E327" s="12" t="n">
        <v>45860.18</v>
      </c>
      <c r="F327" s="12" t="n">
        <v>61651.49</v>
      </c>
      <c r="G327" s="12" t="n">
        <v>69999</v>
      </c>
      <c r="H327" s="14" t="n">
        <v>0.5263528585726651</v>
      </c>
      <c r="I327" s="14" t="n">
        <v>0.3448434977642537</v>
      </c>
      <c r="J327" s="11" t="n">
        <v>38</v>
      </c>
      <c r="K327" s="11" t="n">
        <v>4</v>
      </c>
      <c r="L327" s="12" t="n">
        <v>183441.2</v>
      </c>
      <c r="M327" s="21" t="n">
        <v>38.42105263157895</v>
      </c>
      <c r="N327" s="5" t="inlineStr">
        <is>
          <t>2026-04-29</t>
        </is>
      </c>
      <c r="O327" s="5">
        <f>IF(I327&lt;0.30,"REVISAR",IF(I327&gt;0.50,"ESTRELLA","OK"))</f>
        <v/>
      </c>
      <c r="P327" s="5">
        <f>IF(AND(I327&lt;0.30,J327&gt;50),"SUBIR PRECIO YA - alto volumen y margen flaco",IF(AND(I327&gt;0.50,M327&lt;30),"PROTEGER STOCK - estrella escasa",IF(AND(I327&lt;0.30,M327&gt;180),"LIQUIDAR - margen bajo y exceso de stock",IF(I327&gt;0.50,"MANTENER PRECIO - estrella",IF(M327&gt;240,"REVISAR INVENTARIO - mucho stock para la rotación","MONITOREAR")))))</f>
        <v/>
      </c>
      <c r="Q327" s="5" t="inlineStr">
        <is>
          <t>SI</t>
        </is>
      </c>
      <c r="R327" s="5" t="inlineStr">
        <is>
          <t>SI</t>
        </is>
      </c>
    </row>
    <row r="328">
      <c r="A328" s="5" t="inlineStr">
        <is>
          <t>351100300992521</t>
        </is>
      </c>
      <c r="B328" s="5" t="inlineStr">
        <is>
          <t>PERFIL UNION 5MM BLANCO LAMINA BAMBU</t>
        </is>
      </c>
      <c r="C328" s="5" t="inlineStr">
        <is>
          <t>IMPORTACION LAMINA PVC, BAMBU, ACC</t>
        </is>
      </c>
      <c r="D328" s="12" t="n">
        <v>479</v>
      </c>
      <c r="E328" s="12" t="n">
        <v>673.11</v>
      </c>
      <c r="F328" s="12" t="n">
        <v>2903.64</v>
      </c>
      <c r="G328" s="12" t="n">
        <v>3300</v>
      </c>
      <c r="H328" s="14" t="n">
        <v>5.889352818371608</v>
      </c>
      <c r="I328" s="14" t="n">
        <v>0.8548484848484849</v>
      </c>
      <c r="J328" s="11" t="n">
        <v>269</v>
      </c>
      <c r="K328" s="11" t="n">
        <v>1452</v>
      </c>
      <c r="L328" s="12" t="n">
        <v>695508</v>
      </c>
      <c r="M328" s="21" t="n">
        <v>1970.185873605948</v>
      </c>
      <c r="N328" s="5" t="inlineStr">
        <is>
          <t>2026-04-25</t>
        </is>
      </c>
      <c r="O328" s="5">
        <f>IF(I328&lt;0.30,"REVISAR",IF(I328&gt;0.50,"ESTRELLA","OK"))</f>
        <v/>
      </c>
      <c r="P328" s="5">
        <f>IF(AND(I328&lt;0.30,J328&gt;50),"SUBIR PRECIO YA - alto volumen y margen flaco",IF(AND(I328&gt;0.50,M328&lt;30),"PROTEGER STOCK - estrella escasa",IF(AND(I328&lt;0.30,M328&gt;180),"LIQUIDAR - margen bajo y exceso de stock",IF(I328&gt;0.50,"MANTENER PRECIO - estrella",IF(M328&gt;240,"REVISAR INVENTARIO - mucho stock para la rotación","MONITOREAR")))))</f>
        <v/>
      </c>
      <c r="Q328" s="5" t="inlineStr">
        <is>
          <t>NO</t>
        </is>
      </c>
      <c r="R328" s="5" t="inlineStr">
        <is>
          <t>SI</t>
        </is>
      </c>
    </row>
    <row r="329">
      <c r="A329" s="5" t="inlineStr">
        <is>
          <t>14100032</t>
        </is>
      </c>
      <c r="B329" s="5" t="inlineStr">
        <is>
          <t>PUERTA PINO 90 X 210 CM</t>
        </is>
      </c>
      <c r="C329" s="5" t="inlineStr">
        <is>
          <t>PUERTAS</t>
        </is>
      </c>
      <c r="D329" s="12" t="n">
        <v>22457.59</v>
      </c>
      <c r="E329" s="12" t="n">
        <v>22414.39</v>
      </c>
      <c r="F329" s="12" t="n">
        <v>29210.52</v>
      </c>
      <c r="G329" s="12" t="n">
        <v>33751.53</v>
      </c>
      <c r="H329" s="14" t="n">
        <v>0.5029008010209466</v>
      </c>
      <c r="I329" s="14" t="n">
        <v>0.3346200898151876</v>
      </c>
      <c r="J329" s="11" t="n">
        <v>88</v>
      </c>
      <c r="K329" s="11" t="n">
        <v>18</v>
      </c>
      <c r="L329" s="12" t="n">
        <v>404236.62</v>
      </c>
      <c r="M329" s="21" t="n">
        <v>74.65909090909091</v>
      </c>
      <c r="N329" s="5" t="inlineStr">
        <is>
          <t>2026-04-22</t>
        </is>
      </c>
      <c r="O329" s="5">
        <f>IF(I329&lt;0.30,"REVISAR",IF(I329&gt;0.50,"ESTRELLA","OK"))</f>
        <v/>
      </c>
      <c r="P329" s="5">
        <f>IF(AND(I329&lt;0.30,J329&gt;50),"SUBIR PRECIO YA - alto volumen y margen flaco",IF(AND(I329&gt;0.50,M329&lt;30),"PROTEGER STOCK - estrella escasa",IF(AND(I329&lt;0.30,M329&gt;180),"LIQUIDAR - margen bajo y exceso de stock",IF(I329&gt;0.50,"MANTENER PRECIO - estrella",IF(M329&gt;240,"REVISAR INVENTARIO - mucho stock para la rotación","MONITOREAR")))))</f>
        <v/>
      </c>
      <c r="Q329" s="5" t="inlineStr">
        <is>
          <t>SI</t>
        </is>
      </c>
      <c r="R329" s="5" t="inlineStr">
        <is>
          <t>SI</t>
        </is>
      </c>
    </row>
    <row r="330">
      <c r="A330" s="5" t="inlineStr">
        <is>
          <t>565</t>
        </is>
      </c>
      <c r="B330" s="5" t="inlineStr">
        <is>
          <t>CORTA TAIWAN LAMINA POLICARBONATO ONDULADO 0.81 X 1.83 TRANSP</t>
        </is>
      </c>
      <c r="C330" s="5" t="inlineStr">
        <is>
          <t>LAMINAS Y PERFILERIA LIVIANA</t>
        </is>
      </c>
      <c r="D330" s="12" t="n">
        <v>2282.3</v>
      </c>
      <c r="E330" s="12" t="n">
        <v>2417.28</v>
      </c>
      <c r="F330" s="12" t="n">
        <v>3457.22</v>
      </c>
      <c r="G330" s="12" t="n">
        <v>4750</v>
      </c>
      <c r="H330" s="14" t="n">
        <v>1.08123384305306</v>
      </c>
      <c r="I330" s="14" t="n">
        <v>0.5195157894736842</v>
      </c>
      <c r="J330" s="11" t="n">
        <v>571</v>
      </c>
      <c r="K330" s="11" t="n">
        <v>72</v>
      </c>
      <c r="L330" s="12" t="n">
        <v>164325.6</v>
      </c>
      <c r="M330" s="21" t="n">
        <v>46.0245183887916</v>
      </c>
      <c r="N330" s="5" t="inlineStr">
        <is>
          <t>2026-04-27</t>
        </is>
      </c>
      <c r="O330" s="5">
        <f>IF(I330&lt;0.30,"REVISAR",IF(I330&gt;0.50,"ESTRELLA","OK"))</f>
        <v/>
      </c>
      <c r="P330" s="5">
        <f>IF(AND(I330&lt;0.30,J330&gt;50),"SUBIR PRECIO YA - alto volumen y margen flaco",IF(AND(I330&gt;0.50,M330&lt;30),"PROTEGER STOCK - estrella escasa",IF(AND(I330&lt;0.30,M330&gt;180),"LIQUIDAR - margen bajo y exceso de stock",IF(I330&gt;0.50,"MANTENER PRECIO - estrella",IF(M330&gt;240,"REVISAR INVENTARIO - mucho stock para la rotación","MONITOREAR")))))</f>
        <v/>
      </c>
      <c r="Q330" s="5" t="inlineStr">
        <is>
          <t>SI</t>
        </is>
      </c>
      <c r="R330" s="5" t="inlineStr">
        <is>
          <t>SI</t>
        </is>
      </c>
    </row>
    <row r="331">
      <c r="A331" s="5" t="inlineStr">
        <is>
          <t>351100300992788</t>
        </is>
      </c>
      <c r="B331" s="5" t="inlineStr">
        <is>
          <t>PIEDRA P.U. STONE GRIS CLARO 60X120CM  USO INTERIOR EXTERIOR</t>
        </is>
      </c>
      <c r="C331" s="5" t="inlineStr">
        <is>
          <t>SIDING EXTERIOR WPC</t>
        </is>
      </c>
      <c r="D331" s="12" t="n">
        <v>6296.85</v>
      </c>
      <c r="E331" s="12" t="n">
        <v>6296.85</v>
      </c>
      <c r="F331" s="12" t="n">
        <v>9610.99</v>
      </c>
      <c r="G331" s="12" t="n">
        <v>10900</v>
      </c>
      <c r="H331" s="14" t="n">
        <v>0.7310242422798701</v>
      </c>
      <c r="I331" s="14" t="n">
        <v>0.4223073394495412</v>
      </c>
      <c r="J331" s="11" t="n">
        <v>179</v>
      </c>
      <c r="K331" s="11" t="n">
        <v>158</v>
      </c>
      <c r="L331" s="12" t="n">
        <v>994902.3</v>
      </c>
      <c r="M331" s="21" t="n">
        <v>322.1787709497207</v>
      </c>
      <c r="N331" s="5" t="inlineStr">
        <is>
          <t>2026-04-29</t>
        </is>
      </c>
      <c r="O331" s="5">
        <f>IF(I331&lt;0.30,"REVISAR",IF(I331&gt;0.50,"ESTRELLA","OK"))</f>
        <v/>
      </c>
      <c r="P331" s="5">
        <f>IF(AND(I331&lt;0.30,J331&gt;50),"SUBIR PRECIO YA - alto volumen y margen flaco",IF(AND(I331&gt;0.50,M331&lt;30),"PROTEGER STOCK - estrella escasa",IF(AND(I331&lt;0.30,M331&gt;180),"LIQUIDAR - margen bajo y exceso de stock",IF(I331&gt;0.50,"MANTENER PRECIO - estrella",IF(M331&gt;240,"REVISAR INVENTARIO - mucho stock para la rotación","MONITOREAR")))))</f>
        <v/>
      </c>
      <c r="Q331" s="5" t="inlineStr">
        <is>
          <t>SI</t>
        </is>
      </c>
      <c r="R331" s="5" t="inlineStr">
        <is>
          <t>SI</t>
        </is>
      </c>
    </row>
    <row r="332">
      <c r="A332" s="5" t="inlineStr">
        <is>
          <t>351100300991816</t>
        </is>
      </c>
      <c r="B332" s="5" t="inlineStr">
        <is>
          <t>LAMINA PVC QM-9018 1.22X2.44 3MM IMITACION PIEDRA NATURAL</t>
        </is>
      </c>
      <c r="C332" s="5" t="inlineStr">
        <is>
          <t>IMPORTACION LAMINA PVC, BAMBU, ACC</t>
        </is>
      </c>
      <c r="D332" s="12" t="n">
        <v>8277.66</v>
      </c>
      <c r="E332" s="12" t="n">
        <v>11534.47</v>
      </c>
      <c r="F332" s="12" t="n">
        <v>15401.68</v>
      </c>
      <c r="G332" s="12" t="n">
        <v>17999</v>
      </c>
      <c r="H332" s="14" t="n">
        <v>1.174406776794408</v>
      </c>
      <c r="I332" s="14" t="n">
        <v>0.540104450247236</v>
      </c>
      <c r="J332" s="11" t="n">
        <v>153</v>
      </c>
      <c r="K332" s="11" t="n">
        <v>1</v>
      </c>
      <c r="L332" s="12" t="n">
        <v>8277.66</v>
      </c>
      <c r="M332" s="21" t="n">
        <v>2.38562091503268</v>
      </c>
      <c r="N332" s="5" t="inlineStr">
        <is>
          <t>2025-11-10</t>
        </is>
      </c>
      <c r="O332" s="5">
        <f>IF(I332&lt;0.30,"REVISAR",IF(I332&gt;0.50,"ESTRELLA","OK"))</f>
        <v/>
      </c>
      <c r="P332" s="5">
        <f>IF(AND(I332&lt;0.30,J332&gt;50),"SUBIR PRECIO YA - alto volumen y margen flaco",IF(AND(I332&gt;0.50,M332&lt;30),"PROTEGER STOCK - estrella escasa",IF(AND(I332&lt;0.30,M332&gt;180),"LIQUIDAR - margen bajo y exceso de stock",IF(I332&gt;0.50,"MANTENER PRECIO - estrella",IF(M332&gt;240,"REVISAR INVENTARIO - mucho stock para la rotación","MONITOREAR")))))</f>
        <v/>
      </c>
      <c r="Q332" s="5" t="inlineStr">
        <is>
          <t>SI</t>
        </is>
      </c>
      <c r="R332" s="5" t="inlineStr">
        <is>
          <t>SI</t>
        </is>
      </c>
    </row>
    <row r="333">
      <c r="A333" s="5" t="inlineStr">
        <is>
          <t>351100300992670</t>
        </is>
      </c>
      <c r="B333" s="5" t="inlineStr">
        <is>
          <t>LAMINA NUEVA TEC XL CEMENTO BEIGE CRFM405-G01 1.22 X. 2.80M 5MM MATE FIBRA BAMBU CARBON PVC IMITACIO</t>
        </is>
      </c>
      <c r="C333" s="5" t="inlineStr">
        <is>
          <t>IMPORTACION LAMINA PVC, BAMBU, ACC</t>
        </is>
      </c>
      <c r="D333" s="12" t="n">
        <v>5699.8</v>
      </c>
      <c r="E333" s="12" t="n">
        <v>7710.51</v>
      </c>
      <c r="F333" s="12" t="n">
        <v>11803.37</v>
      </c>
      <c r="G333" s="12" t="n">
        <v>13500</v>
      </c>
      <c r="H333" s="14" t="n">
        <v>1.368504158040633</v>
      </c>
      <c r="I333" s="14" t="n">
        <v>0.5777925925925925</v>
      </c>
      <c r="J333" s="11" t="n">
        <v>144</v>
      </c>
      <c r="K333" s="11" t="n">
        <v>0</v>
      </c>
      <c r="L333" s="12" t="n">
        <v>0</v>
      </c>
      <c r="M333" s="21" t="n">
        <v>0</v>
      </c>
      <c r="N333" s="5" t="inlineStr">
        <is>
          <t>2026-02-27</t>
        </is>
      </c>
      <c r="O333" s="5">
        <f>IF(I333&lt;0.30,"REVISAR",IF(I333&gt;0.50,"ESTRELLA","OK"))</f>
        <v/>
      </c>
      <c r="P333" s="5">
        <f>IF(AND(I333&lt;0.30,J333&gt;50),"SUBIR PRECIO YA - alto volumen y margen flaco",IF(AND(I333&gt;0.50,M333&lt;30),"PROTEGER STOCK - estrella escasa",IF(AND(I333&lt;0.30,M333&gt;180),"LIQUIDAR - margen bajo y exceso de stock",IF(I333&gt;0.50,"MANTENER PRECIO - estrella",IF(M333&gt;240,"REVISAR INVENTARIO - mucho stock para la rotación","MONITOREAR")))))</f>
        <v/>
      </c>
      <c r="Q333" s="5" t="inlineStr">
        <is>
          <t>SI</t>
        </is>
      </c>
      <c r="R333" s="5" t="inlineStr">
        <is>
          <t>SI</t>
        </is>
      </c>
    </row>
    <row r="334">
      <c r="A334" s="5" t="inlineStr">
        <is>
          <t>351100300992868</t>
        </is>
      </c>
      <c r="B334" s="5" t="inlineStr">
        <is>
          <t>LAMINA NUEVA TEC VOLCANO TEXTURIZADA HY09138222-1 1.22 X. 2.44M 5MM MATE FIBRA BAMBU CARBO IMITACION</t>
        </is>
      </c>
      <c r="C334" s="5" t="inlineStr">
        <is>
          <t>IMPORTACION LAMINA PVC, BAMBU, ACC</t>
        </is>
      </c>
      <c r="D334" s="12" t="n">
        <v>5804.41</v>
      </c>
      <c r="E334" s="12" t="n">
        <v>7945.34</v>
      </c>
      <c r="F334" s="12" t="n">
        <v>15670.96</v>
      </c>
      <c r="G334" s="12" t="n">
        <v>17900</v>
      </c>
      <c r="H334" s="14" t="n">
        <v>2.083862097956554</v>
      </c>
      <c r="I334" s="14" t="n">
        <v>0.6757312849162012</v>
      </c>
      <c r="J334" s="11" t="n">
        <v>76</v>
      </c>
      <c r="K334" s="11" t="n">
        <v>113</v>
      </c>
      <c r="L334" s="12" t="n">
        <v>655898.33</v>
      </c>
      <c r="M334" s="21" t="n">
        <v>542.6973684210526</v>
      </c>
      <c r="N334" s="5" t="inlineStr">
        <is>
          <t>2026-04-29</t>
        </is>
      </c>
      <c r="O334" s="5">
        <f>IF(I334&lt;0.30,"REVISAR",IF(I334&gt;0.50,"ESTRELLA","OK"))</f>
        <v/>
      </c>
      <c r="P334" s="5">
        <f>IF(AND(I334&lt;0.30,J334&gt;50),"SUBIR PRECIO YA - alto volumen y margen flaco",IF(AND(I334&gt;0.50,M334&lt;30),"PROTEGER STOCK - estrella escasa",IF(AND(I334&lt;0.30,M334&gt;180),"LIQUIDAR - margen bajo y exceso de stock",IF(I334&gt;0.50,"MANTENER PRECIO - estrella",IF(M334&gt;240,"REVISAR INVENTARIO - mucho stock para la rotación","MONITOREAR")))))</f>
        <v/>
      </c>
      <c r="Q334" s="5" t="inlineStr">
        <is>
          <t>SI</t>
        </is>
      </c>
      <c r="R334" s="5" t="inlineStr">
        <is>
          <t>SI</t>
        </is>
      </c>
    </row>
    <row r="335">
      <c r="A335" s="5" t="inlineStr">
        <is>
          <t>351100300991817</t>
        </is>
      </c>
      <c r="B335" s="5" t="inlineStr">
        <is>
          <t>LAMINA PVC DT-2438 1.22X2.44 3MM IMITACION PIEDRA NATURAL</t>
        </is>
      </c>
      <c r="C335" s="5" t="inlineStr">
        <is>
          <t>SIN CATEGORIA</t>
        </is>
      </c>
      <c r="D335" s="12" t="n">
        <v>11534.47</v>
      </c>
      <c r="E335" s="12" t="n">
        <v>11534.47</v>
      </c>
      <c r="F335" s="12" t="n">
        <v>16866.3</v>
      </c>
      <c r="G335" s="12" t="n">
        <v>16866.3</v>
      </c>
      <c r="H335" s="14" t="n">
        <v>0.4622518416537561</v>
      </c>
      <c r="I335" s="14" t="n">
        <v>0.3161232754071729</v>
      </c>
      <c r="J335" s="11" t="n">
        <v>109</v>
      </c>
      <c r="K335" s="11" t="n">
        <v>0</v>
      </c>
      <c r="L335" s="12" t="n">
        <v>0</v>
      </c>
      <c r="M335" s="21" t="n">
        <v>0</v>
      </c>
      <c r="N335" s="5" t="inlineStr">
        <is>
          <t>2025-10-31</t>
        </is>
      </c>
      <c r="O335" s="5">
        <f>IF(I335&lt;0.30,"REVISAR",IF(I335&gt;0.50,"ESTRELLA","OK"))</f>
        <v/>
      </c>
      <c r="P335" s="5">
        <f>IF(AND(I335&lt;0.30,J335&gt;50),"SUBIR PRECIO YA - alto volumen y margen flaco",IF(AND(I335&gt;0.50,M335&lt;30),"PROTEGER STOCK - estrella escasa",IF(AND(I335&lt;0.30,M335&gt;180),"LIQUIDAR - margen bajo y exceso de stock",IF(I335&gt;0.50,"MANTENER PRECIO - estrella",IF(M335&gt;240,"REVISAR INVENTARIO - mucho stock para la rotación","MONITOREAR")))))</f>
        <v/>
      </c>
      <c r="Q335" s="5" t="inlineStr">
        <is>
          <t>SI</t>
        </is>
      </c>
      <c r="R335" s="5" t="inlineStr">
        <is>
          <t>SI</t>
        </is>
      </c>
    </row>
    <row r="336">
      <c r="A336" s="5" t="inlineStr">
        <is>
          <t>71851</t>
        </is>
      </c>
      <c r="B336" s="5" t="inlineStr">
        <is>
          <t>CALENTADOR DE PASO THERMO MASTER TERM 15-12 KW 240 V</t>
        </is>
      </c>
      <c r="C336" s="5" t="inlineStr">
        <is>
          <t>ACCESORIOS ELECTRICOS Y CABLES</t>
        </is>
      </c>
      <c r="D336" s="12" t="n">
        <v>101294.5</v>
      </c>
      <c r="E336" s="12" t="n">
        <v>110232.25</v>
      </c>
      <c r="F336" s="12" t="n">
        <v>146537.94</v>
      </c>
      <c r="G336" s="12" t="n">
        <v>179000</v>
      </c>
      <c r="H336" s="14" t="n">
        <v>0.7671245724101506</v>
      </c>
      <c r="I336" s="14" t="n">
        <v>0.4341089385474861</v>
      </c>
      <c r="J336" s="11" t="n">
        <v>16</v>
      </c>
      <c r="K336" s="11" t="n">
        <v>4</v>
      </c>
      <c r="L336" s="12" t="n">
        <v>405178</v>
      </c>
      <c r="M336" s="21" t="n">
        <v>91.25</v>
      </c>
      <c r="N336" s="5" t="inlineStr">
        <is>
          <t>2026-04-08</t>
        </is>
      </c>
      <c r="O336" s="5">
        <f>IF(I336&lt;0.30,"REVISAR",IF(I336&gt;0.50,"ESTRELLA","OK"))</f>
        <v/>
      </c>
      <c r="P336" s="5">
        <f>IF(AND(I336&lt;0.30,J336&gt;50),"SUBIR PRECIO YA - alto volumen y margen flaco",IF(AND(I336&gt;0.50,M336&lt;30),"PROTEGER STOCK - estrella escasa",IF(AND(I336&lt;0.30,M336&gt;180),"LIQUIDAR - margen bajo y exceso de stock",IF(I336&gt;0.50,"MANTENER PRECIO - estrella",IF(M336&gt;240,"REVISAR INVENTARIO - mucho stock para la rotación","MONITOREAR")))))</f>
        <v/>
      </c>
      <c r="Q336" s="5" t="inlineStr">
        <is>
          <t>SI</t>
        </is>
      </c>
      <c r="R336" s="5" t="inlineStr">
        <is>
          <t>SI</t>
        </is>
      </c>
    </row>
    <row r="337">
      <c r="A337" s="5" t="inlineStr">
        <is>
          <t>351100300991739</t>
        </is>
      </c>
      <c r="B337" s="5" t="inlineStr">
        <is>
          <t>DIAMOND ESPEJO LED ZT-LED-011 60X80 CM</t>
        </is>
      </c>
      <c r="C337" s="5" t="inlineStr">
        <is>
          <t>IMPORTACION LOZA</t>
        </is>
      </c>
      <c r="D337" s="12" t="n">
        <v>8071.13</v>
      </c>
      <c r="E337" s="12" t="n">
        <v>11439.39</v>
      </c>
      <c r="F337" s="12" t="n">
        <v>25846.34</v>
      </c>
      <c r="G337" s="12" t="n">
        <v>29618.22</v>
      </c>
      <c r="H337" s="14" t="n">
        <v>2.669649726866003</v>
      </c>
      <c r="I337" s="14" t="n">
        <v>0.7274944274166374</v>
      </c>
      <c r="J337" s="11" t="n">
        <v>40</v>
      </c>
      <c r="K337" s="11" t="n">
        <v>29</v>
      </c>
      <c r="L337" s="12" t="n">
        <v>234062.77</v>
      </c>
      <c r="M337" s="21" t="n">
        <v>264.625</v>
      </c>
      <c r="N337" s="5" t="inlineStr">
        <is>
          <t>2026-04-25</t>
        </is>
      </c>
      <c r="O337" s="5">
        <f>IF(I337&lt;0.30,"REVISAR",IF(I337&gt;0.50,"ESTRELLA","OK"))</f>
        <v/>
      </c>
      <c r="P337" s="5">
        <f>IF(AND(I337&lt;0.30,J337&gt;50),"SUBIR PRECIO YA - alto volumen y margen flaco",IF(AND(I337&gt;0.50,M337&lt;30),"PROTEGER STOCK - estrella escasa",IF(AND(I337&lt;0.30,M337&gt;180),"LIQUIDAR - margen bajo y exceso de stock",IF(I337&gt;0.50,"MANTENER PRECIO - estrella",IF(M337&gt;240,"REVISAR INVENTARIO - mucho stock para la rotación","MONITOREAR")))))</f>
        <v/>
      </c>
      <c r="Q337" s="5" t="inlineStr">
        <is>
          <t>SI</t>
        </is>
      </c>
      <c r="R337" s="5" t="inlineStr">
        <is>
          <t>SI</t>
        </is>
      </c>
    </row>
    <row r="338">
      <c r="A338" s="5" t="inlineStr">
        <is>
          <t>71228</t>
        </is>
      </c>
      <c r="B338" s="5" t="inlineStr">
        <is>
          <t>TOTAL FELPA ANTIGOTEO 9  1/2 MICROFIBRA THT85951</t>
        </is>
      </c>
      <c r="C338" s="5" t="inlineStr">
        <is>
          <t>FERRETERIA GENERAL</t>
        </is>
      </c>
      <c r="D338" s="12" t="n">
        <v>401.94</v>
      </c>
      <c r="E338" s="12" t="n">
        <v>365.65</v>
      </c>
      <c r="F338" s="12" t="n">
        <v>1140.7</v>
      </c>
      <c r="G338" s="12" t="n">
        <v>1300</v>
      </c>
      <c r="H338" s="14" t="n">
        <v>2.234313579141165</v>
      </c>
      <c r="I338" s="14" t="n">
        <v>0.6908153846153846</v>
      </c>
      <c r="J338" s="11" t="n">
        <v>743</v>
      </c>
      <c r="K338" s="11" t="n">
        <v>83</v>
      </c>
      <c r="L338" s="12" t="n">
        <v>33361.02</v>
      </c>
      <c r="M338" s="21" t="n">
        <v>40.77388963660835</v>
      </c>
      <c r="N338" s="5" t="inlineStr">
        <is>
          <t>2026-04-29</t>
        </is>
      </c>
      <c r="O338" s="5">
        <f>IF(I338&lt;0.30,"REVISAR",IF(I338&gt;0.50,"ESTRELLA","OK"))</f>
        <v/>
      </c>
      <c r="P338" s="5">
        <f>IF(AND(I338&lt;0.30,J338&gt;50),"SUBIR PRECIO YA - alto volumen y margen flaco",IF(AND(I338&gt;0.50,M338&lt;30),"PROTEGER STOCK - estrella escasa",IF(AND(I338&lt;0.30,M338&gt;180),"LIQUIDAR - margen bajo y exceso de stock",IF(I338&gt;0.50,"MANTENER PRECIO - estrella",IF(M338&gt;240,"REVISAR INVENTARIO - mucho stock para la rotación","MONITOREAR")))))</f>
        <v/>
      </c>
      <c r="Q338" s="5" t="inlineStr">
        <is>
          <t>NO</t>
        </is>
      </c>
      <c r="R338" s="5" t="inlineStr">
        <is>
          <t>SI</t>
        </is>
      </c>
    </row>
    <row r="339">
      <c r="A339" s="5" t="inlineStr">
        <is>
          <t>351100300992732</t>
        </is>
      </c>
      <c r="B339" s="5" t="inlineStr">
        <is>
          <t>FACHALETA FLEXIBLE DARK NATURE 57X27CM 0.16m2 EXTERIOR / INTERIOR</t>
        </is>
      </c>
      <c r="C339" s="5" t="inlineStr">
        <is>
          <t>FACHALETA</t>
        </is>
      </c>
      <c r="D339" s="12" t="n">
        <v>1592.75</v>
      </c>
      <c r="E339" s="12" t="n">
        <v>1592.75</v>
      </c>
      <c r="F339" s="12" t="n">
        <v>2444.12</v>
      </c>
      <c r="G339" s="12" t="n">
        <v>2800</v>
      </c>
      <c r="H339" s="14" t="n">
        <v>0.7579657824517344</v>
      </c>
      <c r="I339" s="14" t="n">
        <v>0.4311607142857143</v>
      </c>
      <c r="J339" s="11" t="n">
        <v>676</v>
      </c>
      <c r="K339" s="11" t="n">
        <v>301</v>
      </c>
      <c r="L339" s="12" t="n">
        <v>479417.75</v>
      </c>
      <c r="M339" s="21" t="n">
        <v>162.5221893491124</v>
      </c>
      <c r="N339" s="5" t="inlineStr">
        <is>
          <t>2026-04-29</t>
        </is>
      </c>
      <c r="O339" s="5">
        <f>IF(I339&lt;0.30,"REVISAR",IF(I339&gt;0.50,"ESTRELLA","OK"))</f>
        <v/>
      </c>
      <c r="P339" s="5">
        <f>IF(AND(I339&lt;0.30,J339&gt;50),"SUBIR PRECIO YA - alto volumen y margen flaco",IF(AND(I339&gt;0.50,M339&lt;30),"PROTEGER STOCK - estrella escasa",IF(AND(I339&lt;0.30,M339&gt;180),"LIQUIDAR - margen bajo y exceso de stock",IF(I339&gt;0.50,"MANTENER PRECIO - estrella",IF(M339&gt;240,"REVISAR INVENTARIO - mucho stock para la rotación","MONITOREAR")))))</f>
        <v/>
      </c>
      <c r="Q339" s="5" t="inlineStr">
        <is>
          <t>SI</t>
        </is>
      </c>
      <c r="R339" s="5" t="inlineStr">
        <is>
          <t>SI</t>
        </is>
      </c>
    </row>
    <row r="340">
      <c r="A340" s="5" t="inlineStr">
        <is>
          <t>7424</t>
        </is>
      </c>
      <c r="B340" s="5" t="inlineStr">
        <is>
          <t>DURETAN GRIS 300 ML</t>
        </is>
      </c>
      <c r="C340" s="5" t="inlineStr">
        <is>
          <t>PINTURAS Y SELLADORES</t>
        </is>
      </c>
      <c r="D340" s="12" t="n">
        <v>3798.4</v>
      </c>
      <c r="E340" s="12" t="n">
        <v>3798.4</v>
      </c>
      <c r="F340" s="12" t="n">
        <v>5148.51</v>
      </c>
      <c r="G340" s="12" t="n">
        <v>5900</v>
      </c>
      <c r="H340" s="14" t="n">
        <v>0.5532855939342881</v>
      </c>
      <c r="I340" s="14" t="n">
        <v>0.3562033898305085</v>
      </c>
      <c r="J340" s="11" t="n">
        <v>426</v>
      </c>
      <c r="K340" s="11" t="n">
        <v>26</v>
      </c>
      <c r="L340" s="12" t="n">
        <v>98758.40000000001</v>
      </c>
      <c r="M340" s="21" t="n">
        <v>22.27699530516432</v>
      </c>
      <c r="N340" s="5" t="inlineStr">
        <is>
          <t>2026-04-24</t>
        </is>
      </c>
      <c r="O340" s="5">
        <f>IF(I340&lt;0.30,"REVISAR",IF(I340&gt;0.50,"ESTRELLA","OK"))</f>
        <v/>
      </c>
      <c r="P340" s="5">
        <f>IF(AND(I340&lt;0.30,J340&gt;50),"SUBIR PRECIO YA - alto volumen y margen flaco",IF(AND(I340&gt;0.50,M340&lt;30),"PROTEGER STOCK - estrella escasa",IF(AND(I340&lt;0.30,M340&gt;180),"LIQUIDAR - margen bajo y exceso de stock",IF(I340&gt;0.50,"MANTENER PRECIO - estrella",IF(M340&gt;240,"REVISAR INVENTARIO - mucho stock para la rotación","MONITOREAR")))))</f>
        <v/>
      </c>
      <c r="Q340" s="5" t="inlineStr">
        <is>
          <t>SI</t>
        </is>
      </c>
      <c r="R340" s="5" t="inlineStr">
        <is>
          <t>SI</t>
        </is>
      </c>
    </row>
    <row r="341">
      <c r="A341" s="5" t="inlineStr">
        <is>
          <t>351100300992231</t>
        </is>
      </c>
      <c r="B341" s="5" t="inlineStr">
        <is>
          <t>CALENTADOR DE AGUA DIGITAL 7000W 220V KEWH003W</t>
        </is>
      </c>
      <c r="C341" s="5" t="inlineStr">
        <is>
          <t>HERRAMIENTA ELECTRICA</t>
        </is>
      </c>
      <c r="D341" s="12" t="n">
        <v>39801.46</v>
      </c>
      <c r="E341" s="12" t="n">
        <v>42262.34</v>
      </c>
      <c r="F341" s="12" t="n">
        <v>56983.31</v>
      </c>
      <c r="G341" s="12" t="n">
        <v>67500</v>
      </c>
      <c r="H341" s="14" t="n">
        <v>0.6959176874416165</v>
      </c>
      <c r="I341" s="14" t="n">
        <v>0.4103487407407407</v>
      </c>
      <c r="J341" s="11" t="n">
        <v>39</v>
      </c>
      <c r="K341" s="11" t="n">
        <v>0</v>
      </c>
      <c r="L341" s="12" t="n">
        <v>0</v>
      </c>
      <c r="M341" s="21" t="n">
        <v>0</v>
      </c>
      <c r="N341" s="5" t="inlineStr">
        <is>
          <t>2025-11-08</t>
        </is>
      </c>
      <c r="O341" s="5">
        <f>IF(I341&lt;0.30,"REVISAR",IF(I341&gt;0.50,"ESTRELLA","OK"))</f>
        <v/>
      </c>
      <c r="P341" s="5">
        <f>IF(AND(I341&lt;0.30,J341&gt;50),"SUBIR PRECIO YA - alto volumen y margen flaco",IF(AND(I341&gt;0.50,M341&lt;30),"PROTEGER STOCK - estrella escasa",IF(AND(I341&lt;0.30,M341&gt;180),"LIQUIDAR - margen bajo y exceso de stock",IF(I341&gt;0.50,"MANTENER PRECIO - estrella",IF(M341&gt;240,"REVISAR INVENTARIO - mucho stock para la rotación","MONITOREAR")))))</f>
        <v/>
      </c>
      <c r="Q341" s="5" t="inlineStr">
        <is>
          <t>SI</t>
        </is>
      </c>
      <c r="R341" s="5" t="inlineStr">
        <is>
          <t>SI</t>
        </is>
      </c>
    </row>
    <row r="342">
      <c r="A342" s="5" t="inlineStr">
        <is>
          <t>351100300992696</t>
        </is>
      </c>
      <c r="B342" s="5" t="inlineStr">
        <is>
          <t>IRIS INODORO NEGRO MATE SIFON OCULTO DOBLE DESCARGA M-9106 ULTRA LUJOSO</t>
        </is>
      </c>
      <c r="C342" s="5" t="inlineStr">
        <is>
          <t>IMPORTACION LOZA</t>
        </is>
      </c>
      <c r="D342" s="12" t="n">
        <v>30744.43</v>
      </c>
      <c r="E342" s="12" t="n">
        <v>50139.54</v>
      </c>
      <c r="F342" s="12" t="n">
        <v>85965.71000000001</v>
      </c>
      <c r="G342" s="12" t="n">
        <v>99000</v>
      </c>
      <c r="H342" s="14" t="n">
        <v>2.220095477457217</v>
      </c>
      <c r="I342" s="14" t="n">
        <v>0.6894502020202021</v>
      </c>
      <c r="J342" s="11" t="n">
        <v>16</v>
      </c>
      <c r="K342" s="11" t="n">
        <v>2</v>
      </c>
      <c r="L342" s="12" t="n">
        <v>61488.86</v>
      </c>
      <c r="M342" s="21" t="n">
        <v>45.625</v>
      </c>
      <c r="N342" s="5" t="inlineStr">
        <is>
          <t>2026-04-25</t>
        </is>
      </c>
      <c r="O342" s="5">
        <f>IF(I342&lt;0.30,"REVISAR",IF(I342&gt;0.50,"ESTRELLA","OK"))</f>
        <v/>
      </c>
      <c r="P342" s="5">
        <f>IF(AND(I342&lt;0.30,J342&gt;50),"SUBIR PRECIO YA - alto volumen y margen flaco",IF(AND(I342&gt;0.50,M342&lt;30),"PROTEGER STOCK - estrella escasa",IF(AND(I342&lt;0.30,M342&gt;180),"LIQUIDAR - margen bajo y exceso de stock",IF(I342&gt;0.50,"MANTENER PRECIO - estrella",IF(M342&gt;240,"REVISAR INVENTARIO - mucho stock para la rotación","MONITOREAR")))))</f>
        <v/>
      </c>
      <c r="Q342" s="5" t="inlineStr">
        <is>
          <t>SI</t>
        </is>
      </c>
      <c r="R342" s="5" t="inlineStr">
        <is>
          <t>SI</t>
        </is>
      </c>
    </row>
    <row r="343">
      <c r="A343" s="5" t="inlineStr">
        <is>
          <t>101153</t>
        </is>
      </c>
      <c r="B343" s="5" t="inlineStr">
        <is>
          <t>IMPERSA REPELLO GRUESO 40KG</t>
        </is>
      </c>
      <c r="C343" s="5" t="inlineStr">
        <is>
          <t>MORTEROS, CEMENTOS</t>
        </is>
      </c>
      <c r="D343" s="12" t="n">
        <v>2872.48</v>
      </c>
      <c r="E343" s="12" t="n">
        <v>2872.48</v>
      </c>
      <c r="F343" s="12" t="n">
        <v>3578.35</v>
      </c>
      <c r="G343" s="12" t="n">
        <v>4100</v>
      </c>
      <c r="H343" s="14" t="n">
        <v>0.4273380493510834</v>
      </c>
      <c r="I343" s="14" t="n">
        <v>0.2993951219512195</v>
      </c>
      <c r="J343" s="11" t="n">
        <v>812</v>
      </c>
      <c r="K343" s="11" t="n">
        <v>81</v>
      </c>
      <c r="L343" s="12" t="n">
        <v>232670.88</v>
      </c>
      <c r="M343" s="21" t="n">
        <v>36.41009852216749</v>
      </c>
      <c r="N343" s="5" t="inlineStr">
        <is>
          <t>2026-04-30</t>
        </is>
      </c>
      <c r="O343" s="5">
        <f>IF(I343&lt;0.30,"REVISAR",IF(I343&gt;0.50,"ESTRELLA","OK"))</f>
        <v/>
      </c>
      <c r="P343" s="5">
        <f>IF(AND(I343&lt;0.30,J343&gt;50),"SUBIR PRECIO YA - alto volumen y margen flaco",IF(AND(I343&gt;0.50,M343&lt;30),"PROTEGER STOCK - estrella escasa",IF(AND(I343&lt;0.30,M343&gt;180),"LIQUIDAR - margen bajo y exceso de stock",IF(I343&gt;0.50,"MANTENER PRECIO - estrella",IF(M343&gt;240,"REVISAR INVENTARIO - mucho stock para la rotación","MONITOREAR")))))</f>
        <v/>
      </c>
      <c r="Q343" s="5" t="inlineStr">
        <is>
          <t>SI</t>
        </is>
      </c>
      <c r="R343" s="5" t="inlineStr">
        <is>
          <t>SI</t>
        </is>
      </c>
    </row>
    <row r="344">
      <c r="A344" s="5" t="inlineStr">
        <is>
          <t>351100300992104</t>
        </is>
      </c>
      <c r="B344" s="5" t="inlineStr">
        <is>
          <t>LAMINA NUEVA TEC MADERA GRIS P062 CJ8018 1.22X2.44 5MM MATE FIBRA BAMBU CARBON PVC IMITACION MADERA</t>
        </is>
      </c>
      <c r="C344" s="5" t="inlineStr">
        <is>
          <t>SIN CATEGORIA</t>
        </is>
      </c>
      <c r="D344" s="12" t="n">
        <v>7907.77</v>
      </c>
      <c r="E344" s="12" t="n">
        <v>7907.77</v>
      </c>
      <c r="F344" s="12" t="n">
        <v>12550.49</v>
      </c>
      <c r="G344" s="12" t="n">
        <v>12550.49</v>
      </c>
      <c r="H344" s="14" t="n">
        <v>0.5871086286019951</v>
      </c>
      <c r="I344" s="14" t="n">
        <v>0.369923405380985</v>
      </c>
      <c r="J344" s="11" t="n">
        <v>123</v>
      </c>
      <c r="K344" s="11" t="n">
        <v>0</v>
      </c>
      <c r="L344" s="12" t="n">
        <v>0</v>
      </c>
      <c r="M344" s="21" t="n">
        <v>0</v>
      </c>
      <c r="N344" s="5" t="inlineStr">
        <is>
          <t>2025-11-29</t>
        </is>
      </c>
      <c r="O344" s="5">
        <f>IF(I344&lt;0.30,"REVISAR",IF(I344&gt;0.50,"ESTRELLA","OK"))</f>
        <v/>
      </c>
      <c r="P344" s="5">
        <f>IF(AND(I344&lt;0.30,J344&gt;50),"SUBIR PRECIO YA - alto volumen y margen flaco",IF(AND(I344&gt;0.50,M344&lt;30),"PROTEGER STOCK - estrella escasa",IF(AND(I344&lt;0.30,M344&gt;180),"LIQUIDAR - margen bajo y exceso de stock",IF(I344&gt;0.50,"MANTENER PRECIO - estrella",IF(M344&gt;240,"REVISAR INVENTARIO - mucho stock para la rotación","MONITOREAR")))))</f>
        <v/>
      </c>
      <c r="Q344" s="5" t="inlineStr">
        <is>
          <t>SI</t>
        </is>
      </c>
      <c r="R344" s="5" t="inlineStr">
        <is>
          <t>SI</t>
        </is>
      </c>
    </row>
    <row r="345">
      <c r="A345" s="5" t="inlineStr">
        <is>
          <t>351100300992815</t>
        </is>
      </c>
      <c r="B345" s="5" t="inlineStr">
        <is>
          <t>PORCELANATO EXTRA GRANDE 80CM X 2.40M 15MM ATLANTIC WHITE 1.92M2 BRILLANTE IDEAL PARA SOBRES</t>
        </is>
      </c>
      <c r="C345" s="5" t="inlineStr">
        <is>
          <t>PORCELANATO</t>
        </is>
      </c>
      <c r="D345" s="12" t="n">
        <v>38113.63</v>
      </c>
      <c r="E345" s="12" t="n">
        <v>38113.63</v>
      </c>
      <c r="F345" s="12" t="n">
        <v>61868.59</v>
      </c>
      <c r="G345" s="12" t="n">
        <v>69999</v>
      </c>
      <c r="H345" s="14" t="n">
        <v>0.8365870687205601</v>
      </c>
      <c r="I345" s="14" t="n">
        <v>0.4555117930256147</v>
      </c>
      <c r="J345" s="11" t="n">
        <v>24</v>
      </c>
      <c r="K345" s="11" t="n">
        <v>5</v>
      </c>
      <c r="L345" s="12" t="n">
        <v>190568.15</v>
      </c>
      <c r="M345" s="21" t="n">
        <v>76.04166666666667</v>
      </c>
      <c r="N345" s="5" t="inlineStr">
        <is>
          <t>2026-04-30</t>
        </is>
      </c>
      <c r="O345" s="5">
        <f>IF(I345&lt;0.30,"REVISAR",IF(I345&gt;0.50,"ESTRELLA","OK"))</f>
        <v/>
      </c>
      <c r="P345" s="5">
        <f>IF(AND(I345&lt;0.30,J345&gt;50),"SUBIR PRECIO YA - alto volumen y margen flaco",IF(AND(I345&gt;0.50,M345&lt;30),"PROTEGER STOCK - estrella escasa",IF(AND(I345&lt;0.30,M345&gt;180),"LIQUIDAR - margen bajo y exceso de stock",IF(I345&gt;0.50,"MANTENER PRECIO - estrella",IF(M345&gt;240,"REVISAR INVENTARIO - mucho stock para la rotación","MONITOREAR")))))</f>
        <v/>
      </c>
      <c r="Q345" s="5" t="inlineStr">
        <is>
          <t>SI</t>
        </is>
      </c>
      <c r="R345" s="5" t="inlineStr">
        <is>
          <t>SI</t>
        </is>
      </c>
    </row>
    <row r="346">
      <c r="A346" s="5" t="inlineStr">
        <is>
          <t>351100300992640</t>
        </is>
      </c>
      <c r="B346" s="5" t="inlineStr">
        <is>
          <t>CORNISA LAMINADA 87-22 BRASILITO 5.95M</t>
        </is>
      </c>
      <c r="C346" s="5" t="inlineStr">
        <is>
          <t>IMPORTACION TABLILLA, CORNISAS, UNIONES</t>
        </is>
      </c>
      <c r="D346" s="12" t="n">
        <v>719.1799999999999</v>
      </c>
      <c r="E346" s="12" t="n">
        <v>1165.72</v>
      </c>
      <c r="F346" s="12" t="n">
        <v>3193.55</v>
      </c>
      <c r="G346" s="12" t="n">
        <v>3750</v>
      </c>
      <c r="H346" s="14" t="n">
        <v>4.21427180956089</v>
      </c>
      <c r="I346" s="14" t="n">
        <v>0.8082186666666668</v>
      </c>
      <c r="J346" s="11" t="n">
        <v>281</v>
      </c>
      <c r="K346" s="11" t="n">
        <v>308</v>
      </c>
      <c r="L346" s="12" t="n">
        <v>221507.44</v>
      </c>
      <c r="M346" s="21" t="n">
        <v>400.0711743772242</v>
      </c>
      <c r="N346" s="5" t="inlineStr">
        <is>
          <t>2026-04-23</t>
        </is>
      </c>
      <c r="O346" s="5">
        <f>IF(I346&lt;0.30,"REVISAR",IF(I346&gt;0.50,"ESTRELLA","OK"))</f>
        <v/>
      </c>
      <c r="P346" s="5">
        <f>IF(AND(I346&lt;0.30,J346&gt;50),"SUBIR PRECIO YA - alto volumen y margen flaco",IF(AND(I346&gt;0.50,M346&lt;30),"PROTEGER STOCK - estrella escasa",IF(AND(I346&lt;0.30,M346&gt;180),"LIQUIDAR - margen bajo y exceso de stock",IF(I346&gt;0.50,"MANTENER PRECIO - estrella",IF(M346&gt;240,"REVISAR INVENTARIO - mucho stock para la rotación","MONITOREAR")))))</f>
        <v/>
      </c>
      <c r="Q346" s="5" t="inlineStr">
        <is>
          <t>SI</t>
        </is>
      </c>
      <c r="R346" s="5" t="inlineStr">
        <is>
          <t>SI</t>
        </is>
      </c>
    </row>
    <row r="347">
      <c r="A347" s="5" t="inlineStr">
        <is>
          <t>549</t>
        </is>
      </c>
      <c r="B347" s="5" t="inlineStr">
        <is>
          <t>ESQUINERO PLASTICO GYPSUM 3.05***</t>
        </is>
      </c>
      <c r="C347" s="5" t="inlineStr">
        <is>
          <t>LAMINAS Y PERFILERIA LIVIANA</t>
        </is>
      </c>
      <c r="D347" s="12" t="n">
        <v>549</v>
      </c>
      <c r="E347" s="12" t="n">
        <v>547.34</v>
      </c>
      <c r="F347" s="12" t="n">
        <v>764.4299999999999</v>
      </c>
      <c r="G347" s="12" t="n">
        <v>899.54</v>
      </c>
      <c r="H347" s="14" t="n">
        <v>0.6385063752276866</v>
      </c>
      <c r="I347" s="14" t="n">
        <v>0.389688062787647</v>
      </c>
      <c r="J347" s="11" t="n">
        <v>2619</v>
      </c>
      <c r="K347" s="11" t="n">
        <v>225</v>
      </c>
      <c r="L347" s="12" t="n">
        <v>123525</v>
      </c>
      <c r="M347" s="21" t="n">
        <v>31.3573883161512</v>
      </c>
      <c r="N347" s="5" t="inlineStr">
        <is>
          <t>2026-04-30</t>
        </is>
      </c>
      <c r="O347" s="5">
        <f>IF(I347&lt;0.30,"REVISAR",IF(I347&gt;0.50,"ESTRELLA","OK"))</f>
        <v/>
      </c>
      <c r="P347" s="5">
        <f>IF(AND(I347&lt;0.30,J347&gt;50),"SUBIR PRECIO YA - alto volumen y margen flaco",IF(AND(I347&gt;0.50,M347&lt;30),"PROTEGER STOCK - estrella escasa",IF(AND(I347&lt;0.30,M347&gt;180),"LIQUIDAR - margen bajo y exceso de stock",IF(I347&gt;0.50,"MANTENER PRECIO - estrella",IF(M347&gt;240,"REVISAR INVENTARIO - mucho stock para la rotación","MONITOREAR")))))</f>
        <v/>
      </c>
      <c r="Q347" s="5" t="inlineStr">
        <is>
          <t>SI</t>
        </is>
      </c>
      <c r="R347" s="5" t="inlineStr">
        <is>
          <t>SI</t>
        </is>
      </c>
    </row>
    <row r="348">
      <c r="A348" s="5" t="inlineStr">
        <is>
          <t>351100300992668</t>
        </is>
      </c>
      <c r="B348" s="5" t="inlineStr">
        <is>
          <t xml:space="preserve">LAMINA NUEVA TEC XL GRIS NEGRO CEPILLADO MTX23-65 1.22 X. 2.80M 5MM MATE FIBRA BAMBU CARBON PVC </t>
        </is>
      </c>
      <c r="C348" s="5" t="inlineStr">
        <is>
          <t>IMPORTACION LAMINA PVC, BAMBU, ACC</t>
        </is>
      </c>
      <c r="D348" s="12" t="n">
        <v>5699.8</v>
      </c>
      <c r="E348" s="12" t="n">
        <v>7710.51</v>
      </c>
      <c r="F348" s="12" t="n">
        <v>15463.39</v>
      </c>
      <c r="G348" s="12" t="n">
        <v>17500</v>
      </c>
      <c r="H348" s="14" t="n">
        <v>2.07028316783045</v>
      </c>
      <c r="I348" s="14" t="n">
        <v>0.6742971428571429</v>
      </c>
      <c r="J348" s="11" t="n">
        <v>73</v>
      </c>
      <c r="K348" s="11" t="n">
        <v>1</v>
      </c>
      <c r="L348" s="12" t="n">
        <v>5699.8</v>
      </c>
      <c r="M348" s="21" t="n">
        <v>5</v>
      </c>
      <c r="N348" s="5" t="inlineStr">
        <is>
          <t>2026-02-26</t>
        </is>
      </c>
      <c r="O348" s="5">
        <f>IF(I348&lt;0.30,"REVISAR",IF(I348&gt;0.50,"ESTRELLA","OK"))</f>
        <v/>
      </c>
      <c r="P348" s="5">
        <f>IF(AND(I348&lt;0.30,J348&gt;50),"SUBIR PRECIO YA - alto volumen y margen flaco",IF(AND(I348&gt;0.50,M348&lt;30),"PROTEGER STOCK - estrella escasa",IF(AND(I348&lt;0.30,M348&gt;180),"LIQUIDAR - margen bajo y exceso de stock",IF(I348&gt;0.50,"MANTENER PRECIO - estrella",IF(M348&gt;240,"REVISAR INVENTARIO - mucho stock para la rotación","MONITOREAR")))))</f>
        <v/>
      </c>
      <c r="Q348" s="5" t="inlineStr">
        <is>
          <t>SI</t>
        </is>
      </c>
      <c r="R348" s="5" t="inlineStr">
        <is>
          <t>SI</t>
        </is>
      </c>
    </row>
    <row r="349">
      <c r="A349" s="5" t="inlineStr">
        <is>
          <t>125</t>
        </is>
      </c>
      <c r="B349" s="5" t="inlineStr">
        <is>
          <t>IMPERMIX PEGA BLOQUE IMPERSA 40KG</t>
        </is>
      </c>
      <c r="C349" s="5" t="inlineStr">
        <is>
          <t>MORTEROS, CEMENTOS</t>
        </is>
      </c>
      <c r="D349" s="12" t="n">
        <v>2639.41</v>
      </c>
      <c r="E349" s="12" t="n">
        <v>2639.41</v>
      </c>
      <c r="F349" s="12" t="n">
        <v>3301.21</v>
      </c>
      <c r="G349" s="12" t="n">
        <v>3750</v>
      </c>
      <c r="H349" s="14" t="n">
        <v>0.4207720664845553</v>
      </c>
      <c r="I349" s="14" t="n">
        <v>0.2961573333333334</v>
      </c>
      <c r="J349" s="11" t="n">
        <v>855</v>
      </c>
      <c r="K349" s="11" t="n">
        <v>91</v>
      </c>
      <c r="L349" s="12" t="n">
        <v>240186.31</v>
      </c>
      <c r="M349" s="21" t="n">
        <v>38.84795321637427</v>
      </c>
      <c r="N349" s="5" t="inlineStr">
        <is>
          <t>2026-04-30</t>
        </is>
      </c>
      <c r="O349" s="5">
        <f>IF(I349&lt;0.30,"REVISAR",IF(I349&gt;0.50,"ESTRELLA","OK"))</f>
        <v/>
      </c>
      <c r="P349" s="5">
        <f>IF(AND(I349&lt;0.30,J349&gt;50),"SUBIR PRECIO YA - alto volumen y margen flaco",IF(AND(I349&gt;0.50,M349&lt;30),"PROTEGER STOCK - estrella escasa",IF(AND(I349&lt;0.30,M349&gt;180),"LIQUIDAR - margen bajo y exceso de stock",IF(I349&gt;0.50,"MANTENER PRECIO - estrella",IF(M349&gt;240,"REVISAR INVENTARIO - mucho stock para la rotación","MONITOREAR")))))</f>
        <v/>
      </c>
      <c r="Q349" s="5" t="inlineStr">
        <is>
          <t>SI</t>
        </is>
      </c>
      <c r="R349" s="5" t="inlineStr">
        <is>
          <t>SI</t>
        </is>
      </c>
    </row>
    <row r="350">
      <c r="A350" s="5" t="inlineStr">
        <is>
          <t>237</t>
        </is>
      </c>
      <c r="B350" s="5" t="inlineStr">
        <is>
          <t>SEMIDURO ALFAJILLA 2X3 PIEZA DE 4 VARAS</t>
        </is>
      </c>
      <c r="C350" s="5" t="inlineStr">
        <is>
          <t>SEMIDURO</t>
        </is>
      </c>
      <c r="D350" s="12" t="n">
        <v>2400</v>
      </c>
      <c r="E350" s="12" t="n">
        <v>2280.46</v>
      </c>
      <c r="F350" s="12" t="n">
        <v>3281.39</v>
      </c>
      <c r="G350" s="12" t="n">
        <v>3850</v>
      </c>
      <c r="H350" s="14" t="n">
        <v>0.6041666666666666</v>
      </c>
      <c r="I350" s="14" t="n">
        <v>0.3766233766233766</v>
      </c>
      <c r="J350" s="11" t="n">
        <v>565</v>
      </c>
      <c r="K350" s="11" t="n">
        <v>59</v>
      </c>
      <c r="L350" s="12" t="n">
        <v>141600</v>
      </c>
      <c r="M350" s="21" t="n">
        <v>38.11504424778761</v>
      </c>
      <c r="N350" s="5" t="inlineStr">
        <is>
          <t>2026-04-30</t>
        </is>
      </c>
      <c r="O350" s="5">
        <f>IF(I350&lt;0.30,"REVISAR",IF(I350&gt;0.50,"ESTRELLA","OK"))</f>
        <v/>
      </c>
      <c r="P350" s="5">
        <f>IF(AND(I350&lt;0.30,J350&gt;50),"SUBIR PRECIO YA - alto volumen y margen flaco",IF(AND(I350&gt;0.50,M350&lt;30),"PROTEGER STOCK - estrella escasa",IF(AND(I350&lt;0.30,M350&gt;180),"LIQUIDAR - margen bajo y exceso de stock",IF(I350&gt;0.50,"MANTENER PRECIO - estrella",IF(M350&gt;240,"REVISAR INVENTARIO - mucho stock para la rotación","MONITOREAR")))))</f>
        <v/>
      </c>
      <c r="Q350" s="5" t="inlineStr">
        <is>
          <t>SI</t>
        </is>
      </c>
      <c r="R350" s="5" t="inlineStr">
        <is>
          <t>SI</t>
        </is>
      </c>
    </row>
    <row r="351">
      <c r="A351" s="5" t="inlineStr">
        <is>
          <t>351100300992884</t>
        </is>
      </c>
      <c r="B351" s="5" t="inlineStr">
        <is>
          <t>COMBO MUEBLE BREMEN GREY 2207A-90 + INODORO DOBLE DESCARGA  ZT-S034 TANQUE BAJO</t>
        </is>
      </c>
      <c r="C351" s="5" t="inlineStr">
        <is>
          <t>LOZA SANITARIA</t>
        </is>
      </c>
      <c r="D351" s="12" t="n">
        <v>70156.19</v>
      </c>
      <c r="E351" s="12" t="n">
        <v>70156.19</v>
      </c>
      <c r="F351" s="12" t="n">
        <v>94690.27</v>
      </c>
      <c r="G351" s="12" t="n">
        <v>107000</v>
      </c>
      <c r="H351" s="14" t="n">
        <v>0.5251683422375132</v>
      </c>
      <c r="I351" s="14" t="n">
        <v>0.3443346728971962</v>
      </c>
      <c r="J351" s="11" t="n">
        <v>23</v>
      </c>
      <c r="K351" s="11" t="n">
        <v>0</v>
      </c>
      <c r="L351" s="12" t="n">
        <v>0</v>
      </c>
      <c r="M351" s="21" t="n">
        <v>0</v>
      </c>
      <c r="N351" s="5" t="inlineStr">
        <is>
          <t>2026-03-14</t>
        </is>
      </c>
      <c r="O351" s="5">
        <f>IF(I351&lt;0.30,"REVISAR",IF(I351&gt;0.50,"ESTRELLA","OK"))</f>
        <v/>
      </c>
      <c r="P351" s="5">
        <f>IF(AND(I351&lt;0.30,J351&gt;50),"SUBIR PRECIO YA - alto volumen y margen flaco",IF(AND(I351&gt;0.50,M351&lt;30),"PROTEGER STOCK - estrella escasa",IF(AND(I351&lt;0.30,M351&gt;180),"LIQUIDAR - margen bajo y exceso de stock",IF(I351&gt;0.50,"MANTENER PRECIO - estrella",IF(M351&gt;240,"REVISAR INVENTARIO - mucho stock para la rotación","MONITOREAR")))))</f>
        <v/>
      </c>
      <c r="Q351" s="5" t="inlineStr">
        <is>
          <t>SI</t>
        </is>
      </c>
      <c r="R351" s="5" t="inlineStr">
        <is>
          <t>SI</t>
        </is>
      </c>
    </row>
    <row r="352">
      <c r="A352" s="5" t="inlineStr">
        <is>
          <t>20140013</t>
        </is>
      </c>
      <c r="B352" s="5" t="inlineStr">
        <is>
          <t>CERAMICA BALTICO GRIS 34X34 CAJA 2.15M2 PRIMERA CALIDAD</t>
        </is>
      </c>
      <c r="C352" s="5" t="inlineStr">
        <is>
          <t>CERAMICA</t>
        </is>
      </c>
      <c r="D352" s="12" t="n">
        <v>4654.53</v>
      </c>
      <c r="E352" s="12" t="n">
        <v>4572.77</v>
      </c>
      <c r="F352" s="12" t="n">
        <v>6213.92</v>
      </c>
      <c r="G352" s="12" t="n">
        <v>7274.53</v>
      </c>
      <c r="H352" s="14" t="n">
        <v>0.562892493978984</v>
      </c>
      <c r="I352" s="14" t="n">
        <v>0.3601607251602509</v>
      </c>
      <c r="J352" s="11" t="n">
        <v>343</v>
      </c>
      <c r="K352" s="11" t="n">
        <v>-1</v>
      </c>
      <c r="L352" s="12" t="n">
        <v>-4654.53</v>
      </c>
      <c r="M352" s="21" t="n">
        <v>-1.064139941690962</v>
      </c>
      <c r="N352" s="5" t="inlineStr">
        <is>
          <t>2026-04-28</t>
        </is>
      </c>
      <c r="O352" s="5">
        <f>IF(I352&lt;0.30,"REVISAR",IF(I352&gt;0.50,"ESTRELLA","OK"))</f>
        <v/>
      </c>
      <c r="P352" s="5">
        <f>IF(AND(I352&lt;0.30,J352&gt;50),"SUBIR PRECIO YA - alto volumen y margen flaco",IF(AND(I352&gt;0.50,M352&lt;30),"PROTEGER STOCK - estrella escasa",IF(AND(I352&lt;0.30,M352&gt;180),"LIQUIDAR - margen bajo y exceso de stock",IF(I352&gt;0.50,"MANTENER PRECIO - estrella",IF(M352&gt;240,"REVISAR INVENTARIO - mucho stock para la rotación","MONITOREAR")))))</f>
        <v/>
      </c>
      <c r="Q352" s="5" t="inlineStr">
        <is>
          <t>SI</t>
        </is>
      </c>
      <c r="R352" s="5" t="inlineStr">
        <is>
          <t>SI</t>
        </is>
      </c>
    </row>
    <row r="353">
      <c r="A353" s="5" t="inlineStr">
        <is>
          <t>60100026</t>
        </is>
      </c>
      <c r="B353" s="5" t="inlineStr">
        <is>
          <t>LAMPARA LED REDON. EMPOT. 700LM 12W 100-240V WELLMAX 2100322</t>
        </is>
      </c>
      <c r="C353" s="5" t="inlineStr">
        <is>
          <t>BOMBILLOS Y LAMPARAS</t>
        </is>
      </c>
      <c r="D353" s="12" t="n">
        <v>1444.5</v>
      </c>
      <c r="E353" s="12" t="n">
        <v>1416.26</v>
      </c>
      <c r="F353" s="12" t="n">
        <v>2970.62</v>
      </c>
      <c r="G353" s="12" t="n">
        <v>3521</v>
      </c>
      <c r="H353" s="14" t="n">
        <v>1.437521633783316</v>
      </c>
      <c r="I353" s="14" t="n">
        <v>0.5897472309003124</v>
      </c>
      <c r="J353" s="11" t="n">
        <v>362</v>
      </c>
      <c r="K353" s="11" t="n">
        <v>42</v>
      </c>
      <c r="L353" s="12" t="n">
        <v>60669</v>
      </c>
      <c r="M353" s="21" t="n">
        <v>42.34806629834254</v>
      </c>
      <c r="N353" s="5" t="inlineStr">
        <is>
          <t>2026-04-24</t>
        </is>
      </c>
      <c r="O353" s="5">
        <f>IF(I353&lt;0.30,"REVISAR",IF(I353&gt;0.50,"ESTRELLA","OK"))</f>
        <v/>
      </c>
      <c r="P353" s="5">
        <f>IF(AND(I353&lt;0.30,J353&gt;50),"SUBIR PRECIO YA - alto volumen y margen flaco",IF(AND(I353&gt;0.50,M353&lt;30),"PROTEGER STOCK - estrella escasa",IF(AND(I353&lt;0.30,M353&gt;180),"LIQUIDAR - margen bajo y exceso de stock",IF(I353&gt;0.50,"MANTENER PRECIO - estrella",IF(M353&gt;240,"REVISAR INVENTARIO - mucho stock para la rotación","MONITOREAR")))))</f>
        <v/>
      </c>
      <c r="Q353" s="5" t="inlineStr">
        <is>
          <t>SI</t>
        </is>
      </c>
      <c r="R353" s="5" t="inlineStr">
        <is>
          <t>SI</t>
        </is>
      </c>
    </row>
    <row r="354">
      <c r="A354" s="5" t="inlineStr">
        <is>
          <t>351100300991556</t>
        </is>
      </c>
      <c r="B354" s="5" t="inlineStr">
        <is>
          <t>DIAMOND INODORO S802-MB PIETRA MATE NEGRO MATE SIFON OCULTO DOBLE DESCARGA</t>
        </is>
      </c>
      <c r="C354" s="5" t="inlineStr">
        <is>
          <t>IMPORTACION LOZA</t>
        </is>
      </c>
      <c r="D354" s="12" t="n">
        <v>45437.45</v>
      </c>
      <c r="E354" s="12" t="n">
        <v>59588.97</v>
      </c>
      <c r="F354" s="12" t="n">
        <v>87662.78999999999</v>
      </c>
      <c r="G354" s="12" t="n">
        <v>99999</v>
      </c>
      <c r="H354" s="14" t="n">
        <v>1.200805723032433</v>
      </c>
      <c r="I354" s="14" t="n">
        <v>0.5456209562095621</v>
      </c>
      <c r="J354" s="11" t="n">
        <v>20</v>
      </c>
      <c r="K354" s="11" t="n">
        <v>21</v>
      </c>
      <c r="L354" s="12" t="n">
        <v>954186.45</v>
      </c>
      <c r="M354" s="21" t="n">
        <v>383.25</v>
      </c>
      <c r="N354" s="5" t="inlineStr">
        <is>
          <t>2025-10-22</t>
        </is>
      </c>
      <c r="O354" s="5">
        <f>IF(I354&lt;0.30,"REVISAR",IF(I354&gt;0.50,"ESTRELLA","OK"))</f>
        <v/>
      </c>
      <c r="P354" s="5">
        <f>IF(AND(I354&lt;0.30,J354&gt;50),"SUBIR PRECIO YA - alto volumen y margen flaco",IF(AND(I354&gt;0.50,M354&lt;30),"PROTEGER STOCK - estrella escasa",IF(AND(I354&lt;0.30,M354&gt;180),"LIQUIDAR - margen bajo y exceso de stock",IF(I354&gt;0.50,"MANTENER PRECIO - estrella",IF(M354&gt;240,"REVISAR INVENTARIO - mucho stock para la rotación","MONITOREAR")))))</f>
        <v/>
      </c>
      <c r="Q354" s="5" t="inlineStr">
        <is>
          <t>SI</t>
        </is>
      </c>
      <c r="R354" s="5" t="inlineStr">
        <is>
          <t>SI</t>
        </is>
      </c>
    </row>
    <row r="355">
      <c r="A355" s="5" t="inlineStr">
        <is>
          <t>351100300991820</t>
        </is>
      </c>
      <c r="B355" s="5" t="inlineStr">
        <is>
          <t>LAMINA PVC DY-2407 1.22X2.44 3MM IMITACION PIEDRA NATURAL</t>
        </is>
      </c>
      <c r="C355" s="5" t="inlineStr">
        <is>
          <t>IMPORTACION LAMINA PVC, BAMBU, ACC</t>
        </is>
      </c>
      <c r="D355" s="12" t="n">
        <v>8277.66</v>
      </c>
      <c r="E355" s="12" t="n">
        <v>11534.47</v>
      </c>
      <c r="F355" s="12" t="n">
        <v>16766.2</v>
      </c>
      <c r="G355" s="12" t="n">
        <v>19999</v>
      </c>
      <c r="H355" s="14" t="n">
        <v>1.416020952781342</v>
      </c>
      <c r="I355" s="14" t="n">
        <v>0.5860963048152408</v>
      </c>
      <c r="J355" s="11" t="n">
        <v>107</v>
      </c>
      <c r="K355" s="11" t="n">
        <v>0</v>
      </c>
      <c r="L355" s="12" t="n">
        <v>0</v>
      </c>
      <c r="M355" s="21" t="n">
        <v>0</v>
      </c>
      <c r="N355" s="5" t="inlineStr">
        <is>
          <t>2025-11-08</t>
        </is>
      </c>
      <c r="O355" s="5">
        <f>IF(I355&lt;0.30,"REVISAR",IF(I355&gt;0.50,"ESTRELLA","OK"))</f>
        <v/>
      </c>
      <c r="P355" s="5">
        <f>IF(AND(I355&lt;0.30,J355&gt;50),"SUBIR PRECIO YA - alto volumen y margen flaco",IF(AND(I355&gt;0.50,M355&lt;30),"PROTEGER STOCK - estrella escasa",IF(AND(I355&lt;0.30,M355&gt;180),"LIQUIDAR - margen bajo y exceso de stock",IF(I355&gt;0.50,"MANTENER PRECIO - estrella",IF(M355&gt;240,"REVISAR INVENTARIO - mucho stock para la rotación","MONITOREAR")))))</f>
        <v/>
      </c>
      <c r="Q355" s="5" t="inlineStr">
        <is>
          <t>SI</t>
        </is>
      </c>
      <c r="R355" s="5" t="inlineStr">
        <is>
          <t>SI</t>
        </is>
      </c>
    </row>
    <row r="356">
      <c r="A356" s="5" t="inlineStr">
        <is>
          <t>PINT-IM-0024</t>
        </is>
      </c>
      <c r="B356" s="5" t="inlineStr">
        <is>
          <t>LANCO DRY COAT SATIN BLANCO/PASTEL GALON DC3040-4</t>
        </is>
      </c>
      <c r="C356" s="5" t="inlineStr">
        <is>
          <t>IMPERMEABILIZANTES</t>
        </is>
      </c>
      <c r="D356" s="12" t="n">
        <v>10901</v>
      </c>
      <c r="E356" s="12" t="n">
        <v>11313.22</v>
      </c>
      <c r="F356" s="12" t="n">
        <v>16390.56</v>
      </c>
      <c r="G356" s="12" t="n">
        <v>22650</v>
      </c>
      <c r="H356" s="14" t="n">
        <v>1.077791028346023</v>
      </c>
      <c r="I356" s="14" t="n">
        <v>0.518719646799117</v>
      </c>
      <c r="J356" s="11" t="n">
        <v>110</v>
      </c>
      <c r="K356" s="11" t="n">
        <v>4</v>
      </c>
      <c r="L356" s="12" t="n">
        <v>43604</v>
      </c>
      <c r="M356" s="21" t="n">
        <v>13.27272727272727</v>
      </c>
      <c r="N356" s="5" t="inlineStr">
        <is>
          <t>2026-04-30</t>
        </is>
      </c>
      <c r="O356" s="5">
        <f>IF(I356&lt;0.30,"REVISAR",IF(I356&gt;0.50,"ESTRELLA","OK"))</f>
        <v/>
      </c>
      <c r="P356" s="5">
        <f>IF(AND(I356&lt;0.30,J356&gt;50),"SUBIR PRECIO YA - alto volumen y margen flaco",IF(AND(I356&gt;0.50,M356&lt;30),"PROTEGER STOCK - estrella escasa",IF(AND(I356&lt;0.30,M356&gt;180),"LIQUIDAR - margen bajo y exceso de stock",IF(I356&gt;0.50,"MANTENER PRECIO - estrella",IF(M356&gt;240,"REVISAR INVENTARIO - mucho stock para la rotación","MONITOREAR")))))</f>
        <v/>
      </c>
      <c r="Q356" s="5" t="inlineStr">
        <is>
          <t>SI</t>
        </is>
      </c>
      <c r="R356" s="5" t="inlineStr">
        <is>
          <t>SI</t>
        </is>
      </c>
    </row>
    <row r="357">
      <c r="A357" s="5" t="inlineStr">
        <is>
          <t>111292</t>
        </is>
      </c>
      <c r="B357" s="5" t="inlineStr">
        <is>
          <t xml:space="preserve">MANGUERA ABASTO 1/2X1/2 </t>
        </is>
      </c>
      <c r="C357" s="5" t="inlineStr">
        <is>
          <t>FERRETERIA GENERAL</t>
        </is>
      </c>
      <c r="D357" s="12" t="n">
        <v>1211.04</v>
      </c>
      <c r="E357" s="12" t="n">
        <v>1196.02</v>
      </c>
      <c r="F357" s="12" t="n">
        <v>1978.26</v>
      </c>
      <c r="G357" s="12" t="n">
        <v>2290.23</v>
      </c>
      <c r="H357" s="14" t="n">
        <v>0.891126634958383</v>
      </c>
      <c r="I357" s="14" t="n">
        <v>0.4712146814948717</v>
      </c>
      <c r="J357" s="11" t="n">
        <v>705</v>
      </c>
      <c r="K357" s="11" t="n">
        <v>80</v>
      </c>
      <c r="L357" s="12" t="n">
        <v>96883.2</v>
      </c>
      <c r="M357" s="21" t="n">
        <v>41.41843971631206</v>
      </c>
      <c r="N357" s="5" t="inlineStr">
        <is>
          <t>2026-04-30</t>
        </is>
      </c>
      <c r="O357" s="5">
        <f>IF(I357&lt;0.30,"REVISAR",IF(I357&gt;0.50,"ESTRELLA","OK"))</f>
        <v/>
      </c>
      <c r="P357" s="5">
        <f>IF(AND(I357&lt;0.30,J357&gt;50),"SUBIR PRECIO YA - alto volumen y margen flaco",IF(AND(I357&gt;0.50,M357&lt;30),"PROTEGER STOCK - estrella escasa",IF(AND(I357&lt;0.30,M357&gt;180),"LIQUIDAR - margen bajo y exceso de stock",IF(I357&gt;0.50,"MANTENER PRECIO - estrella",IF(M357&gt;240,"REVISAR INVENTARIO - mucho stock para la rotación","MONITOREAR")))))</f>
        <v/>
      </c>
      <c r="Q357" s="5" t="inlineStr">
        <is>
          <t>SI</t>
        </is>
      </c>
      <c r="R357" s="5" t="inlineStr">
        <is>
          <t>SI</t>
        </is>
      </c>
    </row>
    <row r="358">
      <c r="A358" s="5" t="inlineStr">
        <is>
          <t>351100300992641</t>
        </is>
      </c>
      <c r="B358" s="5" t="inlineStr">
        <is>
          <t>CORNISA LAMINADA 8-201 BEJUCO 5.95M</t>
        </is>
      </c>
      <c r="C358" s="5" t="inlineStr">
        <is>
          <t>IMPORTACION TABLILLA, CORNISAS, UNIONES</t>
        </is>
      </c>
      <c r="D358" s="12" t="n">
        <v>719.1799999999999</v>
      </c>
      <c r="E358" s="12" t="n">
        <v>1154.98</v>
      </c>
      <c r="F358" s="12" t="n">
        <v>3150.39</v>
      </c>
      <c r="G358" s="12" t="n">
        <v>3750</v>
      </c>
      <c r="H358" s="14" t="n">
        <v>4.21427180956089</v>
      </c>
      <c r="I358" s="14" t="n">
        <v>0.8082186666666668</v>
      </c>
      <c r="J358" s="11" t="n">
        <v>276</v>
      </c>
      <c r="K358" s="11" t="n">
        <v>262</v>
      </c>
      <c r="L358" s="12" t="n">
        <v>188425.16</v>
      </c>
      <c r="M358" s="21" t="n">
        <v>346.4855072463768</v>
      </c>
      <c r="N358" s="5" t="inlineStr">
        <is>
          <t>2026-04-28</t>
        </is>
      </c>
      <c r="O358" s="5">
        <f>IF(I358&lt;0.30,"REVISAR",IF(I358&gt;0.50,"ESTRELLA","OK"))</f>
        <v/>
      </c>
      <c r="P358" s="5">
        <f>IF(AND(I358&lt;0.30,J358&gt;50),"SUBIR PRECIO YA - alto volumen y margen flaco",IF(AND(I358&gt;0.50,M358&lt;30),"PROTEGER STOCK - estrella escasa",IF(AND(I358&lt;0.30,M358&gt;180),"LIQUIDAR - margen bajo y exceso de stock",IF(I358&gt;0.50,"MANTENER PRECIO - estrella",IF(M358&gt;240,"REVISAR INVENTARIO - mucho stock para la rotación","MONITOREAR")))))</f>
        <v/>
      </c>
      <c r="Q358" s="5" t="inlineStr">
        <is>
          <t>NO</t>
        </is>
      </c>
      <c r="R358" s="5" t="inlineStr">
        <is>
          <t>SI</t>
        </is>
      </c>
    </row>
    <row r="359">
      <c r="A359" s="5" t="inlineStr">
        <is>
          <t>351100300992859</t>
        </is>
      </c>
      <c r="B359" s="5" t="inlineStr">
        <is>
          <t>DIAMOND INODORO PAME BLANCO SIFON OCULTO AHORRADOR DE AGUA S802</t>
        </is>
      </c>
      <c r="C359" s="5" t="inlineStr">
        <is>
          <t>IMPORTACION LOZA</t>
        </is>
      </c>
      <c r="D359" s="12" t="n">
        <v>27501.61</v>
      </c>
      <c r="E359" s="12" t="n">
        <v>36465.37</v>
      </c>
      <c r="F359" s="12" t="n">
        <v>73140.16</v>
      </c>
      <c r="G359" s="12" t="n">
        <v>85000</v>
      </c>
      <c r="H359" s="14" t="n">
        <v>2.090728142825093</v>
      </c>
      <c r="I359" s="14" t="n">
        <v>0.6764516470588235</v>
      </c>
      <c r="J359" s="11" t="n">
        <v>15</v>
      </c>
      <c r="K359" s="11" t="n">
        <v>4</v>
      </c>
      <c r="L359" s="12" t="n">
        <v>110006.44</v>
      </c>
      <c r="M359" s="21" t="n">
        <v>97.33333333333334</v>
      </c>
      <c r="N359" s="5" t="inlineStr">
        <is>
          <t>2026-04-18</t>
        </is>
      </c>
      <c r="O359" s="5">
        <f>IF(I359&lt;0.30,"REVISAR",IF(I359&gt;0.50,"ESTRELLA","OK"))</f>
        <v/>
      </c>
      <c r="P359" s="5">
        <f>IF(AND(I359&lt;0.30,J359&gt;50),"SUBIR PRECIO YA - alto volumen y margen flaco",IF(AND(I359&gt;0.50,M359&lt;30),"PROTEGER STOCK - estrella escasa",IF(AND(I359&lt;0.30,M359&gt;180),"LIQUIDAR - margen bajo y exceso de stock",IF(I359&gt;0.50,"MANTENER PRECIO - estrella",IF(M359&gt;240,"REVISAR INVENTARIO - mucho stock para la rotación","MONITOREAR")))))</f>
        <v/>
      </c>
      <c r="Q359" s="5" t="inlineStr">
        <is>
          <t>SI</t>
        </is>
      </c>
      <c r="R359" s="5" t="inlineStr">
        <is>
          <t>SI</t>
        </is>
      </c>
    </row>
    <row r="360">
      <c r="A360" s="5" t="inlineStr">
        <is>
          <t>351100300991938</t>
        </is>
      </c>
      <c r="B360" s="5" t="inlineStr">
        <is>
          <t>DIAMOND MUEBLE LAVATORIO NB189-1-70 GOLDEN AEREO 70CM X 47CM X 49CM (NO INCLUYE GRIFERIA)</t>
        </is>
      </c>
      <c r="C360" s="5" t="inlineStr">
        <is>
          <t>IMPORTACION LOZA</t>
        </is>
      </c>
      <c r="D360" s="12" t="n">
        <v>42958.87</v>
      </c>
      <c r="E360" s="12" t="n">
        <v>52750.61</v>
      </c>
      <c r="F360" s="12" t="n">
        <v>81609.31</v>
      </c>
      <c r="G360" s="12" t="n">
        <v>101333.91</v>
      </c>
      <c r="H360" s="14" t="n">
        <v>1.358858834042888</v>
      </c>
      <c r="I360" s="14" t="n">
        <v>0.5760661954127695</v>
      </c>
      <c r="J360" s="11" t="n">
        <v>19</v>
      </c>
      <c r="K360" s="11" t="n">
        <v>0</v>
      </c>
      <c r="L360" s="12" t="n">
        <v>0</v>
      </c>
      <c r="M360" s="21" t="n">
        <v>0</v>
      </c>
      <c r="N360" s="5" t="inlineStr">
        <is>
          <t>2026-02-28</t>
        </is>
      </c>
      <c r="O360" s="5">
        <f>IF(I360&lt;0.30,"REVISAR",IF(I360&gt;0.50,"ESTRELLA","OK"))</f>
        <v/>
      </c>
      <c r="P360" s="5">
        <f>IF(AND(I360&lt;0.30,J360&gt;50),"SUBIR PRECIO YA - alto volumen y margen flaco",IF(AND(I360&gt;0.50,M360&lt;30),"PROTEGER STOCK - estrella escasa",IF(AND(I360&lt;0.30,M360&gt;180),"LIQUIDAR - margen bajo y exceso de stock",IF(I360&gt;0.50,"MANTENER PRECIO - estrella",IF(M360&gt;240,"REVISAR INVENTARIO - mucho stock para la rotación","MONITOREAR")))))</f>
        <v/>
      </c>
      <c r="Q360" s="5" t="inlineStr">
        <is>
          <t>SI</t>
        </is>
      </c>
      <c r="R360" s="5" t="inlineStr">
        <is>
          <t>SI</t>
        </is>
      </c>
    </row>
    <row r="361">
      <c r="A361" s="5" t="inlineStr">
        <is>
          <t>30425</t>
        </is>
      </c>
      <c r="B361" s="5" t="inlineStr">
        <is>
          <t>CONECTOR PVC 1/2 UL CONDUIT</t>
        </is>
      </c>
      <c r="C361" s="5" t="inlineStr">
        <is>
          <t>ACCESORIOS ELECTRICOS Y CABLES</t>
        </is>
      </c>
      <c r="D361" s="12" t="n">
        <v>50</v>
      </c>
      <c r="E361" s="12" t="n">
        <v>55.2</v>
      </c>
      <c r="F361" s="12" t="n">
        <v>152.04</v>
      </c>
      <c r="G361" s="12" t="n">
        <v>175</v>
      </c>
      <c r="H361" s="14" t="n">
        <v>2.5</v>
      </c>
      <c r="I361" s="14" t="n">
        <v>0.7142857142857143</v>
      </c>
      <c r="J361" s="11" t="n">
        <v>5632</v>
      </c>
      <c r="K361" s="11" t="n">
        <v>750</v>
      </c>
      <c r="L361" s="12" t="n">
        <v>37500</v>
      </c>
      <c r="M361" s="21" t="n">
        <v>48.60617897727273</v>
      </c>
      <c r="N361" s="5" t="inlineStr">
        <is>
          <t>2026-04-30</t>
        </is>
      </c>
      <c r="O361" s="5">
        <f>IF(I361&lt;0.30,"REVISAR",IF(I361&gt;0.50,"ESTRELLA","OK"))</f>
        <v/>
      </c>
      <c r="P361" s="5">
        <f>IF(AND(I361&lt;0.30,J361&gt;50),"SUBIR PRECIO YA - alto volumen y margen flaco",IF(AND(I361&gt;0.50,M361&lt;30),"PROTEGER STOCK - estrella escasa",IF(AND(I361&lt;0.30,M361&gt;180),"LIQUIDAR - margen bajo y exceso de stock",IF(I361&gt;0.50,"MANTENER PRECIO - estrella",IF(M361&gt;240,"REVISAR INVENTARIO - mucho stock para la rotación","MONITOREAR")))))</f>
        <v/>
      </c>
      <c r="Q361" s="5" t="inlineStr">
        <is>
          <t>NO</t>
        </is>
      </c>
      <c r="R361" s="5" t="inlineStr">
        <is>
          <t>SI</t>
        </is>
      </c>
    </row>
    <row r="362">
      <c r="A362" s="5" t="inlineStr">
        <is>
          <t>351100300991814</t>
        </is>
      </c>
      <c r="B362" s="5" t="inlineStr">
        <is>
          <t>LAMINA PVC QM-8226-1 1.22X2.44 3MM IMITACION PIEDRA NATURAL</t>
        </is>
      </c>
      <c r="C362" s="5" t="inlineStr">
        <is>
          <t>IMPORTACION LAMINA PVC, BAMBU, ACC</t>
        </is>
      </c>
      <c r="D362" s="12" t="n">
        <v>8277.66</v>
      </c>
      <c r="E362" s="12" t="n">
        <v>11534.47</v>
      </c>
      <c r="F362" s="12" t="n">
        <v>15527.87</v>
      </c>
      <c r="G362" s="12" t="n">
        <v>17999</v>
      </c>
      <c r="H362" s="14" t="n">
        <v>1.174406776794408</v>
      </c>
      <c r="I362" s="14" t="n">
        <v>0.540104450247236</v>
      </c>
      <c r="J362" s="11" t="n">
        <v>136</v>
      </c>
      <c r="K362" s="11" t="n">
        <v>0</v>
      </c>
      <c r="L362" s="12" t="n">
        <v>0</v>
      </c>
      <c r="M362" s="21" t="n">
        <v>0</v>
      </c>
      <c r="N362" s="5" t="inlineStr">
        <is>
          <t>2025-11-13</t>
        </is>
      </c>
      <c r="O362" s="5">
        <f>IF(I362&lt;0.30,"REVISAR",IF(I362&gt;0.50,"ESTRELLA","OK"))</f>
        <v/>
      </c>
      <c r="P362" s="5">
        <f>IF(AND(I362&lt;0.30,J362&gt;50),"SUBIR PRECIO YA - alto volumen y margen flaco",IF(AND(I362&gt;0.50,M362&lt;30),"PROTEGER STOCK - estrella escasa",IF(AND(I362&lt;0.30,M362&gt;180),"LIQUIDAR - margen bajo y exceso de stock",IF(I362&gt;0.50,"MANTENER PRECIO - estrella",IF(M362&gt;240,"REVISAR INVENTARIO - mucho stock para la rotación","MONITOREAR")))))</f>
        <v/>
      </c>
      <c r="Q362" s="5" t="inlineStr">
        <is>
          <t>SI</t>
        </is>
      </c>
      <c r="R362" s="5" t="inlineStr">
        <is>
          <t>SI</t>
        </is>
      </c>
    </row>
    <row r="363">
      <c r="A363" s="5" t="inlineStr">
        <is>
          <t>123</t>
        </is>
      </c>
      <c r="B363" s="5" t="inlineStr">
        <is>
          <t>IMPERSA PEGA CERAMICA  REGULAR TRIPLE A 20KG</t>
        </is>
      </c>
      <c r="C363" s="5" t="inlineStr">
        <is>
          <t>CERAMICAS, AZULEJOS, PORCELANATOS</t>
        </is>
      </c>
      <c r="D363" s="12" t="n">
        <v>1571.28</v>
      </c>
      <c r="E363" s="12" t="n">
        <v>1571.28</v>
      </c>
      <c r="F363" s="12" t="n">
        <v>2184.9</v>
      </c>
      <c r="G363" s="12" t="n">
        <v>2499</v>
      </c>
      <c r="H363" s="14" t="n">
        <v>0.5904230945471208</v>
      </c>
      <c r="I363" s="14" t="n">
        <v>0.3712364945978391</v>
      </c>
      <c r="J363" s="11" t="n">
        <v>879</v>
      </c>
      <c r="K363" s="11" t="n">
        <v>118</v>
      </c>
      <c r="L363" s="12" t="n">
        <v>185411.04</v>
      </c>
      <c r="M363" s="21" t="n">
        <v>48.99886234357223</v>
      </c>
      <c r="N363" s="5" t="inlineStr">
        <is>
          <t>2026-04-28</t>
        </is>
      </c>
      <c r="O363" s="5">
        <f>IF(I363&lt;0.30,"REVISAR",IF(I363&gt;0.50,"ESTRELLA","OK"))</f>
        <v/>
      </c>
      <c r="P363" s="5">
        <f>IF(AND(I363&lt;0.30,J363&gt;50),"SUBIR PRECIO YA - alto volumen y margen flaco",IF(AND(I363&gt;0.50,M363&lt;30),"PROTEGER STOCK - estrella escasa",IF(AND(I363&lt;0.30,M363&gt;180),"LIQUIDAR - margen bajo y exceso de stock",IF(I363&gt;0.50,"MANTENER PRECIO - estrella",IF(M363&gt;240,"REVISAR INVENTARIO - mucho stock para la rotación","MONITOREAR")))))</f>
        <v/>
      </c>
      <c r="Q363" s="5" t="inlineStr">
        <is>
          <t>SI</t>
        </is>
      </c>
      <c r="R363" s="5" t="inlineStr">
        <is>
          <t>SI</t>
        </is>
      </c>
    </row>
    <row r="364">
      <c r="A364" s="5" t="inlineStr">
        <is>
          <t>351100300992715</t>
        </is>
      </c>
      <c r="B364" s="5" t="inlineStr">
        <is>
          <t>DJ LOTO MUEBLE 120CM X 50CM INCLUYE LAVATORIO ESPEJO REPISA BRILLANTE AEREO LUX STONE Y002-N2 120CM</t>
        </is>
      </c>
      <c r="C364" s="5" t="inlineStr">
        <is>
          <t>IMPORTACION LOZA</t>
        </is>
      </c>
      <c r="D364" s="12" t="n">
        <v>33306.46</v>
      </c>
      <c r="E364" s="12" t="n">
        <v>54317.83</v>
      </c>
      <c r="F364" s="12" t="n">
        <v>113982.3</v>
      </c>
      <c r="G364" s="12" t="n">
        <v>129900</v>
      </c>
      <c r="H364" s="14" t="n">
        <v>2.900144296331703</v>
      </c>
      <c r="I364" s="14" t="n">
        <v>0.7435992301770594</v>
      </c>
      <c r="J364" s="11" t="n">
        <v>9</v>
      </c>
      <c r="K364" s="11" t="n">
        <v>0</v>
      </c>
      <c r="L364" s="12" t="n">
        <v>0</v>
      </c>
      <c r="M364" s="21" t="n">
        <v>0</v>
      </c>
      <c r="N364" s="5" t="inlineStr">
        <is>
          <t>2026-04-13</t>
        </is>
      </c>
      <c r="O364" s="5">
        <f>IF(I364&lt;0.30,"REVISAR",IF(I364&gt;0.50,"ESTRELLA","OK"))</f>
        <v/>
      </c>
      <c r="P364" s="5">
        <f>IF(AND(I364&lt;0.30,J364&gt;50),"SUBIR PRECIO YA - alto volumen y margen flaco",IF(AND(I364&gt;0.50,M364&lt;30),"PROTEGER STOCK - estrella escasa",IF(AND(I364&lt;0.30,M364&gt;180),"LIQUIDAR - margen bajo y exceso de stock",IF(I364&gt;0.50,"MANTENER PRECIO - estrella",IF(M364&gt;240,"REVISAR INVENTARIO - mucho stock para la rotación","MONITOREAR")))))</f>
        <v/>
      </c>
      <c r="Q364" s="5" t="inlineStr">
        <is>
          <t>SI</t>
        </is>
      </c>
      <c r="R364" s="5" t="inlineStr">
        <is>
          <t>SI</t>
        </is>
      </c>
    </row>
    <row r="365">
      <c r="A365" s="5" t="inlineStr">
        <is>
          <t>72157</t>
        </is>
      </c>
      <c r="B365" s="5" t="inlineStr">
        <is>
          <t>BOTAGUA BLANCO 9x9</t>
        </is>
      </c>
      <c r="C365" s="5" t="inlineStr">
        <is>
          <t>BOTAGUAS, CUMBRERAS, CANOAS METALICAS</t>
        </is>
      </c>
      <c r="D365" s="12" t="n">
        <v>2755</v>
      </c>
      <c r="E365" s="12" t="n">
        <v>2849.02</v>
      </c>
      <c r="F365" s="12" t="n">
        <v>3965.98</v>
      </c>
      <c r="G365" s="12" t="n">
        <v>4631.71</v>
      </c>
      <c r="H365" s="14" t="n">
        <v>0.6812014519056262</v>
      </c>
      <c r="I365" s="14" t="n">
        <v>0.4051872850415938</v>
      </c>
      <c r="J365" s="11" t="n">
        <v>475</v>
      </c>
      <c r="K365" s="11" t="n">
        <v>19</v>
      </c>
      <c r="L365" s="12" t="n">
        <v>52345</v>
      </c>
      <c r="M365" s="21" t="n">
        <v>14.6</v>
      </c>
      <c r="N365" s="5" t="inlineStr">
        <is>
          <t>2026-04-29</t>
        </is>
      </c>
      <c r="O365" s="5">
        <f>IF(I365&lt;0.30,"REVISAR",IF(I365&gt;0.50,"ESTRELLA","OK"))</f>
        <v/>
      </c>
      <c r="P365" s="5">
        <f>IF(AND(I365&lt;0.30,J365&gt;50),"SUBIR PRECIO YA - alto volumen y margen flaco",IF(AND(I365&gt;0.50,M365&lt;30),"PROTEGER STOCK - estrella escasa",IF(AND(I365&lt;0.30,M365&gt;180),"LIQUIDAR - margen bajo y exceso de stock",IF(I365&gt;0.50,"MANTENER PRECIO - estrella",IF(M365&gt;240,"REVISAR INVENTARIO - mucho stock para la rotación","MONITOREAR")))))</f>
        <v/>
      </c>
      <c r="Q365" s="5" t="inlineStr">
        <is>
          <t>SI</t>
        </is>
      </c>
      <c r="R365" s="5" t="inlineStr">
        <is>
          <t>SI</t>
        </is>
      </c>
    </row>
    <row r="366">
      <c r="A366" s="5" t="inlineStr">
        <is>
          <t>351100300991822</t>
        </is>
      </c>
      <c r="B366" s="5" t="inlineStr">
        <is>
          <t>LAMINA PVC LJ24805-1 1.22X2.44 3MM IMITACION PIEDRA NATURAL</t>
        </is>
      </c>
      <c r="C366" s="5" t="inlineStr">
        <is>
          <t>SIN CATEGORIA</t>
        </is>
      </c>
      <c r="D366" s="12" t="n">
        <v>11534.47</v>
      </c>
      <c r="E366" s="12" t="n">
        <v>11534.47</v>
      </c>
      <c r="F366" s="12" t="n">
        <v>17230.47</v>
      </c>
      <c r="G366" s="12" t="n">
        <v>17230.47</v>
      </c>
      <c r="H366" s="14" t="n">
        <v>0.4938241635723186</v>
      </c>
      <c r="I366" s="14" t="n">
        <v>0.3305771693981651</v>
      </c>
      <c r="J366" s="11" t="n">
        <v>93</v>
      </c>
      <c r="K366" s="11" t="n">
        <v>0</v>
      </c>
      <c r="L366" s="12" t="n">
        <v>0</v>
      </c>
      <c r="M366" s="21" t="n">
        <v>0</v>
      </c>
      <c r="N366" s="5" t="inlineStr">
        <is>
          <t>2025-10-13</t>
        </is>
      </c>
      <c r="O366" s="5">
        <f>IF(I366&lt;0.30,"REVISAR",IF(I366&gt;0.50,"ESTRELLA","OK"))</f>
        <v/>
      </c>
      <c r="P366" s="5">
        <f>IF(AND(I366&lt;0.30,J366&gt;50),"SUBIR PRECIO YA - alto volumen y margen flaco",IF(AND(I366&gt;0.50,M366&lt;30),"PROTEGER STOCK - estrella escasa",IF(AND(I366&lt;0.30,M366&gt;180),"LIQUIDAR - margen bajo y exceso de stock",IF(I366&gt;0.50,"MANTENER PRECIO - estrella",IF(M366&gt;240,"REVISAR INVENTARIO - mucho stock para la rotación","MONITOREAR")))))</f>
        <v/>
      </c>
      <c r="Q366" s="5" t="inlineStr">
        <is>
          <t>SI</t>
        </is>
      </c>
      <c r="R366" s="5" t="inlineStr">
        <is>
          <t>SI</t>
        </is>
      </c>
    </row>
    <row r="367">
      <c r="A367" s="5" t="inlineStr">
        <is>
          <t>5492875</t>
        </is>
      </c>
      <c r="B367" s="5" t="inlineStr">
        <is>
          <t>FREGADERO SATIN 80X49CM ACERO INOX  201 JABONERA PORTA CUCHILLOS LL-8049 + CACHERA DIAMANTE GRIS</t>
        </is>
      </c>
      <c r="C367" s="5" t="inlineStr">
        <is>
          <t>IMPORTACION FREGADEROS</t>
        </is>
      </c>
      <c r="D367" s="12" t="n">
        <v>12862.5</v>
      </c>
      <c r="E367" s="12" t="n">
        <v>29043</v>
      </c>
      <c r="F367" s="12" t="n">
        <v>61946.9</v>
      </c>
      <c r="G367" s="12" t="n">
        <v>70000</v>
      </c>
      <c r="H367" s="14" t="n">
        <v>4.442176870748299</v>
      </c>
      <c r="I367" s="14" t="n">
        <v>0.81625</v>
      </c>
      <c r="J367" s="11" t="n">
        <v>16</v>
      </c>
      <c r="K367" s="11" t="n">
        <v>4</v>
      </c>
      <c r="L367" s="12" t="n">
        <v>51450</v>
      </c>
      <c r="M367" s="21" t="n">
        <v>91.25</v>
      </c>
      <c r="N367" s="5" t="inlineStr">
        <is>
          <t>2026-04-23</t>
        </is>
      </c>
      <c r="O367" s="5">
        <f>IF(I367&lt;0.30,"REVISAR",IF(I367&gt;0.50,"ESTRELLA","OK"))</f>
        <v/>
      </c>
      <c r="P367" s="5">
        <f>IF(AND(I367&lt;0.30,J367&gt;50),"SUBIR PRECIO YA - alto volumen y margen flaco",IF(AND(I367&gt;0.50,M367&lt;30),"PROTEGER STOCK - estrella escasa",IF(AND(I367&lt;0.30,M367&gt;180),"LIQUIDAR - margen bajo y exceso de stock",IF(I367&gt;0.50,"MANTENER PRECIO - estrella",IF(M367&gt;240,"REVISAR INVENTARIO - mucho stock para la rotación","MONITOREAR")))))</f>
        <v/>
      </c>
      <c r="Q367" s="5" t="inlineStr">
        <is>
          <t>SI</t>
        </is>
      </c>
      <c r="R367" s="5" t="inlineStr">
        <is>
          <t>SI</t>
        </is>
      </c>
    </row>
    <row r="368">
      <c r="A368" s="5" t="inlineStr">
        <is>
          <t>351100300991921</t>
        </is>
      </c>
      <c r="B368" s="5" t="inlineStr">
        <is>
          <t>PANEL EXTERIOR ACANALADO WPC WENGUE 22CM X 2.90M DE080</t>
        </is>
      </c>
      <c r="C368" s="5" t="inlineStr">
        <is>
          <t>PANEL ACANALADO EXTERIOR WPC</t>
        </is>
      </c>
      <c r="D368" s="12" t="n">
        <v>10185.59</v>
      </c>
      <c r="E368" s="12" t="n">
        <v>10150.52</v>
      </c>
      <c r="F368" s="12" t="n">
        <v>13825.83</v>
      </c>
      <c r="G368" s="12" t="n">
        <v>15950</v>
      </c>
      <c r="H368" s="14" t="n">
        <v>0.5659377610918955</v>
      </c>
      <c r="I368" s="14" t="n">
        <v>0.3614050156739812</v>
      </c>
      <c r="J368" s="11" t="n">
        <v>143</v>
      </c>
      <c r="K368" s="11" t="n">
        <v>0</v>
      </c>
      <c r="L368" s="12" t="n">
        <v>0</v>
      </c>
      <c r="M368" s="21" t="n">
        <v>0</v>
      </c>
      <c r="N368" s="5" t="inlineStr">
        <is>
          <t>2026-02-25</t>
        </is>
      </c>
      <c r="O368" s="5">
        <f>IF(I368&lt;0.30,"REVISAR",IF(I368&gt;0.50,"ESTRELLA","OK"))</f>
        <v/>
      </c>
      <c r="P368" s="5">
        <f>IF(AND(I368&lt;0.30,J368&gt;50),"SUBIR PRECIO YA - alto volumen y margen flaco",IF(AND(I368&gt;0.50,M368&lt;30),"PROTEGER STOCK - estrella escasa",IF(AND(I368&lt;0.30,M368&gt;180),"LIQUIDAR - margen bajo y exceso de stock",IF(I368&gt;0.50,"MANTENER PRECIO - estrella",IF(M368&gt;240,"REVISAR INVENTARIO - mucho stock para la rotación","MONITOREAR")))))</f>
        <v/>
      </c>
      <c r="Q368" s="5" t="inlineStr">
        <is>
          <t>SI</t>
        </is>
      </c>
      <c r="R368" s="5" t="inlineStr">
        <is>
          <t>SI</t>
        </is>
      </c>
    </row>
    <row r="369">
      <c r="A369" s="5" t="inlineStr">
        <is>
          <t>351100300992523</t>
        </is>
      </c>
      <c r="B369" s="5" t="inlineStr">
        <is>
          <t>PERFIL U JOTA NIQUEL 2.95M PARA LAMINA BAMBU</t>
        </is>
      </c>
      <c r="C369" s="5" t="inlineStr">
        <is>
          <t>IMPORTACION LAMINA PVC, BAMBU, ACC</t>
        </is>
      </c>
      <c r="D369" s="12" t="n">
        <v>474.37</v>
      </c>
      <c r="E369" s="12" t="n">
        <v>660.41</v>
      </c>
      <c r="F369" s="12" t="n">
        <v>2968.5</v>
      </c>
      <c r="G369" s="12" t="n">
        <v>3500</v>
      </c>
      <c r="H369" s="14" t="n">
        <v>6.378206884921053</v>
      </c>
      <c r="I369" s="14" t="n">
        <v>0.8644657142857143</v>
      </c>
      <c r="J369" s="11" t="n">
        <v>227</v>
      </c>
      <c r="K369" s="11" t="n">
        <v>652</v>
      </c>
      <c r="L369" s="12" t="n">
        <v>309289.24</v>
      </c>
      <c r="M369" s="21" t="n">
        <v>1048.370044052863</v>
      </c>
      <c r="N369" s="5" t="inlineStr">
        <is>
          <t>2026-04-30</t>
        </is>
      </c>
      <c r="O369" s="5">
        <f>IF(I369&lt;0.30,"REVISAR",IF(I369&gt;0.50,"ESTRELLA","OK"))</f>
        <v/>
      </c>
      <c r="P369" s="5">
        <f>IF(AND(I369&lt;0.30,J369&gt;50),"SUBIR PRECIO YA - alto volumen y margen flaco",IF(AND(I369&gt;0.50,M369&lt;30),"PROTEGER STOCK - estrella escasa",IF(AND(I369&lt;0.30,M369&gt;180),"LIQUIDAR - margen bajo y exceso de stock",IF(I369&gt;0.50,"MANTENER PRECIO - estrella",IF(M369&gt;240,"REVISAR INVENTARIO - mucho stock para la rotación","MONITOREAR")))))</f>
        <v/>
      </c>
      <c r="Q369" s="5" t="inlineStr">
        <is>
          <t>NO</t>
        </is>
      </c>
      <c r="R369" s="5" t="inlineStr">
        <is>
          <t>SI</t>
        </is>
      </c>
    </row>
    <row r="370">
      <c r="A370" s="5" t="inlineStr">
        <is>
          <t>351100300991721</t>
        </is>
      </c>
      <c r="B370" s="5" t="inlineStr">
        <is>
          <t>DIAMOND ZT-2201B-60 WHITE+GOLD MUEBLE + ESPEJO AEREO 60X47X48 ESPEJO 55X11X65</t>
        </is>
      </c>
      <c r="C370" s="5" t="inlineStr">
        <is>
          <t>SIN CATEGORIA</t>
        </is>
      </c>
      <c r="D370" s="12" t="n">
        <v>31034.83</v>
      </c>
      <c r="E370" s="12" t="n">
        <v>31034.83</v>
      </c>
      <c r="F370" s="12" t="n">
        <v>54833.67</v>
      </c>
      <c r="G370" s="12" t="n">
        <v>54833.67</v>
      </c>
      <c r="H370" s="14" t="n">
        <v>0.7668429309907608</v>
      </c>
      <c r="I370" s="14" t="n">
        <v>0.4340187333804211</v>
      </c>
      <c r="J370" s="11" t="n">
        <v>22</v>
      </c>
      <c r="K370" s="11" t="n">
        <v>0</v>
      </c>
      <c r="L370" s="12" t="n">
        <v>0</v>
      </c>
      <c r="M370" s="21" t="n">
        <v>0</v>
      </c>
      <c r="N370" s="5" t="inlineStr">
        <is>
          <t>2025-09-05</t>
        </is>
      </c>
      <c r="O370" s="5">
        <f>IF(I370&lt;0.30,"REVISAR",IF(I370&gt;0.50,"ESTRELLA","OK"))</f>
        <v/>
      </c>
      <c r="P370" s="5">
        <f>IF(AND(I370&lt;0.30,J370&gt;50),"SUBIR PRECIO YA - alto volumen y margen flaco",IF(AND(I370&gt;0.50,M370&lt;30),"PROTEGER STOCK - estrella escasa",IF(AND(I370&lt;0.30,M370&gt;180),"LIQUIDAR - margen bajo y exceso de stock",IF(I370&gt;0.50,"MANTENER PRECIO - estrella",IF(M370&gt;240,"REVISAR INVENTARIO - mucho stock para la rotación","MONITOREAR")))))</f>
        <v/>
      </c>
      <c r="Q370" s="5" t="inlineStr">
        <is>
          <t>SI</t>
        </is>
      </c>
      <c r="R370" s="5" t="inlineStr">
        <is>
          <t>SI</t>
        </is>
      </c>
    </row>
    <row r="371">
      <c r="A371" s="5" t="inlineStr">
        <is>
          <t>351100300991919</t>
        </is>
      </c>
      <c r="B371" s="5" t="inlineStr">
        <is>
          <t>PANEL EXTERIOR ACANALADO WPC CEDRO 22CM X 2.90M DE078</t>
        </is>
      </c>
      <c r="C371" s="5" t="inlineStr">
        <is>
          <t>PANEL ACANALADO EXTERIOR WPC</t>
        </is>
      </c>
      <c r="D371" s="12" t="n">
        <v>10260.12</v>
      </c>
      <c r="E371" s="12" t="n">
        <v>9893.690000000001</v>
      </c>
      <c r="F371" s="12" t="n">
        <v>13660.11</v>
      </c>
      <c r="G371" s="12" t="n">
        <v>15950</v>
      </c>
      <c r="H371" s="14" t="n">
        <v>0.5545627146661052</v>
      </c>
      <c r="I371" s="14" t="n">
        <v>0.3567322884012539</v>
      </c>
      <c r="J371" s="11" t="n">
        <v>139</v>
      </c>
      <c r="K371" s="11" t="n">
        <v>0</v>
      </c>
      <c r="L371" s="12" t="n">
        <v>0</v>
      </c>
      <c r="M371" s="21" t="n">
        <v>0</v>
      </c>
      <c r="N371" s="5" t="inlineStr">
        <is>
          <t>2026-02-02</t>
        </is>
      </c>
      <c r="O371" s="5">
        <f>IF(I371&lt;0.30,"REVISAR",IF(I371&gt;0.50,"ESTRELLA","OK"))</f>
        <v/>
      </c>
      <c r="P371" s="5">
        <f>IF(AND(I371&lt;0.30,J371&gt;50),"SUBIR PRECIO YA - alto volumen y margen flaco",IF(AND(I371&gt;0.50,M371&lt;30),"PROTEGER STOCK - estrella escasa",IF(AND(I371&lt;0.30,M371&gt;180),"LIQUIDAR - margen bajo y exceso de stock",IF(I371&gt;0.50,"MANTENER PRECIO - estrella",IF(M371&gt;240,"REVISAR INVENTARIO - mucho stock para la rotación","MONITOREAR")))))</f>
        <v/>
      </c>
      <c r="Q371" s="5" t="inlineStr">
        <is>
          <t>SI</t>
        </is>
      </c>
      <c r="R371" s="5" t="inlineStr">
        <is>
          <t>SI</t>
        </is>
      </c>
    </row>
    <row r="372">
      <c r="A372" s="5" t="inlineStr">
        <is>
          <t>261</t>
        </is>
      </c>
      <c r="B372" s="5" t="inlineStr">
        <is>
          <t>PINO 1X12 3.20MTS (19x290mm)</t>
        </is>
      </c>
      <c r="C372" s="5" t="inlineStr">
        <is>
          <t>PINO</t>
        </is>
      </c>
      <c r="D372" s="12" t="n">
        <v>7963.99</v>
      </c>
      <c r="E372" s="12" t="n">
        <v>6608.35</v>
      </c>
      <c r="F372" s="12" t="n">
        <v>9316.83</v>
      </c>
      <c r="G372" s="12" t="n">
        <v>12599.03</v>
      </c>
      <c r="H372" s="14" t="n">
        <v>0.5819997262678633</v>
      </c>
      <c r="I372" s="14" t="n">
        <v>0.3678886390460219</v>
      </c>
      <c r="J372" s="11" t="n">
        <v>192</v>
      </c>
      <c r="K372" s="11" t="n">
        <v>19</v>
      </c>
      <c r="L372" s="12" t="n">
        <v>151315.81</v>
      </c>
      <c r="M372" s="21" t="n">
        <v>36.11979166666667</v>
      </c>
      <c r="N372" s="5" t="inlineStr">
        <is>
          <t>2026-04-30</t>
        </is>
      </c>
      <c r="O372" s="5">
        <f>IF(I372&lt;0.30,"REVISAR",IF(I372&gt;0.50,"ESTRELLA","OK"))</f>
        <v/>
      </c>
      <c r="P372" s="5">
        <f>IF(AND(I372&lt;0.30,J372&gt;50),"SUBIR PRECIO YA - alto volumen y margen flaco",IF(AND(I372&gt;0.50,M372&lt;30),"PROTEGER STOCK - estrella escasa",IF(AND(I372&lt;0.30,M372&gt;180),"LIQUIDAR - margen bajo y exceso de stock",IF(I372&gt;0.50,"MANTENER PRECIO - estrella",IF(M372&gt;240,"REVISAR INVENTARIO - mucho stock para la rotación","MONITOREAR")))))</f>
        <v/>
      </c>
      <c r="Q372" s="5" t="inlineStr">
        <is>
          <t>SI</t>
        </is>
      </c>
      <c r="R372" s="5" t="inlineStr">
        <is>
          <t>SI</t>
        </is>
      </c>
    </row>
    <row r="373">
      <c r="A373" s="5" t="inlineStr">
        <is>
          <t>10140004</t>
        </is>
      </c>
      <c r="B373" s="5" t="inlineStr">
        <is>
          <t>TUBO ESTRUCT. RECTANGULAR 2X3 1.50MM GALVANIZADO</t>
        </is>
      </c>
      <c r="C373" s="5" t="inlineStr">
        <is>
          <t>TUBERIA ESTRUCTURAL</t>
        </is>
      </c>
      <c r="D373" s="12" t="n">
        <v>8081.7</v>
      </c>
      <c r="E373" s="12" t="n">
        <v>8193.93</v>
      </c>
      <c r="F373" s="12" t="n">
        <v>9959.459999999999</v>
      </c>
      <c r="G373" s="12" t="n">
        <v>11141.43</v>
      </c>
      <c r="H373" s="14" t="n">
        <v>0.378599799547125</v>
      </c>
      <c r="I373" s="14" t="n">
        <v>0.2746263271411301</v>
      </c>
      <c r="J373" s="11" t="n">
        <v>292</v>
      </c>
      <c r="K373" s="11" t="n">
        <v>34</v>
      </c>
      <c r="L373" s="12" t="n">
        <v>274777.8</v>
      </c>
      <c r="M373" s="21" t="n">
        <v>42.5</v>
      </c>
      <c r="N373" s="5" t="inlineStr">
        <is>
          <t>2026-04-29</t>
        </is>
      </c>
      <c r="O373" s="5">
        <f>IF(I373&lt;0.30,"REVISAR",IF(I373&gt;0.50,"ESTRELLA","OK"))</f>
        <v/>
      </c>
      <c r="P373" s="5">
        <f>IF(AND(I373&lt;0.30,J373&gt;50),"SUBIR PRECIO YA - alto volumen y margen flaco",IF(AND(I373&gt;0.50,M373&lt;30),"PROTEGER STOCK - estrella escasa",IF(AND(I373&lt;0.30,M373&gt;180),"LIQUIDAR - margen bajo y exceso de stock",IF(I373&gt;0.50,"MANTENER PRECIO - estrella",IF(M373&gt;240,"REVISAR INVENTARIO - mucho stock para la rotación","MONITOREAR")))))</f>
        <v/>
      </c>
      <c r="Q373" s="5" t="inlineStr">
        <is>
          <t>SI</t>
        </is>
      </c>
      <c r="R373" s="5" t="inlineStr">
        <is>
          <t>SI</t>
        </is>
      </c>
    </row>
    <row r="374">
      <c r="A374" s="5" t="inlineStr">
        <is>
          <t>PINT-IM-0013</t>
        </is>
      </c>
      <c r="B374" s="5" t="inlineStr">
        <is>
          <t>LANCO SEAL COAT BLANCO MATE CUBETA SC200-2</t>
        </is>
      </c>
      <c r="C374" s="5" t="inlineStr">
        <is>
          <t>IMPERMEABILIZANTES</t>
        </is>
      </c>
      <c r="D374" s="12" t="n">
        <v>47319</v>
      </c>
      <c r="E374" s="12" t="n">
        <v>49399.64</v>
      </c>
      <c r="F374" s="12" t="n">
        <v>73914.27</v>
      </c>
      <c r="G374" s="12" t="n">
        <v>69995</v>
      </c>
      <c r="H374" s="14" t="n">
        <v>0.4792155370992625</v>
      </c>
      <c r="I374" s="14" t="n">
        <v>0.323965997571255</v>
      </c>
      <c r="J374" s="11" t="n">
        <v>21</v>
      </c>
      <c r="K374" s="11" t="n">
        <v>2</v>
      </c>
      <c r="L374" s="12" t="n">
        <v>94638</v>
      </c>
      <c r="M374" s="21" t="n">
        <v>34.76190476190476</v>
      </c>
      <c r="N374" s="5" t="inlineStr">
        <is>
          <t>2025-12-02</t>
        </is>
      </c>
      <c r="O374" s="5">
        <f>IF(I374&lt;0.30,"REVISAR",IF(I374&gt;0.50,"ESTRELLA","OK"))</f>
        <v/>
      </c>
      <c r="P374" s="5">
        <f>IF(AND(I374&lt;0.30,J374&gt;50),"SUBIR PRECIO YA - alto volumen y margen flaco",IF(AND(I374&gt;0.50,M374&lt;30),"PROTEGER STOCK - estrella escasa",IF(AND(I374&lt;0.30,M374&gt;180),"LIQUIDAR - margen bajo y exceso de stock",IF(I374&gt;0.50,"MANTENER PRECIO - estrella",IF(M374&gt;240,"REVISAR INVENTARIO - mucho stock para la rotación","MONITOREAR")))))</f>
        <v/>
      </c>
      <c r="Q374" s="5" t="inlineStr">
        <is>
          <t>SI</t>
        </is>
      </c>
      <c r="R374" s="5" t="inlineStr">
        <is>
          <t>SI</t>
        </is>
      </c>
    </row>
    <row r="375">
      <c r="A375" s="5" t="inlineStr">
        <is>
          <t>351100300992103</t>
        </is>
      </c>
      <c r="B375" s="5" t="inlineStr">
        <is>
          <t>LAMINA NUEVA TEC MADERA LATTE  P063 CJ8019 1.22X2.44 5MM MATE FIBRA BAMBU CARBON PVC IMITACION MAD</t>
        </is>
      </c>
      <c r="C375" s="5" t="inlineStr">
        <is>
          <t>SIN CATEGORIA</t>
        </is>
      </c>
      <c r="D375" s="12" t="n">
        <v>7907.77</v>
      </c>
      <c r="E375" s="12" t="n">
        <v>7907.77</v>
      </c>
      <c r="F375" s="12" t="n">
        <v>11924.95</v>
      </c>
      <c r="G375" s="12" t="n">
        <v>11924.95</v>
      </c>
      <c r="H375" s="14" t="n">
        <v>0.5080041528774863</v>
      </c>
      <c r="I375" s="14" t="n">
        <v>0.3368718527121707</v>
      </c>
      <c r="J375" s="11" t="n">
        <v>128</v>
      </c>
      <c r="K375" s="11" t="n">
        <v>0</v>
      </c>
      <c r="L375" s="12" t="n">
        <v>0</v>
      </c>
      <c r="M375" s="21" t="n">
        <v>0</v>
      </c>
      <c r="N375" s="5" t="inlineStr">
        <is>
          <t>2025-11-22</t>
        </is>
      </c>
      <c r="O375" s="5">
        <f>IF(I375&lt;0.30,"REVISAR",IF(I375&gt;0.50,"ESTRELLA","OK"))</f>
        <v/>
      </c>
      <c r="P375" s="5">
        <f>IF(AND(I375&lt;0.30,J375&gt;50),"SUBIR PRECIO YA - alto volumen y margen flaco",IF(AND(I375&gt;0.50,M375&lt;30),"PROTEGER STOCK - estrella escasa",IF(AND(I375&lt;0.30,M375&gt;180),"LIQUIDAR - margen bajo y exceso de stock",IF(I375&gt;0.50,"MANTENER PRECIO - estrella",IF(M375&gt;240,"REVISAR INVENTARIO - mucho stock para la rotación","MONITOREAR")))))</f>
        <v/>
      </c>
      <c r="Q375" s="5" t="inlineStr">
        <is>
          <t>SI</t>
        </is>
      </c>
      <c r="R375" s="5" t="inlineStr">
        <is>
          <t>SI</t>
        </is>
      </c>
    </row>
    <row r="376">
      <c r="A376" s="5" t="inlineStr">
        <is>
          <t>351100300992721</t>
        </is>
      </c>
      <c r="B376" s="5" t="inlineStr">
        <is>
          <t>DJ VETRA LED MUEBLE 120CM X 50CM INCLU LAVATORI ESPEJO REPISA AEREO LUX STONE Y010-N4 120CM</t>
        </is>
      </c>
      <c r="C376" s="5" t="inlineStr">
        <is>
          <t>IMPORTACION LOZA</t>
        </is>
      </c>
      <c r="D376" s="12" t="n">
        <v>36637.11</v>
      </c>
      <c r="E376" s="12" t="n">
        <v>59749.62</v>
      </c>
      <c r="F376" s="12" t="n">
        <v>123805.31</v>
      </c>
      <c r="G376" s="12" t="n">
        <v>139900</v>
      </c>
      <c r="H376" s="14" t="n">
        <v>2.81853262989357</v>
      </c>
      <c r="I376" s="14" t="n">
        <v>0.7381192994996426</v>
      </c>
      <c r="J376" s="11" t="n">
        <v>8</v>
      </c>
      <c r="K376" s="11" t="n">
        <v>0</v>
      </c>
      <c r="L376" s="12" t="n">
        <v>0</v>
      </c>
      <c r="M376" s="21" t="n">
        <v>0</v>
      </c>
      <c r="N376" s="5" t="inlineStr">
        <is>
          <t>2026-04-11</t>
        </is>
      </c>
      <c r="O376" s="5">
        <f>IF(I376&lt;0.30,"REVISAR",IF(I376&gt;0.50,"ESTRELLA","OK"))</f>
        <v/>
      </c>
      <c r="P376" s="5">
        <f>IF(AND(I376&lt;0.30,J376&gt;50),"SUBIR PRECIO YA - alto volumen y margen flaco",IF(AND(I376&gt;0.50,M376&lt;30),"PROTEGER STOCK - estrella escasa",IF(AND(I376&lt;0.30,M376&gt;180),"LIQUIDAR - margen bajo y exceso de stock",IF(I376&gt;0.50,"MANTENER PRECIO - estrella",IF(M376&gt;240,"REVISAR INVENTARIO - mucho stock para la rotación","MONITOREAR")))))</f>
        <v/>
      </c>
      <c r="Q376" s="5" t="inlineStr">
        <is>
          <t>SI</t>
        </is>
      </c>
      <c r="R376" s="5" t="inlineStr">
        <is>
          <t>SI</t>
        </is>
      </c>
    </row>
    <row r="377">
      <c r="A377" s="5" t="inlineStr">
        <is>
          <t>10140005</t>
        </is>
      </c>
      <c r="B377" s="5" t="inlineStr">
        <is>
          <t>TUBO ESTRUCT. RECTANGULAR 2X4 1.50MM GALVANIZADO</t>
        </is>
      </c>
      <c r="C377" s="5" t="inlineStr">
        <is>
          <t>TUBERIA ESTRUCTURAL</t>
        </is>
      </c>
      <c r="D377" s="12" t="n">
        <v>11096.25</v>
      </c>
      <c r="E377" s="12" t="n">
        <v>9897.1</v>
      </c>
      <c r="F377" s="12" t="n">
        <v>11778.53</v>
      </c>
      <c r="G377" s="12" t="n">
        <v>15422.68</v>
      </c>
      <c r="H377" s="14" t="n">
        <v>0.3899001915061395</v>
      </c>
      <c r="I377" s="14" t="n">
        <v>0.2805238778214941</v>
      </c>
      <c r="J377" s="11" t="n">
        <v>272</v>
      </c>
      <c r="K377" s="11" t="n">
        <v>43</v>
      </c>
      <c r="L377" s="12" t="n">
        <v>477138.75</v>
      </c>
      <c r="M377" s="21" t="n">
        <v>57.70220588235293</v>
      </c>
      <c r="N377" s="5" t="inlineStr">
        <is>
          <t>2026-04-28</t>
        </is>
      </c>
      <c r="O377" s="5">
        <f>IF(I377&lt;0.30,"REVISAR",IF(I377&gt;0.50,"ESTRELLA","OK"))</f>
        <v/>
      </c>
      <c r="P377" s="5">
        <f>IF(AND(I377&lt;0.30,J377&gt;50),"SUBIR PRECIO YA - alto volumen y margen flaco",IF(AND(I377&gt;0.50,M377&lt;30),"PROTEGER STOCK - estrella escasa",IF(AND(I377&lt;0.30,M377&gt;180),"LIQUIDAR - margen bajo y exceso de stock",IF(I377&gt;0.50,"MANTENER PRECIO - estrella",IF(M377&gt;240,"REVISAR INVENTARIO - mucho stock para la rotación","MONITOREAR")))))</f>
        <v/>
      </c>
      <c r="Q377" s="5" t="inlineStr">
        <is>
          <t>SI</t>
        </is>
      </c>
      <c r="R377" s="5" t="inlineStr">
        <is>
          <t>SI</t>
        </is>
      </c>
    </row>
    <row r="378">
      <c r="A378" s="5" t="inlineStr">
        <is>
          <t>732868</t>
        </is>
      </c>
      <c r="B378" s="5" t="inlineStr">
        <is>
          <t>LAMINA NUEVA TEC CALIZA BEIGE TEXTURIZADA HGG0018101-3 1.22 X. 2.44M 5MM MATE FIBRA BAMBU CARBON PVC</t>
        </is>
      </c>
      <c r="C378" s="5" t="inlineStr">
        <is>
          <t>IMPORTACION LAMINA PVC, BAMBU, ACC</t>
        </is>
      </c>
      <c r="D378" s="12" t="n">
        <v>6367.95</v>
      </c>
      <c r="E378" s="12" t="n">
        <v>8716.74</v>
      </c>
      <c r="F378" s="12" t="n">
        <v>17231.99</v>
      </c>
      <c r="G378" s="12" t="n">
        <v>19900</v>
      </c>
      <c r="H378" s="14" t="n">
        <v>2.125024536938889</v>
      </c>
      <c r="I378" s="14" t="n">
        <v>0.680002512562814</v>
      </c>
      <c r="J378" s="11" t="n">
        <v>60</v>
      </c>
      <c r="K378" s="11" t="n">
        <v>79</v>
      </c>
      <c r="L378" s="12" t="n">
        <v>503068.05</v>
      </c>
      <c r="M378" s="21" t="n">
        <v>480.5833333333334</v>
      </c>
      <c r="N378" s="5" t="inlineStr">
        <is>
          <t>2026-04-30</t>
        </is>
      </c>
      <c r="O378" s="5">
        <f>IF(I378&lt;0.30,"REVISAR",IF(I378&gt;0.50,"ESTRELLA","OK"))</f>
        <v/>
      </c>
      <c r="P378" s="5">
        <f>IF(AND(I378&lt;0.30,J378&gt;50),"SUBIR PRECIO YA - alto volumen y margen flaco",IF(AND(I378&gt;0.50,M378&lt;30),"PROTEGER STOCK - estrella escasa",IF(AND(I378&lt;0.30,M378&gt;180),"LIQUIDAR - margen bajo y exceso de stock",IF(I378&gt;0.50,"MANTENER PRECIO - estrella",IF(M378&gt;240,"REVISAR INVENTARIO - mucho stock para la rotación","MONITOREAR")))))</f>
        <v/>
      </c>
      <c r="Q378" s="5" t="inlineStr">
        <is>
          <t>SI</t>
        </is>
      </c>
      <c r="R378" s="5" t="inlineStr">
        <is>
          <t>SI</t>
        </is>
      </c>
    </row>
    <row r="379">
      <c r="A379" s="5" t="inlineStr">
        <is>
          <t>12</t>
        </is>
      </c>
      <c r="B379" s="5" t="inlineStr">
        <is>
          <t>VARILLA DEFORMADA 1/2 N4</t>
        </is>
      </c>
      <c r="C379" s="5" t="inlineStr">
        <is>
          <t>TUBERIA INDUSTRIAL, HIERROS PLANOS Y CORRUGADOS</t>
        </is>
      </c>
      <c r="D379" s="12" t="n">
        <v>2155.74</v>
      </c>
      <c r="E379" s="12" t="n">
        <v>2056.64</v>
      </c>
      <c r="F379" s="12" t="n">
        <v>2436.66</v>
      </c>
      <c r="G379" s="12" t="n">
        <v>3044.98</v>
      </c>
      <c r="H379" s="14" t="n">
        <v>0.412498724335959</v>
      </c>
      <c r="I379" s="14" t="n">
        <v>0.2920347588489909</v>
      </c>
      <c r="J379" s="11" t="n">
        <v>1337</v>
      </c>
      <c r="K379" s="11" t="n">
        <v>307</v>
      </c>
      <c r="L379" s="12" t="n">
        <v>661812.1799999999</v>
      </c>
      <c r="M379" s="21" t="n">
        <v>83.81077038145101</v>
      </c>
      <c r="N379" s="5" t="inlineStr">
        <is>
          <t>2026-04-30</t>
        </is>
      </c>
      <c r="O379" s="5">
        <f>IF(I379&lt;0.30,"REVISAR",IF(I379&gt;0.50,"ESTRELLA","OK"))</f>
        <v/>
      </c>
      <c r="P379" s="5">
        <f>IF(AND(I379&lt;0.30,J379&gt;50),"SUBIR PRECIO YA - alto volumen y margen flaco",IF(AND(I379&gt;0.50,M379&lt;30),"PROTEGER STOCK - estrella escasa",IF(AND(I379&lt;0.30,M379&gt;180),"LIQUIDAR - margen bajo y exceso de stock",IF(I379&gt;0.50,"MANTENER PRECIO - estrella",IF(M379&gt;240,"REVISAR INVENTARIO - mucho stock para la rotación","MONITOREAR")))))</f>
        <v/>
      </c>
      <c r="Q379" s="5" t="inlineStr">
        <is>
          <t>SI</t>
        </is>
      </c>
      <c r="R379" s="5" t="inlineStr">
        <is>
          <t>SI</t>
        </is>
      </c>
    </row>
    <row r="380">
      <c r="A380" s="5" t="inlineStr">
        <is>
          <t>10140006</t>
        </is>
      </c>
      <c r="B380" s="5" t="inlineStr">
        <is>
          <t>TUBO ESTRUCT. RECTANGULAR 2X4 1.80MM GALVANIZADO</t>
        </is>
      </c>
      <c r="C380" s="5" t="inlineStr">
        <is>
          <t>TUBERIA ESTRUCTURAL</t>
        </is>
      </c>
      <c r="D380" s="12" t="n">
        <v>11625.9</v>
      </c>
      <c r="E380" s="12" t="n">
        <v>11575.36</v>
      </c>
      <c r="F380" s="12" t="n">
        <v>13992.55</v>
      </c>
      <c r="G380" s="12" t="n">
        <v>16421.58</v>
      </c>
      <c r="H380" s="14" t="n">
        <v>0.4124996774443271</v>
      </c>
      <c r="I380" s="14" t="n">
        <v>0.2920352365606721</v>
      </c>
      <c r="J380" s="11" t="n">
        <v>210</v>
      </c>
      <c r="K380" s="11" t="n">
        <v>29</v>
      </c>
      <c r="L380" s="12" t="n">
        <v>337151.1</v>
      </c>
      <c r="M380" s="21" t="n">
        <v>50.40476190476191</v>
      </c>
      <c r="N380" s="5" t="inlineStr">
        <is>
          <t>2026-04-28</t>
        </is>
      </c>
      <c r="O380" s="5">
        <f>IF(I380&lt;0.30,"REVISAR",IF(I380&gt;0.50,"ESTRELLA","OK"))</f>
        <v/>
      </c>
      <c r="P380" s="5">
        <f>IF(AND(I380&lt;0.30,J380&gt;50),"SUBIR PRECIO YA - alto volumen y margen flaco",IF(AND(I380&gt;0.50,M380&lt;30),"PROTEGER STOCK - estrella escasa",IF(AND(I380&lt;0.30,M380&gt;180),"LIQUIDAR - margen bajo y exceso de stock",IF(I380&gt;0.50,"MANTENER PRECIO - estrella",IF(M380&gt;240,"REVISAR INVENTARIO - mucho stock para la rotación","MONITOREAR")))))</f>
        <v/>
      </c>
      <c r="Q380" s="5" t="inlineStr">
        <is>
          <t>SI</t>
        </is>
      </c>
      <c r="R380" s="5" t="inlineStr">
        <is>
          <t>SI</t>
        </is>
      </c>
    </row>
    <row r="381">
      <c r="A381" s="5" t="inlineStr">
        <is>
          <t>351100300990190</t>
        </is>
      </c>
      <c r="B381" s="5" t="inlineStr">
        <is>
          <t>TABLILLA PVC BLANCA LISA PROMO 18CM X 5.95 PAQUETE 10 UNIDADES 10.71M2</t>
        </is>
      </c>
      <c r="C381" s="5" t="inlineStr">
        <is>
          <t>SIN CATEGORIA</t>
        </is>
      </c>
      <c r="D381" s="12" t="n">
        <v>18041.67</v>
      </c>
      <c r="E381" s="12" t="n">
        <v>18041.67</v>
      </c>
      <c r="F381" s="12" t="n">
        <v>23329.07</v>
      </c>
      <c r="G381" s="12" t="n">
        <v>23329.07</v>
      </c>
      <c r="H381" s="14" t="n">
        <v>0.2930659966621716</v>
      </c>
      <c r="I381" s="14" t="n">
        <v>0.2266442682884488</v>
      </c>
      <c r="J381" s="11" t="n">
        <v>96</v>
      </c>
      <c r="K381" s="11" t="n">
        <v>0</v>
      </c>
      <c r="L381" s="12" t="n">
        <v>0</v>
      </c>
      <c r="M381" s="21" t="n">
        <v>0</v>
      </c>
      <c r="N381" s="5" t="inlineStr">
        <is>
          <t>2025-11-19</t>
        </is>
      </c>
      <c r="O381" s="5">
        <f>IF(I381&lt;0.30,"REVISAR",IF(I381&gt;0.50,"ESTRELLA","OK"))</f>
        <v/>
      </c>
      <c r="P381" s="5">
        <f>IF(AND(I381&lt;0.30,J381&gt;50),"SUBIR PRECIO YA - alto volumen y margen flaco",IF(AND(I381&gt;0.50,M381&lt;30),"PROTEGER STOCK - estrella escasa",IF(AND(I381&lt;0.30,M381&gt;180),"LIQUIDAR - margen bajo y exceso de stock",IF(I381&gt;0.50,"MANTENER PRECIO - estrella",IF(M381&gt;240,"REVISAR INVENTARIO - mucho stock para la rotación","MONITOREAR")))))</f>
        <v/>
      </c>
      <c r="Q381" s="5" t="inlineStr">
        <is>
          <t>SI</t>
        </is>
      </c>
      <c r="R381" s="5" t="inlineStr">
        <is>
          <t>SI</t>
        </is>
      </c>
    </row>
    <row r="382">
      <c r="A382" s="5" t="inlineStr">
        <is>
          <t>351100300992260</t>
        </is>
      </c>
      <c r="B382" s="5" t="inlineStr">
        <is>
          <t>DIAMOND LAVATORIO ESQUINERO IZQUIERDO ZT-8142  BLANCO COLGANTE 42 X 18CM</t>
        </is>
      </c>
      <c r="C382" s="5" t="inlineStr">
        <is>
          <t>IMPORTACION LOZA</t>
        </is>
      </c>
      <c r="D382" s="12" t="n">
        <v>5723.87</v>
      </c>
      <c r="E382" s="12" t="n">
        <v>8155.21</v>
      </c>
      <c r="F382" s="12" t="n">
        <v>16139.15</v>
      </c>
      <c r="G382" s="12" t="n">
        <v>18430.76</v>
      </c>
      <c r="H382" s="14" t="n">
        <v>2.219982284712965</v>
      </c>
      <c r="I382" s="14" t="n">
        <v>0.6894392851949676</v>
      </c>
      <c r="J382" s="11" t="n">
        <v>63</v>
      </c>
      <c r="K382" s="11" t="n">
        <v>20</v>
      </c>
      <c r="L382" s="12" t="n">
        <v>114477.4</v>
      </c>
      <c r="M382" s="21" t="n">
        <v>115.8730158730159</v>
      </c>
      <c r="N382" s="5" t="inlineStr">
        <is>
          <t>2026-04-28</t>
        </is>
      </c>
      <c r="O382" s="5">
        <f>IF(I382&lt;0.30,"REVISAR",IF(I382&gt;0.50,"ESTRELLA","OK"))</f>
        <v/>
      </c>
      <c r="P382" s="5">
        <f>IF(AND(I382&lt;0.30,J382&gt;50),"SUBIR PRECIO YA - alto volumen y margen flaco",IF(AND(I382&gt;0.50,M382&lt;30),"PROTEGER STOCK - estrella escasa",IF(AND(I382&lt;0.30,M382&gt;180),"LIQUIDAR - margen bajo y exceso de stock",IF(I382&gt;0.50,"MANTENER PRECIO - estrella",IF(M382&gt;240,"REVISAR INVENTARIO - mucho stock para la rotación","MONITOREAR")))))</f>
        <v/>
      </c>
      <c r="Q382" s="5" t="inlineStr">
        <is>
          <t>SI</t>
        </is>
      </c>
      <c r="R382" s="5" t="inlineStr">
        <is>
          <t>SI</t>
        </is>
      </c>
    </row>
    <row r="383">
      <c r="A383" s="5" t="inlineStr">
        <is>
          <t>74054</t>
        </is>
      </c>
      <c r="B383" s="5" t="inlineStr">
        <is>
          <t>TORNILLO TECHO 2 PB BLANCO</t>
        </is>
      </c>
      <c r="C383" s="5" t="inlineStr">
        <is>
          <t>TORNILLERIA</t>
        </is>
      </c>
      <c r="D383" s="12" t="n">
        <v>17</v>
      </c>
      <c r="E383" s="12" t="n">
        <v>17.02</v>
      </c>
      <c r="F383" s="12" t="n">
        <v>34.29</v>
      </c>
      <c r="G383" s="12" t="n">
        <v>39.36</v>
      </c>
      <c r="H383" s="14" t="n">
        <v>1.315294117647059</v>
      </c>
      <c r="I383" s="14" t="n">
        <v>0.568089430894309</v>
      </c>
      <c r="J383" s="11" t="n">
        <v>29084</v>
      </c>
      <c r="K383" s="11" t="n">
        <v>3573</v>
      </c>
      <c r="L383" s="12" t="n">
        <v>60741</v>
      </c>
      <c r="M383" s="21" t="n">
        <v>44.84063402558107</v>
      </c>
      <c r="N383" s="5" t="inlineStr">
        <is>
          <t>2026-04-30</t>
        </is>
      </c>
      <c r="O383" s="5">
        <f>IF(I383&lt;0.30,"REVISAR",IF(I383&gt;0.50,"ESTRELLA","OK"))</f>
        <v/>
      </c>
      <c r="P383" s="5">
        <f>IF(AND(I383&lt;0.30,J383&gt;50),"SUBIR PRECIO YA - alto volumen y margen flaco",IF(AND(I383&gt;0.50,M383&lt;30),"PROTEGER STOCK - estrella escasa",IF(AND(I383&lt;0.30,M383&gt;180),"LIQUIDAR - margen bajo y exceso de stock",IF(I383&gt;0.50,"MANTENER PRECIO - estrella",IF(M383&gt;240,"REVISAR INVENTARIO - mucho stock para la rotación","MONITOREAR")))))</f>
        <v/>
      </c>
      <c r="Q383" s="5" t="inlineStr">
        <is>
          <t>SI</t>
        </is>
      </c>
      <c r="R383" s="5" t="inlineStr">
        <is>
          <t>SI</t>
        </is>
      </c>
    </row>
    <row r="384">
      <c r="A384" s="5" t="inlineStr">
        <is>
          <t>351100300992789</t>
        </is>
      </c>
      <c r="B384" s="5" t="inlineStr">
        <is>
          <t>PIEDRA P.U. GRIS LAVA OSCURO 60X120CM  USO INTERIOR EXTERIOR</t>
        </is>
      </c>
      <c r="C384" s="5" t="inlineStr">
        <is>
          <t>SIDING EXTERIOR WPC</t>
        </is>
      </c>
      <c r="D384" s="12" t="n">
        <v>6296.85</v>
      </c>
      <c r="E384" s="12" t="n">
        <v>6296.85</v>
      </c>
      <c r="F384" s="12" t="n">
        <v>9626.73</v>
      </c>
      <c r="G384" s="12" t="n">
        <v>10900</v>
      </c>
      <c r="H384" s="14" t="n">
        <v>0.7310242422798701</v>
      </c>
      <c r="I384" s="14" t="n">
        <v>0.4223073394495412</v>
      </c>
      <c r="J384" s="11" t="n">
        <v>150</v>
      </c>
      <c r="K384" s="11" t="n">
        <v>45</v>
      </c>
      <c r="L384" s="12" t="n">
        <v>283358.25</v>
      </c>
      <c r="M384" s="21" t="n">
        <v>109.5</v>
      </c>
      <c r="N384" s="5" t="inlineStr">
        <is>
          <t>2026-04-29</t>
        </is>
      </c>
      <c r="O384" s="5">
        <f>IF(I384&lt;0.30,"REVISAR",IF(I384&gt;0.50,"ESTRELLA","OK"))</f>
        <v/>
      </c>
      <c r="P384" s="5">
        <f>IF(AND(I384&lt;0.30,J384&gt;50),"SUBIR PRECIO YA - alto volumen y margen flaco",IF(AND(I384&gt;0.50,M384&lt;30),"PROTEGER STOCK - estrella escasa",IF(AND(I384&lt;0.30,M384&gt;180),"LIQUIDAR - margen bajo y exceso de stock",IF(I384&gt;0.50,"MANTENER PRECIO - estrella",IF(M384&gt;240,"REVISAR INVENTARIO - mucho stock para la rotación","MONITOREAR")))))</f>
        <v/>
      </c>
      <c r="Q384" s="5" t="inlineStr">
        <is>
          <t>SI</t>
        </is>
      </c>
      <c r="R384" s="5" t="inlineStr">
        <is>
          <t>SI</t>
        </is>
      </c>
    </row>
    <row r="385">
      <c r="A385" s="5" t="inlineStr">
        <is>
          <t>PINT-PA-0033</t>
        </is>
      </c>
      <c r="B385" s="5" t="inlineStr">
        <is>
          <t>LANCO SUPER COAT BLANCO MATE CUBETA SC687-2</t>
        </is>
      </c>
      <c r="C385" s="5" t="inlineStr">
        <is>
          <t>PINTURA ACRILICA</t>
        </is>
      </c>
      <c r="D385" s="12" t="n">
        <v>47362.7</v>
      </c>
      <c r="E385" s="12" t="n">
        <v>41524.41</v>
      </c>
      <c r="F385" s="12" t="n">
        <v>59307.31</v>
      </c>
      <c r="G385" s="12" t="n">
        <v>77500</v>
      </c>
      <c r="H385" s="14" t="n">
        <v>0.6363087408445888</v>
      </c>
      <c r="I385" s="14" t="n">
        <v>0.3888683870967743</v>
      </c>
      <c r="J385" s="11" t="n">
        <v>28</v>
      </c>
      <c r="K385" s="11" t="n">
        <v>3</v>
      </c>
      <c r="L385" s="12" t="n">
        <v>142088.1</v>
      </c>
      <c r="M385" s="21" t="n">
        <v>39.10714285714285</v>
      </c>
      <c r="N385" s="5" t="inlineStr">
        <is>
          <t>2026-02-17</t>
        </is>
      </c>
      <c r="O385" s="5">
        <f>IF(I385&lt;0.30,"REVISAR",IF(I385&gt;0.50,"ESTRELLA","OK"))</f>
        <v/>
      </c>
      <c r="P385" s="5">
        <f>IF(AND(I385&lt;0.30,J385&gt;50),"SUBIR PRECIO YA - alto volumen y margen flaco",IF(AND(I385&gt;0.50,M385&lt;30),"PROTEGER STOCK - estrella escasa",IF(AND(I385&lt;0.30,M385&gt;180),"LIQUIDAR - margen bajo y exceso de stock",IF(I385&gt;0.50,"MANTENER PRECIO - estrella",IF(M385&gt;240,"REVISAR INVENTARIO - mucho stock para la rotación","MONITOREAR")))))</f>
        <v/>
      </c>
      <c r="Q385" s="5" t="inlineStr">
        <is>
          <t>SI</t>
        </is>
      </c>
      <c r="R385" s="5" t="inlineStr">
        <is>
          <t>SI</t>
        </is>
      </c>
    </row>
    <row r="386">
      <c r="A386" s="5" t="inlineStr">
        <is>
          <t>4321</t>
        </is>
      </c>
      <c r="B386" s="5" t="inlineStr">
        <is>
          <t>DUCHA FAME 4 TEMPERATURAS SIN MANGUERA</t>
        </is>
      </c>
      <c r="C386" s="5" t="inlineStr">
        <is>
          <t>FERRETERIA GENERAL</t>
        </is>
      </c>
      <c r="D386" s="12" t="n">
        <v>8396</v>
      </c>
      <c r="E386" s="12" t="n">
        <v>8396</v>
      </c>
      <c r="F386" s="12" t="n">
        <v>12571.59</v>
      </c>
      <c r="G386" s="12" t="n">
        <v>14231.22</v>
      </c>
      <c r="H386" s="14" t="n">
        <v>0.695</v>
      </c>
      <c r="I386" s="14" t="n">
        <v>0.4100294985250737</v>
      </c>
      <c r="J386" s="11" t="n">
        <v>118</v>
      </c>
      <c r="K386" s="11" t="n">
        <v>0</v>
      </c>
      <c r="L386" s="12" t="n">
        <v>0</v>
      </c>
      <c r="M386" s="21" t="n">
        <v>0</v>
      </c>
      <c r="N386" s="5" t="inlineStr">
        <is>
          <t>2026-04-08</t>
        </is>
      </c>
      <c r="O386" s="5">
        <f>IF(I386&lt;0.30,"REVISAR",IF(I386&gt;0.50,"ESTRELLA","OK"))</f>
        <v/>
      </c>
      <c r="P386" s="5">
        <f>IF(AND(I386&lt;0.30,J386&gt;50),"SUBIR PRECIO YA - alto volumen y margen flaco",IF(AND(I386&gt;0.50,M386&lt;30),"PROTEGER STOCK - estrella escasa",IF(AND(I386&lt;0.30,M386&gt;180),"LIQUIDAR - margen bajo y exceso de stock",IF(I386&gt;0.50,"MANTENER PRECIO - estrella",IF(M386&gt;240,"REVISAR INVENTARIO - mucho stock para la rotación","MONITOREAR")))))</f>
        <v/>
      </c>
      <c r="Q386" s="5" t="inlineStr">
        <is>
          <t>SI</t>
        </is>
      </c>
      <c r="R386" s="5" t="inlineStr">
        <is>
          <t>SI</t>
        </is>
      </c>
    </row>
    <row r="387">
      <c r="A387" s="5" t="inlineStr">
        <is>
          <t>20140015</t>
        </is>
      </c>
      <c r="B387" s="5" t="inlineStr">
        <is>
          <t>CERAMICA CASILINA 34.6X34.6 CAJA 2.15M2</t>
        </is>
      </c>
      <c r="C387" s="5" t="inlineStr">
        <is>
          <t>CERAMICA</t>
        </is>
      </c>
      <c r="D387" s="12" t="n">
        <v>4563.27</v>
      </c>
      <c r="E387" s="12" t="n">
        <v>4307.95</v>
      </c>
      <c r="F387" s="12" t="n">
        <v>5553.42</v>
      </c>
      <c r="G387" s="12" t="n">
        <v>6961.26</v>
      </c>
      <c r="H387" s="14" t="n">
        <v>0.52549816250189</v>
      </c>
      <c r="I387" s="14" t="n">
        <v>0.3444764309909413</v>
      </c>
      <c r="J387" s="11" t="n">
        <v>395.5</v>
      </c>
      <c r="K387" s="11" t="n">
        <v>0</v>
      </c>
      <c r="L387" s="12" t="n">
        <v>0</v>
      </c>
      <c r="M387" s="21" t="n">
        <v>0</v>
      </c>
      <c r="N387" s="5" t="inlineStr">
        <is>
          <t>2026-04-25</t>
        </is>
      </c>
      <c r="O387" s="5">
        <f>IF(I387&lt;0.30,"REVISAR",IF(I387&gt;0.50,"ESTRELLA","OK"))</f>
        <v/>
      </c>
      <c r="P387" s="5">
        <f>IF(AND(I387&lt;0.30,J387&gt;50),"SUBIR PRECIO YA - alto volumen y margen flaco",IF(AND(I387&gt;0.50,M387&lt;30),"PROTEGER STOCK - estrella escasa",IF(AND(I387&lt;0.30,M387&gt;180),"LIQUIDAR - margen bajo y exceso de stock",IF(I387&gt;0.50,"MANTENER PRECIO - estrella",IF(M387&gt;240,"REVISAR INVENTARIO - mucho stock para la rotación","MONITOREAR")))))</f>
        <v/>
      </c>
      <c r="Q387" s="5" t="inlineStr">
        <is>
          <t>SI</t>
        </is>
      </c>
      <c r="R387" s="5" t="inlineStr">
        <is>
          <t>SI</t>
        </is>
      </c>
    </row>
    <row r="388">
      <c r="A388" s="5" t="inlineStr">
        <is>
          <t>14100030</t>
        </is>
      </c>
      <c r="B388" s="5" t="inlineStr">
        <is>
          <t>PUERTA PINO 80 X 210 CM</t>
        </is>
      </c>
      <c r="C388" s="5" t="inlineStr">
        <is>
          <t>PUERTAS</t>
        </is>
      </c>
      <c r="D388" s="12" t="n">
        <v>22457.59</v>
      </c>
      <c r="E388" s="12" t="n">
        <v>22520.48</v>
      </c>
      <c r="F388" s="12" t="n">
        <v>29169.51</v>
      </c>
      <c r="G388" s="12" t="n">
        <v>33751.51</v>
      </c>
      <c r="H388" s="14" t="n">
        <v>0.502899910453437</v>
      </c>
      <c r="I388" s="14" t="n">
        <v>0.3346196955336221</v>
      </c>
      <c r="J388" s="11" t="n">
        <v>74</v>
      </c>
      <c r="K388" s="11" t="n">
        <v>23</v>
      </c>
      <c r="L388" s="12" t="n">
        <v>516524.57</v>
      </c>
      <c r="M388" s="21" t="n">
        <v>113.445945945946</v>
      </c>
      <c r="N388" s="5" t="inlineStr">
        <is>
          <t>2026-04-16</t>
        </is>
      </c>
      <c r="O388" s="5">
        <f>IF(I388&lt;0.30,"REVISAR",IF(I388&gt;0.50,"ESTRELLA","OK"))</f>
        <v/>
      </c>
      <c r="P388" s="5">
        <f>IF(AND(I388&lt;0.30,J388&gt;50),"SUBIR PRECIO YA - alto volumen y margen flaco",IF(AND(I388&gt;0.50,M388&lt;30),"PROTEGER STOCK - estrella escasa",IF(AND(I388&lt;0.30,M388&gt;180),"LIQUIDAR - margen bajo y exceso de stock",IF(I388&gt;0.50,"MANTENER PRECIO - estrella",IF(M388&gt;240,"REVISAR INVENTARIO - mucho stock para la rotación","MONITOREAR")))))</f>
        <v/>
      </c>
      <c r="Q388" s="5" t="inlineStr">
        <is>
          <t>SI</t>
        </is>
      </c>
      <c r="R388" s="5" t="inlineStr">
        <is>
          <t>SI</t>
        </is>
      </c>
    </row>
    <row r="389">
      <c r="A389" s="5" t="inlineStr">
        <is>
          <t>351100300992719</t>
        </is>
      </c>
      <c r="B389" s="5" t="inlineStr">
        <is>
          <t>DJ CIMA MUEBLE 120CM X 50CM INCLUYE LAVATORIO ESPEJO REPISA BRILLANTE AEREO LUX STONE Y006-2 120CM</t>
        </is>
      </c>
      <c r="C389" s="5" t="inlineStr">
        <is>
          <t>IMPORTACION LOZA</t>
        </is>
      </c>
      <c r="D389" s="12" t="n">
        <v>35356.09</v>
      </c>
      <c r="E389" s="12" t="n">
        <v>57660.47</v>
      </c>
      <c r="F389" s="12" t="n">
        <v>119062.83</v>
      </c>
      <c r="G389" s="12" t="n">
        <v>135900</v>
      </c>
      <c r="H389" s="14" t="n">
        <v>2.843750821994175</v>
      </c>
      <c r="I389" s="14" t="n">
        <v>0.7398374540103018</v>
      </c>
      <c r="J389" s="11" t="n">
        <v>8</v>
      </c>
      <c r="K389" s="11" t="n">
        <v>1</v>
      </c>
      <c r="L389" s="12" t="n">
        <v>35356.09</v>
      </c>
      <c r="M389" s="21" t="n">
        <v>45.625</v>
      </c>
      <c r="N389" s="5" t="inlineStr">
        <is>
          <t>2026-04-11</t>
        </is>
      </c>
      <c r="O389" s="5">
        <f>IF(I389&lt;0.30,"REVISAR",IF(I389&gt;0.50,"ESTRELLA","OK"))</f>
        <v/>
      </c>
      <c r="P389" s="5">
        <f>IF(AND(I389&lt;0.30,J389&gt;50),"SUBIR PRECIO YA - alto volumen y margen flaco",IF(AND(I389&gt;0.50,M389&lt;30),"PROTEGER STOCK - estrella escasa",IF(AND(I389&lt;0.30,M389&gt;180),"LIQUIDAR - margen bajo y exceso de stock",IF(I389&gt;0.50,"MANTENER PRECIO - estrella",IF(M389&gt;240,"REVISAR INVENTARIO - mucho stock para la rotación","MONITOREAR")))))</f>
        <v/>
      </c>
      <c r="Q389" s="5" t="inlineStr">
        <is>
          <t>SI</t>
        </is>
      </c>
      <c r="R389" s="5" t="inlineStr">
        <is>
          <t>SI</t>
        </is>
      </c>
    </row>
    <row r="390">
      <c r="A390" s="5" t="inlineStr">
        <is>
          <t>351100300992239</t>
        </is>
      </c>
      <c r="B390" s="5" t="inlineStr">
        <is>
          <t>INODORO ALFA BLANCO 2 PIEZAS DESCARGA BOTÓN 6LTS CUMPLE LEY 7600 LX-2513</t>
        </is>
      </c>
      <c r="C390" s="5" t="inlineStr">
        <is>
          <t>LOZA SANITARIA</t>
        </is>
      </c>
      <c r="D390" s="12" t="n">
        <v>25744.01</v>
      </c>
      <c r="E390" s="12" t="n">
        <v>25195.35</v>
      </c>
      <c r="F390" s="12" t="n">
        <v>40948.72</v>
      </c>
      <c r="G390" s="12" t="n">
        <v>46500</v>
      </c>
      <c r="H390" s="14" t="n">
        <v>0.806245413981738</v>
      </c>
      <c r="I390" s="14" t="n">
        <v>0.446365376344086</v>
      </c>
      <c r="J390" s="11" t="n">
        <v>31</v>
      </c>
      <c r="K390" s="11" t="n">
        <v>0</v>
      </c>
      <c r="L390" s="12" t="n">
        <v>0</v>
      </c>
      <c r="M390" s="21" t="n">
        <v>0</v>
      </c>
      <c r="N390" s="5" t="inlineStr">
        <is>
          <t>2026-03-19</t>
        </is>
      </c>
      <c r="O390" s="5">
        <f>IF(I390&lt;0.30,"REVISAR",IF(I390&gt;0.50,"ESTRELLA","OK"))</f>
        <v/>
      </c>
      <c r="P390" s="5">
        <f>IF(AND(I390&lt;0.30,J390&gt;50),"SUBIR PRECIO YA - alto volumen y margen flaco",IF(AND(I390&gt;0.50,M390&lt;30),"PROTEGER STOCK - estrella escasa",IF(AND(I390&lt;0.30,M390&gt;180),"LIQUIDAR - margen bajo y exceso de stock",IF(I390&gt;0.50,"MANTENER PRECIO - estrella",IF(M390&gt;240,"REVISAR INVENTARIO - mucho stock para la rotación","MONITOREAR")))))</f>
        <v/>
      </c>
      <c r="Q390" s="5" t="inlineStr">
        <is>
          <t>SI</t>
        </is>
      </c>
      <c r="R390" s="5" t="inlineStr">
        <is>
          <t>SI</t>
        </is>
      </c>
    </row>
    <row r="391">
      <c r="A391" s="5" t="inlineStr">
        <is>
          <t>351100300992587</t>
        </is>
      </c>
      <c r="B391" s="5" t="inlineStr">
        <is>
          <t>PANEL PVC FLAT CONCHAL CIELOS Y PAREDES 30CM X 2.90M X 8MM ARCE 5 CANALES</t>
        </is>
      </c>
      <c r="C391" s="5" t="inlineStr">
        <is>
          <t>PANEL ACANALADO INTERIOR</t>
        </is>
      </c>
      <c r="D391" s="12" t="n">
        <v>2695</v>
      </c>
      <c r="E391" s="12" t="n">
        <v>2695</v>
      </c>
      <c r="F391" s="12" t="n">
        <v>4014.11</v>
      </c>
      <c r="G391" s="12" t="n">
        <v>4550</v>
      </c>
      <c r="H391" s="14" t="n">
        <v>0.6883116883116884</v>
      </c>
      <c r="I391" s="14" t="n">
        <v>0.4076923076923077</v>
      </c>
      <c r="J391" s="11" t="n">
        <v>369</v>
      </c>
      <c r="K391" s="11" t="n">
        <v>1</v>
      </c>
      <c r="L391" s="12" t="n">
        <v>2695</v>
      </c>
      <c r="M391" s="21" t="n">
        <v>0.989159891598916</v>
      </c>
      <c r="N391" s="5" t="inlineStr">
        <is>
          <t>2026-02-24</t>
        </is>
      </c>
      <c r="O391" s="5">
        <f>IF(I391&lt;0.30,"REVISAR",IF(I391&gt;0.50,"ESTRELLA","OK"))</f>
        <v/>
      </c>
      <c r="P391" s="5">
        <f>IF(AND(I391&lt;0.30,J391&gt;50),"SUBIR PRECIO YA - alto volumen y margen flaco",IF(AND(I391&gt;0.50,M391&lt;30),"PROTEGER STOCK - estrella escasa",IF(AND(I391&lt;0.30,M391&gt;180),"LIQUIDAR - margen bajo y exceso de stock",IF(I391&gt;0.50,"MANTENER PRECIO - estrella",IF(M391&gt;240,"REVISAR INVENTARIO - mucho stock para la rotación","MONITOREAR")))))</f>
        <v/>
      </c>
      <c r="Q391" s="5" t="inlineStr">
        <is>
          <t>SI</t>
        </is>
      </c>
      <c r="R391" s="5" t="inlineStr">
        <is>
          <t>SI</t>
        </is>
      </c>
    </row>
    <row r="392">
      <c r="A392" s="5" t="inlineStr">
        <is>
          <t>9191</t>
        </is>
      </c>
      <c r="B392" s="5" t="inlineStr">
        <is>
          <t>CANOA PECHO PALOMA PVC 6MTS  AMANCO</t>
        </is>
      </c>
      <c r="C392" s="5" t="inlineStr">
        <is>
          <t>TUBERIA PVC, CANOAS Y ACCESORIOS</t>
        </is>
      </c>
      <c r="D392" s="12" t="n">
        <v>14051.77</v>
      </c>
      <c r="E392" s="12" t="n">
        <v>14642.29</v>
      </c>
      <c r="F392" s="12" t="n">
        <v>19180.95</v>
      </c>
      <c r="G392" s="12" t="n">
        <v>21435.98</v>
      </c>
      <c r="H392" s="14" t="n">
        <v>0.5255003462197289</v>
      </c>
      <c r="I392" s="14" t="n">
        <v>0.3444773693575008</v>
      </c>
      <c r="J392" s="11" t="n">
        <v>107</v>
      </c>
      <c r="K392" s="11" t="n">
        <v>7</v>
      </c>
      <c r="L392" s="12" t="n">
        <v>98362.39</v>
      </c>
      <c r="M392" s="21" t="n">
        <v>23.87850467289719</v>
      </c>
      <c r="N392" s="5" t="inlineStr">
        <is>
          <t>2026-04-30</t>
        </is>
      </c>
      <c r="O392" s="5">
        <f>IF(I392&lt;0.30,"REVISAR",IF(I392&gt;0.50,"ESTRELLA","OK"))</f>
        <v/>
      </c>
      <c r="P392" s="5">
        <f>IF(AND(I392&lt;0.30,J392&gt;50),"SUBIR PRECIO YA - alto volumen y margen flaco",IF(AND(I392&gt;0.50,M392&lt;30),"PROTEGER STOCK - estrella escasa",IF(AND(I392&lt;0.30,M392&gt;180),"LIQUIDAR - margen bajo y exceso de stock",IF(I392&gt;0.50,"MANTENER PRECIO - estrella",IF(M392&gt;240,"REVISAR INVENTARIO - mucho stock para la rotación","MONITOREAR")))))</f>
        <v/>
      </c>
      <c r="Q392" s="5" t="inlineStr">
        <is>
          <t>SI</t>
        </is>
      </c>
      <c r="R392" s="5" t="inlineStr">
        <is>
          <t>SI</t>
        </is>
      </c>
    </row>
    <row r="393">
      <c r="A393" s="5" t="inlineStr">
        <is>
          <t>351100300992673</t>
        </is>
      </c>
      <c r="B393" s="5" t="inlineStr">
        <is>
          <t>LAMINA NUEVA TEC XL NIEVE BLANCA 28-90 1.22 X. 2.80M 5MM MATE FIBRA BAMBU CARBON PVC IMITACION PIEDR</t>
        </is>
      </c>
      <c r="C393" s="5" t="inlineStr">
        <is>
          <t>IMPORTACION LAMINA PVC, BAMBU, ACC</t>
        </is>
      </c>
      <c r="D393" s="12" t="n">
        <v>5699.8</v>
      </c>
      <c r="E393" s="12" t="n">
        <v>7710.51</v>
      </c>
      <c r="F393" s="12" t="n">
        <v>15398.99</v>
      </c>
      <c r="G393" s="12" t="n">
        <v>17425.75</v>
      </c>
      <c r="H393" s="14" t="n">
        <v>2.057256394961227</v>
      </c>
      <c r="I393" s="14" t="n">
        <v>0.6729093439306773</v>
      </c>
      <c r="J393" s="11" t="n">
        <v>63</v>
      </c>
      <c r="K393" s="11" t="n">
        <v>0</v>
      </c>
      <c r="L393" s="12" t="n">
        <v>0</v>
      </c>
      <c r="M393" s="21" t="n">
        <v>0</v>
      </c>
      <c r="N393" s="5" t="inlineStr">
        <is>
          <t>2026-04-09</t>
        </is>
      </c>
      <c r="O393" s="5">
        <f>IF(I393&lt;0.30,"REVISAR",IF(I393&gt;0.50,"ESTRELLA","OK"))</f>
        <v/>
      </c>
      <c r="P393" s="5">
        <f>IF(AND(I393&lt;0.30,J393&gt;50),"SUBIR PRECIO YA - alto volumen y margen flaco",IF(AND(I393&gt;0.50,M393&lt;30),"PROTEGER STOCK - estrella escasa",IF(AND(I393&lt;0.30,M393&gt;180),"LIQUIDAR - margen bajo y exceso de stock",IF(I393&gt;0.50,"MANTENER PRECIO - estrella",IF(M393&gt;240,"REVISAR INVENTARIO - mucho stock para la rotación","MONITOREAR")))))</f>
        <v/>
      </c>
      <c r="Q393" s="5" t="inlineStr">
        <is>
          <t>SI</t>
        </is>
      </c>
      <c r="R393" s="5" t="inlineStr">
        <is>
          <t>SI</t>
        </is>
      </c>
    </row>
    <row r="394">
      <c r="A394" s="5" t="inlineStr">
        <is>
          <t>351100300991867</t>
        </is>
      </c>
      <c r="B394" s="5" t="inlineStr">
        <is>
          <t>RODAPIE PVC ZP-01 MADERA ROJIZA 3.5 PULG X 2.40M CON CANALETA INCLUIDA</t>
        </is>
      </c>
      <c r="C394" s="5" t="inlineStr">
        <is>
          <t>RODAPIE Y ACCESORIOS</t>
        </is>
      </c>
      <c r="D394" s="12" t="n">
        <v>1442.78</v>
      </c>
      <c r="E394" s="12" t="n">
        <v>1298.5</v>
      </c>
      <c r="F394" s="12" t="n">
        <v>2437.82</v>
      </c>
      <c r="G394" s="12" t="n">
        <v>3200</v>
      </c>
      <c r="H394" s="14" t="n">
        <v>1.217940365128433</v>
      </c>
      <c r="I394" s="14" t="n">
        <v>0.54913125</v>
      </c>
      <c r="J394" s="11" t="n">
        <v>424</v>
      </c>
      <c r="K394" s="11" t="n">
        <v>48</v>
      </c>
      <c r="L394" s="12" t="n">
        <v>69253.44</v>
      </c>
      <c r="M394" s="21" t="n">
        <v>41.32075471698113</v>
      </c>
      <c r="N394" s="5" t="inlineStr">
        <is>
          <t>2026-03-17</t>
        </is>
      </c>
      <c r="O394" s="5">
        <f>IF(I394&lt;0.30,"REVISAR",IF(I394&gt;0.50,"ESTRELLA","OK"))</f>
        <v/>
      </c>
      <c r="P394" s="5">
        <f>IF(AND(I394&lt;0.30,J394&gt;50),"SUBIR PRECIO YA - alto volumen y margen flaco",IF(AND(I394&gt;0.50,M394&lt;30),"PROTEGER STOCK - estrella escasa",IF(AND(I394&lt;0.30,M394&gt;180),"LIQUIDAR - margen bajo y exceso de stock",IF(I394&gt;0.50,"MANTENER PRECIO - estrella",IF(M394&gt;240,"REVISAR INVENTARIO - mucho stock para la rotación","MONITOREAR")))))</f>
        <v/>
      </c>
      <c r="Q394" s="5" t="inlineStr">
        <is>
          <t>SI</t>
        </is>
      </c>
      <c r="R394" s="5" t="inlineStr">
        <is>
          <t>SI</t>
        </is>
      </c>
    </row>
    <row r="395">
      <c r="A395" s="5" t="inlineStr">
        <is>
          <t>351100300992867</t>
        </is>
      </c>
      <c r="B395" s="5" t="inlineStr">
        <is>
          <t>LAMINA NUEVA TEC SIENNA NEGRA DE822210-28X 1.22 X. 2.44M 5MM MATE FIBRA BAMBU CARBON PVC IMITACION</t>
        </is>
      </c>
      <c r="C395" s="5" t="inlineStr">
        <is>
          <t>IMPORTACION LAMINA PVC, BAMBU, ACC</t>
        </is>
      </c>
      <c r="D395" s="12" t="n">
        <v>5376.12</v>
      </c>
      <c r="E395" s="12" t="n">
        <v>7359.08</v>
      </c>
      <c r="F395" s="12" t="n">
        <v>15388.64</v>
      </c>
      <c r="G395" s="12" t="n">
        <v>17500</v>
      </c>
      <c r="H395" s="14" t="n">
        <v>2.255135674054895</v>
      </c>
      <c r="I395" s="14" t="n">
        <v>0.6927931428571429</v>
      </c>
      <c r="J395" s="11" t="n">
        <v>60</v>
      </c>
      <c r="K395" s="11" t="n">
        <v>0</v>
      </c>
      <c r="L395" s="12" t="n">
        <v>0</v>
      </c>
      <c r="M395" s="21" t="n">
        <v>0</v>
      </c>
      <c r="N395" s="5" t="inlineStr">
        <is>
          <t>2026-04-16</t>
        </is>
      </c>
      <c r="O395" s="5">
        <f>IF(I395&lt;0.30,"REVISAR",IF(I395&gt;0.50,"ESTRELLA","OK"))</f>
        <v/>
      </c>
      <c r="P395" s="5">
        <f>IF(AND(I395&lt;0.30,J395&gt;50),"SUBIR PRECIO YA - alto volumen y margen flaco",IF(AND(I395&gt;0.50,M395&lt;30),"PROTEGER STOCK - estrella escasa",IF(AND(I395&lt;0.30,M395&gt;180),"LIQUIDAR - margen bajo y exceso de stock",IF(I395&gt;0.50,"MANTENER PRECIO - estrella",IF(M395&gt;240,"REVISAR INVENTARIO - mucho stock para la rotación","MONITOREAR")))))</f>
        <v/>
      </c>
      <c r="Q395" s="5" t="inlineStr">
        <is>
          <t>SI</t>
        </is>
      </c>
      <c r="R395" s="5" t="inlineStr">
        <is>
          <t>SI</t>
        </is>
      </c>
    </row>
    <row r="396">
      <c r="A396" s="5" t="inlineStr">
        <is>
          <t>351100300992489</t>
        </is>
      </c>
      <c r="B396" s="5" t="inlineStr">
        <is>
          <t>CACHERA FREGADERO ESMERALDA GRIS PLOMO LS-1</t>
        </is>
      </c>
      <c r="C396" s="5" t="inlineStr">
        <is>
          <t>IMPORTACION GRIFERIA</t>
        </is>
      </c>
      <c r="D396" s="12" t="n">
        <v>5194</v>
      </c>
      <c r="E396" s="12" t="n">
        <v>6755.92</v>
      </c>
      <c r="F396" s="12" t="n">
        <v>17406.1</v>
      </c>
      <c r="G396" s="12" t="n">
        <v>20000</v>
      </c>
      <c r="H396" s="14" t="n">
        <v>2.850596842510589</v>
      </c>
      <c r="I396" s="14" t="n">
        <v>0.7403</v>
      </c>
      <c r="J396" s="11" t="n">
        <v>45</v>
      </c>
      <c r="K396" s="11" t="n">
        <v>95</v>
      </c>
      <c r="L396" s="12" t="n">
        <v>493430</v>
      </c>
      <c r="M396" s="21" t="n">
        <v>770.5555555555555</v>
      </c>
      <c r="N396" s="5" t="inlineStr">
        <is>
          <t>2026-04-25</t>
        </is>
      </c>
      <c r="O396" s="5">
        <f>IF(I396&lt;0.30,"REVISAR",IF(I396&gt;0.50,"ESTRELLA","OK"))</f>
        <v/>
      </c>
      <c r="P396" s="5">
        <f>IF(AND(I396&lt;0.30,J396&gt;50),"SUBIR PRECIO YA - alto volumen y margen flaco",IF(AND(I396&gt;0.50,M396&lt;30),"PROTEGER STOCK - estrella escasa",IF(AND(I396&lt;0.30,M396&gt;180),"LIQUIDAR - margen bajo y exceso de stock",IF(I396&gt;0.50,"MANTENER PRECIO - estrella",IF(M396&gt;240,"REVISAR INVENTARIO - mucho stock para la rotación","MONITOREAR")))))</f>
        <v/>
      </c>
      <c r="Q396" s="5" t="inlineStr">
        <is>
          <t>NO</t>
        </is>
      </c>
      <c r="R396" s="5" t="inlineStr">
        <is>
          <t>SI</t>
        </is>
      </c>
    </row>
    <row r="397">
      <c r="A397" s="5" t="inlineStr">
        <is>
          <t>15669</t>
        </is>
      </c>
      <c r="B397" s="5" t="inlineStr">
        <is>
          <t>INODORO BRUDER 2 PIEZAS BLANCO CUMPLE LEY 7600</t>
        </is>
      </c>
      <c r="C397" s="5" t="inlineStr">
        <is>
          <t>LOZA SANITARIA</t>
        </is>
      </c>
      <c r="D397" s="12" t="n">
        <v>30000</v>
      </c>
      <c r="E397" s="12" t="n">
        <v>30102.12</v>
      </c>
      <c r="F397" s="12" t="n">
        <v>42968.28</v>
      </c>
      <c r="G397" s="12" t="n">
        <v>49042</v>
      </c>
      <c r="H397" s="14" t="n">
        <v>0.6347333333333334</v>
      </c>
      <c r="I397" s="14" t="n">
        <v>0.3882794339545695</v>
      </c>
      <c r="J397" s="11" t="n">
        <v>37</v>
      </c>
      <c r="K397" s="11" t="n">
        <v>0</v>
      </c>
      <c r="L397" s="12" t="n">
        <v>0</v>
      </c>
      <c r="M397" s="21" t="n">
        <v>0</v>
      </c>
      <c r="N397" s="5" t="inlineStr">
        <is>
          <t>2026-03-18</t>
        </is>
      </c>
      <c r="O397" s="5">
        <f>IF(I397&lt;0.30,"REVISAR",IF(I397&gt;0.50,"ESTRELLA","OK"))</f>
        <v/>
      </c>
      <c r="P397" s="5">
        <f>IF(AND(I397&lt;0.30,J397&gt;50),"SUBIR PRECIO YA - alto volumen y margen flaco",IF(AND(I397&gt;0.50,M397&lt;30),"PROTEGER STOCK - estrella escasa",IF(AND(I397&lt;0.30,M397&gt;180),"LIQUIDAR - margen bajo y exceso de stock",IF(I397&gt;0.50,"MANTENER PRECIO - estrella",IF(M397&gt;240,"REVISAR INVENTARIO - mucho stock para la rotación","MONITOREAR")))))</f>
        <v/>
      </c>
      <c r="Q397" s="5" t="inlineStr">
        <is>
          <t>SI</t>
        </is>
      </c>
      <c r="R397" s="5" t="inlineStr">
        <is>
          <t>SI</t>
        </is>
      </c>
    </row>
    <row r="398">
      <c r="A398" s="5" t="inlineStr">
        <is>
          <t>351100300992718</t>
        </is>
      </c>
      <c r="B398" s="5" t="inlineStr">
        <is>
          <t>DJ NUBE MUEBLE 60CM X 50CM INCLUYE LAVATORIO ESPEJO REPISA BRILLANTE AEREO LUX STONE Y005-2 60CM</t>
        </is>
      </c>
      <c r="C398" s="5" t="inlineStr">
        <is>
          <t>IMPORTACION LOZA</t>
        </is>
      </c>
      <c r="D398" s="12" t="n">
        <v>21008.69</v>
      </c>
      <c r="E398" s="12" t="n">
        <v>34262.01</v>
      </c>
      <c r="F398" s="12" t="n">
        <v>73915.19</v>
      </c>
      <c r="G398" s="12" t="n">
        <v>86000</v>
      </c>
      <c r="H398" s="14" t="n">
        <v>3.093544147683649</v>
      </c>
      <c r="I398" s="14" t="n">
        <v>0.7557129069767441</v>
      </c>
      <c r="J398" s="11" t="n">
        <v>12</v>
      </c>
      <c r="K398" s="11" t="n">
        <v>0</v>
      </c>
      <c r="L398" s="12" t="n">
        <v>0</v>
      </c>
      <c r="M398" s="21" t="n">
        <v>0</v>
      </c>
      <c r="N398" s="5" t="inlineStr">
        <is>
          <t>2026-03-27</t>
        </is>
      </c>
      <c r="O398" s="5">
        <f>IF(I398&lt;0.30,"REVISAR",IF(I398&gt;0.50,"ESTRELLA","OK"))</f>
        <v/>
      </c>
      <c r="P398" s="5">
        <f>IF(AND(I398&lt;0.30,J398&gt;50),"SUBIR PRECIO YA - alto volumen y margen flaco",IF(AND(I398&gt;0.50,M398&lt;30),"PROTEGER STOCK - estrella escasa",IF(AND(I398&lt;0.30,M398&gt;180),"LIQUIDAR - margen bajo y exceso de stock",IF(I398&gt;0.50,"MANTENER PRECIO - estrella",IF(M398&gt;240,"REVISAR INVENTARIO - mucho stock para la rotación","MONITOREAR")))))</f>
        <v/>
      </c>
      <c r="Q398" s="5" t="inlineStr">
        <is>
          <t>SI</t>
        </is>
      </c>
      <c r="R398" s="5" t="inlineStr">
        <is>
          <t>SI</t>
        </is>
      </c>
    </row>
    <row r="399">
      <c r="A399" s="5" t="inlineStr">
        <is>
          <t>111166</t>
        </is>
      </c>
      <c r="B399" s="5" t="inlineStr">
        <is>
          <t>LLAVE CONTROL 1/2 X 1/2 RECTA GRACIELA Y ESMA 4327</t>
        </is>
      </c>
      <c r="C399" s="5" t="inlineStr">
        <is>
          <t>FERRETERIA GENERAL</t>
        </is>
      </c>
      <c r="D399" s="12" t="n">
        <v>2047.11</v>
      </c>
      <c r="E399" s="12" t="n">
        <v>1947.33</v>
      </c>
      <c r="F399" s="12" t="n">
        <v>3476.2</v>
      </c>
      <c r="G399" s="12" t="n">
        <v>3961.26</v>
      </c>
      <c r="H399" s="14" t="n">
        <v>0.9350498996145788</v>
      </c>
      <c r="I399" s="14" t="n">
        <v>0.4832174611108587</v>
      </c>
      <c r="J399" s="11" t="n">
        <v>311</v>
      </c>
      <c r="K399" s="11" t="n">
        <v>48</v>
      </c>
      <c r="L399" s="12" t="n">
        <v>98261.28</v>
      </c>
      <c r="M399" s="21" t="n">
        <v>56.33440514469453</v>
      </c>
      <c r="N399" s="5" t="inlineStr">
        <is>
          <t>2026-04-30</t>
        </is>
      </c>
      <c r="O399" s="5">
        <f>IF(I399&lt;0.30,"REVISAR",IF(I399&gt;0.50,"ESTRELLA","OK"))</f>
        <v/>
      </c>
      <c r="P399" s="5">
        <f>IF(AND(I399&lt;0.30,J399&gt;50),"SUBIR PRECIO YA - alto volumen y margen flaco",IF(AND(I399&gt;0.50,M399&lt;30),"PROTEGER STOCK - estrella escasa",IF(AND(I399&lt;0.30,M399&gt;180),"LIQUIDAR - margen bajo y exceso de stock",IF(I399&gt;0.50,"MANTENER PRECIO - estrella",IF(M399&gt;240,"REVISAR INVENTARIO - mucho stock para la rotación","MONITOREAR")))))</f>
        <v/>
      </c>
      <c r="Q399" s="5" t="inlineStr">
        <is>
          <t>SI</t>
        </is>
      </c>
      <c r="R399" s="5" t="inlineStr">
        <is>
          <t>SI</t>
        </is>
      </c>
    </row>
    <row r="400">
      <c r="A400" s="5" t="inlineStr">
        <is>
          <t>17EDE213</t>
        </is>
      </c>
      <c r="B400" s="5" t="inlineStr">
        <is>
          <t>ZINC ESTRUCTURAL #28 3.66x1.07 ROJO 0.31MM</t>
        </is>
      </c>
      <c r="C400" s="5" t="inlineStr">
        <is>
          <t>TUBERIA INDUSTRIAL, HIERROS PLANOS Y CORRUGADOS</t>
        </is>
      </c>
      <c r="D400" s="12" t="n">
        <v>6500</v>
      </c>
      <c r="E400" s="12" t="n">
        <v>6302.8</v>
      </c>
      <c r="F400" s="12" t="n">
        <v>8210.9</v>
      </c>
      <c r="G400" s="12" t="n">
        <v>8990</v>
      </c>
      <c r="H400" s="14" t="n">
        <v>0.3830769230769231</v>
      </c>
      <c r="I400" s="14" t="n">
        <v>0.2769744160177975</v>
      </c>
      <c r="J400" s="11" t="n">
        <v>248</v>
      </c>
      <c r="K400" s="11" t="n">
        <v>123</v>
      </c>
      <c r="L400" s="12" t="n">
        <v>799500</v>
      </c>
      <c r="M400" s="21" t="n">
        <v>181.0282258064516</v>
      </c>
      <c r="N400" s="5" t="inlineStr">
        <is>
          <t>2026-04-25</t>
        </is>
      </c>
      <c r="O400" s="5">
        <f>IF(I400&lt;0.30,"REVISAR",IF(I400&gt;0.50,"ESTRELLA","OK"))</f>
        <v/>
      </c>
      <c r="P400" s="5">
        <f>IF(AND(I400&lt;0.30,J400&gt;50),"SUBIR PRECIO YA - alto volumen y margen flaco",IF(AND(I400&gt;0.50,M400&lt;30),"PROTEGER STOCK - estrella escasa",IF(AND(I400&lt;0.30,M400&gt;180),"LIQUIDAR - margen bajo y exceso de stock",IF(I400&gt;0.50,"MANTENER PRECIO - estrella",IF(M400&gt;240,"REVISAR INVENTARIO - mucho stock para la rotación","MONITOREAR")))))</f>
        <v/>
      </c>
      <c r="Q400" s="5" t="inlineStr">
        <is>
          <t>SI</t>
        </is>
      </c>
      <c r="R400" s="5" t="inlineStr">
        <is>
          <t>SI</t>
        </is>
      </c>
    </row>
    <row r="401">
      <c r="A401" s="5" t="inlineStr">
        <is>
          <t>351100300992905</t>
        </is>
      </c>
      <c r="B401" s="5" t="inlineStr">
        <is>
          <t>COMBO FREGADERO DOS TANQUES SATIN 78 x 43 cm ACERO INOX JABONERA LS-7843 + CACHERA DIAMANTE GRIS</t>
        </is>
      </c>
      <c r="C401" s="5" t="inlineStr">
        <is>
          <t>IMPORTACION FREGADEROS</t>
        </is>
      </c>
      <c r="D401" s="12" t="n">
        <v>32156</v>
      </c>
      <c r="E401" s="12" t="n">
        <v>32156</v>
      </c>
      <c r="F401" s="12" t="n">
        <v>61637.17</v>
      </c>
      <c r="G401" s="12" t="n">
        <v>70000</v>
      </c>
      <c r="H401" s="14" t="n">
        <v>1.176887672596094</v>
      </c>
      <c r="I401" s="14" t="n">
        <v>0.5406285714285715</v>
      </c>
      <c r="J401" s="11" t="n">
        <v>16</v>
      </c>
      <c r="K401" s="11" t="n">
        <v>27</v>
      </c>
      <c r="L401" s="12" t="n">
        <v>868212</v>
      </c>
      <c r="M401" s="21" t="n">
        <v>615.9375</v>
      </c>
      <c r="N401" s="5" t="inlineStr">
        <is>
          <t>2026-04-30</t>
        </is>
      </c>
      <c r="O401" s="5">
        <f>IF(I401&lt;0.30,"REVISAR",IF(I401&gt;0.50,"ESTRELLA","OK"))</f>
        <v/>
      </c>
      <c r="P401" s="5">
        <f>IF(AND(I401&lt;0.30,J401&gt;50),"SUBIR PRECIO YA - alto volumen y margen flaco",IF(AND(I401&gt;0.50,M401&lt;30),"PROTEGER STOCK - estrella escasa",IF(AND(I401&lt;0.30,M401&gt;180),"LIQUIDAR - margen bajo y exceso de stock",IF(I401&gt;0.50,"MANTENER PRECIO - estrella",IF(M401&gt;240,"REVISAR INVENTARIO - mucho stock para la rotación","MONITOREAR")))))</f>
        <v/>
      </c>
      <c r="Q401" s="5" t="inlineStr">
        <is>
          <t>SI</t>
        </is>
      </c>
      <c r="R401" s="5" t="inlineStr">
        <is>
          <t>SI</t>
        </is>
      </c>
    </row>
    <row r="402">
      <c r="A402" s="5" t="inlineStr">
        <is>
          <t>351100300992795</t>
        </is>
      </c>
      <c r="B402" s="5" t="inlineStr">
        <is>
          <t>PANEL ACANALADO NUEVA TEC TEKA F01-202W 12CM X 2.90M PS INTERIOR</t>
        </is>
      </c>
      <c r="C402" s="5" t="inlineStr">
        <is>
          <t>IMPORTACION PANEL ACANALADO INTERIOR</t>
        </is>
      </c>
      <c r="D402" s="12" t="n">
        <v>1320.11</v>
      </c>
      <c r="E402" s="12" t="n">
        <v>1715.75</v>
      </c>
      <c r="F402" s="12" t="n">
        <v>3799.75</v>
      </c>
      <c r="G402" s="12" t="n">
        <v>4300</v>
      </c>
      <c r="H402" s="14" t="n">
        <v>2.257304315549462</v>
      </c>
      <c r="I402" s="14" t="n">
        <v>0.6929976744186047</v>
      </c>
      <c r="J402" s="11" t="n">
        <v>226</v>
      </c>
      <c r="K402" s="11" t="n">
        <v>399</v>
      </c>
      <c r="L402" s="12" t="n">
        <v>526723.89</v>
      </c>
      <c r="M402" s="21" t="n">
        <v>644.4026548672566</v>
      </c>
      <c r="N402" s="5" t="inlineStr">
        <is>
          <t>2026-04-24</t>
        </is>
      </c>
      <c r="O402" s="5">
        <f>IF(I402&lt;0.30,"REVISAR",IF(I402&gt;0.50,"ESTRELLA","OK"))</f>
        <v/>
      </c>
      <c r="P402" s="5">
        <f>IF(AND(I402&lt;0.30,J402&gt;50),"SUBIR PRECIO YA - alto volumen y margen flaco",IF(AND(I402&gt;0.50,M402&lt;30),"PROTEGER STOCK - estrella escasa",IF(AND(I402&lt;0.30,M402&gt;180),"LIQUIDAR - margen bajo y exceso de stock",IF(I402&gt;0.50,"MANTENER PRECIO - estrella",IF(M402&gt;240,"REVISAR INVENTARIO - mucho stock para la rotación","MONITOREAR")))))</f>
        <v/>
      </c>
      <c r="Q402" s="5" t="inlineStr">
        <is>
          <t>NO</t>
        </is>
      </c>
      <c r="R402" s="5" t="inlineStr">
        <is>
          <t>SI</t>
        </is>
      </c>
    </row>
    <row r="403">
      <c r="A403" s="5" t="inlineStr">
        <is>
          <t>351100300992349</t>
        </is>
      </c>
      <c r="B403" s="5" t="inlineStr">
        <is>
          <t>LLAVE TIPO BOWL NEGRA AQP-23310</t>
        </is>
      </c>
      <c r="C403" s="5" t="inlineStr">
        <is>
          <t>IMPORTACION GRIFERIA</t>
        </is>
      </c>
      <c r="D403" s="12" t="n">
        <v>3340.35</v>
      </c>
      <c r="E403" s="12" t="n">
        <v>4560.39</v>
      </c>
      <c r="F403" s="12" t="n">
        <v>13609.92</v>
      </c>
      <c r="G403" s="12" t="n">
        <v>15500</v>
      </c>
      <c r="H403" s="14" t="n">
        <v>3.640232310985376</v>
      </c>
      <c r="I403" s="14" t="n">
        <v>0.7844935483870966</v>
      </c>
      <c r="J403" s="11" t="n">
        <v>52</v>
      </c>
      <c r="K403" s="11" t="n">
        <v>0</v>
      </c>
      <c r="L403" s="12" t="n">
        <v>0</v>
      </c>
      <c r="M403" s="21" t="n">
        <v>0</v>
      </c>
      <c r="N403" s="5" t="inlineStr">
        <is>
          <t>2026-02-12</t>
        </is>
      </c>
      <c r="O403" s="5">
        <f>IF(I403&lt;0.30,"REVISAR",IF(I403&gt;0.50,"ESTRELLA","OK"))</f>
        <v/>
      </c>
      <c r="P403" s="5">
        <f>IF(AND(I403&lt;0.30,J403&gt;50),"SUBIR PRECIO YA - alto volumen y margen flaco",IF(AND(I403&gt;0.50,M403&lt;30),"PROTEGER STOCK - estrella escasa",IF(AND(I403&lt;0.30,M403&gt;180),"LIQUIDAR - margen bajo y exceso de stock",IF(I403&gt;0.50,"MANTENER PRECIO - estrella",IF(M403&gt;240,"REVISAR INVENTARIO - mucho stock para la rotación","MONITOREAR")))))</f>
        <v/>
      </c>
      <c r="Q403" s="5" t="inlineStr">
        <is>
          <t>NO</t>
        </is>
      </c>
      <c r="R403" s="5" t="inlineStr">
        <is>
          <t>SI</t>
        </is>
      </c>
    </row>
    <row r="404">
      <c r="A404" s="5" t="inlineStr">
        <is>
          <t>5500070</t>
        </is>
      </c>
      <c r="B404" s="5" t="inlineStr">
        <is>
          <t>LORENZETTI DUCHA LOREN SHOWER 7510155</t>
        </is>
      </c>
      <c r="C404" s="5" t="inlineStr">
        <is>
          <t>FERRETERIA GENERAL</t>
        </is>
      </c>
      <c r="D404" s="12" t="n">
        <v>15840</v>
      </c>
      <c r="E404" s="12" t="n">
        <v>15557.71</v>
      </c>
      <c r="F404" s="12" t="n">
        <v>20770.59</v>
      </c>
      <c r="G404" s="12" t="n">
        <v>24700.9</v>
      </c>
      <c r="H404" s="14" t="n">
        <v>0.5594002525252526</v>
      </c>
      <c r="I404" s="14" t="n">
        <v>0.3587278196341025</v>
      </c>
      <c r="J404" s="11" t="n">
        <v>90</v>
      </c>
      <c r="K404" s="11" t="n">
        <v>4</v>
      </c>
      <c r="L404" s="12" t="n">
        <v>63360</v>
      </c>
      <c r="M404" s="21" t="n">
        <v>16.22222222222222</v>
      </c>
      <c r="N404" s="5" t="inlineStr">
        <is>
          <t>2026-04-28</t>
        </is>
      </c>
      <c r="O404" s="5">
        <f>IF(I404&lt;0.30,"REVISAR",IF(I404&gt;0.50,"ESTRELLA","OK"))</f>
        <v/>
      </c>
      <c r="P404" s="5">
        <f>IF(AND(I404&lt;0.30,J404&gt;50),"SUBIR PRECIO YA - alto volumen y margen flaco",IF(AND(I404&gt;0.50,M404&lt;30),"PROTEGER STOCK - estrella escasa",IF(AND(I404&lt;0.30,M404&gt;180),"LIQUIDAR - margen bajo y exceso de stock",IF(I404&gt;0.50,"MANTENER PRECIO - estrella",IF(M404&gt;240,"REVISAR INVENTARIO - mucho stock para la rotación","MONITOREAR")))))</f>
        <v/>
      </c>
      <c r="Q404" s="5" t="inlineStr">
        <is>
          <t>SI</t>
        </is>
      </c>
      <c r="R404" s="5" t="inlineStr">
        <is>
          <t>SI</t>
        </is>
      </c>
    </row>
    <row r="405">
      <c r="A405" s="5" t="inlineStr">
        <is>
          <t>351100300992252</t>
        </is>
      </c>
      <c r="B405" s="5" t="inlineStr">
        <is>
          <t>TOTAL JUEGO HERRAMIENTAS 165 PCS C/ TALADRO 20V UTHKTHP11652</t>
        </is>
      </c>
      <c r="C405" s="5" t="inlineStr">
        <is>
          <t>SIN CATEGORIA</t>
        </is>
      </c>
      <c r="D405" s="12" t="n">
        <v>34774.54</v>
      </c>
      <c r="E405" s="12" t="n">
        <v>34774.54</v>
      </c>
      <c r="F405" s="12" t="n">
        <v>51529.55</v>
      </c>
      <c r="G405" s="12" t="n">
        <v>51529.55</v>
      </c>
      <c r="H405" s="14" t="n">
        <v>0.4818183073018364</v>
      </c>
      <c r="I405" s="14" t="n">
        <v>0.325153431380635</v>
      </c>
      <c r="J405" s="11" t="n">
        <v>28</v>
      </c>
      <c r="K405" s="11" t="n">
        <v>0</v>
      </c>
      <c r="L405" s="12" t="n">
        <v>0</v>
      </c>
      <c r="M405" s="21" t="n">
        <v>0</v>
      </c>
      <c r="N405" s="5" t="inlineStr">
        <is>
          <t>2025-12-11</t>
        </is>
      </c>
      <c r="O405" s="5">
        <f>IF(I405&lt;0.30,"REVISAR",IF(I405&gt;0.50,"ESTRELLA","OK"))</f>
        <v/>
      </c>
      <c r="P405" s="5">
        <f>IF(AND(I405&lt;0.30,J405&gt;50),"SUBIR PRECIO YA - alto volumen y margen flaco",IF(AND(I405&gt;0.50,M405&lt;30),"PROTEGER STOCK - estrella escasa",IF(AND(I405&lt;0.30,M405&gt;180),"LIQUIDAR - margen bajo y exceso de stock",IF(I405&gt;0.50,"MANTENER PRECIO - estrella",IF(M405&gt;240,"REVISAR INVENTARIO - mucho stock para la rotación","MONITOREAR")))))</f>
        <v/>
      </c>
      <c r="Q405" s="5" t="inlineStr">
        <is>
          <t>SI</t>
        </is>
      </c>
      <c r="R405" s="5" t="inlineStr">
        <is>
          <t>SI</t>
        </is>
      </c>
    </row>
    <row r="406">
      <c r="A406" s="5" t="inlineStr">
        <is>
          <t>351100300991937</t>
        </is>
      </c>
      <c r="B406" s="5" t="inlineStr">
        <is>
          <t>DIAMOND MUEBLE LAVATORIO NB-8803-90 AEREO 88CM X 46CM X 50CM (NO INCLUYE GRIFERIA)</t>
        </is>
      </c>
      <c r="C406" s="5" t="inlineStr">
        <is>
          <t>IMPORTACION LOZA</t>
        </is>
      </c>
      <c r="D406" s="12" t="n">
        <v>39170.4</v>
      </c>
      <c r="E406" s="12" t="n">
        <v>69167.42</v>
      </c>
      <c r="F406" s="12" t="n">
        <v>111773.03</v>
      </c>
      <c r="G406" s="12" t="n">
        <v>127120.36</v>
      </c>
      <c r="H406" s="14" t="n">
        <v>2.245316871923697</v>
      </c>
      <c r="I406" s="14" t="n">
        <v>0.6918636794294792</v>
      </c>
      <c r="J406" s="11" t="n">
        <v>11</v>
      </c>
      <c r="K406" s="11" t="n">
        <v>0</v>
      </c>
      <c r="L406" s="12" t="n">
        <v>0</v>
      </c>
      <c r="M406" s="21" t="n">
        <v>0</v>
      </c>
      <c r="N406" s="5" t="inlineStr">
        <is>
          <t>2025-09-26</t>
        </is>
      </c>
      <c r="O406" s="5">
        <f>IF(I406&lt;0.30,"REVISAR",IF(I406&gt;0.50,"ESTRELLA","OK"))</f>
        <v/>
      </c>
      <c r="P406" s="5">
        <f>IF(AND(I406&lt;0.30,J406&gt;50),"SUBIR PRECIO YA - alto volumen y margen flaco",IF(AND(I406&gt;0.50,M406&lt;30),"PROTEGER STOCK - estrella escasa",IF(AND(I406&lt;0.30,M406&gt;180),"LIQUIDAR - margen bajo y exceso de stock",IF(I406&gt;0.50,"MANTENER PRECIO - estrella",IF(M406&gt;240,"REVISAR INVENTARIO - mucho stock para la rotación","MONITOREAR")))))</f>
        <v/>
      </c>
      <c r="Q406" s="5" t="inlineStr">
        <is>
          <t>SI</t>
        </is>
      </c>
      <c r="R406" s="5" t="inlineStr">
        <is>
          <t>SI</t>
        </is>
      </c>
    </row>
    <row r="407">
      <c r="A407" s="5" t="inlineStr">
        <is>
          <t>6500992868</t>
        </is>
      </c>
      <c r="B407" s="5" t="inlineStr">
        <is>
          <t>LAMINA NUEVA TEC BURMESE TEAK TEXTURIZADA 1.22 X. 2.44M 5MM MATE FIBRA BAMBU CARBON PVC IMITACION</t>
        </is>
      </c>
      <c r="C407" s="5" t="inlineStr">
        <is>
          <t>IMPORTACION LAMINA PVC, BAMBU, ACC</t>
        </is>
      </c>
      <c r="D407" s="12" t="n">
        <v>5376.12</v>
      </c>
      <c r="E407" s="12" t="n">
        <v>7359.08</v>
      </c>
      <c r="F407" s="12" t="n">
        <v>15430.65</v>
      </c>
      <c r="G407" s="12" t="n">
        <v>17500</v>
      </c>
      <c r="H407" s="14" t="n">
        <v>2.255135674054895</v>
      </c>
      <c r="I407" s="14" t="n">
        <v>0.6927931428571429</v>
      </c>
      <c r="J407" s="11" t="n">
        <v>58</v>
      </c>
      <c r="K407" s="11" t="n">
        <v>0</v>
      </c>
      <c r="L407" s="12" t="n">
        <v>0</v>
      </c>
      <c r="M407" s="21" t="n">
        <v>0</v>
      </c>
      <c r="N407" s="5" t="inlineStr">
        <is>
          <t>2026-04-16</t>
        </is>
      </c>
      <c r="O407" s="5">
        <f>IF(I407&lt;0.30,"REVISAR",IF(I407&gt;0.50,"ESTRELLA","OK"))</f>
        <v/>
      </c>
      <c r="P407" s="5">
        <f>IF(AND(I407&lt;0.30,J407&gt;50),"SUBIR PRECIO YA - alto volumen y margen flaco",IF(AND(I407&gt;0.50,M407&lt;30),"PROTEGER STOCK - estrella escasa",IF(AND(I407&lt;0.30,M407&gt;180),"LIQUIDAR - margen bajo y exceso de stock",IF(I407&gt;0.50,"MANTENER PRECIO - estrella",IF(M407&gt;240,"REVISAR INVENTARIO - mucho stock para la rotación","MONITOREAR")))))</f>
        <v/>
      </c>
      <c r="Q407" s="5" t="inlineStr">
        <is>
          <t>SI</t>
        </is>
      </c>
      <c r="R407" s="5" t="inlineStr">
        <is>
          <t>SI</t>
        </is>
      </c>
    </row>
    <row r="408">
      <c r="A408" s="5" t="inlineStr">
        <is>
          <t>50992868</t>
        </is>
      </c>
      <c r="B408" s="5" t="inlineStr">
        <is>
          <t>LAMINA NUEVA TEC ROCA NEVADA HGG0018001-1 1.22 X. 2.44M 5MM MATE FIBRA BAMBU CARBON PVC IMITACION</t>
        </is>
      </c>
      <c r="C408" s="5" t="inlineStr">
        <is>
          <t>IMPORTACION LAMINA PVC, BAMBU, ACC</t>
        </is>
      </c>
      <c r="D408" s="12" t="n">
        <v>6367.95</v>
      </c>
      <c r="E408" s="12" t="n">
        <v>8716.74</v>
      </c>
      <c r="F408" s="12" t="n">
        <v>17530.87</v>
      </c>
      <c r="G408" s="12" t="n">
        <v>19900</v>
      </c>
      <c r="H408" s="14" t="n">
        <v>2.125024536938889</v>
      </c>
      <c r="I408" s="14" t="n">
        <v>0.680002512562814</v>
      </c>
      <c r="J408" s="11" t="n">
        <v>53</v>
      </c>
      <c r="K408" s="11" t="n">
        <v>102</v>
      </c>
      <c r="L408" s="12" t="n">
        <v>649530.9</v>
      </c>
      <c r="M408" s="21" t="n">
        <v>702.4528301886793</v>
      </c>
      <c r="N408" s="5" t="inlineStr">
        <is>
          <t>2026-04-22</t>
        </is>
      </c>
      <c r="O408" s="5">
        <f>IF(I408&lt;0.30,"REVISAR",IF(I408&gt;0.50,"ESTRELLA","OK"))</f>
        <v/>
      </c>
      <c r="P408" s="5">
        <f>IF(AND(I408&lt;0.30,J408&gt;50),"SUBIR PRECIO YA - alto volumen y margen flaco",IF(AND(I408&gt;0.50,M408&lt;30),"PROTEGER STOCK - estrella escasa",IF(AND(I408&lt;0.30,M408&gt;180),"LIQUIDAR - margen bajo y exceso de stock",IF(I408&gt;0.50,"MANTENER PRECIO - estrella",IF(M408&gt;240,"REVISAR INVENTARIO - mucho stock para la rotación","MONITOREAR")))))</f>
        <v/>
      </c>
      <c r="Q408" s="5" t="inlineStr">
        <is>
          <t>SI</t>
        </is>
      </c>
      <c r="R408" s="5" t="inlineStr">
        <is>
          <t>SI</t>
        </is>
      </c>
    </row>
    <row r="409">
      <c r="A409" s="5" t="inlineStr">
        <is>
          <t>5319</t>
        </is>
      </c>
      <c r="B409" s="5" t="inlineStr">
        <is>
          <t>BOTAGUA VERDE 9x9</t>
        </is>
      </c>
      <c r="C409" s="5" t="inlineStr">
        <is>
          <t>BOTAGUAS, CUMBRERAS, CANOAS METALICAS</t>
        </is>
      </c>
      <c r="D409" s="12" t="n">
        <v>2755</v>
      </c>
      <c r="E409" s="12" t="n">
        <v>2800.86</v>
      </c>
      <c r="F409" s="12" t="n">
        <v>3936.77</v>
      </c>
      <c r="G409" s="12" t="n">
        <v>4400</v>
      </c>
      <c r="H409" s="14" t="n">
        <v>0.5970961887477314</v>
      </c>
      <c r="I409" s="14" t="n">
        <v>0.3738636363636363</v>
      </c>
      <c r="J409" s="11" t="n">
        <v>411</v>
      </c>
      <c r="K409" s="11" t="n">
        <v>62</v>
      </c>
      <c r="L409" s="12" t="n">
        <v>170810</v>
      </c>
      <c r="M409" s="21" t="n">
        <v>55.06082725060828</v>
      </c>
      <c r="N409" s="5" t="inlineStr">
        <is>
          <t>2026-04-22</t>
        </is>
      </c>
      <c r="O409" s="5">
        <f>IF(I409&lt;0.30,"REVISAR",IF(I409&gt;0.50,"ESTRELLA","OK"))</f>
        <v/>
      </c>
      <c r="P409" s="5">
        <f>IF(AND(I409&lt;0.30,J409&gt;50),"SUBIR PRECIO YA - alto volumen y margen flaco",IF(AND(I409&gt;0.50,M409&lt;30),"PROTEGER STOCK - estrella escasa",IF(AND(I409&lt;0.30,M409&gt;180),"LIQUIDAR - margen bajo y exceso de stock",IF(I409&gt;0.50,"MANTENER PRECIO - estrella",IF(M409&gt;240,"REVISAR INVENTARIO - mucho stock para la rotación","MONITOREAR")))))</f>
        <v/>
      </c>
      <c r="Q409" s="5" t="inlineStr">
        <is>
          <t>SI</t>
        </is>
      </c>
      <c r="R409" s="5" t="inlineStr">
        <is>
          <t>SI</t>
        </is>
      </c>
    </row>
    <row r="410">
      <c r="A410" s="5" t="inlineStr">
        <is>
          <t>351100300991411</t>
        </is>
      </c>
      <c r="B410" s="5" t="inlineStr">
        <is>
          <t>CORNISA LAMINADA TLS-007 ROMA 5.95M</t>
        </is>
      </c>
      <c r="C410" s="5" t="inlineStr">
        <is>
          <t>IMPORTACION TABLILLA, CORNISAS, UNIONES</t>
        </is>
      </c>
      <c r="D410" s="12" t="n">
        <v>667.98</v>
      </c>
      <c r="E410" s="12" t="n">
        <v>1176.24</v>
      </c>
      <c r="F410" s="12" t="n">
        <v>2742.66</v>
      </c>
      <c r="G410" s="12" t="n">
        <v>2300</v>
      </c>
      <c r="H410" s="14" t="n">
        <v>2.443216862780323</v>
      </c>
      <c r="I410" s="14" t="n">
        <v>0.7095739130434783</v>
      </c>
      <c r="J410" s="11" t="n">
        <v>298</v>
      </c>
      <c r="K410" s="11" t="n">
        <v>745</v>
      </c>
      <c r="L410" s="12" t="n">
        <v>497645.1</v>
      </c>
      <c r="M410" s="21" t="n">
        <v>912.5</v>
      </c>
      <c r="N410" s="5" t="inlineStr">
        <is>
          <t>2026-04-24</t>
        </is>
      </c>
      <c r="O410" s="5">
        <f>IF(I410&lt;0.30,"REVISAR",IF(I410&gt;0.50,"ESTRELLA","OK"))</f>
        <v/>
      </c>
      <c r="P410" s="5">
        <f>IF(AND(I410&lt;0.30,J410&gt;50),"SUBIR PRECIO YA - alto volumen y margen flaco",IF(AND(I410&gt;0.50,M410&lt;30),"PROTEGER STOCK - estrella escasa",IF(AND(I410&lt;0.30,M410&gt;180),"LIQUIDAR - margen bajo y exceso de stock",IF(I410&gt;0.50,"MANTENER PRECIO - estrella",IF(M410&gt;240,"REVISAR INVENTARIO - mucho stock para la rotación","MONITOREAR")))))</f>
        <v/>
      </c>
      <c r="Q410" s="5" t="inlineStr">
        <is>
          <t>NO</t>
        </is>
      </c>
      <c r="R410" s="5" t="inlineStr">
        <is>
          <t>SI</t>
        </is>
      </c>
    </row>
    <row r="411">
      <c r="A411" s="5" t="inlineStr">
        <is>
          <t>351100300992675</t>
        </is>
      </c>
      <c r="B411" s="5" t="inlineStr">
        <is>
          <t>LAMINA NUEVA TEC NIEVE HUMO 25-90 1.22 X. 2.80M 5MM MATE FIBRA BAMBU CARBON PVC IMITACION PIEDR</t>
        </is>
      </c>
      <c r="C411" s="5" t="inlineStr">
        <is>
          <t>IMPORTACION LAMINA PVC, BAMBU, ACC</t>
        </is>
      </c>
      <c r="D411" s="12" t="n">
        <v>5699.8</v>
      </c>
      <c r="E411" s="12" t="n">
        <v>7710.51</v>
      </c>
      <c r="F411" s="12" t="n">
        <v>15355.49</v>
      </c>
      <c r="G411" s="12" t="n">
        <v>17425.75</v>
      </c>
      <c r="H411" s="14" t="n">
        <v>2.057256394961227</v>
      </c>
      <c r="I411" s="14" t="n">
        <v>0.6729093439306773</v>
      </c>
      <c r="J411" s="11" t="n">
        <v>61</v>
      </c>
      <c r="K411" s="11" t="n">
        <v>65</v>
      </c>
      <c r="L411" s="12" t="n">
        <v>370487</v>
      </c>
      <c r="M411" s="21" t="n">
        <v>388.9344262295082</v>
      </c>
      <c r="N411" s="5" t="inlineStr">
        <is>
          <t>2026-04-23</t>
        </is>
      </c>
      <c r="O411" s="5">
        <f>IF(I411&lt;0.30,"REVISAR",IF(I411&gt;0.50,"ESTRELLA","OK"))</f>
        <v/>
      </c>
      <c r="P411" s="5">
        <f>IF(AND(I411&lt;0.30,J411&gt;50),"SUBIR PRECIO YA - alto volumen y margen flaco",IF(AND(I411&gt;0.50,M411&lt;30),"PROTEGER STOCK - estrella escasa",IF(AND(I411&lt;0.30,M411&gt;180),"LIQUIDAR - margen bajo y exceso de stock",IF(I411&gt;0.50,"MANTENER PRECIO - estrella",IF(M411&gt;240,"REVISAR INVENTARIO - mucho stock para la rotación","MONITOREAR")))))</f>
        <v/>
      </c>
      <c r="Q411" s="5" t="inlineStr">
        <is>
          <t>SI</t>
        </is>
      </c>
      <c r="R411" s="5" t="inlineStr">
        <is>
          <t>SI</t>
        </is>
      </c>
    </row>
    <row r="412">
      <c r="A412" s="5" t="inlineStr">
        <is>
          <t>351100300992799</t>
        </is>
      </c>
      <c r="B412" s="5" t="inlineStr">
        <is>
          <t>PANEL ACANALADO NUEVA TEC NEGRO MADERA SATINADO F01-C03 12CM X 2.90M PS INTERIOR</t>
        </is>
      </c>
      <c r="C412" s="5" t="inlineStr">
        <is>
          <t>IMPORTACION PANEL ACANALADO INTERIOR</t>
        </is>
      </c>
      <c r="D412" s="12" t="n">
        <v>1320.11</v>
      </c>
      <c r="E412" s="12" t="n">
        <v>1715.75</v>
      </c>
      <c r="F412" s="12" t="n">
        <v>3424.89</v>
      </c>
      <c r="G412" s="12" t="n">
        <v>3950</v>
      </c>
      <c r="H412" s="14" t="n">
        <v>1.992174894516366</v>
      </c>
      <c r="I412" s="14" t="n">
        <v>0.6657949367088608</v>
      </c>
      <c r="J412" s="11" t="n">
        <v>272</v>
      </c>
      <c r="K412" s="11" t="n">
        <v>260</v>
      </c>
      <c r="L412" s="12" t="n">
        <v>343228.6</v>
      </c>
      <c r="M412" s="21" t="n">
        <v>348.8970588235294</v>
      </c>
      <c r="N412" s="5" t="inlineStr">
        <is>
          <t>2026-04-30</t>
        </is>
      </c>
      <c r="O412" s="5">
        <f>IF(I412&lt;0.30,"REVISAR",IF(I412&gt;0.50,"ESTRELLA","OK"))</f>
        <v/>
      </c>
      <c r="P412" s="5">
        <f>IF(AND(I412&lt;0.30,J412&gt;50),"SUBIR PRECIO YA - alto volumen y margen flaco",IF(AND(I412&gt;0.50,M412&lt;30),"PROTEGER STOCK - estrella escasa",IF(AND(I412&lt;0.30,M412&gt;180),"LIQUIDAR - margen bajo y exceso de stock",IF(I412&gt;0.50,"MANTENER PRECIO - estrella",IF(M412&gt;240,"REVISAR INVENTARIO - mucho stock para la rotación","MONITOREAR")))))</f>
        <v/>
      </c>
      <c r="Q412" s="5" t="inlineStr">
        <is>
          <t>SI</t>
        </is>
      </c>
      <c r="R412" s="5" t="inlineStr">
        <is>
          <t>SI</t>
        </is>
      </c>
    </row>
    <row r="413">
      <c r="A413" s="5" t="inlineStr">
        <is>
          <t>351100300992007</t>
        </is>
      </c>
      <c r="B413" s="5" t="inlineStr">
        <is>
          <t>FREGADERO MAR-10 50CM X 40CM X 22CM GRIS PLOMO  GRIS CON ACCESORIOS Y JABONERA</t>
        </is>
      </c>
      <c r="C413" s="5" t="inlineStr">
        <is>
          <t>GRIFERIA - ACC. BAÑO Y COCINA</t>
        </is>
      </c>
      <c r="D413" s="12" t="n">
        <v>20670</v>
      </c>
      <c r="E413" s="12" t="n">
        <v>36533.45</v>
      </c>
      <c r="F413" s="12" t="n">
        <v>52533.6</v>
      </c>
      <c r="G413" s="12" t="n">
        <v>59900</v>
      </c>
      <c r="H413" s="14" t="n">
        <v>1.897919690372521</v>
      </c>
      <c r="I413" s="14" t="n">
        <v>0.654924874791319</v>
      </c>
      <c r="J413" s="11" t="n">
        <v>29</v>
      </c>
      <c r="K413" s="11" t="n">
        <v>0</v>
      </c>
      <c r="L413" s="12" t="n">
        <v>0</v>
      </c>
      <c r="M413" s="21" t="n">
        <v>0</v>
      </c>
      <c r="N413" s="5" t="inlineStr">
        <is>
          <t>2025-12-17</t>
        </is>
      </c>
      <c r="O413" s="5">
        <f>IF(I413&lt;0.30,"REVISAR",IF(I413&gt;0.50,"ESTRELLA","OK"))</f>
        <v/>
      </c>
      <c r="P413" s="5">
        <f>IF(AND(I413&lt;0.30,J413&gt;50),"SUBIR PRECIO YA - alto volumen y margen flaco",IF(AND(I413&gt;0.50,M413&lt;30),"PROTEGER STOCK - estrella escasa",IF(AND(I413&lt;0.30,M413&gt;180),"LIQUIDAR - margen bajo y exceso de stock",IF(I413&gt;0.50,"MANTENER PRECIO - estrella",IF(M413&gt;240,"REVISAR INVENTARIO - mucho stock para la rotación","MONITOREAR")))))</f>
        <v/>
      </c>
      <c r="Q413" s="5" t="inlineStr">
        <is>
          <t>SI</t>
        </is>
      </c>
      <c r="R413" s="5" t="inlineStr">
        <is>
          <t>SI</t>
        </is>
      </c>
    </row>
    <row r="414">
      <c r="A414" s="5" t="inlineStr">
        <is>
          <t>351100300992038</t>
        </is>
      </c>
      <c r="B414" s="5" t="inlineStr">
        <is>
          <t>ISRAEL FREGADERO GRIS PLOMO + LLAVE NEGRA MONOCOM + JABONERA + SIFON + DESAG 60X45</t>
        </is>
      </c>
      <c r="C414" s="5" t="inlineStr">
        <is>
          <t>GRIFERIA - ACC. BAÑO Y COCINA</t>
        </is>
      </c>
      <c r="D414" s="12" t="n">
        <v>31589.95</v>
      </c>
      <c r="E414" s="12" t="n">
        <v>39540</v>
      </c>
      <c r="F414" s="12" t="n">
        <v>60542.91</v>
      </c>
      <c r="G414" s="12" t="n">
        <v>69995</v>
      </c>
      <c r="H414" s="14" t="n">
        <v>1.215736333865676</v>
      </c>
      <c r="I414" s="14" t="n">
        <v>0.5486827630545039</v>
      </c>
      <c r="J414" s="11" t="n">
        <v>22</v>
      </c>
      <c r="K414" s="11" t="n">
        <v>0</v>
      </c>
      <c r="L414" s="12" t="n">
        <v>0</v>
      </c>
      <c r="M414" s="21" t="n">
        <v>0</v>
      </c>
      <c r="N414" s="5" t="inlineStr">
        <is>
          <t>2025-06-07</t>
        </is>
      </c>
      <c r="O414" s="5">
        <f>IF(I414&lt;0.30,"REVISAR",IF(I414&gt;0.50,"ESTRELLA","OK"))</f>
        <v/>
      </c>
      <c r="P414" s="5">
        <f>IF(AND(I414&lt;0.30,J414&gt;50),"SUBIR PRECIO YA - alto volumen y margen flaco",IF(AND(I414&gt;0.50,M414&lt;30),"PROTEGER STOCK - estrella escasa",IF(AND(I414&lt;0.30,M414&gt;180),"LIQUIDAR - margen bajo y exceso de stock",IF(I414&gt;0.50,"MANTENER PRECIO - estrella",IF(M414&gt;240,"REVISAR INVENTARIO - mucho stock para la rotación","MONITOREAR")))))</f>
        <v/>
      </c>
      <c r="Q414" s="5" t="inlineStr">
        <is>
          <t>SI</t>
        </is>
      </c>
      <c r="R414" s="5" t="inlineStr">
        <is>
          <t>SI</t>
        </is>
      </c>
    </row>
    <row r="415">
      <c r="A415" s="5" t="inlineStr">
        <is>
          <t>351100300992588</t>
        </is>
      </c>
      <c r="B415" s="5" t="inlineStr">
        <is>
          <t>PANEL PVC FLAT CRESTONES CIELOS Y PAREDES 30CM X 2.90M X 8MM GRIS 5 CANALES</t>
        </is>
      </c>
      <c r="C415" s="5" t="inlineStr">
        <is>
          <t>PANEL ACANALADO INTERIOR</t>
        </is>
      </c>
      <c r="D415" s="12" t="n">
        <v>2695</v>
      </c>
      <c r="E415" s="12" t="n">
        <v>2695</v>
      </c>
      <c r="F415" s="12" t="n">
        <v>4010.33</v>
      </c>
      <c r="G415" s="12" t="n">
        <v>4550</v>
      </c>
      <c r="H415" s="14" t="n">
        <v>0.6883116883116884</v>
      </c>
      <c r="I415" s="14" t="n">
        <v>0.4076923076923077</v>
      </c>
      <c r="J415" s="11" t="n">
        <v>350</v>
      </c>
      <c r="K415" s="11" t="n">
        <v>-3</v>
      </c>
      <c r="L415" s="12" t="n">
        <v>-8085</v>
      </c>
      <c r="M415" s="21" t="n">
        <v>-3.128571428571429</v>
      </c>
      <c r="N415" s="5" t="inlineStr">
        <is>
          <t>2026-02-11</t>
        </is>
      </c>
      <c r="O415" s="5">
        <f>IF(I415&lt;0.30,"REVISAR",IF(I415&gt;0.50,"ESTRELLA","OK"))</f>
        <v/>
      </c>
      <c r="P415" s="5">
        <f>IF(AND(I415&lt;0.30,J415&gt;50),"SUBIR PRECIO YA - alto volumen y margen flaco",IF(AND(I415&gt;0.50,M415&lt;30),"PROTEGER STOCK - estrella escasa",IF(AND(I415&lt;0.30,M415&gt;180),"LIQUIDAR - margen bajo y exceso de stock",IF(I415&gt;0.50,"MANTENER PRECIO - estrella",IF(M415&gt;240,"REVISAR INVENTARIO - mucho stock para la rotación","MONITOREAR")))))</f>
        <v/>
      </c>
      <c r="Q415" s="5" t="inlineStr">
        <is>
          <t>SI</t>
        </is>
      </c>
      <c r="R415" s="5" t="inlineStr">
        <is>
          <t>SI</t>
        </is>
      </c>
    </row>
    <row r="416">
      <c r="A416" s="5" t="inlineStr">
        <is>
          <t>351100300992282</t>
        </is>
      </c>
      <c r="B416" s="5" t="inlineStr">
        <is>
          <t xml:space="preserve">LAMINA NUEVA TEC XL MATE CALACATA BLANCO  1.22X2.80 5MM DE026 1-V MATE FIBRA BAMBU CARBON PVC IMITA </t>
        </is>
      </c>
      <c r="C416" s="5" t="inlineStr">
        <is>
          <t>LAMINA PVC, BAMBU, ACC</t>
        </is>
      </c>
      <c r="D416" s="12" t="n">
        <v>13500</v>
      </c>
      <c r="E416" s="12" t="n">
        <v>13500</v>
      </c>
      <c r="F416" s="12" t="n">
        <v>18973.44</v>
      </c>
      <c r="G416" s="12" t="n">
        <v>21650</v>
      </c>
      <c r="H416" s="14" t="n">
        <v>0.6037037037037037</v>
      </c>
      <c r="I416" s="14" t="n">
        <v>0.3764434180138568</v>
      </c>
      <c r="J416" s="11" t="n">
        <v>84</v>
      </c>
      <c r="K416" s="11" t="n">
        <v>0</v>
      </c>
      <c r="L416" s="12" t="n">
        <v>0</v>
      </c>
      <c r="M416" s="21" t="n">
        <v>0</v>
      </c>
      <c r="N416" s="5" t="inlineStr">
        <is>
          <t>2026-04-15</t>
        </is>
      </c>
      <c r="O416" s="5">
        <f>IF(I416&lt;0.30,"REVISAR",IF(I416&gt;0.50,"ESTRELLA","OK"))</f>
        <v/>
      </c>
      <c r="P416" s="5">
        <f>IF(AND(I416&lt;0.30,J416&gt;50),"SUBIR PRECIO YA - alto volumen y margen flaco",IF(AND(I416&gt;0.50,M416&lt;30),"PROTEGER STOCK - estrella escasa",IF(AND(I416&lt;0.30,M416&gt;180),"LIQUIDAR - margen bajo y exceso de stock",IF(I416&gt;0.50,"MANTENER PRECIO - estrella",IF(M416&gt;240,"REVISAR INVENTARIO - mucho stock para la rotación","MONITOREAR")))))</f>
        <v/>
      </c>
      <c r="Q416" s="5" t="inlineStr">
        <is>
          <t>SI</t>
        </is>
      </c>
      <c r="R416" s="5" t="inlineStr">
        <is>
          <t>SI</t>
        </is>
      </c>
    </row>
    <row r="417">
      <c r="A417" s="5" t="inlineStr">
        <is>
          <t>351100300990103</t>
        </is>
      </c>
      <c r="B417" s="5" t="inlineStr">
        <is>
          <t>ZINC 28 3.66 ALTH VERDE ONDULADO ALUMINIZADO PINTADO #28</t>
        </is>
      </c>
      <c r="C417" s="5" t="inlineStr">
        <is>
          <t>TUBERIA INDUSTRIAL, HIERROS PLANOS Y CORRUGADOS</t>
        </is>
      </c>
      <c r="D417" s="12" t="n">
        <v>4259.29</v>
      </c>
      <c r="E417" s="12" t="n">
        <v>3957.56</v>
      </c>
      <c r="F417" s="12" t="n">
        <v>5521.39</v>
      </c>
      <c r="G417" s="12" t="n">
        <v>6275</v>
      </c>
      <c r="H417" s="14" t="n">
        <v>0.4732502365417711</v>
      </c>
      <c r="I417" s="14" t="n">
        <v>0.3212286852589641</v>
      </c>
      <c r="J417" s="11" t="n">
        <v>294</v>
      </c>
      <c r="K417" s="11" t="n">
        <v>33</v>
      </c>
      <c r="L417" s="12" t="n">
        <v>140556.57</v>
      </c>
      <c r="M417" s="21" t="n">
        <v>40.96938775510204</v>
      </c>
      <c r="N417" s="5" t="inlineStr">
        <is>
          <t>2026-04-24</t>
        </is>
      </c>
      <c r="O417" s="5">
        <f>IF(I417&lt;0.30,"REVISAR",IF(I417&gt;0.50,"ESTRELLA","OK"))</f>
        <v/>
      </c>
      <c r="P417" s="5">
        <f>IF(AND(I417&lt;0.30,J417&gt;50),"SUBIR PRECIO YA - alto volumen y margen flaco",IF(AND(I417&gt;0.50,M417&lt;30),"PROTEGER STOCK - estrella escasa",IF(AND(I417&lt;0.30,M417&gt;180),"LIQUIDAR - margen bajo y exceso de stock",IF(I417&gt;0.50,"MANTENER PRECIO - estrella",IF(M417&gt;240,"REVISAR INVENTARIO - mucho stock para la rotación","MONITOREAR")))))</f>
        <v/>
      </c>
      <c r="Q417" s="5" t="inlineStr">
        <is>
          <t>SI</t>
        </is>
      </c>
      <c r="R417" s="5" t="inlineStr">
        <is>
          <t>SI</t>
        </is>
      </c>
    </row>
    <row r="418">
      <c r="A418" s="5" t="inlineStr">
        <is>
          <t>351100300992709</t>
        </is>
      </c>
      <c r="B418" s="5" t="inlineStr">
        <is>
          <t>DJ DELTA MUEBLE 80CM X 50CM INCLUYE LAVATORIO ESPEJO REPISA BRILLANTE AEREO LUX STONE Y001-NP5 80CM</t>
        </is>
      </c>
      <c r="C418" s="5" t="inlineStr">
        <is>
          <t>IMPORTACION LOZA</t>
        </is>
      </c>
      <c r="D418" s="12" t="n">
        <v>23058.32</v>
      </c>
      <c r="E418" s="12" t="n">
        <v>37604.65</v>
      </c>
      <c r="F418" s="12" t="n">
        <v>83398.23</v>
      </c>
      <c r="G418" s="12" t="n">
        <v>95000</v>
      </c>
      <c r="H418" s="14" t="n">
        <v>3.119987926266961</v>
      </c>
      <c r="I418" s="14" t="n">
        <v>0.757280842105263</v>
      </c>
      <c r="J418" s="11" t="n">
        <v>10</v>
      </c>
      <c r="K418" s="11" t="n">
        <v>0</v>
      </c>
      <c r="L418" s="12" t="n">
        <v>0</v>
      </c>
      <c r="M418" s="21" t="n">
        <v>0</v>
      </c>
      <c r="N418" s="5" t="inlineStr">
        <is>
          <t>2026-04-22</t>
        </is>
      </c>
      <c r="O418" s="5">
        <f>IF(I418&lt;0.30,"REVISAR",IF(I418&gt;0.50,"ESTRELLA","OK"))</f>
        <v/>
      </c>
      <c r="P418" s="5">
        <f>IF(AND(I418&lt;0.30,J418&gt;50),"SUBIR PRECIO YA - alto volumen y margen flaco",IF(AND(I418&gt;0.50,M418&lt;30),"PROTEGER STOCK - estrella escasa",IF(AND(I418&lt;0.30,M418&gt;180),"LIQUIDAR - margen bajo y exceso de stock",IF(I418&gt;0.50,"MANTENER PRECIO - estrella",IF(M418&gt;240,"REVISAR INVENTARIO - mucho stock para la rotación","MONITOREAR")))))</f>
        <v/>
      </c>
      <c r="Q418" s="5" t="inlineStr">
        <is>
          <t>NO</t>
        </is>
      </c>
      <c r="R418" s="5" t="inlineStr">
        <is>
          <t>SI</t>
        </is>
      </c>
    </row>
    <row r="419">
      <c r="A419" s="5" t="inlineStr">
        <is>
          <t>20100001</t>
        </is>
      </c>
      <c r="B419" s="5" t="inlineStr">
        <is>
          <t>AZULEJO ANDES PLUS BOVEDA 20X30 CAJA 1.50M2</t>
        </is>
      </c>
      <c r="C419" s="5" t="inlineStr">
        <is>
          <t>AZULEJOS</t>
        </is>
      </c>
      <c r="D419" s="12" t="n">
        <v>6474.23</v>
      </c>
      <c r="E419" s="12" t="n">
        <v>6125.1</v>
      </c>
      <c r="F419" s="12" t="n">
        <v>8358.68</v>
      </c>
      <c r="G419" s="12" t="n">
        <v>9750</v>
      </c>
      <c r="H419" s="14" t="n">
        <v>0.5059705941864903</v>
      </c>
      <c r="I419" s="14" t="n">
        <v>0.3359764102564103</v>
      </c>
      <c r="J419" s="11" t="n">
        <v>203.75</v>
      </c>
      <c r="K419" s="11" t="n">
        <v>47</v>
      </c>
      <c r="L419" s="12" t="n">
        <v>304288.81</v>
      </c>
      <c r="M419" s="21" t="n">
        <v>84.19631901840491</v>
      </c>
      <c r="N419" s="5" t="inlineStr">
        <is>
          <t>2026-04-29</t>
        </is>
      </c>
      <c r="O419" s="5">
        <f>IF(I419&lt;0.30,"REVISAR",IF(I419&gt;0.50,"ESTRELLA","OK"))</f>
        <v/>
      </c>
      <c r="P419" s="5">
        <f>IF(AND(I419&lt;0.30,J419&gt;50),"SUBIR PRECIO YA - alto volumen y margen flaco",IF(AND(I419&gt;0.50,M419&lt;30),"PROTEGER STOCK - estrella escasa",IF(AND(I419&lt;0.30,M419&gt;180),"LIQUIDAR - margen bajo y exceso de stock",IF(I419&gt;0.50,"MANTENER PRECIO - estrella",IF(M419&gt;240,"REVISAR INVENTARIO - mucho stock para la rotación","MONITOREAR")))))</f>
        <v/>
      </c>
      <c r="Q419" s="5" t="inlineStr">
        <is>
          <t>SI</t>
        </is>
      </c>
      <c r="R419" s="5" t="inlineStr">
        <is>
          <t>SI</t>
        </is>
      </c>
    </row>
    <row r="420">
      <c r="A420" s="5" t="inlineStr">
        <is>
          <t>112</t>
        </is>
      </c>
      <c r="B420" s="5" t="inlineStr">
        <is>
          <t>ARENA REGULAR SACO (40kg aprox)</t>
        </is>
      </c>
      <c r="C420" s="5" t="inlineStr">
        <is>
          <t>AGREGADOS</t>
        </is>
      </c>
      <c r="D420" s="12" t="n">
        <v>1527</v>
      </c>
      <c r="E420" s="12" t="n">
        <v>1349</v>
      </c>
      <c r="F420" s="12" t="n">
        <v>1932.52</v>
      </c>
      <c r="G420" s="12" t="n">
        <v>2350</v>
      </c>
      <c r="H420" s="14" t="n">
        <v>0.5389652914210871</v>
      </c>
      <c r="I420" s="14" t="n">
        <v>0.3502127659574468</v>
      </c>
      <c r="J420" s="11" t="n">
        <v>778.0001</v>
      </c>
      <c r="K420" s="11" t="n">
        <v>13</v>
      </c>
      <c r="L420" s="12" t="n">
        <v>19851</v>
      </c>
      <c r="M420" s="21" t="n">
        <v>6.098970938435612</v>
      </c>
      <c r="N420" s="5" t="inlineStr">
        <is>
          <t>2026-04-30</t>
        </is>
      </c>
      <c r="O420" s="5">
        <f>IF(I420&lt;0.30,"REVISAR",IF(I420&gt;0.50,"ESTRELLA","OK"))</f>
        <v/>
      </c>
      <c r="P420" s="5">
        <f>IF(AND(I420&lt;0.30,J420&gt;50),"SUBIR PRECIO YA - alto volumen y margen flaco",IF(AND(I420&gt;0.50,M420&lt;30),"PROTEGER STOCK - estrella escasa",IF(AND(I420&lt;0.30,M420&gt;180),"LIQUIDAR - margen bajo y exceso de stock",IF(I420&gt;0.50,"MANTENER PRECIO - estrella",IF(M420&gt;240,"REVISAR INVENTARIO - mucho stock para la rotación","MONITOREAR")))))</f>
        <v/>
      </c>
      <c r="Q420" s="5" t="inlineStr">
        <is>
          <t>SI</t>
        </is>
      </c>
      <c r="R420" s="5" t="inlineStr">
        <is>
          <t>SI</t>
        </is>
      </c>
    </row>
    <row r="421">
      <c r="A421" s="5" t="inlineStr">
        <is>
          <t>11173</t>
        </is>
      </c>
      <c r="B421" s="5" t="inlineStr">
        <is>
          <t>LLAVE CHORRO PRICE PFISTER V79110-1/2 P.P</t>
        </is>
      </c>
      <c r="C421" s="5" t="inlineStr">
        <is>
          <t>FERRETERIA GENERAL</t>
        </is>
      </c>
      <c r="D421" s="12" t="n">
        <v>2691</v>
      </c>
      <c r="E421" s="12" t="n">
        <v>2756.57</v>
      </c>
      <c r="F421" s="12" t="n">
        <v>3992.49</v>
      </c>
      <c r="G421" s="12" t="n">
        <v>4864.65</v>
      </c>
      <c r="H421" s="14" t="n">
        <v>0.8077480490523967</v>
      </c>
      <c r="I421" s="14" t="n">
        <v>0.446825568129259</v>
      </c>
      <c r="J421" s="11" t="n">
        <v>366</v>
      </c>
      <c r="K421" s="11" t="n">
        <v>27</v>
      </c>
      <c r="L421" s="12" t="n">
        <v>72657</v>
      </c>
      <c r="M421" s="21" t="n">
        <v>26.92622950819672</v>
      </c>
      <c r="N421" s="5" t="inlineStr">
        <is>
          <t>2026-04-29</t>
        </is>
      </c>
      <c r="O421" s="5">
        <f>IF(I421&lt;0.30,"REVISAR",IF(I421&gt;0.50,"ESTRELLA","OK"))</f>
        <v/>
      </c>
      <c r="P421" s="5">
        <f>IF(AND(I421&lt;0.30,J421&gt;50),"SUBIR PRECIO YA - alto volumen y margen flaco",IF(AND(I421&gt;0.50,M421&lt;30),"PROTEGER STOCK - estrella escasa",IF(AND(I421&lt;0.30,M421&gt;180),"LIQUIDAR - margen bajo y exceso de stock",IF(I421&gt;0.50,"MANTENER PRECIO - estrella",IF(M421&gt;240,"REVISAR INVENTARIO - mucho stock para la rotación","MONITOREAR")))))</f>
        <v/>
      </c>
      <c r="Q421" s="5" t="inlineStr">
        <is>
          <t>SI</t>
        </is>
      </c>
      <c r="R421" s="5" t="inlineStr">
        <is>
          <t>SI</t>
        </is>
      </c>
    </row>
    <row r="422">
      <c r="A422" s="5" t="inlineStr">
        <is>
          <t>2106</t>
        </is>
      </c>
      <c r="B422" s="5" t="inlineStr">
        <is>
          <t>PINO 1X20 4MTS</t>
        </is>
      </c>
      <c r="C422" s="5" t="inlineStr">
        <is>
          <t>PINO</t>
        </is>
      </c>
      <c r="D422" s="12" t="n">
        <v>18132.6</v>
      </c>
      <c r="E422" s="12" t="n">
        <v>20955.53</v>
      </c>
      <c r="F422" s="12" t="n">
        <v>28707.37</v>
      </c>
      <c r="G422" s="12" t="n">
        <v>30734.76</v>
      </c>
      <c r="H422" s="14" t="n">
        <v>0.6950001654478675</v>
      </c>
      <c r="I422" s="14" t="n">
        <v>0.410029556111712</v>
      </c>
      <c r="J422" s="11" t="n">
        <v>58</v>
      </c>
      <c r="K422" s="11" t="n">
        <v>9</v>
      </c>
      <c r="L422" s="12" t="n">
        <v>163193.4</v>
      </c>
      <c r="M422" s="21" t="n">
        <v>56.63793103448275</v>
      </c>
      <c r="N422" s="5" t="inlineStr">
        <is>
          <t>2026-03-27</t>
        </is>
      </c>
      <c r="O422" s="5">
        <f>IF(I422&lt;0.30,"REVISAR",IF(I422&gt;0.50,"ESTRELLA","OK"))</f>
        <v/>
      </c>
      <c r="P422" s="5">
        <f>IF(AND(I422&lt;0.30,J422&gt;50),"SUBIR PRECIO YA - alto volumen y margen flaco",IF(AND(I422&gt;0.50,M422&lt;30),"PROTEGER STOCK - estrella escasa",IF(AND(I422&lt;0.30,M422&gt;180),"LIQUIDAR - margen bajo y exceso de stock",IF(I422&gt;0.50,"MANTENER PRECIO - estrella",IF(M422&gt;240,"REVISAR INVENTARIO - mucho stock para la rotación","MONITOREAR")))))</f>
        <v/>
      </c>
      <c r="Q422" s="5" t="inlineStr">
        <is>
          <t>SI</t>
        </is>
      </c>
      <c r="R422" s="5" t="inlineStr">
        <is>
          <t>SI</t>
        </is>
      </c>
    </row>
    <row r="423">
      <c r="A423" s="5" t="inlineStr">
        <is>
          <t>10140008</t>
        </is>
      </c>
      <c r="B423" s="5" t="inlineStr">
        <is>
          <t>TUBO ESTRUCT. RECTANGULAR 2X6 1.80MM GALVANIZADO</t>
        </is>
      </c>
      <c r="C423" s="5" t="inlineStr">
        <is>
          <t>TUBERIA ESTRUCTURAL</t>
        </is>
      </c>
      <c r="D423" s="12" t="n">
        <v>17974.6</v>
      </c>
      <c r="E423" s="12" t="n">
        <v>16710.41</v>
      </c>
      <c r="F423" s="12" t="n">
        <v>20465.03</v>
      </c>
      <c r="G423" s="12" t="n">
        <v>24779.78</v>
      </c>
      <c r="H423" s="14" t="n">
        <v>0.3785998019427415</v>
      </c>
      <c r="I423" s="14" t="n">
        <v>0.2746263284016243</v>
      </c>
      <c r="J423" s="11" t="n">
        <v>119</v>
      </c>
      <c r="K423" s="11" t="n">
        <v>23</v>
      </c>
      <c r="L423" s="12" t="n">
        <v>413415.8</v>
      </c>
      <c r="M423" s="21" t="n">
        <v>70.54621848739495</v>
      </c>
      <c r="N423" s="5" t="inlineStr">
        <is>
          <t>2026-04-28</t>
        </is>
      </c>
      <c r="O423" s="5">
        <f>IF(I423&lt;0.30,"REVISAR",IF(I423&gt;0.50,"ESTRELLA","OK"))</f>
        <v/>
      </c>
      <c r="P423" s="5">
        <f>IF(AND(I423&lt;0.30,J423&gt;50),"SUBIR PRECIO YA - alto volumen y margen flaco",IF(AND(I423&gt;0.50,M423&lt;30),"PROTEGER STOCK - estrella escasa",IF(AND(I423&lt;0.30,M423&gt;180),"LIQUIDAR - margen bajo y exceso de stock",IF(I423&gt;0.50,"MANTENER PRECIO - estrella",IF(M423&gt;240,"REVISAR INVENTARIO - mucho stock para la rotación","MONITOREAR")))))</f>
        <v/>
      </c>
      <c r="Q423" s="5" t="inlineStr">
        <is>
          <t>SI</t>
        </is>
      </c>
      <c r="R423" s="5" t="inlineStr">
        <is>
          <t>SI</t>
        </is>
      </c>
    </row>
    <row r="424">
      <c r="A424" s="5" t="inlineStr">
        <is>
          <t>351100300990574</t>
        </is>
      </c>
      <c r="B424" s="5" t="inlineStr">
        <is>
          <t>PILA PLASTICA PEQUENA VERSAPLAST CON ACCESORIOS SIN PATAS 45CM X 65CM</t>
        </is>
      </c>
      <c r="C424" s="5" t="inlineStr">
        <is>
          <t>PILAS</t>
        </is>
      </c>
      <c r="D424" s="12" t="n">
        <v>33680.35</v>
      </c>
      <c r="E424" s="12" t="n">
        <v>33680.28</v>
      </c>
      <c r="F424" s="12" t="n">
        <v>45130.53</v>
      </c>
      <c r="G424" s="12" t="n">
        <v>51500</v>
      </c>
      <c r="H424" s="14" t="n">
        <v>0.5290814970747039</v>
      </c>
      <c r="I424" s="14" t="n">
        <v>0.3460126213592233</v>
      </c>
      <c r="J424" s="11" t="n">
        <v>39</v>
      </c>
      <c r="K424" s="11" t="n">
        <v>6</v>
      </c>
      <c r="L424" s="12" t="n">
        <v>202082.1</v>
      </c>
      <c r="M424" s="21" t="n">
        <v>56.15384615384615</v>
      </c>
      <c r="N424" s="5" t="inlineStr">
        <is>
          <t>2026-04-27</t>
        </is>
      </c>
      <c r="O424" s="5">
        <f>IF(I424&lt;0.30,"REVISAR",IF(I424&gt;0.50,"ESTRELLA","OK"))</f>
        <v/>
      </c>
      <c r="P424" s="5">
        <f>IF(AND(I424&lt;0.30,J424&gt;50),"SUBIR PRECIO YA - alto volumen y margen flaco",IF(AND(I424&gt;0.50,M424&lt;30),"PROTEGER STOCK - estrella escasa",IF(AND(I424&lt;0.30,M424&gt;180),"LIQUIDAR - margen bajo y exceso de stock",IF(I424&gt;0.50,"MANTENER PRECIO - estrella",IF(M424&gt;240,"REVISAR INVENTARIO - mucho stock para la rotación","MONITOREAR")))))</f>
        <v/>
      </c>
      <c r="Q424" s="5" t="inlineStr">
        <is>
          <t>SI</t>
        </is>
      </c>
      <c r="R424" s="5" t="inlineStr">
        <is>
          <t>SI</t>
        </is>
      </c>
    </row>
    <row r="425">
      <c r="A425" s="5" t="inlineStr">
        <is>
          <t>492868</t>
        </is>
      </c>
      <c r="B425" s="5" t="inlineStr">
        <is>
          <t>LAMINA NUEVA TEC EGGER OAK TEXTURIZADA 1.22 X. 2.44M 5MM MATE FIBRA BAMBU CARBON PVC IMITACION</t>
        </is>
      </c>
      <c r="C425" s="5" t="inlineStr">
        <is>
          <t>IMPORTACION LAMINA PVC, BAMBU, ACC</t>
        </is>
      </c>
      <c r="D425" s="12" t="n">
        <v>5376.12</v>
      </c>
      <c r="E425" s="12" t="n">
        <v>7359.08</v>
      </c>
      <c r="F425" s="12" t="n">
        <v>15298.67</v>
      </c>
      <c r="G425" s="12" t="n">
        <v>17500</v>
      </c>
      <c r="H425" s="14" t="n">
        <v>2.255135674054895</v>
      </c>
      <c r="I425" s="14" t="n">
        <v>0.6927931428571429</v>
      </c>
      <c r="J425" s="11" t="n">
        <v>56</v>
      </c>
      <c r="K425" s="11" t="n">
        <v>0</v>
      </c>
      <c r="L425" s="12" t="n">
        <v>0</v>
      </c>
      <c r="M425" s="21" t="n">
        <v>0</v>
      </c>
      <c r="N425" s="5" t="inlineStr">
        <is>
          <t>2026-04-18</t>
        </is>
      </c>
      <c r="O425" s="5">
        <f>IF(I425&lt;0.30,"REVISAR",IF(I425&gt;0.50,"ESTRELLA","OK"))</f>
        <v/>
      </c>
      <c r="P425" s="5">
        <f>IF(AND(I425&lt;0.30,J425&gt;50),"SUBIR PRECIO YA - alto volumen y margen flaco",IF(AND(I425&gt;0.50,M425&lt;30),"PROTEGER STOCK - estrella escasa",IF(AND(I425&lt;0.30,M425&gt;180),"LIQUIDAR - margen bajo y exceso de stock",IF(I425&gt;0.50,"MANTENER PRECIO - estrella",IF(M425&gt;240,"REVISAR INVENTARIO - mucho stock para la rotación","MONITOREAR")))))</f>
        <v/>
      </c>
      <c r="Q425" s="5" t="inlineStr">
        <is>
          <t>NO</t>
        </is>
      </c>
      <c r="R425" s="5" t="inlineStr">
        <is>
          <t>SI</t>
        </is>
      </c>
    </row>
    <row r="426">
      <c r="A426" s="5" t="inlineStr">
        <is>
          <t>5126</t>
        </is>
      </c>
      <c r="B426" s="5" t="inlineStr">
        <is>
          <t>LAMINA JORDOMEX 3/4 N16 1.22X2.44 1.5MM</t>
        </is>
      </c>
      <c r="C426" s="5" t="inlineStr">
        <is>
          <t>TUBERIA INDUSTRIAL, HIERROS PLANOS Y CORRUGADOS</t>
        </is>
      </c>
      <c r="D426" s="12" t="n">
        <v>6550</v>
      </c>
      <c r="E426" s="12" t="n">
        <v>6643.75</v>
      </c>
      <c r="F426" s="12" t="n">
        <v>9286.15</v>
      </c>
      <c r="G426" s="12" t="n">
        <v>10732.18</v>
      </c>
      <c r="H426" s="14" t="n">
        <v>0.6385007633587787</v>
      </c>
      <c r="I426" s="14" t="n">
        <v>0.389685972467849</v>
      </c>
      <c r="J426" s="11" t="n">
        <v>168</v>
      </c>
      <c r="K426" s="11" t="n">
        <v>23</v>
      </c>
      <c r="L426" s="12" t="n">
        <v>150650</v>
      </c>
      <c r="M426" s="21" t="n">
        <v>49.97023809523809</v>
      </c>
      <c r="N426" s="5" t="inlineStr">
        <is>
          <t>2026-04-29</t>
        </is>
      </c>
      <c r="O426" s="5">
        <f>IF(I426&lt;0.30,"REVISAR",IF(I426&gt;0.50,"ESTRELLA","OK"))</f>
        <v/>
      </c>
      <c r="P426" s="5">
        <f>IF(AND(I426&lt;0.30,J426&gt;50),"SUBIR PRECIO YA - alto volumen y margen flaco",IF(AND(I426&gt;0.50,M426&lt;30),"PROTEGER STOCK - estrella escasa",IF(AND(I426&lt;0.30,M426&gt;180),"LIQUIDAR - margen bajo y exceso de stock",IF(I426&gt;0.50,"MANTENER PRECIO - estrella",IF(M426&gt;240,"REVISAR INVENTARIO - mucho stock para la rotación","MONITOREAR")))))</f>
        <v/>
      </c>
      <c r="Q426" s="5" t="inlineStr">
        <is>
          <t>SI</t>
        </is>
      </c>
      <c r="R426" s="5" t="inlineStr">
        <is>
          <t>SI</t>
        </is>
      </c>
    </row>
    <row r="427">
      <c r="A427" s="5" t="inlineStr">
        <is>
          <t>532</t>
        </is>
      </c>
      <c r="B427" s="5" t="inlineStr">
        <is>
          <t>RECTANGULO FIBROLIT 5MM</t>
        </is>
      </c>
      <c r="C427" s="5" t="inlineStr">
        <is>
          <t>LAMINAS Y PERFILERIA LIVIANA</t>
        </is>
      </c>
      <c r="D427" s="12" t="n">
        <v>2148.8</v>
      </c>
      <c r="E427" s="12" t="n">
        <v>2049</v>
      </c>
      <c r="F427" s="12" t="n">
        <v>2637.11</v>
      </c>
      <c r="G427" s="12" t="n">
        <v>3156.59</v>
      </c>
      <c r="H427" s="14" t="n">
        <v>0.4690013030528666</v>
      </c>
      <c r="I427" s="14" t="n">
        <v>0.3192654098251594</v>
      </c>
      <c r="J427" s="11" t="n">
        <v>754</v>
      </c>
      <c r="K427" s="11" t="n">
        <v>58</v>
      </c>
      <c r="L427" s="12" t="n">
        <v>124630.4</v>
      </c>
      <c r="M427" s="21" t="n">
        <v>28.07692307692307</v>
      </c>
      <c r="N427" s="5" t="inlineStr">
        <is>
          <t>2026-04-30</t>
        </is>
      </c>
      <c r="O427" s="5">
        <f>IF(I427&lt;0.30,"REVISAR",IF(I427&gt;0.50,"ESTRELLA","OK"))</f>
        <v/>
      </c>
      <c r="P427" s="5">
        <f>IF(AND(I427&lt;0.30,J427&gt;50),"SUBIR PRECIO YA - alto volumen y margen flaco",IF(AND(I427&gt;0.50,M427&lt;30),"PROTEGER STOCK - estrella escasa",IF(AND(I427&lt;0.30,M427&gt;180),"LIQUIDAR - margen bajo y exceso de stock",IF(I427&gt;0.50,"MANTENER PRECIO - estrella",IF(M427&gt;240,"REVISAR INVENTARIO - mucho stock para la rotación","MONITOREAR")))))</f>
        <v/>
      </c>
      <c r="Q427" s="5" t="inlineStr">
        <is>
          <t>SI</t>
        </is>
      </c>
      <c r="R427" s="5" t="inlineStr">
        <is>
          <t>SI</t>
        </is>
      </c>
    </row>
    <row r="428">
      <c r="A428" s="5" t="inlineStr">
        <is>
          <t>I20031</t>
        </is>
      </c>
      <c r="B428" s="5" t="inlineStr">
        <is>
          <t>TOTAL TALADRO INALAMBRICO 20V 1/2 PERCUTOR CON ESTUCHE 2 BATERIAS UTIDLI20602-20668</t>
        </is>
      </c>
      <c r="C428" s="5" t="inlineStr">
        <is>
          <t>HERRAMIENTA ELECTRICA</t>
        </is>
      </c>
      <c r="D428" s="12" t="n">
        <v>34721.25</v>
      </c>
      <c r="E428" s="12" t="n">
        <v>39302.01</v>
      </c>
      <c r="F428" s="12" t="n">
        <v>52735.96</v>
      </c>
      <c r="G428" s="12" t="n">
        <v>60189.45</v>
      </c>
      <c r="H428" s="14" t="n">
        <v>0.7335046981315476</v>
      </c>
      <c r="I428" s="14" t="n">
        <v>0.4231339545385445</v>
      </c>
      <c r="J428" s="11" t="n">
        <v>33</v>
      </c>
      <c r="K428" s="11" t="n">
        <v>14</v>
      </c>
      <c r="L428" s="12" t="n">
        <v>486097.5</v>
      </c>
      <c r="M428" s="21" t="n">
        <v>154.8484848484848</v>
      </c>
      <c r="N428" s="5" t="inlineStr">
        <is>
          <t>2026-04-18</t>
        </is>
      </c>
      <c r="O428" s="5">
        <f>IF(I428&lt;0.30,"REVISAR",IF(I428&gt;0.50,"ESTRELLA","OK"))</f>
        <v/>
      </c>
      <c r="P428" s="5">
        <f>IF(AND(I428&lt;0.30,J428&gt;50),"SUBIR PRECIO YA - alto volumen y margen flaco",IF(AND(I428&gt;0.50,M428&lt;30),"PROTEGER STOCK - estrella escasa",IF(AND(I428&lt;0.30,M428&gt;180),"LIQUIDAR - margen bajo y exceso de stock",IF(I428&gt;0.50,"MANTENER PRECIO - estrella",IF(M428&gt;240,"REVISAR INVENTARIO - mucho stock para la rotación","MONITOREAR")))))</f>
        <v/>
      </c>
      <c r="Q428" s="5" t="inlineStr">
        <is>
          <t>SI</t>
        </is>
      </c>
      <c r="R428" s="5" t="inlineStr">
        <is>
          <t>SI</t>
        </is>
      </c>
    </row>
    <row r="429">
      <c r="A429" s="5" t="inlineStr">
        <is>
          <t>351100300991824</t>
        </is>
      </c>
      <c r="B429" s="5" t="inlineStr">
        <is>
          <t>LAMINA PVC DY-2410 1.22X2.44 3MM IMITACION PIEDRA NATURAL</t>
        </is>
      </c>
      <c r="C429" s="5" t="inlineStr">
        <is>
          <t>SIN CATEGORIA</t>
        </is>
      </c>
      <c r="D429" s="12" t="n">
        <v>11534.47</v>
      </c>
      <c r="E429" s="12" t="n">
        <v>11534.47</v>
      </c>
      <c r="F429" s="12" t="n">
        <v>16562.46</v>
      </c>
      <c r="G429" s="12" t="n">
        <v>16562.46</v>
      </c>
      <c r="H429" s="14" t="n">
        <v>0.4359099291081428</v>
      </c>
      <c r="I429" s="14" t="n">
        <v>0.3035774878852537</v>
      </c>
      <c r="J429" s="11" t="n">
        <v>88</v>
      </c>
      <c r="K429" s="11" t="n">
        <v>0</v>
      </c>
      <c r="L429" s="12" t="n">
        <v>0</v>
      </c>
      <c r="M429" s="21" t="n">
        <v>0</v>
      </c>
      <c r="N429" s="5" t="inlineStr">
        <is>
          <t>2025-07-12</t>
        </is>
      </c>
      <c r="O429" s="5">
        <f>IF(I429&lt;0.30,"REVISAR",IF(I429&gt;0.50,"ESTRELLA","OK"))</f>
        <v/>
      </c>
      <c r="P429" s="5">
        <f>IF(AND(I429&lt;0.30,J429&gt;50),"SUBIR PRECIO YA - alto volumen y margen flaco",IF(AND(I429&gt;0.50,M429&lt;30),"PROTEGER STOCK - estrella escasa",IF(AND(I429&lt;0.30,M429&gt;180),"LIQUIDAR - margen bajo y exceso de stock",IF(I429&gt;0.50,"MANTENER PRECIO - estrella",IF(M429&gt;240,"REVISAR INVENTARIO - mucho stock para la rotación","MONITOREAR")))))</f>
        <v/>
      </c>
      <c r="Q429" s="5" t="inlineStr">
        <is>
          <t>SI</t>
        </is>
      </c>
      <c r="R429" s="5" t="inlineStr">
        <is>
          <t>SI</t>
        </is>
      </c>
    </row>
    <row r="430">
      <c r="A430" s="5" t="inlineStr">
        <is>
          <t>351100300992770</t>
        </is>
      </c>
      <c r="B430" s="5" t="inlineStr">
        <is>
          <t>HURACAN COMBO MUEBLE MARRON + LAVATORIO + GRIFERIA + DESAGUE 45CM X 45CM X 78CM</t>
        </is>
      </c>
      <c r="C430" s="5" t="inlineStr">
        <is>
          <t>LOZA SANITARIA</t>
        </is>
      </c>
      <c r="D430" s="12" t="n">
        <v>38964</v>
      </c>
      <c r="E430" s="12" t="n">
        <v>44566.87</v>
      </c>
      <c r="F430" s="12" t="n">
        <v>74041.3</v>
      </c>
      <c r="G430" s="12" t="n">
        <v>85000</v>
      </c>
      <c r="H430" s="14" t="n">
        <v>1.181500872600349</v>
      </c>
      <c r="I430" s="14" t="n">
        <v>0.5416</v>
      </c>
      <c r="J430" s="11" t="n">
        <v>15</v>
      </c>
      <c r="K430" s="11" t="n">
        <v>7</v>
      </c>
      <c r="L430" s="12" t="n">
        <v>272748</v>
      </c>
      <c r="M430" s="21" t="n">
        <v>170.3333333333333</v>
      </c>
      <c r="N430" s="5" t="inlineStr">
        <is>
          <t>2026-04-25</t>
        </is>
      </c>
      <c r="O430" s="5">
        <f>IF(I430&lt;0.30,"REVISAR",IF(I430&gt;0.50,"ESTRELLA","OK"))</f>
        <v/>
      </c>
      <c r="P430" s="5">
        <f>IF(AND(I430&lt;0.30,J430&gt;50),"SUBIR PRECIO YA - alto volumen y margen flaco",IF(AND(I430&gt;0.50,M430&lt;30),"PROTEGER STOCK - estrella escasa",IF(AND(I430&lt;0.30,M430&gt;180),"LIQUIDAR - margen bajo y exceso de stock",IF(I430&gt;0.50,"MANTENER PRECIO - estrella",IF(M430&gt;240,"REVISAR INVENTARIO - mucho stock para la rotación","MONITOREAR")))))</f>
        <v/>
      </c>
      <c r="Q430" s="5" t="inlineStr">
        <is>
          <t>SI</t>
        </is>
      </c>
      <c r="R430" s="5" t="inlineStr">
        <is>
          <t>SI</t>
        </is>
      </c>
    </row>
    <row r="431">
      <c r="A431" s="5" t="inlineStr">
        <is>
          <t>14100007</t>
        </is>
      </c>
      <c r="B431" s="5" t="inlineStr">
        <is>
          <t>PUERTA BLANCA INTERNA 6 TABLEROS 90 X 210 CM</t>
        </is>
      </c>
      <c r="C431" s="5" t="inlineStr">
        <is>
          <t>PUERTAS</t>
        </is>
      </c>
      <c r="D431" s="12" t="n">
        <v>12521.54</v>
      </c>
      <c r="E431" s="12" t="n">
        <v>12673.2</v>
      </c>
      <c r="F431" s="12" t="n">
        <v>16380.12</v>
      </c>
      <c r="G431" s="12" t="n">
        <v>18600</v>
      </c>
      <c r="H431" s="14" t="n">
        <v>0.4854402892934894</v>
      </c>
      <c r="I431" s="14" t="n">
        <v>0.3267989247311828</v>
      </c>
      <c r="J431" s="11" t="n">
        <v>119</v>
      </c>
      <c r="K431" s="11" t="n">
        <v>19</v>
      </c>
      <c r="L431" s="12" t="n">
        <v>237909.26</v>
      </c>
      <c r="M431" s="21" t="n">
        <v>58.27731092436975</v>
      </c>
      <c r="N431" s="5" t="inlineStr">
        <is>
          <t>2026-04-27</t>
        </is>
      </c>
      <c r="O431" s="5">
        <f>IF(I431&lt;0.30,"REVISAR",IF(I431&gt;0.50,"ESTRELLA","OK"))</f>
        <v/>
      </c>
      <c r="P431" s="5">
        <f>IF(AND(I431&lt;0.30,J431&gt;50),"SUBIR PRECIO YA - alto volumen y margen flaco",IF(AND(I431&gt;0.50,M431&lt;30),"PROTEGER STOCK - estrella escasa",IF(AND(I431&lt;0.30,M431&gt;180),"LIQUIDAR - margen bajo y exceso de stock",IF(I431&gt;0.50,"MANTENER PRECIO - estrella",IF(M431&gt;240,"REVISAR INVENTARIO - mucho stock para la rotación","MONITOREAR")))))</f>
        <v/>
      </c>
      <c r="Q431" s="5" t="inlineStr">
        <is>
          <t>SI</t>
        </is>
      </c>
      <c r="R431" s="5" t="inlineStr">
        <is>
          <t>SI</t>
        </is>
      </c>
    </row>
    <row r="432">
      <c r="A432" s="5" t="inlineStr">
        <is>
          <t>351100300992595</t>
        </is>
      </c>
      <c r="B432" s="5" t="inlineStr">
        <is>
          <t>LANCO MAXIMA LATEX PASTEL MATE CUBETA MA681-2</t>
        </is>
      </c>
      <c r="C432" s="5" t="inlineStr">
        <is>
          <t>PINTURA ACRILICA</t>
        </is>
      </c>
      <c r="D432" s="12" t="n">
        <v>48329</v>
      </c>
      <c r="E432" s="12" t="n">
        <v>48329</v>
      </c>
      <c r="F432" s="12" t="n">
        <v>72765.49000000001</v>
      </c>
      <c r="G432" s="12" t="n">
        <v>103000</v>
      </c>
      <c r="H432" s="14" t="n">
        <v>1.13122555815349</v>
      </c>
      <c r="I432" s="14" t="n">
        <v>0.5307864077669903</v>
      </c>
      <c r="J432" s="11" t="n">
        <v>18</v>
      </c>
      <c r="K432" s="11" t="n">
        <v>2</v>
      </c>
      <c r="L432" s="12" t="n">
        <v>96658</v>
      </c>
      <c r="M432" s="21" t="n">
        <v>40.55555555555556</v>
      </c>
      <c r="N432" s="5" t="inlineStr">
        <is>
          <t>2026-02-25</t>
        </is>
      </c>
      <c r="O432" s="5">
        <f>IF(I432&lt;0.30,"REVISAR",IF(I432&gt;0.50,"ESTRELLA","OK"))</f>
        <v/>
      </c>
      <c r="P432" s="5">
        <f>IF(AND(I432&lt;0.30,J432&gt;50),"SUBIR PRECIO YA - alto volumen y margen flaco",IF(AND(I432&gt;0.50,M432&lt;30),"PROTEGER STOCK - estrella escasa",IF(AND(I432&lt;0.30,M432&gt;180),"LIQUIDAR - margen bajo y exceso de stock",IF(I432&gt;0.50,"MANTENER PRECIO - estrella",IF(M432&gt;240,"REVISAR INVENTARIO - mucho stock para la rotación","MONITOREAR")))))</f>
        <v/>
      </c>
      <c r="Q432" s="5" t="inlineStr">
        <is>
          <t>SI</t>
        </is>
      </c>
      <c r="R432" s="5" t="inlineStr">
        <is>
          <t>SI</t>
        </is>
      </c>
    </row>
    <row r="433">
      <c r="A433" s="5" t="inlineStr">
        <is>
          <t>20160014</t>
        </is>
      </c>
      <c r="B433" s="5" t="inlineStr">
        <is>
          <t>PORCELANATO VISTA ONIX ALTO BRILLO 60X60 CAJA 1.44M2</t>
        </is>
      </c>
      <c r="C433" s="5" t="inlineStr">
        <is>
          <t>PORCELANATO</t>
        </is>
      </c>
      <c r="D433" s="12" t="n">
        <v>6217.71</v>
      </c>
      <c r="E433" s="12" t="n">
        <v>6217.71</v>
      </c>
      <c r="F433" s="12" t="n">
        <v>7896.15</v>
      </c>
      <c r="G433" s="12" t="n">
        <v>9150</v>
      </c>
      <c r="H433" s="14" t="n">
        <v>0.4716028891665903</v>
      </c>
      <c r="I433" s="14" t="n">
        <v>0.3204688524590164</v>
      </c>
      <c r="J433" s="11" t="n">
        <v>262</v>
      </c>
      <c r="K433" s="11" t="n">
        <v>61</v>
      </c>
      <c r="L433" s="12" t="n">
        <v>379280.31</v>
      </c>
      <c r="M433" s="21" t="n">
        <v>84.98091603053435</v>
      </c>
      <c r="N433" s="5" t="inlineStr">
        <is>
          <t>2026-04-29</t>
        </is>
      </c>
      <c r="O433" s="5">
        <f>IF(I433&lt;0.30,"REVISAR",IF(I433&gt;0.50,"ESTRELLA","OK"))</f>
        <v/>
      </c>
      <c r="P433" s="5">
        <f>IF(AND(I433&lt;0.30,J433&gt;50),"SUBIR PRECIO YA - alto volumen y margen flaco",IF(AND(I433&gt;0.50,M433&lt;30),"PROTEGER STOCK - estrella escasa",IF(AND(I433&lt;0.30,M433&gt;180),"LIQUIDAR - margen bajo y exceso de stock",IF(I433&gt;0.50,"MANTENER PRECIO - estrella",IF(M433&gt;240,"REVISAR INVENTARIO - mucho stock para la rotación","MONITOREAR")))))</f>
        <v/>
      </c>
      <c r="Q433" s="5" t="inlineStr">
        <is>
          <t>SI</t>
        </is>
      </c>
      <c r="R433" s="5" t="inlineStr">
        <is>
          <t>SI</t>
        </is>
      </c>
    </row>
    <row r="434">
      <c r="A434" s="5" t="inlineStr">
        <is>
          <t>20160013</t>
        </is>
      </c>
      <c r="B434" s="5" t="inlineStr">
        <is>
          <t>PORCELANATO VETA GRIS CPGC 50 ALTO BRILLO 60X60 CAJA 1.44M2</t>
        </is>
      </c>
      <c r="C434" s="5" t="inlineStr">
        <is>
          <t>SIN CATEGORIA</t>
        </is>
      </c>
      <c r="D434" s="12" t="n">
        <v>6217.71</v>
      </c>
      <c r="E434" s="12" t="n">
        <v>6217.71</v>
      </c>
      <c r="F434" s="12" t="n">
        <v>7824.17</v>
      </c>
      <c r="G434" s="12" t="n">
        <v>7824.17</v>
      </c>
      <c r="H434" s="14" t="n">
        <v>0.2583684346809356</v>
      </c>
      <c r="I434" s="14" t="n">
        <v>0.2053201809265392</v>
      </c>
      <c r="J434" s="11" t="n">
        <v>273</v>
      </c>
      <c r="K434" s="11" t="n">
        <v>0</v>
      </c>
      <c r="L434" s="12" t="n">
        <v>0</v>
      </c>
      <c r="M434" s="21" t="n">
        <v>0</v>
      </c>
      <c r="N434" s="5" t="inlineStr">
        <is>
          <t>2025-11-12</t>
        </is>
      </c>
      <c r="O434" s="5">
        <f>IF(I434&lt;0.30,"REVISAR",IF(I434&gt;0.50,"ESTRELLA","OK"))</f>
        <v/>
      </c>
      <c r="P434" s="5">
        <f>IF(AND(I434&lt;0.30,J434&gt;50),"SUBIR PRECIO YA - alto volumen y margen flaco",IF(AND(I434&gt;0.50,M434&lt;30),"PROTEGER STOCK - estrella escasa",IF(AND(I434&lt;0.30,M434&gt;180),"LIQUIDAR - margen bajo y exceso de stock",IF(I434&gt;0.50,"MANTENER PRECIO - estrella",IF(M434&gt;240,"REVISAR INVENTARIO - mucho stock para la rotación","MONITOREAR")))))</f>
        <v/>
      </c>
      <c r="Q434" s="5" t="inlineStr">
        <is>
          <t>SI</t>
        </is>
      </c>
      <c r="R434" s="5" t="inlineStr">
        <is>
          <t>SI</t>
        </is>
      </c>
    </row>
    <row r="435">
      <c r="A435" s="5" t="inlineStr">
        <is>
          <t>351100300992904</t>
        </is>
      </c>
      <c r="B435" s="5" t="inlineStr">
        <is>
          <t>PANEL ACANALADO GRIS PH024 16CM X 2.90M</t>
        </is>
      </c>
      <c r="C435" s="5" t="inlineStr">
        <is>
          <t>PANEL ACANALADO INTERIOR</t>
        </is>
      </c>
      <c r="D435" s="12" t="n">
        <v>2279</v>
      </c>
      <c r="E435" s="12" t="n">
        <v>2352.84</v>
      </c>
      <c r="F435" s="12" t="n">
        <v>3974.35</v>
      </c>
      <c r="G435" s="12" t="n">
        <v>4550</v>
      </c>
      <c r="H435" s="14" t="n">
        <v>0.9964896884598509</v>
      </c>
      <c r="I435" s="14" t="n">
        <v>0.4991208791208791</v>
      </c>
      <c r="J435" s="11" t="n">
        <v>270</v>
      </c>
      <c r="K435" s="11" t="n">
        <v>89</v>
      </c>
      <c r="L435" s="12" t="n">
        <v>202831</v>
      </c>
      <c r="M435" s="21" t="n">
        <v>120.3148148148148</v>
      </c>
      <c r="N435" s="5" t="inlineStr">
        <is>
          <t>2026-04-29</t>
        </is>
      </c>
      <c r="O435" s="5">
        <f>IF(I435&lt;0.30,"REVISAR",IF(I435&gt;0.50,"ESTRELLA","OK"))</f>
        <v/>
      </c>
      <c r="P435" s="5">
        <f>IF(AND(I435&lt;0.30,J435&gt;50),"SUBIR PRECIO YA - alto volumen y margen flaco",IF(AND(I435&gt;0.50,M435&lt;30),"PROTEGER STOCK - estrella escasa",IF(AND(I435&lt;0.30,M435&gt;180),"LIQUIDAR - margen bajo y exceso de stock",IF(I435&gt;0.50,"MANTENER PRECIO - estrella",IF(M435&gt;240,"REVISAR INVENTARIO - mucho stock para la rotación","MONITOREAR")))))</f>
        <v/>
      </c>
      <c r="Q435" s="5" t="inlineStr">
        <is>
          <t>SI</t>
        </is>
      </c>
      <c r="R435" s="5" t="inlineStr">
        <is>
          <t>SI</t>
        </is>
      </c>
    </row>
    <row r="436">
      <c r="A436" s="5" t="inlineStr">
        <is>
          <t>4500992842</t>
        </is>
      </c>
      <c r="B436" s="5" t="inlineStr">
        <is>
          <t>DESAGUE PARA BAÑO LINEAL NEGRO 30CM X  8CM NT16541-30BK ACERO INOX</t>
        </is>
      </c>
      <c r="C436" s="5" t="inlineStr">
        <is>
          <t>IMPORTACION GRIFERIA</t>
        </is>
      </c>
      <c r="D436" s="12" t="n">
        <v>4392.19</v>
      </c>
      <c r="E436" s="12" t="n">
        <v>5836.8</v>
      </c>
      <c r="F436" s="12" t="n">
        <v>12171.73</v>
      </c>
      <c r="G436" s="12" t="n">
        <v>13900</v>
      </c>
      <c r="H436" s="14" t="n">
        <v>2.164708266263527</v>
      </c>
      <c r="I436" s="14" t="n">
        <v>0.6840151079136692</v>
      </c>
      <c r="J436" s="11" t="n">
        <v>69</v>
      </c>
      <c r="K436" s="11" t="n">
        <v>48</v>
      </c>
      <c r="L436" s="12" t="n">
        <v>210825.12</v>
      </c>
      <c r="M436" s="21" t="n">
        <v>253.9130434782609</v>
      </c>
      <c r="N436" s="5" t="inlineStr">
        <is>
          <t>2026-04-30</t>
        </is>
      </c>
      <c r="O436" s="5">
        <f>IF(I436&lt;0.30,"REVISAR",IF(I436&gt;0.50,"ESTRELLA","OK"))</f>
        <v/>
      </c>
      <c r="P436" s="5">
        <f>IF(AND(I436&lt;0.30,J436&gt;50),"SUBIR PRECIO YA - alto volumen y margen flaco",IF(AND(I436&gt;0.50,M436&lt;30),"PROTEGER STOCK - estrella escasa",IF(AND(I436&lt;0.30,M436&gt;180),"LIQUIDAR - margen bajo y exceso de stock",IF(I436&gt;0.50,"MANTENER PRECIO - estrella",IF(M436&gt;240,"REVISAR INVENTARIO - mucho stock para la rotación","MONITOREAR")))))</f>
        <v/>
      </c>
      <c r="Q436" s="5" t="inlineStr">
        <is>
          <t>NO</t>
        </is>
      </c>
      <c r="R436" s="5" t="inlineStr">
        <is>
          <t>SI</t>
        </is>
      </c>
    </row>
    <row r="437">
      <c r="A437" s="5" t="inlineStr">
        <is>
          <t>351100300991818</t>
        </is>
      </c>
      <c r="B437" s="5" t="inlineStr">
        <is>
          <t>LAMINA PVC DY-2444 1.22X2.44 3MM IMITACION PIEDRA NATURAL</t>
        </is>
      </c>
      <c r="C437" s="5" t="inlineStr">
        <is>
          <t>IMPORTACION LAMINA PVC, BAMBU, ACC</t>
        </is>
      </c>
      <c r="D437" s="12" t="n">
        <v>8277.66</v>
      </c>
      <c r="E437" s="12" t="n">
        <v>11534.47</v>
      </c>
      <c r="F437" s="12" t="n">
        <v>16280.3</v>
      </c>
      <c r="G437" s="12" t="n">
        <v>25000</v>
      </c>
      <c r="H437" s="14" t="n">
        <v>2.020177199836669</v>
      </c>
      <c r="I437" s="14" t="n">
        <v>0.6688936</v>
      </c>
      <c r="J437" s="11" t="n">
        <v>92</v>
      </c>
      <c r="K437" s="11" t="n">
        <v>0</v>
      </c>
      <c r="L437" s="12" t="n">
        <v>0</v>
      </c>
      <c r="M437" s="21" t="n">
        <v>0</v>
      </c>
      <c r="N437" s="5" t="inlineStr">
        <is>
          <t>2025-12-06</t>
        </is>
      </c>
      <c r="O437" s="5">
        <f>IF(I437&lt;0.30,"REVISAR",IF(I437&gt;0.50,"ESTRELLA","OK"))</f>
        <v/>
      </c>
      <c r="P437" s="5">
        <f>IF(AND(I437&lt;0.30,J437&gt;50),"SUBIR PRECIO YA - alto volumen y margen flaco",IF(AND(I437&gt;0.50,M437&lt;30),"PROTEGER STOCK - estrella escasa",IF(AND(I437&lt;0.30,M437&gt;180),"LIQUIDAR - margen bajo y exceso de stock",IF(I437&gt;0.50,"MANTENER PRECIO - estrella",IF(M437&gt;240,"REVISAR INVENTARIO - mucho stock para la rotación","MONITOREAR")))))</f>
        <v/>
      </c>
      <c r="Q437" s="5" t="inlineStr">
        <is>
          <t>SI</t>
        </is>
      </c>
      <c r="R437" s="5" t="inlineStr">
        <is>
          <t>SI</t>
        </is>
      </c>
    </row>
    <row r="438">
      <c r="A438" s="5" t="inlineStr">
        <is>
          <t>7840992868</t>
        </is>
      </c>
      <c r="B438" s="5" t="inlineStr">
        <is>
          <t>LAMINA NUEVA TEC PETRA GRIS TEXURIZADA HY09147204-2 1.22 X. 2.44M 5MM FIBRA BAMBU CARBON PVC</t>
        </is>
      </c>
      <c r="C438" s="5" t="inlineStr">
        <is>
          <t>IMPORTACION LAMINA PVC, BAMBU, ACC</t>
        </is>
      </c>
      <c r="D438" s="12" t="n">
        <v>5804.41</v>
      </c>
      <c r="E438" s="12" t="n">
        <v>7945.34</v>
      </c>
      <c r="F438" s="12" t="n">
        <v>17434.51</v>
      </c>
      <c r="G438" s="12" t="n">
        <v>19900</v>
      </c>
      <c r="H438" s="14" t="n">
        <v>2.428427695493599</v>
      </c>
      <c r="I438" s="14" t="n">
        <v>0.7083211055276383</v>
      </c>
      <c r="J438" s="11" t="n">
        <v>46</v>
      </c>
      <c r="K438" s="11" t="n">
        <v>107</v>
      </c>
      <c r="L438" s="12" t="n">
        <v>621071.87</v>
      </c>
      <c r="M438" s="21" t="n">
        <v>849.0217391304348</v>
      </c>
      <c r="N438" s="5" t="inlineStr">
        <is>
          <t>2026-04-30</t>
        </is>
      </c>
      <c r="O438" s="5">
        <f>IF(I438&lt;0.30,"REVISAR",IF(I438&gt;0.50,"ESTRELLA","OK"))</f>
        <v/>
      </c>
      <c r="P438" s="5">
        <f>IF(AND(I438&lt;0.30,J438&gt;50),"SUBIR PRECIO YA - alto volumen y margen flaco",IF(AND(I438&gt;0.50,M438&lt;30),"PROTEGER STOCK - estrella escasa",IF(AND(I438&lt;0.30,M438&gt;180),"LIQUIDAR - margen bajo y exceso de stock",IF(I438&gt;0.50,"MANTENER PRECIO - estrella",IF(M438&gt;240,"REVISAR INVENTARIO - mucho stock para la rotación","MONITOREAR")))))</f>
        <v/>
      </c>
      <c r="Q438" s="5" t="inlineStr">
        <is>
          <t>NO</t>
        </is>
      </c>
      <c r="R438" s="5" t="inlineStr">
        <is>
          <t>SI</t>
        </is>
      </c>
    </row>
    <row r="439">
      <c r="A439" s="5" t="inlineStr">
        <is>
          <t>PINT-AN-0010</t>
        </is>
      </c>
      <c r="B439" s="5" t="inlineStr">
        <is>
          <t>LANCO ANTI. POLIURETANO ROJO CUBETA MM95-2</t>
        </is>
      </c>
      <c r="C439" s="5" t="inlineStr">
        <is>
          <t>ANTICORROSIVOS Y BASE ACEITE</t>
        </is>
      </c>
      <c r="D439" s="12" t="n">
        <v>49453</v>
      </c>
      <c r="E439" s="12" t="n">
        <v>52262.08</v>
      </c>
      <c r="F439" s="12" t="n">
        <v>71170.75</v>
      </c>
      <c r="G439" s="12" t="n">
        <v>79950</v>
      </c>
      <c r="H439" s="14" t="n">
        <v>0.6166865508664793</v>
      </c>
      <c r="I439" s="14" t="n">
        <v>0.3814509068167605</v>
      </c>
      <c r="J439" s="11" t="n">
        <v>23</v>
      </c>
      <c r="K439" s="11" t="n">
        <v>4</v>
      </c>
      <c r="L439" s="12" t="n">
        <v>197812</v>
      </c>
      <c r="M439" s="21" t="n">
        <v>63.47826086956521</v>
      </c>
      <c r="N439" s="5" t="inlineStr">
        <is>
          <t>2026-04-24</t>
        </is>
      </c>
      <c r="O439" s="5">
        <f>IF(I439&lt;0.30,"REVISAR",IF(I439&gt;0.50,"ESTRELLA","OK"))</f>
        <v/>
      </c>
      <c r="P439" s="5">
        <f>IF(AND(I439&lt;0.30,J439&gt;50),"SUBIR PRECIO YA - alto volumen y margen flaco",IF(AND(I439&gt;0.50,M439&lt;30),"PROTEGER STOCK - estrella escasa",IF(AND(I439&lt;0.30,M439&gt;180),"LIQUIDAR - margen bajo y exceso de stock",IF(I439&gt;0.50,"MANTENER PRECIO - estrella",IF(M439&gt;240,"REVISAR INVENTARIO - mucho stock para la rotación","MONITOREAR")))))</f>
        <v/>
      </c>
      <c r="Q439" s="5" t="inlineStr">
        <is>
          <t>SI</t>
        </is>
      </c>
      <c r="R439" s="5" t="inlineStr">
        <is>
          <t>SI</t>
        </is>
      </c>
    </row>
    <row r="440">
      <c r="A440" s="5" t="inlineStr">
        <is>
          <t>351100300991815</t>
        </is>
      </c>
      <c r="B440" s="5" t="inlineStr">
        <is>
          <t>LAMINA PVC QM-6031 1.22X2.44 3MM IMITACION PIEDRA NATURAL</t>
        </is>
      </c>
      <c r="C440" s="5" t="inlineStr">
        <is>
          <t>SIN CATEGORIA</t>
        </is>
      </c>
      <c r="D440" s="12" t="n">
        <v>11534.47</v>
      </c>
      <c r="E440" s="12" t="n">
        <v>11534.47</v>
      </c>
      <c r="F440" s="12" t="n">
        <v>18002.91</v>
      </c>
      <c r="G440" s="12" t="n">
        <v>18002.91</v>
      </c>
      <c r="H440" s="14" t="n">
        <v>0.5607921300241798</v>
      </c>
      <c r="I440" s="14" t="n">
        <v>0.3592996909944005</v>
      </c>
      <c r="J440" s="11" t="n">
        <v>67</v>
      </c>
      <c r="K440" s="11" t="n">
        <v>0</v>
      </c>
      <c r="L440" s="12" t="n">
        <v>0</v>
      </c>
      <c r="M440" s="21" t="n">
        <v>0</v>
      </c>
      <c r="N440" s="5" t="inlineStr">
        <is>
          <t>2025-07-18</t>
        </is>
      </c>
      <c r="O440" s="5">
        <f>IF(I440&lt;0.30,"REVISAR",IF(I440&gt;0.50,"ESTRELLA","OK"))</f>
        <v/>
      </c>
      <c r="P440" s="5">
        <f>IF(AND(I440&lt;0.30,J440&gt;50),"SUBIR PRECIO YA - alto volumen y margen flaco",IF(AND(I440&gt;0.50,M440&lt;30),"PROTEGER STOCK - estrella escasa",IF(AND(I440&lt;0.30,M440&gt;180),"LIQUIDAR - margen bajo y exceso de stock",IF(I440&gt;0.50,"MANTENER PRECIO - estrella",IF(M440&gt;240,"REVISAR INVENTARIO - mucho stock para la rotación","MONITOREAR")))))</f>
        <v/>
      </c>
      <c r="Q440" s="5" t="inlineStr">
        <is>
          <t>SI</t>
        </is>
      </c>
      <c r="R440" s="5" t="inlineStr">
        <is>
          <t>SI</t>
        </is>
      </c>
    </row>
    <row r="441">
      <c r="A441" s="5" t="inlineStr">
        <is>
          <t>351100300992269</t>
        </is>
      </c>
      <c r="B441" s="5" t="inlineStr">
        <is>
          <t>$$ INODORO APOLO BLANCO SIFON OCULTO 3-6 LITROS</t>
        </is>
      </c>
      <c r="C441" s="5" t="inlineStr">
        <is>
          <t>SIN CATEGORIA</t>
        </is>
      </c>
      <c r="D441" s="12" t="n">
        <v>51630.27</v>
      </c>
      <c r="E441" s="12" t="n">
        <v>51630.27</v>
      </c>
      <c r="F441" s="12" t="n">
        <v>73260.67</v>
      </c>
      <c r="G441" s="12" t="n">
        <v>73260.67</v>
      </c>
      <c r="H441" s="14" t="n">
        <v>0.4189480318425606</v>
      </c>
      <c r="I441" s="14" t="n">
        <v>0.2952525550203131</v>
      </c>
      <c r="J441" s="11" t="n">
        <v>20</v>
      </c>
      <c r="K441" s="11" t="n">
        <v>0</v>
      </c>
      <c r="L441" s="12" t="n">
        <v>0</v>
      </c>
      <c r="M441" s="21" t="n">
        <v>0</v>
      </c>
      <c r="N441" s="5" t="inlineStr">
        <is>
          <t>2026-02-27</t>
        </is>
      </c>
      <c r="O441" s="5">
        <f>IF(I441&lt;0.30,"REVISAR",IF(I441&gt;0.50,"ESTRELLA","OK"))</f>
        <v/>
      </c>
      <c r="P441" s="5">
        <f>IF(AND(I441&lt;0.30,J441&gt;50),"SUBIR PRECIO YA - alto volumen y margen flaco",IF(AND(I441&gt;0.50,M441&lt;30),"PROTEGER STOCK - estrella escasa",IF(AND(I441&lt;0.30,M441&gt;180),"LIQUIDAR - margen bajo y exceso de stock",IF(I441&gt;0.50,"MANTENER PRECIO - estrella",IF(M441&gt;240,"REVISAR INVENTARIO - mucho stock para la rotación","MONITOREAR")))))</f>
        <v/>
      </c>
      <c r="Q441" s="5" t="inlineStr">
        <is>
          <t>SI</t>
        </is>
      </c>
      <c r="R441" s="5" t="inlineStr">
        <is>
          <t>SI</t>
        </is>
      </c>
    </row>
    <row r="442">
      <c r="A442" s="5" t="inlineStr">
        <is>
          <t>72596</t>
        </is>
      </c>
      <c r="B442" s="5" t="inlineStr">
        <is>
          <t>ESCALERA ALUMINIO MULTIUSOS 3.70MT AM0112 ANDAMIO</t>
        </is>
      </c>
      <c r="C442" s="5" t="inlineStr">
        <is>
          <t>FERRETERIA GENERAL</t>
        </is>
      </c>
      <c r="D442" s="12" t="n">
        <v>26360</v>
      </c>
      <c r="E442" s="12" t="n">
        <v>26839.21</v>
      </c>
      <c r="F442" s="12" t="n">
        <v>35666.47</v>
      </c>
      <c r="G442" s="12" t="n">
        <v>42160.3</v>
      </c>
      <c r="H442" s="14" t="n">
        <v>0.5994044006069804</v>
      </c>
      <c r="I442" s="14" t="n">
        <v>0.374767257348738</v>
      </c>
      <c r="J442" s="11" t="n">
        <v>49</v>
      </c>
      <c r="K442" s="11" t="n">
        <v>5</v>
      </c>
      <c r="L442" s="12" t="n">
        <v>131800</v>
      </c>
      <c r="M442" s="21" t="n">
        <v>37.24489795918367</v>
      </c>
      <c r="N442" s="5" t="inlineStr">
        <is>
          <t>2026-04-25</t>
        </is>
      </c>
      <c r="O442" s="5">
        <f>IF(I442&lt;0.30,"REVISAR",IF(I442&gt;0.50,"ESTRELLA","OK"))</f>
        <v/>
      </c>
      <c r="P442" s="5">
        <f>IF(AND(I442&lt;0.30,J442&gt;50),"SUBIR PRECIO YA - alto volumen y margen flaco",IF(AND(I442&gt;0.50,M442&lt;30),"PROTEGER STOCK - estrella escasa",IF(AND(I442&lt;0.30,M442&gt;180),"LIQUIDAR - margen bajo y exceso de stock",IF(I442&gt;0.50,"MANTENER PRECIO - estrella",IF(M442&gt;240,"REVISAR INVENTARIO - mucho stock para la rotación","MONITOREAR")))))</f>
        <v/>
      </c>
      <c r="Q442" s="5" t="inlineStr">
        <is>
          <t>SI</t>
        </is>
      </c>
      <c r="R442" s="5" t="inlineStr">
        <is>
          <t>SI</t>
        </is>
      </c>
    </row>
    <row r="443">
      <c r="A443" s="5" t="inlineStr">
        <is>
          <t>351100300991728</t>
        </is>
      </c>
      <c r="B443" s="5" t="inlineStr">
        <is>
          <t>DIAMOND ESPEJO LED ZT-HK-M-1019-68  60 X 80CM</t>
        </is>
      </c>
      <c r="C443" s="5" t="inlineStr">
        <is>
          <t>IMPORTACION LOZA</t>
        </is>
      </c>
      <c r="D443" s="12" t="n">
        <v>10678.76</v>
      </c>
      <c r="E443" s="12" t="n">
        <v>16614.84</v>
      </c>
      <c r="F443" s="12" t="n">
        <v>26643.16</v>
      </c>
      <c r="G443" s="12" t="n">
        <v>33000</v>
      </c>
      <c r="H443" s="14" t="n">
        <v>2.090246433106465</v>
      </c>
      <c r="I443" s="14" t="n">
        <v>0.676401212121212</v>
      </c>
      <c r="J443" s="11" t="n">
        <v>43</v>
      </c>
      <c r="K443" s="11" t="n">
        <v>20</v>
      </c>
      <c r="L443" s="12" t="n">
        <v>213575.2</v>
      </c>
      <c r="M443" s="21" t="n">
        <v>169.7674418604651</v>
      </c>
      <c r="N443" s="5" t="inlineStr">
        <is>
          <t>2026-04-27</t>
        </is>
      </c>
      <c r="O443" s="5">
        <f>IF(I443&lt;0.30,"REVISAR",IF(I443&gt;0.50,"ESTRELLA","OK"))</f>
        <v/>
      </c>
      <c r="P443" s="5">
        <f>IF(AND(I443&lt;0.30,J443&gt;50),"SUBIR PRECIO YA - alto volumen y margen flaco",IF(AND(I443&gt;0.50,M443&lt;30),"PROTEGER STOCK - estrella escasa",IF(AND(I443&lt;0.30,M443&gt;180),"LIQUIDAR - margen bajo y exceso de stock",IF(I443&gt;0.50,"MANTENER PRECIO - estrella",IF(M443&gt;240,"REVISAR INVENTARIO - mucho stock para la rotación","MONITOREAR")))))</f>
        <v/>
      </c>
      <c r="Q443" s="5" t="inlineStr">
        <is>
          <t>SI</t>
        </is>
      </c>
      <c r="R443" s="5" t="inlineStr">
        <is>
          <t>SI</t>
        </is>
      </c>
    </row>
    <row r="444">
      <c r="A444" s="5" t="inlineStr">
        <is>
          <t>351100300991819</t>
        </is>
      </c>
      <c r="B444" s="5" t="inlineStr">
        <is>
          <t>LAMINA PVC DY-2445 1.22X2.44 3MM IMITACION PIEDRA NATURAL</t>
        </is>
      </c>
      <c r="C444" s="5" t="inlineStr">
        <is>
          <t>SIN CATEGORIA</t>
        </is>
      </c>
      <c r="D444" s="12" t="n">
        <v>11534.47</v>
      </c>
      <c r="E444" s="12" t="n">
        <v>11534.47</v>
      </c>
      <c r="F444" s="12" t="n">
        <v>16167.09</v>
      </c>
      <c r="G444" s="12" t="n">
        <v>16167.09</v>
      </c>
      <c r="H444" s="14" t="n">
        <v>0.4016326714621479</v>
      </c>
      <c r="I444" s="14" t="n">
        <v>0.28654631105536</v>
      </c>
      <c r="J444" s="11" t="n">
        <v>93</v>
      </c>
      <c r="K444" s="11" t="n">
        <v>0</v>
      </c>
      <c r="L444" s="12" t="n">
        <v>0</v>
      </c>
      <c r="M444" s="21" t="n">
        <v>0</v>
      </c>
      <c r="N444" s="5" t="inlineStr">
        <is>
          <t>2025-11-03</t>
        </is>
      </c>
      <c r="O444" s="5">
        <f>IF(I444&lt;0.30,"REVISAR",IF(I444&gt;0.50,"ESTRELLA","OK"))</f>
        <v/>
      </c>
      <c r="P444" s="5">
        <f>IF(AND(I444&lt;0.30,J444&gt;50),"SUBIR PRECIO YA - alto volumen y margen flaco",IF(AND(I444&gt;0.50,M444&lt;30),"PROTEGER STOCK - estrella escasa",IF(AND(I444&lt;0.30,M444&gt;180),"LIQUIDAR - margen bajo y exceso de stock",IF(I444&gt;0.50,"MANTENER PRECIO - estrella",IF(M444&gt;240,"REVISAR INVENTARIO - mucho stock para la rotación","MONITOREAR")))))</f>
        <v/>
      </c>
      <c r="Q444" s="5" t="inlineStr">
        <is>
          <t>SI</t>
        </is>
      </c>
      <c r="R444" s="5" t="inlineStr">
        <is>
          <t>SI</t>
        </is>
      </c>
    </row>
    <row r="445">
      <c r="A445" s="5" t="inlineStr">
        <is>
          <t>351100300992674</t>
        </is>
      </c>
      <c r="B445" s="5" t="inlineStr">
        <is>
          <t>LAMINA NUEVA TEC XL NIEVE BEIGE 48-90 1.22 X. 2.80M 5MM MATE FIBRA BAMBU CARBON PVC IMITACION</t>
        </is>
      </c>
      <c r="C445" s="5" t="inlineStr">
        <is>
          <t>IMPORTACION LAMINA PVC, BAMBU, ACC</t>
        </is>
      </c>
      <c r="D445" s="12" t="n">
        <v>5699.8</v>
      </c>
      <c r="E445" s="12" t="n">
        <v>7710.51</v>
      </c>
      <c r="F445" s="12" t="n">
        <v>11925.82</v>
      </c>
      <c r="G445" s="12" t="n">
        <v>13500</v>
      </c>
      <c r="H445" s="14" t="n">
        <v>1.368504158040633</v>
      </c>
      <c r="I445" s="14" t="n">
        <v>0.5777925925925925</v>
      </c>
      <c r="J445" s="11" t="n">
        <v>102</v>
      </c>
      <c r="K445" s="11" t="n">
        <v>0</v>
      </c>
      <c r="L445" s="12" t="n">
        <v>0</v>
      </c>
      <c r="M445" s="21" t="n">
        <v>0</v>
      </c>
      <c r="N445" s="5" t="inlineStr">
        <is>
          <t>2026-01-20</t>
        </is>
      </c>
      <c r="O445" s="5">
        <f>IF(I445&lt;0.30,"REVISAR",IF(I445&gt;0.50,"ESTRELLA","OK"))</f>
        <v/>
      </c>
      <c r="P445" s="5">
        <f>IF(AND(I445&lt;0.30,J445&gt;50),"SUBIR PRECIO YA - alto volumen y margen flaco",IF(AND(I445&gt;0.50,M445&lt;30),"PROTEGER STOCK - estrella escasa",IF(AND(I445&lt;0.30,M445&gt;180),"LIQUIDAR - margen bajo y exceso de stock",IF(I445&gt;0.50,"MANTENER PRECIO - estrella",IF(M445&gt;240,"REVISAR INVENTARIO - mucho stock para la rotación","MONITOREAR")))))</f>
        <v/>
      </c>
      <c r="Q445" s="5" t="inlineStr">
        <is>
          <t>SI</t>
        </is>
      </c>
      <c r="R445" s="5" t="inlineStr">
        <is>
          <t>SI</t>
        </is>
      </c>
    </row>
    <row r="446">
      <c r="A446" s="5" t="inlineStr">
        <is>
          <t>351100300992485</t>
        </is>
      </c>
      <c r="B446" s="5" t="inlineStr">
        <is>
          <t>FREGADERO DUBAI SATIN 1M X46CM</t>
        </is>
      </c>
      <c r="C446" s="5" t="inlineStr">
        <is>
          <t>IMPORTACION FREGADEROS</t>
        </is>
      </c>
      <c r="D446" s="12" t="n">
        <v>90411.2</v>
      </c>
      <c r="E446" s="12" t="n">
        <v>134900.19</v>
      </c>
      <c r="F446" s="12" t="n">
        <v>196095.55</v>
      </c>
      <c r="G446" s="12" t="n">
        <v>221588</v>
      </c>
      <c r="H446" s="14" t="n">
        <v>1.450891040048135</v>
      </c>
      <c r="I446" s="14" t="n">
        <v>0.5919851255483148</v>
      </c>
      <c r="J446" s="11" t="n">
        <v>7</v>
      </c>
      <c r="K446" s="11" t="n">
        <v>10</v>
      </c>
      <c r="L446" s="12" t="n">
        <v>904112</v>
      </c>
      <c r="M446" s="21" t="n">
        <v>521.4285714285714</v>
      </c>
      <c r="N446" s="5" t="inlineStr">
        <is>
          <t>2026-03-16</t>
        </is>
      </c>
      <c r="O446" s="5">
        <f>IF(I446&lt;0.30,"REVISAR",IF(I446&gt;0.50,"ESTRELLA","OK"))</f>
        <v/>
      </c>
      <c r="P446" s="5">
        <f>IF(AND(I446&lt;0.30,J446&gt;50),"SUBIR PRECIO YA - alto volumen y margen flaco",IF(AND(I446&gt;0.50,M446&lt;30),"PROTEGER STOCK - estrella escasa",IF(AND(I446&lt;0.30,M446&gt;180),"LIQUIDAR - margen bajo y exceso de stock",IF(I446&gt;0.50,"MANTENER PRECIO - estrella",IF(M446&gt;240,"REVISAR INVENTARIO - mucho stock para la rotación","MONITOREAR")))))</f>
        <v/>
      </c>
      <c r="Q446" s="5" t="inlineStr">
        <is>
          <t>SI</t>
        </is>
      </c>
      <c r="R446" s="5" t="inlineStr">
        <is>
          <t>SI</t>
        </is>
      </c>
    </row>
    <row r="447">
      <c r="A447" s="5" t="inlineStr">
        <is>
          <t>5282</t>
        </is>
      </c>
      <c r="B447" s="5" t="inlineStr">
        <is>
          <t>STUD 4 CALIBRE 20</t>
        </is>
      </c>
      <c r="C447" s="5" t="inlineStr">
        <is>
          <t>LAMINAS Y PERFILERIA LIVIANA</t>
        </is>
      </c>
      <c r="D447" s="12" t="n">
        <v>1453.6</v>
      </c>
      <c r="E447" s="12" t="n">
        <v>1513.4</v>
      </c>
      <c r="F447" s="12" t="n">
        <v>2071.65</v>
      </c>
      <c r="G447" s="12" t="n">
        <v>2313.88</v>
      </c>
      <c r="H447" s="14" t="n">
        <v>0.5918271876719869</v>
      </c>
      <c r="I447" s="14" t="n">
        <v>0.3717911041194877</v>
      </c>
      <c r="J447" s="11" t="n">
        <v>765</v>
      </c>
      <c r="K447" s="11" t="n">
        <v>98</v>
      </c>
      <c r="L447" s="12" t="n">
        <v>142452.8</v>
      </c>
      <c r="M447" s="21" t="n">
        <v>46.75816993464053</v>
      </c>
      <c r="N447" s="5" t="inlineStr">
        <is>
          <t>2026-04-29</t>
        </is>
      </c>
      <c r="O447" s="5">
        <f>IF(I447&lt;0.30,"REVISAR",IF(I447&gt;0.50,"ESTRELLA","OK"))</f>
        <v/>
      </c>
      <c r="P447" s="5">
        <f>IF(AND(I447&lt;0.30,J447&gt;50),"SUBIR PRECIO YA - alto volumen y margen flaco",IF(AND(I447&gt;0.50,M447&lt;30),"PROTEGER STOCK - estrella escasa",IF(AND(I447&lt;0.30,M447&gt;180),"LIQUIDAR - margen bajo y exceso de stock",IF(I447&gt;0.50,"MANTENER PRECIO - estrella",IF(M447&gt;240,"REVISAR INVENTARIO - mucho stock para la rotación","MONITOREAR")))))</f>
        <v/>
      </c>
      <c r="Q447" s="5" t="inlineStr">
        <is>
          <t>SI</t>
        </is>
      </c>
      <c r="R447" s="5" t="inlineStr">
        <is>
          <t>SI</t>
        </is>
      </c>
    </row>
    <row r="448">
      <c r="A448" s="5" t="inlineStr">
        <is>
          <t>20160004</t>
        </is>
      </c>
      <c r="B448" s="5" t="inlineStr">
        <is>
          <t>PORCELANATO CPGC 26 VETA BEIGE ALTO BRILLO 60X60 CAJA 1.44M2</t>
        </is>
      </c>
      <c r="C448" s="5" t="inlineStr">
        <is>
          <t>SIN CATEGORIA</t>
        </is>
      </c>
      <c r="D448" s="12" t="n">
        <v>6217.71</v>
      </c>
      <c r="E448" s="12" t="n">
        <v>6217.71</v>
      </c>
      <c r="F448" s="12" t="n">
        <v>7946.22</v>
      </c>
      <c r="G448" s="12" t="n">
        <v>7946.22</v>
      </c>
      <c r="H448" s="14" t="n">
        <v>0.2779978480823326</v>
      </c>
      <c r="I448" s="14" t="n">
        <v>0.2175260689988448</v>
      </c>
      <c r="J448" s="11" t="n">
        <v>247</v>
      </c>
      <c r="K448" s="11" t="n">
        <v>0</v>
      </c>
      <c r="L448" s="12" t="n">
        <v>0</v>
      </c>
      <c r="M448" s="21" t="n">
        <v>0</v>
      </c>
      <c r="N448" s="5" t="inlineStr">
        <is>
          <t>2026-01-13</t>
        </is>
      </c>
      <c r="O448" s="5">
        <f>IF(I448&lt;0.30,"REVISAR",IF(I448&gt;0.50,"ESTRELLA","OK"))</f>
        <v/>
      </c>
      <c r="P448" s="5">
        <f>IF(AND(I448&lt;0.30,J448&gt;50),"SUBIR PRECIO YA - alto volumen y margen flaco",IF(AND(I448&gt;0.50,M448&lt;30),"PROTEGER STOCK - estrella escasa",IF(AND(I448&lt;0.30,M448&gt;180),"LIQUIDAR - margen bajo y exceso de stock",IF(I448&gt;0.50,"MANTENER PRECIO - estrella",IF(M448&gt;240,"REVISAR INVENTARIO - mucho stock para la rotación","MONITOREAR")))))</f>
        <v/>
      </c>
      <c r="Q448" s="5" t="inlineStr">
        <is>
          <t>SI</t>
        </is>
      </c>
      <c r="R448" s="5" t="inlineStr">
        <is>
          <t>SI</t>
        </is>
      </c>
    </row>
    <row r="449">
      <c r="A449" s="5" t="inlineStr">
        <is>
          <t>351100300992478</t>
        </is>
      </c>
      <c r="B449" s="5" t="inlineStr">
        <is>
          <t>FREGADERO PARIS DOBLE BATEA GRIS PLOMO 82CM X 45CM X20CM NO INCLUYE GRIFERIA</t>
        </is>
      </c>
      <c r="C449" s="5" t="inlineStr">
        <is>
          <t>IMPORTACION FREGADEROS</t>
        </is>
      </c>
      <c r="D449" s="12" t="n">
        <v>24982.16</v>
      </c>
      <c r="E449" s="12" t="n">
        <v>34340.85</v>
      </c>
      <c r="F449" s="12" t="n">
        <v>81726.67</v>
      </c>
      <c r="G449" s="12" t="n">
        <v>92660</v>
      </c>
      <c r="H449" s="14" t="n">
        <v>2.709046775779196</v>
      </c>
      <c r="I449" s="14" t="n">
        <v>0.7303889488452406</v>
      </c>
      <c r="J449" s="11" t="n">
        <v>9</v>
      </c>
      <c r="K449" s="11" t="n">
        <v>76</v>
      </c>
      <c r="L449" s="12" t="n">
        <v>1898644.16</v>
      </c>
      <c r="M449" s="21" t="n">
        <v>3082.222222222222</v>
      </c>
      <c r="N449" s="5" t="inlineStr">
        <is>
          <t>2026-04-27</t>
        </is>
      </c>
      <c r="O449" s="5">
        <f>IF(I449&lt;0.30,"REVISAR",IF(I449&gt;0.50,"ESTRELLA","OK"))</f>
        <v/>
      </c>
      <c r="P449" s="5">
        <f>IF(AND(I449&lt;0.30,J449&gt;50),"SUBIR PRECIO YA - alto volumen y margen flaco",IF(AND(I449&gt;0.50,M449&lt;30),"PROTEGER STOCK - estrella escasa",IF(AND(I449&lt;0.30,M449&gt;180),"LIQUIDAR - margen bajo y exceso de stock",IF(I449&gt;0.50,"MANTENER PRECIO - estrella",IF(M449&gt;240,"REVISAR INVENTARIO - mucho stock para la rotación","MONITOREAR")))))</f>
        <v/>
      </c>
      <c r="Q449" s="5" t="inlineStr">
        <is>
          <t>NO</t>
        </is>
      </c>
      <c r="R449" s="5" t="inlineStr">
        <is>
          <t>SI</t>
        </is>
      </c>
    </row>
    <row r="450">
      <c r="A450" s="5" t="inlineStr">
        <is>
          <t>72009</t>
        </is>
      </c>
      <c r="B450" s="5" t="inlineStr">
        <is>
          <t>CANALETA 1/2 X 1 C/ADHESIVO 10X20</t>
        </is>
      </c>
      <c r="C450" s="5" t="inlineStr">
        <is>
          <t>IMPORTACION FERRETERIA GENERAL</t>
        </is>
      </c>
      <c r="D450" s="12" t="n">
        <v>370.8</v>
      </c>
      <c r="E450" s="12" t="n">
        <v>458.25</v>
      </c>
      <c r="F450" s="12" t="n">
        <v>1100.25</v>
      </c>
      <c r="G450" s="12" t="n">
        <v>950</v>
      </c>
      <c r="H450" s="14" t="n">
        <v>1.562028047464941</v>
      </c>
      <c r="I450" s="14" t="n">
        <v>0.6096842105263158</v>
      </c>
      <c r="J450" s="11" t="n">
        <v>663</v>
      </c>
      <c r="K450" s="11" t="n">
        <v>72</v>
      </c>
      <c r="L450" s="12" t="n">
        <v>26697.6</v>
      </c>
      <c r="M450" s="21" t="n">
        <v>39.63800904977376</v>
      </c>
      <c r="N450" s="5" t="inlineStr">
        <is>
          <t>2026-04-27</t>
        </is>
      </c>
      <c r="O450" s="5">
        <f>IF(I450&lt;0.30,"REVISAR",IF(I450&gt;0.50,"ESTRELLA","OK"))</f>
        <v/>
      </c>
      <c r="P450" s="5">
        <f>IF(AND(I450&lt;0.30,J450&gt;50),"SUBIR PRECIO YA - alto volumen y margen flaco",IF(AND(I450&gt;0.50,M450&lt;30),"PROTEGER STOCK - estrella escasa",IF(AND(I450&lt;0.30,M450&gt;180),"LIQUIDAR - margen bajo y exceso de stock",IF(I450&gt;0.50,"MANTENER PRECIO - estrella",IF(M450&gt;240,"REVISAR INVENTARIO - mucho stock para la rotación","MONITOREAR")))))</f>
        <v/>
      </c>
      <c r="Q450" s="5" t="inlineStr">
        <is>
          <t>NO</t>
        </is>
      </c>
      <c r="R450" s="5" t="inlineStr">
        <is>
          <t>SI</t>
        </is>
      </c>
    </row>
    <row r="451">
      <c r="A451" s="5" t="inlineStr">
        <is>
          <t>351100300992708</t>
        </is>
      </c>
      <c r="B451" s="5" t="inlineStr">
        <is>
          <t>DJ DELTA MUEBLE 60CM X 50CM INCLUYE LAVATORIO ESPEJO REPISA BRILLANTE AEREO LUX STONE Y001-NP5 60CM</t>
        </is>
      </c>
      <c r="C451" s="5" t="inlineStr">
        <is>
          <t>IMPORTACION LOZA</t>
        </is>
      </c>
      <c r="D451" s="12" t="n">
        <v>22033.51</v>
      </c>
      <c r="E451" s="12" t="n">
        <v>35933.34</v>
      </c>
      <c r="F451" s="12" t="n">
        <v>74611.32000000001</v>
      </c>
      <c r="G451" s="12" t="n">
        <v>85000</v>
      </c>
      <c r="H451" s="14" t="n">
        <v>2.857760293298708</v>
      </c>
      <c r="I451" s="14" t="n">
        <v>0.7407822352941177</v>
      </c>
      <c r="J451" s="11" t="n">
        <v>11</v>
      </c>
      <c r="K451" s="11" t="n">
        <v>0</v>
      </c>
      <c r="L451" s="12" t="n">
        <v>0</v>
      </c>
      <c r="M451" s="21" t="n">
        <v>0</v>
      </c>
      <c r="N451" s="5" t="inlineStr">
        <is>
          <t>2026-03-26</t>
        </is>
      </c>
      <c r="O451" s="5">
        <f>IF(I451&lt;0.30,"REVISAR",IF(I451&gt;0.50,"ESTRELLA","OK"))</f>
        <v/>
      </c>
      <c r="P451" s="5">
        <f>IF(AND(I451&lt;0.30,J451&gt;50),"SUBIR PRECIO YA - alto volumen y margen flaco",IF(AND(I451&gt;0.50,M451&lt;30),"PROTEGER STOCK - estrella escasa",IF(AND(I451&lt;0.30,M451&gt;180),"LIQUIDAR - margen bajo y exceso de stock",IF(I451&gt;0.50,"MANTENER PRECIO - estrella",IF(M451&gt;240,"REVISAR INVENTARIO - mucho stock para la rotación","MONITOREAR")))))</f>
        <v/>
      </c>
      <c r="Q451" s="5" t="inlineStr">
        <is>
          <t>NO</t>
        </is>
      </c>
      <c r="R451" s="5" t="inlineStr">
        <is>
          <t>SI</t>
        </is>
      </c>
    </row>
    <row r="452">
      <c r="A452" s="5" t="inlineStr">
        <is>
          <t>351100300992706</t>
        </is>
      </c>
      <c r="B452" s="5" t="inlineStr">
        <is>
          <t>DJ BAHIA MUEBLE 60CM X 50CM INCLUYE LAVATORIO ESPEJO REPISA BRILLANTE AEREO LUX STONE Y001-NP3 60CM</t>
        </is>
      </c>
      <c r="C452" s="5" t="inlineStr">
        <is>
          <t>IMPORTACION LOZA</t>
        </is>
      </c>
      <c r="D452" s="12" t="n">
        <v>20496.29</v>
      </c>
      <c r="E452" s="12" t="n">
        <v>33426.37</v>
      </c>
      <c r="F452" s="12" t="n">
        <v>72030.41</v>
      </c>
      <c r="G452" s="12" t="n">
        <v>84000</v>
      </c>
      <c r="H452" s="14" t="n">
        <v>3.098302668434141</v>
      </c>
      <c r="I452" s="14" t="n">
        <v>0.7559965476190476</v>
      </c>
      <c r="J452" s="11" t="n">
        <v>11</v>
      </c>
      <c r="K452" s="11" t="n">
        <v>0</v>
      </c>
      <c r="L452" s="12" t="n">
        <v>0</v>
      </c>
      <c r="M452" s="21" t="n">
        <v>0</v>
      </c>
      <c r="N452" s="5" t="inlineStr">
        <is>
          <t>2026-03-27</t>
        </is>
      </c>
      <c r="O452" s="5">
        <f>IF(I452&lt;0.30,"REVISAR",IF(I452&gt;0.50,"ESTRELLA","OK"))</f>
        <v/>
      </c>
      <c r="P452" s="5">
        <f>IF(AND(I452&lt;0.30,J452&gt;50),"SUBIR PRECIO YA - alto volumen y margen flaco",IF(AND(I452&gt;0.50,M452&lt;30),"PROTEGER STOCK - estrella escasa",IF(AND(I452&lt;0.30,M452&gt;180),"LIQUIDAR - margen bajo y exceso de stock",IF(I452&gt;0.50,"MANTENER PRECIO - estrella",IF(M452&gt;240,"REVISAR INVENTARIO - mucho stock para la rotación","MONITOREAR")))))</f>
        <v/>
      </c>
      <c r="Q452" s="5" t="inlineStr">
        <is>
          <t>NO</t>
        </is>
      </c>
      <c r="R452" s="5" t="inlineStr">
        <is>
          <t>SI</t>
        </is>
      </c>
    </row>
    <row r="453">
      <c r="A453" s="5" t="inlineStr">
        <is>
          <t>351100300990101</t>
        </is>
      </c>
      <c r="B453" s="5" t="inlineStr">
        <is>
          <t>SUR REVESTIMIENTO INTERIOR 15KG</t>
        </is>
      </c>
      <c r="C453" s="5" t="inlineStr">
        <is>
          <t>PINTURAS Y SELLADORES</t>
        </is>
      </c>
      <c r="D453" s="12" t="n">
        <v>3867.24</v>
      </c>
      <c r="E453" s="12" t="n">
        <v>3056.53</v>
      </c>
      <c r="F453" s="12" t="n">
        <v>4908.16</v>
      </c>
      <c r="G453" s="12" t="n">
        <v>5550</v>
      </c>
      <c r="H453" s="14" t="n">
        <v>0.4351320321469576</v>
      </c>
      <c r="I453" s="14" t="n">
        <v>0.3032</v>
      </c>
      <c r="J453" s="11" t="n">
        <v>229</v>
      </c>
      <c r="K453" s="11" t="n">
        <v>25</v>
      </c>
      <c r="L453" s="12" t="n">
        <v>96681</v>
      </c>
      <c r="M453" s="21" t="n">
        <v>39.8471615720524</v>
      </c>
      <c r="N453" s="5" t="inlineStr">
        <is>
          <t>2026-04-30</t>
        </is>
      </c>
      <c r="O453" s="5">
        <f>IF(I453&lt;0.30,"REVISAR",IF(I453&gt;0.50,"ESTRELLA","OK"))</f>
        <v/>
      </c>
      <c r="P453" s="5">
        <f>IF(AND(I453&lt;0.30,J453&gt;50),"SUBIR PRECIO YA - alto volumen y margen flaco",IF(AND(I453&gt;0.50,M453&lt;30),"PROTEGER STOCK - estrella escasa",IF(AND(I453&lt;0.30,M453&gt;180),"LIQUIDAR - margen bajo y exceso de stock",IF(I453&gt;0.50,"MANTENER PRECIO - estrella",IF(M453&gt;240,"REVISAR INVENTARIO - mucho stock para la rotación","MONITOREAR")))))</f>
        <v/>
      </c>
      <c r="Q453" s="5" t="inlineStr">
        <is>
          <t>SI</t>
        </is>
      </c>
      <c r="R453" s="5" t="inlineStr">
        <is>
          <t>SI</t>
        </is>
      </c>
    </row>
    <row r="454">
      <c r="A454" s="5" t="inlineStr">
        <is>
          <t>351100300992649</t>
        </is>
      </c>
      <c r="B454" s="5" t="inlineStr">
        <is>
          <t xml:space="preserve">CLIP PARA PANEL WPC EXTERIOR ROBUSTO </t>
        </is>
      </c>
      <c r="C454" s="5" t="inlineStr">
        <is>
          <t>ACABADOS PVC Y WPC</t>
        </is>
      </c>
      <c r="D454" s="12" t="n">
        <v>34</v>
      </c>
      <c r="E454" s="12" t="n">
        <v>61.83</v>
      </c>
      <c r="F454" s="12" t="n">
        <v>238.1</v>
      </c>
      <c r="G454" s="12" t="n">
        <v>250</v>
      </c>
      <c r="H454" s="14" t="n">
        <v>6.352941176470588</v>
      </c>
      <c r="I454" s="14" t="n">
        <v>0.8640000000000001</v>
      </c>
      <c r="J454" s="11" t="n">
        <v>2399</v>
      </c>
      <c r="K454" s="11" t="n">
        <v>12955</v>
      </c>
      <c r="L454" s="12" t="n">
        <v>440470</v>
      </c>
      <c r="M454" s="21" t="n">
        <v>1971.060858691121</v>
      </c>
      <c r="N454" s="5" t="inlineStr">
        <is>
          <t>2026-04-28</t>
        </is>
      </c>
      <c r="O454" s="5">
        <f>IF(I454&lt;0.30,"REVISAR",IF(I454&gt;0.50,"ESTRELLA","OK"))</f>
        <v/>
      </c>
      <c r="P454" s="5">
        <f>IF(AND(I454&lt;0.30,J454&gt;50),"SUBIR PRECIO YA - alto volumen y margen flaco",IF(AND(I454&gt;0.50,M454&lt;30),"PROTEGER STOCK - estrella escasa",IF(AND(I454&lt;0.30,M454&gt;180),"LIQUIDAR - margen bajo y exceso de stock",IF(I454&gt;0.50,"MANTENER PRECIO - estrella",IF(M454&gt;240,"REVISAR INVENTARIO - mucho stock para la rotación","MONITOREAR")))))</f>
        <v/>
      </c>
      <c r="Q454" s="5" t="inlineStr">
        <is>
          <t>NO</t>
        </is>
      </c>
      <c r="R454" s="5" t="inlineStr">
        <is>
          <t>SI</t>
        </is>
      </c>
    </row>
    <row r="455">
      <c r="A455" s="5" t="inlineStr">
        <is>
          <t>20140025</t>
        </is>
      </c>
      <c r="B455" s="5" t="inlineStr">
        <is>
          <t>CERAMICA PIEDRA PACUARE ANTIDESLIZANTE 34X34 CAJA 2.15M2 PRIMERA CALIDAD</t>
        </is>
      </c>
      <c r="C455" s="5" t="inlineStr">
        <is>
          <t>CERAMICA</t>
        </is>
      </c>
      <c r="D455" s="12" t="n">
        <v>5247.77</v>
      </c>
      <c r="E455" s="12" t="n">
        <v>5020.07</v>
      </c>
      <c r="F455" s="12" t="n">
        <v>6810.9</v>
      </c>
      <c r="G455" s="12" t="n">
        <v>8005.47</v>
      </c>
      <c r="H455" s="14" t="n">
        <v>0.5254994026033915</v>
      </c>
      <c r="I455" s="14" t="n">
        <v>0.3444769638759498</v>
      </c>
      <c r="J455" s="11" t="n">
        <v>236</v>
      </c>
      <c r="K455" s="11" t="n">
        <v>81</v>
      </c>
      <c r="L455" s="12" t="n">
        <v>425069.3700000001</v>
      </c>
      <c r="M455" s="21" t="n">
        <v>125.2754237288136</v>
      </c>
      <c r="N455" s="5" t="inlineStr">
        <is>
          <t>2026-04-27</t>
        </is>
      </c>
      <c r="O455" s="5">
        <f>IF(I455&lt;0.30,"REVISAR",IF(I455&gt;0.50,"ESTRELLA","OK"))</f>
        <v/>
      </c>
      <c r="P455" s="5">
        <f>IF(AND(I455&lt;0.30,J455&gt;50),"SUBIR PRECIO YA - alto volumen y margen flaco",IF(AND(I455&gt;0.50,M455&lt;30),"PROTEGER STOCK - estrella escasa",IF(AND(I455&lt;0.30,M455&gt;180),"LIQUIDAR - margen bajo y exceso de stock",IF(I455&gt;0.50,"MANTENER PRECIO - estrella",IF(M455&gt;240,"REVISAR INVENTARIO - mucho stock para la rotación","MONITOREAR")))))</f>
        <v/>
      </c>
      <c r="Q455" s="5" t="inlineStr">
        <is>
          <t>SI</t>
        </is>
      </c>
      <c r="R455" s="5" t="inlineStr">
        <is>
          <t>SI</t>
        </is>
      </c>
    </row>
    <row r="456">
      <c r="A456" s="5" t="inlineStr">
        <is>
          <t>222</t>
        </is>
      </c>
      <c r="B456" s="5" t="inlineStr">
        <is>
          <t>LAUREL 1X4 EN VARAS</t>
        </is>
      </c>
      <c r="C456" s="5" t="inlineStr">
        <is>
          <t>LAUREL</t>
        </is>
      </c>
      <c r="D456" s="12" t="n">
        <v>750</v>
      </c>
      <c r="E456" s="12" t="n">
        <v>728.55</v>
      </c>
      <c r="F456" s="12" t="n">
        <v>1047.89</v>
      </c>
      <c r="G456" s="12" t="n">
        <v>1271.25</v>
      </c>
      <c r="H456" s="14" t="n">
        <v>0.695</v>
      </c>
      <c r="I456" s="14" t="n">
        <v>0.4100294985250738</v>
      </c>
      <c r="J456" s="11" t="n">
        <v>1323</v>
      </c>
      <c r="K456" s="11" t="n">
        <v>634</v>
      </c>
      <c r="L456" s="12" t="n">
        <v>475500</v>
      </c>
      <c r="M456" s="21" t="n">
        <v>174.9130763416478</v>
      </c>
      <c r="N456" s="5" t="inlineStr">
        <is>
          <t>2026-04-20</t>
        </is>
      </c>
      <c r="O456" s="5">
        <f>IF(I456&lt;0.30,"REVISAR",IF(I456&gt;0.50,"ESTRELLA","OK"))</f>
        <v/>
      </c>
      <c r="P456" s="5">
        <f>IF(AND(I456&lt;0.30,J456&gt;50),"SUBIR PRECIO YA - alto volumen y margen flaco",IF(AND(I456&gt;0.50,M456&lt;30),"PROTEGER STOCK - estrella escasa",IF(AND(I456&lt;0.30,M456&gt;180),"LIQUIDAR - margen bajo y exceso de stock",IF(I456&gt;0.50,"MANTENER PRECIO - estrella",IF(M456&gt;240,"REVISAR INVENTARIO - mucho stock para la rotación","MONITOREAR")))))</f>
        <v/>
      </c>
      <c r="Q456" s="5" t="inlineStr">
        <is>
          <t>SI</t>
        </is>
      </c>
      <c r="R456" s="5" t="inlineStr">
        <is>
          <t>SI</t>
        </is>
      </c>
    </row>
    <row r="457">
      <c r="A457" s="5" t="inlineStr">
        <is>
          <t>14100031</t>
        </is>
      </c>
      <c r="B457" s="5" t="inlineStr">
        <is>
          <t>PUERTA PINO 85 X 210 CM</t>
        </is>
      </c>
      <c r="C457" s="5" t="inlineStr">
        <is>
          <t>PUERTAS</t>
        </is>
      </c>
      <c r="D457" s="12" t="n">
        <v>22457.51</v>
      </c>
      <c r="E457" s="12" t="n">
        <v>22431.1</v>
      </c>
      <c r="F457" s="12" t="n">
        <v>29355.2</v>
      </c>
      <c r="G457" s="12" t="n">
        <v>33751.51</v>
      </c>
      <c r="H457" s="14" t="n">
        <v>0.5029052642078309</v>
      </c>
      <c r="I457" s="14" t="n">
        <v>0.3346220657979451</v>
      </c>
      <c r="J457" s="11" t="n">
        <v>61</v>
      </c>
      <c r="K457" s="11" t="n">
        <v>5</v>
      </c>
      <c r="L457" s="12" t="n">
        <v>112287.55</v>
      </c>
      <c r="M457" s="21" t="n">
        <v>29.91803278688525</v>
      </c>
      <c r="N457" s="5" t="inlineStr">
        <is>
          <t>2026-04-16</t>
        </is>
      </c>
      <c r="O457" s="5">
        <f>IF(I457&lt;0.30,"REVISAR",IF(I457&gt;0.50,"ESTRELLA","OK"))</f>
        <v/>
      </c>
      <c r="P457" s="5">
        <f>IF(AND(I457&lt;0.30,J457&gt;50),"SUBIR PRECIO YA - alto volumen y margen flaco",IF(AND(I457&gt;0.50,M457&lt;30),"PROTEGER STOCK - estrella escasa",IF(AND(I457&lt;0.30,M457&gt;180),"LIQUIDAR - margen bajo y exceso de stock",IF(I457&gt;0.50,"MANTENER PRECIO - estrella",IF(M457&gt;240,"REVISAR INVENTARIO - mucho stock para la rotación","MONITOREAR")))))</f>
        <v/>
      </c>
      <c r="Q457" s="5" t="inlineStr">
        <is>
          <t>SI</t>
        </is>
      </c>
      <c r="R457" s="5" t="inlineStr">
        <is>
          <t>SI</t>
        </is>
      </c>
    </row>
    <row r="458">
      <c r="A458" s="5" t="inlineStr">
        <is>
          <t>351100300991887</t>
        </is>
      </c>
      <c r="B458" s="5" t="inlineStr">
        <is>
          <t>CACHERA BAÑO TIPO PANEL DORADA CON ESTANTES 150X22CM MT-5580 DORADA GCL</t>
        </is>
      </c>
      <c r="C458" s="5" t="inlineStr">
        <is>
          <t>GRIFERIA - ACC. BAÑO Y COCINA</t>
        </is>
      </c>
      <c r="D458" s="12" t="n">
        <v>50511.55</v>
      </c>
      <c r="E458" s="12" t="n">
        <v>53482.45</v>
      </c>
      <c r="F458" s="12" t="n">
        <v>75703.77</v>
      </c>
      <c r="G458" s="12" t="n">
        <v>88000</v>
      </c>
      <c r="H458" s="14" t="n">
        <v>0.7421757993963756</v>
      </c>
      <c r="I458" s="14" t="n">
        <v>0.4260051136363636</v>
      </c>
      <c r="J458" s="11" t="n">
        <v>19</v>
      </c>
      <c r="K458" s="11" t="n">
        <v>0</v>
      </c>
      <c r="L458" s="12" t="n">
        <v>0</v>
      </c>
      <c r="M458" s="21" t="n">
        <v>0</v>
      </c>
      <c r="N458" s="5" t="inlineStr">
        <is>
          <t>2025-09-27</t>
        </is>
      </c>
      <c r="O458" s="5">
        <f>IF(I458&lt;0.30,"REVISAR",IF(I458&gt;0.50,"ESTRELLA","OK"))</f>
        <v/>
      </c>
      <c r="P458" s="5">
        <f>IF(AND(I458&lt;0.30,J458&gt;50),"SUBIR PRECIO YA - alto volumen y margen flaco",IF(AND(I458&gt;0.50,M458&lt;30),"PROTEGER STOCK - estrella escasa",IF(AND(I458&lt;0.30,M458&gt;180),"LIQUIDAR - margen bajo y exceso de stock",IF(I458&gt;0.50,"MANTENER PRECIO - estrella",IF(M458&gt;240,"REVISAR INVENTARIO - mucho stock para la rotación","MONITOREAR")))))</f>
        <v/>
      </c>
      <c r="Q458" s="5" t="inlineStr">
        <is>
          <t>SI</t>
        </is>
      </c>
      <c r="R458" s="5" t="inlineStr">
        <is>
          <t>SI</t>
        </is>
      </c>
    </row>
    <row r="459">
      <c r="A459" s="5" t="inlineStr">
        <is>
          <t>351100300992311</t>
        </is>
      </c>
      <c r="B459" s="5" t="inlineStr">
        <is>
          <t>DUCHA BAÑO GRIS FF1105H EXPUESTA COLOR GRIS PLOMO FANG</t>
        </is>
      </c>
      <c r="C459" s="5" t="inlineStr">
        <is>
          <t>IMPORTACION GRIFERIA</t>
        </is>
      </c>
      <c r="D459" s="12" t="n">
        <v>18234.83</v>
      </c>
      <c r="E459" s="12" t="n">
        <v>24851.63</v>
      </c>
      <c r="F459" s="12" t="n">
        <v>77592.92</v>
      </c>
      <c r="G459" s="12" t="n">
        <v>89000</v>
      </c>
      <c r="H459" s="14" t="n">
        <v>3.880769384743373</v>
      </c>
      <c r="I459" s="14" t="n">
        <v>0.7951142696629213</v>
      </c>
      <c r="J459" s="11" t="n">
        <v>8</v>
      </c>
      <c r="K459" s="11" t="n">
        <v>1</v>
      </c>
      <c r="L459" s="12" t="n">
        <v>18234.83</v>
      </c>
      <c r="M459" s="21" t="n">
        <v>45.625</v>
      </c>
      <c r="N459" s="5" t="inlineStr">
        <is>
          <t>2026-04-06</t>
        </is>
      </c>
      <c r="O459" s="5">
        <f>IF(I459&lt;0.30,"REVISAR",IF(I459&gt;0.50,"ESTRELLA","OK"))</f>
        <v/>
      </c>
      <c r="P459" s="5">
        <f>IF(AND(I459&lt;0.30,J459&gt;50),"SUBIR PRECIO YA - alto volumen y margen flaco",IF(AND(I459&gt;0.50,M459&lt;30),"PROTEGER STOCK - estrella escasa",IF(AND(I459&lt;0.30,M459&gt;180),"LIQUIDAR - margen bajo y exceso de stock",IF(I459&gt;0.50,"MANTENER PRECIO - estrella",IF(M459&gt;240,"REVISAR INVENTARIO - mucho stock para la rotación","MONITOREAR")))))</f>
        <v/>
      </c>
      <c r="Q459" s="5" t="inlineStr">
        <is>
          <t>NO</t>
        </is>
      </c>
      <c r="R459" s="5" t="inlineStr">
        <is>
          <t>SI</t>
        </is>
      </c>
    </row>
    <row r="460">
      <c r="A460" s="5" t="inlineStr">
        <is>
          <t>351100300992206</t>
        </is>
      </c>
      <c r="B460" s="5" t="inlineStr">
        <is>
          <t>DUCHA BAÑO FF1120B EXPUESTA COLOR NEGRO Y DORADO FANG</t>
        </is>
      </c>
      <c r="C460" s="5" t="inlineStr">
        <is>
          <t>IMPORTACION GRIFERIA</t>
        </is>
      </c>
      <c r="D460" s="12" t="n">
        <v>17845.48</v>
      </c>
      <c r="E460" s="12" t="n">
        <v>25920.68</v>
      </c>
      <c r="F460" s="12" t="n">
        <v>64199.52</v>
      </c>
      <c r="G460" s="12" t="n">
        <v>75000</v>
      </c>
      <c r="H460" s="14" t="n">
        <v>3.202744896746964</v>
      </c>
      <c r="I460" s="14" t="n">
        <v>0.7620602666666667</v>
      </c>
      <c r="J460" s="11" t="n">
        <v>11</v>
      </c>
      <c r="K460" s="11" t="n">
        <v>24</v>
      </c>
      <c r="L460" s="12" t="n">
        <v>428291.52</v>
      </c>
      <c r="M460" s="21" t="n">
        <v>796.3636363636364</v>
      </c>
      <c r="N460" s="5" t="inlineStr">
        <is>
          <t>2026-04-23</t>
        </is>
      </c>
      <c r="O460" s="5">
        <f>IF(I460&lt;0.30,"REVISAR",IF(I460&gt;0.50,"ESTRELLA","OK"))</f>
        <v/>
      </c>
      <c r="P460" s="5">
        <f>IF(AND(I460&lt;0.30,J460&gt;50),"SUBIR PRECIO YA - alto volumen y margen flaco",IF(AND(I460&gt;0.50,M460&lt;30),"PROTEGER STOCK - estrella escasa",IF(AND(I460&lt;0.30,M460&gt;180),"LIQUIDAR - margen bajo y exceso de stock",IF(I460&gt;0.50,"MANTENER PRECIO - estrella",IF(M460&gt;240,"REVISAR INVENTARIO - mucho stock para la rotación","MONITOREAR")))))</f>
        <v/>
      </c>
      <c r="Q460" s="5" t="inlineStr">
        <is>
          <t>NO</t>
        </is>
      </c>
      <c r="R460" s="5" t="inlineStr">
        <is>
          <t>SI</t>
        </is>
      </c>
    </row>
    <row r="461">
      <c r="A461" s="5" t="inlineStr">
        <is>
          <t>5148</t>
        </is>
      </c>
      <c r="B461" s="5" t="inlineStr">
        <is>
          <t>LAMINA ZINC LISO #26 0.92x1.83 cm</t>
        </is>
      </c>
      <c r="C461" s="5" t="inlineStr">
        <is>
          <t>TUBERIA INDUSTRIAL, HIERROS PLANOS Y CORRUGADOS</t>
        </is>
      </c>
      <c r="D461" s="12" t="n">
        <v>5333.41</v>
      </c>
      <c r="E461" s="12" t="n">
        <v>4880.75</v>
      </c>
      <c r="F461" s="12" t="n">
        <v>6520.84</v>
      </c>
      <c r="G461" s="12" t="n">
        <v>7956.04</v>
      </c>
      <c r="H461" s="14" t="n">
        <v>0.4917360562941908</v>
      </c>
      <c r="I461" s="14" t="n">
        <v>0.3296401224729891</v>
      </c>
      <c r="J461" s="11" t="n">
        <v>256</v>
      </c>
      <c r="K461" s="11" t="n">
        <v>19</v>
      </c>
      <c r="L461" s="12" t="n">
        <v>101334.79</v>
      </c>
      <c r="M461" s="21" t="n">
        <v>27.08984375</v>
      </c>
      <c r="N461" s="5" t="inlineStr">
        <is>
          <t>2026-04-30</t>
        </is>
      </c>
      <c r="O461" s="5">
        <f>IF(I461&lt;0.30,"REVISAR",IF(I461&gt;0.50,"ESTRELLA","OK"))</f>
        <v/>
      </c>
      <c r="P461" s="5">
        <f>IF(AND(I461&lt;0.30,J461&gt;50),"SUBIR PRECIO YA - alto volumen y margen flaco",IF(AND(I461&gt;0.50,M461&lt;30),"PROTEGER STOCK - estrella escasa",IF(AND(I461&lt;0.30,M461&gt;180),"LIQUIDAR - margen bajo y exceso de stock",IF(I461&gt;0.50,"MANTENER PRECIO - estrella",IF(M461&gt;240,"REVISAR INVENTARIO - mucho stock para la rotación","MONITOREAR")))))</f>
        <v/>
      </c>
      <c r="Q461" s="5" t="inlineStr">
        <is>
          <t>SI</t>
        </is>
      </c>
      <c r="R461" s="5" t="inlineStr">
        <is>
          <t>SI</t>
        </is>
      </c>
    </row>
    <row r="462">
      <c r="A462" s="5" t="inlineStr">
        <is>
          <t>861</t>
        </is>
      </c>
      <c r="B462" s="5" t="inlineStr">
        <is>
          <t>DIAMOND MUEBLE LAVATORIO GREY NB8803-90 AEREO 90CM X 48CM X 49CM (NO INCLUYE GRIFERIA)</t>
        </is>
      </c>
      <c r="C462" s="5" t="inlineStr">
        <is>
          <t>IMPORTACION LOZA</t>
        </is>
      </c>
      <c r="D462" s="12" t="n">
        <v>45437.45</v>
      </c>
      <c r="E462" s="12" t="n">
        <v>60247.14</v>
      </c>
      <c r="F462" s="12" t="n">
        <v>119977.87</v>
      </c>
      <c r="G462" s="12" t="n">
        <v>136158.53</v>
      </c>
      <c r="H462" s="14" t="n">
        <v>1.9966146867837</v>
      </c>
      <c r="I462" s="14" t="n">
        <v>0.6662900958169863</v>
      </c>
      <c r="J462" s="11" t="n">
        <v>7</v>
      </c>
      <c r="K462" s="11" t="n">
        <v>2</v>
      </c>
      <c r="L462" s="12" t="n">
        <v>90874.89999999999</v>
      </c>
      <c r="M462" s="21" t="n">
        <v>104.2857142857143</v>
      </c>
      <c r="N462" s="5" t="inlineStr">
        <is>
          <t>2026-04-24</t>
        </is>
      </c>
      <c r="O462" s="5">
        <f>IF(I462&lt;0.30,"REVISAR",IF(I462&gt;0.50,"ESTRELLA","OK"))</f>
        <v/>
      </c>
      <c r="P462" s="5">
        <f>IF(AND(I462&lt;0.30,J462&gt;50),"SUBIR PRECIO YA - alto volumen y margen flaco",IF(AND(I462&gt;0.50,M462&lt;30),"PROTEGER STOCK - estrella escasa",IF(AND(I462&lt;0.30,M462&gt;180),"LIQUIDAR - margen bajo y exceso de stock",IF(I462&gt;0.50,"MANTENER PRECIO - estrella",IF(M462&gt;240,"REVISAR INVENTARIO - mucho stock para la rotación","MONITOREAR")))))</f>
        <v/>
      </c>
      <c r="Q462" s="5" t="inlineStr">
        <is>
          <t>NO</t>
        </is>
      </c>
      <c r="R462" s="5" t="inlineStr">
        <is>
          <t>SI</t>
        </is>
      </c>
    </row>
    <row r="463">
      <c r="A463" s="5" t="inlineStr">
        <is>
          <t>351100300991636</t>
        </is>
      </c>
      <c r="B463" s="5" t="inlineStr">
        <is>
          <t>CORNISA PVC TP-047 CINAMON 5.95M</t>
        </is>
      </c>
      <c r="C463" s="5" t="inlineStr">
        <is>
          <t>IMPORTACION TABLILLA, CORNISAS, UNIONES</t>
        </is>
      </c>
      <c r="D463" s="12" t="n">
        <v>719.37</v>
      </c>
      <c r="E463" s="12" t="n">
        <v>1456.04</v>
      </c>
      <c r="F463" s="12" t="n">
        <v>2786.62</v>
      </c>
      <c r="G463" s="12" t="n">
        <v>3000</v>
      </c>
      <c r="H463" s="14" t="n">
        <v>3.170315692897952</v>
      </c>
      <c r="I463" s="14" t="n">
        <v>0.7602100000000001</v>
      </c>
      <c r="J463" s="11" t="n">
        <v>314</v>
      </c>
      <c r="K463" s="11" t="n">
        <v>0</v>
      </c>
      <c r="L463" s="12" t="n">
        <v>0</v>
      </c>
      <c r="M463" s="21" t="n">
        <v>0</v>
      </c>
      <c r="N463" s="5" t="inlineStr">
        <is>
          <t>2025-09-02</t>
        </is>
      </c>
      <c r="O463" s="5">
        <f>IF(I463&lt;0.30,"REVISAR",IF(I463&gt;0.50,"ESTRELLA","OK"))</f>
        <v/>
      </c>
      <c r="P463" s="5">
        <f>IF(AND(I463&lt;0.30,J463&gt;50),"SUBIR PRECIO YA - alto volumen y margen flaco",IF(AND(I463&gt;0.50,M463&lt;30),"PROTEGER STOCK - estrella escasa",IF(AND(I463&lt;0.30,M463&gt;180),"LIQUIDAR - margen bajo y exceso de stock",IF(I463&gt;0.50,"MANTENER PRECIO - estrella",IF(M463&gt;240,"REVISAR INVENTARIO - mucho stock para la rotación","MONITOREAR")))))</f>
        <v/>
      </c>
      <c r="Q463" s="5" t="inlineStr">
        <is>
          <t>NO</t>
        </is>
      </c>
      <c r="R463" s="5" t="inlineStr">
        <is>
          <t>SI</t>
        </is>
      </c>
    </row>
    <row r="464">
      <c r="A464" s="5" t="inlineStr">
        <is>
          <t>579</t>
        </is>
      </c>
      <c r="B464" s="5" t="inlineStr">
        <is>
          <t>LAMINA PLYWOOD 3.6MM</t>
        </is>
      </c>
      <c r="C464" s="5" t="inlineStr">
        <is>
          <t>LAMINAS Y PERFILERIA LIVIANA</t>
        </is>
      </c>
      <c r="D464" s="12" t="n">
        <v>4218.19</v>
      </c>
      <c r="E464" s="12" t="n">
        <v>4081.31</v>
      </c>
      <c r="F464" s="12" t="n">
        <v>5681.62</v>
      </c>
      <c r="G464" s="12" t="n">
        <v>6953.99</v>
      </c>
      <c r="H464" s="14" t="n">
        <v>0.6485720178559999</v>
      </c>
      <c r="I464" s="14" t="n">
        <v>0.3934144282634862</v>
      </c>
      <c r="J464" s="11" t="n">
        <v>260</v>
      </c>
      <c r="K464" s="11" t="n">
        <v>28</v>
      </c>
      <c r="L464" s="12" t="n">
        <v>118109.32</v>
      </c>
      <c r="M464" s="21" t="n">
        <v>39.30769230769231</v>
      </c>
      <c r="N464" s="5" t="inlineStr">
        <is>
          <t>2026-04-25</t>
        </is>
      </c>
      <c r="O464" s="5">
        <f>IF(I464&lt;0.30,"REVISAR",IF(I464&gt;0.50,"ESTRELLA","OK"))</f>
        <v/>
      </c>
      <c r="P464" s="5">
        <f>IF(AND(I464&lt;0.30,J464&gt;50),"SUBIR PRECIO YA - alto volumen y margen flaco",IF(AND(I464&gt;0.50,M464&lt;30),"PROTEGER STOCK - estrella escasa",IF(AND(I464&lt;0.30,M464&gt;180),"LIQUIDAR - margen bajo y exceso de stock",IF(I464&gt;0.50,"MANTENER PRECIO - estrella",IF(M464&gt;240,"REVISAR INVENTARIO - mucho stock para la rotación","MONITOREAR")))))</f>
        <v/>
      </c>
      <c r="Q464" s="5" t="inlineStr">
        <is>
          <t>SI</t>
        </is>
      </c>
      <c r="R464" s="5" t="inlineStr">
        <is>
          <t>SI</t>
        </is>
      </c>
    </row>
    <row r="465">
      <c r="A465" s="5" t="inlineStr">
        <is>
          <t>351100300992773</t>
        </is>
      </c>
      <c r="B465" s="5" t="inlineStr">
        <is>
          <t>AMANECER COMBO MUEBLE BLANCO + LAVATORIO + GRIFERIA + DESAGUE 45CM X 45 CM X 78CM</t>
        </is>
      </c>
      <c r="C465" s="5" t="inlineStr">
        <is>
          <t>LOZA SANITARIA</t>
        </is>
      </c>
      <c r="D465" s="12" t="n">
        <v>38964</v>
      </c>
      <c r="E465" s="12" t="n">
        <v>39981.3</v>
      </c>
      <c r="F465" s="12" t="n">
        <v>74623.89</v>
      </c>
      <c r="G465" s="12" t="n">
        <v>85000</v>
      </c>
      <c r="H465" s="14" t="n">
        <v>1.181500872600349</v>
      </c>
      <c r="I465" s="14" t="n">
        <v>0.5416</v>
      </c>
      <c r="J465" s="11" t="n">
        <v>12</v>
      </c>
      <c r="K465" s="11" t="n">
        <v>9</v>
      </c>
      <c r="L465" s="12" t="n">
        <v>350676</v>
      </c>
      <c r="M465" s="21" t="n">
        <v>273.75</v>
      </c>
      <c r="N465" s="5" t="inlineStr">
        <is>
          <t>2026-03-03</t>
        </is>
      </c>
      <c r="O465" s="5">
        <f>IF(I465&lt;0.30,"REVISAR",IF(I465&gt;0.50,"ESTRELLA","OK"))</f>
        <v/>
      </c>
      <c r="P465" s="5">
        <f>IF(AND(I465&lt;0.30,J465&gt;50),"SUBIR PRECIO YA - alto volumen y margen flaco",IF(AND(I465&gt;0.50,M465&lt;30),"PROTEGER STOCK - estrella escasa",IF(AND(I465&lt;0.30,M465&gt;180),"LIQUIDAR - margen bajo y exceso de stock",IF(I465&gt;0.50,"MANTENER PRECIO - estrella",IF(M465&gt;240,"REVISAR INVENTARIO - mucho stock para la rotación","MONITOREAR")))))</f>
        <v/>
      </c>
      <c r="Q465" s="5" t="inlineStr">
        <is>
          <t>SI</t>
        </is>
      </c>
      <c r="R465" s="5" t="inlineStr">
        <is>
          <t>SI</t>
        </is>
      </c>
    </row>
    <row r="466">
      <c r="A466" s="5" t="inlineStr">
        <is>
          <t>351100300992887</t>
        </is>
      </c>
      <c r="B466" s="5" t="inlineStr">
        <is>
          <t>ALTIVA TOMA DOBLE BLANCO 9009-W EAGLE</t>
        </is>
      </c>
      <c r="C466" s="5" t="inlineStr">
        <is>
          <t>ACCESORIOS ELECTRICOS Y CABLES</t>
        </is>
      </c>
      <c r="D466" s="12" t="n">
        <v>1363.99</v>
      </c>
      <c r="E466" s="12" t="n">
        <v>1473.95</v>
      </c>
      <c r="F466" s="12" t="n">
        <v>2679.3</v>
      </c>
      <c r="G466" s="12" t="n">
        <v>3082.61</v>
      </c>
      <c r="H466" s="14" t="n">
        <v>1.259994574740284</v>
      </c>
      <c r="I466" s="14" t="n">
        <v>0.5575210616977172</v>
      </c>
      <c r="J466" s="11" t="n">
        <v>344</v>
      </c>
      <c r="K466" s="11" t="n">
        <v>156</v>
      </c>
      <c r="L466" s="12" t="n">
        <v>212782.44</v>
      </c>
      <c r="M466" s="21" t="n">
        <v>165.5232558139535</v>
      </c>
      <c r="N466" s="5" t="inlineStr">
        <is>
          <t>2026-04-28</t>
        </is>
      </c>
      <c r="O466" s="5">
        <f>IF(I466&lt;0.30,"REVISAR",IF(I466&gt;0.50,"ESTRELLA","OK"))</f>
        <v/>
      </c>
      <c r="P466" s="5">
        <f>IF(AND(I466&lt;0.30,J466&gt;50),"SUBIR PRECIO YA - alto volumen y margen flaco",IF(AND(I466&gt;0.50,M466&lt;30),"PROTEGER STOCK - estrella escasa",IF(AND(I466&lt;0.30,M466&gt;180),"LIQUIDAR - margen bajo y exceso de stock",IF(I466&gt;0.50,"MANTENER PRECIO - estrella",IF(M466&gt;240,"REVISAR INVENTARIO - mucho stock para la rotación","MONITOREAR")))))</f>
        <v/>
      </c>
      <c r="Q466" s="5" t="inlineStr">
        <is>
          <t>SI</t>
        </is>
      </c>
      <c r="R466" s="5" t="inlineStr">
        <is>
          <t>SI</t>
        </is>
      </c>
    </row>
    <row r="467">
      <c r="A467" s="5" t="inlineStr">
        <is>
          <t>351100300991838</t>
        </is>
      </c>
      <c r="B467" s="5" t="inlineStr">
        <is>
          <t>PERFIL ESQUINERO INTERNO NIQUEL  PARA LAMINA PVC 2.5M 3695099990000</t>
        </is>
      </c>
      <c r="C467" s="5" t="inlineStr">
        <is>
          <t>IMPORTACION LAMINA PVC, BAMBU, ACC</t>
        </is>
      </c>
      <c r="D467" s="12" t="n">
        <v>659.34</v>
      </c>
      <c r="E467" s="12" t="n">
        <v>895.13</v>
      </c>
      <c r="F467" s="12" t="n">
        <v>2787.35</v>
      </c>
      <c r="G467" s="12" t="n">
        <v>3300</v>
      </c>
      <c r="H467" s="14" t="n">
        <v>4.005005005005005</v>
      </c>
      <c r="I467" s="14" t="n">
        <v>0.8001999999999999</v>
      </c>
      <c r="J467" s="11" t="n">
        <v>218</v>
      </c>
      <c r="K467" s="11" t="n">
        <v>199</v>
      </c>
      <c r="L467" s="12" t="n">
        <v>131208.66</v>
      </c>
      <c r="M467" s="21" t="n">
        <v>333.1880733944954</v>
      </c>
      <c r="N467" s="5" t="inlineStr">
        <is>
          <t>2026-04-25</t>
        </is>
      </c>
      <c r="O467" s="5">
        <f>IF(I467&lt;0.30,"REVISAR",IF(I467&gt;0.50,"ESTRELLA","OK"))</f>
        <v/>
      </c>
      <c r="P467" s="5">
        <f>IF(AND(I467&lt;0.30,J467&gt;50),"SUBIR PRECIO YA - alto volumen y margen flaco",IF(AND(I467&gt;0.50,M467&lt;30),"PROTEGER STOCK - estrella escasa",IF(AND(I467&lt;0.30,M467&gt;180),"LIQUIDAR - margen bajo y exceso de stock",IF(I467&gt;0.50,"MANTENER PRECIO - estrella",IF(M467&gt;240,"REVISAR INVENTARIO - mucho stock para la rotación","MONITOREAR")))))</f>
        <v/>
      </c>
      <c r="Q467" s="5" t="inlineStr">
        <is>
          <t>NO</t>
        </is>
      </c>
      <c r="R467" s="5" t="inlineStr">
        <is>
          <t>SI</t>
        </is>
      </c>
    </row>
    <row r="468">
      <c r="A468" s="5" t="inlineStr">
        <is>
          <t>PINT-IM-0010</t>
        </is>
      </c>
      <c r="B468" s="5" t="inlineStr">
        <is>
          <t>LANCO DRY COAT DEEP MATE GALON DC478-4</t>
        </is>
      </c>
      <c r="C468" s="5" t="inlineStr">
        <is>
          <t>IMPERMEABILIZANTES</t>
        </is>
      </c>
      <c r="D468" s="12" t="n">
        <v>7631</v>
      </c>
      <c r="E468" s="12" t="n">
        <v>8378.83</v>
      </c>
      <c r="F468" s="12" t="n">
        <v>16596.04</v>
      </c>
      <c r="G468" s="12" t="n">
        <v>22650</v>
      </c>
      <c r="H468" s="14" t="n">
        <v>1.968156204953479</v>
      </c>
      <c r="I468" s="14" t="n">
        <v>0.6630905077262693</v>
      </c>
      <c r="J468" s="11" t="n">
        <v>50</v>
      </c>
      <c r="K468" s="11" t="n">
        <v>5</v>
      </c>
      <c r="L468" s="12" t="n">
        <v>38155</v>
      </c>
      <c r="M468" s="21" t="n">
        <v>36.5</v>
      </c>
      <c r="N468" s="5" t="inlineStr">
        <is>
          <t>2026-04-29</t>
        </is>
      </c>
      <c r="O468" s="5">
        <f>IF(I468&lt;0.30,"REVISAR",IF(I468&gt;0.50,"ESTRELLA","OK"))</f>
        <v/>
      </c>
      <c r="P468" s="5">
        <f>IF(AND(I468&lt;0.30,J468&gt;50),"SUBIR PRECIO YA - alto volumen y margen flaco",IF(AND(I468&gt;0.50,M468&lt;30),"PROTEGER STOCK - estrella escasa",IF(AND(I468&lt;0.30,M468&gt;180),"LIQUIDAR - margen bajo y exceso de stock",IF(I468&gt;0.50,"MANTENER PRECIO - estrella",IF(M468&gt;240,"REVISAR INVENTARIO - mucho stock para la rotación","MONITOREAR")))))</f>
        <v/>
      </c>
      <c r="Q468" s="5" t="inlineStr">
        <is>
          <t>NO</t>
        </is>
      </c>
      <c r="R468" s="5" t="inlineStr">
        <is>
          <t>SI</t>
        </is>
      </c>
    </row>
    <row r="469">
      <c r="A469" s="5" t="inlineStr">
        <is>
          <t>351456</t>
        </is>
      </c>
      <c r="B469" s="5" t="inlineStr">
        <is>
          <t>ANCLA NIVELADOR 1mm DE ESPESOR PAQUETE 100 UN PORCELANATO</t>
        </is>
      </c>
      <c r="C469" s="5" t="inlineStr">
        <is>
          <t>FERRETERIA GENERAL</t>
        </is>
      </c>
      <c r="D469" s="12" t="n">
        <v>756.9</v>
      </c>
      <c r="E469" s="12" t="n">
        <v>941.64</v>
      </c>
      <c r="F469" s="12" t="n">
        <v>1609.77</v>
      </c>
      <c r="G469" s="12" t="n">
        <v>2458.78</v>
      </c>
      <c r="H469" s="14" t="n">
        <v>2.24848725062756</v>
      </c>
      <c r="I469" s="14" t="n">
        <v>0.692164406738301</v>
      </c>
      <c r="J469" s="11" t="n">
        <v>614</v>
      </c>
      <c r="K469" s="11" t="n">
        <v>43</v>
      </c>
      <c r="L469" s="12" t="n">
        <v>32546.7</v>
      </c>
      <c r="M469" s="21" t="n">
        <v>25.56188925081433</v>
      </c>
      <c r="N469" s="5" t="inlineStr">
        <is>
          <t>2026-04-30</t>
        </is>
      </c>
      <c r="O469" s="5">
        <f>IF(I469&lt;0.30,"REVISAR",IF(I469&gt;0.50,"ESTRELLA","OK"))</f>
        <v/>
      </c>
      <c r="P469" s="5">
        <f>IF(AND(I469&lt;0.30,J469&gt;50),"SUBIR PRECIO YA - alto volumen y margen flaco",IF(AND(I469&gt;0.50,M469&lt;30),"PROTEGER STOCK - estrella escasa",IF(AND(I469&lt;0.30,M469&gt;180),"LIQUIDAR - margen bajo y exceso de stock",IF(I469&gt;0.50,"MANTENER PRECIO - estrella",IF(M469&gt;240,"REVISAR INVENTARIO - mucho stock para la rotación","MONITOREAR")))))</f>
        <v/>
      </c>
      <c r="Q469" s="5" t="inlineStr">
        <is>
          <t>SI</t>
        </is>
      </c>
      <c r="R469" s="5" t="inlineStr">
        <is>
          <t>SI</t>
        </is>
      </c>
    </row>
    <row r="470">
      <c r="A470" s="5" t="inlineStr">
        <is>
          <t>351100300992907</t>
        </is>
      </c>
      <c r="B470" s="5" t="inlineStr">
        <is>
          <t>MUEBLE BAÑO PG0064 CON ESPEJO LED  AQUABELLA 47CM LARGO  X 60CM ANCHO NO INCLUYE GRIFERIA</t>
        </is>
      </c>
      <c r="C470" s="5" t="inlineStr">
        <is>
          <t>LOZA SANITARIA</t>
        </is>
      </c>
      <c r="D470" s="12" t="n">
        <v>47052</v>
      </c>
      <c r="E470" s="12" t="n">
        <v>47052</v>
      </c>
      <c r="F470" s="12" t="n">
        <v>78511.03</v>
      </c>
      <c r="G470" s="12" t="n">
        <v>89900</v>
      </c>
      <c r="H470" s="14" t="n">
        <v>0.9106520445464592</v>
      </c>
      <c r="I470" s="14" t="n">
        <v>0.4766184649610679</v>
      </c>
      <c r="J470" s="11" t="n">
        <v>13</v>
      </c>
      <c r="K470" s="11" t="n">
        <v>6</v>
      </c>
      <c r="L470" s="12" t="n">
        <v>282312</v>
      </c>
      <c r="M470" s="21" t="n">
        <v>168.4615384615385</v>
      </c>
      <c r="N470" s="5" t="inlineStr">
        <is>
          <t>2026-04-24</t>
        </is>
      </c>
      <c r="O470" s="5">
        <f>IF(I470&lt;0.30,"REVISAR",IF(I470&gt;0.50,"ESTRELLA","OK"))</f>
        <v/>
      </c>
      <c r="P470" s="5">
        <f>IF(AND(I470&lt;0.30,J470&gt;50),"SUBIR PRECIO YA - alto volumen y margen flaco",IF(AND(I470&gt;0.50,M470&lt;30),"PROTEGER STOCK - estrella escasa",IF(AND(I470&lt;0.30,M470&gt;180),"LIQUIDAR - margen bajo y exceso de stock",IF(I470&gt;0.50,"MANTENER PRECIO - estrella",IF(M470&gt;240,"REVISAR INVENTARIO - mucho stock para la rotación","MONITOREAR")))))</f>
        <v/>
      </c>
      <c r="Q470" s="5" t="inlineStr">
        <is>
          <t>SI</t>
        </is>
      </c>
      <c r="R470" s="5" t="inlineStr">
        <is>
          <t>SI</t>
        </is>
      </c>
    </row>
    <row r="471">
      <c r="A471" s="5" t="inlineStr">
        <is>
          <t>542</t>
        </is>
      </c>
      <c r="B471" s="5" t="inlineStr">
        <is>
          <t>ZINC #26 LEGITIMO 1.83 0.45MM TERNIUM</t>
        </is>
      </c>
      <c r="C471" s="5" t="inlineStr">
        <is>
          <t>TUBERIA INDUSTRIAL, HIERROS PLANOS Y CORRUGADOS</t>
        </is>
      </c>
      <c r="D471" s="12" t="n">
        <v>3570</v>
      </c>
      <c r="E471" s="12" t="n">
        <v>3479.67</v>
      </c>
      <c r="F471" s="12" t="n">
        <v>4335.48</v>
      </c>
      <c r="G471" s="12" t="n">
        <v>5050</v>
      </c>
      <c r="H471" s="14" t="n">
        <v>0.4145658263305322</v>
      </c>
      <c r="I471" s="14" t="n">
        <v>0.2930693069306931</v>
      </c>
      <c r="J471" s="11" t="n">
        <v>476</v>
      </c>
      <c r="K471" s="11" t="n">
        <v>48</v>
      </c>
      <c r="L471" s="12" t="n">
        <v>171360</v>
      </c>
      <c r="M471" s="21" t="n">
        <v>36.80672268907563</v>
      </c>
      <c r="N471" s="5" t="inlineStr">
        <is>
          <t>2026-04-25</t>
        </is>
      </c>
      <c r="O471" s="5">
        <f>IF(I471&lt;0.30,"REVISAR",IF(I471&gt;0.50,"ESTRELLA","OK"))</f>
        <v/>
      </c>
      <c r="P471" s="5">
        <f>IF(AND(I471&lt;0.30,J471&gt;50),"SUBIR PRECIO YA - alto volumen y margen flaco",IF(AND(I471&gt;0.50,M471&lt;30),"PROTEGER STOCK - estrella escasa",IF(AND(I471&lt;0.30,M471&gt;180),"LIQUIDAR - margen bajo y exceso de stock",IF(I471&gt;0.50,"MANTENER PRECIO - estrella",IF(M471&gt;240,"REVISAR INVENTARIO - mucho stock para la rotación","MONITOREAR")))))</f>
        <v/>
      </c>
      <c r="Q471" s="5" t="inlineStr">
        <is>
          <t>SI</t>
        </is>
      </c>
      <c r="R471" s="5" t="inlineStr">
        <is>
          <t>SI</t>
        </is>
      </c>
    </row>
    <row r="472">
      <c r="A472" s="5" t="inlineStr">
        <is>
          <t>80992871</t>
        </is>
      </c>
      <c r="B472" s="5" t="inlineStr">
        <is>
          <t>PANEL ACANALADO NUEVA TEC QUEBEC MADERA INTERM  FONDO NEGRO F01-A02 12CM X 2.90M PS INTERIOR</t>
        </is>
      </c>
      <c r="C472" s="5" t="inlineStr">
        <is>
          <t>IMPORTACION PANEL ACANALADO INTERIOR</t>
        </is>
      </c>
      <c r="D472" s="12" t="n">
        <v>1341</v>
      </c>
      <c r="E472" s="12" t="n">
        <v>1769.16</v>
      </c>
      <c r="F472" s="12" t="n">
        <v>3715.09</v>
      </c>
      <c r="G472" s="12" t="n">
        <v>4300</v>
      </c>
      <c r="H472" s="14" t="n">
        <v>2.206562266964951</v>
      </c>
      <c r="I472" s="14" t="n">
        <v>0.6881395348837209</v>
      </c>
      <c r="J472" s="11" t="n">
        <v>209</v>
      </c>
      <c r="K472" s="11" t="n">
        <v>347</v>
      </c>
      <c r="L472" s="12" t="n">
        <v>465327</v>
      </c>
      <c r="M472" s="21" t="n">
        <v>606.0047846889952</v>
      </c>
      <c r="N472" s="5" t="inlineStr">
        <is>
          <t>2026-04-24</t>
        </is>
      </c>
      <c r="O472" s="5">
        <f>IF(I472&lt;0.30,"REVISAR",IF(I472&gt;0.50,"ESTRELLA","OK"))</f>
        <v/>
      </c>
      <c r="P472" s="5">
        <f>IF(AND(I472&lt;0.30,J472&gt;50),"SUBIR PRECIO YA - alto volumen y margen flaco",IF(AND(I472&gt;0.50,M472&lt;30),"PROTEGER STOCK - estrella escasa",IF(AND(I472&lt;0.30,M472&gt;180),"LIQUIDAR - margen bajo y exceso de stock",IF(I472&gt;0.50,"MANTENER PRECIO - estrella",IF(M472&gt;240,"REVISAR INVENTARIO - mucho stock para la rotación","MONITOREAR")))))</f>
        <v/>
      </c>
      <c r="Q472" s="5" t="inlineStr">
        <is>
          <t>NO</t>
        </is>
      </c>
      <c r="R472" s="5" t="inlineStr">
        <is>
          <t>SI</t>
        </is>
      </c>
    </row>
    <row r="473">
      <c r="A473" s="5" t="inlineStr">
        <is>
          <t>351100300991849</t>
        </is>
      </c>
      <c r="B473" s="5" t="inlineStr">
        <is>
          <t>TOTAL COMBO TALADRO + ESMERILADORA INALAMBRICA 41/2 20V UTCKLI20273</t>
        </is>
      </c>
      <c r="C473" s="5" t="inlineStr">
        <is>
          <t>SIN CATEGORIA</t>
        </is>
      </c>
      <c r="D473" s="12" t="n">
        <v>58823.81</v>
      </c>
      <c r="E473" s="12" t="n">
        <v>58823.81</v>
      </c>
      <c r="F473" s="12" t="n">
        <v>75042.85000000001</v>
      </c>
      <c r="G473" s="12" t="n">
        <v>75042.85000000001</v>
      </c>
      <c r="H473" s="14" t="n">
        <v>0.2757223648043201</v>
      </c>
      <c r="I473" s="14" t="n">
        <v>0.2161303841738421</v>
      </c>
      <c r="J473" s="11" t="n">
        <v>25</v>
      </c>
      <c r="K473" s="11" t="n">
        <v>0</v>
      </c>
      <c r="L473" s="12" t="n">
        <v>0</v>
      </c>
      <c r="M473" s="21" t="n">
        <v>0</v>
      </c>
      <c r="N473" s="5" t="inlineStr">
        <is>
          <t>2025-10-13</t>
        </is>
      </c>
      <c r="O473" s="5">
        <f>IF(I473&lt;0.30,"REVISAR",IF(I473&gt;0.50,"ESTRELLA","OK"))</f>
        <v/>
      </c>
      <c r="P473" s="5">
        <f>IF(AND(I473&lt;0.30,J473&gt;50),"SUBIR PRECIO YA - alto volumen y margen flaco",IF(AND(I473&gt;0.50,M473&lt;30),"PROTEGER STOCK - estrella escasa",IF(AND(I473&lt;0.30,M473&gt;180),"LIQUIDAR - margen bajo y exceso de stock",IF(I473&gt;0.50,"MANTENER PRECIO - estrella",IF(M473&gt;240,"REVISAR INVENTARIO - mucho stock para la rotación","MONITOREAR")))))</f>
        <v/>
      </c>
      <c r="Q473" s="5" t="inlineStr">
        <is>
          <t>SI</t>
        </is>
      </c>
      <c r="R473" s="5" t="inlineStr">
        <is>
          <t>SI</t>
        </is>
      </c>
    </row>
    <row r="474">
      <c r="A474" s="5" t="inlineStr">
        <is>
          <t>18921</t>
        </is>
      </c>
      <c r="B474" s="5" t="inlineStr">
        <is>
          <t>IMPERSHIELD IMPERSA GRIS 20KG REPELLO IMPERMEABILIZANTE</t>
        </is>
      </c>
      <c r="C474" s="5" t="inlineStr">
        <is>
          <t>MORTEROS, CEMENTOS</t>
        </is>
      </c>
      <c r="D474" s="12" t="n">
        <v>14502.81</v>
      </c>
      <c r="E474" s="12" t="n">
        <v>14502.81</v>
      </c>
      <c r="F474" s="12" t="n">
        <v>17791.11</v>
      </c>
      <c r="G474" s="12" t="n">
        <v>20500</v>
      </c>
      <c r="H474" s="14" t="n">
        <v>0.4135191731809215</v>
      </c>
      <c r="I474" s="14" t="n">
        <v>0.2925458536585366</v>
      </c>
      <c r="J474" s="11" t="n">
        <v>123</v>
      </c>
      <c r="K474" s="11" t="n">
        <v>42</v>
      </c>
      <c r="L474" s="12" t="n">
        <v>609118.02</v>
      </c>
      <c r="M474" s="21" t="n">
        <v>124.6341463414634</v>
      </c>
      <c r="N474" s="5" t="inlineStr">
        <is>
          <t>2026-04-30</t>
        </is>
      </c>
      <c r="O474" s="5">
        <f>IF(I474&lt;0.30,"REVISAR",IF(I474&gt;0.50,"ESTRELLA","OK"))</f>
        <v/>
      </c>
      <c r="P474" s="5">
        <f>IF(AND(I474&lt;0.30,J474&gt;50),"SUBIR PRECIO YA - alto volumen y margen flaco",IF(AND(I474&gt;0.50,M474&lt;30),"PROTEGER STOCK - estrella escasa",IF(AND(I474&lt;0.30,M474&gt;180),"LIQUIDAR - margen bajo y exceso de stock",IF(I474&gt;0.50,"MANTENER PRECIO - estrella",IF(M474&gt;240,"REVISAR INVENTARIO - mucho stock para la rotación","MONITOREAR")))))</f>
        <v/>
      </c>
      <c r="Q474" s="5" t="inlineStr">
        <is>
          <t>SI</t>
        </is>
      </c>
      <c r="R474" s="5" t="inlineStr">
        <is>
          <t>SI</t>
        </is>
      </c>
    </row>
    <row r="475">
      <c r="A475" s="5" t="inlineStr">
        <is>
          <t>351100300992573</t>
        </is>
      </c>
      <c r="B475" s="5" t="inlineStr">
        <is>
          <t xml:space="preserve">PANEL PVC FLAT ARENAL CIELOS Y PAREDES 30CM X 2.90M X 8MM LAUREL 5 CANALES </t>
        </is>
      </c>
      <c r="C475" s="5" t="inlineStr">
        <is>
          <t>PANEL ACANALADO INTERIOR</t>
        </is>
      </c>
      <c r="D475" s="12" t="n">
        <v>2695</v>
      </c>
      <c r="E475" s="12" t="n">
        <v>2695</v>
      </c>
      <c r="F475" s="12" t="n">
        <v>3970.41</v>
      </c>
      <c r="G475" s="12" t="n">
        <v>4550</v>
      </c>
      <c r="H475" s="14" t="n">
        <v>0.6883116883116884</v>
      </c>
      <c r="I475" s="14" t="n">
        <v>0.4076923076923077</v>
      </c>
      <c r="J475" s="11" t="n">
        <v>317</v>
      </c>
      <c r="K475" s="11" t="n">
        <v>4</v>
      </c>
      <c r="L475" s="12" t="n">
        <v>10780</v>
      </c>
      <c r="M475" s="21" t="n">
        <v>4.605678233438486</v>
      </c>
      <c r="N475" s="5" t="inlineStr">
        <is>
          <t>2026-01-12</t>
        </is>
      </c>
      <c r="O475" s="5">
        <f>IF(I475&lt;0.30,"REVISAR",IF(I475&gt;0.50,"ESTRELLA","OK"))</f>
        <v/>
      </c>
      <c r="P475" s="5">
        <f>IF(AND(I475&lt;0.30,J475&gt;50),"SUBIR PRECIO YA - alto volumen y margen flaco",IF(AND(I475&gt;0.50,M475&lt;30),"PROTEGER STOCK - estrella escasa",IF(AND(I475&lt;0.30,M475&gt;180),"LIQUIDAR - margen bajo y exceso de stock",IF(I475&gt;0.50,"MANTENER PRECIO - estrella",IF(M475&gt;240,"REVISAR INVENTARIO - mucho stock para la rotación","MONITOREAR")))))</f>
        <v/>
      </c>
      <c r="Q475" s="5" t="inlineStr">
        <is>
          <t>SI</t>
        </is>
      </c>
      <c r="R475" s="5" t="inlineStr">
        <is>
          <t>SI</t>
        </is>
      </c>
    </row>
    <row r="476">
      <c r="A476" s="5" t="inlineStr">
        <is>
          <t>6300992872</t>
        </is>
      </c>
      <c r="B476" s="5" t="inlineStr">
        <is>
          <t>RODAPIE PS KINGSTON 10CM X 2.40M TJ05A-10-3</t>
        </is>
      </c>
      <c r="C476" s="5" t="inlineStr">
        <is>
          <t>IMPORTACION PISO SPC</t>
        </is>
      </c>
      <c r="D476" s="12" t="n">
        <v>1002</v>
      </c>
      <c r="E476" s="12" t="n">
        <v>1321.92</v>
      </c>
      <c r="F476" s="12" t="n">
        <v>3292.52</v>
      </c>
      <c r="G476" s="12" t="n">
        <v>3750</v>
      </c>
      <c r="H476" s="14" t="n">
        <v>2.74251497005988</v>
      </c>
      <c r="I476" s="14" t="n">
        <v>0.7328</v>
      </c>
      <c r="J476" s="11" t="n">
        <v>205</v>
      </c>
      <c r="K476" s="11" t="n">
        <v>939</v>
      </c>
      <c r="L476" s="12" t="n">
        <v>940878</v>
      </c>
      <c r="M476" s="21" t="n">
        <v>1671.878048780488</v>
      </c>
      <c r="N476" s="5" t="inlineStr">
        <is>
          <t>2026-04-28</t>
        </is>
      </c>
      <c r="O476" s="5">
        <f>IF(I476&lt;0.30,"REVISAR",IF(I476&gt;0.50,"ESTRELLA","OK"))</f>
        <v/>
      </c>
      <c r="P476" s="5">
        <f>IF(AND(I476&lt;0.30,J476&gt;50),"SUBIR PRECIO YA - alto volumen y margen flaco",IF(AND(I476&gt;0.50,M476&lt;30),"PROTEGER STOCK - estrella escasa",IF(AND(I476&lt;0.30,M476&gt;180),"LIQUIDAR - margen bajo y exceso de stock",IF(I476&gt;0.50,"MANTENER PRECIO - estrella",IF(M476&gt;240,"REVISAR INVENTARIO - mucho stock para la rotación","MONITOREAR")))))</f>
        <v/>
      </c>
      <c r="Q476" s="5" t="inlineStr">
        <is>
          <t>NO</t>
        </is>
      </c>
      <c r="R476" s="5" t="inlineStr">
        <is>
          <t>SI</t>
        </is>
      </c>
    </row>
    <row r="477">
      <c r="A477" s="5" t="inlineStr">
        <is>
          <t>351100300992207</t>
        </is>
      </c>
      <c r="B477" s="5" t="inlineStr">
        <is>
          <t>DUCHA BAÑO FF1102 EXPUESTA COLOR CROMADA FANG</t>
        </is>
      </c>
      <c r="C477" s="5" t="inlineStr">
        <is>
          <t>IMPORTACION GRIFERIA</t>
        </is>
      </c>
      <c r="D477" s="12" t="n">
        <v>14623.38</v>
      </c>
      <c r="E477" s="12" t="n">
        <v>21052.69</v>
      </c>
      <c r="F477" s="12" t="n">
        <v>65855.46000000001</v>
      </c>
      <c r="G477" s="12" t="n">
        <v>75000</v>
      </c>
      <c r="H477" s="14" t="n">
        <v>4.128773238471544</v>
      </c>
      <c r="I477" s="14" t="n">
        <v>0.8050216</v>
      </c>
      <c r="J477" s="11" t="n">
        <v>9</v>
      </c>
      <c r="K477" s="11" t="n">
        <v>24</v>
      </c>
      <c r="L477" s="12" t="n">
        <v>350961.12</v>
      </c>
      <c r="M477" s="21" t="n">
        <v>973.3333333333334</v>
      </c>
      <c r="N477" s="5" t="inlineStr">
        <is>
          <t>2026-04-30</t>
        </is>
      </c>
      <c r="O477" s="5">
        <f>IF(I477&lt;0.30,"REVISAR",IF(I477&gt;0.50,"ESTRELLA","OK"))</f>
        <v/>
      </c>
      <c r="P477" s="5">
        <f>IF(AND(I477&lt;0.30,J477&gt;50),"SUBIR PRECIO YA - alto volumen y margen flaco",IF(AND(I477&gt;0.50,M477&lt;30),"PROTEGER STOCK - estrella escasa",IF(AND(I477&lt;0.30,M477&gt;180),"LIQUIDAR - margen bajo y exceso de stock",IF(I477&gt;0.50,"MANTENER PRECIO - estrella",IF(M477&gt;240,"REVISAR INVENTARIO - mucho stock para la rotación","MONITOREAR")))))</f>
        <v/>
      </c>
      <c r="Q477" s="5" t="inlineStr">
        <is>
          <t>NO</t>
        </is>
      </c>
      <c r="R477" s="5" t="inlineStr">
        <is>
          <t>SI</t>
        </is>
      </c>
    </row>
    <row r="478">
      <c r="A478" s="5" t="inlineStr">
        <is>
          <t>351100300991676</t>
        </is>
      </c>
      <c r="B478" s="5" t="inlineStr">
        <is>
          <t>$$ LAMINA PVC MIAMI BLUE 1.22X2.44 3MM IMITACION PIEDRA NATURAL PM08</t>
        </is>
      </c>
      <c r="C478" s="5" t="inlineStr">
        <is>
          <t>LAMINA PVC, BAMBU, ACC</t>
        </is>
      </c>
      <c r="D478" s="12" t="n">
        <v>9708.35</v>
      </c>
      <c r="E478" s="12" t="n">
        <v>9708.35</v>
      </c>
      <c r="F478" s="12" t="n">
        <v>12682.78</v>
      </c>
      <c r="G478" s="12" t="n">
        <v>15000</v>
      </c>
      <c r="H478" s="14" t="n">
        <v>0.5450617252159223</v>
      </c>
      <c r="I478" s="14" t="n">
        <v>0.3527766666666666</v>
      </c>
      <c r="J478" s="11" t="n">
        <v>135</v>
      </c>
      <c r="K478" s="11" t="n">
        <v>1</v>
      </c>
      <c r="L478" s="12" t="n">
        <v>9708.35</v>
      </c>
      <c r="M478" s="21" t="n">
        <v>2.703703703703704</v>
      </c>
      <c r="N478" s="5" t="inlineStr">
        <is>
          <t>2026-04-14</t>
        </is>
      </c>
      <c r="O478" s="5">
        <f>IF(I478&lt;0.30,"REVISAR",IF(I478&gt;0.50,"ESTRELLA","OK"))</f>
        <v/>
      </c>
      <c r="P478" s="5">
        <f>IF(AND(I478&lt;0.30,J478&gt;50),"SUBIR PRECIO YA - alto volumen y margen flaco",IF(AND(I478&gt;0.50,M478&lt;30),"PROTEGER STOCK - estrella escasa",IF(AND(I478&lt;0.30,M478&gt;180),"LIQUIDAR - margen bajo y exceso de stock",IF(I478&gt;0.50,"MANTENER PRECIO - estrella",IF(M478&gt;240,"REVISAR INVENTARIO - mucho stock para la rotación","MONITOREAR")))))</f>
        <v/>
      </c>
      <c r="Q478" s="5" t="inlineStr">
        <is>
          <t>SI</t>
        </is>
      </c>
      <c r="R478" s="5" t="inlineStr">
        <is>
          <t>SI</t>
        </is>
      </c>
    </row>
    <row r="479">
      <c r="A479" s="5" t="inlineStr">
        <is>
          <t>4392802</t>
        </is>
      </c>
      <c r="B479" s="5" t="inlineStr">
        <is>
          <t>LAMINA NUEVA TEC NEGRA MATE VETA BLANCA 1.22 X. 2.44M 5MM FIBRA BAMBU CARBON PVC IMITACION</t>
        </is>
      </c>
      <c r="C479" s="5" t="inlineStr">
        <is>
          <t>IMPORTACION LAMINA PVC, BAMBU, ACC</t>
        </is>
      </c>
      <c r="D479" s="12" t="n">
        <v>5629.08</v>
      </c>
      <c r="E479" s="12" t="n">
        <v>7316.14</v>
      </c>
      <c r="F479" s="12" t="n">
        <v>17571.33</v>
      </c>
      <c r="G479" s="12" t="n">
        <v>19900</v>
      </c>
      <c r="H479" s="14" t="n">
        <v>2.535213569535342</v>
      </c>
      <c r="I479" s="14" t="n">
        <v>0.7171316582914574</v>
      </c>
      <c r="J479" s="11" t="n">
        <v>39</v>
      </c>
      <c r="K479" s="11" t="n">
        <v>96</v>
      </c>
      <c r="L479" s="12" t="n">
        <v>540391.6799999999</v>
      </c>
      <c r="M479" s="21" t="n">
        <v>898.4615384615385</v>
      </c>
      <c r="N479" s="5" t="inlineStr">
        <is>
          <t>2026-04-22</t>
        </is>
      </c>
      <c r="O479" s="5">
        <f>IF(I479&lt;0.30,"REVISAR",IF(I479&gt;0.50,"ESTRELLA","OK"))</f>
        <v/>
      </c>
      <c r="P479" s="5">
        <f>IF(AND(I479&lt;0.30,J479&gt;50),"SUBIR PRECIO YA - alto volumen y margen flaco",IF(AND(I479&gt;0.50,M479&lt;30),"PROTEGER STOCK - estrella escasa",IF(AND(I479&lt;0.30,M479&gt;180),"LIQUIDAR - margen bajo y exceso de stock",IF(I479&gt;0.50,"MANTENER PRECIO - estrella",IF(M479&gt;240,"REVISAR INVENTARIO - mucho stock para la rotación","MONITOREAR")))))</f>
        <v/>
      </c>
      <c r="Q479" s="5" t="inlineStr">
        <is>
          <t>NO</t>
        </is>
      </c>
      <c r="R479" s="5" t="inlineStr">
        <is>
          <t>SI</t>
        </is>
      </c>
    </row>
    <row r="480">
      <c r="A480" s="5" t="inlineStr">
        <is>
          <t>351100300992244</t>
        </is>
      </c>
      <c r="B480" s="5" t="inlineStr">
        <is>
          <t>CORNISA LAMINADA TLS-060 LINO BEIGE 5.95M</t>
        </is>
      </c>
      <c r="C480" s="5" t="inlineStr">
        <is>
          <t>SIN CATEGORIA</t>
        </is>
      </c>
      <c r="D480" s="12" t="n">
        <v>1175.25</v>
      </c>
      <c r="E480" s="12" t="n">
        <v>1175.25</v>
      </c>
      <c r="F480" s="12" t="n">
        <v>2709.05</v>
      </c>
      <c r="G480" s="12" t="n">
        <v>2709.05</v>
      </c>
      <c r="H480" s="14" t="n">
        <v>1.305084024675601</v>
      </c>
      <c r="I480" s="14" t="n">
        <v>0.5661763348775402</v>
      </c>
      <c r="J480" s="11" t="n">
        <v>260</v>
      </c>
      <c r="K480" s="11" t="n">
        <v>0</v>
      </c>
      <c r="L480" s="12" t="n">
        <v>0</v>
      </c>
      <c r="M480" s="21" t="n">
        <v>0</v>
      </c>
      <c r="N480" s="5" t="inlineStr">
        <is>
          <t>2025-11-28</t>
        </is>
      </c>
      <c r="O480" s="5">
        <f>IF(I480&lt;0.30,"REVISAR",IF(I480&gt;0.50,"ESTRELLA","OK"))</f>
        <v/>
      </c>
      <c r="P480" s="5">
        <f>IF(AND(I480&lt;0.30,J480&gt;50),"SUBIR PRECIO YA - alto volumen y margen flaco",IF(AND(I480&gt;0.50,M480&lt;30),"PROTEGER STOCK - estrella escasa",IF(AND(I480&lt;0.30,M480&gt;180),"LIQUIDAR - margen bajo y exceso de stock",IF(I480&gt;0.50,"MANTENER PRECIO - estrella",IF(M480&gt;240,"REVISAR INVENTARIO - mucho stock para la rotación","MONITOREAR")))))</f>
        <v/>
      </c>
      <c r="Q480" s="5" t="inlineStr">
        <is>
          <t>NO</t>
        </is>
      </c>
      <c r="R480" s="5" t="inlineStr">
        <is>
          <t>SI</t>
        </is>
      </c>
    </row>
    <row r="481">
      <c r="A481" s="5" t="inlineStr">
        <is>
          <t>351100300991788</t>
        </is>
      </c>
      <c r="B481" s="5" t="inlineStr">
        <is>
          <t>AQUAFINA FREGADERO SATIN TODO EN UNO CON TABLA 80CM X 45CM A-8045SET-F + CACHERA DIAMANTE GRIS</t>
        </is>
      </c>
      <c r="C481" s="5" t="inlineStr">
        <is>
          <t>GRIFERIA - ACC. BAÑO Y COCINA</t>
        </is>
      </c>
      <c r="D481" s="12" t="n">
        <v>51892.47</v>
      </c>
      <c r="E481" s="12" t="n">
        <v>52856.42</v>
      </c>
      <c r="F481" s="12" t="n">
        <v>73742.98</v>
      </c>
      <c r="G481" s="12" t="n">
        <v>80000</v>
      </c>
      <c r="H481" s="14" t="n">
        <v>0.5416494917277979</v>
      </c>
      <c r="I481" s="14" t="n">
        <v>0.351344125</v>
      </c>
      <c r="J481" s="11" t="n">
        <v>19</v>
      </c>
      <c r="K481" s="11" t="n">
        <v>1</v>
      </c>
      <c r="L481" s="12" t="n">
        <v>51892.47</v>
      </c>
      <c r="M481" s="21" t="n">
        <v>19.21052631578947</v>
      </c>
      <c r="N481" s="5" t="inlineStr">
        <is>
          <t>2025-08-28</t>
        </is>
      </c>
      <c r="O481" s="5">
        <f>IF(I481&lt;0.30,"REVISAR",IF(I481&gt;0.50,"ESTRELLA","OK"))</f>
        <v/>
      </c>
      <c r="P481" s="5">
        <f>IF(AND(I481&lt;0.30,J481&gt;50),"SUBIR PRECIO YA - alto volumen y margen flaco",IF(AND(I481&gt;0.50,M481&lt;30),"PROTEGER STOCK - estrella escasa",IF(AND(I481&lt;0.30,M481&gt;180),"LIQUIDAR - margen bajo y exceso de stock",IF(I481&gt;0.50,"MANTENER PRECIO - estrella",IF(M481&gt;240,"REVISAR INVENTARIO - mucho stock para la rotación","MONITOREAR")))))</f>
        <v/>
      </c>
      <c r="Q481" s="5" t="inlineStr">
        <is>
          <t>SI</t>
        </is>
      </c>
      <c r="R481" s="5" t="inlineStr">
        <is>
          <t>SI</t>
        </is>
      </c>
    </row>
    <row r="482">
      <c r="A482" s="5" t="inlineStr">
        <is>
          <t>110</t>
        </is>
      </c>
      <c r="B482" s="5" t="inlineStr">
        <is>
          <t>PLASTICO NEGRO METRO</t>
        </is>
      </c>
      <c r="C482" s="5" t="inlineStr">
        <is>
          <t>FERRETERIA GENERAL</t>
        </is>
      </c>
      <c r="D482" s="12" t="n">
        <v>456</v>
      </c>
      <c r="E482" s="12" t="n">
        <v>423.92</v>
      </c>
      <c r="F482" s="12" t="n">
        <v>697.15</v>
      </c>
      <c r="G482" s="12" t="n">
        <v>940.77</v>
      </c>
      <c r="H482" s="14" t="n">
        <v>1.063092105263158</v>
      </c>
      <c r="I482" s="14" t="n">
        <v>0.5152906661564463</v>
      </c>
      <c r="J482" s="11" t="n">
        <v>1447</v>
      </c>
      <c r="K482" s="11" t="n">
        <v>126</v>
      </c>
      <c r="L482" s="12" t="n">
        <v>57456</v>
      </c>
      <c r="M482" s="21" t="n">
        <v>31.782999308915</v>
      </c>
      <c r="N482" s="5" t="inlineStr">
        <is>
          <t>2026-04-30</t>
        </is>
      </c>
      <c r="O482" s="5">
        <f>IF(I482&lt;0.30,"REVISAR",IF(I482&gt;0.50,"ESTRELLA","OK"))</f>
        <v/>
      </c>
      <c r="P482" s="5">
        <f>IF(AND(I482&lt;0.30,J482&gt;50),"SUBIR PRECIO YA - alto volumen y margen flaco",IF(AND(I482&gt;0.50,M482&lt;30),"PROTEGER STOCK - estrella escasa",IF(AND(I482&lt;0.30,M482&gt;180),"LIQUIDAR - margen bajo y exceso de stock",IF(I482&gt;0.50,"MANTENER PRECIO - estrella",IF(M482&gt;240,"REVISAR INVENTARIO - mucho stock para la rotación","MONITOREAR")))))</f>
        <v/>
      </c>
      <c r="Q482" s="5" t="inlineStr">
        <is>
          <t>SI</t>
        </is>
      </c>
      <c r="R482" s="5" t="inlineStr">
        <is>
          <t>SI</t>
        </is>
      </c>
    </row>
    <row r="483">
      <c r="A483" s="5" t="inlineStr">
        <is>
          <t>351100300992563</t>
        </is>
      </c>
      <c r="B483" s="5" t="inlineStr">
        <is>
          <t>COMBO FREGADERO PARIS SATIN + CACHERA ESMERALDA SATIN 82CM X 45CM DOBLE BATEA</t>
        </is>
      </c>
      <c r="C483" s="5" t="inlineStr">
        <is>
          <t>IMPORTACION FREGADEROS</t>
        </is>
      </c>
      <c r="D483" s="12" t="n">
        <v>35942</v>
      </c>
      <c r="E483" s="12" t="n">
        <v>35942</v>
      </c>
      <c r="F483" s="12" t="n">
        <v>79646.02</v>
      </c>
      <c r="G483" s="12" t="n">
        <v>90000</v>
      </c>
      <c r="H483" s="14" t="n">
        <v>1.504034277446998</v>
      </c>
      <c r="I483" s="14" t="n">
        <v>0.6006444444444444</v>
      </c>
      <c r="J483" s="11" t="n">
        <v>9</v>
      </c>
      <c r="K483" s="11" t="n">
        <v>0</v>
      </c>
      <c r="L483" s="12" t="n">
        <v>0</v>
      </c>
      <c r="M483" s="21" t="n">
        <v>0</v>
      </c>
      <c r="N483" s="5" t="inlineStr">
        <is>
          <t>2026-02-26</t>
        </is>
      </c>
      <c r="O483" s="5">
        <f>IF(I483&lt;0.30,"REVISAR",IF(I483&gt;0.50,"ESTRELLA","OK"))</f>
        <v/>
      </c>
      <c r="P483" s="5">
        <f>IF(AND(I483&lt;0.30,J483&gt;50),"SUBIR PRECIO YA - alto volumen y margen flaco",IF(AND(I483&gt;0.50,M483&lt;30),"PROTEGER STOCK - estrella escasa",IF(AND(I483&lt;0.30,M483&gt;180),"LIQUIDAR - margen bajo y exceso de stock",IF(I483&gt;0.50,"MANTENER PRECIO - estrella",IF(M483&gt;240,"REVISAR INVENTARIO - mucho stock para la rotación","MONITOREAR")))))</f>
        <v/>
      </c>
      <c r="Q483" s="5" t="inlineStr">
        <is>
          <t>NO</t>
        </is>
      </c>
      <c r="R483" s="5" t="inlineStr">
        <is>
          <t>SI</t>
        </is>
      </c>
    </row>
    <row r="484">
      <c r="A484" s="5" t="inlineStr">
        <is>
          <t>14100006</t>
        </is>
      </c>
      <c r="B484" s="5" t="inlineStr">
        <is>
          <t>PUERTA BLANCA INTERNA 6 TABLEROS 85 X 210 CM</t>
        </is>
      </c>
      <c r="C484" s="5" t="inlineStr">
        <is>
          <t>PUERTAS</t>
        </is>
      </c>
      <c r="D484" s="12" t="n">
        <v>12505.61</v>
      </c>
      <c r="E484" s="12" t="n">
        <v>12487.96</v>
      </c>
      <c r="F484" s="12" t="n">
        <v>15252.5</v>
      </c>
      <c r="G484" s="12" t="n">
        <v>18600</v>
      </c>
      <c r="H484" s="14" t="n">
        <v>0.4873324851806509</v>
      </c>
      <c r="I484" s="14" t="n">
        <v>0.3276553763440859</v>
      </c>
      <c r="J484" s="11" t="n">
        <v>142</v>
      </c>
      <c r="K484" s="11" t="n">
        <v>15</v>
      </c>
      <c r="L484" s="12" t="n">
        <v>187584.15</v>
      </c>
      <c r="M484" s="21" t="n">
        <v>38.55633802816902</v>
      </c>
      <c r="N484" s="5" t="inlineStr">
        <is>
          <t>2026-04-22</t>
        </is>
      </c>
      <c r="O484" s="5">
        <f>IF(I484&lt;0.30,"REVISAR",IF(I484&gt;0.50,"ESTRELLA","OK"))</f>
        <v/>
      </c>
      <c r="P484" s="5">
        <f>IF(AND(I484&lt;0.30,J484&gt;50),"SUBIR PRECIO YA - alto volumen y margen flaco",IF(AND(I484&gt;0.50,M484&lt;30),"PROTEGER STOCK - estrella escasa",IF(AND(I484&lt;0.30,M484&gt;180),"LIQUIDAR - margen bajo y exceso de stock",IF(I484&gt;0.50,"MANTENER PRECIO - estrella",IF(M484&gt;240,"REVISAR INVENTARIO - mucho stock para la rotación","MONITOREAR")))))</f>
        <v/>
      </c>
      <c r="Q484" s="5" t="inlineStr">
        <is>
          <t>SI</t>
        </is>
      </c>
      <c r="R484" s="5" t="inlineStr">
        <is>
          <t>SI</t>
        </is>
      </c>
    </row>
    <row r="485">
      <c r="A485" s="5" t="inlineStr">
        <is>
          <t>9125</t>
        </is>
      </c>
      <c r="B485" s="5" t="inlineStr">
        <is>
          <t>TUBO CPVC 1/2 AGUA CALIENTE</t>
        </is>
      </c>
      <c r="C485" s="5" t="inlineStr">
        <is>
          <t>TUBERIA PVC, CANOAS Y ACCESORIOS</t>
        </is>
      </c>
      <c r="D485" s="12" t="n">
        <v>3150</v>
      </c>
      <c r="E485" s="12" t="n">
        <v>4276.13</v>
      </c>
      <c r="F485" s="12" t="n">
        <v>8280.18</v>
      </c>
      <c r="G485" s="12" t="n">
        <v>9325.82</v>
      </c>
      <c r="H485" s="14" t="n">
        <v>1.960577777777778</v>
      </c>
      <c r="I485" s="14" t="n">
        <v>0.6622280936153604</v>
      </c>
      <c r="J485" s="11" t="n">
        <v>98</v>
      </c>
      <c r="K485" s="11" t="n">
        <v>37</v>
      </c>
      <c r="L485" s="12" t="n">
        <v>116550</v>
      </c>
      <c r="M485" s="21" t="n">
        <v>137.8061224489796</v>
      </c>
      <c r="N485" s="5" t="inlineStr">
        <is>
          <t>2026-04-28</t>
        </is>
      </c>
      <c r="O485" s="5">
        <f>IF(I485&lt;0.30,"REVISAR",IF(I485&gt;0.50,"ESTRELLA","OK"))</f>
        <v/>
      </c>
      <c r="P485" s="5">
        <f>IF(AND(I485&lt;0.30,J485&gt;50),"SUBIR PRECIO YA - alto volumen y margen flaco",IF(AND(I485&gt;0.50,M485&lt;30),"PROTEGER STOCK - estrella escasa",IF(AND(I485&lt;0.30,M485&gt;180),"LIQUIDAR - margen bajo y exceso de stock",IF(I485&gt;0.50,"MANTENER PRECIO - estrella",IF(M485&gt;240,"REVISAR INVENTARIO - mucho stock para la rotación","MONITOREAR")))))</f>
        <v/>
      </c>
      <c r="Q485" s="5" t="inlineStr">
        <is>
          <t>NO</t>
        </is>
      </c>
      <c r="R485" s="5" t="inlineStr">
        <is>
          <t>SI</t>
        </is>
      </c>
    </row>
    <row r="486">
      <c r="A486" s="5" t="inlineStr">
        <is>
          <t>6351</t>
        </is>
      </c>
      <c r="B486" s="5" t="inlineStr">
        <is>
          <t>VARSOL AGUARRAS GALON</t>
        </is>
      </c>
      <c r="C486" s="5" t="inlineStr">
        <is>
          <t>PINTURAS Y SELLADORES</t>
        </is>
      </c>
      <c r="D486" s="12" t="n">
        <v>3589</v>
      </c>
      <c r="E486" s="12" t="n">
        <v>3545.23</v>
      </c>
      <c r="F486" s="12" t="n">
        <v>5125.66</v>
      </c>
      <c r="G486" s="12" t="n">
        <v>5600</v>
      </c>
      <c r="H486" s="14" t="n">
        <v>0.5603232098077459</v>
      </c>
      <c r="I486" s="14" t="n">
        <v>0.3591071428571428</v>
      </c>
      <c r="J486" s="11" t="n">
        <v>246</v>
      </c>
      <c r="K486" s="11" t="n">
        <v>25</v>
      </c>
      <c r="L486" s="12" t="n">
        <v>89725</v>
      </c>
      <c r="M486" s="21" t="n">
        <v>37.09349593495935</v>
      </c>
      <c r="N486" s="5" t="inlineStr">
        <is>
          <t>2026-04-30</t>
        </is>
      </c>
      <c r="O486" s="5">
        <f>IF(I486&lt;0.30,"REVISAR",IF(I486&gt;0.50,"ESTRELLA","OK"))</f>
        <v/>
      </c>
      <c r="P486" s="5">
        <f>IF(AND(I486&lt;0.30,J486&gt;50),"SUBIR PRECIO YA - alto volumen y margen flaco",IF(AND(I486&gt;0.50,M486&lt;30),"PROTEGER STOCK - estrella escasa",IF(AND(I486&lt;0.30,M486&gt;180),"LIQUIDAR - margen bajo y exceso de stock",IF(I486&gt;0.50,"MANTENER PRECIO - estrella",IF(M486&gt;240,"REVISAR INVENTARIO - mucho stock para la rotación","MONITOREAR")))))</f>
        <v/>
      </c>
      <c r="Q486" s="5" t="inlineStr">
        <is>
          <t>SI</t>
        </is>
      </c>
      <c r="R486" s="5" t="inlineStr">
        <is>
          <t>SI</t>
        </is>
      </c>
    </row>
    <row r="487">
      <c r="A487" s="5" t="inlineStr">
        <is>
          <t>7733</t>
        </is>
      </c>
      <c r="B487" s="5" t="inlineStr">
        <is>
          <t>TAPE SUPER 33+ 3M EN CAJA GDE</t>
        </is>
      </c>
      <c r="C487" s="5" t="inlineStr">
        <is>
          <t>ACCESORIOS ELECTRICOS Y CABLES</t>
        </is>
      </c>
      <c r="D487" s="12" t="n">
        <v>1950</v>
      </c>
      <c r="E487" s="12" t="n">
        <v>1984.95</v>
      </c>
      <c r="F487" s="12" t="n">
        <v>2889.84</v>
      </c>
      <c r="G487" s="12" t="n">
        <v>3400</v>
      </c>
      <c r="H487" s="14" t="n">
        <v>0.7435897435897436</v>
      </c>
      <c r="I487" s="14" t="n">
        <v>0.4264705882352942</v>
      </c>
      <c r="J487" s="11" t="n">
        <v>429</v>
      </c>
      <c r="K487" s="11" t="n">
        <v>32</v>
      </c>
      <c r="L487" s="12" t="n">
        <v>62400</v>
      </c>
      <c r="M487" s="21" t="n">
        <v>27.22610722610723</v>
      </c>
      <c r="N487" s="5" t="inlineStr">
        <is>
          <t>2026-04-29</t>
        </is>
      </c>
      <c r="O487" s="5">
        <f>IF(I487&lt;0.30,"REVISAR",IF(I487&gt;0.50,"ESTRELLA","OK"))</f>
        <v/>
      </c>
      <c r="P487" s="5">
        <f>IF(AND(I487&lt;0.30,J487&gt;50),"SUBIR PRECIO YA - alto volumen y margen flaco",IF(AND(I487&gt;0.50,M487&lt;30),"PROTEGER STOCK - estrella escasa",IF(AND(I487&lt;0.30,M487&gt;180),"LIQUIDAR - margen bajo y exceso de stock",IF(I487&gt;0.50,"MANTENER PRECIO - estrella",IF(M487&gt;240,"REVISAR INVENTARIO - mucho stock para la rotación","MONITOREAR")))))</f>
        <v/>
      </c>
      <c r="Q487" s="5" t="inlineStr">
        <is>
          <t>SI</t>
        </is>
      </c>
      <c r="R487" s="5" t="inlineStr">
        <is>
          <t>SI</t>
        </is>
      </c>
    </row>
    <row r="488">
      <c r="A488" s="5" t="inlineStr">
        <is>
          <t>351100300992280</t>
        </is>
      </c>
      <c r="B488" s="5" t="inlineStr">
        <is>
          <t>LAMINA NUEVA TEC XL PIEDRA OSCURA 1.22X2.80 5MM DE019-1V MATE FIBRA BAMBU CARBON PVC IMITACION PIEDR</t>
        </is>
      </c>
      <c r="C488" s="5" t="inlineStr">
        <is>
          <t>SIN CATEGORIA</t>
        </is>
      </c>
      <c r="D488" s="12" t="n">
        <v>13500</v>
      </c>
      <c r="E488" s="12" t="n">
        <v>13500</v>
      </c>
      <c r="F488" s="12" t="n">
        <v>18860.59</v>
      </c>
      <c r="G488" s="12" t="n">
        <v>18860.59</v>
      </c>
      <c r="H488" s="14" t="n">
        <v>0.3970807407407408</v>
      </c>
      <c r="I488" s="14" t="n">
        <v>0.2842217555230245</v>
      </c>
      <c r="J488" s="11" t="n">
        <v>72</v>
      </c>
      <c r="K488" s="11" t="n">
        <v>0</v>
      </c>
      <c r="L488" s="12" t="n">
        <v>0</v>
      </c>
      <c r="M488" s="21" t="n">
        <v>0</v>
      </c>
      <c r="N488" s="5" t="inlineStr">
        <is>
          <t>2025-11-26</t>
        </is>
      </c>
      <c r="O488" s="5">
        <f>IF(I488&lt;0.30,"REVISAR",IF(I488&gt;0.50,"ESTRELLA","OK"))</f>
        <v/>
      </c>
      <c r="P488" s="5">
        <f>IF(AND(I488&lt;0.30,J488&gt;50),"SUBIR PRECIO YA - alto volumen y margen flaco",IF(AND(I488&gt;0.50,M488&lt;30),"PROTEGER STOCK - estrella escasa",IF(AND(I488&lt;0.30,M488&gt;180),"LIQUIDAR - margen bajo y exceso de stock",IF(I488&gt;0.50,"MANTENER PRECIO - estrella",IF(M488&gt;240,"REVISAR INVENTARIO - mucho stock para la rotación","MONITOREAR")))))</f>
        <v/>
      </c>
      <c r="Q488" s="5" t="inlineStr">
        <is>
          <t>SI</t>
        </is>
      </c>
      <c r="R488" s="5" t="inlineStr">
        <is>
          <t>SI</t>
        </is>
      </c>
    </row>
    <row r="489">
      <c r="A489" s="5" t="inlineStr">
        <is>
          <t>351100300991948</t>
        </is>
      </c>
      <c r="B489" s="5" t="inlineStr">
        <is>
          <t>$$ REMOVEDOR E INHIBIDOR DE HONGOS TRANSPARENTE MATE SHERWIN</t>
        </is>
      </c>
      <c r="C489" s="5" t="inlineStr">
        <is>
          <t>PINTURAS Y SELLADORES</t>
        </is>
      </c>
      <c r="D489" s="12" t="n">
        <v>5306.42</v>
      </c>
      <c r="E489" s="12" t="n">
        <v>5306.42</v>
      </c>
      <c r="F489" s="12" t="n">
        <v>7926.6</v>
      </c>
      <c r="G489" s="12" t="n">
        <v>8995</v>
      </c>
      <c r="H489" s="14" t="n">
        <v>0.6951164815449964</v>
      </c>
      <c r="I489" s="14" t="n">
        <v>0.4100700389105058</v>
      </c>
      <c r="J489" s="11" t="n">
        <v>147</v>
      </c>
      <c r="K489" s="11" t="n">
        <v>0</v>
      </c>
      <c r="L489" s="12" t="n">
        <v>0</v>
      </c>
      <c r="M489" s="21" t="n">
        <v>0</v>
      </c>
      <c r="N489" s="5" t="inlineStr">
        <is>
          <t>2026-01-09</t>
        </is>
      </c>
      <c r="O489" s="5">
        <f>IF(I489&lt;0.30,"REVISAR",IF(I489&gt;0.50,"ESTRELLA","OK"))</f>
        <v/>
      </c>
      <c r="P489" s="5">
        <f>IF(AND(I489&lt;0.30,J489&gt;50),"SUBIR PRECIO YA - alto volumen y margen flaco",IF(AND(I489&gt;0.50,M489&lt;30),"PROTEGER STOCK - estrella escasa",IF(AND(I489&lt;0.30,M489&gt;180),"LIQUIDAR - margen bajo y exceso de stock",IF(I489&gt;0.50,"MANTENER PRECIO - estrella",IF(M489&gt;240,"REVISAR INVENTARIO - mucho stock para la rotación","MONITOREAR")))))</f>
        <v/>
      </c>
      <c r="Q489" s="5" t="inlineStr">
        <is>
          <t>SI</t>
        </is>
      </c>
      <c r="R489" s="5" t="inlineStr">
        <is>
          <t>SI</t>
        </is>
      </c>
    </row>
    <row r="490">
      <c r="A490" s="5" t="inlineStr">
        <is>
          <t>569</t>
        </is>
      </c>
      <c r="B490" s="5" t="inlineStr">
        <is>
          <t>LAMINA DIFUSORA SENCILLA PUNTA DIAMANTE</t>
        </is>
      </c>
      <c r="C490" s="5" t="inlineStr">
        <is>
          <t>LAMINAS Y PERFILERIA LIVIANA</t>
        </is>
      </c>
      <c r="D490" s="12" t="n">
        <v>2925</v>
      </c>
      <c r="E490" s="12" t="n">
        <v>2911.9</v>
      </c>
      <c r="F490" s="12" t="n">
        <v>4228.85</v>
      </c>
      <c r="G490" s="12" t="n">
        <v>4800</v>
      </c>
      <c r="H490" s="14" t="n">
        <v>0.641025641025641</v>
      </c>
      <c r="I490" s="14" t="n">
        <v>0.390625</v>
      </c>
      <c r="J490" s="11" t="n">
        <v>292</v>
      </c>
      <c r="K490" s="11" t="n">
        <v>33</v>
      </c>
      <c r="L490" s="12" t="n">
        <v>96525</v>
      </c>
      <c r="M490" s="21" t="n">
        <v>41.25</v>
      </c>
      <c r="N490" s="5" t="inlineStr">
        <is>
          <t>2026-04-25</t>
        </is>
      </c>
      <c r="O490" s="5">
        <f>IF(I490&lt;0.30,"REVISAR",IF(I490&gt;0.50,"ESTRELLA","OK"))</f>
        <v/>
      </c>
      <c r="P490" s="5">
        <f>IF(AND(I490&lt;0.30,J490&gt;50),"SUBIR PRECIO YA - alto volumen y margen flaco",IF(AND(I490&gt;0.50,M490&lt;30),"PROTEGER STOCK - estrella escasa",IF(AND(I490&lt;0.30,M490&gt;180),"LIQUIDAR - margen bajo y exceso de stock",IF(I490&gt;0.50,"MANTENER PRECIO - estrella",IF(M490&gt;240,"REVISAR INVENTARIO - mucho stock para la rotación","MONITOREAR")))))</f>
        <v/>
      </c>
      <c r="Q490" s="5" t="inlineStr">
        <is>
          <t>SI</t>
        </is>
      </c>
      <c r="R490" s="5" t="inlineStr">
        <is>
          <t>SI</t>
        </is>
      </c>
    </row>
    <row r="491">
      <c r="A491" s="5" t="inlineStr">
        <is>
          <t>10180001</t>
        </is>
      </c>
      <c r="B491" s="5" t="inlineStr">
        <is>
          <t>PERLING TIPO C 2X3 0.95MM GALVANIZADO</t>
        </is>
      </c>
      <c r="C491" s="5" t="inlineStr">
        <is>
          <t>PERLING</t>
        </is>
      </c>
      <c r="D491" s="12" t="n">
        <v>3500.01</v>
      </c>
      <c r="E491" s="12" t="n">
        <v>3500.01</v>
      </c>
      <c r="F491" s="12" t="n">
        <v>4051.85</v>
      </c>
      <c r="G491" s="12" t="n">
        <v>4152.76</v>
      </c>
      <c r="H491" s="14" t="n">
        <v>0.1864994671443796</v>
      </c>
      <c r="I491" s="14" t="n">
        <v>0.1571846193856616</v>
      </c>
      <c r="J491" s="11" t="n">
        <v>691</v>
      </c>
      <c r="K491" s="11" t="n">
        <v>691</v>
      </c>
      <c r="L491" s="12" t="n">
        <v>2418506.91</v>
      </c>
      <c r="M491" s="21" t="n">
        <v>365</v>
      </c>
      <c r="N491" s="5" t="inlineStr">
        <is>
          <t>2026-04-22</t>
        </is>
      </c>
      <c r="O491" s="5">
        <f>IF(I491&lt;0.30,"REVISAR",IF(I491&gt;0.50,"ESTRELLA","OK"))</f>
        <v/>
      </c>
      <c r="P491" s="5">
        <f>IF(AND(I491&lt;0.30,J491&gt;50),"SUBIR PRECIO YA - alto volumen y margen flaco",IF(AND(I491&gt;0.50,M491&lt;30),"PROTEGER STOCK - estrella escasa",IF(AND(I491&lt;0.30,M491&gt;180),"LIQUIDAR - margen bajo y exceso de stock",IF(I491&gt;0.50,"MANTENER PRECIO - estrella",IF(M491&gt;240,"REVISAR INVENTARIO - mucho stock para la rotación","MONITOREAR")))))</f>
        <v/>
      </c>
      <c r="Q491" s="5" t="inlineStr">
        <is>
          <t>SI</t>
        </is>
      </c>
      <c r="R491" s="5" t="inlineStr">
        <is>
          <t>SI</t>
        </is>
      </c>
    </row>
    <row r="492">
      <c r="A492" s="5" t="inlineStr">
        <is>
          <t>351100300992122</t>
        </is>
      </c>
      <c r="B492" s="5" t="inlineStr">
        <is>
          <t>MEMBRANA ASFALTICA REFLECTIVA IMPERMEABILIZANTE 50CM  DE ANCHO X METRO</t>
        </is>
      </c>
      <c r="C492" s="5" t="inlineStr">
        <is>
          <t>LAMINAS DE ZINC Y ACCESORIOS</t>
        </is>
      </c>
      <c r="D492" s="12" t="n">
        <v>2341</v>
      </c>
      <c r="E492" s="12" t="n">
        <v>2341</v>
      </c>
      <c r="F492" s="12" t="n">
        <v>3343.08</v>
      </c>
      <c r="G492" s="12" t="n">
        <v>3800</v>
      </c>
      <c r="H492" s="14" t="n">
        <v>0.6232379325074754</v>
      </c>
      <c r="I492" s="14" t="n">
        <v>0.3839473684210526</v>
      </c>
      <c r="J492" s="11" t="n">
        <v>380.5</v>
      </c>
      <c r="K492" s="11" t="n">
        <v>0</v>
      </c>
      <c r="L492" s="12" t="n">
        <v>0</v>
      </c>
      <c r="M492" s="21" t="n">
        <v>0</v>
      </c>
      <c r="N492" s="5" t="inlineStr">
        <is>
          <t>2025-10-15</t>
        </is>
      </c>
      <c r="O492" s="5">
        <f>IF(I492&lt;0.30,"REVISAR",IF(I492&gt;0.50,"ESTRELLA","OK"))</f>
        <v/>
      </c>
      <c r="P492" s="5">
        <f>IF(AND(I492&lt;0.30,J492&gt;50),"SUBIR PRECIO YA - alto volumen y margen flaco",IF(AND(I492&gt;0.50,M492&lt;30),"PROTEGER STOCK - estrella escasa",IF(AND(I492&lt;0.30,M492&gt;180),"LIQUIDAR - margen bajo y exceso de stock",IF(I492&gt;0.50,"MANTENER PRECIO - estrella",IF(M492&gt;240,"REVISAR INVENTARIO - mucho stock para la rotación","MONITOREAR")))))</f>
        <v/>
      </c>
      <c r="Q492" s="5" t="inlineStr">
        <is>
          <t>SI</t>
        </is>
      </c>
      <c r="R492" s="5" t="inlineStr">
        <is>
          <t>SI</t>
        </is>
      </c>
    </row>
    <row r="493">
      <c r="A493" s="5" t="inlineStr">
        <is>
          <t>684</t>
        </is>
      </c>
      <c r="B493" s="5" t="inlineStr">
        <is>
          <t>BROCHA 3 MASTER / BASIC</t>
        </is>
      </c>
      <c r="C493" s="5" t="inlineStr">
        <is>
          <t>FERRETERIA GENERAL</t>
        </is>
      </c>
      <c r="D493" s="12" t="n">
        <v>1231.65</v>
      </c>
      <c r="E493" s="12" t="n">
        <v>1223.77</v>
      </c>
      <c r="F493" s="12" t="n">
        <v>1881.97</v>
      </c>
      <c r="G493" s="12" t="n">
        <v>2087.65</v>
      </c>
      <c r="H493" s="14" t="n">
        <v>0.695002638736654</v>
      </c>
      <c r="I493" s="14" t="n">
        <v>0.4100304169760257</v>
      </c>
      <c r="J493" s="11" t="n">
        <v>579</v>
      </c>
      <c r="K493" s="11" t="n">
        <v>50</v>
      </c>
      <c r="L493" s="12" t="n">
        <v>61582.50000000001</v>
      </c>
      <c r="M493" s="21" t="n">
        <v>31.51986183074266</v>
      </c>
      <c r="N493" s="5" t="inlineStr">
        <is>
          <t>2026-04-30</t>
        </is>
      </c>
      <c r="O493" s="5">
        <f>IF(I493&lt;0.30,"REVISAR",IF(I493&gt;0.50,"ESTRELLA","OK"))</f>
        <v/>
      </c>
      <c r="P493" s="5">
        <f>IF(AND(I493&lt;0.30,J493&gt;50),"SUBIR PRECIO YA - alto volumen y margen flaco",IF(AND(I493&gt;0.50,M493&lt;30),"PROTEGER STOCK - estrella escasa",IF(AND(I493&lt;0.30,M493&gt;180),"LIQUIDAR - margen bajo y exceso de stock",IF(I493&gt;0.50,"MANTENER PRECIO - estrella",IF(M493&gt;240,"REVISAR INVENTARIO - mucho stock para la rotación","MONITOREAR")))))</f>
        <v/>
      </c>
      <c r="Q493" s="5" t="inlineStr">
        <is>
          <t>SI</t>
        </is>
      </c>
      <c r="R493" s="5" t="inlineStr">
        <is>
          <t>SI</t>
        </is>
      </c>
    </row>
    <row r="494">
      <c r="A494" s="5" t="inlineStr">
        <is>
          <t>351100300992651</t>
        </is>
      </c>
      <c r="B494" s="5" t="inlineStr">
        <is>
          <t>NOVA DUCHA ELECTRICA 110V DE-101A CON MANGUERA</t>
        </is>
      </c>
      <c r="C494" s="5" t="inlineStr">
        <is>
          <t>IMPORTACION GRIFERIA</t>
        </is>
      </c>
      <c r="D494" s="12" t="n">
        <v>2577.08</v>
      </c>
      <c r="E494" s="12" t="n">
        <v>3760.89</v>
      </c>
      <c r="F494" s="12" t="n">
        <v>7521.26</v>
      </c>
      <c r="G494" s="12" t="n">
        <v>9100</v>
      </c>
      <c r="H494" s="14" t="n">
        <v>2.531128253682462</v>
      </c>
      <c r="I494" s="14" t="n">
        <v>0.7168043956043956</v>
      </c>
      <c r="J494" s="11" t="n">
        <v>101</v>
      </c>
      <c r="K494" s="11" t="n">
        <v>5</v>
      </c>
      <c r="L494" s="12" t="n">
        <v>12885.4</v>
      </c>
      <c r="M494" s="21" t="n">
        <v>18.06930693069307</v>
      </c>
      <c r="N494" s="5" t="inlineStr">
        <is>
          <t>2026-04-27</t>
        </is>
      </c>
      <c r="O494" s="5">
        <f>IF(I494&lt;0.30,"REVISAR",IF(I494&gt;0.50,"ESTRELLA","OK"))</f>
        <v/>
      </c>
      <c r="P494" s="5">
        <f>IF(AND(I494&lt;0.30,J494&gt;50),"SUBIR PRECIO YA - alto volumen y margen flaco",IF(AND(I494&gt;0.50,M494&lt;30),"PROTEGER STOCK - estrella escasa",IF(AND(I494&lt;0.30,M494&gt;180),"LIQUIDAR - margen bajo y exceso de stock",IF(I494&gt;0.50,"MANTENER PRECIO - estrella",IF(M494&gt;240,"REVISAR INVENTARIO - mucho stock para la rotación","MONITOREAR")))))</f>
        <v/>
      </c>
      <c r="Q494" s="5" t="inlineStr">
        <is>
          <t>NO</t>
        </is>
      </c>
      <c r="R494" s="5" t="inlineStr">
        <is>
          <t>SI</t>
        </is>
      </c>
    </row>
    <row r="495">
      <c r="A495" s="5" t="inlineStr">
        <is>
          <t>351100300992914</t>
        </is>
      </c>
      <c r="B495" s="5" t="inlineStr">
        <is>
          <t>CORNISA PVC FLAT DELTA CIELOS Y PAREDES  2.90M 2112</t>
        </is>
      </c>
      <c r="C495" s="5" t="inlineStr">
        <is>
          <t>PANEL ACANALADO INTERIOR</t>
        </is>
      </c>
      <c r="D495" s="12" t="n">
        <v>450</v>
      </c>
      <c r="E495" s="12" t="n">
        <v>450</v>
      </c>
      <c r="F495" s="12" t="n">
        <v>2927.2</v>
      </c>
      <c r="G495" s="12" t="n">
        <v>3318.58</v>
      </c>
      <c r="H495" s="14" t="n">
        <v>6.374622222222223</v>
      </c>
      <c r="I495" s="14" t="n">
        <v>0.8643998336637959</v>
      </c>
      <c r="J495" s="11" t="n">
        <v>153</v>
      </c>
      <c r="K495" s="11" t="n">
        <v>3</v>
      </c>
      <c r="L495" s="12" t="n">
        <v>1350</v>
      </c>
      <c r="M495" s="21" t="n">
        <v>7.15686274509804</v>
      </c>
      <c r="N495" s="5" t="inlineStr">
        <is>
          <t>2026-04-30</t>
        </is>
      </c>
      <c r="O495" s="5">
        <f>IF(I495&lt;0.30,"REVISAR",IF(I495&gt;0.50,"ESTRELLA","OK"))</f>
        <v/>
      </c>
      <c r="P495" s="5">
        <f>IF(AND(I495&lt;0.30,J495&gt;50),"SUBIR PRECIO YA - alto volumen y margen flaco",IF(AND(I495&gt;0.50,M495&lt;30),"PROTEGER STOCK - estrella escasa",IF(AND(I495&lt;0.30,M495&gt;180),"LIQUIDAR - margen bajo y exceso de stock",IF(I495&gt;0.50,"MANTENER PRECIO - estrella",IF(M495&gt;240,"REVISAR INVENTARIO - mucho stock para la rotación","MONITOREAR")))))</f>
        <v/>
      </c>
      <c r="Q495" s="5" t="inlineStr">
        <is>
          <t>NO</t>
        </is>
      </c>
      <c r="R495" s="5" t="inlineStr">
        <is>
          <t>SI</t>
        </is>
      </c>
    </row>
    <row r="496">
      <c r="A496" s="5" t="inlineStr">
        <is>
          <t>995</t>
        </is>
      </c>
      <c r="B496" s="5" t="inlineStr">
        <is>
          <t>CODO 1/2 X 90</t>
        </is>
      </c>
      <c r="C496" s="5" t="inlineStr">
        <is>
          <t>TUBERIA PVC, CANOAS Y ACCESORIOS</t>
        </is>
      </c>
      <c r="D496" s="12" t="n">
        <v>62</v>
      </c>
      <c r="E496" s="12" t="n">
        <v>68.45999999999999</v>
      </c>
      <c r="F496" s="12" t="n">
        <v>156.99</v>
      </c>
      <c r="G496" s="12" t="n">
        <v>153.97</v>
      </c>
      <c r="H496" s="14" t="n">
        <v>1.483387096774194</v>
      </c>
      <c r="I496" s="14" t="n">
        <v>0.5973241540559849</v>
      </c>
      <c r="J496" s="11" t="n">
        <v>4275</v>
      </c>
      <c r="K496" s="11" t="n">
        <v>479</v>
      </c>
      <c r="L496" s="12" t="n">
        <v>29698</v>
      </c>
      <c r="M496" s="21" t="n">
        <v>40.89707602339182</v>
      </c>
      <c r="N496" s="5" t="inlineStr">
        <is>
          <t>2026-04-30</t>
        </is>
      </c>
      <c r="O496" s="5">
        <f>IF(I496&lt;0.30,"REVISAR",IF(I496&gt;0.50,"ESTRELLA","OK"))</f>
        <v/>
      </c>
      <c r="P496" s="5">
        <f>IF(AND(I496&lt;0.30,J496&gt;50),"SUBIR PRECIO YA - alto volumen y margen flaco",IF(AND(I496&gt;0.50,M496&lt;30),"PROTEGER STOCK - estrella escasa",IF(AND(I496&lt;0.30,M496&gt;180),"LIQUIDAR - margen bajo y exceso de stock",IF(I496&gt;0.50,"MANTENER PRECIO - estrella",IF(M496&gt;240,"REVISAR INVENTARIO - mucho stock para la rotación","MONITOREAR")))))</f>
        <v/>
      </c>
      <c r="Q496" s="5" t="inlineStr">
        <is>
          <t>NO</t>
        </is>
      </c>
      <c r="R496" s="5" t="inlineStr">
        <is>
          <t>SI</t>
        </is>
      </c>
    </row>
    <row r="497">
      <c r="A497" s="5" t="inlineStr">
        <is>
          <t>351100300991821</t>
        </is>
      </c>
      <c r="B497" s="5" t="inlineStr">
        <is>
          <t>LAMINA PVC DY-2432 1.22X2.44 3MM IMITACION PIEDRA NATURAL</t>
        </is>
      </c>
      <c r="C497" s="5" t="inlineStr">
        <is>
          <t>IMPORTACION LAMINA PVC, BAMBU, ACC</t>
        </is>
      </c>
      <c r="D497" s="12" t="n">
        <v>8277.66</v>
      </c>
      <c r="E497" s="12" t="n">
        <v>11534.47</v>
      </c>
      <c r="F497" s="12" t="n">
        <v>14714.72</v>
      </c>
      <c r="G497" s="12" t="n">
        <v>15000</v>
      </c>
      <c r="H497" s="14" t="n">
        <v>0.8121063199020013</v>
      </c>
      <c r="I497" s="14" t="n">
        <v>0.4481560000000001</v>
      </c>
      <c r="J497" s="11" t="n">
        <v>119</v>
      </c>
      <c r="K497" s="11" t="n">
        <v>0</v>
      </c>
      <c r="L497" s="12" t="n">
        <v>0</v>
      </c>
      <c r="M497" s="21" t="n">
        <v>0</v>
      </c>
      <c r="N497" s="5" t="inlineStr">
        <is>
          <t>2025-10-21</t>
        </is>
      </c>
      <c r="O497" s="5">
        <f>IF(I497&lt;0.30,"REVISAR",IF(I497&gt;0.50,"ESTRELLA","OK"))</f>
        <v/>
      </c>
      <c r="P497" s="5">
        <f>IF(AND(I497&lt;0.30,J497&gt;50),"SUBIR PRECIO YA - alto volumen y margen flaco",IF(AND(I497&gt;0.50,M497&lt;30),"PROTEGER STOCK - estrella escasa",IF(AND(I497&lt;0.30,M497&gt;180),"LIQUIDAR - margen bajo y exceso de stock",IF(I497&gt;0.50,"MANTENER PRECIO - estrella",IF(M497&gt;240,"REVISAR INVENTARIO - mucho stock para la rotación","MONITOREAR")))))</f>
        <v/>
      </c>
      <c r="Q497" s="5" t="inlineStr">
        <is>
          <t>SI</t>
        </is>
      </c>
      <c r="R497" s="5" t="inlineStr">
        <is>
          <t>SI</t>
        </is>
      </c>
    </row>
    <row r="498">
      <c r="A498" s="5" t="inlineStr">
        <is>
          <t>351100300992413</t>
        </is>
      </c>
      <c r="B498" s="5" t="inlineStr">
        <is>
          <t xml:space="preserve">IRIS COMBO MUEBLE BLANCO + LAVATORIO + GRIFERIA + DESAGUE 45CM X 45 CM X 78CM </t>
        </is>
      </c>
      <c r="C498" s="5" t="inlineStr">
        <is>
          <t>LOZA SANITARIA</t>
        </is>
      </c>
      <c r="D498" s="12" t="n">
        <v>51402</v>
      </c>
      <c r="E498" s="12" t="n">
        <v>51402</v>
      </c>
      <c r="F498" s="12" t="n">
        <v>65922.39999999999</v>
      </c>
      <c r="G498" s="12" t="n">
        <v>80000</v>
      </c>
      <c r="H498" s="14" t="n">
        <v>0.556359674720828</v>
      </c>
      <c r="I498" s="14" t="n">
        <v>0.357475</v>
      </c>
      <c r="J498" s="11" t="n">
        <v>26</v>
      </c>
      <c r="K498" s="11" t="n">
        <v>0</v>
      </c>
      <c r="L498" s="12" t="n">
        <v>0</v>
      </c>
      <c r="M498" s="21" t="n">
        <v>0</v>
      </c>
      <c r="N498" s="5" t="inlineStr">
        <is>
          <t>2025-12-08</t>
        </is>
      </c>
      <c r="O498" s="5">
        <f>IF(I498&lt;0.30,"REVISAR",IF(I498&gt;0.50,"ESTRELLA","OK"))</f>
        <v/>
      </c>
      <c r="P498" s="5">
        <f>IF(AND(I498&lt;0.30,J498&gt;50),"SUBIR PRECIO YA - alto volumen y margen flaco",IF(AND(I498&gt;0.50,M498&lt;30),"PROTEGER STOCK - estrella escasa",IF(AND(I498&lt;0.30,M498&gt;180),"LIQUIDAR - margen bajo y exceso de stock",IF(I498&gt;0.50,"MANTENER PRECIO - estrella",IF(M498&gt;240,"REVISAR INVENTARIO - mucho stock para la rotación","MONITOREAR")))))</f>
        <v/>
      </c>
      <c r="Q498" s="5" t="inlineStr">
        <is>
          <t>SI</t>
        </is>
      </c>
      <c r="R498" s="5" t="inlineStr">
        <is>
          <t>SI</t>
        </is>
      </c>
    </row>
    <row r="499">
      <c r="A499" s="5" t="inlineStr">
        <is>
          <t>5269</t>
        </is>
      </c>
      <c r="B499" s="5" t="inlineStr">
        <is>
          <t>POLICELULAR CRISTAL 1.22 X 2.44</t>
        </is>
      </c>
      <c r="C499" s="5" t="inlineStr">
        <is>
          <t>LAMINAS Y PERFILERIA LIVIANA</t>
        </is>
      </c>
      <c r="D499" s="12" t="n">
        <v>12668.28</v>
      </c>
      <c r="E499" s="12" t="n">
        <v>13008.97</v>
      </c>
      <c r="F499" s="12" t="n">
        <v>19300.95</v>
      </c>
      <c r="G499" s="12" t="n">
        <v>21833.84</v>
      </c>
      <c r="H499" s="14" t="n">
        <v>0.7235046904552156</v>
      </c>
      <c r="I499" s="14" t="n">
        <v>0.4197868996017192</v>
      </c>
      <c r="J499" s="11" t="n">
        <v>60</v>
      </c>
      <c r="K499" s="11" t="n">
        <v>11</v>
      </c>
      <c r="L499" s="12" t="n">
        <v>139351.08</v>
      </c>
      <c r="M499" s="21" t="n">
        <v>66.91666666666667</v>
      </c>
      <c r="N499" s="5" t="inlineStr">
        <is>
          <t>2026-04-09</t>
        </is>
      </c>
      <c r="O499" s="5">
        <f>IF(I499&lt;0.30,"REVISAR",IF(I499&gt;0.50,"ESTRELLA","OK"))</f>
        <v/>
      </c>
      <c r="P499" s="5">
        <f>IF(AND(I499&lt;0.30,J499&gt;50),"SUBIR PRECIO YA - alto volumen y margen flaco",IF(AND(I499&gt;0.50,M499&lt;30),"PROTEGER STOCK - estrella escasa",IF(AND(I499&lt;0.30,M499&gt;180),"LIQUIDAR - margen bajo y exceso de stock",IF(I499&gt;0.50,"MANTENER PRECIO - estrella",IF(M499&gt;240,"REVISAR INVENTARIO - mucho stock para la rotación","MONITOREAR")))))</f>
        <v/>
      </c>
      <c r="Q499" s="5" t="inlineStr">
        <is>
          <t>SI</t>
        </is>
      </c>
      <c r="R499" s="5" t="inlineStr">
        <is>
          <t>SI</t>
        </is>
      </c>
    </row>
    <row r="500">
      <c r="A500" s="5" t="inlineStr">
        <is>
          <t>7900</t>
        </is>
      </c>
      <c r="B500" s="5" t="inlineStr">
        <is>
          <t>IMPERSA ACRIL GALON DR</t>
        </is>
      </c>
      <c r="C500" s="5" t="inlineStr">
        <is>
          <t>FERRETERIA GENERAL</t>
        </is>
      </c>
      <c r="D500" s="12" t="n">
        <v>4793</v>
      </c>
      <c r="E500" s="12" t="n">
        <v>4963.34</v>
      </c>
      <c r="F500" s="12" t="n">
        <v>7128.67</v>
      </c>
      <c r="G500" s="12" t="n">
        <v>8129.22</v>
      </c>
      <c r="H500" s="14" t="n">
        <v>0.6960609221781766</v>
      </c>
      <c r="I500" s="14" t="n">
        <v>0.4103985376210756</v>
      </c>
      <c r="J500" s="11" t="n">
        <v>174</v>
      </c>
      <c r="K500" s="11" t="n">
        <v>29</v>
      </c>
      <c r="L500" s="12" t="n">
        <v>138997</v>
      </c>
      <c r="M500" s="21" t="n">
        <v>60.83333333333334</v>
      </c>
      <c r="N500" s="5" t="inlineStr">
        <is>
          <t>2026-04-28</t>
        </is>
      </c>
      <c r="O500" s="5">
        <f>IF(I500&lt;0.30,"REVISAR",IF(I500&gt;0.50,"ESTRELLA","OK"))</f>
        <v/>
      </c>
      <c r="P500" s="5">
        <f>IF(AND(I500&lt;0.30,J500&gt;50),"SUBIR PRECIO YA - alto volumen y margen flaco",IF(AND(I500&gt;0.50,M500&lt;30),"PROTEGER STOCK - estrella escasa",IF(AND(I500&lt;0.30,M500&gt;180),"LIQUIDAR - margen bajo y exceso de stock",IF(I500&gt;0.50,"MANTENER PRECIO - estrella",IF(M500&gt;240,"REVISAR INVENTARIO - mucho stock para la rotación","MONITOREAR")))))</f>
        <v/>
      </c>
      <c r="Q500" s="5" t="inlineStr">
        <is>
          <t>SI</t>
        </is>
      </c>
      <c r="R500" s="5" t="inlineStr">
        <is>
          <t>SI</t>
        </is>
      </c>
    </row>
    <row r="501">
      <c r="A501" s="5" t="inlineStr">
        <is>
          <t>108</t>
        </is>
      </c>
      <c r="B501" s="5" t="inlineStr">
        <is>
          <t>CABLE 12 BLANCO POR METRO</t>
        </is>
      </c>
      <c r="C501" s="5" t="inlineStr">
        <is>
          <t>ACCESORIOS ELECTRICOS Y CABLES</t>
        </is>
      </c>
      <c r="D501" s="12" t="n">
        <v>264</v>
      </c>
      <c r="E501" s="12" t="n">
        <v>234.96</v>
      </c>
      <c r="F501" s="12" t="n">
        <v>315.42</v>
      </c>
      <c r="G501" s="12" t="n">
        <v>402.73</v>
      </c>
      <c r="H501" s="14" t="n">
        <v>0.5254924242424243</v>
      </c>
      <c r="I501" s="14" t="n">
        <v>0.3444739651875947</v>
      </c>
      <c r="J501" s="11" t="n">
        <v>4663</v>
      </c>
      <c r="K501" s="11" t="n">
        <v>666</v>
      </c>
      <c r="L501" s="12" t="n">
        <v>175824</v>
      </c>
      <c r="M501" s="21" t="n">
        <v>52.13167488741153</v>
      </c>
      <c r="N501" s="5" t="inlineStr">
        <is>
          <t>2026-04-30</t>
        </is>
      </c>
      <c r="O501" s="5">
        <f>IF(I501&lt;0.30,"REVISAR",IF(I501&gt;0.50,"ESTRELLA","OK"))</f>
        <v/>
      </c>
      <c r="P501" s="5">
        <f>IF(AND(I501&lt;0.30,J501&gt;50),"SUBIR PRECIO YA - alto volumen y margen flaco",IF(AND(I501&gt;0.50,M501&lt;30),"PROTEGER STOCK - estrella escasa",IF(AND(I501&lt;0.30,M501&gt;180),"LIQUIDAR - margen bajo y exceso de stock",IF(I501&gt;0.50,"MANTENER PRECIO - estrella",IF(M501&gt;240,"REVISAR INVENTARIO - mucho stock para la rotación","MONITOREAR")))))</f>
        <v/>
      </c>
      <c r="Q501" s="5" t="inlineStr">
        <is>
          <t>SI</t>
        </is>
      </c>
      <c r="R501" s="5" t="inlineStr">
        <is>
          <t>SI</t>
        </is>
      </c>
    </row>
    <row r="502">
      <c r="A502" s="5" t="inlineStr">
        <is>
          <t>351100300991494</t>
        </is>
      </c>
      <c r="B502" s="5" t="inlineStr">
        <is>
          <t>PERFIL ESQUINERO EXTERNO NIQUEL PARA LAMINA PVC 2.5m</t>
        </is>
      </c>
      <c r="C502" s="5" t="inlineStr">
        <is>
          <t>IMPORTACION LAMINA PVC, BAMBU, ACC</t>
        </is>
      </c>
      <c r="D502" s="12" t="n">
        <v>659.34</v>
      </c>
      <c r="E502" s="12" t="n">
        <v>1018.86</v>
      </c>
      <c r="F502" s="12" t="n">
        <v>2949.23</v>
      </c>
      <c r="G502" s="12" t="n">
        <v>3300</v>
      </c>
      <c r="H502" s="14" t="n">
        <v>4.005005005005005</v>
      </c>
      <c r="I502" s="14" t="n">
        <v>0.8001999999999999</v>
      </c>
      <c r="J502" s="11" t="n">
        <v>194</v>
      </c>
      <c r="K502" s="11" t="n">
        <v>273</v>
      </c>
      <c r="L502" s="12" t="n">
        <v>179999.82</v>
      </c>
      <c r="M502" s="21" t="n">
        <v>513.6340206185566</v>
      </c>
      <c r="N502" s="5" t="inlineStr">
        <is>
          <t>2026-04-27</t>
        </is>
      </c>
      <c r="O502" s="5">
        <f>IF(I502&lt;0.30,"REVISAR",IF(I502&gt;0.50,"ESTRELLA","OK"))</f>
        <v/>
      </c>
      <c r="P502" s="5">
        <f>IF(AND(I502&lt;0.30,J502&gt;50),"SUBIR PRECIO YA - alto volumen y margen flaco",IF(AND(I502&gt;0.50,M502&lt;30),"PROTEGER STOCK - estrella escasa",IF(AND(I502&lt;0.30,M502&gt;180),"LIQUIDAR - margen bajo y exceso de stock",IF(I502&gt;0.50,"MANTENER PRECIO - estrella",IF(M502&gt;240,"REVISAR INVENTARIO - mucho stock para la rotación","MONITOREAR")))))</f>
        <v/>
      </c>
      <c r="Q502" s="5" t="inlineStr">
        <is>
          <t>NO</t>
        </is>
      </c>
      <c r="R502" s="5" t="inlineStr">
        <is>
          <t>SI</t>
        </is>
      </c>
    </row>
    <row r="503">
      <c r="A503" s="5" t="inlineStr">
        <is>
          <t>PINT-AN-0012</t>
        </is>
      </c>
      <c r="B503" s="5" t="inlineStr">
        <is>
          <t>LANCO ANTI. POLIURETANO VERDE CUBETA MM96-2</t>
        </is>
      </c>
      <c r="C503" s="5" t="inlineStr">
        <is>
          <t>ANTICORROSIVOS Y BASE ACEITE</t>
        </is>
      </c>
      <c r="D503" s="12" t="n">
        <v>49453</v>
      </c>
      <c r="E503" s="12" t="n">
        <v>52013.17</v>
      </c>
      <c r="F503" s="12" t="n">
        <v>78659.92</v>
      </c>
      <c r="G503" s="12" t="n">
        <v>79950</v>
      </c>
      <c r="H503" s="14" t="n">
        <v>0.6166865508664793</v>
      </c>
      <c r="I503" s="14" t="n">
        <v>0.3814509068167605</v>
      </c>
      <c r="J503" s="11" t="n">
        <v>14</v>
      </c>
      <c r="K503" s="11" t="n">
        <v>4</v>
      </c>
      <c r="L503" s="12" t="n">
        <v>197812</v>
      </c>
      <c r="M503" s="21" t="n">
        <v>104.2857142857143</v>
      </c>
      <c r="N503" s="5" t="inlineStr">
        <is>
          <t>2026-04-30</t>
        </is>
      </c>
      <c r="O503" s="5">
        <f>IF(I503&lt;0.30,"REVISAR",IF(I503&gt;0.50,"ESTRELLA","OK"))</f>
        <v/>
      </c>
      <c r="P503" s="5">
        <f>IF(AND(I503&lt;0.30,J503&gt;50),"SUBIR PRECIO YA - alto volumen y margen flaco",IF(AND(I503&gt;0.50,M503&lt;30),"PROTEGER STOCK - estrella escasa",IF(AND(I503&lt;0.30,M503&gt;180),"LIQUIDAR - margen bajo y exceso de stock",IF(I503&gt;0.50,"MANTENER PRECIO - estrella",IF(M503&gt;240,"REVISAR INVENTARIO - mucho stock para la rotación","MONITOREAR")))))</f>
        <v/>
      </c>
      <c r="Q503" s="5" t="inlineStr">
        <is>
          <t>SI</t>
        </is>
      </c>
      <c r="R503" s="5" t="inlineStr">
        <is>
          <t>SI</t>
        </is>
      </c>
    </row>
    <row r="504">
      <c r="A504" s="5" t="inlineStr">
        <is>
          <t>351100300991740</t>
        </is>
      </c>
      <c r="B504" s="5" t="inlineStr">
        <is>
          <t>DIAMOND ESPEJO LED ZT-LED-181 60X80CM</t>
        </is>
      </c>
      <c r="C504" s="5" t="inlineStr">
        <is>
          <t>SIN CATEGORIA</t>
        </is>
      </c>
      <c r="D504" s="12" t="n">
        <v>14561.56</v>
      </c>
      <c r="E504" s="12" t="n">
        <v>14561.56</v>
      </c>
      <c r="F504" s="12" t="n">
        <v>28865.5</v>
      </c>
      <c r="G504" s="12" t="n">
        <v>28865.5</v>
      </c>
      <c r="H504" s="14" t="n">
        <v>0.9823082142297941</v>
      </c>
      <c r="I504" s="14" t="n">
        <v>0.4955375794633732</v>
      </c>
      <c r="J504" s="11" t="n">
        <v>26</v>
      </c>
      <c r="K504" s="11" t="n">
        <v>0</v>
      </c>
      <c r="L504" s="12" t="n">
        <v>0</v>
      </c>
      <c r="M504" s="21" t="n">
        <v>0</v>
      </c>
      <c r="N504" s="5" t="inlineStr">
        <is>
          <t>2026-01-10</t>
        </is>
      </c>
      <c r="O504" s="5">
        <f>IF(I504&lt;0.30,"REVISAR",IF(I504&gt;0.50,"ESTRELLA","OK"))</f>
        <v/>
      </c>
      <c r="P504" s="5">
        <f>IF(AND(I504&lt;0.30,J504&gt;50),"SUBIR PRECIO YA - alto volumen y margen flaco",IF(AND(I504&gt;0.50,M504&lt;30),"PROTEGER STOCK - estrella escasa",IF(AND(I504&lt;0.30,M504&gt;180),"LIQUIDAR - margen bajo y exceso de stock",IF(I504&gt;0.50,"MANTENER PRECIO - estrella",IF(M504&gt;240,"REVISAR INVENTARIO - mucho stock para la rotación","MONITOREAR")))))</f>
        <v/>
      </c>
      <c r="Q504" s="5" t="inlineStr">
        <is>
          <t>NO</t>
        </is>
      </c>
      <c r="R504" s="5" t="inlineStr">
        <is>
          <t>SI</t>
        </is>
      </c>
    </row>
    <row r="505">
      <c r="A505" s="5" t="inlineStr">
        <is>
          <t>351100300991808</t>
        </is>
      </c>
      <c r="B505" s="5" t="inlineStr">
        <is>
          <t>LUZ LED 250CM PARA PANEL ACANALADO</t>
        </is>
      </c>
      <c r="C505" s="5" t="inlineStr">
        <is>
          <t>PANEL ACANALADO INTERIOR</t>
        </is>
      </c>
      <c r="D505" s="12" t="n">
        <v>5112.19</v>
      </c>
      <c r="E505" s="12" t="n">
        <v>5112.19</v>
      </c>
      <c r="F505" s="12" t="n">
        <v>7759.17</v>
      </c>
      <c r="G505" s="12" t="n">
        <v>9900</v>
      </c>
      <c r="H505" s="14" t="n">
        <v>0.9365477417701613</v>
      </c>
      <c r="I505" s="14" t="n">
        <v>0.4836171717171717</v>
      </c>
      <c r="J505" s="11" t="n">
        <v>140</v>
      </c>
      <c r="K505" s="11" t="n">
        <v>11</v>
      </c>
      <c r="L505" s="12" t="n">
        <v>56234.09</v>
      </c>
      <c r="M505" s="21" t="n">
        <v>28.67857142857143</v>
      </c>
      <c r="N505" s="5" t="inlineStr">
        <is>
          <t>2026-04-25</t>
        </is>
      </c>
      <c r="O505" s="5">
        <f>IF(I505&lt;0.30,"REVISAR",IF(I505&gt;0.50,"ESTRELLA","OK"))</f>
        <v/>
      </c>
      <c r="P505" s="5">
        <f>IF(AND(I505&lt;0.30,J505&gt;50),"SUBIR PRECIO YA - alto volumen y margen flaco",IF(AND(I505&gt;0.50,M505&lt;30),"PROTEGER STOCK - estrella escasa",IF(AND(I505&lt;0.30,M505&gt;180),"LIQUIDAR - margen bajo y exceso de stock",IF(I505&gt;0.50,"MANTENER PRECIO - estrella",IF(M505&gt;240,"REVISAR INVENTARIO - mucho stock para la rotación","MONITOREAR")))))</f>
        <v/>
      </c>
      <c r="Q505" s="5" t="inlineStr">
        <is>
          <t>SI</t>
        </is>
      </c>
      <c r="R505" s="5" t="inlineStr">
        <is>
          <t>SI</t>
        </is>
      </c>
    </row>
    <row r="506">
      <c r="A506" s="5" t="inlineStr">
        <is>
          <t>351100300991766</t>
        </is>
      </c>
      <c r="B506" s="5" t="inlineStr">
        <is>
          <t>GRACIELA FREGADERO DORADO SUBMONTAR 1 TANQUE 75X45X23 FRE-600G</t>
        </is>
      </c>
      <c r="C506" s="5" t="inlineStr">
        <is>
          <t>GRIFERIA - ACC. BAÑO Y COCINA</t>
        </is>
      </c>
      <c r="D506" s="12" t="n">
        <v>41239.74</v>
      </c>
      <c r="E506" s="12" t="n">
        <v>57348.6</v>
      </c>
      <c r="F506" s="12" t="n">
        <v>82021.24000000001</v>
      </c>
      <c r="G506" s="12" t="n">
        <v>94000</v>
      </c>
      <c r="H506" s="14" t="n">
        <v>1.279354816494964</v>
      </c>
      <c r="I506" s="14" t="n">
        <v>0.5612793617021277</v>
      </c>
      <c r="J506" s="11" t="n">
        <v>15</v>
      </c>
      <c r="K506" s="11" t="n">
        <v>0</v>
      </c>
      <c r="L506" s="12" t="n">
        <v>0</v>
      </c>
      <c r="M506" s="21" t="n">
        <v>0</v>
      </c>
      <c r="N506" s="5" t="inlineStr">
        <is>
          <t>2025-12-02</t>
        </is>
      </c>
      <c r="O506" s="5">
        <f>IF(I506&lt;0.30,"REVISAR",IF(I506&gt;0.50,"ESTRELLA","OK"))</f>
        <v/>
      </c>
      <c r="P506" s="5">
        <f>IF(AND(I506&lt;0.30,J506&gt;50),"SUBIR PRECIO YA - alto volumen y margen flaco",IF(AND(I506&gt;0.50,M506&lt;30),"PROTEGER STOCK - estrella escasa",IF(AND(I506&lt;0.30,M506&gt;180),"LIQUIDAR - margen bajo y exceso de stock",IF(I506&gt;0.50,"MANTENER PRECIO - estrella",IF(M506&gt;240,"REVISAR INVENTARIO - mucho stock para la rotación","MONITOREAR")))))</f>
        <v/>
      </c>
      <c r="Q506" s="5" t="inlineStr">
        <is>
          <t>SI</t>
        </is>
      </c>
      <c r="R506" s="5" t="inlineStr">
        <is>
          <t>SI</t>
        </is>
      </c>
    </row>
    <row r="507">
      <c r="A507" s="5" t="inlineStr">
        <is>
          <t>351100300992237</t>
        </is>
      </c>
      <c r="B507" s="5" t="inlineStr">
        <is>
          <t>ACERO INOX COCINA GAS XL 5 QUEMADORES 75CM ACERO INOXIDABLE PAE-755GA 48316</t>
        </is>
      </c>
      <c r="C507" s="5" t="inlineStr">
        <is>
          <t>HERRAMIENTA ELECTRICA</t>
        </is>
      </c>
      <c r="D507" s="12" t="n">
        <v>54353.83</v>
      </c>
      <c r="E507" s="12" t="n">
        <v>50132.87</v>
      </c>
      <c r="F507" s="12" t="n">
        <v>73259.57000000001</v>
      </c>
      <c r="G507" s="12" t="n">
        <v>86000</v>
      </c>
      <c r="H507" s="14" t="n">
        <v>0.5822252084167757</v>
      </c>
      <c r="I507" s="14" t="n">
        <v>0.3679787209302325</v>
      </c>
      <c r="J507" s="11" t="n">
        <v>16</v>
      </c>
      <c r="K507" s="11" t="n">
        <v>4</v>
      </c>
      <c r="L507" s="12" t="n">
        <v>217415.32</v>
      </c>
      <c r="M507" s="21" t="n">
        <v>91.25</v>
      </c>
      <c r="N507" s="5" t="inlineStr">
        <is>
          <t>2026-03-20</t>
        </is>
      </c>
      <c r="O507" s="5">
        <f>IF(I507&lt;0.30,"REVISAR",IF(I507&gt;0.50,"ESTRELLA","OK"))</f>
        <v/>
      </c>
      <c r="P507" s="5">
        <f>IF(AND(I507&lt;0.30,J507&gt;50),"SUBIR PRECIO YA - alto volumen y margen flaco",IF(AND(I507&gt;0.50,M507&lt;30),"PROTEGER STOCK - estrella escasa",IF(AND(I507&lt;0.30,M507&gt;180),"LIQUIDAR - margen bajo y exceso de stock",IF(I507&gt;0.50,"MANTENER PRECIO - estrella",IF(M507&gt;240,"REVISAR INVENTARIO - mucho stock para la rotación","MONITOREAR")))))</f>
        <v/>
      </c>
      <c r="Q507" s="5" t="inlineStr">
        <is>
          <t>SI</t>
        </is>
      </c>
      <c r="R507" s="5" t="inlineStr">
        <is>
          <t>SI</t>
        </is>
      </c>
    </row>
    <row r="508">
      <c r="A508" s="5" t="inlineStr">
        <is>
          <t>351100300990700</t>
        </is>
      </c>
      <c r="B508" s="5" t="inlineStr">
        <is>
          <t>AGUILA PLATA NEGRO TOMA DOBLE 1009ABK</t>
        </is>
      </c>
      <c r="C508" s="5" t="inlineStr">
        <is>
          <t>ACCESORIOS ELECTRICOS Y CABLES</t>
        </is>
      </c>
      <c r="D508" s="12" t="n">
        <v>1690</v>
      </c>
      <c r="E508" s="12" t="n">
        <v>1640.42</v>
      </c>
      <c r="F508" s="12" t="n">
        <v>2513.02</v>
      </c>
      <c r="G508" s="12" t="n">
        <v>3076.38</v>
      </c>
      <c r="H508" s="14" t="n">
        <v>0.8203431952662723</v>
      </c>
      <c r="I508" s="14" t="n">
        <v>0.4506530402616062</v>
      </c>
      <c r="J508" s="11" t="n">
        <v>424</v>
      </c>
      <c r="K508" s="11" t="n">
        <v>36</v>
      </c>
      <c r="L508" s="12" t="n">
        <v>60840</v>
      </c>
      <c r="M508" s="21" t="n">
        <v>30.99056603773585</v>
      </c>
      <c r="N508" s="5" t="inlineStr">
        <is>
          <t>2026-04-28</t>
        </is>
      </c>
      <c r="O508" s="5">
        <f>IF(I508&lt;0.30,"REVISAR",IF(I508&gt;0.50,"ESTRELLA","OK"))</f>
        <v/>
      </c>
      <c r="P508" s="5">
        <f>IF(AND(I508&lt;0.30,J508&gt;50),"SUBIR PRECIO YA - alto volumen y margen flaco",IF(AND(I508&gt;0.50,M508&lt;30),"PROTEGER STOCK - estrella escasa",IF(AND(I508&lt;0.30,M508&gt;180),"LIQUIDAR - margen bajo y exceso de stock",IF(I508&gt;0.50,"MANTENER PRECIO - estrella",IF(M508&gt;240,"REVISAR INVENTARIO - mucho stock para la rotación","MONITOREAR")))))</f>
        <v/>
      </c>
      <c r="Q508" s="5" t="inlineStr">
        <is>
          <t>SI</t>
        </is>
      </c>
      <c r="R508" s="5" t="inlineStr">
        <is>
          <t>SI</t>
        </is>
      </c>
    </row>
    <row r="509">
      <c r="A509" s="5" t="inlineStr">
        <is>
          <t>351100300992238</t>
        </is>
      </c>
      <c r="B509" s="5" t="inlineStr">
        <is>
          <t>ACERO INOX COCINA GAS TOP  6 QUEMADORES 90CM ACERO INOXIDABLE PAE-906GA</t>
        </is>
      </c>
      <c r="C509" s="5" t="inlineStr">
        <is>
          <t>HERRAMIENTA ELECTRICA</t>
        </is>
      </c>
      <c r="D509" s="12" t="n">
        <v>62920.6</v>
      </c>
      <c r="E509" s="12" t="n">
        <v>56869.07</v>
      </c>
      <c r="F509" s="12" t="n">
        <v>85319.33</v>
      </c>
      <c r="G509" s="12" t="n">
        <v>99999</v>
      </c>
      <c r="H509" s="14" t="n">
        <v>0.5892887226123082</v>
      </c>
      <c r="I509" s="14" t="n">
        <v>0.3707877078770788</v>
      </c>
      <c r="J509" s="11" t="n">
        <v>13</v>
      </c>
      <c r="K509" s="11" t="n">
        <v>2</v>
      </c>
      <c r="L509" s="12" t="n">
        <v>125841.2</v>
      </c>
      <c r="M509" s="21" t="n">
        <v>56.15384615384615</v>
      </c>
      <c r="N509" s="5" t="inlineStr">
        <is>
          <t>2026-04-13</t>
        </is>
      </c>
      <c r="O509" s="5">
        <f>IF(I509&lt;0.30,"REVISAR",IF(I509&gt;0.50,"ESTRELLA","OK"))</f>
        <v/>
      </c>
      <c r="P509" s="5">
        <f>IF(AND(I509&lt;0.30,J509&gt;50),"SUBIR PRECIO YA - alto volumen y margen flaco",IF(AND(I509&gt;0.50,M509&lt;30),"PROTEGER STOCK - estrella escasa",IF(AND(I509&lt;0.30,M509&gt;180),"LIQUIDAR - margen bajo y exceso de stock",IF(I509&gt;0.50,"MANTENER PRECIO - estrella",IF(M509&gt;240,"REVISAR INVENTARIO - mucho stock para la rotación","MONITOREAR")))))</f>
        <v/>
      </c>
      <c r="Q509" s="5" t="inlineStr">
        <is>
          <t>SI</t>
        </is>
      </c>
      <c r="R509" s="5" t="inlineStr">
        <is>
          <t>SI</t>
        </is>
      </c>
    </row>
    <row r="510">
      <c r="A510" s="5" t="inlineStr">
        <is>
          <t>559</t>
        </is>
      </c>
      <c r="B510" s="5" t="inlineStr">
        <is>
          <t>PASTA GYPSUM GALON</t>
        </is>
      </c>
      <c r="C510" s="5" t="inlineStr">
        <is>
          <t>LAMINAS Y PERFILERIA LIVIANA</t>
        </is>
      </c>
      <c r="D510" s="12" t="n">
        <v>2855.15</v>
      </c>
      <c r="E510" s="12" t="n">
        <v>2828.83</v>
      </c>
      <c r="F510" s="12" t="n">
        <v>3926.07</v>
      </c>
      <c r="G510" s="12" t="n">
        <v>4516.85</v>
      </c>
      <c r="H510" s="14" t="n">
        <v>0.5820009456595977</v>
      </c>
      <c r="I510" s="14" t="n">
        <v>0.3678891262716274</v>
      </c>
      <c r="J510" s="11" t="n">
        <v>337</v>
      </c>
      <c r="K510" s="11" t="n">
        <v>36</v>
      </c>
      <c r="L510" s="12" t="n">
        <v>102785.4</v>
      </c>
      <c r="M510" s="21" t="n">
        <v>38.99109792284867</v>
      </c>
      <c r="N510" s="5" t="inlineStr">
        <is>
          <t>2026-04-30</t>
        </is>
      </c>
      <c r="O510" s="5">
        <f>IF(I510&lt;0.30,"REVISAR",IF(I510&gt;0.50,"ESTRELLA","OK"))</f>
        <v/>
      </c>
      <c r="P510" s="5">
        <f>IF(AND(I510&lt;0.30,J510&gt;50),"SUBIR PRECIO YA - alto volumen y margen flaco",IF(AND(I510&gt;0.50,M510&lt;30),"PROTEGER STOCK - estrella escasa",IF(AND(I510&lt;0.30,M510&gt;180),"LIQUIDAR - margen bajo y exceso de stock",IF(I510&gt;0.50,"MANTENER PRECIO - estrella",IF(M510&gt;240,"REVISAR INVENTARIO - mucho stock para la rotación","MONITOREAR")))))</f>
        <v/>
      </c>
      <c r="Q510" s="5" t="inlineStr">
        <is>
          <t>SI</t>
        </is>
      </c>
      <c r="R510" s="5" t="inlineStr">
        <is>
          <t>SI</t>
        </is>
      </c>
    </row>
    <row r="511">
      <c r="A511" s="5" t="inlineStr">
        <is>
          <t>351100300992771</t>
        </is>
      </c>
      <c r="B511" s="5" t="inlineStr">
        <is>
          <t>ATARDECER COMBO MUEBLE CAFE OSCURO + LAVATORIO + GRIFERIA + DESAGUE 45CM X 45 CM X 78CM</t>
        </is>
      </c>
      <c r="C511" s="5" t="inlineStr">
        <is>
          <t>LOZA SANITARIA</t>
        </is>
      </c>
      <c r="D511" s="12" t="n">
        <v>38964</v>
      </c>
      <c r="E511" s="12" t="n">
        <v>52175.74</v>
      </c>
      <c r="F511" s="12" t="n">
        <v>75221.24000000001</v>
      </c>
      <c r="G511" s="12" t="n">
        <v>85000</v>
      </c>
      <c r="H511" s="14" t="n">
        <v>1.181500872600349</v>
      </c>
      <c r="I511" s="14" t="n">
        <v>0.5416</v>
      </c>
      <c r="J511" s="11" t="n">
        <v>16</v>
      </c>
      <c r="K511" s="11" t="n">
        <v>3</v>
      </c>
      <c r="L511" s="12" t="n">
        <v>116892</v>
      </c>
      <c r="M511" s="21" t="n">
        <v>68.4375</v>
      </c>
      <c r="N511" s="5" t="inlineStr">
        <is>
          <t>2026-04-30</t>
        </is>
      </c>
      <c r="O511" s="5">
        <f>IF(I511&lt;0.30,"REVISAR",IF(I511&gt;0.50,"ESTRELLA","OK"))</f>
        <v/>
      </c>
      <c r="P511" s="5">
        <f>IF(AND(I511&lt;0.30,J511&gt;50),"SUBIR PRECIO YA - alto volumen y margen flaco",IF(AND(I511&gt;0.50,M511&lt;30),"PROTEGER STOCK - estrella escasa",IF(AND(I511&lt;0.30,M511&gt;180),"LIQUIDAR - margen bajo y exceso de stock",IF(I511&gt;0.50,"MANTENER PRECIO - estrella",IF(M511&gt;240,"REVISAR INVENTARIO - mucho stock para la rotación","MONITOREAR")))))</f>
        <v/>
      </c>
      <c r="Q511" s="5" t="inlineStr">
        <is>
          <t>SI</t>
        </is>
      </c>
      <c r="R511" s="5" t="inlineStr">
        <is>
          <t>SI</t>
        </is>
      </c>
    </row>
    <row r="512">
      <c r="A512" s="5" t="inlineStr">
        <is>
          <t>351100300992024</t>
        </is>
      </c>
      <c r="B512" s="5" t="inlineStr">
        <is>
          <t>LAVATORIO CON PEDESTAL ESQUINERO BLANCO 45cm x 45cm CORNIA LZ-0025</t>
        </is>
      </c>
      <c r="C512" s="5" t="inlineStr">
        <is>
          <t>LOZA SANITARIA</t>
        </is>
      </c>
      <c r="D512" s="12" t="n">
        <v>14942.85</v>
      </c>
      <c r="E512" s="12" t="n">
        <v>14942.85</v>
      </c>
      <c r="F512" s="12" t="n">
        <v>22746.85</v>
      </c>
      <c r="G512" s="12" t="n">
        <v>26500</v>
      </c>
      <c r="H512" s="14" t="n">
        <v>0.7734234098582264</v>
      </c>
      <c r="I512" s="14" t="n">
        <v>0.4361188679245283</v>
      </c>
      <c r="J512" s="11" t="n">
        <v>47</v>
      </c>
      <c r="K512" s="11" t="n">
        <v>0</v>
      </c>
      <c r="L512" s="12" t="n">
        <v>0</v>
      </c>
      <c r="M512" s="21" t="n">
        <v>0</v>
      </c>
      <c r="N512" s="5" t="inlineStr">
        <is>
          <t>2026-04-30</t>
        </is>
      </c>
      <c r="O512" s="5">
        <f>IF(I512&lt;0.30,"REVISAR",IF(I512&gt;0.50,"ESTRELLA","OK"))</f>
        <v/>
      </c>
      <c r="P512" s="5">
        <f>IF(AND(I512&lt;0.30,J512&gt;50),"SUBIR PRECIO YA - alto volumen y margen flaco",IF(AND(I512&gt;0.50,M512&lt;30),"PROTEGER STOCK - estrella escasa",IF(AND(I512&lt;0.30,M512&gt;180),"LIQUIDAR - margen bajo y exceso de stock",IF(I512&gt;0.50,"MANTENER PRECIO - estrella",IF(M512&gt;240,"REVISAR INVENTARIO - mucho stock para la rotación","MONITOREAR")))))</f>
        <v/>
      </c>
      <c r="Q512" s="5" t="inlineStr">
        <is>
          <t>SI</t>
        </is>
      </c>
      <c r="R512" s="5" t="inlineStr">
        <is>
          <t>SI</t>
        </is>
      </c>
    </row>
    <row r="513">
      <c r="A513" s="5" t="inlineStr">
        <is>
          <t>582</t>
        </is>
      </c>
      <c r="B513" s="5" t="inlineStr">
        <is>
          <t>LAMINA PLYWOOD 12MM</t>
        </is>
      </c>
      <c r="C513" s="5" t="inlineStr">
        <is>
          <t>LAMINAS Y PERFILERIA LIVIANA</t>
        </is>
      </c>
      <c r="D513" s="12" t="n">
        <v>9630.030000000001</v>
      </c>
      <c r="E513" s="12" t="n">
        <v>9244.99</v>
      </c>
      <c r="F513" s="12" t="n">
        <v>12246.53</v>
      </c>
      <c r="G513" s="12" t="n">
        <v>14896.15</v>
      </c>
      <c r="H513" s="14" t="n">
        <v>0.5468435716191953</v>
      </c>
      <c r="I513" s="14" t="n">
        <v>0.3535222188283549</v>
      </c>
      <c r="J513" s="11" t="n">
        <v>122</v>
      </c>
      <c r="K513" s="11" t="n">
        <v>11</v>
      </c>
      <c r="L513" s="12" t="n">
        <v>105930.33</v>
      </c>
      <c r="M513" s="21" t="n">
        <v>32.90983606557377</v>
      </c>
      <c r="N513" s="5" t="inlineStr">
        <is>
          <t>2026-04-27</t>
        </is>
      </c>
      <c r="O513" s="5">
        <f>IF(I513&lt;0.30,"REVISAR",IF(I513&gt;0.50,"ESTRELLA","OK"))</f>
        <v/>
      </c>
      <c r="P513" s="5">
        <f>IF(AND(I513&lt;0.30,J513&gt;50),"SUBIR PRECIO YA - alto volumen y margen flaco",IF(AND(I513&gt;0.50,M513&lt;30),"PROTEGER STOCK - estrella escasa",IF(AND(I513&lt;0.30,M513&gt;180),"LIQUIDAR - margen bajo y exceso de stock",IF(I513&gt;0.50,"MANTENER PRECIO - estrella",IF(M513&gt;240,"REVISAR INVENTARIO - mucho stock para la rotación","MONITOREAR")))))</f>
        <v/>
      </c>
      <c r="Q513" s="5" t="inlineStr">
        <is>
          <t>SI</t>
        </is>
      </c>
      <c r="R513" s="5" t="inlineStr">
        <is>
          <t>SI</t>
        </is>
      </c>
    </row>
    <row r="514">
      <c r="A514" s="5" t="inlineStr">
        <is>
          <t>351100300992726</t>
        </is>
      </c>
      <c r="B514" s="5" t="inlineStr">
        <is>
          <t>DJ BALI LAVATORIO ESQUINERO CON SOPORTE TIPO PAÑERA J09 30CM X 30CM (NO INCLUY ESPEJO NI GRIFERIA)</t>
        </is>
      </c>
      <c r="C514" s="5" t="inlineStr">
        <is>
          <t>IMPORTACION LOZA</t>
        </is>
      </c>
      <c r="D514" s="12" t="n">
        <v>3900</v>
      </c>
      <c r="E514" s="12" t="n">
        <v>6360.31</v>
      </c>
      <c r="F514" s="12" t="n">
        <v>18565.49</v>
      </c>
      <c r="G514" s="12" t="n">
        <v>21000</v>
      </c>
      <c r="H514" s="14" t="n">
        <v>4.384615384615385</v>
      </c>
      <c r="I514" s="14" t="n">
        <v>0.8142857142857143</v>
      </c>
      <c r="J514" s="11" t="n">
        <v>30</v>
      </c>
      <c r="K514" s="11" t="n">
        <v>0</v>
      </c>
      <c r="L514" s="12" t="n">
        <v>0</v>
      </c>
      <c r="M514" s="21" t="n">
        <v>0</v>
      </c>
      <c r="N514" s="5" t="inlineStr">
        <is>
          <t>2026-03-31</t>
        </is>
      </c>
      <c r="O514" s="5">
        <f>IF(I514&lt;0.30,"REVISAR",IF(I514&gt;0.50,"ESTRELLA","OK"))</f>
        <v/>
      </c>
      <c r="P514" s="5">
        <f>IF(AND(I514&lt;0.30,J514&gt;50),"SUBIR PRECIO YA - alto volumen y margen flaco",IF(AND(I514&gt;0.50,M514&lt;30),"PROTEGER STOCK - estrella escasa",IF(AND(I514&lt;0.30,M514&gt;180),"LIQUIDAR - margen bajo y exceso de stock",IF(I514&gt;0.50,"MANTENER PRECIO - estrella",IF(M514&gt;240,"REVISAR INVENTARIO - mucho stock para la rotación","MONITOREAR")))))</f>
        <v/>
      </c>
      <c r="Q514" s="5" t="inlineStr">
        <is>
          <t>NO</t>
        </is>
      </c>
      <c r="R514" s="5" t="inlineStr">
        <is>
          <t>SI</t>
        </is>
      </c>
    </row>
    <row r="515">
      <c r="A515" s="5" t="inlineStr">
        <is>
          <t>351100300992664</t>
        </is>
      </c>
      <c r="B515" s="5" t="inlineStr">
        <is>
          <t>PERFIL ANGULAR ESQUINERO NEGRO PARA PANEL PVC 2.45M 3695099990000</t>
        </is>
      </c>
      <c r="C515" s="5" t="inlineStr">
        <is>
          <t>LAMINA PVC, BAMBU, ACC</t>
        </is>
      </c>
      <c r="D515" s="12" t="n">
        <v>981.83</v>
      </c>
      <c r="E515" s="12" t="n">
        <v>981.83</v>
      </c>
      <c r="F515" s="12" t="n">
        <v>3073.98</v>
      </c>
      <c r="G515" s="12" t="n">
        <v>3500</v>
      </c>
      <c r="H515" s="14" t="n">
        <v>2.564771905523359</v>
      </c>
      <c r="I515" s="14" t="n">
        <v>0.7194771428571429</v>
      </c>
      <c r="J515" s="11" t="n">
        <v>175</v>
      </c>
      <c r="K515" s="11" t="n">
        <v>-4</v>
      </c>
      <c r="L515" s="12" t="n">
        <v>-3927.32</v>
      </c>
      <c r="M515" s="21" t="n">
        <v>-8.342857142857143</v>
      </c>
      <c r="N515" s="5" t="inlineStr">
        <is>
          <t>2026-04-18</t>
        </is>
      </c>
      <c r="O515" s="5">
        <f>IF(I515&lt;0.30,"REVISAR",IF(I515&gt;0.50,"ESTRELLA","OK"))</f>
        <v/>
      </c>
      <c r="P515" s="5">
        <f>IF(AND(I515&lt;0.30,J515&gt;50),"SUBIR PRECIO YA - alto volumen y margen flaco",IF(AND(I515&gt;0.50,M515&lt;30),"PROTEGER STOCK - estrella escasa",IF(AND(I515&lt;0.30,M515&gt;180),"LIQUIDAR - margen bajo y exceso de stock",IF(I515&gt;0.50,"MANTENER PRECIO - estrella",IF(M515&gt;240,"REVISAR INVENTARIO - mucho stock para la rotación","MONITOREAR")))))</f>
        <v/>
      </c>
      <c r="Q515" s="5" t="inlineStr">
        <is>
          <t>NO</t>
        </is>
      </c>
      <c r="R515" s="5" t="inlineStr">
        <is>
          <t>SI</t>
        </is>
      </c>
    </row>
    <row r="516">
      <c r="A516" s="5" t="inlineStr">
        <is>
          <t>351100300992787</t>
        </is>
      </c>
      <c r="B516" s="5" t="inlineStr">
        <is>
          <t>PIEDRA P.U. LAJA BEIGE 60X120CM  USO INTERIOR EXTERIOR</t>
        </is>
      </c>
      <c r="C516" s="5" t="inlineStr">
        <is>
          <t>SIDING EXTERIOR WPC</t>
        </is>
      </c>
      <c r="D516" s="12" t="n">
        <v>6296.85</v>
      </c>
      <c r="E516" s="12" t="n">
        <v>6296.85</v>
      </c>
      <c r="F516" s="12" t="n">
        <v>9632.74</v>
      </c>
      <c r="G516" s="12" t="n">
        <v>10900</v>
      </c>
      <c r="H516" s="14" t="n">
        <v>0.7310242422798701</v>
      </c>
      <c r="I516" s="14" t="n">
        <v>0.4223073394495412</v>
      </c>
      <c r="J516" s="11" t="n">
        <v>109</v>
      </c>
      <c r="K516" s="11" t="n">
        <v>174</v>
      </c>
      <c r="L516" s="12" t="n">
        <v>1095651.9</v>
      </c>
      <c r="M516" s="21" t="n">
        <v>582.6605504587156</v>
      </c>
      <c r="N516" s="5" t="inlineStr">
        <is>
          <t>2026-04-30</t>
        </is>
      </c>
      <c r="O516" s="5">
        <f>IF(I516&lt;0.30,"REVISAR",IF(I516&gt;0.50,"ESTRELLA","OK"))</f>
        <v/>
      </c>
      <c r="P516" s="5">
        <f>IF(AND(I516&lt;0.30,J516&gt;50),"SUBIR PRECIO YA - alto volumen y margen flaco",IF(AND(I516&gt;0.50,M516&lt;30),"PROTEGER STOCK - estrella escasa",IF(AND(I516&lt;0.30,M516&gt;180),"LIQUIDAR - margen bajo y exceso de stock",IF(I516&gt;0.50,"MANTENER PRECIO - estrella",IF(M516&gt;240,"REVISAR INVENTARIO - mucho stock para la rotación","MONITOREAR")))))</f>
        <v/>
      </c>
      <c r="Q516" s="5" t="inlineStr">
        <is>
          <t>SI</t>
        </is>
      </c>
      <c r="R516" s="5" t="inlineStr">
        <is>
          <t>SI</t>
        </is>
      </c>
    </row>
    <row r="517">
      <c r="A517" s="5" t="inlineStr">
        <is>
          <t>351100300992703</t>
        </is>
      </c>
      <c r="B517" s="5" t="inlineStr">
        <is>
          <t>DJ AQUA MUEBLE 80CM X 50CM INCLUYE LAVATORIO ESPEJO REPISA BRILLANTE AEREO LUX STONE Y001-NP1 80CM</t>
        </is>
      </c>
      <c r="C517" s="5" t="inlineStr">
        <is>
          <t>IMPORTACION LOZA</t>
        </is>
      </c>
      <c r="D517" s="12" t="n">
        <v>21521.1</v>
      </c>
      <c r="E517" s="12" t="n">
        <v>35097.68</v>
      </c>
      <c r="F517" s="12" t="n">
        <v>75467.06</v>
      </c>
      <c r="G517" s="12" t="n">
        <v>92000</v>
      </c>
      <c r="H517" s="14" t="n">
        <v>3.274874425563749</v>
      </c>
      <c r="I517" s="14" t="n">
        <v>0.7660750000000001</v>
      </c>
      <c r="J517" s="11" t="n">
        <v>9</v>
      </c>
      <c r="K517" s="11" t="n">
        <v>0</v>
      </c>
      <c r="L517" s="12" t="n">
        <v>0</v>
      </c>
      <c r="M517" s="21" t="n">
        <v>0</v>
      </c>
      <c r="N517" s="5" t="inlineStr">
        <is>
          <t>2026-01-16</t>
        </is>
      </c>
      <c r="O517" s="5">
        <f>IF(I517&lt;0.30,"REVISAR",IF(I517&gt;0.50,"ESTRELLA","OK"))</f>
        <v/>
      </c>
      <c r="P517" s="5">
        <f>IF(AND(I517&lt;0.30,J517&gt;50),"SUBIR PRECIO YA - alto volumen y margen flaco",IF(AND(I517&gt;0.50,M517&lt;30),"PROTEGER STOCK - estrella escasa",IF(AND(I517&lt;0.30,M517&gt;180),"LIQUIDAR - margen bajo y exceso de stock",IF(I517&gt;0.50,"MANTENER PRECIO - estrella",IF(M517&gt;240,"REVISAR INVENTARIO - mucho stock para la rotación","MONITOREAR")))))</f>
        <v/>
      </c>
      <c r="Q517" s="5" t="inlineStr">
        <is>
          <t>NO</t>
        </is>
      </c>
      <c r="R517" s="5" t="inlineStr">
        <is>
          <t>SI</t>
        </is>
      </c>
    </row>
    <row r="518">
      <c r="A518" s="5" t="inlineStr">
        <is>
          <t>351100300992409</t>
        </is>
      </c>
      <c r="B518" s="5" t="inlineStr">
        <is>
          <t>MUEBLE LAVATORIO CAFE OSCURO MELAMINA 45X45CM NO INCLUYE LOZA</t>
        </is>
      </c>
      <c r="C518" s="5" t="inlineStr">
        <is>
          <t>LOZA SANITARIA</t>
        </is>
      </c>
      <c r="D518" s="12" t="n">
        <v>21681.42</v>
      </c>
      <c r="E518" s="12" t="n">
        <v>23285.12</v>
      </c>
      <c r="F518" s="12" t="n">
        <v>39062.97</v>
      </c>
      <c r="G518" s="12" t="n">
        <v>45000</v>
      </c>
      <c r="H518" s="14" t="n">
        <v>1.075509814394076</v>
      </c>
      <c r="I518" s="14" t="n">
        <v>0.5181906666666667</v>
      </c>
      <c r="J518" s="11" t="n">
        <v>23</v>
      </c>
      <c r="K518" s="11" t="n">
        <v>31</v>
      </c>
      <c r="L518" s="12" t="n">
        <v>672124.0199999999</v>
      </c>
      <c r="M518" s="21" t="n">
        <v>491.9565217391304</v>
      </c>
      <c r="N518" s="5" t="inlineStr">
        <is>
          <t>2026-03-28</t>
        </is>
      </c>
      <c r="O518" s="5">
        <f>IF(I518&lt;0.30,"REVISAR",IF(I518&gt;0.50,"ESTRELLA","OK"))</f>
        <v/>
      </c>
      <c r="P518" s="5">
        <f>IF(AND(I518&lt;0.30,J518&gt;50),"SUBIR PRECIO YA - alto volumen y margen flaco",IF(AND(I518&gt;0.50,M518&lt;30),"PROTEGER STOCK - estrella escasa",IF(AND(I518&lt;0.30,M518&gt;180),"LIQUIDAR - margen bajo y exceso de stock",IF(I518&gt;0.50,"MANTENER PRECIO - estrella",IF(M518&gt;240,"REVISAR INVENTARIO - mucho stock para la rotación","MONITOREAR")))))</f>
        <v/>
      </c>
      <c r="Q518" s="5" t="inlineStr">
        <is>
          <t>SI</t>
        </is>
      </c>
      <c r="R518" s="5" t="inlineStr">
        <is>
          <t>SI</t>
        </is>
      </c>
    </row>
    <row r="519">
      <c r="A519" s="5" t="inlineStr">
        <is>
          <t>351100300992439</t>
        </is>
      </c>
      <c r="B519" s="5" t="inlineStr">
        <is>
          <t>DESAGUE ROBUSTO LAVATORIO FLEXIBLE CROMADO AQP-22909</t>
        </is>
      </c>
      <c r="C519" s="5" t="inlineStr">
        <is>
          <t>IMPORTACION GRIFERIA</t>
        </is>
      </c>
      <c r="D519" s="12" t="n">
        <v>1000.5</v>
      </c>
      <c r="E519" s="12" t="n">
        <v>1432.22</v>
      </c>
      <c r="F519" s="12" t="n">
        <v>3433.11</v>
      </c>
      <c r="G519" s="12" t="n">
        <v>3900</v>
      </c>
      <c r="H519" s="14" t="n">
        <v>2.898050974512744</v>
      </c>
      <c r="I519" s="14" t="n">
        <v>0.7434615384615385</v>
      </c>
      <c r="J519" s="11" t="n">
        <v>181</v>
      </c>
      <c r="K519" s="11" t="n">
        <v>180</v>
      </c>
      <c r="L519" s="12" t="n">
        <v>180090</v>
      </c>
      <c r="M519" s="21" t="n">
        <v>362.9834254143646</v>
      </c>
      <c r="N519" s="5" t="inlineStr">
        <is>
          <t>2026-04-29</t>
        </is>
      </c>
      <c r="O519" s="5">
        <f>IF(I519&lt;0.30,"REVISAR",IF(I519&gt;0.50,"ESTRELLA","OK"))</f>
        <v/>
      </c>
      <c r="P519" s="5">
        <f>IF(AND(I519&lt;0.30,J519&gt;50),"SUBIR PRECIO YA - alto volumen y margen flaco",IF(AND(I519&gt;0.50,M519&lt;30),"PROTEGER STOCK - estrella escasa",IF(AND(I519&lt;0.30,M519&gt;180),"LIQUIDAR - margen bajo y exceso de stock",IF(I519&gt;0.50,"MANTENER PRECIO - estrella",IF(M519&gt;240,"REVISAR INVENTARIO - mucho stock para la rotación","MONITOREAR")))))</f>
        <v/>
      </c>
      <c r="Q519" s="5" t="inlineStr">
        <is>
          <t>NO</t>
        </is>
      </c>
      <c r="R519" s="5" t="inlineStr">
        <is>
          <t>SI</t>
        </is>
      </c>
    </row>
    <row r="520">
      <c r="A520" s="5" t="inlineStr">
        <is>
          <t>5310</t>
        </is>
      </c>
      <c r="B520" s="5" t="inlineStr">
        <is>
          <t>LAMINA JORDOMEX N7 122X244 1.5MM</t>
        </is>
      </c>
      <c r="C520" s="5" t="inlineStr">
        <is>
          <t>TUBERIA INDUSTRIAL, HIERROS PLANOS Y CORRUGADOS</t>
        </is>
      </c>
      <c r="D520" s="12" t="n">
        <v>9880</v>
      </c>
      <c r="E520" s="12" t="n">
        <v>10061.96</v>
      </c>
      <c r="F520" s="12" t="n">
        <v>13991.06</v>
      </c>
      <c r="G520" s="12" t="n">
        <v>15630.16</v>
      </c>
      <c r="H520" s="14" t="n">
        <v>0.582</v>
      </c>
      <c r="I520" s="14" t="n">
        <v>0.3678887484197219</v>
      </c>
      <c r="J520" s="11" t="n">
        <v>92</v>
      </c>
      <c r="K520" s="11" t="n">
        <v>12</v>
      </c>
      <c r="L520" s="12" t="n">
        <v>118560</v>
      </c>
      <c r="M520" s="21" t="n">
        <v>47.60869565217391</v>
      </c>
      <c r="N520" s="5" t="inlineStr">
        <is>
          <t>2026-04-28</t>
        </is>
      </c>
      <c r="O520" s="5">
        <f>IF(I520&lt;0.30,"REVISAR",IF(I520&gt;0.50,"ESTRELLA","OK"))</f>
        <v/>
      </c>
      <c r="P520" s="5">
        <f>IF(AND(I520&lt;0.30,J520&gt;50),"SUBIR PRECIO YA - alto volumen y margen flaco",IF(AND(I520&gt;0.50,M520&lt;30),"PROTEGER STOCK - estrella escasa",IF(AND(I520&lt;0.30,M520&gt;180),"LIQUIDAR - margen bajo y exceso de stock",IF(I520&gt;0.50,"MANTENER PRECIO - estrella",IF(M520&gt;240,"REVISAR INVENTARIO - mucho stock para la rotación","MONITOREAR")))))</f>
        <v/>
      </c>
      <c r="Q520" s="5" t="inlineStr">
        <is>
          <t>SI</t>
        </is>
      </c>
      <c r="R520" s="5" t="inlineStr">
        <is>
          <t>SI</t>
        </is>
      </c>
    </row>
    <row r="521">
      <c r="A521" s="5" t="inlineStr">
        <is>
          <t>351100300992705</t>
        </is>
      </c>
      <c r="B521" s="5" t="inlineStr">
        <is>
          <t>DJ BRISA MUEBLE 80CM X 50CM INCLUYE LAVATORIO ESPEJO REPISA BRILLANTE AEREO LUX STONE Y001-NP2 80CM</t>
        </is>
      </c>
      <c r="C521" s="5" t="inlineStr">
        <is>
          <t>IMPORTACION LOZA</t>
        </is>
      </c>
      <c r="D521" s="12" t="n">
        <v>21521.1</v>
      </c>
      <c r="E521" s="12" t="n">
        <v>35097.68</v>
      </c>
      <c r="F521" s="12" t="n">
        <v>75221.24000000001</v>
      </c>
      <c r="G521" s="12" t="n">
        <v>85000</v>
      </c>
      <c r="H521" s="14" t="n">
        <v>2.949612241009986</v>
      </c>
      <c r="I521" s="14" t="n">
        <v>0.7468105882352941</v>
      </c>
      <c r="J521" s="11" t="n">
        <v>9</v>
      </c>
      <c r="K521" s="11" t="n">
        <v>0</v>
      </c>
      <c r="L521" s="12" t="n">
        <v>0</v>
      </c>
      <c r="M521" s="21" t="n">
        <v>0</v>
      </c>
      <c r="N521" s="5" t="inlineStr">
        <is>
          <t>2026-03-28</t>
        </is>
      </c>
      <c r="O521" s="5">
        <f>IF(I521&lt;0.30,"REVISAR",IF(I521&gt;0.50,"ESTRELLA","OK"))</f>
        <v/>
      </c>
      <c r="P521" s="5">
        <f>IF(AND(I521&lt;0.30,J521&gt;50),"SUBIR PRECIO YA - alto volumen y margen flaco",IF(AND(I521&gt;0.50,M521&lt;30),"PROTEGER STOCK - estrella escasa",IF(AND(I521&lt;0.30,M521&gt;180),"LIQUIDAR - margen bajo y exceso de stock",IF(I521&gt;0.50,"MANTENER PRECIO - estrella",IF(M521&gt;240,"REVISAR INVENTARIO - mucho stock para la rotación","MONITOREAR")))))</f>
        <v/>
      </c>
      <c r="Q521" s="5" t="inlineStr">
        <is>
          <t>NO</t>
        </is>
      </c>
      <c r="R521" s="5" t="inlineStr">
        <is>
          <t>SI</t>
        </is>
      </c>
    </row>
    <row r="522">
      <c r="A522" s="5" t="inlineStr">
        <is>
          <t>351100300992652</t>
        </is>
      </c>
      <c r="B522" s="5" t="inlineStr">
        <is>
          <t>CALENTADOR DE AGUA ELECTRICO DIGITAL 220V 7200W HTK-EHH-11 HIDROTEK</t>
        </is>
      </c>
      <c r="C522" s="5" t="inlineStr">
        <is>
          <t>IMPORTACION GRIFERIA</t>
        </is>
      </c>
      <c r="D522" s="12" t="n">
        <v>18750</v>
      </c>
      <c r="E522" s="12" t="n">
        <v>27362.99</v>
      </c>
      <c r="F522" s="12" t="n">
        <v>63453.54</v>
      </c>
      <c r="G522" s="12" t="n">
        <v>72500</v>
      </c>
      <c r="H522" s="14" t="n">
        <v>2.866666666666667</v>
      </c>
      <c r="I522" s="14" t="n">
        <v>0.7413793103448276</v>
      </c>
      <c r="J522" s="11" t="n">
        <v>10</v>
      </c>
      <c r="K522" s="11" t="n">
        <v>0</v>
      </c>
      <c r="L522" s="12" t="n">
        <v>0</v>
      </c>
      <c r="M522" s="21" t="n">
        <v>0</v>
      </c>
      <c r="N522" s="5" t="inlineStr">
        <is>
          <t>2026-04-14</t>
        </is>
      </c>
      <c r="O522" s="5">
        <f>IF(I522&lt;0.30,"REVISAR",IF(I522&gt;0.50,"ESTRELLA","OK"))</f>
        <v/>
      </c>
      <c r="P522" s="5">
        <f>IF(AND(I522&lt;0.30,J522&gt;50),"SUBIR PRECIO YA - alto volumen y margen flaco",IF(AND(I522&gt;0.50,M522&lt;30),"PROTEGER STOCK - estrella escasa",IF(AND(I522&lt;0.30,M522&gt;180),"LIQUIDAR - margen bajo y exceso de stock",IF(I522&gt;0.50,"MANTENER PRECIO - estrella",IF(M522&gt;240,"REVISAR INVENTARIO - mucho stock para la rotación","MONITOREAR")))))</f>
        <v/>
      </c>
      <c r="Q522" s="5" t="inlineStr">
        <is>
          <t>NO</t>
        </is>
      </c>
      <c r="R522" s="5" t="inlineStr">
        <is>
          <t>SI</t>
        </is>
      </c>
    </row>
    <row r="523">
      <c r="A523" s="5" t="inlineStr">
        <is>
          <t>351100300992762</t>
        </is>
      </c>
      <c r="B523" s="5" t="inlineStr">
        <is>
          <t>RODAPIE PS NEGRO B1-12A-BLACK 12CM X 2.40M</t>
        </is>
      </c>
      <c r="C523" s="5" t="inlineStr">
        <is>
          <t>IMPORTACION PISO SPC</t>
        </is>
      </c>
      <c r="D523" s="12" t="n">
        <v>1188.5</v>
      </c>
      <c r="E523" s="12" t="n">
        <v>1428.08</v>
      </c>
      <c r="F523" s="12" t="n">
        <v>2962.31</v>
      </c>
      <c r="G523" s="12" t="n">
        <v>3500</v>
      </c>
      <c r="H523" s="14" t="n">
        <v>1.944888514934792</v>
      </c>
      <c r="I523" s="14" t="n">
        <v>0.6604285714285715</v>
      </c>
      <c r="J523" s="11" t="n">
        <v>234</v>
      </c>
      <c r="K523" s="11" t="n">
        <v>78</v>
      </c>
      <c r="L523" s="12" t="n">
        <v>92703</v>
      </c>
      <c r="M523" s="21" t="n">
        <v>121.6666666666667</v>
      </c>
      <c r="N523" s="5" t="inlineStr">
        <is>
          <t>2026-04-28</t>
        </is>
      </c>
      <c r="O523" s="5">
        <f>IF(I523&lt;0.30,"REVISAR",IF(I523&gt;0.50,"ESTRELLA","OK"))</f>
        <v/>
      </c>
      <c r="P523" s="5">
        <f>IF(AND(I523&lt;0.30,J523&gt;50),"SUBIR PRECIO YA - alto volumen y margen flaco",IF(AND(I523&gt;0.50,M523&lt;30),"PROTEGER STOCK - estrella escasa",IF(AND(I523&lt;0.30,M523&gt;180),"LIQUIDAR - margen bajo y exceso de stock",IF(I523&gt;0.50,"MANTENER PRECIO - estrella",IF(M523&gt;240,"REVISAR INVENTARIO - mucho stock para la rotación","MONITOREAR")))))</f>
        <v/>
      </c>
      <c r="Q523" s="5" t="inlineStr">
        <is>
          <t>NO</t>
        </is>
      </c>
      <c r="R523" s="5" t="inlineStr">
        <is>
          <t>SI</t>
        </is>
      </c>
    </row>
    <row r="524">
      <c r="A524" s="5" t="inlineStr">
        <is>
          <t>351100300992212</t>
        </is>
      </c>
      <c r="B524" s="5" t="inlineStr">
        <is>
          <t>LLAVE LAVATORIO MONOCOMANDO DORADA AQP-23305</t>
        </is>
      </c>
      <c r="C524" s="5" t="inlineStr">
        <is>
          <t>IMPORTACION GRIFERIA</t>
        </is>
      </c>
      <c r="D524" s="12" t="n">
        <v>3700.8</v>
      </c>
      <c r="E524" s="12" t="n">
        <v>5238.36</v>
      </c>
      <c r="F524" s="12" t="n">
        <v>11500.39</v>
      </c>
      <c r="G524" s="12" t="n">
        <v>13000</v>
      </c>
      <c r="H524" s="14" t="n">
        <v>2.512753999135322</v>
      </c>
      <c r="I524" s="14" t="n">
        <v>0.715323076923077</v>
      </c>
      <c r="J524" s="11" t="n">
        <v>57</v>
      </c>
      <c r="K524" s="11" t="n">
        <v>18</v>
      </c>
      <c r="L524" s="12" t="n">
        <v>66614.40000000001</v>
      </c>
      <c r="M524" s="21" t="n">
        <v>115.2631578947368</v>
      </c>
      <c r="N524" s="5" t="inlineStr">
        <is>
          <t>2026-04-25</t>
        </is>
      </c>
      <c r="O524" s="5">
        <f>IF(I524&lt;0.30,"REVISAR",IF(I524&gt;0.50,"ESTRELLA","OK"))</f>
        <v/>
      </c>
      <c r="P524" s="5">
        <f>IF(AND(I524&lt;0.30,J524&gt;50),"SUBIR PRECIO YA - alto volumen y margen flaco",IF(AND(I524&gt;0.50,M524&lt;30),"PROTEGER STOCK - estrella escasa",IF(AND(I524&lt;0.30,M524&gt;180),"LIQUIDAR - margen bajo y exceso de stock",IF(I524&gt;0.50,"MANTENER PRECIO - estrella",IF(M524&gt;240,"REVISAR INVENTARIO - mucho stock para la rotación","MONITOREAR")))))</f>
        <v/>
      </c>
      <c r="Q524" s="5" t="inlineStr">
        <is>
          <t>NO</t>
        </is>
      </c>
      <c r="R524" s="5" t="inlineStr">
        <is>
          <t>SI</t>
        </is>
      </c>
    </row>
    <row r="525">
      <c r="A525" s="5" t="inlineStr">
        <is>
          <t>5329</t>
        </is>
      </c>
      <c r="B525" s="5" t="inlineStr">
        <is>
          <t>POLICELULAR BRONCE 122 X 244</t>
        </is>
      </c>
      <c r="C525" s="5" t="inlineStr">
        <is>
          <t>LAMINAS Y PERFILERIA LIVIANA</t>
        </is>
      </c>
      <c r="D525" s="12" t="n">
        <v>12760.39</v>
      </c>
      <c r="E525" s="12" t="n">
        <v>12956.2</v>
      </c>
      <c r="F525" s="12" t="n">
        <v>18897.69</v>
      </c>
      <c r="G525" s="12" t="n">
        <v>21628.86</v>
      </c>
      <c r="H525" s="14" t="n">
        <v>0.6949999177141138</v>
      </c>
      <c r="I525" s="14" t="n">
        <v>0.4100294698842195</v>
      </c>
      <c r="J525" s="11" t="n">
        <v>60</v>
      </c>
      <c r="K525" s="11" t="n">
        <v>5</v>
      </c>
      <c r="L525" s="12" t="n">
        <v>63801.95</v>
      </c>
      <c r="M525" s="21" t="n">
        <v>30.41666666666667</v>
      </c>
      <c r="N525" s="5" t="inlineStr">
        <is>
          <t>2026-04-16</t>
        </is>
      </c>
      <c r="O525" s="5">
        <f>IF(I525&lt;0.30,"REVISAR",IF(I525&gt;0.50,"ESTRELLA","OK"))</f>
        <v/>
      </c>
      <c r="P525" s="5">
        <f>IF(AND(I525&lt;0.30,J525&gt;50),"SUBIR PRECIO YA - alto volumen y margen flaco",IF(AND(I525&gt;0.50,M525&lt;30),"PROTEGER STOCK - estrella escasa",IF(AND(I525&lt;0.30,M525&gt;180),"LIQUIDAR - margen bajo y exceso de stock",IF(I525&gt;0.50,"MANTENER PRECIO - estrella",IF(M525&gt;240,"REVISAR INVENTARIO - mucho stock para la rotación","MONITOREAR")))))</f>
        <v/>
      </c>
      <c r="Q525" s="5" t="inlineStr">
        <is>
          <t>SI</t>
        </is>
      </c>
      <c r="R525" s="5" t="inlineStr">
        <is>
          <t>SI</t>
        </is>
      </c>
    </row>
    <row r="526">
      <c r="A526" s="5" t="inlineStr">
        <is>
          <t>351100300991732</t>
        </is>
      </c>
      <c r="B526" s="5" t="inlineStr">
        <is>
          <t>DIAMOND ESPEJO LED ZT-HK-M-1013-810 80X100CM</t>
        </is>
      </c>
      <c r="C526" s="5" t="inlineStr">
        <is>
          <t>IMPORTACION LOZA</t>
        </is>
      </c>
      <c r="D526" s="12" t="n">
        <v>13331.07</v>
      </c>
      <c r="E526" s="12" t="n">
        <v>23082.62</v>
      </c>
      <c r="F526" s="12" t="n">
        <v>40024.7</v>
      </c>
      <c r="G526" s="12" t="n">
        <v>52166.73</v>
      </c>
      <c r="H526" s="14" t="n">
        <v>2.913169010439523</v>
      </c>
      <c r="I526" s="14" t="n">
        <v>0.7444526425175586</v>
      </c>
      <c r="J526" s="11" t="n">
        <v>21</v>
      </c>
      <c r="K526" s="11" t="n">
        <v>1</v>
      </c>
      <c r="L526" s="12" t="n">
        <v>13331.07</v>
      </c>
      <c r="M526" s="21" t="n">
        <v>17.38095238095238</v>
      </c>
      <c r="N526" s="5" t="inlineStr">
        <is>
          <t>2026-03-10</t>
        </is>
      </c>
      <c r="O526" s="5">
        <f>IF(I526&lt;0.30,"REVISAR",IF(I526&gt;0.50,"ESTRELLA","OK"))</f>
        <v/>
      </c>
      <c r="P526" s="5">
        <f>IF(AND(I526&lt;0.30,J526&gt;50),"SUBIR PRECIO YA - alto volumen y margen flaco",IF(AND(I526&gt;0.50,M526&lt;30),"PROTEGER STOCK - estrella escasa",IF(AND(I526&lt;0.30,M526&gt;180),"LIQUIDAR - margen bajo y exceso de stock",IF(I526&gt;0.50,"MANTENER PRECIO - estrella",IF(M526&gt;240,"REVISAR INVENTARIO - mucho stock para la rotación","MONITOREAR")))))</f>
        <v/>
      </c>
      <c r="Q526" s="5" t="inlineStr">
        <is>
          <t>NO</t>
        </is>
      </c>
      <c r="R526" s="5" t="inlineStr">
        <is>
          <t>SI</t>
        </is>
      </c>
    </row>
    <row r="527">
      <c r="A527" s="5" t="inlineStr">
        <is>
          <t>351100300992466</t>
        </is>
      </c>
      <c r="B527" s="5" t="inlineStr">
        <is>
          <t>NOAH COMBO MUEBLE MADERA OSCURO XL + LAVATORIO + GRIFERIA + DESAGUE 55CM X 55 CM X 78CM</t>
        </is>
      </c>
      <c r="C527" s="5" t="inlineStr">
        <is>
          <t>LOZA SANITARIA</t>
        </is>
      </c>
      <c r="D527" s="12" t="n">
        <v>65287.65</v>
      </c>
      <c r="E527" s="12" t="n">
        <v>64363.02</v>
      </c>
      <c r="F527" s="12" t="n">
        <v>96637.17</v>
      </c>
      <c r="G527" s="12" t="n">
        <v>112000</v>
      </c>
      <c r="H527" s="14" t="n">
        <v>0.7154852410831145</v>
      </c>
      <c r="I527" s="14" t="n">
        <v>0.4170745535714285</v>
      </c>
      <c r="J527" s="11" t="n">
        <v>11</v>
      </c>
      <c r="K527" s="11" t="n">
        <v>0</v>
      </c>
      <c r="L527" s="12" t="n">
        <v>0</v>
      </c>
      <c r="M527" s="21" t="n">
        <v>0</v>
      </c>
      <c r="N527" s="5" t="inlineStr">
        <is>
          <t>2025-12-13</t>
        </is>
      </c>
      <c r="O527" s="5">
        <f>IF(I527&lt;0.30,"REVISAR",IF(I527&gt;0.50,"ESTRELLA","OK"))</f>
        <v/>
      </c>
      <c r="P527" s="5">
        <f>IF(AND(I527&lt;0.30,J527&gt;50),"SUBIR PRECIO YA - alto volumen y margen flaco",IF(AND(I527&gt;0.50,M527&lt;30),"PROTEGER STOCK - estrella escasa",IF(AND(I527&lt;0.30,M527&gt;180),"LIQUIDAR - margen bajo y exceso de stock",IF(I527&gt;0.50,"MANTENER PRECIO - estrella",IF(M527&gt;240,"REVISAR INVENTARIO - mucho stock para la rotación","MONITOREAR")))))</f>
        <v/>
      </c>
      <c r="Q527" s="5" t="inlineStr">
        <is>
          <t>SI</t>
        </is>
      </c>
      <c r="R527" s="5" t="inlineStr">
        <is>
          <t>SI</t>
        </is>
      </c>
    </row>
    <row r="528">
      <c r="A528" s="5" t="inlineStr">
        <is>
          <t>351100300992571</t>
        </is>
      </c>
      <c r="B528" s="5" t="inlineStr">
        <is>
          <t>LANCO MAXIMA LATEX SATIN PASTEL CUBETA MA761-2</t>
        </is>
      </c>
      <c r="C528" s="5" t="inlineStr">
        <is>
          <t>PINTURA ACRILICA</t>
        </is>
      </c>
      <c r="D528" s="12" t="n">
        <v>62493.75</v>
      </c>
      <c r="E528" s="12" t="n">
        <v>50352.54</v>
      </c>
      <c r="F528" s="12" t="n">
        <v>75600.50999999999</v>
      </c>
      <c r="G528" s="12" t="n">
        <v>103000</v>
      </c>
      <c r="H528" s="14" t="n">
        <v>0.6481648164816481</v>
      </c>
      <c r="I528" s="14" t="n">
        <v>0.3932645631067962</v>
      </c>
      <c r="J528" s="11" t="n">
        <v>14</v>
      </c>
      <c r="K528" s="11" t="n">
        <v>2</v>
      </c>
      <c r="L528" s="12" t="n">
        <v>124987.5</v>
      </c>
      <c r="M528" s="21" t="n">
        <v>52.14285714285714</v>
      </c>
      <c r="N528" s="5" t="inlineStr">
        <is>
          <t>2026-03-05</t>
        </is>
      </c>
      <c r="O528" s="5">
        <f>IF(I528&lt;0.30,"REVISAR",IF(I528&gt;0.50,"ESTRELLA","OK"))</f>
        <v/>
      </c>
      <c r="P528" s="5">
        <f>IF(AND(I528&lt;0.30,J528&gt;50),"SUBIR PRECIO YA - alto volumen y margen flaco",IF(AND(I528&gt;0.50,M528&lt;30),"PROTEGER STOCK - estrella escasa",IF(AND(I528&lt;0.30,M528&gt;180),"LIQUIDAR - margen bajo y exceso de stock",IF(I528&gt;0.50,"MANTENER PRECIO - estrella",IF(M528&gt;240,"REVISAR INVENTARIO - mucho stock para la rotación","MONITOREAR")))))</f>
        <v/>
      </c>
      <c r="Q528" s="5" t="inlineStr">
        <is>
          <t>SI</t>
        </is>
      </c>
      <c r="R528" s="5" t="inlineStr">
        <is>
          <t>SI</t>
        </is>
      </c>
    </row>
    <row r="529">
      <c r="A529" s="5" t="inlineStr">
        <is>
          <t>1019</t>
        </is>
      </c>
      <c r="B529" s="5" t="inlineStr">
        <is>
          <t>CABLE 8 ROJO</t>
        </is>
      </c>
      <c r="C529" s="5" t="inlineStr">
        <is>
          <t>ACCESORIOS ELECTRICOS Y CABLES</t>
        </is>
      </c>
      <c r="D529" s="12" t="n">
        <v>737.8</v>
      </c>
      <c r="E529" s="12" t="n">
        <v>670.3099999999999</v>
      </c>
      <c r="F529" s="12" t="n">
        <v>902.03</v>
      </c>
      <c r="G529" s="12" t="n">
        <v>1150</v>
      </c>
      <c r="H529" s="14" t="n">
        <v>0.5586879913255626</v>
      </c>
      <c r="I529" s="14" t="n">
        <v>0.3584347826086958</v>
      </c>
      <c r="J529" s="11" t="n">
        <v>1524</v>
      </c>
      <c r="K529" s="11" t="n">
        <v>243</v>
      </c>
      <c r="L529" s="12" t="n">
        <v>179285.4</v>
      </c>
      <c r="M529" s="21" t="n">
        <v>58.19881889763779</v>
      </c>
      <c r="N529" s="5" t="inlineStr">
        <is>
          <t>2026-04-29</t>
        </is>
      </c>
      <c r="O529" s="5">
        <f>IF(I529&lt;0.30,"REVISAR",IF(I529&gt;0.50,"ESTRELLA","OK"))</f>
        <v/>
      </c>
      <c r="P529" s="5">
        <f>IF(AND(I529&lt;0.30,J529&gt;50),"SUBIR PRECIO YA - alto volumen y margen flaco",IF(AND(I529&gt;0.50,M529&lt;30),"PROTEGER STOCK - estrella escasa",IF(AND(I529&lt;0.30,M529&gt;180),"LIQUIDAR - margen bajo y exceso de stock",IF(I529&gt;0.50,"MANTENER PRECIO - estrella",IF(M529&gt;240,"REVISAR INVENTARIO - mucho stock para la rotación","MONITOREAR")))))</f>
        <v/>
      </c>
      <c r="Q529" s="5" t="inlineStr">
        <is>
          <t>SI</t>
        </is>
      </c>
      <c r="R529" s="5" t="inlineStr">
        <is>
          <t>SI</t>
        </is>
      </c>
    </row>
    <row r="530">
      <c r="A530" s="5" t="inlineStr">
        <is>
          <t>351100300992257</t>
        </is>
      </c>
      <c r="B530" s="5" t="inlineStr">
        <is>
          <t>DIAMOND LAVATORIO MARMOL BLANCO RECTANGULAR 2008-R23 TIPO BOWL SOBREPONER 39X39CM</t>
        </is>
      </c>
      <c r="C530" s="5" t="inlineStr">
        <is>
          <t>IMPORTACION LOZA</t>
        </is>
      </c>
      <c r="D530" s="12" t="n">
        <v>14348.67</v>
      </c>
      <c r="E530" s="12" t="n">
        <v>17630.44</v>
      </c>
      <c r="F530" s="12" t="n">
        <v>35283.94</v>
      </c>
      <c r="G530" s="12" t="n">
        <v>49900</v>
      </c>
      <c r="H530" s="14" t="n">
        <v>2.477674237403188</v>
      </c>
      <c r="I530" s="14" t="n">
        <v>0.712451503006012</v>
      </c>
      <c r="J530" s="11" t="n">
        <v>20</v>
      </c>
      <c r="K530" s="11" t="n">
        <v>42</v>
      </c>
      <c r="L530" s="12" t="n">
        <v>602644.14</v>
      </c>
      <c r="M530" s="21" t="n">
        <v>766.5</v>
      </c>
      <c r="N530" s="5" t="inlineStr">
        <is>
          <t>2026-04-22</t>
        </is>
      </c>
      <c r="O530" s="5">
        <f>IF(I530&lt;0.30,"REVISAR",IF(I530&gt;0.50,"ESTRELLA","OK"))</f>
        <v/>
      </c>
      <c r="P530" s="5">
        <f>IF(AND(I530&lt;0.30,J530&gt;50),"SUBIR PRECIO YA - alto volumen y margen flaco",IF(AND(I530&gt;0.50,M530&lt;30),"PROTEGER STOCK - estrella escasa",IF(AND(I530&lt;0.30,M530&gt;180),"LIQUIDAR - margen bajo y exceso de stock",IF(I530&gt;0.50,"MANTENER PRECIO - estrella",IF(M530&gt;240,"REVISAR INVENTARIO - mucho stock para la rotación","MONITOREAR")))))</f>
        <v/>
      </c>
      <c r="Q530" s="5" t="inlineStr">
        <is>
          <t>NO</t>
        </is>
      </c>
      <c r="R530" s="5" t="inlineStr">
        <is>
          <t>SI</t>
        </is>
      </c>
    </row>
    <row r="531">
      <c r="A531" s="5" t="inlineStr">
        <is>
          <t>109</t>
        </is>
      </c>
      <c r="B531" s="5" t="inlineStr">
        <is>
          <t>CABLE 12 ROJO POR METRO</t>
        </is>
      </c>
      <c r="C531" s="5" t="inlineStr">
        <is>
          <t>ACCESORIOS ELECTRICOS Y CABLES</t>
        </is>
      </c>
      <c r="D531" s="12" t="n">
        <v>268</v>
      </c>
      <c r="E531" s="12" t="n">
        <v>243.75</v>
      </c>
      <c r="F531" s="12" t="n">
        <v>339.61</v>
      </c>
      <c r="G531" s="12" t="n">
        <v>474.43</v>
      </c>
      <c r="H531" s="14" t="n">
        <v>0.7702611940298509</v>
      </c>
      <c r="I531" s="14" t="n">
        <v>0.4351116076133466</v>
      </c>
      <c r="J531" s="11" t="n">
        <v>3676</v>
      </c>
      <c r="K531" s="11" t="n">
        <v>791</v>
      </c>
      <c r="L531" s="12" t="n">
        <v>211988</v>
      </c>
      <c r="M531" s="21" t="n">
        <v>78.54053318824809</v>
      </c>
      <c r="N531" s="5" t="inlineStr">
        <is>
          <t>2026-04-30</t>
        </is>
      </c>
      <c r="O531" s="5">
        <f>IF(I531&lt;0.30,"REVISAR",IF(I531&gt;0.50,"ESTRELLA","OK"))</f>
        <v/>
      </c>
      <c r="P531" s="5">
        <f>IF(AND(I531&lt;0.30,J531&gt;50),"SUBIR PRECIO YA - alto volumen y margen flaco",IF(AND(I531&gt;0.50,M531&lt;30),"PROTEGER STOCK - estrella escasa",IF(AND(I531&lt;0.30,M531&gt;180),"LIQUIDAR - margen bajo y exceso de stock",IF(I531&gt;0.50,"MANTENER PRECIO - estrella",IF(M531&gt;240,"REVISAR INVENTARIO - mucho stock para la rotación","MONITOREAR")))))</f>
        <v/>
      </c>
      <c r="Q531" s="5" t="inlineStr">
        <is>
          <t>SI</t>
        </is>
      </c>
      <c r="R531" s="5" t="inlineStr">
        <is>
          <t>SI</t>
        </is>
      </c>
    </row>
    <row r="532">
      <c r="A532" s="5" t="inlineStr">
        <is>
          <t>351100300990339</t>
        </is>
      </c>
      <c r="B532" s="5" t="inlineStr">
        <is>
          <t>CUÑA NIVELADOR PORCELANATOS PAQUETE 100U</t>
        </is>
      </c>
      <c r="C532" s="5" t="inlineStr">
        <is>
          <t>CERAMICAS, AZULEJOS, PORCELANATOS</t>
        </is>
      </c>
      <c r="D532" s="12" t="n">
        <v>1207.56</v>
      </c>
      <c r="E532" s="12" t="n">
        <v>1568.57</v>
      </c>
      <c r="F532" s="12" t="n">
        <v>2914.36</v>
      </c>
      <c r="G532" s="12" t="n">
        <v>3109.25</v>
      </c>
      <c r="H532" s="14" t="n">
        <v>1.574820298784326</v>
      </c>
      <c r="I532" s="14" t="n">
        <v>0.6116233818444963</v>
      </c>
      <c r="J532" s="11" t="n">
        <v>260</v>
      </c>
      <c r="K532" s="11" t="n">
        <v>31</v>
      </c>
      <c r="L532" s="12" t="n">
        <v>37434.36</v>
      </c>
      <c r="M532" s="21" t="n">
        <v>43.51923076923077</v>
      </c>
      <c r="N532" s="5" t="inlineStr">
        <is>
          <t>2026-04-28</t>
        </is>
      </c>
      <c r="O532" s="5">
        <f>IF(I532&lt;0.30,"REVISAR",IF(I532&gt;0.50,"ESTRELLA","OK"))</f>
        <v/>
      </c>
      <c r="P532" s="5">
        <f>IF(AND(I532&lt;0.30,J532&gt;50),"SUBIR PRECIO YA - alto volumen y margen flaco",IF(AND(I532&gt;0.50,M532&lt;30),"PROTEGER STOCK - estrella escasa",IF(AND(I532&lt;0.30,M532&gt;180),"LIQUIDAR - margen bajo y exceso de stock",IF(I532&gt;0.50,"MANTENER PRECIO - estrella",IF(M532&gt;240,"REVISAR INVENTARIO - mucho stock para la rotación","MONITOREAR")))))</f>
        <v/>
      </c>
      <c r="Q532" s="5" t="inlineStr">
        <is>
          <t>NO</t>
        </is>
      </c>
      <c r="R532" s="5" t="inlineStr">
        <is>
          <t>SI</t>
        </is>
      </c>
    </row>
    <row r="533">
      <c r="A533" s="5" t="inlineStr">
        <is>
          <t>351100300992558</t>
        </is>
      </c>
      <c r="B533" s="5" t="inlineStr">
        <is>
          <t>COMBO FREGADERO BARCELONA GRIS PLOMO + CACHERA ESMERALDA GRIS GLOMO 50CM X 40CM</t>
        </is>
      </c>
      <c r="C533" s="5" t="inlineStr">
        <is>
          <t>IMPORTACION FREGADEROS</t>
        </is>
      </c>
      <c r="D533" s="12" t="n">
        <v>24710</v>
      </c>
      <c r="E533" s="12" t="n">
        <v>24710</v>
      </c>
      <c r="F533" s="12" t="n">
        <v>44075.71</v>
      </c>
      <c r="G533" s="12" t="n">
        <v>50000</v>
      </c>
      <c r="H533" s="14" t="n">
        <v>1.023472278429786</v>
      </c>
      <c r="I533" s="14" t="n">
        <v>0.5058</v>
      </c>
      <c r="J533" s="11" t="n">
        <v>18</v>
      </c>
      <c r="K533" s="11" t="n">
        <v>0</v>
      </c>
      <c r="L533" s="12" t="n">
        <v>0</v>
      </c>
      <c r="M533" s="21" t="n">
        <v>0</v>
      </c>
      <c r="N533" s="5" t="inlineStr">
        <is>
          <t>2025-12-03</t>
        </is>
      </c>
      <c r="O533" s="5">
        <f>IF(I533&lt;0.30,"REVISAR",IF(I533&gt;0.50,"ESTRELLA","OK"))</f>
        <v/>
      </c>
      <c r="P533" s="5">
        <f>IF(AND(I533&lt;0.30,J533&gt;50),"SUBIR PRECIO YA - alto volumen y margen flaco",IF(AND(I533&gt;0.50,M533&lt;30),"PROTEGER STOCK - estrella escasa",IF(AND(I533&lt;0.30,M533&gt;180),"LIQUIDAR - margen bajo y exceso de stock",IF(I533&gt;0.50,"MANTENER PRECIO - estrella",IF(M533&gt;240,"REVISAR INVENTARIO - mucho stock para la rotación","MONITOREAR")))))</f>
        <v/>
      </c>
      <c r="Q533" s="5" t="inlineStr">
        <is>
          <t>NO</t>
        </is>
      </c>
      <c r="R533" s="5" t="inlineStr">
        <is>
          <t>SI</t>
        </is>
      </c>
    </row>
    <row r="534">
      <c r="A534" s="5" t="inlineStr">
        <is>
          <t>14100034</t>
        </is>
      </c>
      <c r="B534" s="5" t="inlineStr">
        <is>
          <t>PUERTA PINO 100 X 210 CM</t>
        </is>
      </c>
      <c r="C534" s="5" t="inlineStr">
        <is>
          <t>PUERTAS</t>
        </is>
      </c>
      <c r="D534" s="12" t="n">
        <v>23377.2</v>
      </c>
      <c r="E534" s="12" t="n">
        <v>23091.1</v>
      </c>
      <c r="F534" s="12" t="n">
        <v>30199.46</v>
      </c>
      <c r="G534" s="12" t="n">
        <v>35641.78</v>
      </c>
      <c r="H534" s="14" t="n">
        <v>0.5246385366938726</v>
      </c>
      <c r="I534" s="14" t="n">
        <v>0.3441068319259026</v>
      </c>
      <c r="J534" s="11" t="n">
        <v>49</v>
      </c>
      <c r="K534" s="11" t="n">
        <v>10</v>
      </c>
      <c r="L534" s="12" t="n">
        <v>233772</v>
      </c>
      <c r="M534" s="21" t="n">
        <v>74.48979591836735</v>
      </c>
      <c r="N534" s="5" t="inlineStr">
        <is>
          <t>2026-04-20</t>
        </is>
      </c>
      <c r="O534" s="5">
        <f>IF(I534&lt;0.30,"REVISAR",IF(I534&gt;0.50,"ESTRELLA","OK"))</f>
        <v/>
      </c>
      <c r="P534" s="5">
        <f>IF(AND(I534&lt;0.30,J534&gt;50),"SUBIR PRECIO YA - alto volumen y margen flaco",IF(AND(I534&gt;0.50,M534&lt;30),"PROTEGER STOCK - estrella escasa",IF(AND(I534&lt;0.30,M534&gt;180),"LIQUIDAR - margen bajo y exceso de stock",IF(I534&gt;0.50,"MANTENER PRECIO - estrella",IF(M534&gt;240,"REVISAR INVENTARIO - mucho stock para la rotación","MONITOREAR")))))</f>
        <v/>
      </c>
      <c r="Q534" s="5" t="inlineStr">
        <is>
          <t>SI</t>
        </is>
      </c>
      <c r="R534" s="5" t="inlineStr">
        <is>
          <t>SI</t>
        </is>
      </c>
    </row>
    <row r="535">
      <c r="A535" s="5" t="inlineStr">
        <is>
          <t>351100300992562</t>
        </is>
      </c>
      <c r="B535" s="5" t="inlineStr">
        <is>
          <t>COMBO FREGADERO PARIS GRIS PLOMO + CACHERA ESMERALDA GRIS PLOMO 82CM X 45CM DOBLE BATEA</t>
        </is>
      </c>
      <c r="C535" s="5" t="inlineStr">
        <is>
          <t>IMPORTACION FREGADEROS</t>
        </is>
      </c>
      <c r="D535" s="12" t="n">
        <v>41052</v>
      </c>
      <c r="E535" s="12" t="n">
        <v>41052</v>
      </c>
      <c r="F535" s="12" t="n">
        <v>79646.02</v>
      </c>
      <c r="G535" s="12" t="n">
        <v>90000</v>
      </c>
      <c r="H535" s="14" t="n">
        <v>1.19234142063724</v>
      </c>
      <c r="I535" s="14" t="n">
        <v>0.5438666666666667</v>
      </c>
      <c r="J535" s="11" t="n">
        <v>9</v>
      </c>
      <c r="K535" s="11" t="n">
        <v>0</v>
      </c>
      <c r="L535" s="12" t="n">
        <v>0</v>
      </c>
      <c r="M535" s="21" t="n">
        <v>0</v>
      </c>
      <c r="N535" s="5" t="inlineStr">
        <is>
          <t>2025-12-13</t>
        </is>
      </c>
      <c r="O535" s="5">
        <f>IF(I535&lt;0.30,"REVISAR",IF(I535&gt;0.50,"ESTRELLA","OK"))</f>
        <v/>
      </c>
      <c r="P535" s="5">
        <f>IF(AND(I535&lt;0.30,J535&gt;50),"SUBIR PRECIO YA - alto volumen y margen flaco",IF(AND(I535&gt;0.50,M535&lt;30),"PROTEGER STOCK - estrella escasa",IF(AND(I535&lt;0.30,M535&gt;180),"LIQUIDAR - margen bajo y exceso de stock",IF(I535&gt;0.50,"MANTENER PRECIO - estrella",IF(M535&gt;240,"REVISAR INVENTARIO - mucho stock para la rotación","MONITOREAR")))))</f>
        <v/>
      </c>
      <c r="Q535" s="5" t="inlineStr">
        <is>
          <t>NO</t>
        </is>
      </c>
      <c r="R535" s="5" t="inlineStr">
        <is>
          <t>SI</t>
        </is>
      </c>
    </row>
    <row r="536">
      <c r="A536" s="5" t="inlineStr">
        <is>
          <t>351100300992702</t>
        </is>
      </c>
      <c r="B536" s="5" t="inlineStr">
        <is>
          <t>DJ AQUA MUEBLE 60CM X 50CM INCLUYE LAVATORIO ESPEJO REPISA BRILLANTE AEREO LUX STONE Y001-NP1 60CM</t>
        </is>
      </c>
      <c r="C536" s="5" t="inlineStr">
        <is>
          <t>IMPORTACION LOZA</t>
        </is>
      </c>
      <c r="D536" s="12" t="n">
        <v>20496.29</v>
      </c>
      <c r="E536" s="12" t="n">
        <v>33426.37</v>
      </c>
      <c r="F536" s="12" t="n">
        <v>72008.55</v>
      </c>
      <c r="G536" s="12" t="n">
        <v>85000</v>
      </c>
      <c r="H536" s="14" t="n">
        <v>3.1470919859155</v>
      </c>
      <c r="I536" s="14" t="n">
        <v>0.7588671764705882</v>
      </c>
      <c r="J536" s="11" t="n">
        <v>9</v>
      </c>
      <c r="K536" s="11" t="n">
        <v>0</v>
      </c>
      <c r="L536" s="12" t="n">
        <v>0</v>
      </c>
      <c r="M536" s="21" t="n">
        <v>0</v>
      </c>
      <c r="N536" s="5" t="inlineStr">
        <is>
          <t>2026-03-16</t>
        </is>
      </c>
      <c r="O536" s="5">
        <f>IF(I536&lt;0.30,"REVISAR",IF(I536&gt;0.50,"ESTRELLA","OK"))</f>
        <v/>
      </c>
      <c r="P536" s="5">
        <f>IF(AND(I536&lt;0.30,J536&gt;50),"SUBIR PRECIO YA - alto volumen y margen flaco",IF(AND(I536&gt;0.50,M536&lt;30),"PROTEGER STOCK - estrella escasa",IF(AND(I536&lt;0.30,M536&gt;180),"LIQUIDAR - margen bajo y exceso de stock",IF(I536&gt;0.50,"MANTENER PRECIO - estrella",IF(M536&gt;240,"REVISAR INVENTARIO - mucho stock para la rotación","MONITOREAR")))))</f>
        <v/>
      </c>
      <c r="Q536" s="5" t="inlineStr">
        <is>
          <t>NO</t>
        </is>
      </c>
      <c r="R536" s="5" t="inlineStr">
        <is>
          <t>SI</t>
        </is>
      </c>
    </row>
    <row r="537">
      <c r="A537" s="5" t="inlineStr">
        <is>
          <t>580</t>
        </is>
      </c>
      <c r="B537" s="5" t="inlineStr">
        <is>
          <t>LAMINA PLYWOOD 6MM</t>
        </is>
      </c>
      <c r="C537" s="5" t="inlineStr">
        <is>
          <t>LAMINAS Y PERFILERIA LIVIANA</t>
        </is>
      </c>
      <c r="D537" s="12" t="n">
        <v>5143.49</v>
      </c>
      <c r="E537" s="12" t="n">
        <v>5073.53</v>
      </c>
      <c r="F537" s="12" t="n">
        <v>7109.38</v>
      </c>
      <c r="G537" s="12" t="n">
        <v>8137</v>
      </c>
      <c r="H537" s="14" t="n">
        <v>0.5819997705837866</v>
      </c>
      <c r="I537" s="14" t="n">
        <v>0.3678886567531031</v>
      </c>
      <c r="J537" s="11" t="n">
        <v>170</v>
      </c>
      <c r="K537" s="11" t="n">
        <v>13</v>
      </c>
      <c r="L537" s="12" t="n">
        <v>66865.37</v>
      </c>
      <c r="M537" s="21" t="n">
        <v>27.91176470588236</v>
      </c>
      <c r="N537" s="5" t="inlineStr">
        <is>
          <t>2026-04-30</t>
        </is>
      </c>
      <c r="O537" s="5">
        <f>IF(I537&lt;0.30,"REVISAR",IF(I537&gt;0.50,"ESTRELLA","OK"))</f>
        <v/>
      </c>
      <c r="P537" s="5">
        <f>IF(AND(I537&lt;0.30,J537&gt;50),"SUBIR PRECIO YA - alto volumen y margen flaco",IF(AND(I537&gt;0.50,M537&lt;30),"PROTEGER STOCK - estrella escasa",IF(AND(I537&lt;0.30,M537&gt;180),"LIQUIDAR - margen bajo y exceso de stock",IF(I537&gt;0.50,"MANTENER PRECIO - estrella",IF(M537&gt;240,"REVISAR INVENTARIO - mucho stock para la rotación","MONITOREAR")))))</f>
        <v/>
      </c>
      <c r="Q537" s="5" t="inlineStr">
        <is>
          <t>SI</t>
        </is>
      </c>
      <c r="R537" s="5" t="inlineStr">
        <is>
          <t>SI</t>
        </is>
      </c>
    </row>
    <row r="538">
      <c r="A538" s="5" t="inlineStr">
        <is>
          <t>9162</t>
        </is>
      </c>
      <c r="B538" s="5" t="inlineStr">
        <is>
          <t>SOPORTE CANOA PECHO PALOMA AMANCO UNIDAD</t>
        </is>
      </c>
      <c r="C538" s="5" t="inlineStr">
        <is>
          <t>TUBERIA PVC, CANOAS Y ACCESORIOS</t>
        </is>
      </c>
      <c r="D538" s="12" t="n">
        <v>320</v>
      </c>
      <c r="E538" s="12" t="n">
        <v>463.22</v>
      </c>
      <c r="F538" s="12" t="n">
        <v>698.2</v>
      </c>
      <c r="G538" s="12" t="n">
        <v>763.35</v>
      </c>
      <c r="H538" s="14" t="n">
        <v>1.38546875</v>
      </c>
      <c r="I538" s="14" t="n">
        <v>0.5807951791445601</v>
      </c>
      <c r="J538" s="11" t="n">
        <v>1461</v>
      </c>
      <c r="K538" s="11" t="n">
        <v>254</v>
      </c>
      <c r="L538" s="12" t="n">
        <v>81280</v>
      </c>
      <c r="M538" s="21" t="n">
        <v>63.45653661875428</v>
      </c>
      <c r="N538" s="5" t="inlineStr">
        <is>
          <t>2026-04-30</t>
        </is>
      </c>
      <c r="O538" s="5">
        <f>IF(I538&lt;0.30,"REVISAR",IF(I538&gt;0.50,"ESTRELLA","OK"))</f>
        <v/>
      </c>
      <c r="P538" s="5">
        <f>IF(AND(I538&lt;0.30,J538&gt;50),"SUBIR PRECIO YA - alto volumen y margen flaco",IF(AND(I538&gt;0.50,M538&lt;30),"PROTEGER STOCK - estrella escasa",IF(AND(I538&lt;0.30,M538&gt;180),"LIQUIDAR - margen bajo y exceso de stock",IF(I538&gt;0.50,"MANTENER PRECIO - estrella",IF(M538&gt;240,"REVISAR INVENTARIO - mucho stock para la rotación","MONITOREAR")))))</f>
        <v/>
      </c>
      <c r="Q538" s="5" t="inlineStr">
        <is>
          <t>SI</t>
        </is>
      </c>
      <c r="R538" s="5" t="inlineStr">
        <is>
          <t>SI</t>
        </is>
      </c>
    </row>
    <row r="539">
      <c r="A539" s="5" t="inlineStr">
        <is>
          <t>4353777</t>
        </is>
      </c>
      <c r="B539" s="5" t="inlineStr">
        <is>
          <t>LAMINA NUEVA TEC ORION TEXTURIZADA HC8865-1 1.22 X. 2.44M 5MM MATE FIBRA BAMBU CARBON PVC</t>
        </is>
      </c>
      <c r="C539" s="5" t="inlineStr">
        <is>
          <t>IMPORTACION LAMINA PVC, BAMBU, ACC</t>
        </is>
      </c>
      <c r="D539" s="12" t="n">
        <v>5259.05</v>
      </c>
      <c r="E539" s="12" t="n">
        <v>7198.83</v>
      </c>
      <c r="F539" s="12" t="n">
        <v>15365.04</v>
      </c>
      <c r="G539" s="12" t="n">
        <v>17500</v>
      </c>
      <c r="H539" s="14" t="n">
        <v>2.327597189606488</v>
      </c>
      <c r="I539" s="14" t="n">
        <v>0.6994828571428572</v>
      </c>
      <c r="J539" s="11" t="n">
        <v>42</v>
      </c>
      <c r="K539" s="11" t="n">
        <v>169</v>
      </c>
      <c r="L539" s="12" t="n">
        <v>888779.4500000001</v>
      </c>
      <c r="M539" s="21" t="n">
        <v>1468.690476190476</v>
      </c>
      <c r="N539" s="5" t="inlineStr">
        <is>
          <t>2026-04-30</t>
        </is>
      </c>
      <c r="O539" s="5">
        <f>IF(I539&lt;0.30,"REVISAR",IF(I539&gt;0.50,"ESTRELLA","OK"))</f>
        <v/>
      </c>
      <c r="P539" s="5">
        <f>IF(AND(I539&lt;0.30,J539&gt;50),"SUBIR PRECIO YA - alto volumen y margen flaco",IF(AND(I539&gt;0.50,M539&lt;30),"PROTEGER STOCK - estrella escasa",IF(AND(I539&lt;0.30,M539&gt;180),"LIQUIDAR - margen bajo y exceso de stock",IF(I539&gt;0.50,"MANTENER PRECIO - estrella",IF(M539&gt;240,"REVISAR INVENTARIO - mucho stock para la rotación","MONITOREAR")))))</f>
        <v/>
      </c>
      <c r="Q539" s="5" t="inlineStr">
        <is>
          <t>NO</t>
        </is>
      </c>
      <c r="R539" s="5" t="inlineStr">
        <is>
          <t>SI</t>
        </is>
      </c>
    </row>
    <row r="540">
      <c r="A540" s="5" t="inlineStr">
        <is>
          <t>60100027</t>
        </is>
      </c>
      <c r="B540" s="5" t="inlineStr">
        <is>
          <t>LAMPARA LED REDON. EMPOT. 1440LM 18W 100-240V 6500k WELLMAX</t>
        </is>
      </c>
      <c r="C540" s="5" t="inlineStr">
        <is>
          <t>BOMBILLOS Y LAMPARAS</t>
        </is>
      </c>
      <c r="D540" s="12" t="n">
        <v>2160.9</v>
      </c>
      <c r="E540" s="12" t="n">
        <v>2159.88</v>
      </c>
      <c r="F540" s="12" t="n">
        <v>3535.68</v>
      </c>
      <c r="G540" s="12" t="n">
        <v>3780.49</v>
      </c>
      <c r="H540" s="14" t="n">
        <v>0.7494978943958535</v>
      </c>
      <c r="I540" s="14" t="n">
        <v>0.4284074286666543</v>
      </c>
      <c r="J540" s="11" t="n">
        <v>249</v>
      </c>
      <c r="K540" s="11" t="n">
        <v>31</v>
      </c>
      <c r="L540" s="12" t="n">
        <v>66987.90000000001</v>
      </c>
      <c r="M540" s="21" t="n">
        <v>45.44176706827309</v>
      </c>
      <c r="N540" s="5" t="inlineStr">
        <is>
          <t>2026-04-20</t>
        </is>
      </c>
      <c r="O540" s="5">
        <f>IF(I540&lt;0.30,"REVISAR",IF(I540&gt;0.50,"ESTRELLA","OK"))</f>
        <v/>
      </c>
      <c r="P540" s="5">
        <f>IF(AND(I540&lt;0.30,J540&gt;50),"SUBIR PRECIO YA - alto volumen y margen flaco",IF(AND(I540&gt;0.50,M540&lt;30),"PROTEGER STOCK - estrella escasa",IF(AND(I540&lt;0.30,M540&gt;180),"LIQUIDAR - margen bajo y exceso de stock",IF(I540&gt;0.50,"MANTENER PRECIO - estrella",IF(M540&gt;240,"REVISAR INVENTARIO - mucho stock para la rotación","MONITOREAR")))))</f>
        <v/>
      </c>
      <c r="Q540" s="5" t="inlineStr">
        <is>
          <t>SI</t>
        </is>
      </c>
      <c r="R540" s="5" t="inlineStr">
        <is>
          <t>SI</t>
        </is>
      </c>
    </row>
    <row r="541">
      <c r="A541" s="5" t="inlineStr">
        <is>
          <t>9109</t>
        </is>
      </c>
      <c r="B541" s="5" t="inlineStr">
        <is>
          <t>TEE 3 PVC</t>
        </is>
      </c>
      <c r="C541" s="5" t="inlineStr">
        <is>
          <t>TUBERIA PVC, CANOAS Y ACCESORIOS</t>
        </is>
      </c>
      <c r="D541" s="12" t="n">
        <v>1220</v>
      </c>
      <c r="E541" s="12" t="n">
        <v>738.33</v>
      </c>
      <c r="F541" s="12" t="n">
        <v>2365.67</v>
      </c>
      <c r="G541" s="12" t="n">
        <v>2762.19</v>
      </c>
      <c r="H541" s="14" t="n">
        <v>1.264090163934426</v>
      </c>
      <c r="I541" s="14" t="n">
        <v>0.5583214767992064</v>
      </c>
      <c r="J541" s="11" t="n">
        <v>210</v>
      </c>
      <c r="K541" s="11" t="n">
        <v>23</v>
      </c>
      <c r="L541" s="12" t="n">
        <v>28060</v>
      </c>
      <c r="M541" s="21" t="n">
        <v>39.97619047619048</v>
      </c>
      <c r="N541" s="5" t="inlineStr">
        <is>
          <t>2026-04-25</t>
        </is>
      </c>
      <c r="O541" s="5">
        <f>IF(I541&lt;0.30,"REVISAR",IF(I541&gt;0.50,"ESTRELLA","OK"))</f>
        <v/>
      </c>
      <c r="P541" s="5">
        <f>IF(AND(I541&lt;0.30,J541&gt;50),"SUBIR PRECIO YA - alto volumen y margen flaco",IF(AND(I541&gt;0.50,M541&lt;30),"PROTEGER STOCK - estrella escasa",IF(AND(I541&lt;0.30,M541&gt;180),"LIQUIDAR - margen bajo y exceso de stock",IF(I541&gt;0.50,"MANTENER PRECIO - estrella",IF(M541&gt;240,"REVISAR INVENTARIO - mucho stock para la rotación","MONITOREAR")))))</f>
        <v/>
      </c>
      <c r="Q541" s="5" t="inlineStr">
        <is>
          <t>NO</t>
        </is>
      </c>
      <c r="R541" s="5" t="inlineStr">
        <is>
          <t>SI</t>
        </is>
      </c>
    </row>
    <row r="542">
      <c r="A542" s="5" t="inlineStr">
        <is>
          <t>351100300992845</t>
        </is>
      </c>
      <c r="B542" s="5" t="inlineStr">
        <is>
          <t>DUCHA EXPUESTA ACERO INOXIDABLE NEGRA NT16975-BK</t>
        </is>
      </c>
      <c r="C542" s="5" t="inlineStr">
        <is>
          <t>IMPORTACION GRIFERIA</t>
        </is>
      </c>
      <c r="D542" s="12" t="n">
        <v>27655.49</v>
      </c>
      <c r="E542" s="12" t="n">
        <v>36751.48</v>
      </c>
      <c r="F542" s="12" t="n">
        <v>79423.67</v>
      </c>
      <c r="G542" s="12" t="n">
        <v>91000</v>
      </c>
      <c r="H542" s="14" t="n">
        <v>2.29048590352223</v>
      </c>
      <c r="I542" s="14" t="n">
        <v>0.6960935164835165</v>
      </c>
      <c r="J542" s="11" t="n">
        <v>8</v>
      </c>
      <c r="K542" s="11" t="n">
        <v>5</v>
      </c>
      <c r="L542" s="12" t="n">
        <v>138277.45</v>
      </c>
      <c r="M542" s="21" t="n">
        <v>228.125</v>
      </c>
      <c r="N542" s="5" t="inlineStr">
        <is>
          <t>2026-04-27</t>
        </is>
      </c>
      <c r="O542" s="5">
        <f>IF(I542&lt;0.30,"REVISAR",IF(I542&gt;0.50,"ESTRELLA","OK"))</f>
        <v/>
      </c>
      <c r="P542" s="5">
        <f>IF(AND(I542&lt;0.30,J542&gt;50),"SUBIR PRECIO YA - alto volumen y margen flaco",IF(AND(I542&gt;0.50,M542&lt;30),"PROTEGER STOCK - estrella escasa",IF(AND(I542&lt;0.30,M542&gt;180),"LIQUIDAR - margen bajo y exceso de stock",IF(I542&gt;0.50,"MANTENER PRECIO - estrella",IF(M542&gt;240,"REVISAR INVENTARIO - mucho stock para la rotación","MONITOREAR")))))</f>
        <v/>
      </c>
      <c r="Q542" s="5" t="inlineStr">
        <is>
          <t>NO</t>
        </is>
      </c>
      <c r="R542" s="5" t="inlineStr">
        <is>
          <t>SI</t>
        </is>
      </c>
    </row>
    <row r="543">
      <c r="A543" s="5" t="inlineStr">
        <is>
          <t>351100300992423</t>
        </is>
      </c>
      <c r="B543" s="5" t="inlineStr">
        <is>
          <t>AQUA BLUE LLAVE FREGADERO CUELLO FLEXIBLE P-11551</t>
        </is>
      </c>
      <c r="C543" s="5" t="inlineStr">
        <is>
          <t>IMPORTACION GRIFERIA</t>
        </is>
      </c>
      <c r="D543" s="12" t="n">
        <v>2572.35</v>
      </c>
      <c r="E543" s="12" t="n">
        <v>3597.86</v>
      </c>
      <c r="F543" s="12" t="n">
        <v>8659.360000000001</v>
      </c>
      <c r="G543" s="12" t="n">
        <v>10000</v>
      </c>
      <c r="H543" s="14" t="n">
        <v>2.887495869535639</v>
      </c>
      <c r="I543" s="14" t="n">
        <v>0.742765</v>
      </c>
      <c r="J543" s="11" t="n">
        <v>67</v>
      </c>
      <c r="K543" s="11" t="n">
        <v>8</v>
      </c>
      <c r="L543" s="12" t="n">
        <v>20578.8</v>
      </c>
      <c r="M543" s="21" t="n">
        <v>43.58208955223881</v>
      </c>
      <c r="N543" s="5" t="inlineStr">
        <is>
          <t>2026-04-16</t>
        </is>
      </c>
      <c r="O543" s="5">
        <f>IF(I543&lt;0.30,"REVISAR",IF(I543&gt;0.50,"ESTRELLA","OK"))</f>
        <v/>
      </c>
      <c r="P543" s="5">
        <f>IF(AND(I543&lt;0.30,J543&gt;50),"SUBIR PRECIO YA - alto volumen y margen flaco",IF(AND(I543&gt;0.50,M543&lt;30),"PROTEGER STOCK - estrella escasa",IF(AND(I543&lt;0.30,M543&gt;180),"LIQUIDAR - margen bajo y exceso de stock",IF(I543&gt;0.50,"MANTENER PRECIO - estrella",IF(M543&gt;240,"REVISAR INVENTARIO - mucho stock para la rotación","MONITOREAR")))))</f>
        <v/>
      </c>
      <c r="Q543" s="5" t="inlineStr">
        <is>
          <t>NO</t>
        </is>
      </c>
      <c r="R543" s="5" t="inlineStr">
        <is>
          <t>SI</t>
        </is>
      </c>
    </row>
    <row r="544">
      <c r="A544" s="5" t="inlineStr">
        <is>
          <t>351100300992445</t>
        </is>
      </c>
      <c r="B544" s="5" t="inlineStr">
        <is>
          <t>LLAVE LAVATORIO ALTA CROMO TIPO BOWL AQP-23264</t>
        </is>
      </c>
      <c r="C544" s="5" t="inlineStr">
        <is>
          <t>IMPORTACION GRIFERIA</t>
        </is>
      </c>
      <c r="D544" s="12" t="n">
        <v>5031.56</v>
      </c>
      <c r="E544" s="12" t="n">
        <v>7913.91</v>
      </c>
      <c r="F544" s="12" t="n">
        <v>17550.24</v>
      </c>
      <c r="G544" s="12" t="n">
        <v>19900</v>
      </c>
      <c r="H544" s="14" t="n">
        <v>2.955035813942395</v>
      </c>
      <c r="I544" s="14" t="n">
        <v>0.7471577889447235</v>
      </c>
      <c r="J544" s="11" t="n">
        <v>35</v>
      </c>
      <c r="K544" s="11" t="n">
        <v>41</v>
      </c>
      <c r="L544" s="12" t="n">
        <v>206293.96</v>
      </c>
      <c r="M544" s="21" t="n">
        <v>427.5714285714286</v>
      </c>
      <c r="N544" s="5" t="inlineStr">
        <is>
          <t>2026-04-25</t>
        </is>
      </c>
      <c r="O544" s="5">
        <f>IF(I544&lt;0.30,"REVISAR",IF(I544&gt;0.50,"ESTRELLA","OK"))</f>
        <v/>
      </c>
      <c r="P544" s="5">
        <f>IF(AND(I544&lt;0.30,J544&gt;50),"SUBIR PRECIO YA - alto volumen y margen flaco",IF(AND(I544&gt;0.50,M544&lt;30),"PROTEGER STOCK - estrella escasa",IF(AND(I544&lt;0.30,M544&gt;180),"LIQUIDAR - margen bajo y exceso de stock",IF(I544&gt;0.50,"MANTENER PRECIO - estrella",IF(M544&gt;240,"REVISAR INVENTARIO - mucho stock para la rotación","MONITOREAR")))))</f>
        <v/>
      </c>
      <c r="Q544" s="5" t="inlineStr">
        <is>
          <t>NO</t>
        </is>
      </c>
      <c r="R544" s="5" t="inlineStr">
        <is>
          <t>SI</t>
        </is>
      </c>
    </row>
    <row r="545">
      <c r="A545" s="5" t="inlineStr">
        <is>
          <t>7344</t>
        </is>
      </c>
      <c r="B545" s="5" t="inlineStr">
        <is>
          <t>DURETAN ROJO OXIDO 300 ML</t>
        </is>
      </c>
      <c r="C545" s="5" t="inlineStr">
        <is>
          <t>PINTURAS Y SELLADORES</t>
        </is>
      </c>
      <c r="D545" s="12" t="n">
        <v>3895.92</v>
      </c>
      <c r="E545" s="12" t="n">
        <v>3895.92</v>
      </c>
      <c r="F545" s="12" t="n">
        <v>5202.35</v>
      </c>
      <c r="G545" s="12" t="n">
        <v>5900</v>
      </c>
      <c r="H545" s="14" t="n">
        <v>0.5144048132405182</v>
      </c>
      <c r="I545" s="14" t="n">
        <v>0.3396745762711864</v>
      </c>
      <c r="J545" s="11" t="n">
        <v>257</v>
      </c>
      <c r="K545" s="11" t="n">
        <v>15</v>
      </c>
      <c r="L545" s="12" t="n">
        <v>58438.8</v>
      </c>
      <c r="M545" s="21" t="n">
        <v>21.30350194552529</v>
      </c>
      <c r="N545" s="5" t="inlineStr">
        <is>
          <t>2026-04-29</t>
        </is>
      </c>
      <c r="O545" s="5">
        <f>IF(I545&lt;0.30,"REVISAR",IF(I545&gt;0.50,"ESTRELLA","OK"))</f>
        <v/>
      </c>
      <c r="P545" s="5">
        <f>IF(AND(I545&lt;0.30,J545&gt;50),"SUBIR PRECIO YA - alto volumen y margen flaco",IF(AND(I545&gt;0.50,M545&lt;30),"PROTEGER STOCK - estrella escasa",IF(AND(I545&lt;0.30,M545&gt;180),"LIQUIDAR - margen bajo y exceso de stock",IF(I545&gt;0.50,"MANTENER PRECIO - estrella",IF(M545&gt;240,"REVISAR INVENTARIO - mucho stock para la rotación","MONITOREAR")))))</f>
        <v/>
      </c>
      <c r="Q545" s="5" t="inlineStr">
        <is>
          <t>SI</t>
        </is>
      </c>
      <c r="R545" s="5" t="inlineStr">
        <is>
          <t>SI</t>
        </is>
      </c>
    </row>
    <row r="546">
      <c r="A546" s="5" t="inlineStr">
        <is>
          <t>351100300992264</t>
        </is>
      </c>
      <c r="B546" s="5" t="inlineStr">
        <is>
          <t>DIAMOND LAVATORIO GRIS + NEGRO  8010A-H19/SG TIPO BOWL SOBREPONER 39 X 39CM</t>
        </is>
      </c>
      <c r="C546" s="5" t="inlineStr">
        <is>
          <t>SIN CATEGORIA</t>
        </is>
      </c>
      <c r="D546" s="12" t="n">
        <v>19659.87</v>
      </c>
      <c r="E546" s="12" t="n">
        <v>19659.87</v>
      </c>
      <c r="F546" s="12" t="n">
        <v>38271.21</v>
      </c>
      <c r="G546" s="12" t="n">
        <v>38271.21</v>
      </c>
      <c r="H546" s="14" t="n">
        <v>0.9466664835525362</v>
      </c>
      <c r="I546" s="14" t="n">
        <v>0.486301321541702</v>
      </c>
      <c r="J546" s="11" t="n">
        <v>18</v>
      </c>
      <c r="K546" s="11" t="n">
        <v>0</v>
      </c>
      <c r="L546" s="12" t="n">
        <v>0</v>
      </c>
      <c r="M546" s="21" t="n">
        <v>0</v>
      </c>
      <c r="N546" s="5" t="inlineStr">
        <is>
          <t>2026-01-31</t>
        </is>
      </c>
      <c r="O546" s="5">
        <f>IF(I546&lt;0.30,"REVISAR",IF(I546&gt;0.50,"ESTRELLA","OK"))</f>
        <v/>
      </c>
      <c r="P546" s="5">
        <f>IF(AND(I546&lt;0.30,J546&gt;50),"SUBIR PRECIO YA - alto volumen y margen flaco",IF(AND(I546&gt;0.50,M546&lt;30),"PROTEGER STOCK - estrella escasa",IF(AND(I546&lt;0.30,M546&gt;180),"LIQUIDAR - margen bajo y exceso de stock",IF(I546&gt;0.50,"MANTENER PRECIO - estrella",IF(M546&gt;240,"REVISAR INVENTARIO - mucho stock para la rotación","MONITOREAR")))))</f>
        <v/>
      </c>
      <c r="Q546" s="5" t="inlineStr">
        <is>
          <t>NO</t>
        </is>
      </c>
      <c r="R546" s="5" t="inlineStr">
        <is>
          <t>SI</t>
        </is>
      </c>
    </row>
    <row r="547">
      <c r="A547" s="5" t="inlineStr">
        <is>
          <t>556</t>
        </is>
      </c>
      <c r="B547" s="5" t="inlineStr">
        <is>
          <t>LAMINA GYPSUM VERDE/CAFE</t>
        </is>
      </c>
      <c r="C547" s="5" t="inlineStr">
        <is>
          <t>LAMINAS Y PERFILERIA LIVIANA</t>
        </is>
      </c>
      <c r="D547" s="12" t="n">
        <v>6250</v>
      </c>
      <c r="E547" s="12" t="n">
        <v>6426.64</v>
      </c>
      <c r="F547" s="12" t="n">
        <v>7845.91</v>
      </c>
      <c r="G547" s="12" t="n">
        <v>8828.129999999999</v>
      </c>
      <c r="H547" s="14" t="n">
        <v>0.4125007999999999</v>
      </c>
      <c r="I547" s="14" t="n">
        <v>0.2920357992009632</v>
      </c>
      <c r="J547" s="11" t="n">
        <v>236</v>
      </c>
      <c r="K547" s="11" t="n">
        <v>39</v>
      </c>
      <c r="L547" s="12" t="n">
        <v>243750</v>
      </c>
      <c r="M547" s="21" t="n">
        <v>60.31779661016949</v>
      </c>
      <c r="N547" s="5" t="inlineStr">
        <is>
          <t>2026-04-30</t>
        </is>
      </c>
      <c r="O547" s="5">
        <f>IF(I547&lt;0.30,"REVISAR",IF(I547&gt;0.50,"ESTRELLA","OK"))</f>
        <v/>
      </c>
      <c r="P547" s="5">
        <f>IF(AND(I547&lt;0.30,J547&gt;50),"SUBIR PRECIO YA - alto volumen y margen flaco",IF(AND(I547&gt;0.50,M547&lt;30),"PROTEGER STOCK - estrella escasa",IF(AND(I547&lt;0.30,M547&gt;180),"LIQUIDAR - margen bajo y exceso de stock",IF(I547&gt;0.50,"MANTENER PRECIO - estrella",IF(M547&gt;240,"REVISAR INVENTARIO - mucho stock para la rotación","MONITOREAR")))))</f>
        <v/>
      </c>
      <c r="Q547" s="5" t="inlineStr">
        <is>
          <t>SI</t>
        </is>
      </c>
      <c r="R547" s="5" t="inlineStr">
        <is>
          <t>SI</t>
        </is>
      </c>
    </row>
    <row r="548">
      <c r="A548" s="5" t="inlineStr">
        <is>
          <t>5384</t>
        </is>
      </c>
      <c r="B548" s="5" t="inlineStr">
        <is>
          <t>ZINC #28 1.83 LEGITIMO 0.35MM TERNIUM</t>
        </is>
      </c>
      <c r="C548" s="5" t="inlineStr">
        <is>
          <t>TUBERIA INDUSTRIAL, HIERROS PLANOS Y CORRUGADOS</t>
        </is>
      </c>
      <c r="D548" s="12" t="n">
        <v>2640</v>
      </c>
      <c r="E548" s="12" t="n">
        <v>2645.78</v>
      </c>
      <c r="F548" s="12" t="n">
        <v>3337.86</v>
      </c>
      <c r="G548" s="12" t="n">
        <v>4000</v>
      </c>
      <c r="H548" s="14" t="n">
        <v>0.5151515151515151</v>
      </c>
      <c r="I548" s="14" t="n">
        <v>0.34</v>
      </c>
      <c r="J548" s="11" t="n">
        <v>482</v>
      </c>
      <c r="K548" s="11" t="n">
        <v>74</v>
      </c>
      <c r="L548" s="12" t="n">
        <v>195360</v>
      </c>
      <c r="M548" s="21" t="n">
        <v>56.03734439834025</v>
      </c>
      <c r="N548" s="5" t="inlineStr">
        <is>
          <t>2026-04-28</t>
        </is>
      </c>
      <c r="O548" s="5">
        <f>IF(I548&lt;0.30,"REVISAR",IF(I548&gt;0.50,"ESTRELLA","OK"))</f>
        <v/>
      </c>
      <c r="P548" s="5">
        <f>IF(AND(I548&lt;0.30,J548&gt;50),"SUBIR PRECIO YA - alto volumen y margen flaco",IF(AND(I548&gt;0.50,M548&lt;30),"PROTEGER STOCK - estrella escasa",IF(AND(I548&lt;0.30,M548&gt;180),"LIQUIDAR - margen bajo y exceso de stock",IF(I548&gt;0.50,"MANTENER PRECIO - estrella",IF(M548&gt;240,"REVISAR INVENTARIO - mucho stock para la rotación","MONITOREAR")))))</f>
        <v/>
      </c>
      <c r="Q548" s="5" t="inlineStr">
        <is>
          <t>SI</t>
        </is>
      </c>
      <c r="R548" s="5" t="inlineStr">
        <is>
          <t>SI</t>
        </is>
      </c>
    </row>
    <row r="549">
      <c r="A549" s="5" t="inlineStr">
        <is>
          <t>351100300992730</t>
        </is>
      </c>
      <c r="B549" s="5" t="inlineStr">
        <is>
          <t>FACHALETA FLEXIBLE CALACATTA  57X27CM 0.16m2 EXTERIOR / INTERIOR</t>
        </is>
      </c>
      <c r="C549" s="5" t="inlineStr">
        <is>
          <t>FACHALETA</t>
        </is>
      </c>
      <c r="D549" s="12" t="n">
        <v>2164.82</v>
      </c>
      <c r="E549" s="12" t="n">
        <v>2164.82</v>
      </c>
      <c r="F549" s="12" t="n">
        <v>3194.2</v>
      </c>
      <c r="G549" s="12" t="n">
        <v>3650</v>
      </c>
      <c r="H549" s="14" t="n">
        <v>0.6860524200626379</v>
      </c>
      <c r="I549" s="14" t="n">
        <v>0.4068986301369863</v>
      </c>
      <c r="J549" s="11" t="n">
        <v>324</v>
      </c>
      <c r="K549" s="11" t="n">
        <v>846</v>
      </c>
      <c r="L549" s="12" t="n">
        <v>1831437.72</v>
      </c>
      <c r="M549" s="21" t="n">
        <v>953.0555555555555</v>
      </c>
      <c r="N549" s="5" t="inlineStr">
        <is>
          <t>2026-04-01</t>
        </is>
      </c>
      <c r="O549" s="5">
        <f>IF(I549&lt;0.30,"REVISAR",IF(I549&gt;0.50,"ESTRELLA","OK"))</f>
        <v/>
      </c>
      <c r="P549" s="5">
        <f>IF(AND(I549&lt;0.30,J549&gt;50),"SUBIR PRECIO YA - alto volumen y margen flaco",IF(AND(I549&gt;0.50,M549&lt;30),"PROTEGER STOCK - estrella escasa",IF(AND(I549&lt;0.30,M549&gt;180),"LIQUIDAR - margen bajo y exceso de stock",IF(I549&gt;0.50,"MANTENER PRECIO - estrella",IF(M549&gt;240,"REVISAR INVENTARIO - mucho stock para la rotación","MONITOREAR")))))</f>
        <v/>
      </c>
      <c r="Q549" s="5" t="inlineStr">
        <is>
          <t>SI</t>
        </is>
      </c>
      <c r="R549" s="5" t="inlineStr">
        <is>
          <t>SI</t>
        </is>
      </c>
    </row>
    <row r="550">
      <c r="A550" s="5" t="inlineStr">
        <is>
          <t>221</t>
        </is>
      </c>
      <c r="B550" s="5" t="inlineStr">
        <is>
          <t>LAUREL 1X3 EN VARAS</t>
        </is>
      </c>
      <c r="C550" s="5" t="inlineStr">
        <is>
          <t>LAUREL</t>
        </is>
      </c>
      <c r="D550" s="12" t="n">
        <v>562.5</v>
      </c>
      <c r="E550" s="12" t="n">
        <v>550.53</v>
      </c>
      <c r="F550" s="12" t="n">
        <v>769.8099999999999</v>
      </c>
      <c r="G550" s="12" t="n">
        <v>889.88</v>
      </c>
      <c r="H550" s="14" t="n">
        <v>0.5820088888888889</v>
      </c>
      <c r="I550" s="14" t="n">
        <v>0.3678923000854047</v>
      </c>
      <c r="J550" s="11" t="n">
        <v>1519</v>
      </c>
      <c r="K550" s="11" t="n">
        <v>581</v>
      </c>
      <c r="L550" s="12" t="n">
        <v>326812.5</v>
      </c>
      <c r="M550" s="21" t="n">
        <v>139.6082949308756</v>
      </c>
      <c r="N550" s="5" t="inlineStr">
        <is>
          <t>2026-04-29</t>
        </is>
      </c>
      <c r="O550" s="5">
        <f>IF(I550&lt;0.30,"REVISAR",IF(I550&gt;0.50,"ESTRELLA","OK"))</f>
        <v/>
      </c>
      <c r="P550" s="5">
        <f>IF(AND(I550&lt;0.30,J550&gt;50),"SUBIR PRECIO YA - alto volumen y margen flaco",IF(AND(I550&gt;0.50,M550&lt;30),"PROTEGER STOCK - estrella escasa",IF(AND(I550&lt;0.30,M550&gt;180),"LIQUIDAR - margen bajo y exceso de stock",IF(I550&gt;0.50,"MANTENER PRECIO - estrella",IF(M550&gt;240,"REVISAR INVENTARIO - mucho stock para la rotación","MONITOREAR")))))</f>
        <v/>
      </c>
      <c r="Q550" s="5" t="inlineStr">
        <is>
          <t>SI</t>
        </is>
      </c>
      <c r="R550" s="5" t="inlineStr">
        <is>
          <t>SI</t>
        </is>
      </c>
    </row>
    <row r="551">
      <c r="A551" s="5" t="inlineStr">
        <is>
          <t>101018</t>
        </is>
      </c>
      <c r="B551" s="5" t="inlineStr">
        <is>
          <t>CORNISA SAPELE 5.90MTS</t>
        </is>
      </c>
      <c r="C551" s="5" t="inlineStr">
        <is>
          <t>SIN CATEGORIA</t>
        </is>
      </c>
      <c r="D551" s="12" t="n">
        <v>2400.12</v>
      </c>
      <c r="E551" s="12" t="n">
        <v>2400.12</v>
      </c>
      <c r="F551" s="12" t="n">
        <v>3092.19</v>
      </c>
      <c r="G551" s="12" t="n">
        <v>3092.19</v>
      </c>
      <c r="H551" s="14" t="n">
        <v>0.2883480825958703</v>
      </c>
      <c r="I551" s="14" t="n">
        <v>0.2238122495706927</v>
      </c>
      <c r="J551" s="11" t="n">
        <v>481</v>
      </c>
      <c r="K551" s="11" t="n">
        <v>0</v>
      </c>
      <c r="L551" s="12" t="n">
        <v>0</v>
      </c>
      <c r="M551" s="21" t="n">
        <v>0</v>
      </c>
      <c r="N551" s="5" t="inlineStr">
        <is>
          <t>2026-02-25</t>
        </is>
      </c>
      <c r="O551" s="5">
        <f>IF(I551&lt;0.30,"REVISAR",IF(I551&gt;0.50,"ESTRELLA","OK"))</f>
        <v/>
      </c>
      <c r="P551" s="5">
        <f>IF(AND(I551&lt;0.30,J551&gt;50),"SUBIR PRECIO YA - alto volumen y margen flaco",IF(AND(I551&gt;0.50,M551&lt;30),"PROTEGER STOCK - estrella escasa",IF(AND(I551&lt;0.30,M551&gt;180),"LIQUIDAR - margen bajo y exceso de stock",IF(I551&gt;0.50,"MANTENER PRECIO - estrella",IF(M551&gt;240,"REVISAR INVENTARIO - mucho stock para la rotación","MONITOREAR")))))</f>
        <v/>
      </c>
      <c r="Q551" s="5" t="inlineStr">
        <is>
          <t>SI</t>
        </is>
      </c>
      <c r="R551" s="5" t="inlineStr">
        <is>
          <t>SI</t>
        </is>
      </c>
    </row>
    <row r="552">
      <c r="A552" s="5" t="inlineStr">
        <is>
          <t>20140017</t>
        </is>
      </c>
      <c r="B552" s="5" t="inlineStr">
        <is>
          <t>CERAMICA HAYA PARQUET 34X34 CAJA 2.15M2 PRIMERA CALIDAD</t>
        </is>
      </c>
      <c r="C552" s="5" t="inlineStr">
        <is>
          <t>SIN CATEGORIA</t>
        </is>
      </c>
      <c r="D552" s="12" t="n">
        <v>4470.94</v>
      </c>
      <c r="E552" s="12" t="n">
        <v>4470.94</v>
      </c>
      <c r="F552" s="12" t="n">
        <v>5807.56</v>
      </c>
      <c r="G552" s="12" t="n">
        <v>5807.56</v>
      </c>
      <c r="H552" s="14" t="n">
        <v>0.2989572662572079</v>
      </c>
      <c r="I552" s="14" t="n">
        <v>0.2301517332580293</v>
      </c>
      <c r="J552" s="11" t="n">
        <v>249</v>
      </c>
      <c r="K552" s="11" t="n">
        <v>0</v>
      </c>
      <c r="L552" s="12" t="n">
        <v>0</v>
      </c>
      <c r="M552" s="21" t="n">
        <v>0</v>
      </c>
      <c r="N552" s="5" t="inlineStr">
        <is>
          <t>2026-01-14</t>
        </is>
      </c>
      <c r="O552" s="5">
        <f>IF(I552&lt;0.30,"REVISAR",IF(I552&gt;0.50,"ESTRELLA","OK"))</f>
        <v/>
      </c>
      <c r="P552" s="5">
        <f>IF(AND(I552&lt;0.30,J552&gt;50),"SUBIR PRECIO YA - alto volumen y margen flaco",IF(AND(I552&gt;0.50,M552&lt;30),"PROTEGER STOCK - estrella escasa",IF(AND(I552&lt;0.30,M552&gt;180),"LIQUIDAR - margen bajo y exceso de stock",IF(I552&gt;0.50,"MANTENER PRECIO - estrella",IF(M552&gt;240,"REVISAR INVENTARIO - mucho stock para la rotación","MONITOREAR")))))</f>
        <v/>
      </c>
      <c r="Q552" s="5" t="inlineStr">
        <is>
          <t>SI</t>
        </is>
      </c>
      <c r="R552" s="5" t="inlineStr">
        <is>
          <t>SI</t>
        </is>
      </c>
    </row>
    <row r="553">
      <c r="A553" s="5" t="inlineStr">
        <is>
          <t>7747</t>
        </is>
      </c>
      <c r="B553" s="5" t="inlineStr">
        <is>
          <t>CAJA CLAVO IMPACTO 1</t>
        </is>
      </c>
      <c r="C553" s="5" t="inlineStr">
        <is>
          <t>FERRETERIA GENERAL</t>
        </is>
      </c>
      <c r="D553" s="12" t="n">
        <v>990</v>
      </c>
      <c r="E553" s="12" t="n">
        <v>990</v>
      </c>
      <c r="F553" s="12" t="n">
        <v>2274.5</v>
      </c>
      <c r="G553" s="12" t="n">
        <v>2599</v>
      </c>
      <c r="H553" s="14" t="n">
        <v>1.625252525252525</v>
      </c>
      <c r="I553" s="14" t="n">
        <v>0.6190842631781455</v>
      </c>
      <c r="J553" s="11" t="n">
        <v>259</v>
      </c>
      <c r="K553" s="11" t="n">
        <v>21</v>
      </c>
      <c r="L553" s="12" t="n">
        <v>20790</v>
      </c>
      <c r="M553" s="21" t="n">
        <v>29.5945945945946</v>
      </c>
      <c r="N553" s="5" t="inlineStr">
        <is>
          <t>2026-04-29</t>
        </is>
      </c>
      <c r="O553" s="5">
        <f>IF(I553&lt;0.30,"REVISAR",IF(I553&gt;0.50,"ESTRELLA","OK"))</f>
        <v/>
      </c>
      <c r="P553" s="5">
        <f>IF(AND(I553&lt;0.30,J553&gt;50),"SUBIR PRECIO YA - alto volumen y margen flaco",IF(AND(I553&gt;0.50,M553&lt;30),"PROTEGER STOCK - estrella escasa",IF(AND(I553&lt;0.30,M553&gt;180),"LIQUIDAR - margen bajo y exceso de stock",IF(I553&gt;0.50,"MANTENER PRECIO - estrella",IF(M553&gt;240,"REVISAR INVENTARIO - mucho stock para la rotación","MONITOREAR")))))</f>
        <v/>
      </c>
      <c r="Q553" s="5" t="inlineStr">
        <is>
          <t>NO</t>
        </is>
      </c>
      <c r="R553" s="5" t="inlineStr">
        <is>
          <t>SI</t>
        </is>
      </c>
    </row>
    <row r="554">
      <c r="A554" s="5" t="inlineStr">
        <is>
          <t>7800</t>
        </is>
      </c>
      <c r="B554" s="5" t="inlineStr">
        <is>
          <t>LLAVIN YALE IZQUIERDO DOBLE PASO</t>
        </is>
      </c>
      <c r="C554" s="5" t="inlineStr">
        <is>
          <t>FERRETERIA GENERAL</t>
        </is>
      </c>
      <c r="D554" s="12" t="n">
        <v>14695</v>
      </c>
      <c r="E554" s="12" t="n">
        <v>14268.23</v>
      </c>
      <c r="F554" s="12" t="n">
        <v>18372.87</v>
      </c>
      <c r="G554" s="12" t="n">
        <v>21586.96</v>
      </c>
      <c r="H554" s="14" t="n">
        <v>0.4690003402517863</v>
      </c>
      <c r="I554" s="14" t="n">
        <v>0.3192649636632485</v>
      </c>
      <c r="J554" s="11" t="n">
        <v>81</v>
      </c>
      <c r="K554" s="11" t="n">
        <v>14</v>
      </c>
      <c r="L554" s="12" t="n">
        <v>205730</v>
      </c>
      <c r="M554" s="21" t="n">
        <v>63.08641975308642</v>
      </c>
      <c r="N554" s="5" t="inlineStr">
        <is>
          <t>2026-04-29</t>
        </is>
      </c>
      <c r="O554" s="5">
        <f>IF(I554&lt;0.30,"REVISAR",IF(I554&gt;0.50,"ESTRELLA","OK"))</f>
        <v/>
      </c>
      <c r="P554" s="5">
        <f>IF(AND(I554&lt;0.30,J554&gt;50),"SUBIR PRECIO YA - alto volumen y margen flaco",IF(AND(I554&gt;0.50,M554&lt;30),"PROTEGER STOCK - estrella escasa",IF(AND(I554&lt;0.30,M554&gt;180),"LIQUIDAR - margen bajo y exceso de stock",IF(I554&gt;0.50,"MANTENER PRECIO - estrella",IF(M554&gt;240,"REVISAR INVENTARIO - mucho stock para la rotación","MONITOREAR")))))</f>
        <v/>
      </c>
      <c r="Q554" s="5" t="inlineStr">
        <is>
          <t>SI</t>
        </is>
      </c>
      <c r="R554" s="5" t="inlineStr">
        <is>
          <t>SI</t>
        </is>
      </c>
    </row>
    <row r="555">
      <c r="A555" s="5" t="inlineStr">
        <is>
          <t>PINT-AN-0014</t>
        </is>
      </c>
      <c r="B555" s="5" t="inlineStr">
        <is>
          <t>LANCO ANTI.POLIURETANO NEGRO GALON MM92-4</t>
        </is>
      </c>
      <c r="C555" s="5" t="inlineStr">
        <is>
          <t>ANTICORROSIVOS Y BASE ACEITE</t>
        </is>
      </c>
      <c r="D555" s="12" t="n">
        <v>10144</v>
      </c>
      <c r="E555" s="12" t="n">
        <v>11358.1</v>
      </c>
      <c r="F555" s="12" t="n">
        <v>16633.91</v>
      </c>
      <c r="G555" s="12" t="n">
        <v>16550</v>
      </c>
      <c r="H555" s="14" t="n">
        <v>0.631506309148265</v>
      </c>
      <c r="I555" s="14" t="n">
        <v>0.3870694864048339</v>
      </c>
      <c r="J555" s="11" t="n">
        <v>63</v>
      </c>
      <c r="K555" s="11" t="n">
        <v>10</v>
      </c>
      <c r="L555" s="12" t="n">
        <v>101440</v>
      </c>
      <c r="M555" s="21" t="n">
        <v>57.93650793650793</v>
      </c>
      <c r="N555" s="5" t="inlineStr">
        <is>
          <t>2026-04-29</t>
        </is>
      </c>
      <c r="O555" s="5">
        <f>IF(I555&lt;0.30,"REVISAR",IF(I555&gt;0.50,"ESTRELLA","OK"))</f>
        <v/>
      </c>
      <c r="P555" s="5">
        <f>IF(AND(I555&lt;0.30,J555&gt;50),"SUBIR PRECIO YA - alto volumen y margen flaco",IF(AND(I555&gt;0.50,M555&lt;30),"PROTEGER STOCK - estrella escasa",IF(AND(I555&lt;0.30,M555&gt;180),"LIQUIDAR - margen bajo y exceso de stock",IF(I555&gt;0.50,"MANTENER PRECIO - estrella",IF(M555&gt;240,"REVISAR INVENTARIO - mucho stock para la rotación","MONITOREAR")))))</f>
        <v/>
      </c>
      <c r="Q555" s="5" t="inlineStr">
        <is>
          <t>SI</t>
        </is>
      </c>
      <c r="R555" s="5" t="inlineStr">
        <is>
          <t>SI</t>
        </is>
      </c>
    </row>
    <row r="556">
      <c r="A556" s="5" t="inlineStr">
        <is>
          <t>160</t>
        </is>
      </c>
      <c r="B556" s="5" t="inlineStr">
        <is>
          <t>PIEDRA BRUTA METRO</t>
        </is>
      </c>
      <c r="C556" s="5" t="inlineStr">
        <is>
          <t>AGREGADOS</t>
        </is>
      </c>
      <c r="D556" s="12" t="n">
        <v>17699.11</v>
      </c>
      <c r="E556" s="12" t="n">
        <v>17699.11</v>
      </c>
      <c r="F556" s="12" t="n">
        <v>21834.41</v>
      </c>
      <c r="G556" s="12" t="n">
        <v>26500</v>
      </c>
      <c r="H556" s="14" t="n">
        <v>0.4972504267163715</v>
      </c>
      <c r="I556" s="14" t="n">
        <v>0.3321090566037735</v>
      </c>
      <c r="J556" s="11" t="n">
        <v>80</v>
      </c>
      <c r="K556" s="11" t="n">
        <v>-22</v>
      </c>
      <c r="L556" s="12" t="n">
        <v>-389380.42</v>
      </c>
      <c r="M556" s="21" t="n">
        <v>-100.375</v>
      </c>
      <c r="N556" s="5" t="inlineStr">
        <is>
          <t>2026-04-29</t>
        </is>
      </c>
      <c r="O556" s="5">
        <f>IF(I556&lt;0.30,"REVISAR",IF(I556&gt;0.50,"ESTRELLA","OK"))</f>
        <v/>
      </c>
      <c r="P556" s="5">
        <f>IF(AND(I556&lt;0.30,J556&gt;50),"SUBIR PRECIO YA - alto volumen y margen flaco",IF(AND(I556&gt;0.50,M556&lt;30),"PROTEGER STOCK - estrella escasa",IF(AND(I556&lt;0.30,M556&gt;180),"LIQUIDAR - margen bajo y exceso de stock",IF(I556&gt;0.50,"MANTENER PRECIO - estrella",IF(M556&gt;240,"REVISAR INVENTARIO - mucho stock para la rotación","MONITOREAR")))))</f>
        <v/>
      </c>
      <c r="Q556" s="5" t="inlineStr">
        <is>
          <t>SI</t>
        </is>
      </c>
      <c r="R556" s="5" t="inlineStr">
        <is>
          <t>SI</t>
        </is>
      </c>
    </row>
    <row r="557">
      <c r="A557" s="5" t="inlineStr">
        <is>
          <t>351100300990640</t>
        </is>
      </c>
      <c r="B557" s="5" t="inlineStr">
        <is>
          <t>CORTA MARLON LAMINA POLICARBONATO ONDULADO 0.81 X 1.83 TRANSP AMERICANA</t>
        </is>
      </c>
      <c r="C557" s="5" t="inlineStr">
        <is>
          <t>LAMINAS DE ZINC Y ACCESORIOS</t>
        </is>
      </c>
      <c r="D557" s="12" t="n">
        <v>5292.18</v>
      </c>
      <c r="E557" s="12" t="n">
        <v>5198.71</v>
      </c>
      <c r="F557" s="12" t="n">
        <v>6948.91</v>
      </c>
      <c r="G557" s="12" t="n">
        <v>8372.23</v>
      </c>
      <c r="H557" s="14" t="n">
        <v>0.5820002343079788</v>
      </c>
      <c r="I557" s="14" t="n">
        <v>0.3678888420408899</v>
      </c>
      <c r="J557" s="11" t="n">
        <v>189</v>
      </c>
      <c r="K557" s="11" t="n">
        <v>16</v>
      </c>
      <c r="L557" s="12" t="n">
        <v>84674.88</v>
      </c>
      <c r="M557" s="21" t="n">
        <v>30.8994708994709</v>
      </c>
      <c r="N557" s="5" t="inlineStr">
        <is>
          <t>2026-04-25</t>
        </is>
      </c>
      <c r="O557" s="5">
        <f>IF(I557&lt;0.30,"REVISAR",IF(I557&gt;0.50,"ESTRELLA","OK"))</f>
        <v/>
      </c>
      <c r="P557" s="5">
        <f>IF(AND(I557&lt;0.30,J557&gt;50),"SUBIR PRECIO YA - alto volumen y margen flaco",IF(AND(I557&gt;0.50,M557&lt;30),"PROTEGER STOCK - estrella escasa",IF(AND(I557&lt;0.30,M557&gt;180),"LIQUIDAR - margen bajo y exceso de stock",IF(I557&gt;0.50,"MANTENER PRECIO - estrella",IF(M557&gt;240,"REVISAR INVENTARIO - mucho stock para la rotación","MONITOREAR")))))</f>
        <v/>
      </c>
      <c r="Q557" s="5" t="inlineStr">
        <is>
          <t>SI</t>
        </is>
      </c>
      <c r="R557" s="5" t="inlineStr">
        <is>
          <t>SI</t>
        </is>
      </c>
    </row>
    <row r="558">
      <c r="A558" s="5" t="inlineStr">
        <is>
          <t>351100300992476</t>
        </is>
      </c>
      <c r="B558" s="5" t="inlineStr">
        <is>
          <t>FREGADERO SANTIAGO DORADO 80CM X 49CM X 20CM NO INCLUYE GRIFERIA</t>
        </is>
      </c>
      <c r="C558" s="5" t="inlineStr">
        <is>
          <t>IMPORTACION FREGADEROS</t>
        </is>
      </c>
      <c r="D558" s="12" t="n">
        <v>21766.78</v>
      </c>
      <c r="E558" s="12" t="n">
        <v>29478.48</v>
      </c>
      <c r="F558" s="12" t="n">
        <v>70796.46000000001</v>
      </c>
      <c r="G558" s="12" t="n">
        <v>80000</v>
      </c>
      <c r="H558" s="14" t="n">
        <v>2.675325427095786</v>
      </c>
      <c r="I558" s="14" t="n">
        <v>0.7279152500000001</v>
      </c>
      <c r="J558" s="11" t="n">
        <v>8</v>
      </c>
      <c r="K558" s="11" t="n">
        <v>28</v>
      </c>
      <c r="L558" s="12" t="n">
        <v>609469.84</v>
      </c>
      <c r="M558" s="21" t="n">
        <v>1277.5</v>
      </c>
      <c r="N558" s="5" t="inlineStr">
        <is>
          <t>2026-04-15</t>
        </is>
      </c>
      <c r="O558" s="5">
        <f>IF(I558&lt;0.30,"REVISAR",IF(I558&gt;0.50,"ESTRELLA","OK"))</f>
        <v/>
      </c>
      <c r="P558" s="5">
        <f>IF(AND(I558&lt;0.30,J558&gt;50),"SUBIR PRECIO YA - alto volumen y margen flaco",IF(AND(I558&gt;0.50,M558&lt;30),"PROTEGER STOCK - estrella escasa",IF(AND(I558&lt;0.30,M558&gt;180),"LIQUIDAR - margen bajo y exceso de stock",IF(I558&gt;0.50,"MANTENER PRECIO - estrella",IF(M558&gt;240,"REVISAR INVENTARIO - mucho stock para la rotación","MONITOREAR")))))</f>
        <v/>
      </c>
      <c r="Q558" s="5" t="inlineStr">
        <is>
          <t>NO</t>
        </is>
      </c>
      <c r="R558" s="5" t="inlineStr">
        <is>
          <t>SI</t>
        </is>
      </c>
    </row>
    <row r="559">
      <c r="A559" s="5" t="inlineStr">
        <is>
          <t>351100300992320</t>
        </is>
      </c>
      <c r="B559" s="5" t="inlineStr">
        <is>
          <t xml:space="preserve">LAVATORIO TIPO BOWL NEGRO BLANCO RECTANGULAR  FF-9045AB </t>
        </is>
      </c>
      <c r="C559" s="5" t="inlineStr">
        <is>
          <t>IMPORTACION LOZA</t>
        </is>
      </c>
      <c r="D559" s="12" t="n">
        <v>9914.16</v>
      </c>
      <c r="E559" s="12" t="n">
        <v>14100.22</v>
      </c>
      <c r="F559" s="12" t="n">
        <v>36129.91</v>
      </c>
      <c r="G559" s="12" t="n">
        <v>42000</v>
      </c>
      <c r="H559" s="14" t="n">
        <v>3.236364956789077</v>
      </c>
      <c r="I559" s="14" t="n">
        <v>0.7639485714285715</v>
      </c>
      <c r="J559" s="11" t="n">
        <v>15</v>
      </c>
      <c r="K559" s="11" t="n">
        <v>30</v>
      </c>
      <c r="L559" s="12" t="n">
        <v>297424.8</v>
      </c>
      <c r="M559" s="21" t="n">
        <v>730</v>
      </c>
      <c r="N559" s="5" t="inlineStr">
        <is>
          <t>2025-12-18</t>
        </is>
      </c>
      <c r="O559" s="5">
        <f>IF(I559&lt;0.30,"REVISAR",IF(I559&gt;0.50,"ESTRELLA","OK"))</f>
        <v/>
      </c>
      <c r="P559" s="5">
        <f>IF(AND(I559&lt;0.30,J559&gt;50),"SUBIR PRECIO YA - alto volumen y margen flaco",IF(AND(I559&gt;0.50,M559&lt;30),"PROTEGER STOCK - estrella escasa",IF(AND(I559&lt;0.30,M559&gt;180),"LIQUIDAR - margen bajo y exceso de stock",IF(I559&gt;0.50,"MANTENER PRECIO - estrella",IF(M559&gt;240,"REVISAR INVENTARIO - mucho stock para la rotación","MONITOREAR")))))</f>
        <v/>
      </c>
      <c r="Q559" s="5" t="inlineStr">
        <is>
          <t>NO</t>
        </is>
      </c>
      <c r="R559" s="5" t="inlineStr">
        <is>
          <t>SI</t>
        </is>
      </c>
    </row>
    <row r="560">
      <c r="A560" s="5" t="inlineStr">
        <is>
          <t>351100300992754</t>
        </is>
      </c>
      <c r="B560" s="5" t="inlineStr">
        <is>
          <t>FACHALETA FLEXIBLE BOHEMIA BLANCO 57X27CM 0.16m2 EXTERIOR / INTERIOR DE059</t>
        </is>
      </c>
      <c r="C560" s="5" t="inlineStr">
        <is>
          <t>FACHALETA</t>
        </is>
      </c>
      <c r="D560" s="12" t="n">
        <v>1699.88</v>
      </c>
      <c r="E560" s="12" t="n">
        <v>1699.88</v>
      </c>
      <c r="F560" s="12" t="n">
        <v>2560.94</v>
      </c>
      <c r="G560" s="12" t="n">
        <v>2900</v>
      </c>
      <c r="H560" s="14" t="n">
        <v>0.7060027766665882</v>
      </c>
      <c r="I560" s="14" t="n">
        <v>0.4138344827586207</v>
      </c>
      <c r="J560" s="11" t="n">
        <v>383</v>
      </c>
      <c r="K560" s="11" t="n">
        <v>211</v>
      </c>
      <c r="L560" s="12" t="n">
        <v>358674.6800000001</v>
      </c>
      <c r="M560" s="21" t="n">
        <v>201.0835509138381</v>
      </c>
      <c r="N560" s="5" t="inlineStr">
        <is>
          <t>2026-04-28</t>
        </is>
      </c>
      <c r="O560" s="5">
        <f>IF(I560&lt;0.30,"REVISAR",IF(I560&gt;0.50,"ESTRELLA","OK"))</f>
        <v/>
      </c>
      <c r="P560" s="5">
        <f>IF(AND(I560&lt;0.30,J560&gt;50),"SUBIR PRECIO YA - alto volumen y margen flaco",IF(AND(I560&gt;0.50,M560&lt;30),"PROTEGER STOCK - estrella escasa",IF(AND(I560&lt;0.30,M560&gt;180),"LIQUIDAR - margen bajo y exceso de stock",IF(I560&gt;0.50,"MANTENER PRECIO - estrella",IF(M560&gt;240,"REVISAR INVENTARIO - mucho stock para la rotación","MONITOREAR")))))</f>
        <v/>
      </c>
      <c r="Q560" s="5" t="inlineStr">
        <is>
          <t>SI</t>
        </is>
      </c>
      <c r="R560" s="5" t="inlineStr">
        <is>
          <t>SI</t>
        </is>
      </c>
    </row>
    <row r="561">
      <c r="A561" s="5" t="inlineStr">
        <is>
          <t>351100300992467</t>
        </is>
      </c>
      <c r="B561" s="5" t="inlineStr">
        <is>
          <t>SEBAS COMBO MUEBLE MADERA OSCURO XL + LAVATORIO + GRIFERIA + DESAGUE 55CM X 55 CM X 78CM</t>
        </is>
      </c>
      <c r="C561" s="5" t="inlineStr">
        <is>
          <t>LOZA SANITARIA</t>
        </is>
      </c>
      <c r="D561" s="12" t="n">
        <v>72520.2</v>
      </c>
      <c r="E561" s="12" t="n">
        <v>72520.2</v>
      </c>
      <c r="F561" s="12" t="n">
        <v>109117.69</v>
      </c>
      <c r="G561" s="12" t="n">
        <v>125000</v>
      </c>
      <c r="H561" s="14" t="n">
        <v>0.723657684341742</v>
      </c>
      <c r="I561" s="14" t="n">
        <v>0.4198384</v>
      </c>
      <c r="J561" s="11" t="n">
        <v>9</v>
      </c>
      <c r="K561" s="11" t="n">
        <v>0</v>
      </c>
      <c r="L561" s="12" t="n">
        <v>0</v>
      </c>
      <c r="M561" s="21" t="n">
        <v>0</v>
      </c>
      <c r="N561" s="5" t="inlineStr">
        <is>
          <t>2025-12-03</t>
        </is>
      </c>
      <c r="O561" s="5">
        <f>IF(I561&lt;0.30,"REVISAR",IF(I561&gt;0.50,"ESTRELLA","OK"))</f>
        <v/>
      </c>
      <c r="P561" s="5">
        <f>IF(AND(I561&lt;0.30,J561&gt;50),"SUBIR PRECIO YA - alto volumen y margen flaco",IF(AND(I561&gt;0.50,M561&lt;30),"PROTEGER STOCK - estrella escasa",IF(AND(I561&lt;0.30,M561&gt;180),"LIQUIDAR - margen bajo y exceso de stock",IF(I561&gt;0.50,"MANTENER PRECIO - estrella",IF(M561&gt;240,"REVISAR INVENTARIO - mucho stock para la rotación","MONITOREAR")))))</f>
        <v/>
      </c>
      <c r="Q561" s="5" t="inlineStr">
        <is>
          <t>SI</t>
        </is>
      </c>
      <c r="R561" s="5" t="inlineStr">
        <is>
          <t>SI</t>
        </is>
      </c>
    </row>
    <row r="562">
      <c r="A562" s="5" t="inlineStr">
        <is>
          <t>6200</t>
        </is>
      </c>
      <c r="B562" s="5" t="inlineStr">
        <is>
          <t>THINNER CORRIENTE GALON</t>
        </is>
      </c>
      <c r="C562" s="5" t="inlineStr">
        <is>
          <t>PINTURAS Y SELLADORES</t>
        </is>
      </c>
      <c r="D562" s="12" t="n">
        <v>3395</v>
      </c>
      <c r="E562" s="12" t="n">
        <v>3630.5</v>
      </c>
      <c r="F562" s="12" t="n">
        <v>5268.4</v>
      </c>
      <c r="G562" s="12" t="n">
        <v>5750</v>
      </c>
      <c r="H562" s="14" t="n">
        <v>0.6936671575846833</v>
      </c>
      <c r="I562" s="14" t="n">
        <v>0.4095652173913044</v>
      </c>
      <c r="J562" s="11" t="n">
        <v>201</v>
      </c>
      <c r="K562" s="11" t="n">
        <v>21</v>
      </c>
      <c r="L562" s="12" t="n">
        <v>71295</v>
      </c>
      <c r="M562" s="21" t="n">
        <v>38.13432835820896</v>
      </c>
      <c r="N562" s="5" t="inlineStr">
        <is>
          <t>2026-04-29</t>
        </is>
      </c>
      <c r="O562" s="5">
        <f>IF(I562&lt;0.30,"REVISAR",IF(I562&gt;0.50,"ESTRELLA","OK"))</f>
        <v/>
      </c>
      <c r="P562" s="5">
        <f>IF(AND(I562&lt;0.30,J562&gt;50),"SUBIR PRECIO YA - alto volumen y margen flaco",IF(AND(I562&gt;0.50,M562&lt;30),"PROTEGER STOCK - estrella escasa",IF(AND(I562&lt;0.30,M562&gt;180),"LIQUIDAR - margen bajo y exceso de stock",IF(I562&gt;0.50,"MANTENER PRECIO - estrella",IF(M562&gt;240,"REVISAR INVENTARIO - mucho stock para la rotación","MONITOREAR")))))</f>
        <v/>
      </c>
      <c r="Q562" s="5" t="inlineStr">
        <is>
          <t>SI</t>
        </is>
      </c>
      <c r="R562" s="5" t="inlineStr">
        <is>
          <t>SI</t>
        </is>
      </c>
    </row>
    <row r="563">
      <c r="A563" s="5" t="inlineStr">
        <is>
          <t>351100300992522</t>
        </is>
      </c>
      <c r="B563" s="5" t="inlineStr">
        <is>
          <t>PERFIL U JOTA BLANCO 2.95M PARA LAMINA BAMBU</t>
        </is>
      </c>
      <c r="C563" s="5" t="inlineStr">
        <is>
          <t>IMPORTACION LAMINA PVC, BAMBU, ACC</t>
        </is>
      </c>
      <c r="D563" s="12" t="n">
        <v>473.37</v>
      </c>
      <c r="E563" s="12" t="n">
        <v>663.8</v>
      </c>
      <c r="F563" s="12" t="n">
        <v>2900.09</v>
      </c>
      <c r="G563" s="12" t="n">
        <v>3300</v>
      </c>
      <c r="H563" s="14" t="n">
        <v>5.971290956334369</v>
      </c>
      <c r="I563" s="14" t="n">
        <v>0.8565545454545455</v>
      </c>
      <c r="J563" s="11" t="n">
        <v>147</v>
      </c>
      <c r="K563" s="11" t="n">
        <v>729</v>
      </c>
      <c r="L563" s="12" t="n">
        <v>345086.73</v>
      </c>
      <c r="M563" s="21" t="n">
        <v>1810.102040816327</v>
      </c>
      <c r="N563" s="5" t="inlineStr">
        <is>
          <t>2026-04-25</t>
        </is>
      </c>
      <c r="O563" s="5">
        <f>IF(I563&lt;0.30,"REVISAR",IF(I563&gt;0.50,"ESTRELLA","OK"))</f>
        <v/>
      </c>
      <c r="P563" s="5">
        <f>IF(AND(I563&lt;0.30,J563&gt;50),"SUBIR PRECIO YA - alto volumen y margen flaco",IF(AND(I563&gt;0.50,M563&lt;30),"PROTEGER STOCK - estrella escasa",IF(AND(I563&lt;0.30,M563&gt;180),"LIQUIDAR - margen bajo y exceso de stock",IF(I563&gt;0.50,"MANTENER PRECIO - estrella",IF(M563&gt;240,"REVISAR INVENTARIO - mucho stock para la rotación","MONITOREAR")))))</f>
        <v/>
      </c>
      <c r="Q563" s="5" t="inlineStr">
        <is>
          <t>NO</t>
        </is>
      </c>
      <c r="R563" s="5" t="inlineStr">
        <is>
          <t>SI</t>
        </is>
      </c>
    </row>
    <row r="564">
      <c r="A564" s="5" t="inlineStr">
        <is>
          <t>7799</t>
        </is>
      </c>
      <c r="B564" s="5" t="inlineStr">
        <is>
          <t>LLAVIN YALE DERECHO DOBLE PASO</t>
        </is>
      </c>
      <c r="C564" s="5" t="inlineStr">
        <is>
          <t>FERRETERIA GENERAL</t>
        </is>
      </c>
      <c r="D564" s="12" t="n">
        <v>14695</v>
      </c>
      <c r="E564" s="12" t="n">
        <v>14183.32</v>
      </c>
      <c r="F564" s="12" t="n">
        <v>18238.31</v>
      </c>
      <c r="G564" s="12" t="n">
        <v>21586.96</v>
      </c>
      <c r="H564" s="14" t="n">
        <v>0.4690003402517863</v>
      </c>
      <c r="I564" s="14" t="n">
        <v>0.3192649636632485</v>
      </c>
      <c r="J564" s="11" t="n">
        <v>81</v>
      </c>
      <c r="K564" s="11" t="n">
        <v>17</v>
      </c>
      <c r="L564" s="12" t="n">
        <v>249815</v>
      </c>
      <c r="M564" s="21" t="n">
        <v>76.60493827160494</v>
      </c>
      <c r="N564" s="5" t="inlineStr">
        <is>
          <t>2026-04-30</t>
        </is>
      </c>
      <c r="O564" s="5">
        <f>IF(I564&lt;0.30,"REVISAR",IF(I564&gt;0.50,"ESTRELLA","OK"))</f>
        <v/>
      </c>
      <c r="P564" s="5">
        <f>IF(AND(I564&lt;0.30,J564&gt;50),"SUBIR PRECIO YA - alto volumen y margen flaco",IF(AND(I564&gt;0.50,M564&lt;30),"PROTEGER STOCK - estrella escasa",IF(AND(I564&lt;0.30,M564&gt;180),"LIQUIDAR - margen bajo y exceso de stock",IF(I564&gt;0.50,"MANTENER PRECIO - estrella",IF(M564&gt;240,"REVISAR INVENTARIO - mucho stock para la rotación","MONITOREAR")))))</f>
        <v/>
      </c>
      <c r="Q564" s="5" t="inlineStr">
        <is>
          <t>SI</t>
        </is>
      </c>
      <c r="R564" s="5" t="inlineStr">
        <is>
          <t>SI</t>
        </is>
      </c>
    </row>
    <row r="565">
      <c r="A565" s="5" t="inlineStr">
        <is>
          <t>PINT-PA-0044</t>
        </is>
      </c>
      <c r="B565" s="5" t="inlineStr">
        <is>
          <t>LANCO SUPER COAT SATIN BLANCO CUBETA SC3730-2</t>
        </is>
      </c>
      <c r="C565" s="5" t="inlineStr">
        <is>
          <t>PINTURA ACRILICA</t>
        </is>
      </c>
      <c r="D565" s="12" t="n">
        <v>47362.7</v>
      </c>
      <c r="E565" s="12" t="n">
        <v>44366.4</v>
      </c>
      <c r="F565" s="12" t="n">
        <v>63674.54</v>
      </c>
      <c r="G565" s="12" t="n">
        <v>77500</v>
      </c>
      <c r="H565" s="14" t="n">
        <v>0.6363087408445888</v>
      </c>
      <c r="I565" s="14" t="n">
        <v>0.3888683870967743</v>
      </c>
      <c r="J565" s="11" t="n">
        <v>17</v>
      </c>
      <c r="K565" s="11" t="n">
        <v>5</v>
      </c>
      <c r="L565" s="12" t="n">
        <v>236813.5</v>
      </c>
      <c r="M565" s="21" t="n">
        <v>107.3529411764706</v>
      </c>
      <c r="N565" s="5" t="inlineStr">
        <is>
          <t>2026-04-27</t>
        </is>
      </c>
      <c r="O565" s="5">
        <f>IF(I565&lt;0.30,"REVISAR",IF(I565&gt;0.50,"ESTRELLA","OK"))</f>
        <v/>
      </c>
      <c r="P565" s="5">
        <f>IF(AND(I565&lt;0.30,J565&gt;50),"SUBIR PRECIO YA - alto volumen y margen flaco",IF(AND(I565&gt;0.50,M565&lt;30),"PROTEGER STOCK - estrella escasa",IF(AND(I565&lt;0.30,M565&gt;180),"LIQUIDAR - margen bajo y exceso de stock",IF(I565&gt;0.50,"MANTENER PRECIO - estrella",IF(M565&gt;240,"REVISAR INVENTARIO - mucho stock para la rotación","MONITOREAR")))))</f>
        <v/>
      </c>
      <c r="Q565" s="5" t="inlineStr">
        <is>
          <t>SI</t>
        </is>
      </c>
      <c r="R565" s="5" t="inlineStr">
        <is>
          <t>SI</t>
        </is>
      </c>
    </row>
    <row r="566">
      <c r="A566" s="5" t="inlineStr">
        <is>
          <t>351100300992410</t>
        </is>
      </c>
      <c r="B566" s="5" t="inlineStr">
        <is>
          <t>MUEBLE LAVATORIO BLANCO MELAMINA 45X45CM NO INCLUYE LOZA</t>
        </is>
      </c>
      <c r="C566" s="5" t="inlineStr">
        <is>
          <t>LOZA SANITARIA</t>
        </is>
      </c>
      <c r="D566" s="12" t="n">
        <v>21681.42</v>
      </c>
      <c r="E566" s="12" t="n">
        <v>21766.38</v>
      </c>
      <c r="F566" s="12" t="n">
        <v>38163.72</v>
      </c>
      <c r="G566" s="12" t="n">
        <v>45000</v>
      </c>
      <c r="H566" s="14" t="n">
        <v>1.075509814394076</v>
      </c>
      <c r="I566" s="14" t="n">
        <v>0.5181906666666667</v>
      </c>
      <c r="J566" s="11" t="n">
        <v>20</v>
      </c>
      <c r="K566" s="11" t="n">
        <v>31</v>
      </c>
      <c r="L566" s="12" t="n">
        <v>672124.0199999999</v>
      </c>
      <c r="M566" s="21" t="n">
        <v>565.75</v>
      </c>
      <c r="N566" s="5" t="inlineStr">
        <is>
          <t>2026-04-25</t>
        </is>
      </c>
      <c r="O566" s="5">
        <f>IF(I566&lt;0.30,"REVISAR",IF(I566&gt;0.50,"ESTRELLA","OK"))</f>
        <v/>
      </c>
      <c r="P566" s="5">
        <f>IF(AND(I566&lt;0.30,J566&gt;50),"SUBIR PRECIO YA - alto volumen y margen flaco",IF(AND(I566&gt;0.50,M566&lt;30),"PROTEGER STOCK - estrella escasa",IF(AND(I566&lt;0.30,M566&gt;180),"LIQUIDAR - margen bajo y exceso de stock",IF(I566&gt;0.50,"MANTENER PRECIO - estrella",IF(M566&gt;240,"REVISAR INVENTARIO - mucho stock para la rotación","MONITOREAR")))))</f>
        <v/>
      </c>
      <c r="Q566" s="5" t="inlineStr">
        <is>
          <t>NO</t>
        </is>
      </c>
      <c r="R566" s="5" t="inlineStr">
        <is>
          <t>SI</t>
        </is>
      </c>
    </row>
    <row r="567">
      <c r="A567" s="5" t="inlineStr">
        <is>
          <t>20160017</t>
        </is>
      </c>
      <c r="B567" s="5" t="inlineStr">
        <is>
          <t>PORCELANATO NANO MARFIL 60X60 CAJA 1.44M2</t>
        </is>
      </c>
      <c r="C567" s="5" t="inlineStr">
        <is>
          <t>SIN CATEGORIA</t>
        </is>
      </c>
      <c r="D567" s="12" t="n">
        <v>4968</v>
      </c>
      <c r="E567" s="12" t="n">
        <v>4968</v>
      </c>
      <c r="F567" s="12" t="n">
        <v>6229.16</v>
      </c>
      <c r="G567" s="12" t="n">
        <v>6229.16</v>
      </c>
      <c r="H567" s="14" t="n">
        <v>0.2538566827697262</v>
      </c>
      <c r="I567" s="14" t="n">
        <v>0.2024606849077564</v>
      </c>
      <c r="J567" s="11" t="n">
        <v>260</v>
      </c>
      <c r="K567" s="11" t="n">
        <v>0</v>
      </c>
      <c r="L567" s="12" t="n">
        <v>0</v>
      </c>
      <c r="M567" s="21" t="n">
        <v>0</v>
      </c>
      <c r="N567" s="5" t="inlineStr">
        <is>
          <t>2026-02-18</t>
        </is>
      </c>
      <c r="O567" s="5">
        <f>IF(I567&lt;0.30,"REVISAR",IF(I567&gt;0.50,"ESTRELLA","OK"))</f>
        <v/>
      </c>
      <c r="P567" s="5">
        <f>IF(AND(I567&lt;0.30,J567&gt;50),"SUBIR PRECIO YA - alto volumen y margen flaco",IF(AND(I567&gt;0.50,M567&lt;30),"PROTEGER STOCK - estrella escasa",IF(AND(I567&lt;0.30,M567&gt;180),"LIQUIDAR - margen bajo y exceso de stock",IF(I567&gt;0.50,"MANTENER PRECIO - estrella",IF(M567&gt;240,"REVISAR INVENTARIO - mucho stock para la rotación","MONITOREAR")))))</f>
        <v/>
      </c>
      <c r="Q567" s="5" t="inlineStr">
        <is>
          <t>SI</t>
        </is>
      </c>
      <c r="R567" s="5" t="inlineStr">
        <is>
          <t>SI</t>
        </is>
      </c>
    </row>
    <row r="568">
      <c r="A568" s="5" t="inlineStr">
        <is>
          <t>351100300992281</t>
        </is>
      </c>
      <c r="B568" s="5" t="inlineStr">
        <is>
          <t>LAMINA NUEVA TEC XL PIEDRA CLARA 1.22X2.80 5MM DE023 1-V MATE FIBRA BAMBU CARBON PVC IMITACION PIEDR</t>
        </is>
      </c>
      <c r="C568" s="5" t="inlineStr">
        <is>
          <t>LAMINA PVC, BAMBU, ACC</t>
        </is>
      </c>
      <c r="D568" s="12" t="n">
        <v>13500</v>
      </c>
      <c r="E568" s="12" t="n">
        <v>13500</v>
      </c>
      <c r="F568" s="12" t="n">
        <v>18391.01</v>
      </c>
      <c r="G568" s="12" t="n">
        <v>21500</v>
      </c>
      <c r="H568" s="14" t="n">
        <v>0.5925925925925926</v>
      </c>
      <c r="I568" s="14" t="n">
        <v>0.3720930232558139</v>
      </c>
      <c r="J568" s="11" t="n">
        <v>67</v>
      </c>
      <c r="K568" s="11" t="n">
        <v>11</v>
      </c>
      <c r="L568" s="12" t="n">
        <v>148500</v>
      </c>
      <c r="M568" s="21" t="n">
        <v>59.92537313432836</v>
      </c>
      <c r="N568" s="5" t="inlineStr">
        <is>
          <t>2026-04-11</t>
        </is>
      </c>
      <c r="O568" s="5">
        <f>IF(I568&lt;0.30,"REVISAR",IF(I568&gt;0.50,"ESTRELLA","OK"))</f>
        <v/>
      </c>
      <c r="P568" s="5">
        <f>IF(AND(I568&lt;0.30,J568&gt;50),"SUBIR PRECIO YA - alto volumen y margen flaco",IF(AND(I568&gt;0.50,M568&lt;30),"PROTEGER STOCK - estrella escasa",IF(AND(I568&lt;0.30,M568&gt;180),"LIQUIDAR - margen bajo y exceso de stock",IF(I568&gt;0.50,"MANTENER PRECIO - estrella",IF(M568&gt;240,"REVISAR INVENTARIO - mucho stock para la rotación","MONITOREAR")))))</f>
        <v/>
      </c>
      <c r="Q568" s="5" t="inlineStr">
        <is>
          <t>SI</t>
        </is>
      </c>
      <c r="R568" s="5" t="inlineStr">
        <is>
          <t>SI</t>
        </is>
      </c>
    </row>
    <row r="569">
      <c r="A569" s="5" t="inlineStr">
        <is>
          <t>351100300992418</t>
        </is>
      </c>
      <c r="B569" s="5" t="inlineStr">
        <is>
          <t>FANG LLAVE ALTA LAVATORIO DORADA BRILLANTE FF-61113G</t>
        </is>
      </c>
      <c r="C569" s="5" t="inlineStr">
        <is>
          <t>IMPORTACION GRIFERIA</t>
        </is>
      </c>
      <c r="D569" s="12" t="n">
        <v>6313.74</v>
      </c>
      <c r="E569" s="12" t="n">
        <v>12467.26</v>
      </c>
      <c r="F569" s="12" t="n">
        <v>31709.28</v>
      </c>
      <c r="G569" s="12" t="n">
        <v>36129.02</v>
      </c>
      <c r="H569" s="14" t="n">
        <v>4.722285048164796</v>
      </c>
      <c r="I569" s="14" t="n">
        <v>0.8252446371365734</v>
      </c>
      <c r="J569" s="11" t="n">
        <v>17</v>
      </c>
      <c r="K569" s="11" t="n">
        <v>30</v>
      </c>
      <c r="L569" s="12" t="n">
        <v>189412.2</v>
      </c>
      <c r="M569" s="21" t="n">
        <v>644.1176470588235</v>
      </c>
      <c r="N569" s="5" t="inlineStr">
        <is>
          <t>2026-04-25</t>
        </is>
      </c>
      <c r="O569" s="5">
        <f>IF(I569&lt;0.30,"REVISAR",IF(I569&gt;0.50,"ESTRELLA","OK"))</f>
        <v/>
      </c>
      <c r="P569" s="5">
        <f>IF(AND(I569&lt;0.30,J569&gt;50),"SUBIR PRECIO YA - alto volumen y margen flaco",IF(AND(I569&gt;0.50,M569&lt;30),"PROTEGER STOCK - estrella escasa",IF(AND(I569&lt;0.30,M569&gt;180),"LIQUIDAR - margen bajo y exceso de stock",IF(I569&gt;0.50,"MANTENER PRECIO - estrella",IF(M569&gt;240,"REVISAR INVENTARIO - mucho stock para la rotación","MONITOREAR")))))</f>
        <v/>
      </c>
      <c r="Q569" s="5" t="inlineStr">
        <is>
          <t>NO</t>
        </is>
      </c>
      <c r="R569" s="5" t="inlineStr">
        <is>
          <t>SI</t>
        </is>
      </c>
    </row>
    <row r="570">
      <c r="A570" s="5" t="inlineStr">
        <is>
          <t>9139</t>
        </is>
      </c>
      <c r="B570" s="5" t="inlineStr">
        <is>
          <t>$$ VIEJO TUBO CONDUIT 1/2 LIVIANO</t>
        </is>
      </c>
      <c r="C570" s="5" t="inlineStr">
        <is>
          <t>ACCESORIOS ELECTRICOS Y CABLES</t>
        </is>
      </c>
      <c r="D570" s="12" t="n">
        <v>247</v>
      </c>
      <c r="E570" s="12" t="n">
        <v>271.89</v>
      </c>
      <c r="F570" s="12" t="n">
        <v>494</v>
      </c>
      <c r="G570" s="12" t="n">
        <v>529.36</v>
      </c>
      <c r="H570" s="14" t="n">
        <v>1.143157894736842</v>
      </c>
      <c r="I570" s="14" t="n">
        <v>0.5333988212180747</v>
      </c>
      <c r="J570" s="11" t="n">
        <v>1469</v>
      </c>
      <c r="K570" s="11" t="n">
        <v>-5</v>
      </c>
      <c r="L570" s="12" t="n">
        <v>-1235</v>
      </c>
      <c r="M570" s="21" t="n">
        <v>-1.242341729067393</v>
      </c>
      <c r="N570" s="5" t="inlineStr">
        <is>
          <t>2026-04-27</t>
        </is>
      </c>
      <c r="O570" s="5">
        <f>IF(I570&lt;0.30,"REVISAR",IF(I570&gt;0.50,"ESTRELLA","OK"))</f>
        <v/>
      </c>
      <c r="P570" s="5">
        <f>IF(AND(I570&lt;0.30,J570&gt;50),"SUBIR PRECIO YA - alto volumen y margen flaco",IF(AND(I570&gt;0.50,M570&lt;30),"PROTEGER STOCK - estrella escasa",IF(AND(I570&lt;0.30,M570&gt;180),"LIQUIDAR - margen bajo y exceso de stock",IF(I570&gt;0.50,"MANTENER PRECIO - estrella",IF(M570&gt;240,"REVISAR INVENTARIO - mucho stock para la rotación","MONITOREAR")))))</f>
        <v/>
      </c>
      <c r="Q570" s="5" t="inlineStr">
        <is>
          <t>NO</t>
        </is>
      </c>
      <c r="R570" s="5" t="inlineStr">
        <is>
          <t>SI</t>
        </is>
      </c>
    </row>
    <row r="571">
      <c r="A571" s="5" t="inlineStr">
        <is>
          <t>351100300992813</t>
        </is>
      </c>
      <c r="B571" s="5" t="inlineStr">
        <is>
          <t xml:space="preserve">PORCELANATO EXTRA GRANDE 80CM X 2.40M 15MM NERO MARQUINA 1.92M2 BRILLANTE IDEAL PARA SOBRES </t>
        </is>
      </c>
      <c r="C571" s="5" t="inlineStr">
        <is>
          <t>PORCELANATO</t>
        </is>
      </c>
      <c r="D571" s="12" t="n">
        <v>38113.63</v>
      </c>
      <c r="E571" s="12" t="n">
        <v>38113.63</v>
      </c>
      <c r="F571" s="12" t="n">
        <v>61415.05</v>
      </c>
      <c r="G571" s="12" t="n">
        <v>69999</v>
      </c>
      <c r="H571" s="14" t="n">
        <v>0.8365870687205601</v>
      </c>
      <c r="I571" s="14" t="n">
        <v>0.4555117930256147</v>
      </c>
      <c r="J571" s="11" t="n">
        <v>14</v>
      </c>
      <c r="K571" s="11" t="n">
        <v>16</v>
      </c>
      <c r="L571" s="12" t="n">
        <v>609818.08</v>
      </c>
      <c r="M571" s="21" t="n">
        <v>417.1428571428571</v>
      </c>
      <c r="N571" s="5" t="inlineStr">
        <is>
          <t>2026-04-18</t>
        </is>
      </c>
      <c r="O571" s="5">
        <f>IF(I571&lt;0.30,"REVISAR",IF(I571&gt;0.50,"ESTRELLA","OK"))</f>
        <v/>
      </c>
      <c r="P571" s="5">
        <f>IF(AND(I571&lt;0.30,J571&gt;50),"SUBIR PRECIO YA - alto volumen y margen flaco",IF(AND(I571&gt;0.50,M571&lt;30),"PROTEGER STOCK - estrella escasa",IF(AND(I571&lt;0.30,M571&gt;180),"LIQUIDAR - margen bajo y exceso de stock",IF(I571&gt;0.50,"MANTENER PRECIO - estrella",IF(M571&gt;240,"REVISAR INVENTARIO - mucho stock para la rotación","MONITOREAR")))))</f>
        <v/>
      </c>
      <c r="Q571" s="5" t="inlineStr">
        <is>
          <t>NO</t>
        </is>
      </c>
      <c r="R571" s="5" t="inlineStr">
        <is>
          <t>SI</t>
        </is>
      </c>
    </row>
    <row r="572">
      <c r="A572" s="5" t="inlineStr">
        <is>
          <t>PINT-SE-0002</t>
        </is>
      </c>
      <c r="B572" s="5" t="inlineStr">
        <is>
          <t>LANCO SELLADOR CONCRETO CUBETA PRE SEAL PS183-2</t>
        </is>
      </c>
      <c r="C572" s="5" t="inlineStr">
        <is>
          <t>SELLADORES</t>
        </is>
      </c>
      <c r="D572" s="12" t="n">
        <v>28723.8</v>
      </c>
      <c r="E572" s="12" t="n">
        <v>28867.44</v>
      </c>
      <c r="F572" s="12" t="n">
        <v>41909.88</v>
      </c>
      <c r="G572" s="12" t="n">
        <v>48550</v>
      </c>
      <c r="H572" s="14" t="n">
        <v>0.6902359715636511</v>
      </c>
      <c r="I572" s="14" t="n">
        <v>0.4083666323377961</v>
      </c>
      <c r="J572" s="11" t="n">
        <v>25</v>
      </c>
      <c r="K572" s="11" t="n">
        <v>2</v>
      </c>
      <c r="L572" s="12" t="n">
        <v>57447.6</v>
      </c>
      <c r="M572" s="21" t="n">
        <v>29.2</v>
      </c>
      <c r="N572" s="5" t="inlineStr">
        <is>
          <t>2026-04-28</t>
        </is>
      </c>
      <c r="O572" s="5">
        <f>IF(I572&lt;0.30,"REVISAR",IF(I572&gt;0.50,"ESTRELLA","OK"))</f>
        <v/>
      </c>
      <c r="P572" s="5">
        <f>IF(AND(I572&lt;0.30,J572&gt;50),"SUBIR PRECIO YA - alto volumen y margen flaco",IF(AND(I572&gt;0.50,M572&lt;30),"PROTEGER STOCK - estrella escasa",IF(AND(I572&lt;0.30,M572&gt;180),"LIQUIDAR - margen bajo y exceso de stock",IF(I572&gt;0.50,"MANTENER PRECIO - estrella",IF(M572&gt;240,"REVISAR INVENTARIO - mucho stock para la rotación","MONITOREAR")))))</f>
        <v/>
      </c>
      <c r="Q572" s="5" t="inlineStr">
        <is>
          <t>SI</t>
        </is>
      </c>
      <c r="R572" s="5" t="inlineStr">
        <is>
          <t>SI</t>
        </is>
      </c>
    </row>
    <row r="573">
      <c r="A573" s="5" t="inlineStr">
        <is>
          <t>PINT-AN-0004</t>
        </is>
      </c>
      <c r="B573" s="5" t="inlineStr">
        <is>
          <t>DUREX BASE AGUA NEGRO ANTICORROSIVO GALON DE737-4</t>
        </is>
      </c>
      <c r="C573" s="5" t="inlineStr">
        <is>
          <t>ANTICORROSIVOS Y BASE ACEITE</t>
        </is>
      </c>
      <c r="D573" s="12" t="n">
        <v>10275</v>
      </c>
      <c r="E573" s="12" t="n">
        <v>11608.61</v>
      </c>
      <c r="F573" s="12" t="n">
        <v>16699.17</v>
      </c>
      <c r="G573" s="12" t="n">
        <v>16450</v>
      </c>
      <c r="H573" s="14" t="n">
        <v>0.6009732360097324</v>
      </c>
      <c r="I573" s="14" t="n">
        <v>0.3753799392097265</v>
      </c>
      <c r="J573" s="11" t="n">
        <v>64</v>
      </c>
      <c r="K573" s="11" t="n">
        <v>9</v>
      </c>
      <c r="L573" s="12" t="n">
        <v>92475</v>
      </c>
      <c r="M573" s="21" t="n">
        <v>51.328125</v>
      </c>
      <c r="N573" s="5" t="inlineStr">
        <is>
          <t>2026-04-29</t>
        </is>
      </c>
      <c r="O573" s="5">
        <f>IF(I573&lt;0.30,"REVISAR",IF(I573&gt;0.50,"ESTRELLA","OK"))</f>
        <v/>
      </c>
      <c r="P573" s="5">
        <f>IF(AND(I573&lt;0.30,J573&gt;50),"SUBIR PRECIO YA - alto volumen y margen flaco",IF(AND(I573&gt;0.50,M573&lt;30),"PROTEGER STOCK - estrella escasa",IF(AND(I573&lt;0.30,M573&gt;180),"LIQUIDAR - margen bajo y exceso de stock",IF(I573&gt;0.50,"MANTENER PRECIO - estrella",IF(M573&gt;240,"REVISAR INVENTARIO - mucho stock para la rotación","MONITOREAR")))))</f>
        <v/>
      </c>
      <c r="Q573" s="5" t="inlineStr">
        <is>
          <t>SI</t>
        </is>
      </c>
      <c r="R573" s="5" t="inlineStr">
        <is>
          <t>SI</t>
        </is>
      </c>
    </row>
    <row r="574">
      <c r="A574" s="5" t="inlineStr">
        <is>
          <t>351100300992885</t>
        </is>
      </c>
      <c r="B574" s="5" t="inlineStr">
        <is>
          <t xml:space="preserve">COMBO MUEBLE LAVATORIO NB339-60 WHITE AEREO + INODORO DOBLE DESCARGA  ZT-S034 BLANCO TANQUE BAJO </t>
        </is>
      </c>
      <c r="C574" s="5" t="inlineStr">
        <is>
          <t>LOZA SANITARIA</t>
        </is>
      </c>
      <c r="D574" s="12" t="n">
        <v>66609.02</v>
      </c>
      <c r="E574" s="12" t="n">
        <v>66609.02</v>
      </c>
      <c r="F574" s="12" t="n">
        <v>88318.58</v>
      </c>
      <c r="G574" s="12" t="n">
        <v>100000</v>
      </c>
      <c r="H574" s="14" t="n">
        <v>0.5012981725297864</v>
      </c>
      <c r="I574" s="14" t="n">
        <v>0.3339098</v>
      </c>
      <c r="J574" s="11" t="n">
        <v>15</v>
      </c>
      <c r="K574" s="11" t="n">
        <v>0</v>
      </c>
      <c r="L574" s="12" t="n">
        <v>0</v>
      </c>
      <c r="M574" s="21" t="n">
        <v>0</v>
      </c>
      <c r="N574" s="5" t="inlineStr">
        <is>
          <t>2026-03-17</t>
        </is>
      </c>
      <c r="O574" s="5">
        <f>IF(I574&lt;0.30,"REVISAR",IF(I574&gt;0.50,"ESTRELLA","OK"))</f>
        <v/>
      </c>
      <c r="P574" s="5">
        <f>IF(AND(I574&lt;0.30,J574&gt;50),"SUBIR PRECIO YA - alto volumen y margen flaco",IF(AND(I574&gt;0.50,M574&lt;30),"PROTEGER STOCK - estrella escasa",IF(AND(I574&lt;0.30,M574&gt;180),"LIQUIDAR - margen bajo y exceso de stock",IF(I574&gt;0.50,"MANTENER PRECIO - estrella",IF(M574&gt;240,"REVISAR INVENTARIO - mucho stock para la rotación","MONITOREAR")))))</f>
        <v/>
      </c>
      <c r="Q574" s="5" t="inlineStr">
        <is>
          <t>SI</t>
        </is>
      </c>
      <c r="R574" s="5" t="inlineStr">
        <is>
          <t>SI</t>
        </is>
      </c>
    </row>
    <row r="575">
      <c r="A575" s="5" t="inlineStr">
        <is>
          <t>111291</t>
        </is>
      </c>
      <c r="B575" s="5" t="inlineStr">
        <is>
          <t>LLAVE CONTROL 1/2 X 1/2 ESCUADRA E</t>
        </is>
      </c>
      <c r="C575" s="5" t="inlineStr">
        <is>
          <t>FERRETERIA GENERAL</t>
        </is>
      </c>
      <c r="D575" s="12" t="n">
        <v>1951.41</v>
      </c>
      <c r="E575" s="12" t="n">
        <v>1928.03</v>
      </c>
      <c r="F575" s="12" t="n">
        <v>2724.07</v>
      </c>
      <c r="G575" s="12" t="n">
        <v>3417.89</v>
      </c>
      <c r="H575" s="14" t="n">
        <v>0.7514976350433787</v>
      </c>
      <c r="I575" s="14" t="n">
        <v>0.4290600341146146</v>
      </c>
      <c r="J575" s="11" t="n">
        <v>409</v>
      </c>
      <c r="K575" s="11" t="n">
        <v>55</v>
      </c>
      <c r="L575" s="12" t="n">
        <v>107327.55</v>
      </c>
      <c r="M575" s="21" t="n">
        <v>49.08312958435208</v>
      </c>
      <c r="N575" s="5" t="inlineStr">
        <is>
          <t>2026-04-29</t>
        </is>
      </c>
      <c r="O575" s="5">
        <f>IF(I575&lt;0.30,"REVISAR",IF(I575&gt;0.50,"ESTRELLA","OK"))</f>
        <v/>
      </c>
      <c r="P575" s="5">
        <f>IF(AND(I575&lt;0.30,J575&gt;50),"SUBIR PRECIO YA - alto volumen y margen flaco",IF(AND(I575&gt;0.50,M575&lt;30),"PROTEGER STOCK - estrella escasa",IF(AND(I575&lt;0.30,M575&gt;180),"LIQUIDAR - margen bajo y exceso de stock",IF(I575&gt;0.50,"MANTENER PRECIO - estrella",IF(M575&gt;240,"REVISAR INVENTARIO - mucho stock para la rotación","MONITOREAR")))))</f>
        <v/>
      </c>
      <c r="Q575" s="5" t="inlineStr">
        <is>
          <t>SI</t>
        </is>
      </c>
      <c r="R575" s="5" t="inlineStr">
        <is>
          <t>SI</t>
        </is>
      </c>
    </row>
    <row r="576">
      <c r="A576" s="5" t="inlineStr">
        <is>
          <t>351100300992814</t>
        </is>
      </c>
      <c r="B576" s="5" t="inlineStr">
        <is>
          <t>PORCELANATO EXTRA GRANDE 80CM X 2.40M 15MM BRECCIA MAX 1.92M2 BRILLANTE IDEAL PARA SOBRES</t>
        </is>
      </c>
      <c r="C576" s="5" t="inlineStr">
        <is>
          <t>PORCELANATO</t>
        </is>
      </c>
      <c r="D576" s="12" t="n">
        <v>38113.63</v>
      </c>
      <c r="E576" s="12" t="n">
        <v>38113.63</v>
      </c>
      <c r="F576" s="12" t="n">
        <v>61313.97</v>
      </c>
      <c r="G576" s="12" t="n">
        <v>69999</v>
      </c>
      <c r="H576" s="14" t="n">
        <v>0.8365870687205601</v>
      </c>
      <c r="I576" s="14" t="n">
        <v>0.4555117930256147</v>
      </c>
      <c r="J576" s="11" t="n">
        <v>14</v>
      </c>
      <c r="K576" s="11" t="n">
        <v>16</v>
      </c>
      <c r="L576" s="12" t="n">
        <v>609818.08</v>
      </c>
      <c r="M576" s="21" t="n">
        <v>417.1428571428571</v>
      </c>
      <c r="N576" s="5" t="inlineStr">
        <is>
          <t>2026-04-23</t>
        </is>
      </c>
      <c r="O576" s="5">
        <f>IF(I576&lt;0.30,"REVISAR",IF(I576&gt;0.50,"ESTRELLA","OK"))</f>
        <v/>
      </c>
      <c r="P576" s="5">
        <f>IF(AND(I576&lt;0.30,J576&gt;50),"SUBIR PRECIO YA - alto volumen y margen flaco",IF(AND(I576&gt;0.50,M576&lt;30),"PROTEGER STOCK - estrella escasa",IF(AND(I576&lt;0.30,M576&gt;180),"LIQUIDAR - margen bajo y exceso de stock",IF(I576&gt;0.50,"MANTENER PRECIO - estrella",IF(M576&gt;240,"REVISAR INVENTARIO - mucho stock para la rotación","MONITOREAR")))))</f>
        <v/>
      </c>
      <c r="Q576" s="5" t="inlineStr">
        <is>
          <t>NO</t>
        </is>
      </c>
      <c r="R576" s="5" t="inlineStr">
        <is>
          <t>SI</t>
        </is>
      </c>
    </row>
    <row r="577">
      <c r="A577" s="5" t="inlineStr">
        <is>
          <t>23</t>
        </is>
      </c>
      <c r="B577" s="5" t="inlineStr">
        <is>
          <t>PINO 1x6 3.20MTS (19x138mm)</t>
        </is>
      </c>
      <c r="C577" s="5" t="inlineStr">
        <is>
          <t>PINO</t>
        </is>
      </c>
      <c r="D577" s="12" t="n">
        <v>2252.54</v>
      </c>
      <c r="E577" s="12" t="n">
        <v>2424.27</v>
      </c>
      <c r="F577" s="12" t="n">
        <v>3424.07</v>
      </c>
      <c r="G577" s="12" t="n">
        <v>3818.06</v>
      </c>
      <c r="H577" s="14" t="n">
        <v>0.6950020865334245</v>
      </c>
      <c r="I577" s="14" t="n">
        <v>0.410030224773838</v>
      </c>
      <c r="J577" s="11" t="n">
        <v>324</v>
      </c>
      <c r="K577" s="11" t="n">
        <v>29</v>
      </c>
      <c r="L577" s="12" t="n">
        <v>65323.66</v>
      </c>
      <c r="M577" s="21" t="n">
        <v>32.66975308641975</v>
      </c>
      <c r="N577" s="5" t="inlineStr">
        <is>
          <t>2026-04-28</t>
        </is>
      </c>
      <c r="O577" s="5">
        <f>IF(I577&lt;0.30,"REVISAR",IF(I577&gt;0.50,"ESTRELLA","OK"))</f>
        <v/>
      </c>
      <c r="P577" s="5">
        <f>IF(AND(I577&lt;0.30,J577&gt;50),"SUBIR PRECIO YA - alto volumen y margen flaco",IF(AND(I577&gt;0.50,M577&lt;30),"PROTEGER STOCK - estrella escasa",IF(AND(I577&lt;0.30,M577&gt;180),"LIQUIDAR - margen bajo y exceso de stock",IF(I577&gt;0.50,"MANTENER PRECIO - estrella",IF(M577&gt;240,"REVISAR INVENTARIO - mucho stock para la rotación","MONITOREAR")))))</f>
        <v/>
      </c>
      <c r="Q577" s="5" t="inlineStr">
        <is>
          <t>SI</t>
        </is>
      </c>
      <c r="R577" s="5" t="inlineStr">
        <is>
          <t>SI</t>
        </is>
      </c>
    </row>
    <row r="578">
      <c r="A578" s="5" t="inlineStr">
        <is>
          <t>252</t>
        </is>
      </c>
      <c r="B578" s="5" t="inlineStr">
        <is>
          <t>PINO BATIENTE 1/2X1</t>
        </is>
      </c>
      <c r="C578" s="5" t="inlineStr">
        <is>
          <t>PINO</t>
        </is>
      </c>
      <c r="D578" s="12" t="n">
        <v>541.21</v>
      </c>
      <c r="E578" s="12" t="n">
        <v>529.92</v>
      </c>
      <c r="F578" s="12" t="n">
        <v>838.1799999999999</v>
      </c>
      <c r="G578" s="12" t="n">
        <v>969.58</v>
      </c>
      <c r="H578" s="14" t="n">
        <v>0.7915042220210269</v>
      </c>
      <c r="I578" s="14" t="n">
        <v>0.4418098558138575</v>
      </c>
      <c r="J578" s="11" t="n">
        <v>1047</v>
      </c>
      <c r="K578" s="11" t="n">
        <v>58</v>
      </c>
      <c r="L578" s="12" t="n">
        <v>31390.18</v>
      </c>
      <c r="M578" s="21" t="n">
        <v>20.2196752626552</v>
      </c>
      <c r="N578" s="5" t="inlineStr">
        <is>
          <t>2026-04-28</t>
        </is>
      </c>
      <c r="O578" s="5">
        <f>IF(I578&lt;0.30,"REVISAR",IF(I578&gt;0.50,"ESTRELLA","OK"))</f>
        <v/>
      </c>
      <c r="P578" s="5">
        <f>IF(AND(I578&lt;0.30,J578&gt;50),"SUBIR PRECIO YA - alto volumen y margen flaco",IF(AND(I578&gt;0.50,M578&lt;30),"PROTEGER STOCK - estrella escasa",IF(AND(I578&lt;0.30,M578&gt;180),"LIQUIDAR - margen bajo y exceso de stock",IF(I578&gt;0.50,"MANTENER PRECIO - estrella",IF(M578&gt;240,"REVISAR INVENTARIO - mucho stock para la rotación","MONITOREAR")))))</f>
        <v/>
      </c>
      <c r="Q578" s="5" t="inlineStr">
        <is>
          <t>NO</t>
        </is>
      </c>
      <c r="R578" s="5" t="inlineStr">
        <is>
          <t>SI</t>
        </is>
      </c>
    </row>
    <row r="579">
      <c r="A579" s="5" t="inlineStr">
        <is>
          <t>6199</t>
        </is>
      </c>
      <c r="B579" s="5" t="inlineStr">
        <is>
          <t>VARSOL AGUARRAS LITRO</t>
        </is>
      </c>
      <c r="C579" s="5" t="inlineStr">
        <is>
          <t>PINTURAS Y SELLADORES</t>
        </is>
      </c>
      <c r="D579" s="12" t="n">
        <v>1164</v>
      </c>
      <c r="E579" s="12" t="n">
        <v>1219.49</v>
      </c>
      <c r="F579" s="12" t="n">
        <v>1808.58</v>
      </c>
      <c r="G579" s="12" t="n">
        <v>2000</v>
      </c>
      <c r="H579" s="14" t="n">
        <v>0.718213058419244</v>
      </c>
      <c r="I579" s="14" t="n">
        <v>0.418</v>
      </c>
      <c r="J579" s="11" t="n">
        <v>545</v>
      </c>
      <c r="K579" s="11" t="n">
        <v>49</v>
      </c>
      <c r="L579" s="12" t="n">
        <v>57036</v>
      </c>
      <c r="M579" s="21" t="n">
        <v>32.81651376146789</v>
      </c>
      <c r="N579" s="5" t="inlineStr">
        <is>
          <t>2026-04-29</t>
        </is>
      </c>
      <c r="O579" s="5">
        <f>IF(I579&lt;0.30,"REVISAR",IF(I579&gt;0.50,"ESTRELLA","OK"))</f>
        <v/>
      </c>
      <c r="P579" s="5">
        <f>IF(AND(I579&lt;0.30,J579&gt;50),"SUBIR PRECIO YA - alto volumen y margen flaco",IF(AND(I579&gt;0.50,M579&lt;30),"PROTEGER STOCK - estrella escasa",IF(AND(I579&lt;0.30,M579&gt;180),"LIQUIDAR - margen bajo y exceso de stock",IF(I579&gt;0.50,"MANTENER PRECIO - estrella",IF(M579&gt;240,"REVISAR INVENTARIO - mucho stock para la rotación","MONITOREAR")))))</f>
        <v/>
      </c>
      <c r="Q579" s="5" t="inlineStr">
        <is>
          <t>SI</t>
        </is>
      </c>
      <c r="R579" s="5" t="inlineStr">
        <is>
          <t>SI</t>
        </is>
      </c>
    </row>
    <row r="580">
      <c r="A580" s="5" t="inlineStr">
        <is>
          <t>683</t>
        </is>
      </c>
      <c r="B580" s="5" t="inlineStr">
        <is>
          <t>BROCHA 2 MASTER / BASIC</t>
        </is>
      </c>
      <c r="C580" s="5" t="inlineStr">
        <is>
          <t>FERRETERIA GENERAL</t>
        </is>
      </c>
      <c r="D580" s="12" t="n">
        <v>854.25</v>
      </c>
      <c r="E580" s="12" t="n">
        <v>848.4</v>
      </c>
      <c r="F580" s="12" t="n">
        <v>1310.16</v>
      </c>
      <c r="G580" s="12" t="n">
        <v>1447.95</v>
      </c>
      <c r="H580" s="14" t="n">
        <v>0.6949956101843724</v>
      </c>
      <c r="I580" s="14" t="n">
        <v>0.4100279705790946</v>
      </c>
      <c r="J580" s="11" t="n">
        <v>693</v>
      </c>
      <c r="K580" s="11" t="n">
        <v>26</v>
      </c>
      <c r="L580" s="12" t="n">
        <v>22210.5</v>
      </c>
      <c r="M580" s="21" t="n">
        <v>13.69408369408369</v>
      </c>
      <c r="N580" s="5" t="inlineStr">
        <is>
          <t>2026-04-30</t>
        </is>
      </c>
      <c r="O580" s="5">
        <f>IF(I580&lt;0.30,"REVISAR",IF(I580&gt;0.50,"ESTRELLA","OK"))</f>
        <v/>
      </c>
      <c r="P580" s="5">
        <f>IF(AND(I580&lt;0.30,J580&gt;50),"SUBIR PRECIO YA - alto volumen y margen flaco",IF(AND(I580&gt;0.50,M580&lt;30),"PROTEGER STOCK - estrella escasa",IF(AND(I580&lt;0.30,M580&gt;180),"LIQUIDAR - margen bajo y exceso de stock",IF(I580&gt;0.50,"MANTENER PRECIO - estrella",IF(M580&gt;240,"REVISAR INVENTARIO - mucho stock para la rotación","MONITOREAR")))))</f>
        <v/>
      </c>
      <c r="Q580" s="5" t="inlineStr">
        <is>
          <t>SI</t>
        </is>
      </c>
      <c r="R580" s="5" t="inlineStr">
        <is>
          <t>SI</t>
        </is>
      </c>
    </row>
    <row r="581">
      <c r="A581" s="5" t="inlineStr">
        <is>
          <t>71558</t>
        </is>
      </c>
      <c r="B581" s="5" t="inlineStr">
        <is>
          <t>MARCO DIFUSORA 61X122</t>
        </is>
      </c>
      <c r="C581" s="5" t="inlineStr">
        <is>
          <t>FERRETERIA GENERAL</t>
        </is>
      </c>
      <c r="D581" s="12" t="n">
        <v>14250</v>
      </c>
      <c r="E581" s="12" t="n">
        <v>12983.85</v>
      </c>
      <c r="F581" s="12" t="n">
        <v>17299.92</v>
      </c>
      <c r="G581" s="12" t="n">
        <v>21738.38</v>
      </c>
      <c r="H581" s="14" t="n">
        <v>0.525500350877193</v>
      </c>
      <c r="I581" s="14" t="n">
        <v>0.3444773713588594</v>
      </c>
      <c r="J581" s="11" t="n">
        <v>74</v>
      </c>
      <c r="K581" s="11" t="n">
        <v>14</v>
      </c>
      <c r="L581" s="12" t="n">
        <v>199500</v>
      </c>
      <c r="M581" s="21" t="n">
        <v>69.05405405405405</v>
      </c>
      <c r="N581" s="5" t="inlineStr">
        <is>
          <t>2026-04-25</t>
        </is>
      </c>
      <c r="O581" s="5">
        <f>IF(I581&lt;0.30,"REVISAR",IF(I581&gt;0.50,"ESTRELLA","OK"))</f>
        <v/>
      </c>
      <c r="P581" s="5">
        <f>IF(AND(I581&lt;0.30,J581&gt;50),"SUBIR PRECIO YA - alto volumen y margen flaco",IF(AND(I581&gt;0.50,M581&lt;30),"PROTEGER STOCK - estrella escasa",IF(AND(I581&lt;0.30,M581&gt;180),"LIQUIDAR - margen bajo y exceso de stock",IF(I581&gt;0.50,"MANTENER PRECIO - estrella",IF(M581&gt;240,"REVISAR INVENTARIO - mucho stock para la rotación","MONITOREAR")))))</f>
        <v/>
      </c>
      <c r="Q581" s="5" t="inlineStr">
        <is>
          <t>SI</t>
        </is>
      </c>
      <c r="R581" s="5" t="inlineStr">
        <is>
          <t>SI</t>
        </is>
      </c>
    </row>
    <row r="582">
      <c r="A582" s="5" t="inlineStr">
        <is>
          <t>PINT-PA-0010</t>
        </is>
      </c>
      <c r="B582" s="5" t="inlineStr">
        <is>
          <t>LANCO MAXIMA LATEX BLANCO MATE GALON MA680-4</t>
        </is>
      </c>
      <c r="C582" s="5" t="inlineStr">
        <is>
          <t>PINTURA ACRILICA</t>
        </is>
      </c>
      <c r="D582" s="12" t="n">
        <v>14010.75</v>
      </c>
      <c r="E582" s="12" t="n">
        <v>11615.08</v>
      </c>
      <c r="F582" s="12" t="n">
        <v>16922.21</v>
      </c>
      <c r="G582" s="12" t="n">
        <v>21950</v>
      </c>
      <c r="H582" s="14" t="n">
        <v>0.5666541762575166</v>
      </c>
      <c r="I582" s="14" t="n">
        <v>0.3616970387243736</v>
      </c>
      <c r="J582" s="11" t="n">
        <v>60</v>
      </c>
      <c r="K582" s="11" t="n">
        <v>6</v>
      </c>
      <c r="L582" s="12" t="n">
        <v>84064.5</v>
      </c>
      <c r="M582" s="21" t="n">
        <v>36.5</v>
      </c>
      <c r="N582" s="5" t="inlineStr">
        <is>
          <t>2026-04-27</t>
        </is>
      </c>
      <c r="O582" s="5">
        <f>IF(I582&lt;0.30,"REVISAR",IF(I582&gt;0.50,"ESTRELLA","OK"))</f>
        <v/>
      </c>
      <c r="P582" s="5">
        <f>IF(AND(I582&lt;0.30,J582&gt;50),"SUBIR PRECIO YA - alto volumen y margen flaco",IF(AND(I582&gt;0.50,M582&lt;30),"PROTEGER STOCK - estrella escasa",IF(AND(I582&lt;0.30,M582&gt;180),"LIQUIDAR - margen bajo y exceso de stock",IF(I582&gt;0.50,"MANTENER PRECIO - estrella",IF(M582&gt;240,"REVISAR INVENTARIO - mucho stock para la rotación","MONITOREAR")))))</f>
        <v/>
      </c>
      <c r="Q582" s="5" t="inlineStr">
        <is>
          <t>SI</t>
        </is>
      </c>
      <c r="R582" s="5" t="inlineStr">
        <is>
          <t>SI</t>
        </is>
      </c>
    </row>
    <row r="583">
      <c r="A583" s="5" t="inlineStr">
        <is>
          <t>PINT-IM-0011</t>
        </is>
      </c>
      <c r="B583" s="5" t="inlineStr">
        <is>
          <t>LANCO DRY COAT TINT MATE GALON DC477-4</t>
        </is>
      </c>
      <c r="C583" s="5" t="inlineStr">
        <is>
          <t>IMPERMEABILIZANTES</t>
        </is>
      </c>
      <c r="D583" s="12" t="n">
        <v>8721</v>
      </c>
      <c r="E583" s="12" t="n">
        <v>9445.309999999999</v>
      </c>
      <c r="F583" s="12" t="n">
        <v>16157.74</v>
      </c>
      <c r="G583" s="12" t="n">
        <v>22650</v>
      </c>
      <c r="H583" s="14" t="n">
        <v>1.59717922256622</v>
      </c>
      <c r="I583" s="14" t="n">
        <v>0.6149668874172185</v>
      </c>
      <c r="J583" s="11" t="n">
        <v>47</v>
      </c>
      <c r="K583" s="11" t="n">
        <v>8</v>
      </c>
      <c r="L583" s="12" t="n">
        <v>69768</v>
      </c>
      <c r="M583" s="21" t="n">
        <v>62.12765957446808</v>
      </c>
      <c r="N583" s="5" t="inlineStr">
        <is>
          <t>2026-04-18</t>
        </is>
      </c>
      <c r="O583" s="5">
        <f>IF(I583&lt;0.30,"REVISAR",IF(I583&gt;0.50,"ESTRELLA","OK"))</f>
        <v/>
      </c>
      <c r="P583" s="5">
        <f>IF(AND(I583&lt;0.30,J583&gt;50),"SUBIR PRECIO YA - alto volumen y margen flaco",IF(AND(I583&gt;0.50,M583&lt;30),"PROTEGER STOCK - estrella escasa",IF(AND(I583&lt;0.30,M583&gt;180),"LIQUIDAR - margen bajo y exceso de stock",IF(I583&gt;0.50,"MANTENER PRECIO - estrella",IF(M583&gt;240,"REVISAR INVENTARIO - mucho stock para la rotación","MONITOREAR")))))</f>
        <v/>
      </c>
      <c r="Q583" s="5" t="inlineStr">
        <is>
          <t>NO</t>
        </is>
      </c>
      <c r="R583" s="5" t="inlineStr">
        <is>
          <t>SI</t>
        </is>
      </c>
    </row>
    <row r="584">
      <c r="A584" s="5" t="inlineStr">
        <is>
          <t>351100300990524</t>
        </is>
      </c>
      <c r="B584" s="5" t="inlineStr">
        <is>
          <t>ENERWIRE CABLE 12 BLANCO POR CAJA PROMO 4634001020100</t>
        </is>
      </c>
      <c r="C584" s="5" t="inlineStr">
        <is>
          <t>ACCESORIOS ELECTRICOS Y CABLES</t>
        </is>
      </c>
      <c r="D584" s="12" t="n">
        <v>13677.2</v>
      </c>
      <c r="E584" s="12" t="n">
        <v>13060.01</v>
      </c>
      <c r="F584" s="12" t="n">
        <v>18496.48</v>
      </c>
      <c r="G584" s="12" t="n">
        <v>22000</v>
      </c>
      <c r="H584" s="14" t="n">
        <v>0.6085163629982744</v>
      </c>
      <c r="I584" s="14" t="n">
        <v>0.3783090909090909</v>
      </c>
      <c r="J584" s="11" t="n">
        <v>58</v>
      </c>
      <c r="K584" s="11" t="n">
        <v>18</v>
      </c>
      <c r="L584" s="12" t="n">
        <v>246189.6</v>
      </c>
      <c r="M584" s="21" t="n">
        <v>113.2758620689655</v>
      </c>
      <c r="N584" s="5" t="inlineStr">
        <is>
          <t>2026-04-16</t>
        </is>
      </c>
      <c r="O584" s="5">
        <f>IF(I584&lt;0.30,"REVISAR",IF(I584&gt;0.50,"ESTRELLA","OK"))</f>
        <v/>
      </c>
      <c r="P584" s="5">
        <f>IF(AND(I584&lt;0.30,J584&gt;50),"SUBIR PRECIO YA - alto volumen y margen flaco",IF(AND(I584&gt;0.50,M584&lt;30),"PROTEGER STOCK - estrella escasa",IF(AND(I584&lt;0.30,M584&gt;180),"LIQUIDAR - margen bajo y exceso de stock",IF(I584&gt;0.50,"MANTENER PRECIO - estrella",IF(M584&gt;240,"REVISAR INVENTARIO - mucho stock para la rotación","MONITOREAR")))))</f>
        <v/>
      </c>
      <c r="Q584" s="5" t="inlineStr">
        <is>
          <t>SI</t>
        </is>
      </c>
      <c r="R584" s="5" t="inlineStr">
        <is>
          <t>SI</t>
        </is>
      </c>
    </row>
    <row r="585">
      <c r="A585" s="5" t="inlineStr">
        <is>
          <t>351100300992450</t>
        </is>
      </c>
      <c r="B585" s="5" t="inlineStr">
        <is>
          <t>PANEL DUCHA MULTIFUNCION ACERO AQP-23438 LARGA</t>
        </is>
      </c>
      <c r="C585" s="5" t="inlineStr">
        <is>
          <t>IMPORTACION GRIFERIA</t>
        </is>
      </c>
      <c r="D585" s="12" t="n">
        <v>24247.9</v>
      </c>
      <c r="E585" s="12" t="n">
        <v>33841.66</v>
      </c>
      <c r="F585" s="12" t="n">
        <v>78886.22</v>
      </c>
      <c r="G585" s="12" t="n">
        <v>91000</v>
      </c>
      <c r="H585" s="14" t="n">
        <v>2.752902313190008</v>
      </c>
      <c r="I585" s="14" t="n">
        <v>0.7335395604395605</v>
      </c>
      <c r="J585" s="11" t="n">
        <v>7</v>
      </c>
      <c r="K585" s="11" t="n">
        <v>31</v>
      </c>
      <c r="L585" s="12" t="n">
        <v>751684.9</v>
      </c>
      <c r="M585" s="21" t="n">
        <v>1616.428571428571</v>
      </c>
      <c r="N585" s="5" t="inlineStr">
        <is>
          <t>2026-04-10</t>
        </is>
      </c>
      <c r="O585" s="5">
        <f>IF(I585&lt;0.30,"REVISAR",IF(I585&gt;0.50,"ESTRELLA","OK"))</f>
        <v/>
      </c>
      <c r="P585" s="5">
        <f>IF(AND(I585&lt;0.30,J585&gt;50),"SUBIR PRECIO YA - alto volumen y margen flaco",IF(AND(I585&gt;0.50,M585&lt;30),"PROTEGER STOCK - estrella escasa",IF(AND(I585&lt;0.30,M585&gt;180),"LIQUIDAR - margen bajo y exceso de stock",IF(I585&gt;0.50,"MANTENER PRECIO - estrella",IF(M585&gt;240,"REVISAR INVENTARIO - mucho stock para la rotación","MONITOREAR")))))</f>
        <v/>
      </c>
      <c r="Q585" s="5" t="inlineStr">
        <is>
          <t>NO</t>
        </is>
      </c>
      <c r="R585" s="5" t="inlineStr">
        <is>
          <t>SI</t>
        </is>
      </c>
    </row>
    <row r="586">
      <c r="A586" s="5" t="inlineStr">
        <is>
          <t>351100300991738</t>
        </is>
      </c>
      <c r="B586" s="5" t="inlineStr">
        <is>
          <t>DIAMOND ESPEJO LED ZT-LED-60 60C80CM</t>
        </is>
      </c>
      <c r="C586" s="5" t="inlineStr">
        <is>
          <t>SIN CATEGORIA</t>
        </is>
      </c>
      <c r="D586" s="12" t="n">
        <v>14969.02</v>
      </c>
      <c r="E586" s="12" t="n">
        <v>14969.02</v>
      </c>
      <c r="F586" s="12" t="n">
        <v>28101.46</v>
      </c>
      <c r="G586" s="12" t="n">
        <v>28101.46</v>
      </c>
      <c r="H586" s="14" t="n">
        <v>0.8773079333182799</v>
      </c>
      <c r="I586" s="14" t="n">
        <v>0.4673223384123102</v>
      </c>
      <c r="J586" s="11" t="n">
        <v>24</v>
      </c>
      <c r="K586" s="11" t="n">
        <v>0</v>
      </c>
      <c r="L586" s="12" t="n">
        <v>0</v>
      </c>
      <c r="M586" s="21" t="n">
        <v>0</v>
      </c>
      <c r="N586" s="5" t="inlineStr">
        <is>
          <t>2025-11-25</t>
        </is>
      </c>
      <c r="O586" s="5">
        <f>IF(I586&lt;0.30,"REVISAR",IF(I586&gt;0.50,"ESTRELLA","OK"))</f>
        <v/>
      </c>
      <c r="P586" s="5">
        <f>IF(AND(I586&lt;0.30,J586&gt;50),"SUBIR PRECIO YA - alto volumen y margen flaco",IF(AND(I586&gt;0.50,M586&lt;30),"PROTEGER STOCK - estrella escasa",IF(AND(I586&lt;0.30,M586&gt;180),"LIQUIDAR - margen bajo y exceso de stock",IF(I586&gt;0.50,"MANTENER PRECIO - estrella",IF(M586&gt;240,"REVISAR INVENTARIO - mucho stock para la rotación","MONITOREAR")))))</f>
        <v/>
      </c>
      <c r="Q586" s="5" t="inlineStr">
        <is>
          <t>NO</t>
        </is>
      </c>
      <c r="R586" s="5" t="inlineStr">
        <is>
          <t>SI</t>
        </is>
      </c>
    </row>
    <row r="587">
      <c r="A587" s="5" t="inlineStr">
        <is>
          <t>249</t>
        </is>
      </c>
      <c r="B587" s="5" t="inlineStr">
        <is>
          <t>MARCO SEGURIDAD PINO 11/2X4</t>
        </is>
      </c>
      <c r="C587" s="5" t="inlineStr">
        <is>
          <t>PINO</t>
        </is>
      </c>
      <c r="D587" s="12" t="n">
        <v>6508.72</v>
      </c>
      <c r="E587" s="12" t="n">
        <v>6713.04</v>
      </c>
      <c r="F587" s="12" t="n">
        <v>9737.030000000001</v>
      </c>
      <c r="G587" s="12" t="n">
        <v>11367.09</v>
      </c>
      <c r="H587" s="14" t="n">
        <v>0.7464401602772895</v>
      </c>
      <c r="I587" s="14" t="n">
        <v>0.4274066625671126</v>
      </c>
      <c r="J587" s="11" t="n">
        <v>104</v>
      </c>
      <c r="K587" s="11" t="n">
        <v>24</v>
      </c>
      <c r="L587" s="12" t="n">
        <v>156209.28</v>
      </c>
      <c r="M587" s="21" t="n">
        <v>84.23076923076923</v>
      </c>
      <c r="N587" s="5" t="inlineStr">
        <is>
          <t>2026-04-29</t>
        </is>
      </c>
      <c r="O587" s="5">
        <f>IF(I587&lt;0.30,"REVISAR",IF(I587&gt;0.50,"ESTRELLA","OK"))</f>
        <v/>
      </c>
      <c r="P587" s="5">
        <f>IF(AND(I587&lt;0.30,J587&gt;50),"SUBIR PRECIO YA - alto volumen y margen flaco",IF(AND(I587&gt;0.50,M587&lt;30),"PROTEGER STOCK - estrella escasa",IF(AND(I587&lt;0.30,M587&gt;180),"LIQUIDAR - margen bajo y exceso de stock",IF(I587&gt;0.50,"MANTENER PRECIO - estrella",IF(M587&gt;240,"REVISAR INVENTARIO - mucho stock para la rotación","MONITOREAR")))))</f>
        <v/>
      </c>
      <c r="Q587" s="5" t="inlineStr">
        <is>
          <t>SI</t>
        </is>
      </c>
      <c r="R587" s="5" t="inlineStr">
        <is>
          <t>SI</t>
        </is>
      </c>
    </row>
    <row r="588">
      <c r="A588" s="5" t="inlineStr">
        <is>
          <t>351100300992011</t>
        </is>
      </c>
      <c r="B588" s="5" t="inlineStr">
        <is>
          <t>TRAMPA PARA MOSCA DESECHABLE SOLO APLICAR AGUA</t>
        </is>
      </c>
      <c r="C588" s="5" t="inlineStr">
        <is>
          <t>FERRETERIA GENERAL</t>
        </is>
      </c>
      <c r="D588" s="12" t="n">
        <v>881.08</v>
      </c>
      <c r="E588" s="12" t="n">
        <v>881.08</v>
      </c>
      <c r="F588" s="12" t="n">
        <v>1768.67</v>
      </c>
      <c r="G588" s="12" t="n">
        <v>2000</v>
      </c>
      <c r="H588" s="14" t="n">
        <v>1.269941435510964</v>
      </c>
      <c r="I588" s="14" t="n">
        <v>0.5594600000000001</v>
      </c>
      <c r="J588" s="11" t="n">
        <v>354</v>
      </c>
      <c r="K588" s="11" t="n">
        <v>160</v>
      </c>
      <c r="L588" s="12" t="n">
        <v>140972.8</v>
      </c>
      <c r="M588" s="21" t="n">
        <v>164.9717514124294</v>
      </c>
      <c r="N588" s="5" t="inlineStr">
        <is>
          <t>2026-04-29</t>
        </is>
      </c>
      <c r="O588" s="5">
        <f>IF(I588&lt;0.30,"REVISAR",IF(I588&gt;0.50,"ESTRELLA","OK"))</f>
        <v/>
      </c>
      <c r="P588" s="5">
        <f>IF(AND(I588&lt;0.30,J588&gt;50),"SUBIR PRECIO YA - alto volumen y margen flaco",IF(AND(I588&gt;0.50,M588&lt;30),"PROTEGER STOCK - estrella escasa",IF(AND(I588&lt;0.30,M588&gt;180),"LIQUIDAR - margen bajo y exceso de stock",IF(I588&gt;0.50,"MANTENER PRECIO - estrella",IF(M588&gt;240,"REVISAR INVENTARIO - mucho stock para la rotación","MONITOREAR")))))</f>
        <v/>
      </c>
      <c r="Q588" s="5" t="inlineStr">
        <is>
          <t>NO</t>
        </is>
      </c>
      <c r="R588" s="5" t="inlineStr">
        <is>
          <t>SI</t>
        </is>
      </c>
    </row>
    <row r="589">
      <c r="A589" s="5" t="inlineStr">
        <is>
          <t>351100300991729</t>
        </is>
      </c>
      <c r="B589" s="5" t="inlineStr">
        <is>
          <t>DIAMOND ESPEJO LED ZT-HK-M1019-810 80X100CM</t>
        </is>
      </c>
      <c r="C589" s="5" t="inlineStr">
        <is>
          <t>IMPORTACION LOZA</t>
        </is>
      </c>
      <c r="D589" s="12" t="n">
        <v>13496.84</v>
      </c>
      <c r="E589" s="12" t="n">
        <v>23369.65</v>
      </c>
      <c r="F589" s="12" t="n">
        <v>41850.92</v>
      </c>
      <c r="G589" s="12" t="n">
        <v>52815.41</v>
      </c>
      <c r="H589" s="14" t="n">
        <v>2.913168563900884</v>
      </c>
      <c r="I589" s="14" t="n">
        <v>0.7444526133565943</v>
      </c>
      <c r="J589" s="11" t="n">
        <v>17</v>
      </c>
      <c r="K589" s="11" t="n">
        <v>0</v>
      </c>
      <c r="L589" s="12" t="n">
        <v>0</v>
      </c>
      <c r="M589" s="21" t="n">
        <v>0</v>
      </c>
      <c r="N589" s="5" t="inlineStr">
        <is>
          <t>2025-08-05</t>
        </is>
      </c>
      <c r="O589" s="5">
        <f>IF(I589&lt;0.30,"REVISAR",IF(I589&gt;0.50,"ESTRELLA","OK"))</f>
        <v/>
      </c>
      <c r="P589" s="5">
        <f>IF(AND(I589&lt;0.30,J589&gt;50),"SUBIR PRECIO YA - alto volumen y margen flaco",IF(AND(I589&gt;0.50,M589&lt;30),"PROTEGER STOCK - estrella escasa",IF(AND(I589&lt;0.30,M589&gt;180),"LIQUIDAR - margen bajo y exceso de stock",IF(I589&gt;0.50,"MANTENER PRECIO - estrella",IF(M589&gt;240,"REVISAR INVENTARIO - mucho stock para la rotación","MONITOREAR")))))</f>
        <v/>
      </c>
      <c r="Q589" s="5" t="inlineStr">
        <is>
          <t>NO</t>
        </is>
      </c>
      <c r="R589" s="5" t="inlineStr">
        <is>
          <t>SI</t>
        </is>
      </c>
    </row>
    <row r="590">
      <c r="A590" s="5" t="inlineStr">
        <is>
          <t>250</t>
        </is>
      </c>
      <c r="B590" s="5" t="inlineStr">
        <is>
          <t>PINO 1X8 3.20MTS (19x185mm)</t>
        </is>
      </c>
      <c r="C590" s="5" t="inlineStr">
        <is>
          <t>PINO</t>
        </is>
      </c>
      <c r="D590" s="12" t="n">
        <v>3499.25</v>
      </c>
      <c r="E590" s="12" t="n">
        <v>3507.29</v>
      </c>
      <c r="F590" s="12" t="n">
        <v>4993.17</v>
      </c>
      <c r="G590" s="12" t="n">
        <v>5580.4</v>
      </c>
      <c r="H590" s="14" t="n">
        <v>0.5947417303707936</v>
      </c>
      <c r="I590" s="14" t="n">
        <v>0.3729392158268224</v>
      </c>
      <c r="J590" s="11" t="n">
        <v>211</v>
      </c>
      <c r="K590" s="11" t="n">
        <v>21</v>
      </c>
      <c r="L590" s="12" t="n">
        <v>73484.25</v>
      </c>
      <c r="M590" s="21" t="n">
        <v>36.32701421800948</v>
      </c>
      <c r="N590" s="5" t="inlineStr">
        <is>
          <t>2026-04-30</t>
        </is>
      </c>
      <c r="O590" s="5">
        <f>IF(I590&lt;0.30,"REVISAR",IF(I590&gt;0.50,"ESTRELLA","OK"))</f>
        <v/>
      </c>
      <c r="P590" s="5">
        <f>IF(AND(I590&lt;0.30,J590&gt;50),"SUBIR PRECIO YA - alto volumen y margen flaco",IF(AND(I590&gt;0.50,M590&lt;30),"PROTEGER STOCK - estrella escasa",IF(AND(I590&lt;0.30,M590&gt;180),"LIQUIDAR - margen bajo y exceso de stock",IF(I590&gt;0.50,"MANTENER PRECIO - estrella",IF(M590&gt;240,"REVISAR INVENTARIO - mucho stock para la rotación","MONITOREAR")))))</f>
        <v/>
      </c>
      <c r="Q590" s="5" t="inlineStr">
        <is>
          <t>SI</t>
        </is>
      </c>
      <c r="R590" s="5" t="inlineStr">
        <is>
          <t>SI</t>
        </is>
      </c>
    </row>
    <row r="591">
      <c r="A591" s="5" t="inlineStr">
        <is>
          <t>351100300990762</t>
        </is>
      </c>
      <c r="B591" s="5" t="inlineStr">
        <is>
          <t>CINTA MALLA GRANDE 50MM X 75M</t>
        </is>
      </c>
      <c r="C591" s="5" t="inlineStr">
        <is>
          <t>LAMINAS Y PERFILERIA LIVIANA</t>
        </is>
      </c>
      <c r="D591" s="12" t="n">
        <v>644.73</v>
      </c>
      <c r="E591" s="12" t="n">
        <v>873.73</v>
      </c>
      <c r="F591" s="12" t="n">
        <v>1616.78</v>
      </c>
      <c r="G591" s="12" t="n">
        <v>1800</v>
      </c>
      <c r="H591" s="14" t="n">
        <v>1.79186636266344</v>
      </c>
      <c r="I591" s="14" t="n">
        <v>0.6418166666666667</v>
      </c>
      <c r="J591" s="11" t="n">
        <v>421</v>
      </c>
      <c r="K591" s="11" t="n">
        <v>13</v>
      </c>
      <c r="L591" s="12" t="n">
        <v>8381.49</v>
      </c>
      <c r="M591" s="21" t="n">
        <v>11.270783847981</v>
      </c>
      <c r="N591" s="5" t="inlineStr">
        <is>
          <t>2026-04-30</t>
        </is>
      </c>
      <c r="O591" s="5">
        <f>IF(I591&lt;0.30,"REVISAR",IF(I591&gt;0.50,"ESTRELLA","OK"))</f>
        <v/>
      </c>
      <c r="P591" s="5">
        <f>IF(AND(I591&lt;0.30,J591&gt;50),"SUBIR PRECIO YA - alto volumen y margen flaco",IF(AND(I591&gt;0.50,M591&lt;30),"PROTEGER STOCK - estrella escasa",IF(AND(I591&lt;0.30,M591&gt;180),"LIQUIDAR - margen bajo y exceso de stock",IF(I591&gt;0.50,"MANTENER PRECIO - estrella",IF(M591&gt;240,"REVISAR INVENTARIO - mucho stock para la rotación","MONITOREAR")))))</f>
        <v/>
      </c>
      <c r="Q591" s="5" t="inlineStr">
        <is>
          <t>NO</t>
        </is>
      </c>
      <c r="R591" s="5" t="inlineStr">
        <is>
          <t>SI</t>
        </is>
      </c>
    </row>
    <row r="592">
      <c r="A592" s="5" t="inlineStr">
        <is>
          <t>420420949</t>
        </is>
      </c>
      <c r="B592" s="5" t="inlineStr">
        <is>
          <t>PROTECTO PROTECHOS VERDE 629 CUBETA 5 GL (18.925L)</t>
        </is>
      </c>
      <c r="C592" s="5" t="inlineStr">
        <is>
          <t>SIN CATEGORIA</t>
        </is>
      </c>
      <c r="D592" s="12" t="n">
        <v>30827.46</v>
      </c>
      <c r="E592" s="12" t="n">
        <v>30827.46</v>
      </c>
      <c r="F592" s="12" t="n">
        <v>41243.38</v>
      </c>
      <c r="G592" s="12" t="n">
        <v>41243.38</v>
      </c>
      <c r="H592" s="14" t="n">
        <v>0.3378779828114284</v>
      </c>
      <c r="I592" s="14" t="n">
        <v>0.2525476815915669</v>
      </c>
      <c r="J592" s="11" t="n">
        <v>30</v>
      </c>
      <c r="K592" s="11" t="n">
        <v>0</v>
      </c>
      <c r="L592" s="12" t="n">
        <v>0</v>
      </c>
      <c r="M592" s="21" t="n">
        <v>0</v>
      </c>
      <c r="N592" s="5" t="inlineStr">
        <is>
          <t>2025-11-01</t>
        </is>
      </c>
      <c r="O592" s="5">
        <f>IF(I592&lt;0.30,"REVISAR",IF(I592&gt;0.50,"ESTRELLA","OK"))</f>
        <v/>
      </c>
      <c r="P592" s="5">
        <f>IF(AND(I592&lt;0.30,J592&gt;50),"SUBIR PRECIO YA - alto volumen y margen flaco",IF(AND(I592&gt;0.50,M592&lt;30),"PROTEGER STOCK - estrella escasa",IF(AND(I592&lt;0.30,M592&gt;180),"LIQUIDAR - margen bajo y exceso de stock",IF(I592&gt;0.50,"MANTENER PRECIO - estrella",IF(M592&gt;240,"REVISAR INVENTARIO - mucho stock para la rotación","MONITOREAR")))))</f>
        <v/>
      </c>
      <c r="Q592" s="5" t="inlineStr">
        <is>
          <t>SI</t>
        </is>
      </c>
      <c r="R592" s="5" t="inlineStr">
        <is>
          <t>SI</t>
        </is>
      </c>
    </row>
    <row r="593">
      <c r="A593" s="5" t="inlineStr">
        <is>
          <t>28349752</t>
        </is>
      </c>
      <c r="B593" s="5" t="inlineStr">
        <is>
          <t>PORCELANATO TUNICIA GREEN 0.60X1.20 CAJA 1.44M2 2 PIEZAS POR CAJA</t>
        </is>
      </c>
      <c r="C593" s="5" t="inlineStr">
        <is>
          <t>PORCELANATO</t>
        </is>
      </c>
      <c r="D593" s="12" t="n">
        <v>6139.93</v>
      </c>
      <c r="E593" s="12" t="n">
        <v>6563.05</v>
      </c>
      <c r="F593" s="12" t="n">
        <v>8505.360000000001</v>
      </c>
      <c r="G593" s="12" t="n">
        <v>9750</v>
      </c>
      <c r="H593" s="14" t="n">
        <v>0.5879659865829089</v>
      </c>
      <c r="I593" s="14" t="n">
        <v>0.3702635897435897</v>
      </c>
      <c r="J593" s="11" t="n">
        <v>160</v>
      </c>
      <c r="K593" s="11" t="n">
        <v>1.5</v>
      </c>
      <c r="L593" s="12" t="n">
        <v>9209.895</v>
      </c>
      <c r="M593" s="21" t="n">
        <v>3.421875</v>
      </c>
      <c r="N593" s="5" t="inlineStr">
        <is>
          <t>2026-04-20</t>
        </is>
      </c>
      <c r="O593" s="5">
        <f>IF(I593&lt;0.30,"REVISAR",IF(I593&gt;0.50,"ESTRELLA","OK"))</f>
        <v/>
      </c>
      <c r="P593" s="5">
        <f>IF(AND(I593&lt;0.30,J593&gt;50),"SUBIR PRECIO YA - alto volumen y margen flaco",IF(AND(I593&gt;0.50,M593&lt;30),"PROTEGER STOCK - estrella escasa",IF(AND(I593&lt;0.30,M593&gt;180),"LIQUIDAR - margen bajo y exceso de stock",IF(I593&gt;0.50,"MANTENER PRECIO - estrella",IF(M593&gt;240,"REVISAR INVENTARIO - mucho stock para la rotación","MONITOREAR")))))</f>
        <v/>
      </c>
      <c r="Q593" s="5" t="inlineStr">
        <is>
          <t>SI</t>
        </is>
      </c>
      <c r="R593" s="5" t="inlineStr">
        <is>
          <t>SI</t>
        </is>
      </c>
    </row>
    <row r="594">
      <c r="A594" s="5" t="inlineStr">
        <is>
          <t>351100300991737</t>
        </is>
      </c>
      <c r="B594" s="5" t="inlineStr">
        <is>
          <t>DIAMOND ESPEJO LED ZT-L-1013 60X80CM</t>
        </is>
      </c>
      <c r="C594" s="5" t="inlineStr">
        <is>
          <t>IMPORTACION LOZA</t>
        </is>
      </c>
      <c r="D594" s="12" t="n">
        <v>11673.37</v>
      </c>
      <c r="E594" s="12" t="n">
        <v>20212.34</v>
      </c>
      <c r="F594" s="12" t="n">
        <v>34333.42</v>
      </c>
      <c r="G594" s="12" t="n">
        <v>45679.89</v>
      </c>
      <c r="H594" s="14" t="n">
        <v>2.913170746750938</v>
      </c>
      <c r="I594" s="14" t="n">
        <v>0.7444527559063736</v>
      </c>
      <c r="J594" s="11" t="n">
        <v>22</v>
      </c>
      <c r="K594" s="11" t="n">
        <v>0</v>
      </c>
      <c r="L594" s="12" t="n">
        <v>0</v>
      </c>
      <c r="M594" s="21" t="n">
        <v>0</v>
      </c>
      <c r="N594" s="5" t="inlineStr">
        <is>
          <t>2026-02-12</t>
        </is>
      </c>
      <c r="O594" s="5">
        <f>IF(I594&lt;0.30,"REVISAR",IF(I594&gt;0.50,"ESTRELLA","OK"))</f>
        <v/>
      </c>
      <c r="P594" s="5">
        <f>IF(AND(I594&lt;0.30,J594&gt;50),"SUBIR PRECIO YA - alto volumen y margen flaco",IF(AND(I594&gt;0.50,M594&lt;30),"PROTEGER STOCK - estrella escasa",IF(AND(I594&lt;0.30,M594&gt;180),"LIQUIDAR - margen bajo y exceso de stock",IF(I594&gt;0.50,"MANTENER PRECIO - estrella",IF(M594&gt;240,"REVISAR INVENTARIO - mucho stock para la rotación","MONITOREAR")))))</f>
        <v/>
      </c>
      <c r="Q594" s="5" t="inlineStr">
        <is>
          <t>NO</t>
        </is>
      </c>
      <c r="R594" s="5" t="inlineStr">
        <is>
          <t>SI</t>
        </is>
      </c>
    </row>
    <row r="595">
      <c r="A595" s="5" t="inlineStr">
        <is>
          <t>10160007</t>
        </is>
      </c>
      <c r="B595" s="5" t="inlineStr">
        <is>
          <t>TUBO IND. RECTANGULAR 1X11/2 1.50MM GALVANIZADO</t>
        </is>
      </c>
      <c r="C595" s="5" t="inlineStr">
        <is>
          <t>TUBERIA INDUSTRIAL</t>
        </is>
      </c>
      <c r="D595" s="12" t="n">
        <v>4210.8</v>
      </c>
      <c r="E595" s="12" t="n">
        <v>4393.74</v>
      </c>
      <c r="F595" s="12" t="n">
        <v>5387.67</v>
      </c>
      <c r="G595" s="12" t="n">
        <v>5989.57</v>
      </c>
      <c r="H595" s="14" t="n">
        <v>0.4224304170228933</v>
      </c>
      <c r="I595" s="14" t="n">
        <v>0.2969779132725721</v>
      </c>
      <c r="J595" s="11" t="n">
        <v>311</v>
      </c>
      <c r="K595" s="11" t="n">
        <v>42</v>
      </c>
      <c r="L595" s="12" t="n">
        <v>176853.6</v>
      </c>
      <c r="M595" s="21" t="n">
        <v>49.29260450160771</v>
      </c>
      <c r="N595" s="5" t="inlineStr">
        <is>
          <t>2026-04-28</t>
        </is>
      </c>
      <c r="O595" s="5">
        <f>IF(I595&lt;0.30,"REVISAR",IF(I595&gt;0.50,"ESTRELLA","OK"))</f>
        <v/>
      </c>
      <c r="P595" s="5">
        <f>IF(AND(I595&lt;0.30,J595&gt;50),"SUBIR PRECIO YA - alto volumen y margen flaco",IF(AND(I595&gt;0.50,M595&lt;30),"PROTEGER STOCK - estrella escasa",IF(AND(I595&lt;0.30,M595&gt;180),"LIQUIDAR - margen bajo y exceso de stock",IF(I595&gt;0.50,"MANTENER PRECIO - estrella",IF(M595&gt;240,"REVISAR INVENTARIO - mucho stock para la rotación","MONITOREAR")))))</f>
        <v/>
      </c>
      <c r="Q595" s="5" t="inlineStr">
        <is>
          <t>SI</t>
        </is>
      </c>
      <c r="R595" s="5" t="inlineStr">
        <is>
          <t>SI</t>
        </is>
      </c>
    </row>
    <row r="596">
      <c r="A596" s="5" t="inlineStr">
        <is>
          <t>121</t>
        </is>
      </c>
      <c r="B596" s="5" t="inlineStr">
        <is>
          <t>BLOCK 20-20-40</t>
        </is>
      </c>
      <c r="C596" s="5" t="inlineStr">
        <is>
          <t>BLOQUES, VARILLAS, MALLAS</t>
        </is>
      </c>
      <c r="D596" s="12" t="n">
        <v>586.15</v>
      </c>
      <c r="E596" s="12" t="n">
        <v>564.6900000000001</v>
      </c>
      <c r="F596" s="12" t="n">
        <v>677.78</v>
      </c>
      <c r="G596" s="12" t="n">
        <v>827.9400000000001</v>
      </c>
      <c r="H596" s="14" t="n">
        <v>0.4125053313998125</v>
      </c>
      <c r="I596" s="14" t="n">
        <v>0.2920380703915744</v>
      </c>
      <c r="J596" s="11" t="n">
        <v>2730</v>
      </c>
      <c r="K596" s="11" t="n">
        <v>238</v>
      </c>
      <c r="L596" s="12" t="n">
        <v>139503.7</v>
      </c>
      <c r="M596" s="21" t="n">
        <v>31.82051282051282</v>
      </c>
      <c r="N596" s="5" t="inlineStr">
        <is>
          <t>2026-04-21</t>
        </is>
      </c>
      <c r="O596" s="5">
        <f>IF(I596&lt;0.30,"REVISAR",IF(I596&gt;0.50,"ESTRELLA","OK"))</f>
        <v/>
      </c>
      <c r="P596" s="5">
        <f>IF(AND(I596&lt;0.30,J596&gt;50),"SUBIR PRECIO YA - alto volumen y margen flaco",IF(AND(I596&gt;0.50,M596&lt;30),"PROTEGER STOCK - estrella escasa",IF(AND(I596&lt;0.30,M596&gt;180),"LIQUIDAR - margen bajo y exceso de stock",IF(I596&gt;0.50,"MANTENER PRECIO - estrella",IF(M596&gt;240,"REVISAR INVENTARIO - mucho stock para la rotación","MONITOREAR")))))</f>
        <v/>
      </c>
      <c r="Q596" s="5" t="inlineStr">
        <is>
          <t>SI</t>
        </is>
      </c>
      <c r="R596" s="5" t="inlineStr">
        <is>
          <t>SI</t>
        </is>
      </c>
    </row>
    <row r="597">
      <c r="A597" s="5" t="inlineStr">
        <is>
          <t>351100300991495</t>
        </is>
      </c>
      <c r="B597" s="5" t="inlineStr">
        <is>
          <t>PERFIL ESQUINERO EXTERNO NEGRO PARA LAMINA PVC 2.5M</t>
        </is>
      </c>
      <c r="C597" s="5" t="inlineStr">
        <is>
          <t>IMPORTACION LAMINA PVC, BAMBU, ACC</t>
        </is>
      </c>
      <c r="D597" s="12" t="n">
        <v>659.34</v>
      </c>
      <c r="E597" s="12" t="n">
        <v>1021.65</v>
      </c>
      <c r="F597" s="12" t="n">
        <v>2834.91</v>
      </c>
      <c r="G597" s="12" t="n">
        <v>3300</v>
      </c>
      <c r="H597" s="14" t="n">
        <v>4.005005005005005</v>
      </c>
      <c r="I597" s="14" t="n">
        <v>0.8001999999999999</v>
      </c>
      <c r="J597" s="11" t="n">
        <v>170</v>
      </c>
      <c r="K597" s="11" t="n">
        <v>386</v>
      </c>
      <c r="L597" s="12" t="n">
        <v>254505.24</v>
      </c>
      <c r="M597" s="21" t="n">
        <v>828.764705882353</v>
      </c>
      <c r="N597" s="5" t="inlineStr">
        <is>
          <t>2026-04-30</t>
        </is>
      </c>
      <c r="O597" s="5">
        <f>IF(I597&lt;0.30,"REVISAR",IF(I597&gt;0.50,"ESTRELLA","OK"))</f>
        <v/>
      </c>
      <c r="P597" s="5">
        <f>IF(AND(I597&lt;0.30,J597&gt;50),"SUBIR PRECIO YA - alto volumen y margen flaco",IF(AND(I597&gt;0.50,M597&lt;30),"PROTEGER STOCK - estrella escasa",IF(AND(I597&lt;0.30,M597&gt;180),"LIQUIDAR - margen bajo y exceso de stock",IF(I597&gt;0.50,"MANTENER PRECIO - estrella",IF(M597&gt;240,"REVISAR INVENTARIO - mucho stock para la rotación","MONITOREAR")))))</f>
        <v/>
      </c>
      <c r="Q597" s="5" t="inlineStr">
        <is>
          <t>NO</t>
        </is>
      </c>
      <c r="R597" s="5" t="inlineStr">
        <is>
          <t>SI</t>
        </is>
      </c>
    </row>
    <row r="598">
      <c r="A598" s="5" t="inlineStr">
        <is>
          <t>3511001734</t>
        </is>
      </c>
      <c r="B598" s="5" t="inlineStr">
        <is>
          <t>DIAMOND ESPEJO LED ZT-HK-M2010 60CM</t>
        </is>
      </c>
      <c r="C598" s="5" t="inlineStr">
        <is>
          <t>IMPORTACION LOZA</t>
        </is>
      </c>
      <c r="D598" s="12" t="n">
        <v>9603.93</v>
      </c>
      <c r="E598" s="12" t="n">
        <v>16629.12</v>
      </c>
      <c r="F598" s="12" t="n">
        <v>28894.75</v>
      </c>
      <c r="G598" s="12" t="n">
        <v>37581.8</v>
      </c>
      <c r="H598" s="14" t="n">
        <v>2.913168879823155</v>
      </c>
      <c r="I598" s="14" t="n">
        <v>0.7444526339877281</v>
      </c>
      <c r="J598" s="11" t="n">
        <v>25</v>
      </c>
      <c r="K598" s="11" t="n">
        <v>1</v>
      </c>
      <c r="L598" s="12" t="n">
        <v>9603.93</v>
      </c>
      <c r="M598" s="21" t="n">
        <v>14.6</v>
      </c>
      <c r="N598" s="5" t="inlineStr">
        <is>
          <t>2025-08-13</t>
        </is>
      </c>
      <c r="O598" s="5">
        <f>IF(I598&lt;0.30,"REVISAR",IF(I598&gt;0.50,"ESTRELLA","OK"))</f>
        <v/>
      </c>
      <c r="P598" s="5">
        <f>IF(AND(I598&lt;0.30,J598&gt;50),"SUBIR PRECIO YA - alto volumen y margen flaco",IF(AND(I598&gt;0.50,M598&lt;30),"PROTEGER STOCK - estrella escasa",IF(AND(I598&lt;0.30,M598&gt;180),"LIQUIDAR - margen bajo y exceso de stock",IF(I598&gt;0.50,"MANTENER PRECIO - estrella",IF(M598&gt;240,"REVISAR INVENTARIO - mucho stock para la rotación","MONITOREAR")))))</f>
        <v/>
      </c>
      <c r="Q598" s="5" t="inlineStr">
        <is>
          <t>NO</t>
        </is>
      </c>
      <c r="R598" s="5" t="inlineStr">
        <is>
          <t>SI</t>
        </is>
      </c>
    </row>
    <row r="599">
      <c r="A599" s="5" t="inlineStr">
        <is>
          <t>351100300991734</t>
        </is>
      </c>
      <c r="B599" s="5" t="inlineStr">
        <is>
          <t>DIAMOND ESPEJO LED ZT-HK-1009-6120 60X120CM</t>
        </is>
      </c>
      <c r="C599" s="5" t="inlineStr">
        <is>
          <t>SIN CATEGORIA</t>
        </is>
      </c>
      <c r="D599" s="12" t="n">
        <v>27675.07</v>
      </c>
      <c r="E599" s="12" t="n">
        <v>27675.07</v>
      </c>
      <c r="F599" s="12" t="n">
        <v>49577.92</v>
      </c>
      <c r="G599" s="12" t="n">
        <v>49577.92</v>
      </c>
      <c r="H599" s="14" t="n">
        <v>0.7914288925014462</v>
      </c>
      <c r="I599" s="14" t="n">
        <v>0.4417863839386565</v>
      </c>
      <c r="J599" s="11" t="n">
        <v>14</v>
      </c>
      <c r="K599" s="11" t="n">
        <v>0</v>
      </c>
      <c r="L599" s="12" t="n">
        <v>0</v>
      </c>
      <c r="M599" s="21" t="n">
        <v>0</v>
      </c>
      <c r="N599" s="5" t="inlineStr">
        <is>
          <t>2025-07-29</t>
        </is>
      </c>
      <c r="O599" s="5">
        <f>IF(I599&lt;0.30,"REVISAR",IF(I599&gt;0.50,"ESTRELLA","OK"))</f>
        <v/>
      </c>
      <c r="P599" s="5">
        <f>IF(AND(I599&lt;0.30,J599&gt;50),"SUBIR PRECIO YA - alto volumen y margen flaco",IF(AND(I599&gt;0.50,M599&lt;30),"PROTEGER STOCK - estrella escasa",IF(AND(I599&lt;0.30,M599&gt;180),"LIQUIDAR - margen bajo y exceso de stock",IF(I599&gt;0.50,"MANTENER PRECIO - estrella",IF(M599&gt;240,"REVISAR INVENTARIO - mucho stock para la rotación","MONITOREAR")))))</f>
        <v/>
      </c>
      <c r="Q599" s="5" t="inlineStr">
        <is>
          <t>NO</t>
        </is>
      </c>
      <c r="R599" s="5" t="inlineStr">
        <is>
          <t>SI</t>
        </is>
      </c>
    </row>
    <row r="600">
      <c r="A600" s="5" t="inlineStr">
        <is>
          <t>351100300992828</t>
        </is>
      </c>
      <c r="B600" s="5" t="inlineStr">
        <is>
          <t>CACHERA DE FREGADERO CON CALENTADOR INCLUIDO SATINADO AQP-23562</t>
        </is>
      </c>
      <c r="C600" s="5" t="inlineStr">
        <is>
          <t>IMPORTACION GRIFERIA</t>
        </is>
      </c>
      <c r="D600" s="12" t="n">
        <v>11505.75</v>
      </c>
      <c r="E600" s="12" t="n">
        <v>15437.41</v>
      </c>
      <c r="F600" s="12" t="n">
        <v>30756.64</v>
      </c>
      <c r="G600" s="12" t="n">
        <v>35000</v>
      </c>
      <c r="H600" s="14" t="n">
        <v>2.041957282228451</v>
      </c>
      <c r="I600" s="14" t="n">
        <v>0.6712642857142858</v>
      </c>
      <c r="J600" s="11" t="n">
        <v>20</v>
      </c>
      <c r="K600" s="11" t="n">
        <v>0</v>
      </c>
      <c r="L600" s="12" t="n">
        <v>0</v>
      </c>
      <c r="M600" s="21" t="n">
        <v>0</v>
      </c>
      <c r="N600" s="5" t="inlineStr">
        <is>
          <t>2026-03-09</t>
        </is>
      </c>
      <c r="O600" s="5">
        <f>IF(I600&lt;0.30,"REVISAR",IF(I600&gt;0.50,"ESTRELLA","OK"))</f>
        <v/>
      </c>
      <c r="P600" s="5">
        <f>IF(AND(I600&lt;0.30,J600&gt;50),"SUBIR PRECIO YA - alto volumen y margen flaco",IF(AND(I600&gt;0.50,M600&lt;30),"PROTEGER STOCK - estrella escasa",IF(AND(I600&lt;0.30,M600&gt;180),"LIQUIDAR - margen bajo y exceso de stock",IF(I600&gt;0.50,"MANTENER PRECIO - estrella",IF(M600&gt;240,"REVISAR INVENTARIO - mucho stock para la rotación","MONITOREAR")))))</f>
        <v/>
      </c>
      <c r="Q600" s="5" t="inlineStr">
        <is>
          <t>NO</t>
        </is>
      </c>
      <c r="R600" s="5" t="inlineStr">
        <is>
          <t>SI</t>
        </is>
      </c>
    </row>
    <row r="601">
      <c r="A601" s="5" t="inlineStr">
        <is>
          <t>351100300992561</t>
        </is>
      </c>
      <c r="B601" s="5" t="inlineStr">
        <is>
          <t>COMBO FREGADERO SANTIAGO SATIN + CACHERA ESMERALDA SATIN 80CM X 49CM</t>
        </is>
      </c>
      <c r="C601" s="5" t="inlineStr">
        <is>
          <t>IMPORTACION FREGADEROS</t>
        </is>
      </c>
      <c r="D601" s="12" t="n">
        <v>30747</v>
      </c>
      <c r="E601" s="12" t="n">
        <v>30747</v>
      </c>
      <c r="F601" s="12" t="n">
        <v>69026.55</v>
      </c>
      <c r="G601" s="12" t="n">
        <v>78000</v>
      </c>
      <c r="H601" s="14" t="n">
        <v>1.536832861742609</v>
      </c>
      <c r="I601" s="14" t="n">
        <v>0.6058076923076923</v>
      </c>
      <c r="J601" s="11" t="n">
        <v>8</v>
      </c>
      <c r="K601" s="11" t="n">
        <v>0</v>
      </c>
      <c r="L601" s="12" t="n">
        <v>0</v>
      </c>
      <c r="M601" s="21" t="n">
        <v>0</v>
      </c>
      <c r="N601" s="5" t="inlineStr">
        <is>
          <t>2025-12-03</t>
        </is>
      </c>
      <c r="O601" s="5">
        <f>IF(I601&lt;0.30,"REVISAR",IF(I601&gt;0.50,"ESTRELLA","OK"))</f>
        <v/>
      </c>
      <c r="P601" s="5">
        <f>IF(AND(I601&lt;0.30,J601&gt;50),"SUBIR PRECIO YA - alto volumen y margen flaco",IF(AND(I601&gt;0.50,M601&lt;30),"PROTEGER STOCK - estrella escasa",IF(AND(I601&lt;0.30,M601&gt;180),"LIQUIDAR - margen bajo y exceso de stock",IF(I601&gt;0.50,"MANTENER PRECIO - estrella",IF(M601&gt;240,"REVISAR INVENTARIO - mucho stock para la rotación","MONITOREAR")))))</f>
        <v/>
      </c>
      <c r="Q601" s="5" t="inlineStr">
        <is>
          <t>NO</t>
        </is>
      </c>
      <c r="R601" s="5" t="inlineStr">
        <is>
          <t>SI</t>
        </is>
      </c>
    </row>
    <row r="602">
      <c r="A602" s="5" t="inlineStr">
        <is>
          <t>351100300991900</t>
        </is>
      </c>
      <c r="B602" s="5" t="inlineStr">
        <is>
          <t>LAMINA PVC PM03 CALIZA GRIS 1.22X2.44 3MM IMITACION PIEDRA NATURAL</t>
        </is>
      </c>
      <c r="C602" s="5" t="inlineStr">
        <is>
          <t>SIN CATEGORIA</t>
        </is>
      </c>
      <c r="D602" s="12" t="n">
        <v>9540</v>
      </c>
      <c r="E602" s="12" t="n">
        <v>9540</v>
      </c>
      <c r="F602" s="12" t="n">
        <v>13973.48</v>
      </c>
      <c r="G602" s="12" t="n">
        <v>13973.48</v>
      </c>
      <c r="H602" s="14" t="n">
        <v>0.4647253668763102</v>
      </c>
      <c r="I602" s="14" t="n">
        <v>0.3172781583399411</v>
      </c>
      <c r="J602" s="11" t="n">
        <v>69</v>
      </c>
      <c r="K602" s="11" t="n">
        <v>0</v>
      </c>
      <c r="L602" s="12" t="n">
        <v>0</v>
      </c>
      <c r="M602" s="21" t="n">
        <v>0</v>
      </c>
      <c r="N602" s="5" t="inlineStr">
        <is>
          <t>2025-07-14</t>
        </is>
      </c>
      <c r="O602" s="5">
        <f>IF(I602&lt;0.30,"REVISAR",IF(I602&gt;0.50,"ESTRELLA","OK"))</f>
        <v/>
      </c>
      <c r="P602" s="5">
        <f>IF(AND(I602&lt;0.30,J602&gt;50),"SUBIR PRECIO YA - alto volumen y margen flaco",IF(AND(I602&gt;0.50,M602&lt;30),"PROTEGER STOCK - estrella escasa",IF(AND(I602&lt;0.30,M602&gt;180),"LIQUIDAR - margen bajo y exceso de stock",IF(I602&gt;0.50,"MANTENER PRECIO - estrella",IF(M602&gt;240,"REVISAR INVENTARIO - mucho stock para la rotación","MONITOREAR")))))</f>
        <v/>
      </c>
      <c r="Q602" s="5" t="inlineStr">
        <is>
          <t>SI</t>
        </is>
      </c>
      <c r="R602" s="5" t="inlineStr">
        <is>
          <t>SI</t>
        </is>
      </c>
    </row>
    <row r="603">
      <c r="A603" s="5" t="inlineStr">
        <is>
          <t>20160008</t>
        </is>
      </c>
      <c r="B603" s="5" t="inlineStr">
        <is>
          <t>PORCELANATO LONDON BIANCO 60X60 BRILLANTE CAJA 1.44M2</t>
        </is>
      </c>
      <c r="C603" s="5" t="inlineStr">
        <is>
          <t>SIN CATEGORIA</t>
        </is>
      </c>
      <c r="D603" s="12" t="n">
        <v>7140.34</v>
      </c>
      <c r="E603" s="12" t="n">
        <v>7140.34</v>
      </c>
      <c r="F603" s="12" t="n">
        <v>8826.59</v>
      </c>
      <c r="G603" s="12" t="n">
        <v>8826.59</v>
      </c>
      <c r="H603" s="14" t="n">
        <v>0.2361582221574883</v>
      </c>
      <c r="I603" s="14" t="n">
        <v>0.1910420672082877</v>
      </c>
      <c r="J603" s="11" t="n">
        <v>181</v>
      </c>
      <c r="K603" s="11" t="n">
        <v>0</v>
      </c>
      <c r="L603" s="12" t="n">
        <v>0</v>
      </c>
      <c r="M603" s="21" t="n">
        <v>0</v>
      </c>
      <c r="N603" s="5" t="inlineStr">
        <is>
          <t>2026-02-21</t>
        </is>
      </c>
      <c r="O603" s="5">
        <f>IF(I603&lt;0.30,"REVISAR",IF(I603&gt;0.50,"ESTRELLA","OK"))</f>
        <v/>
      </c>
      <c r="P603" s="5">
        <f>IF(AND(I603&lt;0.30,J603&gt;50),"SUBIR PRECIO YA - alto volumen y margen flaco",IF(AND(I603&gt;0.50,M603&lt;30),"PROTEGER STOCK - estrella escasa",IF(AND(I603&lt;0.30,M603&gt;180),"LIQUIDAR - margen bajo y exceso de stock",IF(I603&gt;0.50,"MANTENER PRECIO - estrella",IF(M603&gt;240,"REVISAR INVENTARIO - mucho stock para la rotación","MONITOREAR")))))</f>
        <v/>
      </c>
      <c r="Q603" s="5" t="inlineStr">
        <is>
          <t>SI</t>
        </is>
      </c>
      <c r="R603" s="5" t="inlineStr">
        <is>
          <t>SI</t>
        </is>
      </c>
    </row>
    <row r="604">
      <c r="A604" s="5" t="inlineStr">
        <is>
          <t>351100300992623</t>
        </is>
      </c>
      <c r="B604" s="5" t="inlineStr">
        <is>
          <t>MUEBLE PIEDRA SINT NEGRO CON ESPEJO LED SUSPEDINDO 80CM X 50CM ZT-0380-M5 LUX STONE</t>
        </is>
      </c>
      <c r="C604" s="5" t="inlineStr">
        <is>
          <t>LOZA SANITARIA</t>
        </is>
      </c>
      <c r="D604" s="12" t="n">
        <v>59500</v>
      </c>
      <c r="E604" s="12" t="n">
        <v>59383.33</v>
      </c>
      <c r="F604" s="12" t="n">
        <v>84792.7</v>
      </c>
      <c r="G604" s="12" t="n">
        <v>94999</v>
      </c>
      <c r="H604" s="14" t="n">
        <v>0.5966218487394958</v>
      </c>
      <c r="I604" s="14" t="n">
        <v>0.3736776176591333</v>
      </c>
      <c r="J604" s="11" t="n">
        <v>12</v>
      </c>
      <c r="K604" s="11" t="n">
        <v>7</v>
      </c>
      <c r="L604" s="12" t="n">
        <v>416500</v>
      </c>
      <c r="M604" s="21" t="n">
        <v>212.9166666666667</v>
      </c>
      <c r="N604" s="5" t="inlineStr">
        <is>
          <t>2026-04-24</t>
        </is>
      </c>
      <c r="O604" s="5">
        <f>IF(I604&lt;0.30,"REVISAR",IF(I604&gt;0.50,"ESTRELLA","OK"))</f>
        <v/>
      </c>
      <c r="P604" s="5">
        <f>IF(AND(I604&lt;0.30,J604&gt;50),"SUBIR PRECIO YA - alto volumen y margen flaco",IF(AND(I604&gt;0.50,M604&lt;30),"PROTEGER STOCK - estrella escasa",IF(AND(I604&lt;0.30,M604&gt;180),"LIQUIDAR - margen bajo y exceso de stock",IF(I604&gt;0.50,"MANTENER PRECIO - estrella",IF(M604&gt;240,"REVISAR INVENTARIO - mucho stock para la rotación","MONITOREAR")))))</f>
        <v/>
      </c>
      <c r="Q604" s="5" t="inlineStr">
        <is>
          <t>SI</t>
        </is>
      </c>
      <c r="R604" s="5" t="inlineStr">
        <is>
          <t>SI</t>
        </is>
      </c>
    </row>
    <row r="605">
      <c r="A605" s="5" t="inlineStr">
        <is>
          <t>8182</t>
        </is>
      </c>
      <c r="B605" s="5" t="inlineStr">
        <is>
          <t>ASIENTO INOD REDONDO BLANCO ECONO</t>
        </is>
      </c>
      <c r="C605" s="5" t="inlineStr">
        <is>
          <t>LOZA SANITARIA</t>
        </is>
      </c>
      <c r="D605" s="12" t="n">
        <v>850</v>
      </c>
      <c r="E605" s="12" t="n">
        <v>3161.97</v>
      </c>
      <c r="F605" s="12" t="n">
        <v>5831.91</v>
      </c>
      <c r="G605" s="12" t="n">
        <v>8033.95</v>
      </c>
      <c r="H605" s="14" t="n">
        <v>8.451705882352941</v>
      </c>
      <c r="I605" s="14" t="n">
        <v>0.8941989930233573</v>
      </c>
      <c r="J605" s="11" t="n">
        <v>114</v>
      </c>
      <c r="K605" s="11" t="n">
        <v>38</v>
      </c>
      <c r="L605" s="12" t="n">
        <v>32300</v>
      </c>
      <c r="M605" s="21" t="n">
        <v>121.6666666666667</v>
      </c>
      <c r="N605" s="5" t="inlineStr">
        <is>
          <t>2026-04-16</t>
        </is>
      </c>
      <c r="O605" s="5">
        <f>IF(I605&lt;0.30,"REVISAR",IF(I605&gt;0.50,"ESTRELLA","OK"))</f>
        <v/>
      </c>
      <c r="P605" s="5">
        <f>IF(AND(I605&lt;0.30,J605&gt;50),"SUBIR PRECIO YA - alto volumen y margen flaco",IF(AND(I605&gt;0.50,M605&lt;30),"PROTEGER STOCK - estrella escasa",IF(AND(I605&lt;0.30,M605&gt;180),"LIQUIDAR - margen bajo y exceso de stock",IF(I605&gt;0.50,"MANTENER PRECIO - estrella",IF(M605&gt;240,"REVISAR INVENTARIO - mucho stock para la rotación","MONITOREAR")))))</f>
        <v/>
      </c>
      <c r="Q605" s="5" t="inlineStr">
        <is>
          <t>NO</t>
        </is>
      </c>
      <c r="R605" s="5" t="inlineStr">
        <is>
          <t>SI</t>
        </is>
      </c>
    </row>
    <row r="606">
      <c r="A606" s="5" t="inlineStr">
        <is>
          <t>60100019</t>
        </is>
      </c>
      <c r="B606" s="5" t="inlineStr">
        <is>
          <t>LAMPARA LED CUAD. EMPOT. 720LM 12W 100-240V WELLMAX 2100316</t>
        </is>
      </c>
      <c r="C606" s="5" t="inlineStr">
        <is>
          <t>BOMBILLOS Y LAMPARAS</t>
        </is>
      </c>
      <c r="D606" s="12" t="n">
        <v>1683.9</v>
      </c>
      <c r="E606" s="12" t="n">
        <v>1475.28</v>
      </c>
      <c r="F606" s="12" t="n">
        <v>3477.55</v>
      </c>
      <c r="G606" s="12" t="n">
        <v>3900</v>
      </c>
      <c r="H606" s="14" t="n">
        <v>1.316052022091573</v>
      </c>
      <c r="I606" s="14" t="n">
        <v>0.5682307692307692</v>
      </c>
      <c r="J606" s="11" t="n">
        <v>152</v>
      </c>
      <c r="K606" s="11" t="n">
        <v>28</v>
      </c>
      <c r="L606" s="12" t="n">
        <v>47149.2</v>
      </c>
      <c r="M606" s="21" t="n">
        <v>67.23684210526315</v>
      </c>
      <c r="N606" s="5" t="inlineStr">
        <is>
          <t>2026-04-20</t>
        </is>
      </c>
      <c r="O606" s="5">
        <f>IF(I606&lt;0.30,"REVISAR",IF(I606&gt;0.50,"ESTRELLA","OK"))</f>
        <v/>
      </c>
      <c r="P606" s="5">
        <f>IF(AND(I606&lt;0.30,J606&gt;50),"SUBIR PRECIO YA - alto volumen y margen flaco",IF(AND(I606&gt;0.50,M606&lt;30),"PROTEGER STOCK - estrella escasa",IF(AND(I606&lt;0.30,M606&gt;180),"LIQUIDAR - margen bajo y exceso de stock",IF(I606&gt;0.50,"MANTENER PRECIO - estrella",IF(M606&gt;240,"REVISAR INVENTARIO - mucho stock para la rotación","MONITOREAR")))))</f>
        <v/>
      </c>
      <c r="Q606" s="5" t="inlineStr">
        <is>
          <t>NO</t>
        </is>
      </c>
      <c r="R606" s="5" t="inlineStr">
        <is>
          <t>SI</t>
        </is>
      </c>
    </row>
    <row r="607">
      <c r="A607" s="5" t="inlineStr">
        <is>
          <t>351100300992488</t>
        </is>
      </c>
      <c r="B607" s="5" t="inlineStr">
        <is>
          <t>CACHERA FREGADERO ESMERALDA SATINADA LS-1</t>
        </is>
      </c>
      <c r="C607" s="5" t="inlineStr">
        <is>
          <t>IMPORTACION GRIFERIA</t>
        </is>
      </c>
      <c r="D607" s="12" t="n">
        <v>4880.15</v>
      </c>
      <c r="E607" s="12" t="n">
        <v>6219.51</v>
      </c>
      <c r="F607" s="12" t="n">
        <v>18897.08</v>
      </c>
      <c r="G607" s="12" t="n">
        <v>21470</v>
      </c>
      <c r="H607" s="14" t="n">
        <v>3.39945493478684</v>
      </c>
      <c r="I607" s="14" t="n">
        <v>0.7726991150442477</v>
      </c>
      <c r="J607" s="11" t="n">
        <v>24</v>
      </c>
      <c r="K607" s="11" t="n">
        <v>40</v>
      </c>
      <c r="L607" s="12" t="n">
        <v>195206</v>
      </c>
      <c r="M607" s="21" t="n">
        <v>608.3333333333334</v>
      </c>
      <c r="N607" s="5" t="inlineStr">
        <is>
          <t>2026-04-29</t>
        </is>
      </c>
      <c r="O607" s="5">
        <f>IF(I607&lt;0.30,"REVISAR",IF(I607&gt;0.50,"ESTRELLA","OK"))</f>
        <v/>
      </c>
      <c r="P607" s="5">
        <f>IF(AND(I607&lt;0.30,J607&gt;50),"SUBIR PRECIO YA - alto volumen y margen flaco",IF(AND(I607&gt;0.50,M607&lt;30),"PROTEGER STOCK - estrella escasa",IF(AND(I607&lt;0.30,M607&gt;180),"LIQUIDAR - margen bajo y exceso de stock",IF(I607&gt;0.50,"MANTENER PRECIO - estrella",IF(M607&gt;240,"REVISAR INVENTARIO - mucho stock para la rotación","MONITOREAR")))))</f>
        <v/>
      </c>
      <c r="Q607" s="5" t="inlineStr">
        <is>
          <t>NO</t>
        </is>
      </c>
      <c r="R607" s="5" t="inlineStr">
        <is>
          <t>SI</t>
        </is>
      </c>
    </row>
    <row r="608">
      <c r="A608" s="5" t="inlineStr">
        <is>
          <t>PINT-PA-0034</t>
        </is>
      </c>
      <c r="B608" s="5" t="inlineStr">
        <is>
          <t>LANCO SUPER COAT BLANCO MATE GALON SC687-4</t>
        </is>
      </c>
      <c r="C608" s="5" t="inlineStr">
        <is>
          <t>PINTURA ACRILICA</t>
        </is>
      </c>
      <c r="D608" s="12" t="n">
        <v>10180.8</v>
      </c>
      <c r="E608" s="12" t="n">
        <v>8973.030000000001</v>
      </c>
      <c r="F608" s="12" t="n">
        <v>13257.7</v>
      </c>
      <c r="G608" s="12" t="n">
        <v>17256.46</v>
      </c>
      <c r="H608" s="14" t="n">
        <v>0.6950003928964326</v>
      </c>
      <c r="I608" s="14" t="n">
        <v>0.4100296352786145</v>
      </c>
      <c r="J608" s="11" t="n">
        <v>71</v>
      </c>
      <c r="K608" s="11" t="n">
        <v>8</v>
      </c>
      <c r="L608" s="12" t="n">
        <v>81446.39999999999</v>
      </c>
      <c r="M608" s="21" t="n">
        <v>41.12676056338028</v>
      </c>
      <c r="N608" s="5" t="inlineStr">
        <is>
          <t>2026-04-10</t>
        </is>
      </c>
      <c r="O608" s="5">
        <f>IF(I608&lt;0.30,"REVISAR",IF(I608&gt;0.50,"ESTRELLA","OK"))</f>
        <v/>
      </c>
      <c r="P608" s="5">
        <f>IF(AND(I608&lt;0.30,J608&gt;50),"SUBIR PRECIO YA - alto volumen y margen flaco",IF(AND(I608&gt;0.50,M608&lt;30),"PROTEGER STOCK - estrella escasa",IF(AND(I608&lt;0.30,M608&gt;180),"LIQUIDAR - margen bajo y exceso de stock",IF(I608&gt;0.50,"MANTENER PRECIO - estrella",IF(M608&gt;240,"REVISAR INVENTARIO - mucho stock para la rotación","MONITOREAR")))))</f>
        <v/>
      </c>
      <c r="Q608" s="5" t="inlineStr">
        <is>
          <t>SI</t>
        </is>
      </c>
      <c r="R608" s="5" t="inlineStr">
        <is>
          <t>SI</t>
        </is>
      </c>
    </row>
    <row r="609">
      <c r="A609" s="5" t="inlineStr">
        <is>
          <t>351100300992676</t>
        </is>
      </c>
      <c r="B609" s="5" t="inlineStr">
        <is>
          <t>LAMINA NUEVA TEC REPELLO  25-66 1.22 X. 2.80M 5MM MATE FIBRA BAMBU CARBON PVC IMITACION PIEDR</t>
        </is>
      </c>
      <c r="C609" s="5" t="inlineStr">
        <is>
          <t>IMPORTACION LAMINA PVC, BAMBU, ACC</t>
        </is>
      </c>
      <c r="D609" s="12" t="n">
        <v>5699.8</v>
      </c>
      <c r="E609" s="12" t="n">
        <v>7710.51</v>
      </c>
      <c r="F609" s="12" t="n">
        <v>11660.43</v>
      </c>
      <c r="G609" s="12" t="n">
        <v>12999</v>
      </c>
      <c r="H609" s="14" t="n">
        <v>1.280606337064458</v>
      </c>
      <c r="I609" s="14" t="n">
        <v>0.5615201169320717</v>
      </c>
      <c r="J609" s="11" t="n">
        <v>77</v>
      </c>
      <c r="K609" s="11" t="n">
        <v>0</v>
      </c>
      <c r="L609" s="12" t="n">
        <v>0</v>
      </c>
      <c r="M609" s="21" t="n">
        <v>0</v>
      </c>
      <c r="N609" s="5" t="inlineStr">
        <is>
          <t>2026-03-14</t>
        </is>
      </c>
      <c r="O609" s="5">
        <f>IF(I609&lt;0.30,"REVISAR",IF(I609&gt;0.50,"ESTRELLA","OK"))</f>
        <v/>
      </c>
      <c r="P609" s="5">
        <f>IF(AND(I609&lt;0.30,J609&gt;50),"SUBIR PRECIO YA - alto volumen y margen flaco",IF(AND(I609&gt;0.50,M609&lt;30),"PROTEGER STOCK - estrella escasa",IF(AND(I609&lt;0.30,M609&gt;180),"LIQUIDAR - margen bajo y exceso de stock",IF(I609&gt;0.50,"MANTENER PRECIO - estrella",IF(M609&gt;240,"REVISAR INVENTARIO - mucho stock para la rotación","MONITOREAR")))))</f>
        <v/>
      </c>
      <c r="Q609" s="5" t="inlineStr">
        <is>
          <t>SI</t>
        </is>
      </c>
      <c r="R609" s="5" t="inlineStr">
        <is>
          <t>SI</t>
        </is>
      </c>
    </row>
    <row r="610">
      <c r="A610" s="5" t="inlineStr">
        <is>
          <t>351100300991715</t>
        </is>
      </c>
      <c r="B610" s="5" t="inlineStr">
        <is>
          <t>DIAMOND ZT-2210B-60 KHAKI MUEBLE LAVATORIO + ESPEJO AEREO 600X47X48CM ESPEJO 55X11X65CM</t>
        </is>
      </c>
      <c r="C610" s="5" t="inlineStr">
        <is>
          <t>SIN CATEGORIA</t>
        </is>
      </c>
      <c r="D610" s="12" t="n">
        <v>40439.32</v>
      </c>
      <c r="E610" s="12" t="n">
        <v>40439.32</v>
      </c>
      <c r="F610" s="12" t="n">
        <v>59275.96</v>
      </c>
      <c r="G610" s="12" t="n">
        <v>59275.96</v>
      </c>
      <c r="H610" s="14" t="n">
        <v>0.4658001173115671</v>
      </c>
      <c r="I610" s="14" t="n">
        <v>0.3177787420060341</v>
      </c>
      <c r="J610" s="11" t="n">
        <v>16</v>
      </c>
      <c r="K610" s="11" t="n">
        <v>0</v>
      </c>
      <c r="L610" s="12" t="n">
        <v>0</v>
      </c>
      <c r="M610" s="21" t="n">
        <v>0</v>
      </c>
      <c r="N610" s="5" t="inlineStr">
        <is>
          <t>2025-07-08</t>
        </is>
      </c>
      <c r="O610" s="5">
        <f>IF(I610&lt;0.30,"REVISAR",IF(I610&gt;0.50,"ESTRELLA","OK"))</f>
        <v/>
      </c>
      <c r="P610" s="5">
        <f>IF(AND(I610&lt;0.30,J610&gt;50),"SUBIR PRECIO YA - alto volumen y margen flaco",IF(AND(I610&gt;0.50,M610&lt;30),"PROTEGER STOCK - estrella escasa",IF(AND(I610&lt;0.30,M610&gt;180),"LIQUIDAR - margen bajo y exceso de stock",IF(I610&gt;0.50,"MANTENER PRECIO - estrella",IF(M610&gt;240,"REVISAR INVENTARIO - mucho stock para la rotación","MONITOREAR")))))</f>
        <v/>
      </c>
      <c r="Q610" s="5" t="inlineStr">
        <is>
          <t>SI</t>
        </is>
      </c>
      <c r="R610" s="5" t="inlineStr">
        <is>
          <t>SI</t>
        </is>
      </c>
    </row>
    <row r="611">
      <c r="A611" s="5" t="inlineStr">
        <is>
          <t>PINT-PA-0042</t>
        </is>
      </c>
      <c r="B611" s="5" t="inlineStr">
        <is>
          <t>LANCO SUPER COAT SATIN ACCENT GALON SC3734-4</t>
        </is>
      </c>
      <c r="C611" s="5" t="inlineStr">
        <is>
          <t>PINTURA ACRILICA</t>
        </is>
      </c>
      <c r="D611" s="12" t="n">
        <v>4809</v>
      </c>
      <c r="E611" s="12" t="n">
        <v>5068.56</v>
      </c>
      <c r="F611" s="12" t="n">
        <v>12602.88</v>
      </c>
      <c r="G611" s="12" t="n">
        <v>16650</v>
      </c>
      <c r="H611" s="14" t="n">
        <v>2.462258265751716</v>
      </c>
      <c r="I611" s="14" t="n">
        <v>0.7111711711711712</v>
      </c>
      <c r="J611" s="11" t="n">
        <v>40</v>
      </c>
      <c r="K611" s="11" t="n">
        <v>7</v>
      </c>
      <c r="L611" s="12" t="n">
        <v>33663</v>
      </c>
      <c r="M611" s="21" t="n">
        <v>63.875</v>
      </c>
      <c r="N611" s="5" t="inlineStr">
        <is>
          <t>2026-03-31</t>
        </is>
      </c>
      <c r="O611" s="5">
        <f>IF(I611&lt;0.30,"REVISAR",IF(I611&gt;0.50,"ESTRELLA","OK"))</f>
        <v/>
      </c>
      <c r="P611" s="5">
        <f>IF(AND(I611&lt;0.30,J611&gt;50),"SUBIR PRECIO YA - alto volumen y margen flaco",IF(AND(I611&gt;0.50,M611&lt;30),"PROTEGER STOCK - estrella escasa",IF(AND(I611&lt;0.30,M611&gt;180),"LIQUIDAR - margen bajo y exceso de stock",IF(I611&gt;0.50,"MANTENER PRECIO - estrella",IF(M611&gt;240,"REVISAR INVENTARIO - mucho stock para la rotación","MONITOREAR")))))</f>
        <v/>
      </c>
      <c r="Q611" s="5" t="inlineStr">
        <is>
          <t>NO</t>
        </is>
      </c>
      <c r="R611" s="5" t="inlineStr">
        <is>
          <t>SI</t>
        </is>
      </c>
    </row>
    <row r="612">
      <c r="A612" s="5" t="inlineStr">
        <is>
          <t>14100004</t>
        </is>
      </c>
      <c r="B612" s="5" t="inlineStr">
        <is>
          <t>PUERTA BLANCA INTERNA 6 TABLEROS 75 X 210 CM</t>
        </is>
      </c>
      <c r="C612" s="5" t="inlineStr">
        <is>
          <t>PUERTAS</t>
        </is>
      </c>
      <c r="D612" s="12" t="n">
        <v>12521.38</v>
      </c>
      <c r="E612" s="12" t="n">
        <v>12452.39</v>
      </c>
      <c r="F612" s="12" t="n">
        <v>16204.67</v>
      </c>
      <c r="G612" s="12" t="n">
        <v>18600</v>
      </c>
      <c r="H612" s="14" t="n">
        <v>0.4854592704637988</v>
      </c>
      <c r="I612" s="14" t="n">
        <v>0.3268075268817205</v>
      </c>
      <c r="J612" s="11" t="n">
        <v>80</v>
      </c>
      <c r="K612" s="11" t="n">
        <v>9</v>
      </c>
      <c r="L612" s="12" t="n">
        <v>112692.42</v>
      </c>
      <c r="M612" s="21" t="n">
        <v>41.0625</v>
      </c>
      <c r="N612" s="5" t="inlineStr">
        <is>
          <t>2026-04-29</t>
        </is>
      </c>
      <c r="O612" s="5">
        <f>IF(I612&lt;0.30,"REVISAR",IF(I612&gt;0.50,"ESTRELLA","OK"))</f>
        <v/>
      </c>
      <c r="P612" s="5">
        <f>IF(AND(I612&lt;0.30,J612&gt;50),"SUBIR PRECIO YA - alto volumen y margen flaco",IF(AND(I612&gt;0.50,M612&lt;30),"PROTEGER STOCK - estrella escasa",IF(AND(I612&lt;0.30,M612&gt;180),"LIQUIDAR - margen bajo y exceso de stock",IF(I612&gt;0.50,"MANTENER PRECIO - estrella",IF(M612&gt;240,"REVISAR INVENTARIO - mucho stock para la rotación","MONITOREAR")))))</f>
        <v/>
      </c>
      <c r="Q612" s="5" t="inlineStr">
        <is>
          <t>SI</t>
        </is>
      </c>
      <c r="R612" s="5" t="inlineStr">
        <is>
          <t>SI</t>
        </is>
      </c>
    </row>
    <row r="613">
      <c r="A613" s="5" t="inlineStr">
        <is>
          <t>9736</t>
        </is>
      </c>
      <c r="B613" s="5" t="inlineStr">
        <is>
          <t>TORNILLO AVELLANADO ALAS ESTRIAS 2 PB</t>
        </is>
      </c>
      <c r="C613" s="5" t="inlineStr">
        <is>
          <t>TORNILLERIA</t>
        </is>
      </c>
      <c r="D613" s="12" t="n">
        <v>1000</v>
      </c>
      <c r="E613" s="12" t="n">
        <v>1073.89</v>
      </c>
      <c r="F613" s="12" t="n">
        <v>2473.22</v>
      </c>
      <c r="G613" s="12" t="n">
        <v>2847.6</v>
      </c>
      <c r="H613" s="14" t="n">
        <v>1.8476</v>
      </c>
      <c r="I613" s="14" t="n">
        <v>0.648827082455401</v>
      </c>
      <c r="J613" s="11" t="n">
        <v>214</v>
      </c>
      <c r="K613" s="11" t="n">
        <v>33</v>
      </c>
      <c r="L613" s="12" t="n">
        <v>33000</v>
      </c>
      <c r="M613" s="21" t="n">
        <v>56.28504672897196</v>
      </c>
      <c r="N613" s="5" t="inlineStr">
        <is>
          <t>2026-04-30</t>
        </is>
      </c>
      <c r="O613" s="5">
        <f>IF(I613&lt;0.30,"REVISAR",IF(I613&gt;0.50,"ESTRELLA","OK"))</f>
        <v/>
      </c>
      <c r="P613" s="5">
        <f>IF(AND(I613&lt;0.30,J613&gt;50),"SUBIR PRECIO YA - alto volumen y margen flaco",IF(AND(I613&gt;0.50,M613&lt;30),"PROTEGER STOCK - estrella escasa",IF(AND(I613&lt;0.30,M613&gt;180),"LIQUIDAR - margen bajo y exceso de stock",IF(I613&gt;0.50,"MANTENER PRECIO - estrella",IF(M613&gt;240,"REVISAR INVENTARIO - mucho stock para la rotación","MONITOREAR")))))</f>
        <v/>
      </c>
      <c r="Q613" s="5" t="inlineStr">
        <is>
          <t>NO</t>
        </is>
      </c>
      <c r="R613" s="5" t="inlineStr">
        <is>
          <t>SI</t>
        </is>
      </c>
    </row>
    <row r="614">
      <c r="A614" s="5" t="inlineStr">
        <is>
          <t>351100300992215</t>
        </is>
      </c>
      <c r="B614" s="5" t="inlineStr">
        <is>
          <t>LLAVE LAVATORIO SENCILLA AQP-644</t>
        </is>
      </c>
      <c r="C614" s="5" t="inlineStr">
        <is>
          <t>IMPORTACION GRIFERIA</t>
        </is>
      </c>
      <c r="D614" s="12" t="n">
        <v>1547.85</v>
      </c>
      <c r="E614" s="12" t="n">
        <v>2166.45</v>
      </c>
      <c r="F614" s="12" t="n">
        <v>5009.97</v>
      </c>
      <c r="G614" s="12" t="n">
        <v>5950</v>
      </c>
      <c r="H614" s="14" t="n">
        <v>2.844041735310269</v>
      </c>
      <c r="I614" s="14" t="n">
        <v>0.7398571428571428</v>
      </c>
      <c r="J614" s="11" t="n">
        <v>105</v>
      </c>
      <c r="K614" s="11" t="n">
        <v>1</v>
      </c>
      <c r="L614" s="12" t="n">
        <v>1547.85</v>
      </c>
      <c r="M614" s="21" t="n">
        <v>3.476190476190476</v>
      </c>
      <c r="N614" s="5" t="inlineStr">
        <is>
          <t>2026-03-28</t>
        </is>
      </c>
      <c r="O614" s="5">
        <f>IF(I614&lt;0.30,"REVISAR",IF(I614&gt;0.50,"ESTRELLA","OK"))</f>
        <v/>
      </c>
      <c r="P614" s="5">
        <f>IF(AND(I614&lt;0.30,J614&gt;50),"SUBIR PRECIO YA - alto volumen y margen flaco",IF(AND(I614&gt;0.50,M614&lt;30),"PROTEGER STOCK - estrella escasa",IF(AND(I614&lt;0.30,M614&gt;180),"LIQUIDAR - margen bajo y exceso de stock",IF(I614&gt;0.50,"MANTENER PRECIO - estrella",IF(M614&gt;240,"REVISAR INVENTARIO - mucho stock para la rotación","MONITOREAR")))))</f>
        <v/>
      </c>
      <c r="Q614" s="5" t="inlineStr">
        <is>
          <t>NO</t>
        </is>
      </c>
      <c r="R614" s="5" t="inlineStr">
        <is>
          <t>SI</t>
        </is>
      </c>
    </row>
    <row r="615">
      <c r="A615" s="5" t="inlineStr">
        <is>
          <t>3051</t>
        </is>
      </c>
      <c r="B615" s="5" t="inlineStr">
        <is>
          <t>CH BREAKER 1X20</t>
        </is>
      </c>
      <c r="C615" s="5" t="inlineStr">
        <is>
          <t>ACCESORIOS ELECTRICOS Y CABLES</t>
        </is>
      </c>
      <c r="D615" s="12" t="n">
        <v>3954.92</v>
      </c>
      <c r="E615" s="12" t="n">
        <v>3639.87</v>
      </c>
      <c r="F615" s="12" t="n">
        <v>4786.65</v>
      </c>
      <c r="G615" s="12" t="n">
        <v>5809.78</v>
      </c>
      <c r="H615" s="14" t="n">
        <v>0.4690006371810301</v>
      </c>
      <c r="I615" s="14" t="n">
        <v>0.3192651012602886</v>
      </c>
      <c r="J615" s="11" t="n">
        <v>260</v>
      </c>
      <c r="K615" s="11" t="n">
        <v>37</v>
      </c>
      <c r="L615" s="12" t="n">
        <v>146332.04</v>
      </c>
      <c r="M615" s="21" t="n">
        <v>51.94230769230769</v>
      </c>
      <c r="N615" s="5" t="inlineStr">
        <is>
          <t>2026-04-28</t>
        </is>
      </c>
      <c r="O615" s="5">
        <f>IF(I615&lt;0.30,"REVISAR",IF(I615&gt;0.50,"ESTRELLA","OK"))</f>
        <v/>
      </c>
      <c r="P615" s="5">
        <f>IF(AND(I615&lt;0.30,J615&gt;50),"SUBIR PRECIO YA - alto volumen y margen flaco",IF(AND(I615&gt;0.50,M615&lt;30),"PROTEGER STOCK - estrella escasa",IF(AND(I615&lt;0.30,M615&gt;180),"LIQUIDAR - margen bajo y exceso de stock",IF(I615&gt;0.50,"MANTENER PRECIO - estrella",IF(M615&gt;240,"REVISAR INVENTARIO - mucho stock para la rotación","MONITOREAR")))))</f>
        <v/>
      </c>
      <c r="Q615" s="5" t="inlineStr">
        <is>
          <t>SI</t>
        </is>
      </c>
      <c r="R615" s="5" t="inlineStr">
        <is>
          <t>SI</t>
        </is>
      </c>
    </row>
    <row r="616">
      <c r="A616" s="5" t="inlineStr">
        <is>
          <t>351100300992155</t>
        </is>
      </c>
      <c r="B616" s="5" t="inlineStr">
        <is>
          <t>$$ ABANICO BLANCO DE TECHO PARA SOCKET E27 CON LUZ LED 20 PULG VENTILADOR</t>
        </is>
      </c>
      <c r="C616" s="5" t="inlineStr">
        <is>
          <t>ACCESORIOS ELECTRICOS Y CABLES</t>
        </is>
      </c>
      <c r="D616" s="12" t="n">
        <v>9500</v>
      </c>
      <c r="E616" s="12" t="n">
        <v>9589.290000000001</v>
      </c>
      <c r="F616" s="12" t="n">
        <v>14908.39</v>
      </c>
      <c r="G616" s="12" t="n">
        <v>16950</v>
      </c>
      <c r="H616" s="14" t="n">
        <v>0.7842105263157895</v>
      </c>
      <c r="I616" s="14" t="n">
        <v>0.4395280235988201</v>
      </c>
      <c r="J616" s="11" t="n">
        <v>56</v>
      </c>
      <c r="K616" s="11" t="n">
        <v>5</v>
      </c>
      <c r="L616" s="12" t="n">
        <v>47500</v>
      </c>
      <c r="M616" s="21" t="n">
        <v>32.58928571428572</v>
      </c>
      <c r="N616" s="5" t="inlineStr">
        <is>
          <t>2026-04-17</t>
        </is>
      </c>
      <c r="O616" s="5">
        <f>IF(I616&lt;0.30,"REVISAR",IF(I616&gt;0.50,"ESTRELLA","OK"))</f>
        <v/>
      </c>
      <c r="P616" s="5">
        <f>IF(AND(I616&lt;0.30,J616&gt;50),"SUBIR PRECIO YA - alto volumen y margen flaco",IF(AND(I616&gt;0.50,M616&lt;30),"PROTEGER STOCK - estrella escasa",IF(AND(I616&lt;0.30,M616&gt;180),"LIQUIDAR - margen bajo y exceso de stock",IF(I616&gt;0.50,"MANTENER PRECIO - estrella",IF(M616&gt;240,"REVISAR INVENTARIO - mucho stock para la rotación","MONITOREAR")))))</f>
        <v/>
      </c>
      <c r="Q616" s="5" t="inlineStr">
        <is>
          <t>NO</t>
        </is>
      </c>
      <c r="R616" s="5" t="inlineStr">
        <is>
          <t>SI</t>
        </is>
      </c>
    </row>
    <row r="617">
      <c r="A617" s="5" t="inlineStr">
        <is>
          <t>9110</t>
        </is>
      </c>
      <c r="B617" s="5" t="inlineStr">
        <is>
          <t>TEE 4 PVC</t>
        </is>
      </c>
      <c r="C617" s="5" t="inlineStr">
        <is>
          <t>TUBERIA PVC, CANOAS Y ACCESORIOS</t>
        </is>
      </c>
      <c r="D617" s="12" t="n">
        <v>1780</v>
      </c>
      <c r="E617" s="12" t="n">
        <v>1422.12</v>
      </c>
      <c r="F617" s="12" t="n">
        <v>3723.96</v>
      </c>
      <c r="G617" s="12" t="n">
        <v>4409.46</v>
      </c>
      <c r="H617" s="14" t="n">
        <v>1.477224719101124</v>
      </c>
      <c r="I617" s="14" t="n">
        <v>0.5963224521823534</v>
      </c>
      <c r="J617" s="11" t="n">
        <v>129</v>
      </c>
      <c r="K617" s="11" t="n">
        <v>32</v>
      </c>
      <c r="L617" s="12" t="n">
        <v>56960</v>
      </c>
      <c r="M617" s="21" t="n">
        <v>90.54263565891473</v>
      </c>
      <c r="N617" s="5" t="inlineStr">
        <is>
          <t>2026-04-29</t>
        </is>
      </c>
      <c r="O617" s="5">
        <f>IF(I617&lt;0.30,"REVISAR",IF(I617&gt;0.50,"ESTRELLA","OK"))</f>
        <v/>
      </c>
      <c r="P617" s="5">
        <f>IF(AND(I617&lt;0.30,J617&gt;50),"SUBIR PRECIO YA - alto volumen y margen flaco",IF(AND(I617&gt;0.50,M617&lt;30),"PROTEGER STOCK - estrella escasa",IF(AND(I617&lt;0.30,M617&gt;180),"LIQUIDAR - margen bajo y exceso de stock",IF(I617&gt;0.50,"MANTENER PRECIO - estrella",IF(M617&gt;240,"REVISAR INVENTARIO - mucho stock para la rotación","MONITOREAR")))))</f>
        <v/>
      </c>
      <c r="Q617" s="5" t="inlineStr">
        <is>
          <t>NO</t>
        </is>
      </c>
      <c r="R617" s="5" t="inlineStr">
        <is>
          <t>SI</t>
        </is>
      </c>
    </row>
    <row r="618">
      <c r="A618" s="5" t="inlineStr">
        <is>
          <t>5230</t>
        </is>
      </c>
      <c r="B618" s="5" t="inlineStr">
        <is>
          <t>LAMINA HIERRO NEGRO #16 1.22 X 2.44</t>
        </is>
      </c>
      <c r="C618" s="5" t="inlineStr">
        <is>
          <t>TUBERIA INDUSTRIAL, HIERROS PLANOS Y CORRUGADOS</t>
        </is>
      </c>
      <c r="D618" s="12" t="n">
        <v>14800</v>
      </c>
      <c r="E618" s="12" t="n">
        <v>17156.56</v>
      </c>
      <c r="F618" s="12" t="n">
        <v>22267.27</v>
      </c>
      <c r="G618" s="12" t="n">
        <v>22577.4</v>
      </c>
      <c r="H618" s="14" t="n">
        <v>0.5255000000000001</v>
      </c>
      <c r="I618" s="14" t="n">
        <v>0.3444772205834152</v>
      </c>
      <c r="J618" s="11" t="n">
        <v>58</v>
      </c>
      <c r="K618" s="11" t="n">
        <v>12</v>
      </c>
      <c r="L618" s="12" t="n">
        <v>177600</v>
      </c>
      <c r="M618" s="21" t="n">
        <v>75.51724137931033</v>
      </c>
      <c r="N618" s="5" t="inlineStr">
        <is>
          <t>2026-03-25</t>
        </is>
      </c>
      <c r="O618" s="5">
        <f>IF(I618&lt;0.30,"REVISAR",IF(I618&gt;0.50,"ESTRELLA","OK"))</f>
        <v/>
      </c>
      <c r="P618" s="5">
        <f>IF(AND(I618&lt;0.30,J618&gt;50),"SUBIR PRECIO YA - alto volumen y margen flaco",IF(AND(I618&gt;0.50,M618&lt;30),"PROTEGER STOCK - estrella escasa",IF(AND(I618&lt;0.30,M618&gt;180),"LIQUIDAR - margen bajo y exceso de stock",IF(I618&gt;0.50,"MANTENER PRECIO - estrella",IF(M618&gt;240,"REVISAR INVENTARIO - mucho stock para la rotación","MONITOREAR")))))</f>
        <v/>
      </c>
      <c r="Q618" s="5" t="inlineStr">
        <is>
          <t>SI</t>
        </is>
      </c>
      <c r="R618" s="5" t="inlineStr">
        <is>
          <t>SI</t>
        </is>
      </c>
    </row>
    <row r="619">
      <c r="A619" s="5" t="inlineStr">
        <is>
          <t>7231</t>
        </is>
      </c>
      <c r="B619" s="5" t="inlineStr">
        <is>
          <t>IRWIN PUNTA PHILLIPS PH2 X2 NORMAL</t>
        </is>
      </c>
      <c r="C619" s="5" t="inlineStr">
        <is>
          <t>FERRETERIA GENERAL</t>
        </is>
      </c>
      <c r="D619" s="12" t="n">
        <v>349.02</v>
      </c>
      <c r="E619" s="12" t="n">
        <v>311.19</v>
      </c>
      <c r="F619" s="12" t="n">
        <v>676.28</v>
      </c>
      <c r="G619" s="12" t="n">
        <v>933.76</v>
      </c>
      <c r="H619" s="14" t="n">
        <v>1.675376769239585</v>
      </c>
      <c r="I619" s="14" t="n">
        <v>0.6262208704592187</v>
      </c>
      <c r="J619" s="11" t="n">
        <v>811</v>
      </c>
      <c r="K619" s="11" t="n">
        <v>62</v>
      </c>
      <c r="L619" s="12" t="n">
        <v>21639.24</v>
      </c>
      <c r="M619" s="21" t="n">
        <v>27.90382244143033</v>
      </c>
      <c r="N619" s="5" t="inlineStr">
        <is>
          <t>2026-04-30</t>
        </is>
      </c>
      <c r="O619" s="5">
        <f>IF(I619&lt;0.30,"REVISAR",IF(I619&gt;0.50,"ESTRELLA","OK"))</f>
        <v/>
      </c>
      <c r="P619" s="5">
        <f>IF(AND(I619&lt;0.30,J619&gt;50),"SUBIR PRECIO YA - alto volumen y margen flaco",IF(AND(I619&gt;0.50,M619&lt;30),"PROTEGER STOCK - estrella escasa",IF(AND(I619&lt;0.30,M619&gt;180),"LIQUIDAR - margen bajo y exceso de stock",IF(I619&gt;0.50,"MANTENER PRECIO - estrella",IF(M619&gt;240,"REVISAR INVENTARIO - mucho stock para la rotación","MONITOREAR")))))</f>
        <v/>
      </c>
      <c r="Q619" s="5" t="inlineStr">
        <is>
          <t>NO</t>
        </is>
      </c>
      <c r="R619" s="5" t="inlineStr">
        <is>
          <t>SI</t>
        </is>
      </c>
    </row>
    <row r="620">
      <c r="A620" s="5" t="inlineStr">
        <is>
          <t>PINT-PA-0038</t>
        </is>
      </c>
      <c r="B620" s="5" t="inlineStr">
        <is>
          <t>LANCO SUPER COAT PASTEL MATE CUBETA SC688-2</t>
        </is>
      </c>
      <c r="C620" s="5" t="inlineStr">
        <is>
          <t>PINTURA ACRILICA</t>
        </is>
      </c>
      <c r="D620" s="12" t="n">
        <v>37282</v>
      </c>
      <c r="E620" s="12" t="n">
        <v>38090.44</v>
      </c>
      <c r="F620" s="12" t="n">
        <v>56547.57</v>
      </c>
      <c r="G620" s="12" t="n">
        <v>77500</v>
      </c>
      <c r="H620" s="14" t="n">
        <v>1.078751139960302</v>
      </c>
      <c r="I620" s="14" t="n">
        <v>0.518941935483871</v>
      </c>
      <c r="J620" s="11" t="n">
        <v>16</v>
      </c>
      <c r="K620" s="11" t="n">
        <v>2</v>
      </c>
      <c r="L620" s="12" t="n">
        <v>74564</v>
      </c>
      <c r="M620" s="21" t="n">
        <v>45.625</v>
      </c>
      <c r="N620" s="5" t="inlineStr">
        <is>
          <t>2026-03-10</t>
        </is>
      </c>
      <c r="O620" s="5">
        <f>IF(I620&lt;0.30,"REVISAR",IF(I620&gt;0.50,"ESTRELLA","OK"))</f>
        <v/>
      </c>
      <c r="P620" s="5">
        <f>IF(AND(I620&lt;0.30,J620&gt;50),"SUBIR PRECIO YA - alto volumen y margen flaco",IF(AND(I620&gt;0.50,M620&lt;30),"PROTEGER STOCK - estrella escasa",IF(AND(I620&lt;0.30,M620&gt;180),"LIQUIDAR - margen bajo y exceso de stock",IF(I620&gt;0.50,"MANTENER PRECIO - estrella",IF(M620&gt;240,"REVISAR INVENTARIO - mucho stock para la rotación","MONITOREAR")))))</f>
        <v/>
      </c>
      <c r="Q620" s="5" t="inlineStr">
        <is>
          <t>SI</t>
        </is>
      </c>
      <c r="R620" s="5" t="inlineStr">
        <is>
          <t>SI</t>
        </is>
      </c>
    </row>
    <row r="621">
      <c r="A621" s="5" t="inlineStr">
        <is>
          <t>351100300991727</t>
        </is>
      </c>
      <c r="B621" s="5" t="inlineStr">
        <is>
          <t xml:space="preserve">DIAMOND ZT-HK-M5006 ESPEJO LED DE PIE 50X150CM </t>
        </is>
      </c>
      <c r="C621" s="5" t="inlineStr">
        <is>
          <t>IMPORTACION LOZA</t>
        </is>
      </c>
      <c r="D621" s="12" t="n">
        <v>17801.92</v>
      </c>
      <c r="E621" s="12" t="n">
        <v>33530.43</v>
      </c>
      <c r="F621" s="12" t="n">
        <v>66315.73</v>
      </c>
      <c r="G621" s="12" t="n">
        <v>75778.75999999999</v>
      </c>
      <c r="H621" s="14" t="n">
        <v>3.256774550160882</v>
      </c>
      <c r="I621" s="14" t="n">
        <v>0.7650803470523929</v>
      </c>
      <c r="J621" s="11" t="n">
        <v>9</v>
      </c>
      <c r="K621" s="11" t="n">
        <v>9</v>
      </c>
      <c r="L621" s="12" t="n">
        <v>160217.28</v>
      </c>
      <c r="M621" s="21" t="n">
        <v>365</v>
      </c>
      <c r="N621" s="5" t="inlineStr">
        <is>
          <t>2025-12-23</t>
        </is>
      </c>
      <c r="O621" s="5">
        <f>IF(I621&lt;0.30,"REVISAR",IF(I621&gt;0.50,"ESTRELLA","OK"))</f>
        <v/>
      </c>
      <c r="P621" s="5">
        <f>IF(AND(I621&lt;0.30,J621&gt;50),"SUBIR PRECIO YA - alto volumen y margen flaco",IF(AND(I621&gt;0.50,M621&lt;30),"PROTEGER STOCK - estrella escasa",IF(AND(I621&lt;0.30,M621&gt;180),"LIQUIDAR - margen bajo y exceso de stock",IF(I621&gt;0.50,"MANTENER PRECIO - estrella",IF(M621&gt;240,"REVISAR INVENTARIO - mucho stock para la rotación","MONITOREAR")))))</f>
        <v/>
      </c>
      <c r="Q621" s="5" t="inlineStr">
        <is>
          <t>NO</t>
        </is>
      </c>
      <c r="R621" s="5" t="inlineStr">
        <is>
          <t>SI</t>
        </is>
      </c>
    </row>
    <row r="622">
      <c r="A622" s="5" t="inlineStr">
        <is>
          <t>351100300991570</t>
        </is>
      </c>
      <c r="B622" s="5" t="inlineStr">
        <is>
          <t>LAMINA PVC 067 MATE MONTEVERDE STONE 1.22X2.44 3MM IMITACION PIEDRA NATURAL</t>
        </is>
      </c>
      <c r="C622" s="5" t="inlineStr">
        <is>
          <t>SIN CATEGORIA</t>
        </is>
      </c>
      <c r="D622" s="12" t="n">
        <v>11534.47</v>
      </c>
      <c r="E622" s="12" t="n">
        <v>11534.47</v>
      </c>
      <c r="F622" s="12" t="n">
        <v>13930.27</v>
      </c>
      <c r="G622" s="12" t="n">
        <v>13930.27</v>
      </c>
      <c r="H622" s="14" t="n">
        <v>0.2077078530699721</v>
      </c>
      <c r="I622" s="14" t="n">
        <v>0.1719851804738889</v>
      </c>
      <c r="J622" s="11" t="n">
        <v>123</v>
      </c>
      <c r="K622" s="11" t="n">
        <v>0</v>
      </c>
      <c r="L622" s="12" t="n">
        <v>0</v>
      </c>
      <c r="M622" s="21" t="n">
        <v>0</v>
      </c>
      <c r="N622" s="5" t="inlineStr">
        <is>
          <t>2025-11-08</t>
        </is>
      </c>
      <c r="O622" s="5">
        <f>IF(I622&lt;0.30,"REVISAR",IF(I622&gt;0.50,"ESTRELLA","OK"))</f>
        <v/>
      </c>
      <c r="P622" s="5">
        <f>IF(AND(I622&lt;0.30,J622&gt;50),"SUBIR PRECIO YA - alto volumen y margen flaco",IF(AND(I622&gt;0.50,M622&lt;30),"PROTEGER STOCK - estrella escasa",IF(AND(I622&lt;0.30,M622&gt;180),"LIQUIDAR - margen bajo y exceso de stock",IF(I622&gt;0.50,"MANTENER PRECIO - estrella",IF(M622&gt;240,"REVISAR INVENTARIO - mucho stock para la rotación","MONITOREAR")))))</f>
        <v/>
      </c>
      <c r="Q622" s="5" t="inlineStr">
        <is>
          <t>SI</t>
        </is>
      </c>
      <c r="R622" s="5" t="inlineStr">
        <is>
          <t>SI</t>
        </is>
      </c>
    </row>
    <row r="623">
      <c r="A623" s="5" t="inlineStr">
        <is>
          <t>43992910</t>
        </is>
      </c>
      <c r="B623" s="5" t="inlineStr">
        <is>
          <t>UVITA PUERTA BAÑO VIDRIO EN L 80 X 100 X 190 CM  6MM MARCO ACERO INOX NEGRO MAMPARA</t>
        </is>
      </c>
      <c r="C623" s="5" t="inlineStr">
        <is>
          <t>IMPORTACION PUERTAS DE VIDRIO</t>
        </is>
      </c>
      <c r="D623" s="12" t="n">
        <v>38255</v>
      </c>
      <c r="E623" s="12" t="n">
        <v>46652.48</v>
      </c>
      <c r="F623" s="12" t="n">
        <v>105556.64</v>
      </c>
      <c r="G623" s="12" t="n">
        <v>119999</v>
      </c>
      <c r="H623" s="14" t="n">
        <v>2.136818716507646</v>
      </c>
      <c r="I623" s="14" t="n">
        <v>0.6812056767139726</v>
      </c>
      <c r="J623" s="11" t="n">
        <v>5</v>
      </c>
      <c r="K623" s="11" t="n">
        <v>110</v>
      </c>
      <c r="L623" s="12" t="n">
        <v>4208050</v>
      </c>
      <c r="M623" s="21" t="n">
        <v>8030</v>
      </c>
      <c r="N623" s="5" t="inlineStr">
        <is>
          <t>2026-04-30</t>
        </is>
      </c>
      <c r="O623" s="5">
        <f>IF(I623&lt;0.30,"REVISAR",IF(I623&gt;0.50,"ESTRELLA","OK"))</f>
        <v/>
      </c>
      <c r="P623" s="5">
        <f>IF(AND(I623&lt;0.30,J623&gt;50),"SUBIR PRECIO YA - alto volumen y margen flaco",IF(AND(I623&gt;0.50,M623&lt;30),"PROTEGER STOCK - estrella escasa",IF(AND(I623&lt;0.30,M623&gt;180),"LIQUIDAR - margen bajo y exceso de stock",IF(I623&gt;0.50,"MANTENER PRECIO - estrella",IF(M623&gt;240,"REVISAR INVENTARIO - mucho stock para la rotación","MONITOREAR")))))</f>
        <v/>
      </c>
      <c r="Q623" s="5" t="inlineStr">
        <is>
          <t>NO</t>
        </is>
      </c>
      <c r="R623" s="5" t="inlineStr">
        <is>
          <t>SI</t>
        </is>
      </c>
    </row>
    <row r="624">
      <c r="A624" s="5" t="inlineStr">
        <is>
          <t>351100300991598</t>
        </is>
      </c>
      <c r="B624" s="5" t="inlineStr">
        <is>
          <t>ANCLA NIVELADOR 1.5MM DE ESPESOR PAQ 100</t>
        </is>
      </c>
      <c r="C624" s="5" t="inlineStr">
        <is>
          <t>CERAMICAS, AZULEJOS, PORCELANATOS</t>
        </is>
      </c>
      <c r="D624" s="12" t="n">
        <v>765.6</v>
      </c>
      <c r="E624" s="12" t="n">
        <v>805.16</v>
      </c>
      <c r="F624" s="12" t="n">
        <v>1704.7</v>
      </c>
      <c r="G624" s="12" t="n">
        <v>2200</v>
      </c>
      <c r="H624" s="14" t="n">
        <v>1.873563218390805</v>
      </c>
      <c r="I624" s="14" t="n">
        <v>0.652</v>
      </c>
      <c r="J624" s="11" t="n">
        <v>327</v>
      </c>
      <c r="K624" s="11" t="n">
        <v>32</v>
      </c>
      <c r="L624" s="12" t="n">
        <v>24499.2</v>
      </c>
      <c r="M624" s="21" t="n">
        <v>35.71865443425077</v>
      </c>
      <c r="N624" s="5" t="inlineStr">
        <is>
          <t>2026-04-23</t>
        </is>
      </c>
      <c r="O624" s="5">
        <f>IF(I624&lt;0.30,"REVISAR",IF(I624&gt;0.50,"ESTRELLA","OK"))</f>
        <v/>
      </c>
      <c r="P624" s="5">
        <f>IF(AND(I624&lt;0.30,J624&gt;50),"SUBIR PRECIO YA - alto volumen y margen flaco",IF(AND(I624&gt;0.50,M624&lt;30),"PROTEGER STOCK - estrella escasa",IF(AND(I624&lt;0.30,M624&gt;180),"LIQUIDAR - margen bajo y exceso de stock",IF(I624&gt;0.50,"MANTENER PRECIO - estrella",IF(M624&gt;240,"REVISAR INVENTARIO - mucho stock para la rotación","MONITOREAR")))))</f>
        <v/>
      </c>
      <c r="Q624" s="5" t="inlineStr">
        <is>
          <t>NO</t>
        </is>
      </c>
      <c r="R624" s="5" t="inlineStr">
        <is>
          <t>SI</t>
        </is>
      </c>
    </row>
    <row r="625">
      <c r="A625" s="5" t="inlineStr">
        <is>
          <t>351100300991920</t>
        </is>
      </c>
      <c r="B625" s="5" t="inlineStr">
        <is>
          <t>PANEL EXTERIOR ACANALADO WPC ABEDUL 22CM X 2.90M DE079</t>
        </is>
      </c>
      <c r="C625" s="5" t="inlineStr">
        <is>
          <t>SIN CATEGORIA</t>
        </is>
      </c>
      <c r="D625" s="12" t="n">
        <v>9967.52</v>
      </c>
      <c r="E625" s="12" t="n">
        <v>9967.52</v>
      </c>
      <c r="F625" s="12" t="n">
        <v>13417.59</v>
      </c>
      <c r="G625" s="12" t="n">
        <v>13417.59</v>
      </c>
      <c r="H625" s="14" t="n">
        <v>0.3461312342488402</v>
      </c>
      <c r="I625" s="14" t="n">
        <v>0.2571303788534304</v>
      </c>
      <c r="J625" s="11" t="n">
        <v>85</v>
      </c>
      <c r="K625" s="11" t="n">
        <v>0</v>
      </c>
      <c r="L625" s="12" t="n">
        <v>0</v>
      </c>
      <c r="M625" s="21" t="n">
        <v>0</v>
      </c>
      <c r="N625" s="5" t="inlineStr">
        <is>
          <t>2025-05-20</t>
        </is>
      </c>
      <c r="O625" s="5">
        <f>IF(I625&lt;0.30,"REVISAR",IF(I625&gt;0.50,"ESTRELLA","OK"))</f>
        <v/>
      </c>
      <c r="P625" s="5">
        <f>IF(AND(I625&lt;0.30,J625&gt;50),"SUBIR PRECIO YA - alto volumen y margen flaco",IF(AND(I625&gt;0.50,M625&lt;30),"PROTEGER STOCK - estrella escasa",IF(AND(I625&lt;0.30,M625&gt;180),"LIQUIDAR - margen bajo y exceso de stock",IF(I625&gt;0.50,"MANTENER PRECIO - estrella",IF(M625&gt;240,"REVISAR INVENTARIO - mucho stock para la rotación","MONITOREAR")))))</f>
        <v/>
      </c>
      <c r="Q625" s="5" t="inlineStr">
        <is>
          <t>SI</t>
        </is>
      </c>
      <c r="R625" s="5" t="inlineStr">
        <is>
          <t>NO</t>
        </is>
      </c>
    </row>
    <row r="626">
      <c r="A626" s="5" t="inlineStr">
        <is>
          <t>10140007</t>
        </is>
      </c>
      <c r="B626" s="5" t="inlineStr">
        <is>
          <t>TUBO ESTRUCT. RECTANGULAR 2x6 1.50MM GALVANIZADO</t>
        </is>
      </c>
      <c r="C626" s="5" t="inlineStr">
        <is>
          <t>TUBERIA ESTRUCTURAL</t>
        </is>
      </c>
      <c r="D626" s="12" t="n">
        <v>13833.34</v>
      </c>
      <c r="E626" s="12" t="n">
        <v>13893.5</v>
      </c>
      <c r="F626" s="12" t="n">
        <v>16853.99</v>
      </c>
      <c r="G626" s="12" t="n">
        <v>19070.64</v>
      </c>
      <c r="H626" s="14" t="n">
        <v>0.3785998175422565</v>
      </c>
      <c r="I626" s="14" t="n">
        <v>0.2746263366095736</v>
      </c>
      <c r="J626" s="11" t="n">
        <v>99</v>
      </c>
      <c r="K626" s="11" t="n">
        <v>30</v>
      </c>
      <c r="L626" s="12" t="n">
        <v>415000.2</v>
      </c>
      <c r="M626" s="21" t="n">
        <v>110.6060606060606</v>
      </c>
      <c r="N626" s="5" t="inlineStr">
        <is>
          <t>2026-03-28</t>
        </is>
      </c>
      <c r="O626" s="5">
        <f>IF(I626&lt;0.30,"REVISAR",IF(I626&gt;0.50,"ESTRELLA","OK"))</f>
        <v/>
      </c>
      <c r="P626" s="5">
        <f>IF(AND(I626&lt;0.30,J626&gt;50),"SUBIR PRECIO YA - alto volumen y margen flaco",IF(AND(I626&gt;0.50,M626&lt;30),"PROTEGER STOCK - estrella escasa",IF(AND(I626&lt;0.30,M626&gt;180),"LIQUIDAR - margen bajo y exceso de stock",IF(I626&gt;0.50,"MANTENER PRECIO - estrella",IF(M626&gt;240,"REVISAR INVENTARIO - mucho stock para la rotación","MONITOREAR")))))</f>
        <v/>
      </c>
      <c r="Q626" s="5" t="inlineStr">
        <is>
          <t>SI</t>
        </is>
      </c>
      <c r="R626" s="5" t="inlineStr">
        <is>
          <t>NO</t>
        </is>
      </c>
    </row>
    <row r="627">
      <c r="A627" s="5" t="inlineStr">
        <is>
          <t>159</t>
        </is>
      </c>
      <c r="B627" s="5" t="inlineStr">
        <is>
          <t>LASTRE METRO</t>
        </is>
      </c>
      <c r="C627" s="5" t="inlineStr">
        <is>
          <t>AGREGADOS</t>
        </is>
      </c>
      <c r="D627" s="12" t="n">
        <v>12389.38</v>
      </c>
      <c r="E627" s="12" t="n">
        <v>12490.04</v>
      </c>
      <c r="F627" s="12" t="n">
        <v>15701.58</v>
      </c>
      <c r="G627" s="12" t="n">
        <v>18500</v>
      </c>
      <c r="H627" s="14" t="n">
        <v>0.4932143497091865</v>
      </c>
      <c r="I627" s="14" t="n">
        <v>0.3303037837837838</v>
      </c>
      <c r="J627" s="11" t="n">
        <v>91</v>
      </c>
      <c r="K627" s="11" t="n">
        <v>-14.5</v>
      </c>
      <c r="L627" s="12" t="n">
        <v>-179646.01</v>
      </c>
      <c r="M627" s="21" t="n">
        <v>-58.15934065934066</v>
      </c>
      <c r="N627" s="5" t="inlineStr">
        <is>
          <t>2026-04-14</t>
        </is>
      </c>
      <c r="O627" s="5">
        <f>IF(I627&lt;0.30,"REVISAR",IF(I627&gt;0.50,"ESTRELLA","OK"))</f>
        <v/>
      </c>
      <c r="P627" s="5">
        <f>IF(AND(I627&lt;0.30,J627&gt;50),"SUBIR PRECIO YA - alto volumen y margen flaco",IF(AND(I627&gt;0.50,M627&lt;30),"PROTEGER STOCK - estrella escasa",IF(AND(I627&lt;0.30,M627&gt;180),"LIQUIDAR - margen bajo y exceso de stock",IF(I627&gt;0.50,"MANTENER PRECIO - estrella",IF(M627&gt;240,"REVISAR INVENTARIO - mucho stock para la rotación","MONITOREAR")))))</f>
        <v/>
      </c>
      <c r="Q627" s="5" t="inlineStr">
        <is>
          <t>SI</t>
        </is>
      </c>
      <c r="R627" s="5" t="inlineStr">
        <is>
          <t>NO</t>
        </is>
      </c>
    </row>
    <row r="628">
      <c r="A628" s="5" t="inlineStr">
        <is>
          <t>30686</t>
        </is>
      </c>
      <c r="B628" s="5" t="inlineStr">
        <is>
          <t>CABLE ARMADO  3x12THHN</t>
        </is>
      </c>
      <c r="C628" s="5" t="inlineStr">
        <is>
          <t>ACCESORIOS ELECTRICOS Y CABLES</t>
        </is>
      </c>
      <c r="D628" s="12" t="n">
        <v>1200</v>
      </c>
      <c r="E628" s="12" t="n">
        <v>1328.81</v>
      </c>
      <c r="F628" s="12" t="n">
        <v>1670.07</v>
      </c>
      <c r="G628" s="12" t="n">
        <v>1936.73</v>
      </c>
      <c r="H628" s="14" t="n">
        <v>0.6139416666666667</v>
      </c>
      <c r="I628" s="14" t="n">
        <v>0.3803989198287836</v>
      </c>
      <c r="J628" s="11" t="n">
        <v>856</v>
      </c>
      <c r="K628" s="11" t="n">
        <v>250</v>
      </c>
      <c r="L628" s="12" t="n">
        <v>300000</v>
      </c>
      <c r="M628" s="21" t="n">
        <v>106.6004672897196</v>
      </c>
      <c r="N628" s="5" t="inlineStr">
        <is>
          <t>2026-04-28</t>
        </is>
      </c>
      <c r="O628" s="5">
        <f>IF(I628&lt;0.30,"REVISAR",IF(I628&gt;0.50,"ESTRELLA","OK"))</f>
        <v/>
      </c>
      <c r="P628" s="5">
        <f>IF(AND(I628&lt;0.30,J628&gt;50),"SUBIR PRECIO YA - alto volumen y margen flaco",IF(AND(I628&gt;0.50,M628&lt;30),"PROTEGER STOCK - estrella escasa",IF(AND(I628&lt;0.30,M628&gt;180),"LIQUIDAR - margen bajo y exceso de stock",IF(I628&gt;0.50,"MANTENER PRECIO - estrella",IF(M628&gt;240,"REVISAR INVENTARIO - mucho stock para la rotación","MONITOREAR")))))</f>
        <v/>
      </c>
      <c r="Q628" s="5" t="inlineStr">
        <is>
          <t>SI</t>
        </is>
      </c>
      <c r="R628" s="5" t="inlineStr">
        <is>
          <t>NO</t>
        </is>
      </c>
    </row>
    <row r="629">
      <c r="A629" s="5" t="inlineStr">
        <is>
          <t>30182</t>
        </is>
      </c>
      <c r="B629" s="5" t="inlineStr">
        <is>
          <t>CH BREAKER 2X100</t>
        </is>
      </c>
      <c r="C629" s="5" t="inlineStr">
        <is>
          <t>ACCESORIOS ELECTRICOS Y CABLES</t>
        </is>
      </c>
      <c r="D629" s="12" t="n">
        <v>37875.2</v>
      </c>
      <c r="E629" s="12" t="n">
        <v>34781.01</v>
      </c>
      <c r="F629" s="12" t="n">
        <v>44785.57</v>
      </c>
      <c r="G629" s="12" t="n">
        <v>55638.67</v>
      </c>
      <c r="H629" s="14" t="n">
        <v>0.4690000316830011</v>
      </c>
      <c r="I629" s="14" t="n">
        <v>0.3192648206723849</v>
      </c>
      <c r="J629" s="11" t="n">
        <v>29</v>
      </c>
      <c r="K629" s="11" t="n">
        <v>3</v>
      </c>
      <c r="L629" s="12" t="n">
        <v>113625.6</v>
      </c>
      <c r="M629" s="21" t="n">
        <v>37.75862068965517</v>
      </c>
      <c r="N629" s="5" t="inlineStr">
        <is>
          <t>2026-04-28</t>
        </is>
      </c>
      <c r="O629" s="5">
        <f>IF(I629&lt;0.30,"REVISAR",IF(I629&gt;0.50,"ESTRELLA","OK"))</f>
        <v/>
      </c>
      <c r="P629" s="5">
        <f>IF(AND(I629&lt;0.30,J629&gt;50),"SUBIR PRECIO YA - alto volumen y margen flaco",IF(AND(I629&gt;0.50,M629&lt;30),"PROTEGER STOCK - estrella escasa",IF(AND(I629&lt;0.30,M629&gt;180),"LIQUIDAR - margen bajo y exceso de stock",IF(I629&gt;0.50,"MANTENER PRECIO - estrella",IF(M629&gt;240,"REVISAR INVENTARIO - mucho stock para la rotación","MONITOREAR")))))</f>
        <v/>
      </c>
      <c r="Q629" s="5" t="inlineStr">
        <is>
          <t>SI</t>
        </is>
      </c>
      <c r="R629" s="5" t="inlineStr">
        <is>
          <t>NO</t>
        </is>
      </c>
    </row>
    <row r="630">
      <c r="A630" s="5" t="inlineStr">
        <is>
          <t>420420947</t>
        </is>
      </c>
      <c r="B630" s="5" t="inlineStr">
        <is>
          <t>PROTECTO PROTECHOS ROJO 618 CUBETA 5 GL (18.925L)</t>
        </is>
      </c>
      <c r="C630" s="5" t="inlineStr">
        <is>
          <t>SIN CATEGORIA</t>
        </is>
      </c>
      <c r="D630" s="12" t="n">
        <v>30743.95</v>
      </c>
      <c r="E630" s="12" t="n">
        <v>30743.95</v>
      </c>
      <c r="F630" s="12" t="n">
        <v>39791.77</v>
      </c>
      <c r="G630" s="12" t="n">
        <v>39791.77</v>
      </c>
      <c r="H630" s="14" t="n">
        <v>0.2942959509106668</v>
      </c>
      <c r="I630" s="14" t="n">
        <v>0.2273791791619221</v>
      </c>
      <c r="J630" s="11" t="n">
        <v>32</v>
      </c>
      <c r="K630" s="11" t="n">
        <v>0</v>
      </c>
      <c r="L630" s="12" t="n">
        <v>0</v>
      </c>
      <c r="M630" s="21" t="n">
        <v>0</v>
      </c>
      <c r="N630" s="5" t="inlineStr">
        <is>
          <t>2025-10-18</t>
        </is>
      </c>
      <c r="O630" s="5">
        <f>IF(I630&lt;0.30,"REVISAR",IF(I630&gt;0.50,"ESTRELLA","OK"))</f>
        <v/>
      </c>
      <c r="P630" s="5">
        <f>IF(AND(I630&lt;0.30,J630&gt;50),"SUBIR PRECIO YA - alto volumen y margen flaco",IF(AND(I630&gt;0.50,M630&lt;30),"PROTEGER STOCK - estrella escasa",IF(AND(I630&lt;0.30,M630&gt;180),"LIQUIDAR - margen bajo y exceso de stock",IF(I630&gt;0.50,"MANTENER PRECIO - estrella",IF(M630&gt;240,"REVISAR INVENTARIO - mucho stock para la rotación","MONITOREAR")))))</f>
        <v/>
      </c>
      <c r="Q630" s="5" t="inlineStr">
        <is>
          <t>SI</t>
        </is>
      </c>
      <c r="R630" s="5" t="inlineStr">
        <is>
          <t>NO</t>
        </is>
      </c>
    </row>
    <row r="631">
      <c r="A631" s="5" t="inlineStr">
        <is>
          <t>PINT-AN-0025</t>
        </is>
      </c>
      <c r="B631" s="5" t="inlineStr">
        <is>
          <t>LANCO ANTICORROSIVO IND NEGRO GALON AC3435-4</t>
        </is>
      </c>
      <c r="C631" s="5" t="inlineStr">
        <is>
          <t>ANTICORROSIVOS Y BASE ACEITE</t>
        </is>
      </c>
      <c r="D631" s="12" t="n">
        <v>9328.200000000001</v>
      </c>
      <c r="E631" s="12" t="n">
        <v>9130.799999999999</v>
      </c>
      <c r="F631" s="12" t="n">
        <v>13250.06</v>
      </c>
      <c r="G631" s="12" t="n">
        <v>16000</v>
      </c>
      <c r="H631" s="14" t="n">
        <v>0.715229090285371</v>
      </c>
      <c r="I631" s="14" t="n">
        <v>0.4169875</v>
      </c>
      <c r="J631" s="11" t="n">
        <v>70</v>
      </c>
      <c r="K631" s="11" t="n">
        <v>7</v>
      </c>
      <c r="L631" s="12" t="n">
        <v>65297.40000000001</v>
      </c>
      <c r="M631" s="21" t="n">
        <v>36.5</v>
      </c>
      <c r="N631" s="5" t="inlineStr">
        <is>
          <t>2026-04-28</t>
        </is>
      </c>
      <c r="O631" s="5">
        <f>IF(I631&lt;0.30,"REVISAR",IF(I631&gt;0.50,"ESTRELLA","OK"))</f>
        <v/>
      </c>
      <c r="P631" s="5">
        <f>IF(AND(I631&lt;0.30,J631&gt;50),"SUBIR PRECIO YA - alto volumen y margen flaco",IF(AND(I631&gt;0.50,M631&lt;30),"PROTEGER STOCK - estrella escasa",IF(AND(I631&lt;0.30,M631&gt;180),"LIQUIDAR - margen bajo y exceso de stock",IF(I631&gt;0.50,"MANTENER PRECIO - estrella",IF(M631&gt;240,"REVISAR INVENTARIO - mucho stock para la rotación","MONITOREAR")))))</f>
        <v/>
      </c>
      <c r="Q631" s="5" t="inlineStr">
        <is>
          <t>SI</t>
        </is>
      </c>
      <c r="R631" s="5" t="inlineStr">
        <is>
          <t>NO</t>
        </is>
      </c>
    </row>
    <row r="632">
      <c r="A632" s="5" t="inlineStr">
        <is>
          <t>351100300992388</t>
        </is>
      </c>
      <c r="B632" s="5" t="inlineStr">
        <is>
          <t>DIAMOND MUEBLE LAVATORIO NB-U818-60 WHITE AEREO 60CM X 47CM X48CM ESPEJO LED (NO INCLUYE GRIFERIA)</t>
        </is>
      </c>
      <c r="C632" s="5" t="inlineStr">
        <is>
          <t>IMPORTACION LOZA</t>
        </is>
      </c>
      <c r="D632" s="12" t="n">
        <v>30924</v>
      </c>
      <c r="E632" s="12" t="n">
        <v>52242.68</v>
      </c>
      <c r="F632" s="12" t="n">
        <v>74412.24000000001</v>
      </c>
      <c r="G632" s="12" t="n">
        <v>80000</v>
      </c>
      <c r="H632" s="14" t="n">
        <v>1.586987453110852</v>
      </c>
      <c r="I632" s="14" t="n">
        <v>0.6134500000000001</v>
      </c>
      <c r="J632" s="11" t="n">
        <v>13</v>
      </c>
      <c r="K632" s="11" t="n">
        <v>1</v>
      </c>
      <c r="L632" s="12" t="n">
        <v>30924</v>
      </c>
      <c r="M632" s="21" t="n">
        <v>28.07692307692308</v>
      </c>
      <c r="N632" s="5" t="inlineStr">
        <is>
          <t>2026-04-30</t>
        </is>
      </c>
      <c r="O632" s="5">
        <f>IF(I632&lt;0.30,"REVISAR",IF(I632&gt;0.50,"ESTRELLA","OK"))</f>
        <v/>
      </c>
      <c r="P632" s="5">
        <f>IF(AND(I632&lt;0.30,J632&gt;50),"SUBIR PRECIO YA - alto volumen y margen flaco",IF(AND(I632&gt;0.50,M632&lt;30),"PROTEGER STOCK - estrella escasa",IF(AND(I632&lt;0.30,M632&gt;180),"LIQUIDAR - margen bajo y exceso de stock",IF(I632&gt;0.50,"MANTENER PRECIO - estrella",IF(M632&gt;240,"REVISAR INVENTARIO - mucho stock para la rotación","MONITOREAR")))))</f>
        <v/>
      </c>
      <c r="Q632" s="5" t="inlineStr">
        <is>
          <t>SI</t>
        </is>
      </c>
      <c r="R632" s="5" t="inlineStr">
        <is>
          <t>NO</t>
        </is>
      </c>
    </row>
    <row r="633">
      <c r="A633" s="5" t="inlineStr">
        <is>
          <t>PINT-PA-0017</t>
        </is>
      </c>
      <c r="B633" s="5" t="inlineStr">
        <is>
          <t>LANCO MAXIMA SATIN PASTEL GALON MA761-4</t>
        </is>
      </c>
      <c r="C633" s="5" t="inlineStr">
        <is>
          <t>PINTURA ACRILICA</t>
        </is>
      </c>
      <c r="D633" s="12" t="n">
        <v>13311</v>
      </c>
      <c r="E633" s="12" t="n">
        <v>10806.07</v>
      </c>
      <c r="F633" s="12" t="n">
        <v>15606.45</v>
      </c>
      <c r="G633" s="12" t="n">
        <v>21950</v>
      </c>
      <c r="H633" s="14" t="n">
        <v>0.6490120952595597</v>
      </c>
      <c r="I633" s="14" t="n">
        <v>0.3935763097949886</v>
      </c>
      <c r="J633" s="11" t="n">
        <v>60</v>
      </c>
      <c r="K633" s="11" t="n">
        <v>10</v>
      </c>
      <c r="L633" s="12" t="n">
        <v>133110</v>
      </c>
      <c r="M633" s="21" t="n">
        <v>60.83333333333334</v>
      </c>
      <c r="N633" s="5" t="inlineStr">
        <is>
          <t>2026-03-18</t>
        </is>
      </c>
      <c r="O633" s="5">
        <f>IF(I633&lt;0.30,"REVISAR",IF(I633&gt;0.50,"ESTRELLA","OK"))</f>
        <v/>
      </c>
      <c r="P633" s="5">
        <f>IF(AND(I633&lt;0.30,J633&gt;50),"SUBIR PRECIO YA - alto volumen y margen flaco",IF(AND(I633&gt;0.50,M633&lt;30),"PROTEGER STOCK - estrella escasa",IF(AND(I633&lt;0.30,M633&gt;180),"LIQUIDAR - margen bajo y exceso de stock",IF(I633&gt;0.50,"MANTENER PRECIO - estrella",IF(M633&gt;240,"REVISAR INVENTARIO - mucho stock para la rotación","MONITOREAR")))))</f>
        <v/>
      </c>
      <c r="Q633" s="5" t="inlineStr">
        <is>
          <t>SI</t>
        </is>
      </c>
      <c r="R633" s="5" t="inlineStr">
        <is>
          <t>NO</t>
        </is>
      </c>
    </row>
    <row r="634">
      <c r="A634" s="5" t="inlineStr">
        <is>
          <t>1047</t>
        </is>
      </c>
      <c r="B634" s="5" t="inlineStr">
        <is>
          <t>CABLE 12 BLANCO POR CAJA</t>
        </is>
      </c>
      <c r="C634" s="5" t="inlineStr">
        <is>
          <t>ACCESORIOS ELECTRICOS Y CABLES</t>
        </is>
      </c>
      <c r="D634" s="12" t="n">
        <v>26400</v>
      </c>
      <c r="E634" s="12" t="n">
        <v>23066.14</v>
      </c>
      <c r="F634" s="12" t="n">
        <v>30578.87</v>
      </c>
      <c r="G634" s="12" t="n">
        <v>38781.6</v>
      </c>
      <c r="H634" s="14" t="n">
        <v>0.469</v>
      </c>
      <c r="I634" s="14" t="n">
        <v>0.3192648059904697</v>
      </c>
      <c r="J634" s="11" t="n">
        <v>38</v>
      </c>
      <c r="K634" s="11" t="n">
        <v>6</v>
      </c>
      <c r="L634" s="12" t="n">
        <v>158400</v>
      </c>
      <c r="M634" s="21" t="n">
        <v>57.63157894736842</v>
      </c>
      <c r="N634" s="5" t="inlineStr">
        <is>
          <t>2026-04-18</t>
        </is>
      </c>
      <c r="O634" s="5">
        <f>IF(I634&lt;0.30,"REVISAR",IF(I634&gt;0.50,"ESTRELLA","OK"))</f>
        <v/>
      </c>
      <c r="P634" s="5">
        <f>IF(AND(I634&lt;0.30,J634&gt;50),"SUBIR PRECIO YA - alto volumen y margen flaco",IF(AND(I634&gt;0.50,M634&lt;30),"PROTEGER STOCK - estrella escasa",IF(AND(I634&lt;0.30,M634&gt;180),"LIQUIDAR - margen bajo y exceso de stock",IF(I634&gt;0.50,"MANTENER PRECIO - estrella",IF(M634&gt;240,"REVISAR INVENTARIO - mucho stock para la rotación","MONITOREAR")))))</f>
        <v/>
      </c>
      <c r="Q634" s="5" t="inlineStr">
        <is>
          <t>SI</t>
        </is>
      </c>
      <c r="R634" s="5" t="inlineStr">
        <is>
          <t>NO</t>
        </is>
      </c>
    </row>
    <row r="635">
      <c r="A635" s="5" t="inlineStr">
        <is>
          <t>351100300992629</t>
        </is>
      </c>
      <c r="B635" s="5" t="inlineStr">
        <is>
          <t>LAMINA NUEVA TEC XL LINO BEIGE 1.22X2.80 5MM DE012 1-V MATE FIBRA BAMBU CARBON PVC IMITACION TELA</t>
        </is>
      </c>
      <c r="C635" s="5" t="inlineStr">
        <is>
          <t>LAMINA PVC, BAMBU, ACC</t>
        </is>
      </c>
      <c r="D635" s="12" t="n">
        <v>15935.16</v>
      </c>
      <c r="E635" s="12" t="n">
        <v>15935.16</v>
      </c>
      <c r="F635" s="12" t="n">
        <v>22110.38</v>
      </c>
      <c r="G635" s="12" t="n">
        <v>25209.42</v>
      </c>
      <c r="H635" s="14" t="n">
        <v>0.581999804206547</v>
      </c>
      <c r="I635" s="14" t="n">
        <v>0.3678886701875727</v>
      </c>
      <c r="J635" s="11" t="n">
        <v>46</v>
      </c>
      <c r="K635" s="11" t="n">
        <v>19</v>
      </c>
      <c r="L635" s="12" t="n">
        <v>302768.04</v>
      </c>
      <c r="M635" s="21" t="n">
        <v>150.7608695652174</v>
      </c>
      <c r="N635" s="5" t="inlineStr">
        <is>
          <t>2026-04-17</t>
        </is>
      </c>
      <c r="O635" s="5">
        <f>IF(I635&lt;0.30,"REVISAR",IF(I635&gt;0.50,"ESTRELLA","OK"))</f>
        <v/>
      </c>
      <c r="P635" s="5">
        <f>IF(AND(I635&lt;0.30,J635&gt;50),"SUBIR PRECIO YA - alto volumen y margen flaco",IF(AND(I635&gt;0.50,M635&lt;30),"PROTEGER STOCK - estrella escasa",IF(AND(I635&lt;0.30,M635&gt;180),"LIQUIDAR - margen bajo y exceso de stock",IF(I635&gt;0.50,"MANTENER PRECIO - estrella",IF(M635&gt;240,"REVISAR INVENTARIO - mucho stock para la rotación","MONITOREAR")))))</f>
        <v/>
      </c>
      <c r="Q635" s="5" t="inlineStr">
        <is>
          <t>SI</t>
        </is>
      </c>
      <c r="R635" s="5" t="inlineStr">
        <is>
          <t>NO</t>
        </is>
      </c>
    </row>
    <row r="636">
      <c r="A636" s="5" t="inlineStr">
        <is>
          <t>533</t>
        </is>
      </c>
      <c r="B636" s="5" t="inlineStr">
        <is>
          <t>FIBROLIT 6MM PLYROCK</t>
        </is>
      </c>
      <c r="C636" s="5" t="inlineStr">
        <is>
          <t>LAMINAS Y PERFILERIA LIVIANA</t>
        </is>
      </c>
      <c r="D636" s="12" t="n">
        <v>9796</v>
      </c>
      <c r="E636" s="12" t="n">
        <v>9363.5</v>
      </c>
      <c r="F636" s="12" t="n">
        <v>11314.57</v>
      </c>
      <c r="G636" s="12" t="n">
        <v>13675.71</v>
      </c>
      <c r="H636" s="14" t="n">
        <v>0.396050428746427</v>
      </c>
      <c r="I636" s="14" t="n">
        <v>0.2836934974491269</v>
      </c>
      <c r="J636" s="11" t="n">
        <v>145</v>
      </c>
      <c r="K636" s="11" t="n">
        <v>22</v>
      </c>
      <c r="L636" s="12" t="n">
        <v>215512</v>
      </c>
      <c r="M636" s="21" t="n">
        <v>55.37931034482759</v>
      </c>
      <c r="N636" s="5" t="inlineStr">
        <is>
          <t>2026-04-30</t>
        </is>
      </c>
      <c r="O636" s="5">
        <f>IF(I636&lt;0.30,"REVISAR",IF(I636&gt;0.50,"ESTRELLA","OK"))</f>
        <v/>
      </c>
      <c r="P636" s="5">
        <f>IF(AND(I636&lt;0.30,J636&gt;50),"SUBIR PRECIO YA - alto volumen y margen flaco",IF(AND(I636&gt;0.50,M636&lt;30),"PROTEGER STOCK - estrella escasa",IF(AND(I636&lt;0.30,M636&gt;180),"LIQUIDAR - margen bajo y exceso de stock",IF(I636&gt;0.50,"MANTENER PRECIO - estrella",IF(M636&gt;240,"REVISAR INVENTARIO - mucho stock para la rotación","MONITOREAR")))))</f>
        <v/>
      </c>
      <c r="Q636" s="5" t="inlineStr">
        <is>
          <t>SI</t>
        </is>
      </c>
      <c r="R636" s="5" t="inlineStr">
        <is>
          <t>NO</t>
        </is>
      </c>
    </row>
    <row r="637">
      <c r="A637" s="5" t="inlineStr">
        <is>
          <t>351100300992277</t>
        </is>
      </c>
      <c r="B637" s="5" t="inlineStr">
        <is>
          <t>SIDING WPC PARA EXTERIOR 14CM X 2.90M WALNUT DE083.</t>
        </is>
      </c>
      <c r="C637" s="5" t="inlineStr">
        <is>
          <t>SIDING EXTERIOR WPC</t>
        </is>
      </c>
      <c r="D637" s="12" t="n">
        <v>6254</v>
      </c>
      <c r="E637" s="12" t="n">
        <v>5389.26</v>
      </c>
      <c r="F637" s="12" t="n">
        <v>7320.19</v>
      </c>
      <c r="G637" s="12" t="n">
        <v>9826.48</v>
      </c>
      <c r="H637" s="14" t="n">
        <v>0.5712312120243044</v>
      </c>
      <c r="I637" s="14" t="n">
        <v>0.3635564311940797</v>
      </c>
      <c r="J637" s="11" t="n">
        <v>146</v>
      </c>
      <c r="K637" s="11" t="n">
        <v>2</v>
      </c>
      <c r="L637" s="12" t="n">
        <v>12508</v>
      </c>
      <c r="M637" s="21" t="n">
        <v>5</v>
      </c>
      <c r="N637" s="5" t="inlineStr">
        <is>
          <t>2026-01-26</t>
        </is>
      </c>
      <c r="O637" s="5">
        <f>IF(I637&lt;0.30,"REVISAR",IF(I637&gt;0.50,"ESTRELLA","OK"))</f>
        <v/>
      </c>
      <c r="P637" s="5">
        <f>IF(AND(I637&lt;0.30,J637&gt;50),"SUBIR PRECIO YA - alto volumen y margen flaco",IF(AND(I637&gt;0.50,M637&lt;30),"PROTEGER STOCK - estrella escasa",IF(AND(I637&lt;0.30,M637&gt;180),"LIQUIDAR - margen bajo y exceso de stock",IF(I637&gt;0.50,"MANTENER PRECIO - estrella",IF(M637&gt;240,"REVISAR INVENTARIO - mucho stock para la rotación","MONITOREAR")))))</f>
        <v/>
      </c>
      <c r="Q637" s="5" t="inlineStr">
        <is>
          <t>SI</t>
        </is>
      </c>
      <c r="R637" s="5" t="inlineStr">
        <is>
          <t>NO</t>
        </is>
      </c>
    </row>
    <row r="638">
      <c r="A638" s="5" t="inlineStr">
        <is>
          <t>351100300992084</t>
        </is>
      </c>
      <c r="B638" s="5" t="inlineStr">
        <is>
          <t>TOTAL COMBO 4PCS SIERRA + TALADRO + MULTIFUNCIONAL + PIST IMPACTO + BATERIAS + ACCES UTOSLI241169</t>
        </is>
      </c>
      <c r="C638" s="5" t="inlineStr">
        <is>
          <t>SIN CATEGORIA</t>
        </is>
      </c>
      <c r="D638" s="12" t="n">
        <v>66155.25</v>
      </c>
      <c r="E638" s="12" t="n">
        <v>66155.25</v>
      </c>
      <c r="F638" s="12" t="n">
        <v>82699.12</v>
      </c>
      <c r="G638" s="12" t="n">
        <v>82699.12</v>
      </c>
      <c r="H638" s="14" t="n">
        <v>0.2500764489590773</v>
      </c>
      <c r="I638" s="14" t="n">
        <v>0.2000489243416375</v>
      </c>
      <c r="J638" s="11" t="n">
        <v>17</v>
      </c>
      <c r="K638" s="11" t="n">
        <v>0</v>
      </c>
      <c r="L638" s="12" t="n">
        <v>0</v>
      </c>
      <c r="M638" s="21" t="n">
        <v>0</v>
      </c>
      <c r="N638" s="5" t="inlineStr">
        <is>
          <t>2025-06-19</t>
        </is>
      </c>
      <c r="O638" s="5">
        <f>IF(I638&lt;0.30,"REVISAR",IF(I638&gt;0.50,"ESTRELLA","OK"))</f>
        <v/>
      </c>
      <c r="P638" s="5">
        <f>IF(AND(I638&lt;0.30,J638&gt;50),"SUBIR PRECIO YA - alto volumen y margen flaco",IF(AND(I638&gt;0.50,M638&lt;30),"PROTEGER STOCK - estrella escasa",IF(AND(I638&lt;0.30,M638&gt;180),"LIQUIDAR - margen bajo y exceso de stock",IF(I638&gt;0.50,"MANTENER PRECIO - estrella",IF(M638&gt;240,"REVISAR INVENTARIO - mucho stock para la rotación","MONITOREAR")))))</f>
        <v/>
      </c>
      <c r="Q638" s="5" t="inlineStr">
        <is>
          <t>SI</t>
        </is>
      </c>
      <c r="R638" s="5" t="inlineStr">
        <is>
          <t>NO</t>
        </is>
      </c>
    </row>
    <row r="639">
      <c r="A639" s="5" t="inlineStr">
        <is>
          <t>14100041</t>
        </is>
      </c>
      <c r="B639" s="5" t="inlineStr">
        <is>
          <t>PUERTA PLEGABLE BROWN TIVOLI 91 X 210 CM</t>
        </is>
      </c>
      <c r="C639" s="5" t="inlineStr">
        <is>
          <t>PUERTAS</t>
        </is>
      </c>
      <c r="D639" s="12" t="n">
        <v>10297</v>
      </c>
      <c r="E639" s="12" t="n">
        <v>10297</v>
      </c>
      <c r="F639" s="12" t="n">
        <v>14359.93</v>
      </c>
      <c r="G639" s="12" t="n">
        <v>16750</v>
      </c>
      <c r="H639" s="14" t="n">
        <v>0.6266873846751481</v>
      </c>
      <c r="I639" s="14" t="n">
        <v>0.3852537313432836</v>
      </c>
      <c r="J639" s="11" t="n">
        <v>69</v>
      </c>
      <c r="K639" s="11" t="n">
        <v>17</v>
      </c>
      <c r="L639" s="12" t="n">
        <v>175049</v>
      </c>
      <c r="M639" s="21" t="n">
        <v>89.92753623188406</v>
      </c>
      <c r="N639" s="5" t="inlineStr">
        <is>
          <t>2026-04-11</t>
        </is>
      </c>
      <c r="O639" s="5">
        <f>IF(I639&lt;0.30,"REVISAR",IF(I639&gt;0.50,"ESTRELLA","OK"))</f>
        <v/>
      </c>
      <c r="P639" s="5">
        <f>IF(AND(I639&lt;0.30,J639&gt;50),"SUBIR PRECIO YA - alto volumen y margen flaco",IF(AND(I639&gt;0.50,M639&lt;30),"PROTEGER STOCK - estrella escasa",IF(AND(I639&lt;0.30,M639&gt;180),"LIQUIDAR - margen bajo y exceso de stock",IF(I639&gt;0.50,"MANTENER PRECIO - estrella",IF(M639&gt;240,"REVISAR INVENTARIO - mucho stock para la rotación","MONITOREAR")))))</f>
        <v/>
      </c>
      <c r="Q639" s="5" t="inlineStr">
        <is>
          <t>SI</t>
        </is>
      </c>
      <c r="R639" s="5" t="inlineStr">
        <is>
          <t>NO</t>
        </is>
      </c>
    </row>
    <row r="640">
      <c r="A640" s="5" t="inlineStr">
        <is>
          <t>351100300991211</t>
        </is>
      </c>
      <c r="B640" s="5" t="inlineStr">
        <is>
          <t>LAMINA PVC 9032 DIAMOND BLACK 1.22X2.44 3MM IMITACION PIEDRA NATURAL</t>
        </is>
      </c>
      <c r="C640" s="5" t="inlineStr">
        <is>
          <t>IMPORTACION LAMINA PVC, BAMBU, ACC</t>
        </is>
      </c>
      <c r="D640" s="12" t="n">
        <v>9416.959999999999</v>
      </c>
      <c r="E640" s="12" t="n">
        <v>12904.05</v>
      </c>
      <c r="F640" s="12" t="n">
        <v>17438.45</v>
      </c>
      <c r="G640" s="12" t="n">
        <v>19800</v>
      </c>
      <c r="H640" s="14" t="n">
        <v>1.102589370667392</v>
      </c>
      <c r="I640" s="14" t="n">
        <v>0.5243959595959596</v>
      </c>
      <c r="J640" s="11" t="n">
        <v>61</v>
      </c>
      <c r="K640" s="11" t="n">
        <v>0</v>
      </c>
      <c r="L640" s="12" t="n">
        <v>0</v>
      </c>
      <c r="M640" s="21" t="n">
        <v>0</v>
      </c>
      <c r="N640" s="5" t="inlineStr">
        <is>
          <t>2025-12-27</t>
        </is>
      </c>
      <c r="O640" s="5">
        <f>IF(I640&lt;0.30,"REVISAR",IF(I640&gt;0.50,"ESTRELLA","OK"))</f>
        <v/>
      </c>
      <c r="P640" s="5">
        <f>IF(AND(I640&lt;0.30,J640&gt;50),"SUBIR PRECIO YA - alto volumen y margen flaco",IF(AND(I640&gt;0.50,M640&lt;30),"PROTEGER STOCK - estrella escasa",IF(AND(I640&lt;0.30,M640&gt;180),"LIQUIDAR - margen bajo y exceso de stock",IF(I640&gt;0.50,"MANTENER PRECIO - estrella",IF(M640&gt;240,"REVISAR INVENTARIO - mucho stock para la rotación","MONITOREAR")))))</f>
        <v/>
      </c>
      <c r="Q640" s="5" t="inlineStr">
        <is>
          <t>SI</t>
        </is>
      </c>
      <c r="R640" s="5" t="inlineStr">
        <is>
          <t>NO</t>
        </is>
      </c>
    </row>
    <row r="641">
      <c r="A641" s="5" t="inlineStr">
        <is>
          <t>7255</t>
        </is>
      </c>
      <c r="B641" s="5" t="inlineStr">
        <is>
          <t>STANLEY BISAGRA 3X3 S081-100</t>
        </is>
      </c>
      <c r="C641" s="5" t="inlineStr">
        <is>
          <t>FERRETERIA GENERAL</t>
        </is>
      </c>
      <c r="D641" s="12" t="n">
        <v>826.2</v>
      </c>
      <c r="E641" s="12" t="n">
        <v>821.4</v>
      </c>
      <c r="F641" s="12" t="n">
        <v>1147.25</v>
      </c>
      <c r="G641" s="12" t="n">
        <v>1350</v>
      </c>
      <c r="H641" s="14" t="n">
        <v>0.633986928104575</v>
      </c>
      <c r="I641" s="14" t="n">
        <v>0.388</v>
      </c>
      <c r="J641" s="11" t="n">
        <v>844</v>
      </c>
      <c r="K641" s="11" t="n">
        <v>67</v>
      </c>
      <c r="L641" s="12" t="n">
        <v>55355.4</v>
      </c>
      <c r="M641" s="21" t="n">
        <v>28.97511848341232</v>
      </c>
      <c r="N641" s="5" t="inlineStr">
        <is>
          <t>2026-04-30</t>
        </is>
      </c>
      <c r="O641" s="5">
        <f>IF(I641&lt;0.30,"REVISAR",IF(I641&gt;0.50,"ESTRELLA","OK"))</f>
        <v/>
      </c>
      <c r="P641" s="5">
        <f>IF(AND(I641&lt;0.30,J641&gt;50),"SUBIR PRECIO YA - alto volumen y margen flaco",IF(AND(I641&gt;0.50,M641&lt;30),"PROTEGER STOCK - estrella escasa",IF(AND(I641&lt;0.30,M641&gt;180),"LIQUIDAR - margen bajo y exceso de stock",IF(I641&gt;0.50,"MANTENER PRECIO - estrella",IF(M641&gt;240,"REVISAR INVENTARIO - mucho stock para la rotación","MONITOREAR")))))</f>
        <v/>
      </c>
      <c r="Q641" s="5" t="inlineStr">
        <is>
          <t>SI</t>
        </is>
      </c>
      <c r="R641" s="5" t="inlineStr">
        <is>
          <t>NO</t>
        </is>
      </c>
    </row>
    <row r="642">
      <c r="A642" s="5" t="inlineStr">
        <is>
          <t>20160015</t>
        </is>
      </c>
      <c r="B642" s="5" t="inlineStr">
        <is>
          <t>PORCELANATO BRILLANTE PUKY GRIS 60X60 CAJA 1.44M2 PY003</t>
        </is>
      </c>
      <c r="C642" s="5" t="inlineStr">
        <is>
          <t>PORCELANATO</t>
        </is>
      </c>
      <c r="D642" s="12" t="n">
        <v>6249.78</v>
      </c>
      <c r="E642" s="12" t="n">
        <v>6249.78</v>
      </c>
      <c r="F642" s="12" t="n">
        <v>8333.1</v>
      </c>
      <c r="G642" s="12" t="n">
        <v>9535</v>
      </c>
      <c r="H642" s="14" t="n">
        <v>0.525653703010346</v>
      </c>
      <c r="I642" s="14" t="n">
        <v>0.3445432616675406</v>
      </c>
      <c r="J642" s="11" t="n">
        <v>132</v>
      </c>
      <c r="K642" s="11" t="n">
        <v>0</v>
      </c>
      <c r="L642" s="12" t="n">
        <v>0</v>
      </c>
      <c r="M642" s="21" t="n">
        <v>0</v>
      </c>
      <c r="N642" s="5" t="inlineStr">
        <is>
          <t>2026-04-22</t>
        </is>
      </c>
      <c r="O642" s="5">
        <f>IF(I642&lt;0.30,"REVISAR",IF(I642&gt;0.50,"ESTRELLA","OK"))</f>
        <v/>
      </c>
      <c r="P642" s="5">
        <f>IF(AND(I642&lt;0.30,J642&gt;50),"SUBIR PRECIO YA - alto volumen y margen flaco",IF(AND(I642&gt;0.50,M642&lt;30),"PROTEGER STOCK - estrella escasa",IF(AND(I642&lt;0.30,M642&gt;180),"LIQUIDAR - margen bajo y exceso de stock",IF(I642&gt;0.50,"MANTENER PRECIO - estrella",IF(M642&gt;240,"REVISAR INVENTARIO - mucho stock para la rotación","MONITOREAR")))))</f>
        <v/>
      </c>
      <c r="Q642" s="5" t="inlineStr">
        <is>
          <t>SI</t>
        </is>
      </c>
      <c r="R642" s="5" t="inlineStr">
        <is>
          <t>NO</t>
        </is>
      </c>
    </row>
    <row r="643">
      <c r="A643" s="5" t="inlineStr">
        <is>
          <t>547</t>
        </is>
      </c>
      <c r="B643" s="5" t="inlineStr">
        <is>
          <t>TRACK 2 1/2 CANAL 3.05</t>
        </is>
      </c>
      <c r="C643" s="5" t="inlineStr">
        <is>
          <t>LAMINAS Y PERFILERIA LIVIANA</t>
        </is>
      </c>
      <c r="D643" s="12" t="n">
        <v>484</v>
      </c>
      <c r="E643" s="12" t="n">
        <v>521.25</v>
      </c>
      <c r="F643" s="12" t="n">
        <v>732.24</v>
      </c>
      <c r="G643" s="12" t="n">
        <v>800.49</v>
      </c>
      <c r="H643" s="14" t="n">
        <v>0.6539049586776859</v>
      </c>
      <c r="I643" s="14" t="n">
        <v>0.3953703356694025</v>
      </c>
      <c r="J643" s="11" t="n">
        <v>1302</v>
      </c>
      <c r="K643" s="11" t="n">
        <v>173</v>
      </c>
      <c r="L643" s="12" t="n">
        <v>83732</v>
      </c>
      <c r="M643" s="21" t="n">
        <v>48.49846390168971</v>
      </c>
      <c r="N643" s="5" t="inlineStr">
        <is>
          <t>2026-04-28</t>
        </is>
      </c>
      <c r="O643" s="5">
        <f>IF(I643&lt;0.30,"REVISAR",IF(I643&gt;0.50,"ESTRELLA","OK"))</f>
        <v/>
      </c>
      <c r="P643" s="5">
        <f>IF(AND(I643&lt;0.30,J643&gt;50),"SUBIR PRECIO YA - alto volumen y margen flaco",IF(AND(I643&gt;0.50,M643&lt;30),"PROTEGER STOCK - estrella escasa",IF(AND(I643&lt;0.30,M643&gt;180),"LIQUIDAR - margen bajo y exceso de stock",IF(I643&gt;0.50,"MANTENER PRECIO - estrella",IF(M643&gt;240,"REVISAR INVENTARIO - mucho stock para la rotación","MONITOREAR")))))</f>
        <v/>
      </c>
      <c r="Q643" s="5" t="inlineStr">
        <is>
          <t>SI</t>
        </is>
      </c>
      <c r="R643" s="5" t="inlineStr">
        <is>
          <t>NO</t>
        </is>
      </c>
    </row>
    <row r="644">
      <c r="A644" s="5" t="inlineStr">
        <is>
          <t>7865786</t>
        </is>
      </c>
      <c r="B644" s="5" t="inlineStr">
        <is>
          <t>FACHALETA FLEXIBLE ART STONE WHITE  57X27CM 0.16m2 EXTERIOR / INTERIOR DE061</t>
        </is>
      </c>
      <c r="C644" s="5" t="inlineStr">
        <is>
          <t>FACHALETA</t>
        </is>
      </c>
      <c r="D644" s="12" t="n">
        <v>2572.6</v>
      </c>
      <c r="E644" s="12" t="n">
        <v>2572.6</v>
      </c>
      <c r="F644" s="12" t="n">
        <v>3688.22</v>
      </c>
      <c r="G644" s="12" t="n">
        <v>4400</v>
      </c>
      <c r="H644" s="14" t="n">
        <v>0.7103319598849412</v>
      </c>
      <c r="I644" s="14" t="n">
        <v>0.4153181818181819</v>
      </c>
      <c r="J644" s="11" t="n">
        <v>243</v>
      </c>
      <c r="K644" s="11" t="n">
        <v>97</v>
      </c>
      <c r="L644" s="12" t="n">
        <v>249542.2</v>
      </c>
      <c r="M644" s="21" t="n">
        <v>145.6995884773662</v>
      </c>
      <c r="N644" s="5" t="inlineStr">
        <is>
          <t>2026-04-15</t>
        </is>
      </c>
      <c r="O644" s="5">
        <f>IF(I644&lt;0.30,"REVISAR",IF(I644&gt;0.50,"ESTRELLA","OK"))</f>
        <v/>
      </c>
      <c r="P644" s="5">
        <f>IF(AND(I644&lt;0.30,J644&gt;50),"SUBIR PRECIO YA - alto volumen y margen flaco",IF(AND(I644&gt;0.50,M644&lt;30),"PROTEGER STOCK - estrella escasa",IF(AND(I644&lt;0.30,M644&gt;180),"LIQUIDAR - margen bajo y exceso de stock",IF(I644&gt;0.50,"MANTENER PRECIO - estrella",IF(M644&gt;240,"REVISAR INVENTARIO - mucho stock para la rotación","MONITOREAR")))))</f>
        <v/>
      </c>
      <c r="Q644" s="5" t="inlineStr">
        <is>
          <t>SI</t>
        </is>
      </c>
      <c r="R644" s="5" t="inlineStr">
        <is>
          <t>NO</t>
        </is>
      </c>
    </row>
    <row r="645">
      <c r="A645" s="5" t="inlineStr">
        <is>
          <t>351100300992273</t>
        </is>
      </c>
      <c r="B645" s="5" t="inlineStr">
        <is>
          <t xml:space="preserve">LAMINA NUEVA TEC  XL MADERA NOGAL  1.22X2.80 5MM DE016 1-V BAMBU </t>
        </is>
      </c>
      <c r="C645" s="5" t="inlineStr">
        <is>
          <t>LAMINA PVC, BAMBU, ACC</t>
        </is>
      </c>
      <c r="D645" s="12" t="n">
        <v>15935.16</v>
      </c>
      <c r="E645" s="12" t="n">
        <v>16240.58</v>
      </c>
      <c r="F645" s="12" t="n">
        <v>22995.46</v>
      </c>
      <c r="G645" s="12" t="n">
        <v>26050</v>
      </c>
      <c r="H645" s="14" t="n">
        <v>0.6347498236603837</v>
      </c>
      <c r="I645" s="14" t="n">
        <v>0.3882856046065259</v>
      </c>
      <c r="J645" s="11" t="n">
        <v>40</v>
      </c>
      <c r="K645" s="11" t="n">
        <v>3</v>
      </c>
      <c r="L645" s="12" t="n">
        <v>47805.48</v>
      </c>
      <c r="M645" s="21" t="n">
        <v>27.375</v>
      </c>
      <c r="N645" s="5" t="inlineStr">
        <is>
          <t>2026-04-24</t>
        </is>
      </c>
      <c r="O645" s="5">
        <f>IF(I645&lt;0.30,"REVISAR",IF(I645&gt;0.50,"ESTRELLA","OK"))</f>
        <v/>
      </c>
      <c r="P645" s="5">
        <f>IF(AND(I645&lt;0.30,J645&gt;50),"SUBIR PRECIO YA - alto volumen y margen flaco",IF(AND(I645&gt;0.50,M645&lt;30),"PROTEGER STOCK - estrella escasa",IF(AND(I645&lt;0.30,M645&gt;180),"LIQUIDAR - margen bajo y exceso de stock",IF(I645&gt;0.50,"MANTENER PRECIO - estrella",IF(M645&gt;240,"REVISAR INVENTARIO - mucho stock para la rotación","MONITOREAR")))))</f>
        <v/>
      </c>
      <c r="Q645" s="5" t="inlineStr">
        <is>
          <t>SI</t>
        </is>
      </c>
      <c r="R645" s="5" t="inlineStr">
        <is>
          <t>NO</t>
        </is>
      </c>
    </row>
    <row r="646">
      <c r="A646" s="5" t="inlineStr">
        <is>
          <t>7233</t>
        </is>
      </c>
      <c r="B646" s="5" t="inlineStr">
        <is>
          <t>STANLEY  JUEGO CARRITOS PORTON 450 LB   112185</t>
        </is>
      </c>
      <c r="C646" s="5" t="inlineStr">
        <is>
          <t>FERRETERIA GENERAL</t>
        </is>
      </c>
      <c r="D646" s="12" t="n">
        <v>9111.15</v>
      </c>
      <c r="E646" s="12" t="n">
        <v>9197.73</v>
      </c>
      <c r="F646" s="12" t="n">
        <v>12228.95</v>
      </c>
      <c r="G646" s="12" t="n">
        <v>14413.84</v>
      </c>
      <c r="H646" s="14" t="n">
        <v>0.5820000768289404</v>
      </c>
      <c r="I646" s="14" t="n">
        <v>0.3678887791178479</v>
      </c>
      <c r="J646" s="11" t="n">
        <v>89</v>
      </c>
      <c r="K646" s="11" t="n">
        <v>8</v>
      </c>
      <c r="L646" s="12" t="n">
        <v>72889.2</v>
      </c>
      <c r="M646" s="21" t="n">
        <v>32.80898876404495</v>
      </c>
      <c r="N646" s="5" t="inlineStr">
        <is>
          <t>2026-04-28</t>
        </is>
      </c>
      <c r="O646" s="5">
        <f>IF(I646&lt;0.30,"REVISAR",IF(I646&gt;0.50,"ESTRELLA","OK"))</f>
        <v/>
      </c>
      <c r="P646" s="5">
        <f>IF(AND(I646&lt;0.30,J646&gt;50),"SUBIR PRECIO YA - alto volumen y margen flaco",IF(AND(I646&gt;0.50,M646&lt;30),"PROTEGER STOCK - estrella escasa",IF(AND(I646&lt;0.30,M646&gt;180),"LIQUIDAR - margen bajo y exceso de stock",IF(I646&gt;0.50,"MANTENER PRECIO - estrella",IF(M646&gt;240,"REVISAR INVENTARIO - mucho stock para la rotación","MONITOREAR")))))</f>
        <v/>
      </c>
      <c r="Q646" s="5" t="inlineStr">
        <is>
          <t>SI</t>
        </is>
      </c>
      <c r="R646" s="5" t="inlineStr">
        <is>
          <t>NO</t>
        </is>
      </c>
    </row>
    <row r="647">
      <c r="A647" s="5" t="inlineStr">
        <is>
          <t>351100300991136</t>
        </is>
      </c>
      <c r="B647" s="5" t="inlineStr">
        <is>
          <t>CABLE TSJ 2X12</t>
        </is>
      </c>
      <c r="C647" s="5" t="inlineStr">
        <is>
          <t>ACCESORIOS ELECTRICOS Y CABLES</t>
        </is>
      </c>
      <c r="D647" s="12" t="n">
        <v>775.42</v>
      </c>
      <c r="E647" s="12" t="n">
        <v>776.28</v>
      </c>
      <c r="F647" s="12" t="n">
        <v>1022.78</v>
      </c>
      <c r="G647" s="12" t="n">
        <v>1226.72</v>
      </c>
      <c r="H647" s="14" t="n">
        <v>0.5820071703077043</v>
      </c>
      <c r="I647" s="14" t="n">
        <v>0.3678916134081127</v>
      </c>
      <c r="J647" s="11" t="n">
        <v>1089</v>
      </c>
      <c r="K647" s="11" t="n">
        <v>117</v>
      </c>
      <c r="L647" s="12" t="n">
        <v>90724.14</v>
      </c>
      <c r="M647" s="21" t="n">
        <v>39.21487603305786</v>
      </c>
      <c r="N647" s="5" t="inlineStr">
        <is>
          <t>2026-04-30</t>
        </is>
      </c>
      <c r="O647" s="5">
        <f>IF(I647&lt;0.30,"REVISAR",IF(I647&gt;0.50,"ESTRELLA","OK"))</f>
        <v/>
      </c>
      <c r="P647" s="5">
        <f>IF(AND(I647&lt;0.30,J647&gt;50),"SUBIR PRECIO YA - alto volumen y margen flaco",IF(AND(I647&gt;0.50,M647&lt;30),"PROTEGER STOCK - estrella escasa",IF(AND(I647&lt;0.30,M647&gt;180),"LIQUIDAR - margen bajo y exceso de stock",IF(I647&gt;0.50,"MANTENER PRECIO - estrella",IF(M647&gt;240,"REVISAR INVENTARIO - mucho stock para la rotación","MONITOREAR")))))</f>
        <v/>
      </c>
      <c r="Q647" s="5" t="inlineStr">
        <is>
          <t>SI</t>
        </is>
      </c>
      <c r="R647" s="5" t="inlineStr">
        <is>
          <t>NO</t>
        </is>
      </c>
    </row>
    <row r="648">
      <c r="A648" s="5" t="inlineStr">
        <is>
          <t>5327</t>
        </is>
      </c>
      <c r="B648" s="5" t="inlineStr">
        <is>
          <t>LAMINA JORDOMEX N6 122X244 1.5MM DECORADA</t>
        </is>
      </c>
      <c r="C648" s="5" t="inlineStr">
        <is>
          <t>TUBERIA INDUSTRIAL, HIERROS PLANOS Y CORRUGADOS</t>
        </is>
      </c>
      <c r="D648" s="12" t="n">
        <v>10360</v>
      </c>
      <c r="E648" s="12" t="n">
        <v>10947.54</v>
      </c>
      <c r="F648" s="12" t="n">
        <v>15333.47</v>
      </c>
      <c r="G648" s="12" t="n">
        <v>16389.52</v>
      </c>
      <c r="H648" s="14" t="n">
        <v>0.5820000000000001</v>
      </c>
      <c r="I648" s="14" t="n">
        <v>0.3678887484197219</v>
      </c>
      <c r="J648" s="11" t="n">
        <v>61</v>
      </c>
      <c r="K648" s="11" t="n">
        <v>1</v>
      </c>
      <c r="L648" s="12" t="n">
        <v>10360</v>
      </c>
      <c r="M648" s="21" t="n">
        <v>5.983606557377048</v>
      </c>
      <c r="N648" s="5" t="inlineStr">
        <is>
          <t>2026-04-30</t>
        </is>
      </c>
      <c r="O648" s="5">
        <f>IF(I648&lt;0.30,"REVISAR",IF(I648&gt;0.50,"ESTRELLA","OK"))</f>
        <v/>
      </c>
      <c r="P648" s="5">
        <f>IF(AND(I648&lt;0.30,J648&gt;50),"SUBIR PRECIO YA - alto volumen y margen flaco",IF(AND(I648&gt;0.50,M648&lt;30),"PROTEGER STOCK - estrella escasa",IF(AND(I648&lt;0.30,M648&gt;180),"LIQUIDAR - margen bajo y exceso de stock",IF(I648&gt;0.50,"MANTENER PRECIO - estrella",IF(M648&gt;240,"REVISAR INVENTARIO - mucho stock para la rotación","MONITOREAR")))))</f>
        <v/>
      </c>
      <c r="Q648" s="5" t="inlineStr">
        <is>
          <t>SI</t>
        </is>
      </c>
      <c r="R648" s="5" t="inlineStr">
        <is>
          <t>NO</t>
        </is>
      </c>
    </row>
    <row r="649">
      <c r="A649" s="5" t="inlineStr">
        <is>
          <t>9169</t>
        </is>
      </c>
      <c r="B649" s="5" t="inlineStr">
        <is>
          <t>CANOA LISA PVC 6 MTS AMANCO***</t>
        </is>
      </c>
      <c r="C649" s="5" t="inlineStr">
        <is>
          <t>TUBERIA PVC, CANOAS Y ACCESORIOS</t>
        </is>
      </c>
      <c r="D649" s="12" t="n">
        <v>16786.72</v>
      </c>
      <c r="E649" s="12" t="n">
        <v>18446.38</v>
      </c>
      <c r="F649" s="12" t="n">
        <v>23460</v>
      </c>
      <c r="G649" s="12" t="n">
        <v>24659.7</v>
      </c>
      <c r="H649" s="14" t="n">
        <v>0.4690004956298787</v>
      </c>
      <c r="I649" s="14" t="n">
        <v>0.3192650356654785</v>
      </c>
      <c r="J649" s="11" t="n">
        <v>53</v>
      </c>
      <c r="K649" s="11" t="n">
        <v>1</v>
      </c>
      <c r="L649" s="12" t="n">
        <v>16786.72</v>
      </c>
      <c r="M649" s="21" t="n">
        <v>6.886792452830189</v>
      </c>
      <c r="N649" s="5" t="inlineStr">
        <is>
          <t>2026-04-15</t>
        </is>
      </c>
      <c r="O649" s="5">
        <f>IF(I649&lt;0.30,"REVISAR",IF(I649&gt;0.50,"ESTRELLA","OK"))</f>
        <v/>
      </c>
      <c r="P649" s="5">
        <f>IF(AND(I649&lt;0.30,J649&gt;50),"SUBIR PRECIO YA - alto volumen y margen flaco",IF(AND(I649&gt;0.50,M649&lt;30),"PROTEGER STOCK - estrella escasa",IF(AND(I649&lt;0.30,M649&gt;180),"LIQUIDAR - margen bajo y exceso de stock",IF(I649&gt;0.50,"MANTENER PRECIO - estrella",IF(M649&gt;240,"REVISAR INVENTARIO - mucho stock para la rotación","MONITOREAR")))))</f>
        <v/>
      </c>
      <c r="Q649" s="5" t="inlineStr">
        <is>
          <t>SI</t>
        </is>
      </c>
      <c r="R649" s="5" t="inlineStr">
        <is>
          <t>NO</t>
        </is>
      </c>
    </row>
    <row r="650">
      <c r="A650" s="5" t="inlineStr">
        <is>
          <t>351100300992271</t>
        </is>
      </c>
      <c r="B650" s="5" t="inlineStr">
        <is>
          <t>EXTRACTOR COCINA PARED 60CM NEGRO CAME-60M 49488</t>
        </is>
      </c>
      <c r="C650" s="5" t="inlineStr">
        <is>
          <t>HERRAMIENTA ELECTRICA</t>
        </is>
      </c>
      <c r="D650" s="12" t="n">
        <v>24738.38</v>
      </c>
      <c r="E650" s="12" t="n">
        <v>25720.06</v>
      </c>
      <c r="F650" s="12" t="n">
        <v>36766.11</v>
      </c>
      <c r="G650" s="12" t="n">
        <v>43000</v>
      </c>
      <c r="H650" s="14" t="n">
        <v>0.7381898087101904</v>
      </c>
      <c r="I650" s="14" t="n">
        <v>0.4246888372093023</v>
      </c>
      <c r="J650" s="11" t="n">
        <v>24</v>
      </c>
      <c r="K650" s="11" t="n">
        <v>43</v>
      </c>
      <c r="L650" s="12" t="n">
        <v>1063750.34</v>
      </c>
      <c r="M650" s="21" t="n">
        <v>653.9583333333334</v>
      </c>
      <c r="N650" s="5" t="inlineStr">
        <is>
          <t>2026-04-25</t>
        </is>
      </c>
      <c r="O650" s="5">
        <f>IF(I650&lt;0.30,"REVISAR",IF(I650&gt;0.50,"ESTRELLA","OK"))</f>
        <v/>
      </c>
      <c r="P650" s="5">
        <f>IF(AND(I650&lt;0.30,J650&gt;50),"SUBIR PRECIO YA - alto volumen y margen flaco",IF(AND(I650&gt;0.50,M650&lt;30),"PROTEGER STOCK - estrella escasa",IF(AND(I650&lt;0.30,M650&gt;180),"LIQUIDAR - margen bajo y exceso de stock",IF(I650&gt;0.50,"MANTENER PRECIO - estrella",IF(M650&gt;240,"REVISAR INVENTARIO - mucho stock para la rotación","MONITOREAR")))))</f>
        <v/>
      </c>
      <c r="Q650" s="5" t="inlineStr">
        <is>
          <t>SI</t>
        </is>
      </c>
      <c r="R650" s="5" t="inlineStr">
        <is>
          <t>NO</t>
        </is>
      </c>
    </row>
    <row r="651">
      <c r="A651" s="5" t="inlineStr">
        <is>
          <t>351100300992740</t>
        </is>
      </c>
      <c r="B651" s="5" t="inlineStr">
        <is>
          <t>CERAMICA BRILLANTE ONUBA 46X46 CAJA 1.90m2</t>
        </is>
      </c>
      <c r="C651" s="5" t="inlineStr">
        <is>
          <t>CERAMICA</t>
        </is>
      </c>
      <c r="D651" s="12" t="n">
        <v>5700</v>
      </c>
      <c r="E651" s="12" t="n">
        <v>5700</v>
      </c>
      <c r="F651" s="12" t="n">
        <v>7611.39</v>
      </c>
      <c r="G651" s="12" t="n">
        <v>9018</v>
      </c>
      <c r="H651" s="14" t="n">
        <v>0.5821052631578948</v>
      </c>
      <c r="I651" s="14" t="n">
        <v>0.3679308050565535</v>
      </c>
      <c r="J651" s="11" t="n">
        <v>137</v>
      </c>
      <c r="K651" s="11" t="n">
        <v>0</v>
      </c>
      <c r="L651" s="12" t="n">
        <v>0</v>
      </c>
      <c r="M651" s="21" t="n">
        <v>0</v>
      </c>
      <c r="N651" s="5" t="inlineStr">
        <is>
          <t>2026-03-30</t>
        </is>
      </c>
      <c r="O651" s="5">
        <f>IF(I651&lt;0.30,"REVISAR",IF(I651&gt;0.50,"ESTRELLA","OK"))</f>
        <v/>
      </c>
      <c r="P651" s="5">
        <f>IF(AND(I651&lt;0.30,J651&gt;50),"SUBIR PRECIO YA - alto volumen y margen flaco",IF(AND(I651&gt;0.50,M651&lt;30),"PROTEGER STOCK - estrella escasa",IF(AND(I651&lt;0.30,M651&gt;180),"LIQUIDAR - margen bajo y exceso de stock",IF(I651&gt;0.50,"MANTENER PRECIO - estrella",IF(M651&gt;240,"REVISAR INVENTARIO - mucho stock para la rotación","MONITOREAR")))))</f>
        <v/>
      </c>
      <c r="Q651" s="5" t="inlineStr">
        <is>
          <t>SI</t>
        </is>
      </c>
      <c r="R651" s="5" t="inlineStr">
        <is>
          <t>NO</t>
        </is>
      </c>
    </row>
    <row r="652">
      <c r="A652" s="5" t="inlineStr">
        <is>
          <t>30255</t>
        </is>
      </c>
      <c r="B652" s="5" t="inlineStr">
        <is>
          <t>CABLE 8 BLANCO</t>
        </is>
      </c>
      <c r="C652" s="5" t="inlineStr">
        <is>
          <t>ACCESORIOS ELECTRICOS Y CABLES</t>
        </is>
      </c>
      <c r="D652" s="12" t="n">
        <v>675.8</v>
      </c>
      <c r="E652" s="12" t="n">
        <v>671.09</v>
      </c>
      <c r="F652" s="12" t="n">
        <v>885.0599999999999</v>
      </c>
      <c r="G652" s="12" t="n">
        <v>1000</v>
      </c>
      <c r="H652" s="14" t="n">
        <v>0.4797277300976621</v>
      </c>
      <c r="I652" s="14" t="n">
        <v>0.3242</v>
      </c>
      <c r="J652" s="11" t="n">
        <v>1209</v>
      </c>
      <c r="K652" s="11" t="n">
        <v>304</v>
      </c>
      <c r="L652" s="12" t="n">
        <v>205443.2</v>
      </c>
      <c r="M652" s="21" t="n">
        <v>91.77832919768404</v>
      </c>
      <c r="N652" s="5" t="inlineStr">
        <is>
          <t>2026-04-29</t>
        </is>
      </c>
      <c r="O652" s="5">
        <f>IF(I652&lt;0.30,"REVISAR",IF(I652&gt;0.50,"ESTRELLA","OK"))</f>
        <v/>
      </c>
      <c r="P652" s="5">
        <f>IF(AND(I652&lt;0.30,J652&gt;50),"SUBIR PRECIO YA - alto volumen y margen flaco",IF(AND(I652&gt;0.50,M652&lt;30),"PROTEGER STOCK - estrella escasa",IF(AND(I652&lt;0.30,M652&gt;180),"LIQUIDAR - margen bajo y exceso de stock",IF(I652&gt;0.50,"MANTENER PRECIO - estrella",IF(M652&gt;240,"REVISAR INVENTARIO - mucho stock para la rotación","MONITOREAR")))))</f>
        <v/>
      </c>
      <c r="Q652" s="5" t="inlineStr">
        <is>
          <t>SI</t>
        </is>
      </c>
      <c r="R652" s="5" t="inlineStr">
        <is>
          <t>NO</t>
        </is>
      </c>
    </row>
    <row r="653">
      <c r="A653" s="5" t="inlineStr">
        <is>
          <t>351100300992030</t>
        </is>
      </c>
      <c r="B653" s="5" t="inlineStr">
        <is>
          <t>FORTLEV PROMO TANQUE AGUA 1000L CON ACCESORIOS APILABLE 97CM ALTO 1.52M ANCHO</t>
        </is>
      </c>
      <c r="C653" s="5" t="inlineStr">
        <is>
          <t>SIN CATEGORIA</t>
        </is>
      </c>
      <c r="D653" s="12" t="n">
        <v>41355</v>
      </c>
      <c r="E653" s="12" t="n">
        <v>41355</v>
      </c>
      <c r="F653" s="12" t="n">
        <v>57414.27</v>
      </c>
      <c r="G653" s="12" t="n">
        <v>57414.27</v>
      </c>
      <c r="H653" s="14" t="n">
        <v>0.3883271672107362</v>
      </c>
      <c r="I653" s="14" t="n">
        <v>0.2797086856629893</v>
      </c>
      <c r="J653" s="11" t="n">
        <v>16</v>
      </c>
      <c r="K653" s="11" t="n">
        <v>0</v>
      </c>
      <c r="L653" s="12" t="n">
        <v>0</v>
      </c>
      <c r="M653" s="21" t="n">
        <v>0</v>
      </c>
      <c r="N653" s="5" t="inlineStr">
        <is>
          <t>2025-12-09</t>
        </is>
      </c>
      <c r="O653" s="5">
        <f>IF(I653&lt;0.30,"REVISAR",IF(I653&gt;0.50,"ESTRELLA","OK"))</f>
        <v/>
      </c>
      <c r="P653" s="5">
        <f>IF(AND(I653&lt;0.30,J653&gt;50),"SUBIR PRECIO YA - alto volumen y margen flaco",IF(AND(I653&gt;0.50,M653&lt;30),"PROTEGER STOCK - estrella escasa",IF(AND(I653&lt;0.30,M653&gt;180),"LIQUIDAR - margen bajo y exceso de stock",IF(I653&gt;0.50,"MANTENER PRECIO - estrella",IF(M653&gt;240,"REVISAR INVENTARIO - mucho stock para la rotación","MONITOREAR")))))</f>
        <v/>
      </c>
      <c r="Q653" s="5" t="inlineStr">
        <is>
          <t>SI</t>
        </is>
      </c>
      <c r="R653" s="5" t="inlineStr">
        <is>
          <t>NO</t>
        </is>
      </c>
    </row>
    <row r="654">
      <c r="A654" s="5" t="inlineStr">
        <is>
          <t>14100029</t>
        </is>
      </c>
      <c r="B654" s="5" t="inlineStr">
        <is>
          <t>PUERTA PINO 75 X 210 CM</t>
        </is>
      </c>
      <c r="C654" s="5" t="inlineStr">
        <is>
          <t>PUERTAS</t>
        </is>
      </c>
      <c r="D654" s="12" t="n">
        <v>22457.6</v>
      </c>
      <c r="E654" s="12" t="n">
        <v>22471.86</v>
      </c>
      <c r="F654" s="12" t="n">
        <v>29231.81</v>
      </c>
      <c r="G654" s="12" t="n">
        <v>33751.53</v>
      </c>
      <c r="H654" s="14" t="n">
        <v>0.5029001318039328</v>
      </c>
      <c r="I654" s="14" t="n">
        <v>0.3346197935323229</v>
      </c>
      <c r="J654" s="11" t="n">
        <v>38</v>
      </c>
      <c r="K654" s="11" t="n">
        <v>5</v>
      </c>
      <c r="L654" s="12" t="n">
        <v>112288</v>
      </c>
      <c r="M654" s="21" t="n">
        <v>48.02631578947368</v>
      </c>
      <c r="N654" s="5" t="inlineStr">
        <is>
          <t>2026-04-20</t>
        </is>
      </c>
      <c r="O654" s="5">
        <f>IF(I654&lt;0.30,"REVISAR",IF(I654&gt;0.50,"ESTRELLA","OK"))</f>
        <v/>
      </c>
      <c r="P654" s="5">
        <f>IF(AND(I654&lt;0.30,J654&gt;50),"SUBIR PRECIO YA - alto volumen y margen flaco",IF(AND(I654&gt;0.50,M654&lt;30),"PROTEGER STOCK - estrella escasa",IF(AND(I654&lt;0.30,M654&gt;180),"LIQUIDAR - margen bajo y exceso de stock",IF(I654&gt;0.50,"MANTENER PRECIO - estrella",IF(M654&gt;240,"REVISAR INVENTARIO - mucho stock para la rotación","MONITOREAR")))))</f>
        <v/>
      </c>
      <c r="Q654" s="5" t="inlineStr">
        <is>
          <t>SI</t>
        </is>
      </c>
      <c r="R654" s="5" t="inlineStr">
        <is>
          <t>NO</t>
        </is>
      </c>
    </row>
    <row r="655">
      <c r="A655" s="5" t="inlineStr">
        <is>
          <t>20160007</t>
        </is>
      </c>
      <c r="B655" s="5" t="inlineStr">
        <is>
          <t>PORCELANATO IVORY 60X60 1.44M2</t>
        </is>
      </c>
      <c r="C655" s="5" t="inlineStr">
        <is>
          <t>PORCELANATO</t>
        </is>
      </c>
      <c r="D655" s="12" t="n">
        <v>5336.1</v>
      </c>
      <c r="E655" s="12" t="n">
        <v>5336.1</v>
      </c>
      <c r="F655" s="12" t="n">
        <v>7112.91</v>
      </c>
      <c r="G655" s="12" t="n">
        <v>8120</v>
      </c>
      <c r="H655" s="14" t="n">
        <v>0.5217106126197034</v>
      </c>
      <c r="I655" s="14" t="n">
        <v>0.3428448275862069</v>
      </c>
      <c r="J655" s="11" t="n">
        <v>144</v>
      </c>
      <c r="K655" s="11" t="n">
        <v>0</v>
      </c>
      <c r="L655" s="12" t="n">
        <v>0</v>
      </c>
      <c r="M655" s="21" t="n">
        <v>0</v>
      </c>
      <c r="N655" s="5" t="inlineStr">
        <is>
          <t>2026-04-13</t>
        </is>
      </c>
      <c r="O655" s="5">
        <f>IF(I655&lt;0.30,"REVISAR",IF(I655&gt;0.50,"ESTRELLA","OK"))</f>
        <v/>
      </c>
      <c r="P655" s="5">
        <f>IF(AND(I655&lt;0.30,J655&gt;50),"SUBIR PRECIO YA - alto volumen y margen flaco",IF(AND(I655&gt;0.50,M655&lt;30),"PROTEGER STOCK - estrella escasa",IF(AND(I655&lt;0.30,M655&gt;180),"LIQUIDAR - margen bajo y exceso de stock",IF(I655&gt;0.50,"MANTENER PRECIO - estrella",IF(M655&gt;240,"REVISAR INVENTARIO - mucho stock para la rotación","MONITOREAR")))))</f>
        <v/>
      </c>
      <c r="Q655" s="5" t="inlineStr">
        <is>
          <t>SI</t>
        </is>
      </c>
      <c r="R655" s="5" t="inlineStr">
        <is>
          <t>NO</t>
        </is>
      </c>
    </row>
    <row r="656">
      <c r="A656" s="5" t="inlineStr">
        <is>
          <t>351100300992556</t>
        </is>
      </c>
      <c r="B656" s="5" t="inlineStr">
        <is>
          <t>PORCELANATO STORK GOLD HIGH GLOSSY  0.60X1.20 CAJA 1.44M2 2 PIEZAS POR CAJA</t>
        </is>
      </c>
      <c r="C656" s="5" t="inlineStr">
        <is>
          <t>PORCELANATO</t>
        </is>
      </c>
      <c r="D656" s="12" t="n">
        <v>8354.200000000001</v>
      </c>
      <c r="E656" s="12" t="n">
        <v>8325.879999999999</v>
      </c>
      <c r="F656" s="12" t="n">
        <v>10895.45</v>
      </c>
      <c r="G656" s="12" t="n">
        <v>12744.3</v>
      </c>
      <c r="H656" s="14" t="n">
        <v>0.525496157621316</v>
      </c>
      <c r="I656" s="14" t="n">
        <v>0.344475569470273</v>
      </c>
      <c r="J656" s="11" t="n">
        <v>99</v>
      </c>
      <c r="K656" s="11" t="n">
        <v>59</v>
      </c>
      <c r="L656" s="12" t="n">
        <v>492897.8</v>
      </c>
      <c r="M656" s="21" t="n">
        <v>217.5252525252525</v>
      </c>
      <c r="N656" s="5" t="inlineStr">
        <is>
          <t>2026-04-27</t>
        </is>
      </c>
      <c r="O656" s="5">
        <f>IF(I656&lt;0.30,"REVISAR",IF(I656&gt;0.50,"ESTRELLA","OK"))</f>
        <v/>
      </c>
      <c r="P656" s="5">
        <f>IF(AND(I656&lt;0.30,J656&gt;50),"SUBIR PRECIO YA - alto volumen y margen flaco",IF(AND(I656&gt;0.50,M656&lt;30),"PROTEGER STOCK - estrella escasa",IF(AND(I656&lt;0.30,M656&gt;180),"LIQUIDAR - margen bajo y exceso de stock",IF(I656&gt;0.50,"MANTENER PRECIO - estrella",IF(M656&gt;240,"REVISAR INVENTARIO - mucho stock para la rotación","MONITOREAR")))))</f>
        <v/>
      </c>
      <c r="Q656" s="5" t="inlineStr">
        <is>
          <t>SI</t>
        </is>
      </c>
      <c r="R656" s="5" t="inlineStr">
        <is>
          <t>NO</t>
        </is>
      </c>
    </row>
    <row r="657">
      <c r="A657" s="5" t="inlineStr">
        <is>
          <t>351100300991716</t>
        </is>
      </c>
      <c r="B657" s="5" t="inlineStr">
        <is>
          <t>DIAMOND ZT-2210B-90 KHAKI MUEBLE LAVATORIO + ESPEJO AEREO 90X47X49CM ESPEJO 85X11X65</t>
        </is>
      </c>
      <c r="C657" s="5" t="inlineStr">
        <is>
          <t>SIN CATEGORIA</t>
        </is>
      </c>
      <c r="D657" s="12" t="n">
        <v>58307.86</v>
      </c>
      <c r="E657" s="12" t="n">
        <v>58307.86</v>
      </c>
      <c r="F657" s="12" t="n">
        <v>76383.28999999999</v>
      </c>
      <c r="G657" s="12" t="n">
        <v>76383.28999999999</v>
      </c>
      <c r="H657" s="14" t="n">
        <v>0.3099998868077133</v>
      </c>
      <c r="I657" s="14" t="n">
        <v>0.2366411554150128</v>
      </c>
      <c r="J657" s="11" t="n">
        <v>14</v>
      </c>
      <c r="K657" s="11" t="n">
        <v>0</v>
      </c>
      <c r="L657" s="12" t="n">
        <v>0</v>
      </c>
      <c r="M657" s="21" t="n">
        <v>0</v>
      </c>
      <c r="N657" s="5" t="inlineStr">
        <is>
          <t>2025-06-16</t>
        </is>
      </c>
      <c r="O657" s="5">
        <f>IF(I657&lt;0.30,"REVISAR",IF(I657&gt;0.50,"ESTRELLA","OK"))</f>
        <v/>
      </c>
      <c r="P657" s="5">
        <f>IF(AND(I657&lt;0.30,J657&gt;50),"SUBIR PRECIO YA - alto volumen y margen flaco",IF(AND(I657&gt;0.50,M657&lt;30),"PROTEGER STOCK - estrella escasa",IF(AND(I657&lt;0.30,M657&gt;180),"LIQUIDAR - margen bajo y exceso de stock",IF(I657&gt;0.50,"MANTENER PRECIO - estrella",IF(M657&gt;240,"REVISAR INVENTARIO - mucho stock para la rotación","MONITOREAR")))))</f>
        <v/>
      </c>
      <c r="Q657" s="5" t="inlineStr">
        <is>
          <t>SI</t>
        </is>
      </c>
      <c r="R657" s="5" t="inlineStr">
        <is>
          <t>NO</t>
        </is>
      </c>
    </row>
    <row r="658">
      <c r="A658" s="5" t="inlineStr">
        <is>
          <t>923922</t>
        </is>
      </c>
      <c r="B658" s="5" t="inlineStr">
        <is>
          <t>CUMBRERA ROJO 9x9</t>
        </is>
      </c>
      <c r="C658" s="5" t="inlineStr">
        <is>
          <t>LAMINAS DE ZINC Y ACCESORIOS</t>
        </is>
      </c>
      <c r="D658" s="12" t="n">
        <v>2755</v>
      </c>
      <c r="E658" s="12" t="n">
        <v>2795.8</v>
      </c>
      <c r="F658" s="12" t="n">
        <v>3889.81</v>
      </c>
      <c r="G658" s="12" t="n">
        <v>4400</v>
      </c>
      <c r="H658" s="14" t="n">
        <v>0.5970961887477314</v>
      </c>
      <c r="I658" s="14" t="n">
        <v>0.3738636363636363</v>
      </c>
      <c r="J658" s="11" t="n">
        <v>231</v>
      </c>
      <c r="K658" s="11" t="n">
        <v>53</v>
      </c>
      <c r="L658" s="12" t="n">
        <v>146015</v>
      </c>
      <c r="M658" s="21" t="n">
        <v>83.74458874458875</v>
      </c>
      <c r="N658" s="5" t="inlineStr">
        <is>
          <t>2026-04-06</t>
        </is>
      </c>
      <c r="O658" s="5">
        <f>IF(I658&lt;0.30,"REVISAR",IF(I658&gt;0.50,"ESTRELLA","OK"))</f>
        <v/>
      </c>
      <c r="P658" s="5">
        <f>IF(AND(I658&lt;0.30,J658&gt;50),"SUBIR PRECIO YA - alto volumen y margen flaco",IF(AND(I658&gt;0.50,M658&lt;30),"PROTEGER STOCK - estrella escasa",IF(AND(I658&lt;0.30,M658&gt;180),"LIQUIDAR - margen bajo y exceso de stock",IF(I658&gt;0.50,"MANTENER PRECIO - estrella",IF(M658&gt;240,"REVISAR INVENTARIO - mucho stock para la rotación","MONITOREAR")))))</f>
        <v/>
      </c>
      <c r="Q658" s="5" t="inlineStr">
        <is>
          <t>SI</t>
        </is>
      </c>
      <c r="R658" s="5" t="inlineStr">
        <is>
          <t>NO</t>
        </is>
      </c>
    </row>
    <row r="659">
      <c r="A659" s="5" t="inlineStr">
        <is>
          <t>351100300992283</t>
        </is>
      </c>
      <c r="B659" s="5" t="inlineStr">
        <is>
          <t xml:space="preserve">XL LAMINA NUEVA TEC XL BRILLANTE CALACATA BLANCO DE027 1-V 1.22X2.80 5M MATE FIBRA BAMBU CARBON PVC </t>
        </is>
      </c>
      <c r="C659" s="5" t="inlineStr">
        <is>
          <t>LAMINA PVC, BAMBU, ACC</t>
        </is>
      </c>
      <c r="D659" s="12" t="n">
        <v>13500</v>
      </c>
      <c r="E659" s="12" t="n">
        <v>13500</v>
      </c>
      <c r="F659" s="12" t="n">
        <v>18009.75</v>
      </c>
      <c r="G659" s="12" t="n">
        <v>21500</v>
      </c>
      <c r="H659" s="14" t="n">
        <v>0.5925925925925926</v>
      </c>
      <c r="I659" s="14" t="n">
        <v>0.3720930232558139</v>
      </c>
      <c r="J659" s="11" t="n">
        <v>56</v>
      </c>
      <c r="K659" s="11" t="n">
        <v>0</v>
      </c>
      <c r="L659" s="12" t="n">
        <v>0</v>
      </c>
      <c r="M659" s="21" t="n">
        <v>0</v>
      </c>
      <c r="N659" s="5" t="inlineStr">
        <is>
          <t>2026-03-19</t>
        </is>
      </c>
      <c r="O659" s="5">
        <f>IF(I659&lt;0.30,"REVISAR",IF(I659&gt;0.50,"ESTRELLA","OK"))</f>
        <v/>
      </c>
      <c r="P659" s="5">
        <f>IF(AND(I659&lt;0.30,J659&gt;50),"SUBIR PRECIO YA - alto volumen y margen flaco",IF(AND(I659&gt;0.50,M659&lt;30),"PROTEGER STOCK - estrella escasa",IF(AND(I659&lt;0.30,M659&gt;180),"LIQUIDAR - margen bajo y exceso de stock",IF(I659&gt;0.50,"MANTENER PRECIO - estrella",IF(M659&gt;240,"REVISAR INVENTARIO - mucho stock para la rotación","MONITOREAR")))))</f>
        <v/>
      </c>
      <c r="Q659" s="5" t="inlineStr">
        <is>
          <t>SI</t>
        </is>
      </c>
      <c r="R659" s="5" t="inlineStr">
        <is>
          <t>NO</t>
        </is>
      </c>
    </row>
    <row r="660">
      <c r="A660" s="5" t="inlineStr">
        <is>
          <t>20140029</t>
        </is>
      </c>
      <c r="B660" s="5" t="inlineStr">
        <is>
          <t>CERAMICA TRAVERTINO MARFIL 34X34 2.15M2 PRIMERA CALIDAD.</t>
        </is>
      </c>
      <c r="C660" s="5" t="inlineStr">
        <is>
          <t>CERAMICA</t>
        </is>
      </c>
      <c r="D660" s="12" t="n">
        <v>4371.1</v>
      </c>
      <c r="E660" s="12" t="n">
        <v>4371.1</v>
      </c>
      <c r="F660" s="12" t="n">
        <v>5413.55</v>
      </c>
      <c r="G660" s="12" t="n">
        <v>6272.97</v>
      </c>
      <c r="H660" s="14" t="n">
        <v>0.4351010043238543</v>
      </c>
      <c r="I660" s="14" t="n">
        <v>0.303184934727888</v>
      </c>
      <c r="J660" s="11" t="n">
        <v>241.8</v>
      </c>
      <c r="K660" s="11" t="n">
        <v>0</v>
      </c>
      <c r="L660" s="12" t="n">
        <v>0</v>
      </c>
      <c r="M660" s="21" t="n">
        <v>0</v>
      </c>
      <c r="N660" s="5" t="inlineStr">
        <is>
          <t>2026-01-21</t>
        </is>
      </c>
      <c r="O660" s="5">
        <f>IF(I660&lt;0.30,"REVISAR",IF(I660&gt;0.50,"ESTRELLA","OK"))</f>
        <v/>
      </c>
      <c r="P660" s="5">
        <f>IF(AND(I660&lt;0.30,J660&gt;50),"SUBIR PRECIO YA - alto volumen y margen flaco",IF(AND(I660&gt;0.50,M660&lt;30),"PROTEGER STOCK - estrella escasa",IF(AND(I660&lt;0.30,M660&gt;180),"LIQUIDAR - margen bajo y exceso de stock",IF(I660&gt;0.50,"MANTENER PRECIO - estrella",IF(M660&gt;240,"REVISAR INVENTARIO - mucho stock para la rotación","MONITOREAR")))))</f>
        <v/>
      </c>
      <c r="Q660" s="5" t="inlineStr">
        <is>
          <t>SI</t>
        </is>
      </c>
      <c r="R660" s="5" t="inlineStr">
        <is>
          <t>NO</t>
        </is>
      </c>
    </row>
    <row r="661">
      <c r="A661" s="5" t="inlineStr">
        <is>
          <t>1252306</t>
        </is>
      </c>
      <c r="B661" s="5" t="inlineStr">
        <is>
          <t>TOTAL ESMERILADORA 9  2200W UTG12223026</t>
        </is>
      </c>
      <c r="C661" s="5" t="inlineStr">
        <is>
          <t>HERRAMIENTA ELECTRICA</t>
        </is>
      </c>
      <c r="D661" s="12" t="n">
        <v>32195.01</v>
      </c>
      <c r="E661" s="12" t="n">
        <v>36602.17</v>
      </c>
      <c r="F661" s="12" t="n">
        <v>48014.38</v>
      </c>
      <c r="G661" s="12" t="n">
        <v>52751.53</v>
      </c>
      <c r="H661" s="14" t="n">
        <v>0.6385001899362666</v>
      </c>
      <c r="I661" s="14" t="n">
        <v>0.3896857588775151</v>
      </c>
      <c r="J661" s="11" t="n">
        <v>22</v>
      </c>
      <c r="K661" s="11" t="n">
        <v>28</v>
      </c>
      <c r="L661" s="12" t="n">
        <v>901460.2799999999</v>
      </c>
      <c r="M661" s="21" t="n">
        <v>464.5454545454545</v>
      </c>
      <c r="N661" s="5" t="inlineStr">
        <is>
          <t>2026-03-07</t>
        </is>
      </c>
      <c r="O661" s="5">
        <f>IF(I661&lt;0.30,"REVISAR",IF(I661&gt;0.50,"ESTRELLA","OK"))</f>
        <v/>
      </c>
      <c r="P661" s="5">
        <f>IF(AND(I661&lt;0.30,J661&gt;50),"SUBIR PRECIO YA - alto volumen y margen flaco",IF(AND(I661&gt;0.50,M661&lt;30),"PROTEGER STOCK - estrella escasa",IF(AND(I661&lt;0.30,M661&gt;180),"LIQUIDAR - margen bajo y exceso de stock",IF(I661&gt;0.50,"MANTENER PRECIO - estrella",IF(M661&gt;240,"REVISAR INVENTARIO - mucho stock para la rotación","MONITOREAR")))))</f>
        <v/>
      </c>
      <c r="Q661" s="5" t="inlineStr">
        <is>
          <t>SI</t>
        </is>
      </c>
      <c r="R661" s="5" t="inlineStr">
        <is>
          <t>NO</t>
        </is>
      </c>
    </row>
    <row r="662">
      <c r="A662" s="5" t="inlineStr">
        <is>
          <t>351100300991725</t>
        </is>
      </c>
      <c r="B662" s="5" t="inlineStr">
        <is>
          <t>DIAMOND ZT-2101A-80 GREY MUEBLE LAVATORIO + ESPEJO 800X47X82CM ESPEJO 70X11X65</t>
        </is>
      </c>
      <c r="C662" s="5" t="inlineStr">
        <is>
          <t>IMPORTACION LOZA</t>
        </is>
      </c>
      <c r="D662" s="12" t="n">
        <v>28341.22</v>
      </c>
      <c r="E662" s="12" t="n">
        <v>49843.81</v>
      </c>
      <c r="F662" s="12" t="n">
        <v>69064.33</v>
      </c>
      <c r="G662" s="12" t="n">
        <v>119500</v>
      </c>
      <c r="H662" s="14" t="n">
        <v>3.216473391053737</v>
      </c>
      <c r="I662" s="14" t="n">
        <v>0.7628349790794979</v>
      </c>
      <c r="J662" s="11" t="n">
        <v>13</v>
      </c>
      <c r="K662" s="11" t="n">
        <v>1</v>
      </c>
      <c r="L662" s="12" t="n">
        <v>28341.22</v>
      </c>
      <c r="M662" s="21" t="n">
        <v>28.07692307692308</v>
      </c>
      <c r="N662" s="5" t="inlineStr">
        <is>
          <t>2025-07-02</t>
        </is>
      </c>
      <c r="O662" s="5">
        <f>IF(I662&lt;0.30,"REVISAR",IF(I662&gt;0.50,"ESTRELLA","OK"))</f>
        <v/>
      </c>
      <c r="P662" s="5">
        <f>IF(AND(I662&lt;0.30,J662&gt;50),"SUBIR PRECIO YA - alto volumen y margen flaco",IF(AND(I662&gt;0.50,M662&lt;30),"PROTEGER STOCK - estrella escasa",IF(AND(I662&lt;0.30,M662&gt;180),"LIQUIDAR - margen bajo y exceso de stock",IF(I662&gt;0.50,"MANTENER PRECIO - estrella",IF(M662&gt;240,"REVISAR INVENTARIO - mucho stock para la rotación","MONITOREAR")))))</f>
        <v/>
      </c>
      <c r="Q662" s="5" t="inlineStr">
        <is>
          <t>SI</t>
        </is>
      </c>
      <c r="R662" s="5" t="inlineStr">
        <is>
          <t>NO</t>
        </is>
      </c>
    </row>
    <row r="663">
      <c r="A663" s="5" t="inlineStr">
        <is>
          <t>742590570</t>
        </is>
      </c>
      <c r="B663" s="5" t="inlineStr">
        <is>
          <t>LORENZETTI DUCHA ACQUA DUO NEGRO CROMO CROMO 5500W</t>
        </is>
      </c>
      <c r="C663" s="5" t="inlineStr">
        <is>
          <t>ACCESORIOS ELECTRICOS Y CABLES</t>
        </is>
      </c>
      <c r="D663" s="12" t="n">
        <v>83870.39999999999</v>
      </c>
      <c r="E663" s="12" t="n">
        <v>82889.02</v>
      </c>
      <c r="F663" s="12" t="n">
        <v>105424.88</v>
      </c>
      <c r="G663" s="12" t="n">
        <v>123500</v>
      </c>
      <c r="H663" s="14" t="n">
        <v>0.4725099677597819</v>
      </c>
      <c r="I663" s="14" t="n">
        <v>0.3208874493927126</v>
      </c>
      <c r="J663" s="11" t="n">
        <v>11</v>
      </c>
      <c r="K663" s="11" t="n">
        <v>1</v>
      </c>
      <c r="L663" s="12" t="n">
        <v>83870.39999999999</v>
      </c>
      <c r="M663" s="21" t="n">
        <v>33.18181818181818</v>
      </c>
      <c r="N663" s="5" t="inlineStr">
        <is>
          <t>2026-03-31</t>
        </is>
      </c>
      <c r="O663" s="5">
        <f>IF(I663&lt;0.30,"REVISAR",IF(I663&gt;0.50,"ESTRELLA","OK"))</f>
        <v/>
      </c>
      <c r="P663" s="5">
        <f>IF(AND(I663&lt;0.30,J663&gt;50),"SUBIR PRECIO YA - alto volumen y margen flaco",IF(AND(I663&gt;0.50,M663&lt;30),"PROTEGER STOCK - estrella escasa",IF(AND(I663&lt;0.30,M663&gt;180),"LIQUIDAR - margen bajo y exceso de stock",IF(I663&gt;0.50,"MANTENER PRECIO - estrella",IF(M663&gt;240,"REVISAR INVENTARIO - mucho stock para la rotación","MONITOREAR")))))</f>
        <v/>
      </c>
      <c r="Q663" s="5" t="inlineStr">
        <is>
          <t>SI</t>
        </is>
      </c>
      <c r="R663" s="5" t="inlineStr">
        <is>
          <t>NO</t>
        </is>
      </c>
    </row>
    <row r="664">
      <c r="A664" s="5" t="inlineStr">
        <is>
          <t>10140015</t>
        </is>
      </c>
      <c r="B664" s="5" t="inlineStr">
        <is>
          <t>TUBO ESTRUCT. RECTANGULAR 1X3 1.50MM NEGRO</t>
        </is>
      </c>
      <c r="C664" s="5" t="inlineStr">
        <is>
          <t>TUBERIA ESTRUCTURAL</t>
        </is>
      </c>
      <c r="D664" s="12" t="n">
        <v>6804.6</v>
      </c>
      <c r="E664" s="12" t="n">
        <v>6647.81</v>
      </c>
      <c r="F664" s="12" t="n">
        <v>8376.01</v>
      </c>
      <c r="G664" s="12" t="n">
        <v>9611.5</v>
      </c>
      <c r="H664" s="14" t="n">
        <v>0.4125003673985245</v>
      </c>
      <c r="I664" s="14" t="n">
        <v>0.2920355823752796</v>
      </c>
      <c r="J664" s="11" t="n">
        <v>143</v>
      </c>
      <c r="K664" s="11" t="n">
        <v>23</v>
      </c>
      <c r="L664" s="12" t="n">
        <v>156505.8</v>
      </c>
      <c r="M664" s="21" t="n">
        <v>58.70629370629371</v>
      </c>
      <c r="N664" s="5" t="inlineStr">
        <is>
          <t>2026-04-25</t>
        </is>
      </c>
      <c r="O664" s="5">
        <f>IF(I664&lt;0.30,"REVISAR",IF(I664&gt;0.50,"ESTRELLA","OK"))</f>
        <v/>
      </c>
      <c r="P664" s="5">
        <f>IF(AND(I664&lt;0.30,J664&gt;50),"SUBIR PRECIO YA - alto volumen y margen flaco",IF(AND(I664&gt;0.50,M664&lt;30),"PROTEGER STOCK - estrella escasa",IF(AND(I664&lt;0.30,M664&gt;180),"LIQUIDAR - margen bajo y exceso de stock",IF(I664&gt;0.50,"MANTENER PRECIO - estrella",IF(M664&gt;240,"REVISAR INVENTARIO - mucho stock para la rotación","MONITOREAR")))))</f>
        <v/>
      </c>
      <c r="Q664" s="5" t="inlineStr">
        <is>
          <t>SI</t>
        </is>
      </c>
      <c r="R664" s="5" t="inlineStr">
        <is>
          <t>NO</t>
        </is>
      </c>
    </row>
    <row r="665">
      <c r="A665" s="5" t="inlineStr">
        <is>
          <t>14100003</t>
        </is>
      </c>
      <c r="B665" s="5" t="inlineStr">
        <is>
          <t>PUERTA BLANCA INTERNA 6 TABLEROS 70 X 210 CM</t>
        </is>
      </c>
      <c r="C665" s="5" t="inlineStr">
        <is>
          <t>PUERTAS</t>
        </is>
      </c>
      <c r="D665" s="12" t="n">
        <v>12505.97</v>
      </c>
      <c r="E665" s="12" t="n">
        <v>12633.29</v>
      </c>
      <c r="F665" s="12" t="n">
        <v>16263.35</v>
      </c>
      <c r="G665" s="12" t="n">
        <v>18393.91</v>
      </c>
      <c r="H665" s="14" t="n">
        <v>0.4708103409811475</v>
      </c>
      <c r="I665" s="14" t="n">
        <v>0.3201026861608</v>
      </c>
      <c r="J665" s="11" t="n">
        <v>68</v>
      </c>
      <c r="K665" s="11" t="n">
        <v>10</v>
      </c>
      <c r="L665" s="12" t="n">
        <v>125059.7</v>
      </c>
      <c r="M665" s="21" t="n">
        <v>53.67647058823529</v>
      </c>
      <c r="N665" s="5" t="inlineStr">
        <is>
          <t>2026-04-22</t>
        </is>
      </c>
      <c r="O665" s="5">
        <f>IF(I665&lt;0.30,"REVISAR",IF(I665&gt;0.50,"ESTRELLA","OK"))</f>
        <v/>
      </c>
      <c r="P665" s="5">
        <f>IF(AND(I665&lt;0.30,J665&gt;50),"SUBIR PRECIO YA - alto volumen y margen flaco",IF(AND(I665&gt;0.50,M665&lt;30),"PROTEGER STOCK - estrella escasa",IF(AND(I665&lt;0.30,M665&gt;180),"LIQUIDAR - margen bajo y exceso de stock",IF(I665&gt;0.50,"MANTENER PRECIO - estrella",IF(M665&gt;240,"REVISAR INVENTARIO - mucho stock para la rotación","MONITOREAR")))))</f>
        <v/>
      </c>
      <c r="Q665" s="5" t="inlineStr">
        <is>
          <t>SI</t>
        </is>
      </c>
      <c r="R665" s="5" t="inlineStr">
        <is>
          <t>NO</t>
        </is>
      </c>
    </row>
    <row r="666">
      <c r="A666" s="5" t="inlineStr">
        <is>
          <t>5393</t>
        </is>
      </c>
      <c r="B666" s="5" t="inlineStr">
        <is>
          <t>ZINC #26 LEGITIMO 2.44 0.45MM</t>
        </is>
      </c>
      <c r="C666" s="5" t="inlineStr">
        <is>
          <t>TUBERIA INDUSTRIAL, HIERROS PLANOS Y CORRUGADOS</t>
        </is>
      </c>
      <c r="D666" s="12" t="n">
        <v>4760</v>
      </c>
      <c r="E666" s="12" t="n">
        <v>4648.82</v>
      </c>
      <c r="F666" s="12" t="n">
        <v>5910.9</v>
      </c>
      <c r="G666" s="12" t="n">
        <v>6884.86</v>
      </c>
      <c r="H666" s="14" t="n">
        <v>0.4463991596638655</v>
      </c>
      <c r="I666" s="14" t="n">
        <v>0.3086279169075333</v>
      </c>
      <c r="J666" s="11" t="n">
        <v>195</v>
      </c>
      <c r="K666" s="11" t="n">
        <v>42</v>
      </c>
      <c r="L666" s="12" t="n">
        <v>199920</v>
      </c>
      <c r="M666" s="21" t="n">
        <v>78.61538461538461</v>
      </c>
      <c r="N666" s="5" t="inlineStr">
        <is>
          <t>2026-04-30</t>
        </is>
      </c>
      <c r="O666" s="5">
        <f>IF(I666&lt;0.30,"REVISAR",IF(I666&gt;0.50,"ESTRELLA","OK"))</f>
        <v/>
      </c>
      <c r="P666" s="5">
        <f>IF(AND(I666&lt;0.30,J666&gt;50),"SUBIR PRECIO YA - alto volumen y margen flaco",IF(AND(I666&gt;0.50,M666&lt;30),"PROTEGER STOCK - estrella escasa",IF(AND(I666&lt;0.30,M666&gt;180),"LIQUIDAR - margen bajo y exceso de stock",IF(I666&gt;0.50,"MANTENER PRECIO - estrella",IF(M666&gt;240,"REVISAR INVENTARIO - mucho stock para la rotación","MONITOREAR")))))</f>
        <v/>
      </c>
      <c r="Q666" s="5" t="inlineStr">
        <is>
          <t>SI</t>
        </is>
      </c>
      <c r="R666" s="5" t="inlineStr">
        <is>
          <t>NO</t>
        </is>
      </c>
    </row>
    <row r="667">
      <c r="A667" s="5" t="inlineStr">
        <is>
          <t>351100300991736</t>
        </is>
      </c>
      <c r="B667" s="5" t="inlineStr">
        <is>
          <t>DIAMOND ESPEJO LED ZT-L-1007 60X80CM</t>
        </is>
      </c>
      <c r="C667" s="5" t="inlineStr">
        <is>
          <t>SIN CATEGORIA</t>
        </is>
      </c>
      <c r="D667" s="12" t="n">
        <v>24230.73</v>
      </c>
      <c r="E667" s="12" t="n">
        <v>24230.73</v>
      </c>
      <c r="F667" s="12" t="n">
        <v>32686.45</v>
      </c>
      <c r="G667" s="12" t="n">
        <v>32686.45</v>
      </c>
      <c r="H667" s="14" t="n">
        <v>0.3489667872160682</v>
      </c>
      <c r="I667" s="14" t="n">
        <v>0.2586919044435845</v>
      </c>
      <c r="J667" s="11" t="n">
        <v>29</v>
      </c>
      <c r="K667" s="11" t="n">
        <v>0</v>
      </c>
      <c r="L667" s="12" t="n">
        <v>0</v>
      </c>
      <c r="M667" s="21" t="n">
        <v>0</v>
      </c>
      <c r="N667" s="5" t="inlineStr">
        <is>
          <t>2025-12-15</t>
        </is>
      </c>
      <c r="O667" s="5">
        <f>IF(I667&lt;0.30,"REVISAR",IF(I667&gt;0.50,"ESTRELLA","OK"))</f>
        <v/>
      </c>
      <c r="P667" s="5">
        <f>IF(AND(I667&lt;0.30,J667&gt;50),"SUBIR PRECIO YA - alto volumen y margen flaco",IF(AND(I667&gt;0.50,M667&lt;30),"PROTEGER STOCK - estrella escasa",IF(AND(I667&lt;0.30,M667&gt;180),"LIQUIDAR - margen bajo y exceso de stock",IF(I667&gt;0.50,"MANTENER PRECIO - estrella",IF(M667&gt;240,"REVISAR INVENTARIO - mucho stock para la rotación","MONITOREAR")))))</f>
        <v/>
      </c>
      <c r="Q667" s="5" t="inlineStr">
        <is>
          <t>SI</t>
        </is>
      </c>
      <c r="R667" s="5" t="inlineStr">
        <is>
          <t>NO</t>
        </is>
      </c>
    </row>
    <row r="668">
      <c r="A668" s="5" t="inlineStr">
        <is>
          <t>4790356</t>
        </is>
      </c>
      <c r="B668" s="5" t="inlineStr">
        <is>
          <t>TOTAL ROUTER PALMA 600W 1/4 UTLT6001</t>
        </is>
      </c>
      <c r="C668" s="5" t="inlineStr">
        <is>
          <t>HERRAMIENTA ELECTRICA</t>
        </is>
      </c>
      <c r="D668" s="12" t="n">
        <v>23278.59</v>
      </c>
      <c r="E668" s="12" t="n">
        <v>23025.38</v>
      </c>
      <c r="F668" s="12" t="n">
        <v>30805.78</v>
      </c>
      <c r="G668" s="12" t="n">
        <v>36300.63</v>
      </c>
      <c r="H668" s="14" t="n">
        <v>0.5593998605585646</v>
      </c>
      <c r="I668" s="14" t="n">
        <v>0.3587276584455972</v>
      </c>
      <c r="J668" s="11" t="n">
        <v>31</v>
      </c>
      <c r="K668" s="11" t="n">
        <v>5</v>
      </c>
      <c r="L668" s="12" t="n">
        <v>116392.95</v>
      </c>
      <c r="M668" s="21" t="n">
        <v>58.87096774193549</v>
      </c>
      <c r="N668" s="5" t="inlineStr">
        <is>
          <t>2026-03-26</t>
        </is>
      </c>
      <c r="O668" s="5">
        <f>IF(I668&lt;0.30,"REVISAR",IF(I668&gt;0.50,"ESTRELLA","OK"))</f>
        <v/>
      </c>
      <c r="P668" s="5">
        <f>IF(AND(I668&lt;0.30,J668&gt;50),"SUBIR PRECIO YA - alto volumen y margen flaco",IF(AND(I668&gt;0.50,M668&lt;30),"PROTEGER STOCK - estrella escasa",IF(AND(I668&lt;0.30,M668&gt;180),"LIQUIDAR - margen bajo y exceso de stock",IF(I668&gt;0.50,"MANTENER PRECIO - estrella",IF(M668&gt;240,"REVISAR INVENTARIO - mucho stock para la rotación","MONITOREAR")))))</f>
        <v/>
      </c>
      <c r="Q668" s="5" t="inlineStr">
        <is>
          <t>SI</t>
        </is>
      </c>
      <c r="R668" s="5" t="inlineStr">
        <is>
          <t>NO</t>
        </is>
      </c>
    </row>
    <row r="669">
      <c r="A669" s="5" t="inlineStr">
        <is>
          <t>351100300992112</t>
        </is>
      </c>
      <c r="B669" s="5" t="inlineStr">
        <is>
          <t>FAME DUCHA INTENSE NEGRA - CROMO 127V 5400W ELECTRONICA</t>
        </is>
      </c>
      <c r="C669" s="5" t="inlineStr">
        <is>
          <t>GRIFERIA - ACC. BAÑO Y COCINA</t>
        </is>
      </c>
      <c r="D669" s="12" t="n">
        <v>43168</v>
      </c>
      <c r="E669" s="12" t="n">
        <v>42281.16</v>
      </c>
      <c r="F669" s="12" t="n">
        <v>54962.3</v>
      </c>
      <c r="G669" s="12" t="n">
        <v>65852.78</v>
      </c>
      <c r="H669" s="14" t="n">
        <v>0.5254999073387694</v>
      </c>
      <c r="I669" s="14" t="n">
        <v>0.3444771807659449</v>
      </c>
      <c r="J669" s="11" t="n">
        <v>19</v>
      </c>
      <c r="K669" s="11" t="n">
        <v>3</v>
      </c>
      <c r="L669" s="12" t="n">
        <v>129504</v>
      </c>
      <c r="M669" s="21" t="n">
        <v>57.63157894736842</v>
      </c>
      <c r="N669" s="5" t="inlineStr">
        <is>
          <t>2026-04-24</t>
        </is>
      </c>
      <c r="O669" s="5">
        <f>IF(I669&lt;0.30,"REVISAR",IF(I669&gt;0.50,"ESTRELLA","OK"))</f>
        <v/>
      </c>
      <c r="P669" s="5">
        <f>IF(AND(I669&lt;0.30,J669&gt;50),"SUBIR PRECIO YA - alto volumen y margen flaco",IF(AND(I669&gt;0.50,M669&lt;30),"PROTEGER STOCK - estrella escasa",IF(AND(I669&lt;0.30,M669&gt;180),"LIQUIDAR - margen bajo y exceso de stock",IF(I669&gt;0.50,"MANTENER PRECIO - estrella",IF(M669&gt;240,"REVISAR INVENTARIO - mucho stock para la rotación","MONITOREAR")))))</f>
        <v/>
      </c>
      <c r="Q669" s="5" t="inlineStr">
        <is>
          <t>SI</t>
        </is>
      </c>
      <c r="R669" s="5" t="inlineStr">
        <is>
          <t>NO</t>
        </is>
      </c>
    </row>
    <row r="670">
      <c r="A670" s="5" t="inlineStr">
        <is>
          <t>991003</t>
        </is>
      </c>
      <c r="B670" s="5" t="inlineStr">
        <is>
          <t>LORENZETTI ACQUA DUO NEGRO MATE 5500W 750144</t>
        </is>
      </c>
      <c r="C670" s="5" t="inlineStr">
        <is>
          <t>FERRETERIA GENERAL</t>
        </is>
      </c>
      <c r="D670" s="12" t="n">
        <v>83870.39999999999</v>
      </c>
      <c r="E670" s="12" t="n">
        <v>83621.28</v>
      </c>
      <c r="F670" s="12" t="n">
        <v>107510.48</v>
      </c>
      <c r="G670" s="12" t="n">
        <v>123205.62</v>
      </c>
      <c r="H670" s="14" t="n">
        <v>0.4690000286155784</v>
      </c>
      <c r="I670" s="14" t="n">
        <v>0.31926481925094</v>
      </c>
      <c r="J670" s="11" t="n">
        <v>10</v>
      </c>
      <c r="K670" s="11" t="n">
        <v>2</v>
      </c>
      <c r="L670" s="12" t="n">
        <v>167740.8</v>
      </c>
      <c r="M670" s="21" t="n">
        <v>73</v>
      </c>
      <c r="N670" s="5" t="inlineStr">
        <is>
          <t>2026-04-24</t>
        </is>
      </c>
      <c r="O670" s="5">
        <f>IF(I670&lt;0.30,"REVISAR",IF(I670&gt;0.50,"ESTRELLA","OK"))</f>
        <v/>
      </c>
      <c r="P670" s="5">
        <f>IF(AND(I670&lt;0.30,J670&gt;50),"SUBIR PRECIO YA - alto volumen y margen flaco",IF(AND(I670&gt;0.50,M670&lt;30),"PROTEGER STOCK - estrella escasa",IF(AND(I670&lt;0.30,M670&gt;180),"LIQUIDAR - margen bajo y exceso de stock",IF(I670&gt;0.50,"MANTENER PRECIO - estrella",IF(M670&gt;240,"REVISAR INVENTARIO - mucho stock para la rotación","MONITOREAR")))))</f>
        <v/>
      </c>
      <c r="Q670" s="5" t="inlineStr">
        <is>
          <t>SI</t>
        </is>
      </c>
      <c r="R670" s="5" t="inlineStr">
        <is>
          <t>NO</t>
        </is>
      </c>
    </row>
    <row r="671">
      <c r="A671" s="5" t="inlineStr">
        <is>
          <t>539</t>
        </is>
      </c>
      <c r="B671" s="5" t="inlineStr">
        <is>
          <t>PRECINTA FIBROLIT 30CM</t>
        </is>
      </c>
      <c r="C671" s="5" t="inlineStr">
        <is>
          <t>LAMINAS Y PERFILERIA LIVIANA</t>
        </is>
      </c>
      <c r="D671" s="12" t="n">
        <v>3640.8</v>
      </c>
      <c r="E671" s="12" t="n">
        <v>3414.76</v>
      </c>
      <c r="F671" s="12" t="n">
        <v>4344.58</v>
      </c>
      <c r="G671" s="12" t="n">
        <v>5348.34</v>
      </c>
      <c r="H671" s="14" t="n">
        <v>0.4690013183915623</v>
      </c>
      <c r="I671" s="14" t="n">
        <v>0.3192654169331045</v>
      </c>
      <c r="J671" s="11" t="n">
        <v>256</v>
      </c>
      <c r="K671" s="11" t="n">
        <v>67</v>
      </c>
      <c r="L671" s="12" t="n">
        <v>243933.6</v>
      </c>
      <c r="M671" s="21" t="n">
        <v>95.52734375</v>
      </c>
      <c r="N671" s="5" t="inlineStr">
        <is>
          <t>2026-04-15</t>
        </is>
      </c>
      <c r="O671" s="5">
        <f>IF(I671&lt;0.30,"REVISAR",IF(I671&gt;0.50,"ESTRELLA","OK"))</f>
        <v/>
      </c>
      <c r="P671" s="5">
        <f>IF(AND(I671&lt;0.30,J671&gt;50),"SUBIR PRECIO YA - alto volumen y margen flaco",IF(AND(I671&gt;0.50,M671&lt;30),"PROTEGER STOCK - estrella escasa",IF(AND(I671&lt;0.30,M671&gt;180),"LIQUIDAR - margen bajo y exceso de stock",IF(I671&gt;0.50,"MANTENER PRECIO - estrella",IF(M671&gt;240,"REVISAR INVENTARIO - mucho stock para la rotación","MONITOREAR")))))</f>
        <v/>
      </c>
      <c r="Q671" s="5" t="inlineStr">
        <is>
          <t>SI</t>
        </is>
      </c>
      <c r="R671" s="5" t="inlineStr">
        <is>
          <t>NO</t>
        </is>
      </c>
    </row>
    <row r="672">
      <c r="A672" s="5" t="inlineStr">
        <is>
          <t>10180006</t>
        </is>
      </c>
      <c r="B672" s="5" t="inlineStr">
        <is>
          <t>PERLING TIPO C 2X8 1.50MM GALVANIZADO</t>
        </is>
      </c>
      <c r="C672" s="5" t="inlineStr">
        <is>
          <t>PERLING</t>
        </is>
      </c>
      <c r="D672" s="12" t="n">
        <v>11909.95</v>
      </c>
      <c r="E672" s="12" t="n">
        <v>11598.14</v>
      </c>
      <c r="F672" s="12" t="n">
        <v>13993.85</v>
      </c>
      <c r="G672" s="12" t="n">
        <v>16688.22</v>
      </c>
      <c r="H672" s="14" t="n">
        <v>0.4011998371109871</v>
      </c>
      <c r="I672" s="14" t="n">
        <v>0.2863259233159678</v>
      </c>
      <c r="J672" s="11" t="n">
        <v>98</v>
      </c>
      <c r="K672" s="11" t="n">
        <v>10</v>
      </c>
      <c r="L672" s="12" t="n">
        <v>119099.5</v>
      </c>
      <c r="M672" s="21" t="n">
        <v>37.24489795918367</v>
      </c>
      <c r="N672" s="5" t="inlineStr">
        <is>
          <t>2026-04-20</t>
        </is>
      </c>
      <c r="O672" s="5">
        <f>IF(I672&lt;0.30,"REVISAR",IF(I672&gt;0.50,"ESTRELLA","OK"))</f>
        <v/>
      </c>
      <c r="P672" s="5">
        <f>IF(AND(I672&lt;0.30,J672&gt;50),"SUBIR PRECIO YA - alto volumen y margen flaco",IF(AND(I672&gt;0.50,M672&lt;30),"PROTEGER STOCK - estrella escasa",IF(AND(I672&lt;0.30,M672&gt;180),"LIQUIDAR - margen bajo y exceso de stock",IF(I672&gt;0.50,"MANTENER PRECIO - estrella",IF(M672&gt;240,"REVISAR INVENTARIO - mucho stock para la rotación","MONITOREAR")))))</f>
        <v/>
      </c>
      <c r="Q672" s="5" t="inlineStr">
        <is>
          <t>SI</t>
        </is>
      </c>
      <c r="R672" s="5" t="inlineStr">
        <is>
          <t>NO</t>
        </is>
      </c>
    </row>
    <row r="673">
      <c r="A673" s="5" t="inlineStr">
        <is>
          <t>20160006</t>
        </is>
      </c>
      <c r="B673" s="5" t="inlineStr">
        <is>
          <t>PORCELANATO GRIS MARMOL ALTO RBILLO  LPY66015 60X60 CAJA 1.44M2</t>
        </is>
      </c>
      <c r="C673" s="5" t="inlineStr">
        <is>
          <t>PORCELANATO</t>
        </is>
      </c>
      <c r="D673" s="12" t="n">
        <v>6372</v>
      </c>
      <c r="E673" s="12" t="n">
        <v>6372</v>
      </c>
      <c r="F673" s="12" t="n">
        <v>8053.67</v>
      </c>
      <c r="G673" s="12" t="n">
        <v>4320</v>
      </c>
      <c r="H673" s="14" t="n">
        <v>-0.3220338983050847</v>
      </c>
      <c r="I673" s="14" t="n">
        <v>-0.475</v>
      </c>
      <c r="J673" s="11" t="n">
        <v>139.5</v>
      </c>
      <c r="K673" s="11" t="n">
        <v>0</v>
      </c>
      <c r="L673" s="12" t="n">
        <v>0</v>
      </c>
      <c r="M673" s="21" t="n">
        <v>0</v>
      </c>
      <c r="N673" s="5" t="inlineStr">
        <is>
          <t>2026-02-19</t>
        </is>
      </c>
      <c r="O673" s="5">
        <f>IF(I673&lt;0.30,"REVISAR",IF(I673&gt;0.50,"ESTRELLA","OK"))</f>
        <v/>
      </c>
      <c r="P673" s="5">
        <f>IF(AND(I673&lt;0.30,J673&gt;50),"SUBIR PRECIO YA - alto volumen y margen flaco",IF(AND(I673&gt;0.50,M673&lt;30),"PROTEGER STOCK - estrella escasa",IF(AND(I673&lt;0.30,M673&gt;180),"LIQUIDAR - margen bajo y exceso de stock",IF(I673&gt;0.50,"MANTENER PRECIO - estrella",IF(M673&gt;240,"REVISAR INVENTARIO - mucho stock para la rotación","MONITOREAR")))))</f>
        <v/>
      </c>
      <c r="Q673" s="5" t="inlineStr">
        <is>
          <t>SI</t>
        </is>
      </c>
      <c r="R673" s="5" t="inlineStr">
        <is>
          <t>NO</t>
        </is>
      </c>
    </row>
    <row r="674">
      <c r="A674" s="5" t="inlineStr">
        <is>
          <t>10155</t>
        </is>
      </c>
      <c r="B674" s="5" t="inlineStr">
        <is>
          <t>LLAVE EMPOTRAR COPA CLASSIC 013CSVC PRICE PFISTER</t>
        </is>
      </c>
      <c r="C674" s="5" t="inlineStr">
        <is>
          <t>GRIFERIA - ACC. BAÑO Y COCINA</t>
        </is>
      </c>
      <c r="D674" s="12" t="n">
        <v>8950.5</v>
      </c>
      <c r="E674" s="12" t="n">
        <v>8950.5</v>
      </c>
      <c r="F674" s="12" t="n">
        <v>12072.4</v>
      </c>
      <c r="G674" s="12" t="n">
        <v>14159.69</v>
      </c>
      <c r="H674" s="14" t="n">
        <v>0.5819998882743981</v>
      </c>
      <c r="I674" s="14" t="n">
        <v>0.3678887037781194</v>
      </c>
      <c r="J674" s="11" t="n">
        <v>75</v>
      </c>
      <c r="K674" s="11" t="n">
        <v>8</v>
      </c>
      <c r="L674" s="12" t="n">
        <v>71604</v>
      </c>
      <c r="M674" s="21" t="n">
        <v>38.93333333333334</v>
      </c>
      <c r="N674" s="5" t="inlineStr">
        <is>
          <t>2026-04-27</t>
        </is>
      </c>
      <c r="O674" s="5">
        <f>IF(I674&lt;0.30,"REVISAR",IF(I674&gt;0.50,"ESTRELLA","OK"))</f>
        <v/>
      </c>
      <c r="P674" s="5">
        <f>IF(AND(I674&lt;0.30,J674&gt;50),"SUBIR PRECIO YA - alto volumen y margen flaco",IF(AND(I674&gt;0.50,M674&lt;30),"PROTEGER STOCK - estrella escasa",IF(AND(I674&lt;0.30,M674&gt;180),"LIQUIDAR - margen bajo y exceso de stock",IF(I674&gt;0.50,"MANTENER PRECIO - estrella",IF(M674&gt;240,"REVISAR INVENTARIO - mucho stock para la rotación","MONITOREAR")))))</f>
        <v/>
      </c>
      <c r="Q674" s="5" t="inlineStr">
        <is>
          <t>SI</t>
        </is>
      </c>
      <c r="R674" s="5" t="inlineStr">
        <is>
          <t>NO</t>
        </is>
      </c>
    </row>
    <row r="675">
      <c r="A675" s="5" t="inlineStr">
        <is>
          <t>351100300991720</t>
        </is>
      </c>
      <c r="B675" s="5" t="inlineStr">
        <is>
          <t>DIAMOND ZT-2304B-60 WHITE + GREY MUEBLE LAVATORIO + ESPEJO 60X47X48CM ESPEJO 55X11X65CM</t>
        </is>
      </c>
      <c r="C675" s="5" t="inlineStr">
        <is>
          <t>SIN CATEGORIA</t>
        </is>
      </c>
      <c r="D675" s="12" t="n">
        <v>35737.07</v>
      </c>
      <c r="E675" s="12" t="n">
        <v>35737.07</v>
      </c>
      <c r="F675" s="12" t="n">
        <v>46641.59</v>
      </c>
      <c r="G675" s="12" t="n">
        <v>46641.59</v>
      </c>
      <c r="H675" s="14" t="n">
        <v>0.3051318980543172</v>
      </c>
      <c r="I675" s="14" t="n">
        <v>0.2337939165452978</v>
      </c>
      <c r="J675" s="11" t="n">
        <v>21</v>
      </c>
      <c r="K675" s="11" t="n">
        <v>0</v>
      </c>
      <c r="L675" s="12" t="n">
        <v>0</v>
      </c>
      <c r="M675" s="21" t="n">
        <v>0</v>
      </c>
      <c r="N675" s="5" t="inlineStr">
        <is>
          <t>2025-05-21</t>
        </is>
      </c>
      <c r="O675" s="5">
        <f>IF(I675&lt;0.30,"REVISAR",IF(I675&gt;0.50,"ESTRELLA","OK"))</f>
        <v/>
      </c>
      <c r="P675" s="5">
        <f>IF(AND(I675&lt;0.30,J675&gt;50),"SUBIR PRECIO YA - alto volumen y margen flaco",IF(AND(I675&gt;0.50,M675&lt;30),"PROTEGER STOCK - estrella escasa",IF(AND(I675&lt;0.30,M675&gt;180),"LIQUIDAR - margen bajo y exceso de stock",IF(I675&gt;0.50,"MANTENER PRECIO - estrella",IF(M675&gt;240,"REVISAR INVENTARIO - mucho stock para la rotación","MONITOREAR")))))</f>
        <v/>
      </c>
      <c r="Q675" s="5" t="inlineStr">
        <is>
          <t>SI</t>
        </is>
      </c>
      <c r="R675" s="5" t="inlineStr">
        <is>
          <t>NO</t>
        </is>
      </c>
    </row>
    <row r="676">
      <c r="A676" s="5" t="inlineStr">
        <is>
          <t>351100300992734</t>
        </is>
      </c>
      <c r="B676" s="5" t="inlineStr">
        <is>
          <t xml:space="preserve"> CORNISA LAMINADA FRESNO GRIS 5.95M.</t>
        </is>
      </c>
      <c r="C676" s="5" t="inlineStr">
        <is>
          <t>TABLILLA PVC Y CORNISAS</t>
        </is>
      </c>
      <c r="D676" s="12" t="n">
        <v>2779.25</v>
      </c>
      <c r="E676" s="12" t="n">
        <v>2779.25</v>
      </c>
      <c r="F676" s="12" t="n">
        <v>3182.36</v>
      </c>
      <c r="G676" s="12" t="n">
        <v>3600</v>
      </c>
      <c r="H676" s="14" t="n">
        <v>0.2953134838535576</v>
      </c>
      <c r="I676" s="14" t="n">
        <v>0.2279861111111111</v>
      </c>
      <c r="J676" s="11" t="n">
        <v>568</v>
      </c>
      <c r="K676" s="11" t="n">
        <v>0</v>
      </c>
      <c r="L676" s="12" t="n">
        <v>0</v>
      </c>
      <c r="M676" s="21" t="n">
        <v>0</v>
      </c>
      <c r="N676" s="5" t="inlineStr">
        <is>
          <t>2026-02-09</t>
        </is>
      </c>
      <c r="O676" s="5">
        <f>IF(I676&lt;0.30,"REVISAR",IF(I676&gt;0.50,"ESTRELLA","OK"))</f>
        <v/>
      </c>
      <c r="P676" s="5">
        <f>IF(AND(I676&lt;0.30,J676&gt;50),"SUBIR PRECIO YA - alto volumen y margen flaco",IF(AND(I676&gt;0.50,M676&lt;30),"PROTEGER STOCK - estrella escasa",IF(AND(I676&lt;0.30,M676&gt;180),"LIQUIDAR - margen bajo y exceso de stock",IF(I676&gt;0.50,"MANTENER PRECIO - estrella",IF(M676&gt;240,"REVISAR INVENTARIO - mucho stock para la rotación","MONITOREAR")))))</f>
        <v/>
      </c>
      <c r="Q676" s="5" t="inlineStr">
        <is>
          <t>SI</t>
        </is>
      </c>
      <c r="R676" s="5" t="inlineStr">
        <is>
          <t>NO</t>
        </is>
      </c>
    </row>
    <row r="677">
      <c r="A677" s="5" t="inlineStr">
        <is>
          <t>2340424</t>
        </is>
      </c>
      <c r="B677" s="5" t="inlineStr">
        <is>
          <t>TOTAL CAJA HERRAMIENTAS 147PCS TIPO MALETIN THKTHP21476</t>
        </is>
      </c>
      <c r="C677" s="5" t="inlineStr">
        <is>
          <t>SIN CATEGORIA</t>
        </is>
      </c>
      <c r="D677" s="12" t="n">
        <v>82842.17999999999</v>
      </c>
      <c r="E677" s="12" t="n">
        <v>82842.17999999999</v>
      </c>
      <c r="F677" s="12" t="n">
        <v>111318.96</v>
      </c>
      <c r="G677" s="12" t="n">
        <v>111318.96</v>
      </c>
      <c r="H677" s="14" t="n">
        <v>0.3437473518924781</v>
      </c>
      <c r="I677" s="14" t="n">
        <v>0.2558124869294504</v>
      </c>
      <c r="J677" s="11" t="n">
        <v>8</v>
      </c>
      <c r="K677" s="11" t="n">
        <v>0</v>
      </c>
      <c r="L677" s="12" t="n">
        <v>0</v>
      </c>
      <c r="M677" s="21" t="n">
        <v>0</v>
      </c>
      <c r="N677" s="5" t="inlineStr">
        <is>
          <t>2026-02-26</t>
        </is>
      </c>
      <c r="O677" s="5">
        <f>IF(I677&lt;0.30,"REVISAR",IF(I677&gt;0.50,"ESTRELLA","OK"))</f>
        <v/>
      </c>
      <c r="P677" s="5">
        <f>IF(AND(I677&lt;0.30,J677&gt;50),"SUBIR PRECIO YA - alto volumen y margen flaco",IF(AND(I677&gt;0.50,M677&lt;30),"PROTEGER STOCK - estrella escasa",IF(AND(I677&lt;0.30,M677&gt;180),"LIQUIDAR - margen bajo y exceso de stock",IF(I677&gt;0.50,"MANTENER PRECIO - estrella",IF(M677&gt;240,"REVISAR INVENTARIO - mucho stock para la rotación","MONITOREAR")))))</f>
        <v/>
      </c>
      <c r="Q677" s="5" t="inlineStr">
        <is>
          <t>SI</t>
        </is>
      </c>
      <c r="R677" s="5" t="inlineStr">
        <is>
          <t>NO</t>
        </is>
      </c>
    </row>
    <row r="678">
      <c r="A678" s="5" t="inlineStr">
        <is>
          <t>351100300991208</t>
        </is>
      </c>
      <c r="B678" s="5" t="inlineStr">
        <is>
          <t>LAMINA PVC 6033 MIAMI GREEN 1.22X2.44 3MM IMITACION PIEDRA NATURAL</t>
        </is>
      </c>
      <c r="C678" s="5" t="inlineStr">
        <is>
          <t>IMPORTACION LAMINA PVC, BAMBU, ACC</t>
        </is>
      </c>
      <c r="D678" s="12" t="n">
        <v>9416.959999999999</v>
      </c>
      <c r="E678" s="12" t="n">
        <v>12904.05</v>
      </c>
      <c r="F678" s="12" t="n">
        <v>13459.84</v>
      </c>
      <c r="G678" s="12" t="n">
        <v>16000</v>
      </c>
      <c r="H678" s="14" t="n">
        <v>0.6990621177110237</v>
      </c>
      <c r="I678" s="14" t="n">
        <v>0.41144</v>
      </c>
      <c r="J678" s="11" t="n">
        <v>409</v>
      </c>
      <c r="K678" s="11" t="n">
        <v>0</v>
      </c>
      <c r="L678" s="12" t="n">
        <v>0</v>
      </c>
      <c r="M678" s="21" t="n">
        <v>0</v>
      </c>
      <c r="N678" s="5" t="inlineStr">
        <is>
          <t>2026-01-13</t>
        </is>
      </c>
      <c r="O678" s="5">
        <f>IF(I678&lt;0.30,"REVISAR",IF(I678&gt;0.50,"ESTRELLA","OK"))</f>
        <v/>
      </c>
      <c r="P678" s="5">
        <f>IF(AND(I678&lt;0.30,J678&gt;50),"SUBIR PRECIO YA - alto volumen y margen flaco",IF(AND(I678&gt;0.50,M678&lt;30),"PROTEGER STOCK - estrella escasa",IF(AND(I678&lt;0.30,M678&gt;180),"LIQUIDAR - margen bajo y exceso de stock",IF(I678&gt;0.50,"MANTENER PRECIO - estrella",IF(M678&gt;240,"REVISAR INVENTARIO - mucho stock para la rotación","MONITOREAR")))))</f>
        <v/>
      </c>
      <c r="Q678" s="5" t="inlineStr">
        <is>
          <t>SI</t>
        </is>
      </c>
      <c r="R678" s="5" t="inlineStr">
        <is>
          <t>NO</t>
        </is>
      </c>
    </row>
    <row r="679">
      <c r="A679" s="5" t="inlineStr">
        <is>
          <t>20140012</t>
        </is>
      </c>
      <c r="B679" s="5" t="inlineStr">
        <is>
          <t>CERAMICA ARIZONA CAFE 34X34 CAJA 2.15M2</t>
        </is>
      </c>
      <c r="C679" s="5" t="inlineStr">
        <is>
          <t>CERAMICA</t>
        </is>
      </c>
      <c r="D679" s="12" t="n">
        <v>4371.1</v>
      </c>
      <c r="E679" s="12" t="n">
        <v>4371.1</v>
      </c>
      <c r="F679" s="12" t="n">
        <v>5479.87</v>
      </c>
      <c r="G679" s="12" t="n">
        <v>6272.97</v>
      </c>
      <c r="H679" s="14" t="n">
        <v>0.4351010043238543</v>
      </c>
      <c r="I679" s="14" t="n">
        <v>0.303184934727888</v>
      </c>
      <c r="J679" s="11" t="n">
        <v>204</v>
      </c>
      <c r="K679" s="11" t="n">
        <v>0</v>
      </c>
      <c r="L679" s="12" t="n">
        <v>0</v>
      </c>
      <c r="M679" s="21" t="n">
        <v>0</v>
      </c>
      <c r="N679" s="5" t="inlineStr">
        <is>
          <t>2026-01-15</t>
        </is>
      </c>
      <c r="O679" s="5">
        <f>IF(I679&lt;0.30,"REVISAR",IF(I679&gt;0.50,"ESTRELLA","OK"))</f>
        <v/>
      </c>
      <c r="P679" s="5">
        <f>IF(AND(I679&lt;0.30,J679&gt;50),"SUBIR PRECIO YA - alto volumen y margen flaco",IF(AND(I679&gt;0.50,M679&lt;30),"PROTEGER STOCK - estrella escasa",IF(AND(I679&lt;0.30,M679&gt;180),"LIQUIDAR - margen bajo y exceso de stock",IF(I679&gt;0.50,"MANTENER PRECIO - estrella",IF(M679&gt;240,"REVISAR INVENTARIO - mucho stock para la rotación","MONITOREAR")))))</f>
        <v/>
      </c>
      <c r="Q679" s="5" t="inlineStr">
        <is>
          <t>SI</t>
        </is>
      </c>
      <c r="R679" s="5" t="inlineStr">
        <is>
          <t>NO</t>
        </is>
      </c>
    </row>
    <row r="680">
      <c r="A680" s="5" t="inlineStr">
        <is>
          <t>1041</t>
        </is>
      </c>
      <c r="B680" s="5" t="inlineStr">
        <is>
          <t>CABLE 4 ROJO</t>
        </is>
      </c>
      <c r="C680" s="5" t="inlineStr">
        <is>
          <t>ACCESORIOS ELECTRICOS Y CABLES</t>
        </is>
      </c>
      <c r="D680" s="12" t="n">
        <v>1764</v>
      </c>
      <c r="E680" s="12" t="n">
        <v>1752.84</v>
      </c>
      <c r="F680" s="12" t="n">
        <v>2321.39</v>
      </c>
      <c r="G680" s="12" t="n">
        <v>2690.98</v>
      </c>
      <c r="H680" s="14" t="n">
        <v>0.5254988662131519</v>
      </c>
      <c r="I680" s="14" t="n">
        <v>0.3444767333833771</v>
      </c>
      <c r="J680" s="11" t="n">
        <v>395</v>
      </c>
      <c r="K680" s="11" t="n">
        <v>121</v>
      </c>
      <c r="L680" s="12" t="n">
        <v>213444</v>
      </c>
      <c r="M680" s="21" t="n">
        <v>111.8101265822785</v>
      </c>
      <c r="N680" s="5" t="inlineStr">
        <is>
          <t>2026-04-10</t>
        </is>
      </c>
      <c r="O680" s="5">
        <f>IF(I680&lt;0.30,"REVISAR",IF(I680&gt;0.50,"ESTRELLA","OK"))</f>
        <v/>
      </c>
      <c r="P680" s="5">
        <f>IF(AND(I680&lt;0.30,J680&gt;50),"SUBIR PRECIO YA - alto volumen y margen flaco",IF(AND(I680&gt;0.50,M680&lt;30),"PROTEGER STOCK - estrella escasa",IF(AND(I680&lt;0.30,M680&gt;180),"LIQUIDAR - margen bajo y exceso de stock",IF(I680&gt;0.50,"MANTENER PRECIO - estrella",IF(M680&gt;240,"REVISAR INVENTARIO - mucho stock para la rotación","MONITOREAR")))))</f>
        <v/>
      </c>
      <c r="Q680" s="5" t="inlineStr">
        <is>
          <t>SI</t>
        </is>
      </c>
      <c r="R680" s="5" t="inlineStr">
        <is>
          <t>NO</t>
        </is>
      </c>
    </row>
    <row r="681">
      <c r="A681" s="5" t="inlineStr">
        <is>
          <t>14100033</t>
        </is>
      </c>
      <c r="B681" s="5" t="inlineStr">
        <is>
          <t>PUERTA PINO 95 X 210 CM</t>
        </is>
      </c>
      <c r="C681" s="5" t="inlineStr">
        <is>
          <t>PUERTAS</t>
        </is>
      </c>
      <c r="D681" s="12" t="n">
        <v>23377.2</v>
      </c>
      <c r="E681" s="12" t="n">
        <v>23242.44</v>
      </c>
      <c r="F681" s="12" t="n">
        <v>28961.44</v>
      </c>
      <c r="G681" s="12" t="n">
        <v>35641.78</v>
      </c>
      <c r="H681" s="14" t="n">
        <v>0.5246385366938726</v>
      </c>
      <c r="I681" s="14" t="n">
        <v>0.3441068319259026</v>
      </c>
      <c r="J681" s="11" t="n">
        <v>39</v>
      </c>
      <c r="K681" s="11" t="n">
        <v>4</v>
      </c>
      <c r="L681" s="12" t="n">
        <v>93508.8</v>
      </c>
      <c r="M681" s="21" t="n">
        <v>37.43589743589743</v>
      </c>
      <c r="N681" s="5" t="inlineStr">
        <is>
          <t>2026-04-10</t>
        </is>
      </c>
      <c r="O681" s="5">
        <f>IF(I681&lt;0.30,"REVISAR",IF(I681&gt;0.50,"ESTRELLA","OK"))</f>
        <v/>
      </c>
      <c r="P681" s="5">
        <f>IF(AND(I681&lt;0.30,J681&gt;50),"SUBIR PRECIO YA - alto volumen y margen flaco",IF(AND(I681&gt;0.50,M681&lt;30),"PROTEGER STOCK - estrella escasa",IF(AND(I681&lt;0.30,M681&gt;180),"LIQUIDAR - margen bajo y exceso de stock",IF(I681&gt;0.50,"MANTENER PRECIO - estrella",IF(M681&gt;240,"REVISAR INVENTARIO - mucho stock para la rotación","MONITOREAR")))))</f>
        <v/>
      </c>
      <c r="Q681" s="5" t="inlineStr">
        <is>
          <t>SI</t>
        </is>
      </c>
      <c r="R681" s="5" t="inlineStr">
        <is>
          <t>NO</t>
        </is>
      </c>
    </row>
    <row r="682">
      <c r="A682" s="5" t="inlineStr">
        <is>
          <t>20160019</t>
        </is>
      </c>
      <c r="B682" s="5" t="inlineStr">
        <is>
          <t>PORCELANATO MARQUINA NERO 60X60 CAJA 1.44M2 ULTRA BRILLANTE</t>
        </is>
      </c>
      <c r="C682" s="5" t="inlineStr">
        <is>
          <t>SIN CATEGORIA</t>
        </is>
      </c>
      <c r="D682" s="12" t="n">
        <v>6085.99</v>
      </c>
      <c r="E682" s="12" t="n">
        <v>6085.99</v>
      </c>
      <c r="F682" s="12" t="n">
        <v>7827.59</v>
      </c>
      <c r="G682" s="12" t="n">
        <v>7827.59</v>
      </c>
      <c r="H682" s="14" t="n">
        <v>0.2861654389836329</v>
      </c>
      <c r="I682" s="14" t="n">
        <v>0.2224950463680392</v>
      </c>
      <c r="J682" s="11" t="n">
        <v>128</v>
      </c>
      <c r="K682" s="11" t="n">
        <v>0</v>
      </c>
      <c r="L682" s="12" t="n">
        <v>0</v>
      </c>
      <c r="M682" s="21" t="n">
        <v>0</v>
      </c>
      <c r="N682" s="5" t="inlineStr">
        <is>
          <t>2025-10-31</t>
        </is>
      </c>
      <c r="O682" s="5">
        <f>IF(I682&lt;0.30,"REVISAR",IF(I682&gt;0.50,"ESTRELLA","OK"))</f>
        <v/>
      </c>
      <c r="P682" s="5">
        <f>IF(AND(I682&lt;0.30,J682&gt;50),"SUBIR PRECIO YA - alto volumen y margen flaco",IF(AND(I682&gt;0.50,M682&lt;30),"PROTEGER STOCK - estrella escasa",IF(AND(I682&lt;0.30,M682&gt;180),"LIQUIDAR - margen bajo y exceso de stock",IF(I682&gt;0.50,"MANTENER PRECIO - estrella",IF(M682&gt;240,"REVISAR INVENTARIO - mucho stock para la rotación","MONITOREAR")))))</f>
        <v/>
      </c>
      <c r="Q682" s="5" t="inlineStr">
        <is>
          <t>SI</t>
        </is>
      </c>
      <c r="R682" s="5" t="inlineStr">
        <is>
          <t>NO</t>
        </is>
      </c>
    </row>
    <row r="683">
      <c r="A683" s="5" t="inlineStr">
        <is>
          <t>5128</t>
        </is>
      </c>
      <c r="B683" s="5" t="inlineStr">
        <is>
          <t>CARTON CAFE 2.5MM 1.22 X 2.44</t>
        </is>
      </c>
      <c r="C683" s="5" t="inlineStr">
        <is>
          <t>LAMINAS Y PERFILERIA LIVIANA</t>
        </is>
      </c>
      <c r="D683" s="12" t="n">
        <v>3650.42</v>
      </c>
      <c r="E683" s="12" t="n">
        <v>3530.79</v>
      </c>
      <c r="F683" s="12" t="n">
        <v>4721.2</v>
      </c>
      <c r="G683" s="12" t="n">
        <v>5774.96</v>
      </c>
      <c r="H683" s="14" t="n">
        <v>0.5819987837016014</v>
      </c>
      <c r="I683" s="14" t="n">
        <v>0.3678882624295233</v>
      </c>
      <c r="J683" s="11" t="n">
        <v>187</v>
      </c>
      <c r="K683" s="11" t="n">
        <v>5</v>
      </c>
      <c r="L683" s="12" t="n">
        <v>18252.1</v>
      </c>
      <c r="M683" s="21" t="n">
        <v>9.759358288770054</v>
      </c>
      <c r="N683" s="5" t="inlineStr">
        <is>
          <t>2026-04-29</t>
        </is>
      </c>
      <c r="O683" s="5">
        <f>IF(I683&lt;0.30,"REVISAR",IF(I683&gt;0.50,"ESTRELLA","OK"))</f>
        <v/>
      </c>
      <c r="P683" s="5">
        <f>IF(AND(I683&lt;0.30,J683&gt;50),"SUBIR PRECIO YA - alto volumen y margen flaco",IF(AND(I683&gt;0.50,M683&lt;30),"PROTEGER STOCK - estrella escasa",IF(AND(I683&lt;0.30,M683&gt;180),"LIQUIDAR - margen bajo y exceso de stock",IF(I683&gt;0.50,"MANTENER PRECIO - estrella",IF(M683&gt;240,"REVISAR INVENTARIO - mucho stock para la rotación","MONITOREAR")))))</f>
        <v/>
      </c>
      <c r="Q683" s="5" t="inlineStr">
        <is>
          <t>SI</t>
        </is>
      </c>
      <c r="R683" s="5" t="inlineStr">
        <is>
          <t>NO</t>
        </is>
      </c>
    </row>
    <row r="684">
      <c r="A684" s="5" t="inlineStr">
        <is>
          <t>351100300991733</t>
        </is>
      </c>
      <c r="B684" s="5" t="inlineStr">
        <is>
          <t>DIAMOND ESPEJO LED ZT-HK-1009-68 60X80CM</t>
        </is>
      </c>
      <c r="C684" s="5" t="inlineStr">
        <is>
          <t>SIN CATEGORIA</t>
        </is>
      </c>
      <c r="D684" s="12" t="n">
        <v>23369.65</v>
      </c>
      <c r="E684" s="12" t="n">
        <v>23369.65</v>
      </c>
      <c r="F684" s="12" t="n">
        <v>30993.02</v>
      </c>
      <c r="G684" s="12" t="n">
        <v>30993.02</v>
      </c>
      <c r="H684" s="14" t="n">
        <v>0.3262081374774548</v>
      </c>
      <c r="I684" s="14" t="n">
        <v>0.2459705443354664</v>
      </c>
      <c r="J684" s="11" t="n">
        <v>29</v>
      </c>
      <c r="K684" s="11" t="n">
        <v>0</v>
      </c>
      <c r="L684" s="12" t="n">
        <v>0</v>
      </c>
      <c r="M684" s="21" t="n">
        <v>0</v>
      </c>
      <c r="N684" s="5" t="inlineStr">
        <is>
          <t>2025-11-27</t>
        </is>
      </c>
      <c r="O684" s="5">
        <f>IF(I684&lt;0.30,"REVISAR",IF(I684&gt;0.50,"ESTRELLA","OK"))</f>
        <v/>
      </c>
      <c r="P684" s="5">
        <f>IF(AND(I684&lt;0.30,J684&gt;50),"SUBIR PRECIO YA - alto volumen y margen flaco",IF(AND(I684&gt;0.50,M684&lt;30),"PROTEGER STOCK - estrella escasa",IF(AND(I684&lt;0.30,M684&gt;180),"LIQUIDAR - margen bajo y exceso de stock",IF(I684&gt;0.50,"MANTENER PRECIO - estrella",IF(M684&gt;240,"REVISAR INVENTARIO - mucho stock para la rotación","MONITOREAR")))))</f>
        <v/>
      </c>
      <c r="Q684" s="5" t="inlineStr">
        <is>
          <t>SI</t>
        </is>
      </c>
      <c r="R684" s="5" t="inlineStr">
        <is>
          <t>NO</t>
        </is>
      </c>
    </row>
    <row r="685">
      <c r="A685" s="5" t="inlineStr">
        <is>
          <t>56</t>
        </is>
      </c>
      <c r="B685" s="5" t="inlineStr">
        <is>
          <t>ZINC TEJA 1.10 X 0.60</t>
        </is>
      </c>
      <c r="C685" s="5" t="inlineStr">
        <is>
          <t>TUBERIA INDUSTRIAL, HIERROS PLANOS Y CORRUGADOS</t>
        </is>
      </c>
      <c r="D685" s="12" t="n">
        <v>3373.1</v>
      </c>
      <c r="E685" s="12" t="n">
        <v>3259.31</v>
      </c>
      <c r="F685" s="12" t="n">
        <v>4135.55</v>
      </c>
      <c r="G685" s="12" t="n">
        <v>4750</v>
      </c>
      <c r="H685" s="14" t="n">
        <v>0.4082001719486526</v>
      </c>
      <c r="I685" s="14" t="n">
        <v>0.2898736842105263</v>
      </c>
      <c r="J685" s="11" t="n">
        <v>252</v>
      </c>
      <c r="K685" s="11" t="n">
        <v>25</v>
      </c>
      <c r="L685" s="12" t="n">
        <v>84327.5</v>
      </c>
      <c r="M685" s="21" t="n">
        <v>36.21031746031746</v>
      </c>
      <c r="N685" s="5" t="inlineStr">
        <is>
          <t>2026-04-27</t>
        </is>
      </c>
      <c r="O685" s="5">
        <f>IF(I685&lt;0.30,"REVISAR",IF(I685&gt;0.50,"ESTRELLA","OK"))</f>
        <v/>
      </c>
      <c r="P685" s="5">
        <f>IF(AND(I685&lt;0.30,J685&gt;50),"SUBIR PRECIO YA - alto volumen y margen flaco",IF(AND(I685&gt;0.50,M685&lt;30),"PROTEGER STOCK - estrella escasa",IF(AND(I685&lt;0.30,M685&gt;180),"LIQUIDAR - margen bajo y exceso de stock",IF(I685&gt;0.50,"MANTENER PRECIO - estrella",IF(M685&gt;240,"REVISAR INVENTARIO - mucho stock para la rotación","MONITOREAR")))))</f>
        <v/>
      </c>
      <c r="Q685" s="5" t="inlineStr">
        <is>
          <t>SI</t>
        </is>
      </c>
      <c r="R685" s="5" t="inlineStr">
        <is>
          <t>NO</t>
        </is>
      </c>
    </row>
    <row r="686">
      <c r="A686" s="5" t="inlineStr">
        <is>
          <t>4621300009900</t>
        </is>
      </c>
      <c r="B686" s="5" t="inlineStr">
        <is>
          <t>BASE MEDIDOR RILEZ ECONO CON BREAK 2X100 SIEMMENS</t>
        </is>
      </c>
      <c r="C686" s="5" t="inlineStr">
        <is>
          <t>ACCESORIOS ELECTRICOS Y CABLES</t>
        </is>
      </c>
      <c r="D686" s="12" t="n">
        <v>37200</v>
      </c>
      <c r="E686" s="12" t="n">
        <v>39124.9</v>
      </c>
      <c r="F686" s="12" t="n">
        <v>50722.76</v>
      </c>
      <c r="G686" s="12" t="n">
        <v>58730.62</v>
      </c>
      <c r="H686" s="14" t="n">
        <v>0.5787801075268818</v>
      </c>
      <c r="I686" s="14" t="n">
        <v>0.3665995693558148</v>
      </c>
      <c r="J686" s="11" t="n">
        <v>19</v>
      </c>
      <c r="K686" s="11" t="n">
        <v>3</v>
      </c>
      <c r="L686" s="12" t="n">
        <v>111600</v>
      </c>
      <c r="M686" s="21" t="n">
        <v>57.63157894736842</v>
      </c>
      <c r="N686" s="5" t="inlineStr">
        <is>
          <t>2026-04-08</t>
        </is>
      </c>
      <c r="O686" s="5">
        <f>IF(I686&lt;0.30,"REVISAR",IF(I686&gt;0.50,"ESTRELLA","OK"))</f>
        <v/>
      </c>
      <c r="P686" s="5">
        <f>IF(AND(I686&lt;0.30,J686&gt;50),"SUBIR PRECIO YA - alto volumen y margen flaco",IF(AND(I686&gt;0.50,M686&lt;30),"PROTEGER STOCK - estrella escasa",IF(AND(I686&lt;0.30,M686&gt;180),"LIQUIDAR - margen bajo y exceso de stock",IF(I686&gt;0.50,"MANTENER PRECIO - estrella",IF(M686&gt;240,"REVISAR INVENTARIO - mucho stock para la rotación","MONITOREAR")))))</f>
        <v/>
      </c>
      <c r="Q686" s="5" t="inlineStr">
        <is>
          <t>SI</t>
        </is>
      </c>
      <c r="R686" s="5" t="inlineStr">
        <is>
          <t>NO</t>
        </is>
      </c>
    </row>
    <row r="687">
      <c r="A687" s="5" t="inlineStr">
        <is>
          <t>473</t>
        </is>
      </c>
      <c r="B687" s="5" t="inlineStr">
        <is>
          <t>STANLEY RIEL 3.05 PORTON 10               #ST105213/1414580</t>
        </is>
      </c>
      <c r="C687" s="5" t="inlineStr">
        <is>
          <t>FERRETERIA GENERAL</t>
        </is>
      </c>
      <c r="D687" s="12" t="n">
        <v>13219.2</v>
      </c>
      <c r="E687" s="12" t="n">
        <v>12600.05</v>
      </c>
      <c r="F687" s="12" t="n">
        <v>16526.07</v>
      </c>
      <c r="G687" s="12" t="n">
        <v>19816.81</v>
      </c>
      <c r="H687" s="14" t="n">
        <v>0.499092985959816</v>
      </c>
      <c r="I687" s="14" t="n">
        <v>0.33292997207926</v>
      </c>
      <c r="J687" s="11" t="n">
        <v>56</v>
      </c>
      <c r="K687" s="11" t="n">
        <v>7</v>
      </c>
      <c r="L687" s="12" t="n">
        <v>92534.40000000001</v>
      </c>
      <c r="M687" s="21" t="n">
        <v>45.625</v>
      </c>
      <c r="N687" s="5" t="inlineStr">
        <is>
          <t>2026-04-16</t>
        </is>
      </c>
      <c r="O687" s="5">
        <f>IF(I687&lt;0.30,"REVISAR",IF(I687&gt;0.50,"ESTRELLA","OK"))</f>
        <v/>
      </c>
      <c r="P687" s="5">
        <f>IF(AND(I687&lt;0.30,J687&gt;50),"SUBIR PRECIO YA - alto volumen y margen flaco",IF(AND(I687&gt;0.50,M687&lt;30),"PROTEGER STOCK - estrella escasa",IF(AND(I687&lt;0.30,M687&gt;180),"LIQUIDAR - margen bajo y exceso de stock",IF(I687&gt;0.50,"MANTENER PRECIO - estrella",IF(M687&gt;240,"REVISAR INVENTARIO - mucho stock para la rotación","MONITOREAR")))))</f>
        <v/>
      </c>
      <c r="Q687" s="5" t="inlineStr">
        <is>
          <t>SI</t>
        </is>
      </c>
      <c r="R687" s="5" t="inlineStr">
        <is>
          <t>NO</t>
        </is>
      </c>
    </row>
    <row r="688">
      <c r="A688" s="5" t="inlineStr">
        <is>
          <t>1057</t>
        </is>
      </c>
      <c r="B688" s="5" t="inlineStr">
        <is>
          <t>CABLE TSJ 3X8</t>
        </is>
      </c>
      <c r="C688" s="5" t="inlineStr">
        <is>
          <t>ACCESORIOS ELECTRICOS Y CABLES</t>
        </is>
      </c>
      <c r="D688" s="12" t="n">
        <v>2844.42</v>
      </c>
      <c r="E688" s="12" t="n">
        <v>3079.37</v>
      </c>
      <c r="F688" s="12" t="n">
        <v>4082.36</v>
      </c>
      <c r="G688" s="12" t="n">
        <v>4499.87</v>
      </c>
      <c r="H688" s="14" t="n">
        <v>0.581999142180128</v>
      </c>
      <c r="I688" s="14" t="n">
        <v>0.3678884056650525</v>
      </c>
      <c r="J688" s="11" t="n">
        <v>219</v>
      </c>
      <c r="K688" s="11" t="n">
        <v>94</v>
      </c>
      <c r="L688" s="12" t="n">
        <v>267375.48</v>
      </c>
      <c r="M688" s="21" t="n">
        <v>156.6666666666667</v>
      </c>
      <c r="N688" s="5" t="inlineStr">
        <is>
          <t>2026-04-24</t>
        </is>
      </c>
      <c r="O688" s="5">
        <f>IF(I688&lt;0.30,"REVISAR",IF(I688&gt;0.50,"ESTRELLA","OK"))</f>
        <v/>
      </c>
      <c r="P688" s="5">
        <f>IF(AND(I688&lt;0.30,J688&gt;50),"SUBIR PRECIO YA - alto volumen y margen flaco",IF(AND(I688&gt;0.50,M688&lt;30),"PROTEGER STOCK - estrella escasa",IF(AND(I688&lt;0.30,M688&gt;180),"LIQUIDAR - margen bajo y exceso de stock",IF(I688&gt;0.50,"MANTENER PRECIO - estrella",IF(M688&gt;240,"REVISAR INVENTARIO - mucho stock para la rotación","MONITOREAR")))))</f>
        <v/>
      </c>
      <c r="Q688" s="5" t="inlineStr">
        <is>
          <t>SI</t>
        </is>
      </c>
      <c r="R688" s="5" t="inlineStr">
        <is>
          <t>NO</t>
        </is>
      </c>
    </row>
    <row r="689">
      <c r="A689" s="5" t="inlineStr">
        <is>
          <t>351100300992097</t>
        </is>
      </c>
      <c r="B689" s="5" t="inlineStr">
        <is>
          <t xml:space="preserve">TOTAL MEZCLADORA DE MORTEROS 1400W 110V UTD614006 </t>
        </is>
      </c>
      <c r="C689" s="5" t="inlineStr">
        <is>
          <t>HERRAMIENTAS ELECTRICAS</t>
        </is>
      </c>
      <c r="D689" s="12" t="n">
        <v>41030.94</v>
      </c>
      <c r="E689" s="12" t="n">
        <v>39111.23</v>
      </c>
      <c r="F689" s="12" t="n">
        <v>51928.37</v>
      </c>
      <c r="G689" s="12" t="n">
        <v>59898.71</v>
      </c>
      <c r="H689" s="14" t="n">
        <v>0.4598424993431785</v>
      </c>
      <c r="I689" s="14" t="n">
        <v>0.3149945967116821</v>
      </c>
      <c r="J689" s="11" t="n">
        <v>17</v>
      </c>
      <c r="K689" s="11" t="n">
        <v>1</v>
      </c>
      <c r="L689" s="12" t="n">
        <v>41030.94</v>
      </c>
      <c r="M689" s="21" t="n">
        <v>21.47058823529412</v>
      </c>
      <c r="N689" s="5" t="inlineStr">
        <is>
          <t>2026-04-22</t>
        </is>
      </c>
      <c r="O689" s="5">
        <f>IF(I689&lt;0.30,"REVISAR",IF(I689&gt;0.50,"ESTRELLA","OK"))</f>
        <v/>
      </c>
      <c r="P689" s="5">
        <f>IF(AND(I689&lt;0.30,J689&gt;50),"SUBIR PRECIO YA - alto volumen y margen flaco",IF(AND(I689&gt;0.50,M689&lt;30),"PROTEGER STOCK - estrella escasa",IF(AND(I689&lt;0.30,M689&gt;180),"LIQUIDAR - margen bajo y exceso de stock",IF(I689&gt;0.50,"MANTENER PRECIO - estrella",IF(M689&gt;240,"REVISAR INVENTARIO - mucho stock para la rotación","MONITOREAR")))))</f>
        <v/>
      </c>
      <c r="Q689" s="5" t="inlineStr">
        <is>
          <t>SI</t>
        </is>
      </c>
      <c r="R689" s="5" t="inlineStr">
        <is>
          <t>NO</t>
        </is>
      </c>
    </row>
    <row r="690">
      <c r="A690" s="5" t="inlineStr">
        <is>
          <t>120</t>
        </is>
      </c>
      <c r="B690" s="5" t="inlineStr">
        <is>
          <t>BLOCK 15-20-40</t>
        </is>
      </c>
      <c r="C690" s="5" t="inlineStr">
        <is>
          <t>BLOQUES, VARILLAS, MALLAS</t>
        </is>
      </c>
      <c r="D690" s="12" t="n">
        <v>464.92</v>
      </c>
      <c r="E690" s="12" t="n">
        <v>454.34</v>
      </c>
      <c r="F690" s="12" t="n">
        <v>511.32</v>
      </c>
      <c r="G690" s="12" t="n">
        <v>656.7</v>
      </c>
      <c r="H690" s="14" t="n">
        <v>0.4125010754538415</v>
      </c>
      <c r="I690" s="14" t="n">
        <v>0.2920359372620679</v>
      </c>
      <c r="J690" s="11" t="n">
        <v>3810</v>
      </c>
      <c r="K690" s="11" t="n">
        <v>-465</v>
      </c>
      <c r="L690" s="12" t="n">
        <v>-216187.8</v>
      </c>
      <c r="M690" s="21" t="n">
        <v>-44.54724409448819</v>
      </c>
      <c r="N690" s="5" t="inlineStr">
        <is>
          <t>2026-04-29</t>
        </is>
      </c>
      <c r="O690" s="5">
        <f>IF(I690&lt;0.30,"REVISAR",IF(I690&gt;0.50,"ESTRELLA","OK"))</f>
        <v/>
      </c>
      <c r="P690" s="5">
        <f>IF(AND(I690&lt;0.30,J690&gt;50),"SUBIR PRECIO YA - alto volumen y margen flaco",IF(AND(I690&gt;0.50,M690&lt;30),"PROTEGER STOCK - estrella escasa",IF(AND(I690&lt;0.30,M690&gt;180),"LIQUIDAR - margen bajo y exceso de stock",IF(I690&gt;0.50,"MANTENER PRECIO - estrella",IF(M690&gt;240,"REVISAR INVENTARIO - mucho stock para la rotación","MONITOREAR")))))</f>
        <v/>
      </c>
      <c r="Q690" s="5" t="inlineStr">
        <is>
          <t>SI</t>
        </is>
      </c>
      <c r="R690" s="5" t="inlineStr">
        <is>
          <t>NO</t>
        </is>
      </c>
    </row>
    <row r="691">
      <c r="A691" s="5" t="inlineStr">
        <is>
          <t>1046</t>
        </is>
      </c>
      <c r="B691" s="5" t="inlineStr">
        <is>
          <t>CABLE 12 ROJO POR CAJA</t>
        </is>
      </c>
      <c r="C691" s="5" t="inlineStr">
        <is>
          <t>ACCESORIOS ELECTRICOS Y CABLES</t>
        </is>
      </c>
      <c r="D691" s="12" t="n">
        <v>26800</v>
      </c>
      <c r="E691" s="12" t="n">
        <v>23014.14</v>
      </c>
      <c r="F691" s="12" t="n">
        <v>30491.71</v>
      </c>
      <c r="G691" s="12" t="n">
        <v>40883.4</v>
      </c>
      <c r="H691" s="14" t="n">
        <v>0.5255000000000001</v>
      </c>
      <c r="I691" s="14" t="n">
        <v>0.3444772205834152</v>
      </c>
      <c r="J691" s="11" t="n">
        <v>29</v>
      </c>
      <c r="K691" s="11" t="n">
        <v>10</v>
      </c>
      <c r="L691" s="12" t="n">
        <v>268000</v>
      </c>
      <c r="M691" s="21" t="n">
        <v>125.8620689655172</v>
      </c>
      <c r="N691" s="5" t="inlineStr">
        <is>
          <t>2026-04-14</t>
        </is>
      </c>
      <c r="O691" s="5">
        <f>IF(I691&lt;0.30,"REVISAR",IF(I691&gt;0.50,"ESTRELLA","OK"))</f>
        <v/>
      </c>
      <c r="P691" s="5">
        <f>IF(AND(I691&lt;0.30,J691&gt;50),"SUBIR PRECIO YA - alto volumen y margen flaco",IF(AND(I691&gt;0.50,M691&lt;30),"PROTEGER STOCK - estrella escasa",IF(AND(I691&lt;0.30,M691&gt;180),"LIQUIDAR - margen bajo y exceso de stock",IF(I691&gt;0.50,"MANTENER PRECIO - estrella",IF(M691&gt;240,"REVISAR INVENTARIO - mucho stock para la rotación","MONITOREAR")))))</f>
        <v/>
      </c>
      <c r="Q691" s="5" t="inlineStr">
        <is>
          <t>SI</t>
        </is>
      </c>
      <c r="R691" s="5" t="inlineStr">
        <is>
          <t>NO</t>
        </is>
      </c>
    </row>
    <row r="692">
      <c r="A692" s="5" t="inlineStr">
        <is>
          <t>351100300992690</t>
        </is>
      </c>
      <c r="B692" s="5" t="inlineStr">
        <is>
          <t>PORCELANATO GLUM BLACK  0.60X1.20 CAJA 1.44M2 2 PIEZAS POR CAJA</t>
        </is>
      </c>
      <c r="C692" s="5" t="inlineStr">
        <is>
          <t>PORCELANATO</t>
        </is>
      </c>
      <c r="D692" s="12" t="n">
        <v>8429.700000000001</v>
      </c>
      <c r="E692" s="12" t="n">
        <v>8559.6</v>
      </c>
      <c r="F692" s="12" t="n">
        <v>11263.65</v>
      </c>
      <c r="G692" s="12" t="n">
        <v>12850</v>
      </c>
      <c r="H692" s="14" t="n">
        <v>0.5243721603378529</v>
      </c>
      <c r="I692" s="14" t="n">
        <v>0.3439922178988326</v>
      </c>
      <c r="J692" s="11" t="n">
        <v>80</v>
      </c>
      <c r="K692" s="11" t="n">
        <v>2</v>
      </c>
      <c r="L692" s="12" t="n">
        <v>16859.4</v>
      </c>
      <c r="M692" s="21" t="n">
        <v>9.125</v>
      </c>
      <c r="N692" s="5" t="inlineStr">
        <is>
          <t>2026-04-24</t>
        </is>
      </c>
      <c r="O692" s="5">
        <f>IF(I692&lt;0.30,"REVISAR",IF(I692&gt;0.50,"ESTRELLA","OK"))</f>
        <v/>
      </c>
      <c r="P692" s="5">
        <f>IF(AND(I692&lt;0.30,J692&gt;50),"SUBIR PRECIO YA - alto volumen y margen flaco",IF(AND(I692&gt;0.50,M692&lt;30),"PROTEGER STOCK - estrella escasa",IF(AND(I692&lt;0.30,M692&gt;180),"LIQUIDAR - margen bajo y exceso de stock",IF(I692&gt;0.50,"MANTENER PRECIO - estrella",IF(M692&gt;240,"REVISAR INVENTARIO - mucho stock para la rotación","MONITOREAR")))))</f>
        <v/>
      </c>
      <c r="Q692" s="5" t="inlineStr">
        <is>
          <t>SI</t>
        </is>
      </c>
      <c r="R692" s="5" t="inlineStr">
        <is>
          <t>NO</t>
        </is>
      </c>
    </row>
    <row r="693">
      <c r="A693" s="5" t="inlineStr">
        <is>
          <t>351100300991746</t>
        </is>
      </c>
      <c r="B693" s="5" t="inlineStr">
        <is>
          <t>PISO LAMINADO SPC PF03 MADERA CLARA CAJA 2.19M2  122X18 10 PIEZAS X CAJA</t>
        </is>
      </c>
      <c r="C693" s="5" t="inlineStr">
        <is>
          <t>SIN CATEGORIA</t>
        </is>
      </c>
      <c r="D693" s="12" t="n">
        <v>15001.7</v>
      </c>
      <c r="E693" s="12" t="n">
        <v>15001.7</v>
      </c>
      <c r="F693" s="12" t="n">
        <v>18317.88</v>
      </c>
      <c r="G693" s="12" t="n">
        <v>18317.88</v>
      </c>
      <c r="H693" s="14" t="n">
        <v>0.2210536139237553</v>
      </c>
      <c r="I693" s="14" t="n">
        <v>0.181035141621192</v>
      </c>
      <c r="J693" s="11" t="n">
        <v>65</v>
      </c>
      <c r="K693" s="11" t="n">
        <v>0</v>
      </c>
      <c r="L693" s="12" t="n">
        <v>0</v>
      </c>
      <c r="M693" s="21" t="n">
        <v>0</v>
      </c>
      <c r="N693" s="5" t="inlineStr">
        <is>
          <t>2025-05-21</t>
        </is>
      </c>
      <c r="O693" s="5">
        <f>IF(I693&lt;0.30,"REVISAR",IF(I693&gt;0.50,"ESTRELLA","OK"))</f>
        <v/>
      </c>
      <c r="P693" s="5">
        <f>IF(AND(I693&lt;0.30,J693&gt;50),"SUBIR PRECIO YA - alto volumen y margen flaco",IF(AND(I693&gt;0.50,M693&lt;30),"PROTEGER STOCK - estrella escasa",IF(AND(I693&lt;0.30,M693&gt;180),"LIQUIDAR - margen bajo y exceso de stock",IF(I693&gt;0.50,"MANTENER PRECIO - estrella",IF(M693&gt;240,"REVISAR INVENTARIO - mucho stock para la rotación","MONITOREAR")))))</f>
        <v/>
      </c>
      <c r="Q693" s="5" t="inlineStr">
        <is>
          <t>SI</t>
        </is>
      </c>
      <c r="R693" s="5" t="inlineStr">
        <is>
          <t>NO</t>
        </is>
      </c>
    </row>
    <row r="694">
      <c r="A694" s="5" t="inlineStr">
        <is>
          <t>351100300992111</t>
        </is>
      </c>
      <c r="B694" s="5" t="inlineStr">
        <is>
          <t>FAME DUCHA INTENSE BLANCO - CROMO 127V 5400W ELECTRONICA</t>
        </is>
      </c>
      <c r="C694" s="5" t="inlineStr">
        <is>
          <t>GRIFERIA - ACC. BAÑO Y COCINA</t>
        </is>
      </c>
      <c r="D694" s="12" t="n">
        <v>43168</v>
      </c>
      <c r="E694" s="12" t="n">
        <v>41650.18</v>
      </c>
      <c r="F694" s="12" t="n">
        <v>54240.11</v>
      </c>
      <c r="G694" s="12" t="n">
        <v>65852.78</v>
      </c>
      <c r="H694" s="14" t="n">
        <v>0.5254999073387694</v>
      </c>
      <c r="I694" s="14" t="n">
        <v>0.3444771807659449</v>
      </c>
      <c r="J694" s="11" t="n">
        <v>17</v>
      </c>
      <c r="K694" s="11" t="n">
        <v>2</v>
      </c>
      <c r="L694" s="12" t="n">
        <v>86336</v>
      </c>
      <c r="M694" s="21" t="n">
        <v>42.94117647058823</v>
      </c>
      <c r="N694" s="5" t="inlineStr">
        <is>
          <t>2026-04-24</t>
        </is>
      </c>
      <c r="O694" s="5">
        <f>IF(I694&lt;0.30,"REVISAR",IF(I694&gt;0.50,"ESTRELLA","OK"))</f>
        <v/>
      </c>
      <c r="P694" s="5">
        <f>IF(AND(I694&lt;0.30,J694&gt;50),"SUBIR PRECIO YA - alto volumen y margen flaco",IF(AND(I694&gt;0.50,M694&lt;30),"PROTEGER STOCK - estrella escasa",IF(AND(I694&lt;0.30,M694&gt;180),"LIQUIDAR - margen bajo y exceso de stock",IF(I694&gt;0.50,"MANTENER PRECIO - estrella",IF(M694&gt;240,"REVISAR INVENTARIO - mucho stock para la rotación","MONITOREAR")))))</f>
        <v/>
      </c>
      <c r="Q694" s="5" t="inlineStr">
        <is>
          <t>SI</t>
        </is>
      </c>
      <c r="R694" s="5" t="inlineStr">
        <is>
          <t>NO</t>
        </is>
      </c>
    </row>
    <row r="695">
      <c r="A695" s="5" t="inlineStr">
        <is>
          <t>7516</t>
        </is>
      </c>
      <c r="B695" s="5" t="inlineStr">
        <is>
          <t>LORENZETTI DUCHA  ADVANCED 5500W 7517057</t>
        </is>
      </c>
      <c r="C695" s="5" t="inlineStr">
        <is>
          <t>FERRETERIA GENERAL</t>
        </is>
      </c>
      <c r="D695" s="12" t="n">
        <v>26373.12</v>
      </c>
      <c r="E695" s="12" t="n">
        <v>26039.31</v>
      </c>
      <c r="F695" s="12" t="n">
        <v>33681.35</v>
      </c>
      <c r="G695" s="12" t="n">
        <v>40273.2</v>
      </c>
      <c r="H695" s="14" t="n">
        <v>0.5270548194525334</v>
      </c>
      <c r="I695" s="14" t="n">
        <v>0.3451446619588212</v>
      </c>
      <c r="J695" s="11" t="n">
        <v>28</v>
      </c>
      <c r="K695" s="11" t="n">
        <v>6</v>
      </c>
      <c r="L695" s="12" t="n">
        <v>158238.72</v>
      </c>
      <c r="M695" s="21" t="n">
        <v>78.21428571428571</v>
      </c>
      <c r="N695" s="5" t="inlineStr">
        <is>
          <t>2026-04-01</t>
        </is>
      </c>
      <c r="O695" s="5">
        <f>IF(I695&lt;0.30,"REVISAR",IF(I695&gt;0.50,"ESTRELLA","OK"))</f>
        <v/>
      </c>
      <c r="P695" s="5">
        <f>IF(AND(I695&lt;0.30,J695&gt;50),"SUBIR PRECIO YA - alto volumen y margen flaco",IF(AND(I695&gt;0.50,M695&lt;30),"PROTEGER STOCK - estrella escasa",IF(AND(I695&lt;0.30,M695&gt;180),"LIQUIDAR - margen bajo y exceso de stock",IF(I695&gt;0.50,"MANTENER PRECIO - estrella",IF(M695&gt;240,"REVISAR INVENTARIO - mucho stock para la rotación","MONITOREAR")))))</f>
        <v/>
      </c>
      <c r="Q695" s="5" t="inlineStr">
        <is>
          <t>SI</t>
        </is>
      </c>
      <c r="R695" s="5" t="inlineStr">
        <is>
          <t>NO</t>
        </is>
      </c>
    </row>
    <row r="696">
      <c r="A696" s="5" t="inlineStr">
        <is>
          <t>440</t>
        </is>
      </c>
      <c r="B696" s="5" t="inlineStr">
        <is>
          <t>SOLDADURA HILCO #6013  1/8</t>
        </is>
      </c>
      <c r="C696" s="5" t="inlineStr">
        <is>
          <t>TUBERIA INDUSTRIAL, HIERROS PLANOS Y CORRUGADOS</t>
        </is>
      </c>
      <c r="D696" s="12" t="n">
        <v>3703.05</v>
      </c>
      <c r="E696" s="12" t="n">
        <v>3516.35</v>
      </c>
      <c r="F696" s="12" t="n">
        <v>4517.54</v>
      </c>
      <c r="G696" s="12" t="n">
        <v>5439.78</v>
      </c>
      <c r="H696" s="14" t="n">
        <v>0.4689998784785513</v>
      </c>
      <c r="I696" s="14" t="n">
        <v>0.3192647496773766</v>
      </c>
      <c r="J696" s="11" t="n">
        <v>213.5</v>
      </c>
      <c r="K696" s="11" t="n">
        <v>45</v>
      </c>
      <c r="L696" s="12" t="n">
        <v>166637.25</v>
      </c>
      <c r="M696" s="21" t="n">
        <v>76.93208430913349</v>
      </c>
      <c r="N696" s="5" t="inlineStr">
        <is>
          <t>2026-04-27</t>
        </is>
      </c>
      <c r="O696" s="5">
        <f>IF(I696&lt;0.30,"REVISAR",IF(I696&gt;0.50,"ESTRELLA","OK"))</f>
        <v/>
      </c>
      <c r="P696" s="5">
        <f>IF(AND(I696&lt;0.30,J696&gt;50),"SUBIR PRECIO YA - alto volumen y margen flaco",IF(AND(I696&gt;0.50,M696&lt;30),"PROTEGER STOCK - estrella escasa",IF(AND(I696&lt;0.30,M696&gt;180),"LIQUIDAR - margen bajo y exceso de stock",IF(I696&gt;0.50,"MANTENER PRECIO - estrella",IF(M696&gt;240,"REVISAR INVENTARIO - mucho stock para la rotación","MONITOREAR")))))</f>
        <v/>
      </c>
      <c r="Q696" s="5" t="inlineStr">
        <is>
          <t>SI</t>
        </is>
      </c>
      <c r="R696" s="5" t="inlineStr">
        <is>
          <t>NO</t>
        </is>
      </c>
    </row>
    <row r="697">
      <c r="A697" s="5" t="inlineStr">
        <is>
          <t>10140033</t>
        </is>
      </c>
      <c r="B697" s="5" t="inlineStr">
        <is>
          <t>TUBO ESTRUCT. CUADRADO 3X3 1.50MM NEGRO</t>
        </is>
      </c>
      <c r="C697" s="5" t="inlineStr">
        <is>
          <t>TUBERIA ESTRUCTURAL</t>
        </is>
      </c>
      <c r="D697" s="12" t="n">
        <v>9447</v>
      </c>
      <c r="E697" s="12" t="n">
        <v>9621.24</v>
      </c>
      <c r="F697" s="12" t="n">
        <v>11741.92</v>
      </c>
      <c r="G697" s="12" t="n">
        <v>13343.89</v>
      </c>
      <c r="H697" s="14" t="n">
        <v>0.4125002646342754</v>
      </c>
      <c r="I697" s="14" t="n">
        <v>0.2920355308684349</v>
      </c>
      <c r="J697" s="11" t="n">
        <v>100</v>
      </c>
      <c r="K697" s="11" t="n">
        <v>29</v>
      </c>
      <c r="L697" s="12" t="n">
        <v>273963</v>
      </c>
      <c r="M697" s="21" t="n">
        <v>105.85</v>
      </c>
      <c r="N697" s="5" t="inlineStr">
        <is>
          <t>2026-04-28</t>
        </is>
      </c>
      <c r="O697" s="5">
        <f>IF(I697&lt;0.30,"REVISAR",IF(I697&gt;0.50,"ESTRELLA","OK"))</f>
        <v/>
      </c>
      <c r="P697" s="5">
        <f>IF(AND(I697&lt;0.30,J697&gt;50),"SUBIR PRECIO YA - alto volumen y margen flaco",IF(AND(I697&gt;0.50,M697&lt;30),"PROTEGER STOCK - estrella escasa",IF(AND(I697&lt;0.30,M697&gt;180),"LIQUIDAR - margen bajo y exceso de stock",IF(I697&gt;0.50,"MANTENER PRECIO - estrella",IF(M697&gt;240,"REVISAR INVENTARIO - mucho stock para la rotación","MONITOREAR")))))</f>
        <v/>
      </c>
      <c r="Q697" s="5" t="inlineStr">
        <is>
          <t>SI</t>
        </is>
      </c>
      <c r="R697" s="5" t="inlineStr">
        <is>
          <t>NO</t>
        </is>
      </c>
    </row>
    <row r="698">
      <c r="A698" s="5" t="inlineStr">
        <is>
          <t>10160005</t>
        </is>
      </c>
      <c r="B698" s="5" t="inlineStr">
        <is>
          <t>TUBO IND. CUADRADO 11/2X11/2 1.50MM GALVANIZADO</t>
        </is>
      </c>
      <c r="C698" s="5" t="inlineStr">
        <is>
          <t>TUBERIA INDUSTRIAL</t>
        </is>
      </c>
      <c r="D698" s="12" t="n">
        <v>5372.4</v>
      </c>
      <c r="E698" s="12" t="n">
        <v>5075.6</v>
      </c>
      <c r="F698" s="12" t="n">
        <v>6284.55</v>
      </c>
      <c r="G698" s="12" t="n">
        <v>7588.52</v>
      </c>
      <c r="H698" s="14" t="n">
        <v>0.4125009306827491</v>
      </c>
      <c r="I698" s="14" t="n">
        <v>0.2920358647008904</v>
      </c>
      <c r="J698" s="11" t="n">
        <v>175</v>
      </c>
      <c r="K698" s="11" t="n">
        <v>30</v>
      </c>
      <c r="L698" s="12" t="n">
        <v>161172</v>
      </c>
      <c r="M698" s="21" t="n">
        <v>62.57142857142858</v>
      </c>
      <c r="N698" s="5" t="inlineStr">
        <is>
          <t>2026-04-21</t>
        </is>
      </c>
      <c r="O698" s="5">
        <f>IF(I698&lt;0.30,"REVISAR",IF(I698&gt;0.50,"ESTRELLA","OK"))</f>
        <v/>
      </c>
      <c r="P698" s="5">
        <f>IF(AND(I698&lt;0.30,J698&gt;50),"SUBIR PRECIO YA - alto volumen y margen flaco",IF(AND(I698&gt;0.50,M698&lt;30),"PROTEGER STOCK - estrella escasa",IF(AND(I698&lt;0.30,M698&gt;180),"LIQUIDAR - margen bajo y exceso de stock",IF(I698&gt;0.50,"MANTENER PRECIO - estrella",IF(M698&gt;240,"REVISAR INVENTARIO - mucho stock para la rotación","MONITOREAR")))))</f>
        <v/>
      </c>
      <c r="Q698" s="5" t="inlineStr">
        <is>
          <t>SI</t>
        </is>
      </c>
      <c r="R698" s="5" t="inlineStr">
        <is>
          <t>NO</t>
        </is>
      </c>
    </row>
    <row r="699">
      <c r="A699" s="5" t="inlineStr">
        <is>
          <t>20160003</t>
        </is>
      </c>
      <c r="B699" s="5" t="inlineStr">
        <is>
          <t>PORCELANATO ASTERIX 60X120 CAJA 1.44M2 ALTO BRILLO</t>
        </is>
      </c>
      <c r="C699" s="5" t="inlineStr">
        <is>
          <t>SIN CATEGORIA</t>
        </is>
      </c>
      <c r="D699" s="12" t="n">
        <v>8568</v>
      </c>
      <c r="E699" s="12" t="n">
        <v>8568</v>
      </c>
      <c r="F699" s="12" t="n">
        <v>10843.02</v>
      </c>
      <c r="G699" s="12" t="n">
        <v>10843.02</v>
      </c>
      <c r="H699" s="14" t="n">
        <v>0.2655252100840337</v>
      </c>
      <c r="I699" s="14" t="n">
        <v>0.2098142399442222</v>
      </c>
      <c r="J699" s="11" t="n">
        <v>90.5</v>
      </c>
      <c r="K699" s="11" t="n">
        <v>0</v>
      </c>
      <c r="L699" s="12" t="n">
        <v>0</v>
      </c>
      <c r="M699" s="21" t="n">
        <v>0</v>
      </c>
      <c r="N699" s="5" t="inlineStr">
        <is>
          <t>2025-10-11</t>
        </is>
      </c>
      <c r="O699" s="5">
        <f>IF(I699&lt;0.30,"REVISAR",IF(I699&gt;0.50,"ESTRELLA","OK"))</f>
        <v/>
      </c>
      <c r="P699" s="5">
        <f>IF(AND(I699&lt;0.30,J699&gt;50),"SUBIR PRECIO YA - alto volumen y margen flaco",IF(AND(I699&gt;0.50,M699&lt;30),"PROTEGER STOCK - estrella escasa",IF(AND(I699&lt;0.30,M699&gt;180),"LIQUIDAR - margen bajo y exceso de stock",IF(I699&gt;0.50,"MANTENER PRECIO - estrella",IF(M699&gt;240,"REVISAR INVENTARIO - mucho stock para la rotación","MONITOREAR")))))</f>
        <v/>
      </c>
      <c r="Q699" s="5" t="inlineStr">
        <is>
          <t>SI</t>
        </is>
      </c>
      <c r="R699" s="5" t="inlineStr">
        <is>
          <t>NO</t>
        </is>
      </c>
    </row>
    <row r="700">
      <c r="A700" s="5" t="inlineStr">
        <is>
          <t>351100300991865</t>
        </is>
      </c>
      <c r="B700" s="5" t="inlineStr">
        <is>
          <t>PISO LAMINADO SPC PF01 MADERA ROJIZA CAJA 2.19M2  122X18 10 PIEZAS X CAJA</t>
        </is>
      </c>
      <c r="C700" s="5" t="inlineStr">
        <is>
          <t>SIN CATEGORIA</t>
        </is>
      </c>
      <c r="D700" s="12" t="n">
        <v>15001.7</v>
      </c>
      <c r="E700" s="12" t="n">
        <v>15001.7</v>
      </c>
      <c r="F700" s="12" t="n">
        <v>18296.17</v>
      </c>
      <c r="G700" s="12" t="n">
        <v>18296.17</v>
      </c>
      <c r="H700" s="14" t="n">
        <v>0.2196064446029448</v>
      </c>
      <c r="I700" s="14" t="n">
        <v>0.1800633684536161</v>
      </c>
      <c r="J700" s="11" t="n">
        <v>62</v>
      </c>
      <c r="K700" s="11" t="n">
        <v>0</v>
      </c>
      <c r="L700" s="12" t="n">
        <v>0</v>
      </c>
      <c r="M700" s="21" t="n">
        <v>0</v>
      </c>
      <c r="N700" s="5" t="inlineStr">
        <is>
          <t>2025-05-28</t>
        </is>
      </c>
      <c r="O700" s="5">
        <f>IF(I700&lt;0.30,"REVISAR",IF(I700&gt;0.50,"ESTRELLA","OK"))</f>
        <v/>
      </c>
      <c r="P700" s="5">
        <f>IF(AND(I700&lt;0.30,J700&gt;50),"SUBIR PRECIO YA - alto volumen y margen flaco",IF(AND(I700&gt;0.50,M700&lt;30),"PROTEGER STOCK - estrella escasa",IF(AND(I700&lt;0.30,M700&gt;180),"LIQUIDAR - margen bajo y exceso de stock",IF(I700&gt;0.50,"MANTENER PRECIO - estrella",IF(M700&gt;240,"REVISAR INVENTARIO - mucho stock para la rotación","MONITOREAR")))))</f>
        <v/>
      </c>
      <c r="Q700" s="5" t="inlineStr">
        <is>
          <t>SI</t>
        </is>
      </c>
      <c r="R700" s="5" t="inlineStr">
        <is>
          <t>NO</t>
        </is>
      </c>
    </row>
    <row r="701">
      <c r="A701" s="5" t="inlineStr">
        <is>
          <t>351100300992234</t>
        </is>
      </c>
      <c r="B701" s="5" t="inlineStr">
        <is>
          <t>GIOVA COMBO FREGADERO +GRIFERIA AQF+ JABONERA +SIFON 60X45CM GRIS PLOMO</t>
        </is>
      </c>
      <c r="C701" s="5" t="inlineStr">
        <is>
          <t>GRIFERIA - ACC. BAÑO Y COCINA</t>
        </is>
      </c>
      <c r="D701" s="12" t="n">
        <v>38105.86</v>
      </c>
      <c r="E701" s="12" t="n">
        <v>38105.86</v>
      </c>
      <c r="F701" s="12" t="n">
        <v>48735.39</v>
      </c>
      <c r="G701" s="12" t="n">
        <v>64589.43</v>
      </c>
      <c r="H701" s="14" t="n">
        <v>0.6949999291447562</v>
      </c>
      <c r="I701" s="14" t="n">
        <v>0.4100294738628286</v>
      </c>
      <c r="J701" s="11" t="n">
        <v>19</v>
      </c>
      <c r="K701" s="11" t="n">
        <v>0</v>
      </c>
      <c r="L701" s="12" t="n">
        <v>0</v>
      </c>
      <c r="M701" s="21" t="n">
        <v>0</v>
      </c>
      <c r="N701" s="5" t="inlineStr">
        <is>
          <t>2025-07-18</t>
        </is>
      </c>
      <c r="O701" s="5">
        <f>IF(I701&lt;0.30,"REVISAR",IF(I701&gt;0.50,"ESTRELLA","OK"))</f>
        <v/>
      </c>
      <c r="P701" s="5">
        <f>IF(AND(I701&lt;0.30,J701&gt;50),"SUBIR PRECIO YA - alto volumen y margen flaco",IF(AND(I701&gt;0.50,M701&lt;30),"PROTEGER STOCK - estrella escasa",IF(AND(I701&lt;0.30,M701&gt;180),"LIQUIDAR - margen bajo y exceso de stock",IF(I701&gt;0.50,"MANTENER PRECIO - estrella",IF(M701&gt;240,"REVISAR INVENTARIO - mucho stock para la rotación","MONITOREAR")))))</f>
        <v/>
      </c>
      <c r="Q701" s="5" t="inlineStr">
        <is>
          <t>SI</t>
        </is>
      </c>
      <c r="R701" s="5" t="inlineStr">
        <is>
          <t>NO</t>
        </is>
      </c>
    </row>
    <row r="702">
      <c r="A702" s="5" t="inlineStr">
        <is>
          <t>524524254</t>
        </is>
      </c>
      <c r="B702" s="5" t="inlineStr">
        <is>
          <t>CARRETILLO USO AGRICOLA -VERDE-AMARILLO  HARDEX</t>
        </is>
      </c>
      <c r="C702" s="5" t="inlineStr">
        <is>
          <t>FERRETERIA GENERAL</t>
        </is>
      </c>
      <c r="D702" s="12" t="n">
        <v>15502.84</v>
      </c>
      <c r="E702" s="12" t="n">
        <v>15486.76</v>
      </c>
      <c r="F702" s="12" t="n">
        <v>19624.03</v>
      </c>
      <c r="G702" s="12" t="n">
        <v>23649.58</v>
      </c>
      <c r="H702" s="14" t="n">
        <v>0.5254998438995695</v>
      </c>
      <c r="I702" s="14" t="n">
        <v>0.3444771535054745</v>
      </c>
      <c r="J702" s="11" t="n">
        <v>47</v>
      </c>
      <c r="K702" s="11" t="n">
        <v>5</v>
      </c>
      <c r="L702" s="12" t="n">
        <v>77514.2</v>
      </c>
      <c r="M702" s="21" t="n">
        <v>38.82978723404256</v>
      </c>
      <c r="N702" s="5" t="inlineStr">
        <is>
          <t>2026-04-09</t>
        </is>
      </c>
      <c r="O702" s="5">
        <f>IF(I702&lt;0.30,"REVISAR",IF(I702&gt;0.50,"ESTRELLA","OK"))</f>
        <v/>
      </c>
      <c r="P702" s="5">
        <f>IF(AND(I702&lt;0.30,J702&gt;50),"SUBIR PRECIO YA - alto volumen y margen flaco",IF(AND(I702&gt;0.50,M702&lt;30),"PROTEGER STOCK - estrella escasa",IF(AND(I702&lt;0.30,M702&gt;180),"LIQUIDAR - margen bajo y exceso de stock",IF(I702&gt;0.50,"MANTENER PRECIO - estrella",IF(M702&gt;240,"REVISAR INVENTARIO - mucho stock para la rotación","MONITOREAR")))))</f>
        <v/>
      </c>
      <c r="Q702" s="5" t="inlineStr">
        <is>
          <t>SI</t>
        </is>
      </c>
      <c r="R702" s="5" t="inlineStr">
        <is>
          <t>NO</t>
        </is>
      </c>
    </row>
    <row r="703">
      <c r="A703" s="5" t="inlineStr">
        <is>
          <t>351100300991577</t>
        </is>
      </c>
      <c r="B703" s="5" t="inlineStr">
        <is>
          <t>METALDECK SUPER ANCHO POR METRO #22 X 1M ANCHO UTIL</t>
        </is>
      </c>
      <c r="C703" s="5" t="inlineStr">
        <is>
          <t>LAMINAS DE ZINC Y ACCESORIOS</t>
        </is>
      </c>
      <c r="D703" s="12" t="n">
        <v>5380.53</v>
      </c>
      <c r="E703" s="12" t="n">
        <v>4176.99</v>
      </c>
      <c r="F703" s="12" t="n">
        <v>5091.78</v>
      </c>
      <c r="G703" s="12" t="n">
        <v>7600</v>
      </c>
      <c r="H703" s="14" t="n">
        <v>0.4125002555510331</v>
      </c>
      <c r="I703" s="14" t="n">
        <v>0.2920355263157895</v>
      </c>
      <c r="J703" s="11" t="n">
        <v>200.85</v>
      </c>
      <c r="K703" s="11" t="n">
        <v>0</v>
      </c>
      <c r="L703" s="12" t="n">
        <v>0</v>
      </c>
      <c r="M703" s="21" t="n">
        <v>0</v>
      </c>
      <c r="N703" s="5" t="inlineStr">
        <is>
          <t>2025-08-11</t>
        </is>
      </c>
      <c r="O703" s="5">
        <f>IF(I703&lt;0.30,"REVISAR",IF(I703&gt;0.50,"ESTRELLA","OK"))</f>
        <v/>
      </c>
      <c r="P703" s="5">
        <f>IF(AND(I703&lt;0.30,J703&gt;50),"SUBIR PRECIO YA - alto volumen y margen flaco",IF(AND(I703&gt;0.50,M703&lt;30),"PROTEGER STOCK - estrella escasa",IF(AND(I703&lt;0.30,M703&gt;180),"LIQUIDAR - margen bajo y exceso de stock",IF(I703&gt;0.50,"MANTENER PRECIO - estrella",IF(M703&gt;240,"REVISAR INVENTARIO - mucho stock para la rotación","MONITOREAR")))))</f>
        <v/>
      </c>
      <c r="Q703" s="5" t="inlineStr">
        <is>
          <t>SI</t>
        </is>
      </c>
      <c r="R703" s="5" t="inlineStr">
        <is>
          <t>NO</t>
        </is>
      </c>
    </row>
    <row r="704">
      <c r="A704" s="5" t="inlineStr">
        <is>
          <t>351100300992360</t>
        </is>
      </c>
      <c r="B704" s="5" t="inlineStr">
        <is>
          <t>CALENTADOR DE AGUA COMPACTO 3800W DIGITAL 110V AQP-X55</t>
        </is>
      </c>
      <c r="C704" s="5" t="inlineStr">
        <is>
          <t>IMPORTACION GRIFERIA</t>
        </is>
      </c>
      <c r="D704" s="12" t="n">
        <v>19509.75</v>
      </c>
      <c r="E704" s="12" t="n">
        <v>27169.88</v>
      </c>
      <c r="F704" s="12" t="n">
        <v>31817.09</v>
      </c>
      <c r="G704" s="12" t="n">
        <v>57000</v>
      </c>
      <c r="H704" s="14" t="n">
        <v>1.921616115019413</v>
      </c>
      <c r="I704" s="14" t="n">
        <v>0.6577236842105263</v>
      </c>
      <c r="J704" s="11" t="n">
        <v>38</v>
      </c>
      <c r="K704" s="11" t="n">
        <v>318</v>
      </c>
      <c r="L704" s="12" t="n">
        <v>6204100.5</v>
      </c>
      <c r="M704" s="21" t="n">
        <v>3054.473684210526</v>
      </c>
      <c r="N704" s="5" t="inlineStr">
        <is>
          <t>2026-04-29</t>
        </is>
      </c>
      <c r="O704" s="5">
        <f>IF(I704&lt;0.30,"REVISAR",IF(I704&gt;0.50,"ESTRELLA","OK"))</f>
        <v/>
      </c>
      <c r="P704" s="5">
        <f>IF(AND(I704&lt;0.30,J704&gt;50),"SUBIR PRECIO YA - alto volumen y margen flaco",IF(AND(I704&gt;0.50,M704&lt;30),"PROTEGER STOCK - estrella escasa",IF(AND(I704&lt;0.30,M704&gt;180),"LIQUIDAR - margen bajo y exceso de stock",IF(I704&gt;0.50,"MANTENER PRECIO - estrella",IF(M704&gt;240,"REVISAR INVENTARIO - mucho stock para la rotación","MONITOREAR")))))</f>
        <v/>
      </c>
      <c r="Q704" s="5" t="inlineStr">
        <is>
          <t>SI</t>
        </is>
      </c>
      <c r="R704" s="5" t="inlineStr">
        <is>
          <t>NO</t>
        </is>
      </c>
    </row>
    <row r="705">
      <c r="A705" s="5" t="inlineStr">
        <is>
          <t>20140006</t>
        </is>
      </c>
      <c r="B705" s="5" t="inlineStr">
        <is>
          <t>ARIS PULPIS MARFIL 60X60 CAJA 1.44M2 BRILLANTE CERAMICA PRIMERA CALIDAD</t>
        </is>
      </c>
      <c r="C705" s="5" t="inlineStr">
        <is>
          <t>SIN CATEGORIA</t>
        </is>
      </c>
      <c r="D705" s="12" t="n">
        <v>5031.98</v>
      </c>
      <c r="E705" s="12" t="n">
        <v>5031.98</v>
      </c>
      <c r="F705" s="12" t="n">
        <v>6271.73</v>
      </c>
      <c r="G705" s="12" t="n">
        <v>6271.73</v>
      </c>
      <c r="H705" s="14" t="n">
        <v>0.2463741906764335</v>
      </c>
      <c r="I705" s="14" t="n">
        <v>0.197672731447304</v>
      </c>
      <c r="J705" s="11" t="n">
        <v>142</v>
      </c>
      <c r="K705" s="11" t="n">
        <v>0</v>
      </c>
      <c r="L705" s="12" t="n">
        <v>0</v>
      </c>
      <c r="M705" s="21" t="n">
        <v>0</v>
      </c>
      <c r="N705" s="5" t="inlineStr">
        <is>
          <t>2025-10-29</t>
        </is>
      </c>
      <c r="O705" s="5">
        <f>IF(I705&lt;0.30,"REVISAR",IF(I705&gt;0.50,"ESTRELLA","OK"))</f>
        <v/>
      </c>
      <c r="P705" s="5">
        <f>IF(AND(I705&lt;0.30,J705&gt;50),"SUBIR PRECIO YA - alto volumen y margen flaco",IF(AND(I705&gt;0.50,M705&lt;30),"PROTEGER STOCK - estrella escasa",IF(AND(I705&lt;0.30,M705&gt;180),"LIQUIDAR - margen bajo y exceso de stock",IF(I705&gt;0.50,"MANTENER PRECIO - estrella",IF(M705&gt;240,"REVISAR INVENTARIO - mucho stock para la rotación","MONITOREAR")))))</f>
        <v/>
      </c>
      <c r="Q705" s="5" t="inlineStr">
        <is>
          <t>SI</t>
        </is>
      </c>
      <c r="R705" s="5" t="inlineStr">
        <is>
          <t>NO</t>
        </is>
      </c>
    </row>
    <row r="706">
      <c r="A706" s="5" t="inlineStr">
        <is>
          <t>351100300992735</t>
        </is>
      </c>
      <c r="B706" s="5" t="inlineStr">
        <is>
          <t>COMBO MUEBLE LAVAT NB-U818-60 WHITE AEREO+ESPEJO LED+INODORO ECO BLCO 4.8L 2 PZ</t>
        </is>
      </c>
      <c r="C706" s="5" t="inlineStr">
        <is>
          <t>LOZA</t>
        </is>
      </c>
      <c r="D706" s="12" t="n">
        <v>75242.67999999999</v>
      </c>
      <c r="E706" s="12" t="n">
        <v>75242.67999999999</v>
      </c>
      <c r="F706" s="12" t="n">
        <v>84209.07000000001</v>
      </c>
      <c r="G706" s="12" t="n">
        <v>105000</v>
      </c>
      <c r="H706" s="14" t="n">
        <v>0.3954845840153489</v>
      </c>
      <c r="I706" s="14" t="n">
        <v>0.2834030476190477</v>
      </c>
      <c r="J706" s="11" t="n">
        <v>16</v>
      </c>
      <c r="K706" s="11" t="n">
        <v>0</v>
      </c>
      <c r="L706" s="12" t="n">
        <v>0</v>
      </c>
      <c r="M706" s="21" t="n">
        <v>0</v>
      </c>
      <c r="N706" s="5" t="inlineStr">
        <is>
          <t>2026-03-24</t>
        </is>
      </c>
      <c r="O706" s="5">
        <f>IF(I706&lt;0.30,"REVISAR",IF(I706&gt;0.50,"ESTRELLA","OK"))</f>
        <v/>
      </c>
      <c r="P706" s="5">
        <f>IF(AND(I706&lt;0.30,J706&gt;50),"SUBIR PRECIO YA - alto volumen y margen flaco",IF(AND(I706&gt;0.50,M706&lt;30),"PROTEGER STOCK - estrella escasa",IF(AND(I706&lt;0.30,M706&gt;180),"LIQUIDAR - margen bajo y exceso de stock",IF(I706&gt;0.50,"MANTENER PRECIO - estrella",IF(M706&gt;240,"REVISAR INVENTARIO - mucho stock para la rotación","MONITOREAR")))))</f>
        <v/>
      </c>
      <c r="Q706" s="5" t="inlineStr">
        <is>
          <t>SI</t>
        </is>
      </c>
      <c r="R706" s="5" t="inlineStr">
        <is>
          <t>NO</t>
        </is>
      </c>
    </row>
    <row r="707">
      <c r="A707" s="5" t="inlineStr">
        <is>
          <t>76598</t>
        </is>
      </c>
      <c r="B707" s="5" t="inlineStr">
        <is>
          <t>2DA TABLILLA PVC BLANCA LISA SEGUNDA CALIDAD 11.80m2 PAQ 10 UNIDADES</t>
        </is>
      </c>
      <c r="C707" s="5" t="inlineStr">
        <is>
          <t>SIN CATEGORIA</t>
        </is>
      </c>
      <c r="D707" s="12" t="n">
        <v>17000</v>
      </c>
      <c r="E707" s="12" t="n">
        <v>17000</v>
      </c>
      <c r="F707" s="12" t="n">
        <v>17699.12</v>
      </c>
      <c r="G707" s="12" t="n">
        <v>17699.12</v>
      </c>
      <c r="H707" s="14" t="n">
        <v>0.04112470588235288</v>
      </c>
      <c r="I707" s="14" t="n">
        <v>0.03950026893992464</v>
      </c>
      <c r="J707" s="11" t="n">
        <v>51</v>
      </c>
      <c r="K707" s="11" t="n">
        <v>0</v>
      </c>
      <c r="L707" s="12" t="n">
        <v>0</v>
      </c>
      <c r="M707" s="21" t="n">
        <v>0</v>
      </c>
      <c r="N707" s="5" t="inlineStr">
        <is>
          <t>2025-06-25</t>
        </is>
      </c>
      <c r="O707" s="5">
        <f>IF(I707&lt;0.30,"REVISAR",IF(I707&gt;0.50,"ESTRELLA","OK"))</f>
        <v/>
      </c>
      <c r="P707" s="5">
        <f>IF(AND(I707&lt;0.30,J707&gt;50),"SUBIR PRECIO YA - alto volumen y margen flaco",IF(AND(I707&gt;0.50,M707&lt;30),"PROTEGER STOCK - estrella escasa",IF(AND(I707&lt;0.30,M707&gt;180),"LIQUIDAR - margen bajo y exceso de stock",IF(I707&gt;0.50,"MANTENER PRECIO - estrella",IF(M707&gt;240,"REVISAR INVENTARIO - mucho stock para la rotación","MONITOREAR")))))</f>
        <v/>
      </c>
      <c r="Q707" s="5" t="inlineStr">
        <is>
          <t>SI</t>
        </is>
      </c>
      <c r="R707" s="5" t="inlineStr">
        <is>
          <t>NO</t>
        </is>
      </c>
    </row>
    <row r="708">
      <c r="A708" s="5" t="inlineStr">
        <is>
          <t>7890</t>
        </is>
      </c>
      <c r="B708" s="5" t="inlineStr">
        <is>
          <t>SALDO LIQUIDACION MERCADERIA</t>
        </is>
      </c>
      <c r="C708" s="5" t="inlineStr">
        <is>
          <t>MATERIAL SEGUNDA</t>
        </is>
      </c>
      <c r="D708" s="12" t="n">
        <v>1900.8</v>
      </c>
      <c r="E708" s="12" t="n">
        <v>1954.03</v>
      </c>
      <c r="F708" s="12" t="n">
        <v>908.53</v>
      </c>
      <c r="G708" s="12" t="n">
        <v>1000</v>
      </c>
      <c r="H708" s="14" t="n">
        <v>-0.4739057239057239</v>
      </c>
      <c r="I708" s="14" t="n">
        <v>-0.9007999999999999</v>
      </c>
      <c r="J708" s="11" t="n">
        <v>5434.254</v>
      </c>
      <c r="K708" s="11" t="n">
        <v>0</v>
      </c>
      <c r="L708" s="12" t="n">
        <v>0</v>
      </c>
      <c r="M708" s="21" t="n">
        <v>0</v>
      </c>
      <c r="N708" s="5" t="inlineStr">
        <is>
          <t>2026-04-06</t>
        </is>
      </c>
      <c r="O708" s="5">
        <f>IF(I708&lt;0.30,"REVISAR",IF(I708&gt;0.50,"ESTRELLA","OK"))</f>
        <v/>
      </c>
      <c r="P708" s="5">
        <f>IF(AND(I708&lt;0.30,J708&gt;50),"SUBIR PRECIO YA - alto volumen y margen flaco",IF(AND(I708&gt;0.50,M708&lt;30),"PROTEGER STOCK - estrella escasa",IF(AND(I708&lt;0.30,M708&gt;180),"LIQUIDAR - margen bajo y exceso de stock",IF(I708&gt;0.50,"MANTENER PRECIO - estrella",IF(M708&gt;240,"REVISAR INVENTARIO - mucho stock para la rotación","MONITOREAR")))))</f>
        <v/>
      </c>
      <c r="Q708" s="5" t="inlineStr">
        <is>
          <t>SI</t>
        </is>
      </c>
      <c r="R708" s="5" t="inlineStr">
        <is>
          <t>NO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</cols>
  <sheetData>
    <row r="1">
      <c r="A1" s="9" t="inlineStr">
        <is>
          <t>Parámetros editables</t>
        </is>
      </c>
    </row>
    <row r="2">
      <c r="A2" s="2" t="inlineStr">
        <is>
          <t>Las celdas amarillas son editables. Las demás hojas tienen fórmulas que dependen de aquí.</t>
        </is>
      </c>
    </row>
    <row r="4">
      <c r="A4" s="16" t="inlineStr">
        <is>
          <t>Parámetro</t>
        </is>
      </c>
      <c r="B4" s="16" t="inlineStr">
        <is>
          <t>Valor</t>
        </is>
      </c>
    </row>
    <row r="5">
      <c r="A5" s="17" t="inlineStr">
        <is>
          <t>Fecha inicio período</t>
        </is>
      </c>
      <c r="B5" s="24" t="inlineStr">
        <is>
          <t>2025-05-01</t>
        </is>
      </c>
    </row>
    <row r="6">
      <c r="A6" s="17" t="inlineStr">
        <is>
          <t>Fecha fin período</t>
        </is>
      </c>
      <c r="B6" s="24" t="inlineStr">
        <is>
          <t>2026-04-30</t>
        </is>
      </c>
    </row>
    <row r="7">
      <c r="A7" s="17" t="inlineStr">
        <is>
          <t>Tasa costo capital anual (%)</t>
        </is>
      </c>
      <c r="B7" s="25" t="n">
        <v>0.15</v>
      </c>
    </row>
    <row r="8">
      <c r="A8" s="17" t="inlineStr">
        <is>
          <t>Corte margen ALTO (%)</t>
        </is>
      </c>
      <c r="B8" s="25" t="n">
        <v>0.45</v>
      </c>
    </row>
    <row r="9">
      <c r="A9" s="17" t="inlineStr">
        <is>
          <t>Corte margen MEDIO (%)</t>
        </is>
      </c>
      <c r="B9" s="25" t="n">
        <v>0.3</v>
      </c>
    </row>
    <row r="10">
      <c r="A10" s="17" t="inlineStr">
        <is>
          <t>Corte rotación A (%)</t>
        </is>
      </c>
      <c r="B10" s="25" t="n">
        <v>0.8</v>
      </c>
    </row>
    <row r="11">
      <c r="A11" s="17" t="inlineStr">
        <is>
          <t>Corte rotación B (%)</t>
        </is>
      </c>
      <c r="B11" s="25" t="n">
        <v>0.95</v>
      </c>
    </row>
    <row r="12">
      <c r="A12" s="17" t="inlineStr">
        <is>
          <t>Días para producto MUERTO</t>
        </is>
      </c>
      <c r="B12" s="26" t="n">
        <v>180</v>
      </c>
    </row>
    <row r="13">
      <c r="A13" s="17" t="inlineStr">
        <is>
          <t>Mínimo unidades para top margen</t>
        </is>
      </c>
      <c r="B13" s="2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2026-05-08T22:12:56Z</dcterms:created>
  <dcterms:modified xsi:type="dcterms:W3CDTF">2026-05-08T22:12:58Z</dcterms:modified>
</cp:coreProperties>
</file>